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827"/>
  <workbookPr codeName="ThisWorkbook" defaultThemeVersion="124226"/>
  <mc:AlternateContent xmlns:mc="http://schemas.openxmlformats.org/markup-compatibility/2006">
    <mc:Choice Requires="x15">
      <x15ac:absPath xmlns:x15ac="http://schemas.microsoft.com/office/spreadsheetml/2010/11/ac" url="C:\Users\egrzin\Desktop\Nova mapa (3)\"/>
    </mc:Choice>
  </mc:AlternateContent>
  <xr:revisionPtr revIDLastSave="0" documentId="13_ncr:1_{85731BC9-58C1-4F64-8016-CBF3659821F8}" xr6:coauthVersionLast="37" xr6:coauthVersionMax="46" xr10:uidLastSave="{00000000-0000-0000-0000-000000000000}"/>
  <bookViews>
    <workbookView xWindow="0" yWindow="0" windowWidth="28800" windowHeight="11925" tabRatio="862" xr2:uid="{00000000-000D-0000-FFFF-FFFF00000000}"/>
  </bookViews>
  <sheets>
    <sheet name="Popis studenata" sheetId="5" r:id="rId1"/>
    <sheet name="Analitika nastave" sheetId="1" r:id="rId2"/>
    <sheet name="Kontinuirano_Objava_studentima" sheetId="6" r:id="rId3"/>
    <sheet name="Parcijalni_cjeloviti ispit" sheetId="8" r:id="rId4"/>
    <sheet name="Parc_cjelovit_Objava_studentima" sheetId="14" r:id="rId5"/>
    <sheet name="Ispis_za_refereadu" sheetId="15" r:id="rId6"/>
    <sheet name="Statistika" sheetId="10" state="hidden" r:id="rId7"/>
  </sheets>
  <definedNames>
    <definedName name="an_aktivni">'Analitika nastave'!$AQ$208</definedName>
    <definedName name="an_odabralicj">'Analitika nastave'!$A$4</definedName>
    <definedName name="an_polozili_cjeloviti">'Analitika nastave'!$C$4</definedName>
    <definedName name="an_pristupilicj">'Analitika nastave'!$B$4</definedName>
    <definedName name="an_prosjekbodova">'Analitika nastave'!$AO$209</definedName>
    <definedName name="an_prosjekocjena">'Analitika nastave'!$AY$208</definedName>
    <definedName name="an_prosli">'Analitika nastave'!$AO$208</definedName>
    <definedName name="broj_cjelovitih">'Parcijalni_cjeloviti ispit'!$C$4</definedName>
    <definedName name="pc_prosjekbodova">'Parcijalni_cjeloviti ispit'!$Q$209</definedName>
    <definedName name="pc_prosjekocjena">'Parcijalni_cjeloviti ispit'!$R$208</definedName>
    <definedName name="pc_prosli">'Parcijalni_cjeloviti ispit'!$Q$208</definedName>
  </definedNames>
  <calcPr calcId="179021"/>
</workbook>
</file>

<file path=xl/calcChain.xml><?xml version="1.0" encoding="utf-8"?>
<calcChain xmlns="http://schemas.openxmlformats.org/spreadsheetml/2006/main">
  <c r="B3" i="5" l="1"/>
  <c r="B4" i="5"/>
  <c r="B5" i="5"/>
  <c r="B6" i="5"/>
  <c r="B7" i="5"/>
  <c r="B8" i="5"/>
  <c r="B9" i="5"/>
  <c r="B10" i="5"/>
  <c r="B11" i="5"/>
  <c r="B12" i="5"/>
  <c r="B13" i="5"/>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2" i="5"/>
  <c r="C3" i="5"/>
  <c r="C4" i="5"/>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2" i="5"/>
  <c r="E2" i="8" l="1"/>
  <c r="J2" i="8"/>
  <c r="AE1" i="6"/>
  <c r="F4" i="8"/>
  <c r="AP10" i="1"/>
  <c r="AP12" i="1"/>
  <c r="AP14" i="1"/>
  <c r="AP16" i="1"/>
  <c r="AP18" i="1"/>
  <c r="AP20" i="1"/>
  <c r="AP22" i="1"/>
  <c r="AP24" i="1"/>
  <c r="AP26" i="1"/>
  <c r="AP28" i="1"/>
  <c r="AP30" i="1"/>
  <c r="AP32" i="1"/>
  <c r="AP34" i="1"/>
  <c r="AP36" i="1"/>
  <c r="AP38" i="1"/>
  <c r="AP40" i="1"/>
  <c r="AP42" i="1"/>
  <c r="AP44" i="1"/>
  <c r="AP46" i="1"/>
  <c r="AP48" i="1"/>
  <c r="AP50" i="1"/>
  <c r="AP52" i="1"/>
  <c r="AP54" i="1"/>
  <c r="AP56" i="1"/>
  <c r="AP58" i="1"/>
  <c r="AP60" i="1"/>
  <c r="AP62" i="1"/>
  <c r="AP64" i="1"/>
  <c r="AP66" i="1"/>
  <c r="AP68" i="1"/>
  <c r="AP70" i="1"/>
  <c r="AP72" i="1"/>
  <c r="AP74" i="1"/>
  <c r="AP76" i="1"/>
  <c r="AP78" i="1"/>
  <c r="AP80" i="1"/>
  <c r="AP82" i="1"/>
  <c r="AP84" i="1"/>
  <c r="AP86" i="1"/>
  <c r="AP88" i="1"/>
  <c r="AP90" i="1"/>
  <c r="AP92" i="1"/>
  <c r="AP94" i="1"/>
  <c r="AP96" i="1"/>
  <c r="AP98" i="1"/>
  <c r="AP100" i="1"/>
  <c r="AP102" i="1"/>
  <c r="AP104" i="1"/>
  <c r="AP106" i="1"/>
  <c r="AP108" i="1"/>
  <c r="AP110" i="1"/>
  <c r="AP112" i="1"/>
  <c r="AP114" i="1"/>
  <c r="AP116" i="1"/>
  <c r="AP118" i="1"/>
  <c r="AP120" i="1"/>
  <c r="AP122" i="1"/>
  <c r="AP124" i="1"/>
  <c r="AP126" i="1"/>
  <c r="AP128" i="1"/>
  <c r="AP130" i="1"/>
  <c r="AP132" i="1"/>
  <c r="AP134" i="1"/>
  <c r="AP136" i="1"/>
  <c r="AP138" i="1"/>
  <c r="AP140" i="1"/>
  <c r="AP142" i="1"/>
  <c r="AP144" i="1"/>
  <c r="AP146" i="1"/>
  <c r="AP148" i="1"/>
  <c r="AP150" i="1"/>
  <c r="AP152" i="1"/>
  <c r="AP154" i="1"/>
  <c r="AP156" i="1"/>
  <c r="AP158" i="1"/>
  <c r="AP160" i="1"/>
  <c r="AP162" i="1"/>
  <c r="AP164" i="1"/>
  <c r="AP166" i="1"/>
  <c r="AP168" i="1"/>
  <c r="AP170" i="1"/>
  <c r="AP172" i="1"/>
  <c r="AP174" i="1"/>
  <c r="AP176" i="1"/>
  <c r="AP178" i="1"/>
  <c r="AP180" i="1"/>
  <c r="AP182" i="1"/>
  <c r="AP184" i="1"/>
  <c r="AP186" i="1"/>
  <c r="AP188" i="1"/>
  <c r="AP190" i="1"/>
  <c r="AP192" i="1"/>
  <c r="AP194" i="1"/>
  <c r="AP196" i="1"/>
  <c r="AP198" i="1"/>
  <c r="AP200" i="1"/>
  <c r="AP202" i="1"/>
  <c r="AP204" i="1"/>
  <c r="AP206" i="1"/>
  <c r="AP8" i="1"/>
  <c r="AQ10" i="1" l="1"/>
  <c r="AQ12" i="1"/>
  <c r="AQ14" i="1"/>
  <c r="AQ16" i="1"/>
  <c r="AQ18" i="1"/>
  <c r="AQ20" i="1"/>
  <c r="AQ22" i="1"/>
  <c r="AQ24" i="1"/>
  <c r="AQ26" i="1"/>
  <c r="AQ28" i="1"/>
  <c r="AQ30" i="1"/>
  <c r="AQ32" i="1"/>
  <c r="AQ34" i="1"/>
  <c r="AQ36" i="1"/>
  <c r="AQ38" i="1"/>
  <c r="AQ40" i="1"/>
  <c r="AQ42" i="1"/>
  <c r="AQ44" i="1"/>
  <c r="AQ46" i="1"/>
  <c r="AQ48" i="1"/>
  <c r="AQ50" i="1"/>
  <c r="AQ52" i="1"/>
  <c r="AQ54" i="1"/>
  <c r="AQ56" i="1"/>
  <c r="AQ58" i="1"/>
  <c r="AQ60" i="1"/>
  <c r="AQ62" i="1"/>
  <c r="AQ64" i="1"/>
  <c r="AQ66" i="1"/>
  <c r="AQ68" i="1"/>
  <c r="AQ70" i="1"/>
  <c r="AQ72" i="1"/>
  <c r="AQ74" i="1"/>
  <c r="AQ76" i="1"/>
  <c r="AQ78" i="1"/>
  <c r="AQ80" i="1"/>
  <c r="AQ82" i="1"/>
  <c r="AQ84" i="1"/>
  <c r="AQ86" i="1"/>
  <c r="AQ88" i="1"/>
  <c r="AQ90" i="1"/>
  <c r="AQ92" i="1"/>
  <c r="AQ94" i="1"/>
  <c r="AQ96" i="1"/>
  <c r="AQ98" i="1"/>
  <c r="AQ100" i="1"/>
  <c r="AQ102" i="1"/>
  <c r="AQ104" i="1"/>
  <c r="AQ106" i="1"/>
  <c r="AQ108" i="1"/>
  <c r="AQ110" i="1"/>
  <c r="AQ112" i="1"/>
  <c r="AQ114" i="1"/>
  <c r="AQ116" i="1"/>
  <c r="AQ118" i="1"/>
  <c r="AQ120" i="1"/>
  <c r="AQ122" i="1"/>
  <c r="AQ124" i="1"/>
  <c r="AQ126" i="1"/>
  <c r="AQ128" i="1"/>
  <c r="AQ130" i="1"/>
  <c r="AQ132" i="1"/>
  <c r="AQ134" i="1"/>
  <c r="AQ136" i="1"/>
  <c r="AQ138" i="1"/>
  <c r="AQ140" i="1"/>
  <c r="AQ142" i="1"/>
  <c r="AQ144" i="1"/>
  <c r="AQ146" i="1"/>
  <c r="AQ148" i="1"/>
  <c r="AQ150" i="1"/>
  <c r="AQ152" i="1"/>
  <c r="AQ154" i="1"/>
  <c r="AQ156" i="1"/>
  <c r="AQ158" i="1"/>
  <c r="AQ160" i="1"/>
  <c r="AQ162" i="1"/>
  <c r="AQ164" i="1"/>
  <c r="AQ166" i="1"/>
  <c r="AQ168" i="1"/>
  <c r="AQ170" i="1"/>
  <c r="AQ172" i="1"/>
  <c r="AQ174" i="1"/>
  <c r="AQ176" i="1"/>
  <c r="AQ178" i="1"/>
  <c r="AQ180" i="1"/>
  <c r="AQ182" i="1"/>
  <c r="AQ184" i="1"/>
  <c r="AQ186" i="1"/>
  <c r="AQ188" i="1"/>
  <c r="AQ190" i="1"/>
  <c r="AQ192" i="1"/>
  <c r="AQ194" i="1"/>
  <c r="AQ196" i="1"/>
  <c r="AQ198" i="1"/>
  <c r="AQ200" i="1"/>
  <c r="AQ202" i="1"/>
  <c r="AQ204" i="1"/>
  <c r="AQ206" i="1"/>
  <c r="AQ8" i="1"/>
  <c r="D1" i="15" l="1"/>
  <c r="F1" i="15"/>
  <c r="G1" i="15"/>
  <c r="I1" i="15"/>
  <c r="D2" i="15"/>
  <c r="E2" i="15"/>
  <c r="F2" i="15"/>
  <c r="G2" i="15"/>
  <c r="I2" i="15"/>
  <c r="J2" i="15"/>
  <c r="D3" i="15"/>
  <c r="E3" i="15"/>
  <c r="G3" i="15"/>
  <c r="H3" i="15"/>
  <c r="I3" i="15"/>
  <c r="J3" i="15"/>
  <c r="K3" i="15"/>
  <c r="A4" i="15"/>
  <c r="B4" i="15"/>
  <c r="C4" i="15"/>
  <c r="D4" i="15"/>
  <c r="E4" i="15"/>
  <c r="F4" i="15"/>
  <c r="G4" i="15"/>
  <c r="H4" i="15"/>
  <c r="I4" i="15"/>
  <c r="J4" i="15"/>
  <c r="K4" i="15"/>
  <c r="L4" i="15"/>
  <c r="M4" i="15"/>
  <c r="N4" i="15"/>
  <c r="O4" i="15"/>
  <c r="P4" i="15"/>
  <c r="Q4" i="15"/>
  <c r="R4" i="15"/>
  <c r="A5" i="15"/>
  <c r="B5" i="15"/>
  <c r="C5" i="15"/>
  <c r="D5" i="15"/>
  <c r="E5" i="15"/>
  <c r="F5" i="15"/>
  <c r="G5" i="15"/>
  <c r="H5" i="15"/>
  <c r="I5" i="15"/>
  <c r="J5" i="15"/>
  <c r="K5" i="15"/>
  <c r="L5" i="15"/>
  <c r="M5" i="15"/>
  <c r="N5" i="15"/>
  <c r="O5" i="15"/>
  <c r="P5" i="15"/>
  <c r="Q5" i="15"/>
  <c r="R5" i="15"/>
  <c r="A6" i="15"/>
  <c r="B6" i="15"/>
  <c r="C6" i="15"/>
  <c r="D6" i="15"/>
  <c r="E6" i="15"/>
  <c r="F6" i="15"/>
  <c r="G6" i="15"/>
  <c r="H6" i="15"/>
  <c r="I6" i="15"/>
  <c r="J6" i="15"/>
  <c r="K6" i="15"/>
  <c r="L6" i="15"/>
  <c r="M6" i="15"/>
  <c r="N6" i="15"/>
  <c r="O6" i="15"/>
  <c r="P6" i="15"/>
  <c r="Q6" i="15"/>
  <c r="R6" i="15"/>
  <c r="A8" i="15"/>
  <c r="B8" i="15"/>
  <c r="C8" i="15"/>
  <c r="F8" i="15"/>
  <c r="H8" i="15"/>
  <c r="J8" i="15"/>
  <c r="L8" i="15"/>
  <c r="N8" i="15"/>
  <c r="P8" i="15"/>
  <c r="Q8" i="15"/>
  <c r="R8" i="15"/>
  <c r="A10" i="15"/>
  <c r="B10" i="15"/>
  <c r="C10" i="15"/>
  <c r="F10" i="15"/>
  <c r="H10" i="15"/>
  <c r="J10" i="15"/>
  <c r="L10" i="15"/>
  <c r="N10" i="15"/>
  <c r="P10" i="15"/>
  <c r="Q10" i="15"/>
  <c r="R10" i="15"/>
  <c r="A12" i="15"/>
  <c r="B12" i="15"/>
  <c r="C12" i="15"/>
  <c r="F12" i="15"/>
  <c r="H12" i="15"/>
  <c r="J12" i="15"/>
  <c r="L12" i="15"/>
  <c r="N12" i="15"/>
  <c r="P12" i="15"/>
  <c r="Q12" i="15"/>
  <c r="R12" i="15"/>
  <c r="A14" i="15"/>
  <c r="B14" i="15"/>
  <c r="C14" i="15"/>
  <c r="F14" i="15"/>
  <c r="H14" i="15"/>
  <c r="J14" i="15"/>
  <c r="L14" i="15"/>
  <c r="N14" i="15"/>
  <c r="P14" i="15"/>
  <c r="Q14" i="15"/>
  <c r="R14" i="15"/>
  <c r="A16" i="15"/>
  <c r="B16" i="15"/>
  <c r="C16" i="15"/>
  <c r="F16" i="15"/>
  <c r="H16" i="15"/>
  <c r="J16" i="15"/>
  <c r="L16" i="15"/>
  <c r="N16" i="15"/>
  <c r="P16" i="15"/>
  <c r="Q16" i="15"/>
  <c r="R16" i="15"/>
  <c r="A18" i="15"/>
  <c r="B18" i="15"/>
  <c r="C18" i="15"/>
  <c r="F18" i="15"/>
  <c r="H18" i="15"/>
  <c r="J18" i="15"/>
  <c r="L18" i="15"/>
  <c r="N18" i="15"/>
  <c r="P18" i="15"/>
  <c r="Q18" i="15"/>
  <c r="R18" i="15"/>
  <c r="A20" i="15"/>
  <c r="B20" i="15"/>
  <c r="C20" i="15"/>
  <c r="F20" i="15"/>
  <c r="H20" i="15"/>
  <c r="J20" i="15"/>
  <c r="L20" i="15"/>
  <c r="N20" i="15"/>
  <c r="P20" i="15"/>
  <c r="Q20" i="15"/>
  <c r="R20" i="15"/>
  <c r="A22" i="15"/>
  <c r="B22" i="15"/>
  <c r="C22" i="15"/>
  <c r="F22" i="15"/>
  <c r="H22" i="15"/>
  <c r="J22" i="15"/>
  <c r="L22" i="15"/>
  <c r="N22" i="15"/>
  <c r="P22" i="15"/>
  <c r="Q22" i="15"/>
  <c r="R22" i="15"/>
  <c r="A24" i="15"/>
  <c r="B24" i="15"/>
  <c r="C24" i="15"/>
  <c r="F24" i="15"/>
  <c r="H24" i="15"/>
  <c r="J24" i="15"/>
  <c r="L24" i="15"/>
  <c r="N24" i="15"/>
  <c r="P24" i="15"/>
  <c r="Q24" i="15"/>
  <c r="R24" i="15"/>
  <c r="A26" i="15"/>
  <c r="B26" i="15"/>
  <c r="C26" i="15"/>
  <c r="F26" i="15"/>
  <c r="H26" i="15"/>
  <c r="J26" i="15"/>
  <c r="L26" i="15"/>
  <c r="N26" i="15"/>
  <c r="P26" i="15"/>
  <c r="Q26" i="15"/>
  <c r="R26" i="15"/>
  <c r="A28" i="15"/>
  <c r="B28" i="15"/>
  <c r="C28" i="15"/>
  <c r="F28" i="15"/>
  <c r="H28" i="15"/>
  <c r="J28" i="15"/>
  <c r="L28" i="15"/>
  <c r="N28" i="15"/>
  <c r="P28" i="15"/>
  <c r="Q28" i="15"/>
  <c r="R28" i="15"/>
  <c r="A30" i="15"/>
  <c r="B30" i="15"/>
  <c r="C30" i="15"/>
  <c r="F30" i="15"/>
  <c r="H30" i="15"/>
  <c r="J30" i="15"/>
  <c r="L30" i="15"/>
  <c r="N30" i="15"/>
  <c r="P30" i="15"/>
  <c r="Q30" i="15"/>
  <c r="R30" i="15"/>
  <c r="A32" i="15"/>
  <c r="B32" i="15"/>
  <c r="C32" i="15"/>
  <c r="F32" i="15"/>
  <c r="H32" i="15"/>
  <c r="J32" i="15"/>
  <c r="L32" i="15"/>
  <c r="N32" i="15"/>
  <c r="P32" i="15"/>
  <c r="Q32" i="15"/>
  <c r="R32" i="15"/>
  <c r="A34" i="15"/>
  <c r="B34" i="15"/>
  <c r="C34" i="15"/>
  <c r="F34" i="15"/>
  <c r="H34" i="15"/>
  <c r="J34" i="15"/>
  <c r="L34" i="15"/>
  <c r="N34" i="15"/>
  <c r="P34" i="15"/>
  <c r="Q34" i="15"/>
  <c r="R34" i="15"/>
  <c r="A36" i="15"/>
  <c r="B36" i="15"/>
  <c r="C36" i="15"/>
  <c r="F36" i="15"/>
  <c r="H36" i="15"/>
  <c r="J36" i="15"/>
  <c r="L36" i="15"/>
  <c r="N36" i="15"/>
  <c r="P36" i="15"/>
  <c r="Q36" i="15"/>
  <c r="R36" i="15"/>
  <c r="A38" i="15"/>
  <c r="B38" i="15"/>
  <c r="C38" i="15"/>
  <c r="F38" i="15"/>
  <c r="H38" i="15"/>
  <c r="J38" i="15"/>
  <c r="L38" i="15"/>
  <c r="N38" i="15"/>
  <c r="P38" i="15"/>
  <c r="Q38" i="15"/>
  <c r="R38" i="15"/>
  <c r="A40" i="15"/>
  <c r="B40" i="15"/>
  <c r="C40" i="15"/>
  <c r="F40" i="15"/>
  <c r="H40" i="15"/>
  <c r="J40" i="15"/>
  <c r="L40" i="15"/>
  <c r="N40" i="15"/>
  <c r="P40" i="15"/>
  <c r="Q40" i="15"/>
  <c r="R40" i="15"/>
  <c r="A42" i="15"/>
  <c r="B42" i="15"/>
  <c r="C42" i="15"/>
  <c r="F42" i="15"/>
  <c r="H42" i="15"/>
  <c r="J42" i="15"/>
  <c r="L42" i="15"/>
  <c r="N42" i="15"/>
  <c r="P42" i="15"/>
  <c r="Q42" i="15"/>
  <c r="R42" i="15"/>
  <c r="A44" i="15"/>
  <c r="B44" i="15"/>
  <c r="C44" i="15"/>
  <c r="F44" i="15"/>
  <c r="H44" i="15"/>
  <c r="J44" i="15"/>
  <c r="L44" i="15"/>
  <c r="N44" i="15"/>
  <c r="P44" i="15"/>
  <c r="Q44" i="15"/>
  <c r="R44" i="15"/>
  <c r="A46" i="15"/>
  <c r="B46" i="15"/>
  <c r="C46" i="15"/>
  <c r="F46" i="15"/>
  <c r="H46" i="15"/>
  <c r="J46" i="15"/>
  <c r="L46" i="15"/>
  <c r="N46" i="15"/>
  <c r="P46" i="15"/>
  <c r="Q46" i="15"/>
  <c r="R46" i="15"/>
  <c r="A48" i="15"/>
  <c r="B48" i="15"/>
  <c r="C48" i="15"/>
  <c r="F48" i="15"/>
  <c r="H48" i="15"/>
  <c r="J48" i="15"/>
  <c r="L48" i="15"/>
  <c r="N48" i="15"/>
  <c r="P48" i="15"/>
  <c r="Q48" i="15"/>
  <c r="R48" i="15"/>
  <c r="A50" i="15"/>
  <c r="B50" i="15"/>
  <c r="C50" i="15"/>
  <c r="F50" i="15"/>
  <c r="H50" i="15"/>
  <c r="J50" i="15"/>
  <c r="L50" i="15"/>
  <c r="N50" i="15"/>
  <c r="P50" i="15"/>
  <c r="Q50" i="15"/>
  <c r="R50" i="15"/>
  <c r="A52" i="15"/>
  <c r="B52" i="15"/>
  <c r="C52" i="15"/>
  <c r="F52" i="15"/>
  <c r="H52" i="15"/>
  <c r="J52" i="15"/>
  <c r="L52" i="15"/>
  <c r="N52" i="15"/>
  <c r="P52" i="15"/>
  <c r="Q52" i="15"/>
  <c r="R52" i="15"/>
  <c r="A54" i="15"/>
  <c r="B54" i="15"/>
  <c r="C54" i="15"/>
  <c r="F54" i="15"/>
  <c r="H54" i="15"/>
  <c r="J54" i="15"/>
  <c r="L54" i="15"/>
  <c r="N54" i="15"/>
  <c r="P54" i="15"/>
  <c r="Q54" i="15"/>
  <c r="R54" i="15"/>
  <c r="A56" i="15"/>
  <c r="B56" i="15"/>
  <c r="C56" i="15"/>
  <c r="F56" i="15"/>
  <c r="H56" i="15"/>
  <c r="J56" i="15"/>
  <c r="L56" i="15"/>
  <c r="N56" i="15"/>
  <c r="P56" i="15"/>
  <c r="Q56" i="15"/>
  <c r="R56" i="15"/>
  <c r="A58" i="15"/>
  <c r="B58" i="15"/>
  <c r="C58" i="15"/>
  <c r="F58" i="15"/>
  <c r="H58" i="15"/>
  <c r="J58" i="15"/>
  <c r="L58" i="15"/>
  <c r="N58" i="15"/>
  <c r="P58" i="15"/>
  <c r="Q58" i="15"/>
  <c r="R58" i="15"/>
  <c r="A60" i="15"/>
  <c r="B60" i="15"/>
  <c r="C60" i="15"/>
  <c r="F60" i="15"/>
  <c r="H60" i="15"/>
  <c r="J60" i="15"/>
  <c r="L60" i="15"/>
  <c r="N60" i="15"/>
  <c r="P60" i="15"/>
  <c r="Q60" i="15"/>
  <c r="R60" i="15"/>
  <c r="A62" i="15"/>
  <c r="B62" i="15"/>
  <c r="C62" i="15"/>
  <c r="F62" i="15"/>
  <c r="H62" i="15"/>
  <c r="J62" i="15"/>
  <c r="L62" i="15"/>
  <c r="N62" i="15"/>
  <c r="P62" i="15"/>
  <c r="Q62" i="15"/>
  <c r="R62" i="15"/>
  <c r="A64" i="15"/>
  <c r="B64" i="15"/>
  <c r="C64" i="15"/>
  <c r="F64" i="15"/>
  <c r="H64" i="15"/>
  <c r="J64" i="15"/>
  <c r="L64" i="15"/>
  <c r="N64" i="15"/>
  <c r="P64" i="15"/>
  <c r="Q64" i="15"/>
  <c r="R64" i="15"/>
  <c r="A66" i="15"/>
  <c r="B66" i="15"/>
  <c r="C66" i="15"/>
  <c r="F66" i="15"/>
  <c r="H66" i="15"/>
  <c r="J66" i="15"/>
  <c r="L66" i="15"/>
  <c r="N66" i="15"/>
  <c r="P66" i="15"/>
  <c r="Q66" i="15"/>
  <c r="R66" i="15"/>
  <c r="A68" i="15"/>
  <c r="B68" i="15"/>
  <c r="C68" i="15"/>
  <c r="F68" i="15"/>
  <c r="H68" i="15"/>
  <c r="J68" i="15"/>
  <c r="L68" i="15"/>
  <c r="N68" i="15"/>
  <c r="P68" i="15"/>
  <c r="Q68" i="15"/>
  <c r="R68" i="15"/>
  <c r="A70" i="15"/>
  <c r="B70" i="15"/>
  <c r="C70" i="15"/>
  <c r="F70" i="15"/>
  <c r="H70" i="15"/>
  <c r="J70" i="15"/>
  <c r="L70" i="15"/>
  <c r="N70" i="15"/>
  <c r="P70" i="15"/>
  <c r="Q70" i="15"/>
  <c r="R70" i="15"/>
  <c r="A72" i="15"/>
  <c r="B72" i="15"/>
  <c r="C72" i="15"/>
  <c r="F72" i="15"/>
  <c r="H72" i="15"/>
  <c r="J72" i="15"/>
  <c r="L72" i="15"/>
  <c r="N72" i="15"/>
  <c r="P72" i="15"/>
  <c r="Q72" i="15"/>
  <c r="R72" i="15"/>
  <c r="A74" i="15"/>
  <c r="B74" i="15"/>
  <c r="C74" i="15"/>
  <c r="F74" i="15"/>
  <c r="H74" i="15"/>
  <c r="J74" i="15"/>
  <c r="L74" i="15"/>
  <c r="N74" i="15"/>
  <c r="P74" i="15"/>
  <c r="Q74" i="15"/>
  <c r="R74" i="15"/>
  <c r="A76" i="15"/>
  <c r="B76" i="15"/>
  <c r="C76" i="15"/>
  <c r="F76" i="15"/>
  <c r="H76" i="15"/>
  <c r="J76" i="15"/>
  <c r="L76" i="15"/>
  <c r="N76" i="15"/>
  <c r="P76" i="15"/>
  <c r="Q76" i="15"/>
  <c r="R76" i="15"/>
  <c r="A78" i="15"/>
  <c r="B78" i="15"/>
  <c r="C78" i="15"/>
  <c r="F78" i="15"/>
  <c r="H78" i="15"/>
  <c r="J78" i="15"/>
  <c r="L78" i="15"/>
  <c r="N78" i="15"/>
  <c r="P78" i="15"/>
  <c r="Q78" i="15"/>
  <c r="R78" i="15"/>
  <c r="A80" i="15"/>
  <c r="B80" i="15"/>
  <c r="C80" i="15"/>
  <c r="F80" i="15"/>
  <c r="H80" i="15"/>
  <c r="J80" i="15"/>
  <c r="L80" i="15"/>
  <c r="N80" i="15"/>
  <c r="P80" i="15"/>
  <c r="Q80" i="15"/>
  <c r="R80" i="15"/>
  <c r="A82" i="15"/>
  <c r="B82" i="15"/>
  <c r="C82" i="15"/>
  <c r="F82" i="15"/>
  <c r="H82" i="15"/>
  <c r="J82" i="15"/>
  <c r="L82" i="15"/>
  <c r="N82" i="15"/>
  <c r="P82" i="15"/>
  <c r="Q82" i="15"/>
  <c r="R82" i="15"/>
  <c r="A84" i="15"/>
  <c r="B84" i="15"/>
  <c r="C84" i="15"/>
  <c r="F84" i="15"/>
  <c r="H84" i="15"/>
  <c r="J84" i="15"/>
  <c r="L84" i="15"/>
  <c r="N84" i="15"/>
  <c r="P84" i="15"/>
  <c r="Q84" i="15"/>
  <c r="R84" i="15"/>
  <c r="A86" i="15"/>
  <c r="B86" i="15"/>
  <c r="C86" i="15"/>
  <c r="F86" i="15"/>
  <c r="H86" i="15"/>
  <c r="J86" i="15"/>
  <c r="L86" i="15"/>
  <c r="N86" i="15"/>
  <c r="P86" i="15"/>
  <c r="Q86" i="15"/>
  <c r="R86" i="15"/>
  <c r="A88" i="15"/>
  <c r="B88" i="15"/>
  <c r="C88" i="15"/>
  <c r="F88" i="15"/>
  <c r="H88" i="15"/>
  <c r="J88" i="15"/>
  <c r="L88" i="15"/>
  <c r="N88" i="15"/>
  <c r="P88" i="15"/>
  <c r="Q88" i="15"/>
  <c r="R88" i="15"/>
  <c r="A90" i="15"/>
  <c r="B90" i="15"/>
  <c r="C90" i="15"/>
  <c r="F90" i="15"/>
  <c r="H90" i="15"/>
  <c r="J90" i="15"/>
  <c r="L90" i="15"/>
  <c r="N90" i="15"/>
  <c r="P90" i="15"/>
  <c r="Q90" i="15"/>
  <c r="R90" i="15"/>
  <c r="A92" i="15"/>
  <c r="B92" i="15"/>
  <c r="C92" i="15"/>
  <c r="F92" i="15"/>
  <c r="H92" i="15"/>
  <c r="J92" i="15"/>
  <c r="L92" i="15"/>
  <c r="N92" i="15"/>
  <c r="P92" i="15"/>
  <c r="Q92" i="15"/>
  <c r="R92" i="15"/>
  <c r="A94" i="15"/>
  <c r="B94" i="15"/>
  <c r="C94" i="15"/>
  <c r="F94" i="15"/>
  <c r="H94" i="15"/>
  <c r="J94" i="15"/>
  <c r="L94" i="15"/>
  <c r="N94" i="15"/>
  <c r="P94" i="15"/>
  <c r="Q94" i="15"/>
  <c r="R94" i="15"/>
  <c r="A96" i="15"/>
  <c r="B96" i="15"/>
  <c r="C96" i="15"/>
  <c r="F96" i="15"/>
  <c r="H96" i="15"/>
  <c r="J96" i="15"/>
  <c r="L96" i="15"/>
  <c r="N96" i="15"/>
  <c r="P96" i="15"/>
  <c r="Q96" i="15"/>
  <c r="R96" i="15"/>
  <c r="A98" i="15"/>
  <c r="B98" i="15"/>
  <c r="C98" i="15"/>
  <c r="F98" i="15"/>
  <c r="H98" i="15"/>
  <c r="J98" i="15"/>
  <c r="L98" i="15"/>
  <c r="N98" i="15"/>
  <c r="P98" i="15"/>
  <c r="Q98" i="15"/>
  <c r="R98" i="15"/>
  <c r="A100" i="15"/>
  <c r="B100" i="15"/>
  <c r="C100" i="15"/>
  <c r="F100" i="15"/>
  <c r="H100" i="15"/>
  <c r="J100" i="15"/>
  <c r="L100" i="15"/>
  <c r="N100" i="15"/>
  <c r="P100" i="15"/>
  <c r="Q100" i="15"/>
  <c r="R100" i="15"/>
  <c r="A102" i="15"/>
  <c r="B102" i="15"/>
  <c r="C102" i="15"/>
  <c r="F102" i="15"/>
  <c r="H102" i="15"/>
  <c r="J102" i="15"/>
  <c r="L102" i="15"/>
  <c r="N102" i="15"/>
  <c r="P102" i="15"/>
  <c r="Q102" i="15"/>
  <c r="R102" i="15"/>
  <c r="A104" i="15"/>
  <c r="B104" i="15"/>
  <c r="C104" i="15"/>
  <c r="F104" i="15"/>
  <c r="H104" i="15"/>
  <c r="J104" i="15"/>
  <c r="L104" i="15"/>
  <c r="N104" i="15"/>
  <c r="P104" i="15"/>
  <c r="Q104" i="15"/>
  <c r="R104" i="15"/>
  <c r="A106" i="15"/>
  <c r="B106" i="15"/>
  <c r="C106" i="15"/>
  <c r="F106" i="15"/>
  <c r="H106" i="15"/>
  <c r="J106" i="15"/>
  <c r="L106" i="15"/>
  <c r="N106" i="15"/>
  <c r="P106" i="15"/>
  <c r="Q106" i="15"/>
  <c r="R106" i="15"/>
  <c r="A108" i="15"/>
  <c r="B108" i="15"/>
  <c r="C108" i="15"/>
  <c r="F108" i="15"/>
  <c r="H108" i="15"/>
  <c r="J108" i="15"/>
  <c r="L108" i="15"/>
  <c r="N108" i="15"/>
  <c r="P108" i="15"/>
  <c r="Q108" i="15"/>
  <c r="R108" i="15"/>
  <c r="A110" i="15"/>
  <c r="B110" i="15"/>
  <c r="C110" i="15"/>
  <c r="F110" i="15"/>
  <c r="H110" i="15"/>
  <c r="J110" i="15"/>
  <c r="L110" i="15"/>
  <c r="N110" i="15"/>
  <c r="P110" i="15"/>
  <c r="Q110" i="15"/>
  <c r="R110" i="15"/>
  <c r="A112" i="15"/>
  <c r="B112" i="15"/>
  <c r="C112" i="15"/>
  <c r="F112" i="15"/>
  <c r="H112" i="15"/>
  <c r="J112" i="15"/>
  <c r="L112" i="15"/>
  <c r="N112" i="15"/>
  <c r="P112" i="15"/>
  <c r="Q112" i="15"/>
  <c r="R112" i="15"/>
  <c r="A114" i="15"/>
  <c r="B114" i="15"/>
  <c r="C114" i="15"/>
  <c r="F114" i="15"/>
  <c r="H114" i="15"/>
  <c r="J114" i="15"/>
  <c r="L114" i="15"/>
  <c r="N114" i="15"/>
  <c r="P114" i="15"/>
  <c r="Q114" i="15"/>
  <c r="R114" i="15"/>
  <c r="A116" i="15"/>
  <c r="B116" i="15"/>
  <c r="C116" i="15"/>
  <c r="F116" i="15"/>
  <c r="H116" i="15"/>
  <c r="J116" i="15"/>
  <c r="L116" i="15"/>
  <c r="N116" i="15"/>
  <c r="P116" i="15"/>
  <c r="Q116" i="15"/>
  <c r="R116" i="15"/>
  <c r="A118" i="15"/>
  <c r="B118" i="15"/>
  <c r="C118" i="15"/>
  <c r="F118" i="15"/>
  <c r="H118" i="15"/>
  <c r="J118" i="15"/>
  <c r="L118" i="15"/>
  <c r="N118" i="15"/>
  <c r="P118" i="15"/>
  <c r="Q118" i="15"/>
  <c r="R118" i="15"/>
  <c r="A120" i="15"/>
  <c r="B120" i="15"/>
  <c r="C120" i="15"/>
  <c r="F120" i="15"/>
  <c r="H120" i="15"/>
  <c r="J120" i="15"/>
  <c r="L120" i="15"/>
  <c r="N120" i="15"/>
  <c r="P120" i="15"/>
  <c r="Q120" i="15"/>
  <c r="R120" i="15"/>
  <c r="A122" i="15"/>
  <c r="B122" i="15"/>
  <c r="C122" i="15"/>
  <c r="F122" i="15"/>
  <c r="H122" i="15"/>
  <c r="J122" i="15"/>
  <c r="L122" i="15"/>
  <c r="N122" i="15"/>
  <c r="P122" i="15"/>
  <c r="Q122" i="15"/>
  <c r="R122" i="15"/>
  <c r="A124" i="15"/>
  <c r="B124" i="15"/>
  <c r="C124" i="15"/>
  <c r="F124" i="15"/>
  <c r="H124" i="15"/>
  <c r="J124" i="15"/>
  <c r="L124" i="15"/>
  <c r="N124" i="15"/>
  <c r="P124" i="15"/>
  <c r="Q124" i="15"/>
  <c r="R124" i="15"/>
  <c r="A126" i="15"/>
  <c r="B126" i="15"/>
  <c r="C126" i="15"/>
  <c r="F126" i="15"/>
  <c r="H126" i="15"/>
  <c r="J126" i="15"/>
  <c r="L126" i="15"/>
  <c r="N126" i="15"/>
  <c r="P126" i="15"/>
  <c r="Q126" i="15"/>
  <c r="R126" i="15"/>
  <c r="A128" i="15"/>
  <c r="B128" i="15"/>
  <c r="C128" i="15"/>
  <c r="F128" i="15"/>
  <c r="H128" i="15"/>
  <c r="J128" i="15"/>
  <c r="L128" i="15"/>
  <c r="N128" i="15"/>
  <c r="P128" i="15"/>
  <c r="Q128" i="15"/>
  <c r="R128" i="15"/>
  <c r="A130" i="15"/>
  <c r="B130" i="15"/>
  <c r="C130" i="15"/>
  <c r="F130" i="15"/>
  <c r="H130" i="15"/>
  <c r="J130" i="15"/>
  <c r="L130" i="15"/>
  <c r="N130" i="15"/>
  <c r="P130" i="15"/>
  <c r="Q130" i="15"/>
  <c r="R130" i="15"/>
  <c r="A132" i="15"/>
  <c r="B132" i="15"/>
  <c r="C132" i="15"/>
  <c r="F132" i="15"/>
  <c r="H132" i="15"/>
  <c r="J132" i="15"/>
  <c r="L132" i="15"/>
  <c r="N132" i="15"/>
  <c r="P132" i="15"/>
  <c r="Q132" i="15"/>
  <c r="R132" i="15"/>
  <c r="A134" i="15"/>
  <c r="B134" i="15"/>
  <c r="C134" i="15"/>
  <c r="F134" i="15"/>
  <c r="H134" i="15"/>
  <c r="J134" i="15"/>
  <c r="L134" i="15"/>
  <c r="N134" i="15"/>
  <c r="P134" i="15"/>
  <c r="Q134" i="15"/>
  <c r="R134" i="15"/>
  <c r="A136" i="15"/>
  <c r="B136" i="15"/>
  <c r="C136" i="15"/>
  <c r="F136" i="15"/>
  <c r="H136" i="15"/>
  <c r="J136" i="15"/>
  <c r="L136" i="15"/>
  <c r="N136" i="15"/>
  <c r="P136" i="15"/>
  <c r="Q136" i="15"/>
  <c r="R136" i="15"/>
  <c r="A138" i="15"/>
  <c r="B138" i="15"/>
  <c r="C138" i="15"/>
  <c r="F138" i="15"/>
  <c r="H138" i="15"/>
  <c r="J138" i="15"/>
  <c r="L138" i="15"/>
  <c r="N138" i="15"/>
  <c r="P138" i="15"/>
  <c r="Q138" i="15"/>
  <c r="R138" i="15"/>
  <c r="A140" i="15"/>
  <c r="B140" i="15"/>
  <c r="C140" i="15"/>
  <c r="F140" i="15"/>
  <c r="H140" i="15"/>
  <c r="J140" i="15"/>
  <c r="L140" i="15"/>
  <c r="N140" i="15"/>
  <c r="P140" i="15"/>
  <c r="Q140" i="15"/>
  <c r="R140" i="15"/>
  <c r="A142" i="15"/>
  <c r="B142" i="15"/>
  <c r="C142" i="15"/>
  <c r="F142" i="15"/>
  <c r="H142" i="15"/>
  <c r="J142" i="15"/>
  <c r="L142" i="15"/>
  <c r="N142" i="15"/>
  <c r="P142" i="15"/>
  <c r="Q142" i="15"/>
  <c r="R142" i="15"/>
  <c r="A144" i="15"/>
  <c r="B144" i="15"/>
  <c r="C144" i="15"/>
  <c r="F144" i="15"/>
  <c r="H144" i="15"/>
  <c r="J144" i="15"/>
  <c r="L144" i="15"/>
  <c r="N144" i="15"/>
  <c r="P144" i="15"/>
  <c r="Q144" i="15"/>
  <c r="R144" i="15"/>
  <c r="A146" i="15"/>
  <c r="B146" i="15"/>
  <c r="C146" i="15"/>
  <c r="F146" i="15"/>
  <c r="H146" i="15"/>
  <c r="J146" i="15"/>
  <c r="L146" i="15"/>
  <c r="N146" i="15"/>
  <c r="P146" i="15"/>
  <c r="Q146" i="15"/>
  <c r="R146" i="15"/>
  <c r="A148" i="15"/>
  <c r="B148" i="15"/>
  <c r="C148" i="15"/>
  <c r="F148" i="15"/>
  <c r="H148" i="15"/>
  <c r="J148" i="15"/>
  <c r="L148" i="15"/>
  <c r="N148" i="15"/>
  <c r="P148" i="15"/>
  <c r="Q148" i="15"/>
  <c r="R148" i="15"/>
  <c r="A150" i="15"/>
  <c r="B150" i="15"/>
  <c r="C150" i="15"/>
  <c r="F150" i="15"/>
  <c r="H150" i="15"/>
  <c r="J150" i="15"/>
  <c r="L150" i="15"/>
  <c r="N150" i="15"/>
  <c r="P150" i="15"/>
  <c r="Q150" i="15"/>
  <c r="R150" i="15"/>
  <c r="A152" i="15"/>
  <c r="B152" i="15"/>
  <c r="C152" i="15"/>
  <c r="F152" i="15"/>
  <c r="H152" i="15"/>
  <c r="J152" i="15"/>
  <c r="L152" i="15"/>
  <c r="N152" i="15"/>
  <c r="P152" i="15"/>
  <c r="Q152" i="15"/>
  <c r="R152" i="15"/>
  <c r="A154" i="15"/>
  <c r="B154" i="15"/>
  <c r="C154" i="15"/>
  <c r="F154" i="15"/>
  <c r="H154" i="15"/>
  <c r="J154" i="15"/>
  <c r="L154" i="15"/>
  <c r="N154" i="15"/>
  <c r="P154" i="15"/>
  <c r="Q154" i="15"/>
  <c r="R154" i="15"/>
  <c r="A156" i="15"/>
  <c r="B156" i="15"/>
  <c r="C156" i="15"/>
  <c r="F156" i="15"/>
  <c r="H156" i="15"/>
  <c r="J156" i="15"/>
  <c r="L156" i="15"/>
  <c r="N156" i="15"/>
  <c r="P156" i="15"/>
  <c r="Q156" i="15"/>
  <c r="R156" i="15"/>
  <c r="A158" i="15"/>
  <c r="B158" i="15"/>
  <c r="C158" i="15"/>
  <c r="F158" i="15"/>
  <c r="H158" i="15"/>
  <c r="J158" i="15"/>
  <c r="L158" i="15"/>
  <c r="N158" i="15"/>
  <c r="P158" i="15"/>
  <c r="Q158" i="15"/>
  <c r="R158" i="15"/>
  <c r="A160" i="15"/>
  <c r="B160" i="15"/>
  <c r="C160" i="15"/>
  <c r="F160" i="15"/>
  <c r="H160" i="15"/>
  <c r="J160" i="15"/>
  <c r="L160" i="15"/>
  <c r="N160" i="15"/>
  <c r="P160" i="15"/>
  <c r="Q160" i="15"/>
  <c r="R160" i="15"/>
  <c r="A162" i="15"/>
  <c r="B162" i="15"/>
  <c r="C162" i="15"/>
  <c r="F162" i="15"/>
  <c r="H162" i="15"/>
  <c r="J162" i="15"/>
  <c r="L162" i="15"/>
  <c r="N162" i="15"/>
  <c r="P162" i="15"/>
  <c r="Q162" i="15"/>
  <c r="R162" i="15"/>
  <c r="A164" i="15"/>
  <c r="B164" i="15"/>
  <c r="C164" i="15"/>
  <c r="F164" i="15"/>
  <c r="H164" i="15"/>
  <c r="J164" i="15"/>
  <c r="L164" i="15"/>
  <c r="N164" i="15"/>
  <c r="P164" i="15"/>
  <c r="Q164" i="15"/>
  <c r="R164" i="15"/>
  <c r="A166" i="15"/>
  <c r="B166" i="15"/>
  <c r="C166" i="15"/>
  <c r="F166" i="15"/>
  <c r="H166" i="15"/>
  <c r="J166" i="15"/>
  <c r="L166" i="15"/>
  <c r="N166" i="15"/>
  <c r="P166" i="15"/>
  <c r="Q166" i="15"/>
  <c r="R166" i="15"/>
  <c r="A168" i="15"/>
  <c r="B168" i="15"/>
  <c r="C168" i="15"/>
  <c r="F168" i="15"/>
  <c r="H168" i="15"/>
  <c r="J168" i="15"/>
  <c r="L168" i="15"/>
  <c r="N168" i="15"/>
  <c r="P168" i="15"/>
  <c r="Q168" i="15"/>
  <c r="R168" i="15"/>
  <c r="A170" i="15"/>
  <c r="B170" i="15"/>
  <c r="C170" i="15"/>
  <c r="F170" i="15"/>
  <c r="H170" i="15"/>
  <c r="J170" i="15"/>
  <c r="L170" i="15"/>
  <c r="N170" i="15"/>
  <c r="P170" i="15"/>
  <c r="Q170" i="15"/>
  <c r="R170" i="15"/>
  <c r="A172" i="15"/>
  <c r="B172" i="15"/>
  <c r="C172" i="15"/>
  <c r="F172" i="15"/>
  <c r="H172" i="15"/>
  <c r="J172" i="15"/>
  <c r="L172" i="15"/>
  <c r="N172" i="15"/>
  <c r="P172" i="15"/>
  <c r="Q172" i="15"/>
  <c r="R172" i="15"/>
  <c r="A174" i="15"/>
  <c r="B174" i="15"/>
  <c r="C174" i="15"/>
  <c r="F174" i="15"/>
  <c r="H174" i="15"/>
  <c r="J174" i="15"/>
  <c r="L174" i="15"/>
  <c r="N174" i="15"/>
  <c r="P174" i="15"/>
  <c r="Q174" i="15"/>
  <c r="R174" i="15"/>
  <c r="A176" i="15"/>
  <c r="B176" i="15"/>
  <c r="C176" i="15"/>
  <c r="F176" i="15"/>
  <c r="H176" i="15"/>
  <c r="J176" i="15"/>
  <c r="L176" i="15"/>
  <c r="N176" i="15"/>
  <c r="P176" i="15"/>
  <c r="Q176" i="15"/>
  <c r="R176" i="15"/>
  <c r="A178" i="15"/>
  <c r="B178" i="15"/>
  <c r="C178" i="15"/>
  <c r="F178" i="15"/>
  <c r="H178" i="15"/>
  <c r="J178" i="15"/>
  <c r="L178" i="15"/>
  <c r="N178" i="15"/>
  <c r="P178" i="15"/>
  <c r="Q178" i="15"/>
  <c r="R178" i="15"/>
  <c r="A180" i="15"/>
  <c r="B180" i="15"/>
  <c r="C180" i="15"/>
  <c r="F180" i="15"/>
  <c r="H180" i="15"/>
  <c r="J180" i="15"/>
  <c r="L180" i="15"/>
  <c r="N180" i="15"/>
  <c r="P180" i="15"/>
  <c r="Q180" i="15"/>
  <c r="R180" i="15"/>
  <c r="A182" i="15"/>
  <c r="B182" i="15"/>
  <c r="C182" i="15"/>
  <c r="F182" i="15"/>
  <c r="H182" i="15"/>
  <c r="J182" i="15"/>
  <c r="L182" i="15"/>
  <c r="N182" i="15"/>
  <c r="P182" i="15"/>
  <c r="Q182" i="15"/>
  <c r="R182" i="15"/>
  <c r="A184" i="15"/>
  <c r="B184" i="15"/>
  <c r="C184" i="15"/>
  <c r="F184" i="15"/>
  <c r="H184" i="15"/>
  <c r="J184" i="15"/>
  <c r="L184" i="15"/>
  <c r="N184" i="15"/>
  <c r="P184" i="15"/>
  <c r="Q184" i="15"/>
  <c r="R184" i="15"/>
  <c r="A186" i="15"/>
  <c r="B186" i="15"/>
  <c r="C186" i="15"/>
  <c r="F186" i="15"/>
  <c r="H186" i="15"/>
  <c r="J186" i="15"/>
  <c r="L186" i="15"/>
  <c r="N186" i="15"/>
  <c r="P186" i="15"/>
  <c r="Q186" i="15"/>
  <c r="R186" i="15"/>
  <c r="A188" i="15"/>
  <c r="B188" i="15"/>
  <c r="C188" i="15"/>
  <c r="F188" i="15"/>
  <c r="H188" i="15"/>
  <c r="J188" i="15"/>
  <c r="L188" i="15"/>
  <c r="N188" i="15"/>
  <c r="P188" i="15"/>
  <c r="Q188" i="15"/>
  <c r="R188" i="15"/>
  <c r="A190" i="15"/>
  <c r="B190" i="15"/>
  <c r="C190" i="15"/>
  <c r="F190" i="15"/>
  <c r="H190" i="15"/>
  <c r="J190" i="15"/>
  <c r="L190" i="15"/>
  <c r="N190" i="15"/>
  <c r="P190" i="15"/>
  <c r="Q190" i="15"/>
  <c r="R190" i="15"/>
  <c r="A192" i="15"/>
  <c r="B192" i="15"/>
  <c r="C192" i="15"/>
  <c r="F192" i="15"/>
  <c r="H192" i="15"/>
  <c r="J192" i="15"/>
  <c r="L192" i="15"/>
  <c r="N192" i="15"/>
  <c r="P192" i="15"/>
  <c r="Q192" i="15"/>
  <c r="R192" i="15"/>
  <c r="A194" i="15"/>
  <c r="B194" i="15"/>
  <c r="C194" i="15"/>
  <c r="F194" i="15"/>
  <c r="H194" i="15"/>
  <c r="J194" i="15"/>
  <c r="L194" i="15"/>
  <c r="N194" i="15"/>
  <c r="P194" i="15"/>
  <c r="Q194" i="15"/>
  <c r="R194" i="15"/>
  <c r="A196" i="15"/>
  <c r="B196" i="15"/>
  <c r="C196" i="15"/>
  <c r="F196" i="15"/>
  <c r="H196" i="15"/>
  <c r="J196" i="15"/>
  <c r="L196" i="15"/>
  <c r="N196" i="15"/>
  <c r="P196" i="15"/>
  <c r="Q196" i="15"/>
  <c r="R196" i="15"/>
  <c r="A198" i="15"/>
  <c r="B198" i="15"/>
  <c r="C198" i="15"/>
  <c r="F198" i="15"/>
  <c r="H198" i="15"/>
  <c r="J198" i="15"/>
  <c r="L198" i="15"/>
  <c r="N198" i="15"/>
  <c r="P198" i="15"/>
  <c r="Q198" i="15"/>
  <c r="R198" i="15"/>
  <c r="A200" i="15"/>
  <c r="B200" i="15"/>
  <c r="C200" i="15"/>
  <c r="F200" i="15"/>
  <c r="H200" i="15"/>
  <c r="J200" i="15"/>
  <c r="L200" i="15"/>
  <c r="N200" i="15"/>
  <c r="P200" i="15"/>
  <c r="Q200" i="15"/>
  <c r="R200" i="15"/>
  <c r="A202" i="15"/>
  <c r="B202" i="15"/>
  <c r="C202" i="15"/>
  <c r="F202" i="15"/>
  <c r="H202" i="15"/>
  <c r="J202" i="15"/>
  <c r="L202" i="15"/>
  <c r="N202" i="15"/>
  <c r="P202" i="15"/>
  <c r="Q202" i="15"/>
  <c r="R202" i="15"/>
  <c r="A204" i="15"/>
  <c r="B204" i="15"/>
  <c r="C204" i="15"/>
  <c r="F204" i="15"/>
  <c r="H204" i="15"/>
  <c r="J204" i="15"/>
  <c r="L204" i="15"/>
  <c r="N204" i="15"/>
  <c r="P204" i="15"/>
  <c r="Q204" i="15"/>
  <c r="R204" i="15"/>
  <c r="A206" i="15"/>
  <c r="B206" i="15"/>
  <c r="C206" i="15"/>
  <c r="F206" i="15"/>
  <c r="H206" i="15"/>
  <c r="J206" i="15"/>
  <c r="L206" i="15"/>
  <c r="N206" i="15"/>
  <c r="P206" i="15"/>
  <c r="Q206" i="15"/>
  <c r="R206" i="15"/>
  <c r="B4" i="8"/>
  <c r="B3" i="15" s="1"/>
  <c r="E1" i="15"/>
  <c r="A2" i="8"/>
  <c r="A1" i="15" s="1"/>
  <c r="B2" i="8"/>
  <c r="B1" i="15" s="1"/>
  <c r="C2" i="8"/>
  <c r="C1" i="15" s="1"/>
  <c r="A3" i="8"/>
  <c r="A2" i="15" s="1"/>
  <c r="B3" i="8"/>
  <c r="B2" i="15" s="1"/>
  <c r="C3" i="8"/>
  <c r="C2" i="15" s="1"/>
  <c r="A4" i="8"/>
  <c r="E2" i="10" s="1"/>
  <c r="C4" i="8"/>
  <c r="C3" i="15" s="1"/>
  <c r="A12" i="8"/>
  <c r="A11" i="15" s="1"/>
  <c r="A14" i="8"/>
  <c r="A13" i="15" s="1"/>
  <c r="A16" i="8"/>
  <c r="A15" i="15" s="1"/>
  <c r="A18" i="8"/>
  <c r="A17" i="15" s="1"/>
  <c r="A20" i="8"/>
  <c r="A19" i="15" s="1"/>
  <c r="A22" i="8"/>
  <c r="A21" i="15" s="1"/>
  <c r="A24" i="8"/>
  <c r="A23" i="15" s="1"/>
  <c r="A26" i="8"/>
  <c r="A25" i="15" s="1"/>
  <c r="A28" i="8"/>
  <c r="A27" i="15" s="1"/>
  <c r="A30" i="8"/>
  <c r="A29" i="15" s="1"/>
  <c r="A32" i="8"/>
  <c r="A31" i="15" s="1"/>
  <c r="A34" i="8"/>
  <c r="A33" i="15" s="1"/>
  <c r="A36" i="8"/>
  <c r="A35" i="15" s="1"/>
  <c r="A38" i="8"/>
  <c r="A37" i="15" s="1"/>
  <c r="A40" i="8"/>
  <c r="A39" i="15" s="1"/>
  <c r="A42" i="8"/>
  <c r="A41" i="15" s="1"/>
  <c r="A44" i="8"/>
  <c r="A43" i="15" s="1"/>
  <c r="A46" i="8"/>
  <c r="A45" i="15" s="1"/>
  <c r="A48" i="8"/>
  <c r="A47" i="15" s="1"/>
  <c r="A50" i="8"/>
  <c r="A49" i="15" s="1"/>
  <c r="A52" i="8"/>
  <c r="A51" i="15" s="1"/>
  <c r="A54" i="8"/>
  <c r="A53" i="15" s="1"/>
  <c r="A56" i="8"/>
  <c r="A55" i="15" s="1"/>
  <c r="A58" i="8"/>
  <c r="A57" i="15" s="1"/>
  <c r="A60" i="8"/>
  <c r="A59" i="15" s="1"/>
  <c r="A62" i="8"/>
  <c r="A61" i="15" s="1"/>
  <c r="A64" i="8"/>
  <c r="A63" i="15" s="1"/>
  <c r="A66" i="8"/>
  <c r="A65" i="15" s="1"/>
  <c r="A68" i="8"/>
  <c r="A67" i="15" s="1"/>
  <c r="A70" i="8"/>
  <c r="A69" i="15" s="1"/>
  <c r="A72" i="8"/>
  <c r="A71" i="15" s="1"/>
  <c r="A74" i="8"/>
  <c r="A73" i="15" s="1"/>
  <c r="A76" i="8"/>
  <c r="A75" i="15" s="1"/>
  <c r="A78" i="8"/>
  <c r="A77" i="15" s="1"/>
  <c r="A80" i="8"/>
  <c r="A79" i="15" s="1"/>
  <c r="A82" i="8"/>
  <c r="A81" i="15" s="1"/>
  <c r="A84" i="8"/>
  <c r="A83" i="15" s="1"/>
  <c r="A86" i="8"/>
  <c r="A85" i="15" s="1"/>
  <c r="A88" i="8"/>
  <c r="A87" i="15" s="1"/>
  <c r="A90" i="8"/>
  <c r="A89" i="15" s="1"/>
  <c r="A92" i="8"/>
  <c r="A91" i="15" s="1"/>
  <c r="A94" i="8"/>
  <c r="A93" i="15" s="1"/>
  <c r="A96" i="8"/>
  <c r="A95" i="15" s="1"/>
  <c r="A98" i="8"/>
  <c r="A97" i="15" s="1"/>
  <c r="A100" i="8"/>
  <c r="A99" i="15" s="1"/>
  <c r="A102" i="8"/>
  <c r="A101" i="15" s="1"/>
  <c r="A104" i="8"/>
  <c r="A103" i="15" s="1"/>
  <c r="A106" i="8"/>
  <c r="A105" i="15" s="1"/>
  <c r="A108" i="8"/>
  <c r="A107" i="15" s="1"/>
  <c r="A110" i="8"/>
  <c r="A109" i="15" s="1"/>
  <c r="A112" i="8"/>
  <c r="A111" i="15" s="1"/>
  <c r="A114" i="8"/>
  <c r="A113" i="15" s="1"/>
  <c r="A116" i="8"/>
  <c r="A115" i="15" s="1"/>
  <c r="A118" i="8"/>
  <c r="A117" i="15" s="1"/>
  <c r="A120" i="8"/>
  <c r="A119" i="15" s="1"/>
  <c r="A122" i="8"/>
  <c r="A121" i="15" s="1"/>
  <c r="A124" i="8"/>
  <c r="A123" i="15" s="1"/>
  <c r="A126" i="8"/>
  <c r="A125" i="15" s="1"/>
  <c r="A128" i="8"/>
  <c r="A127" i="15" s="1"/>
  <c r="A130" i="8"/>
  <c r="A129" i="15" s="1"/>
  <c r="A132" i="8"/>
  <c r="A131" i="15" s="1"/>
  <c r="A134" i="8"/>
  <c r="A133" i="15" s="1"/>
  <c r="A136" i="8"/>
  <c r="A135" i="15" s="1"/>
  <c r="A138" i="8"/>
  <c r="A137" i="15" s="1"/>
  <c r="A140" i="8"/>
  <c r="A139" i="15" s="1"/>
  <c r="A142" i="8"/>
  <c r="A141" i="15" s="1"/>
  <c r="A144" i="8"/>
  <c r="A143" i="15" s="1"/>
  <c r="A146" i="8"/>
  <c r="A145" i="15" s="1"/>
  <c r="A148" i="8"/>
  <c r="A147" i="15" s="1"/>
  <c r="A150" i="8"/>
  <c r="A149" i="15" s="1"/>
  <c r="A152" i="8"/>
  <c r="A151" i="15" s="1"/>
  <c r="A154" i="8"/>
  <c r="A153" i="15" s="1"/>
  <c r="A156" i="8"/>
  <c r="A155" i="15" s="1"/>
  <c r="A158" i="8"/>
  <c r="A157" i="15" s="1"/>
  <c r="A160" i="8"/>
  <c r="A159" i="15" s="1"/>
  <c r="A162" i="8"/>
  <c r="A161" i="15" s="1"/>
  <c r="A164" i="8"/>
  <c r="A163" i="15" s="1"/>
  <c r="A166" i="8"/>
  <c r="A165" i="15" s="1"/>
  <c r="A168" i="8"/>
  <c r="A167" i="15" s="1"/>
  <c r="A170" i="8"/>
  <c r="A169" i="15" s="1"/>
  <c r="A172" i="8"/>
  <c r="A171" i="15" s="1"/>
  <c r="A174" i="8"/>
  <c r="A173" i="15" s="1"/>
  <c r="A176" i="8"/>
  <c r="A175" i="15" s="1"/>
  <c r="A178" i="8"/>
  <c r="A177" i="15" s="1"/>
  <c r="A180" i="8"/>
  <c r="A179" i="15" s="1"/>
  <c r="A182" i="8"/>
  <c r="A181" i="15" s="1"/>
  <c r="A184" i="8"/>
  <c r="A183" i="15" s="1"/>
  <c r="A186" i="8"/>
  <c r="A185" i="15" s="1"/>
  <c r="A188" i="8"/>
  <c r="A187" i="15" s="1"/>
  <c r="A190" i="8"/>
  <c r="A189" i="15" s="1"/>
  <c r="A192" i="8"/>
  <c r="A191" i="15" s="1"/>
  <c r="A194" i="8"/>
  <c r="A193" i="15" s="1"/>
  <c r="A196" i="8"/>
  <c r="A195" i="15" s="1"/>
  <c r="A198" i="8"/>
  <c r="A197" i="15" s="1"/>
  <c r="A200" i="8"/>
  <c r="A199" i="15" s="1"/>
  <c r="A202" i="8"/>
  <c r="A201" i="15" s="1"/>
  <c r="A204" i="8"/>
  <c r="A203" i="15" s="1"/>
  <c r="A206" i="8"/>
  <c r="A205" i="15" s="1"/>
  <c r="A10" i="8"/>
  <c r="A9" i="15" s="1"/>
  <c r="A8" i="8"/>
  <c r="A7" i="15" s="1"/>
  <c r="G2" i="10" l="1"/>
  <c r="I1" i="14"/>
  <c r="F3" i="15"/>
  <c r="B1" i="14"/>
  <c r="J1" i="15"/>
  <c r="L1" i="14"/>
  <c r="A3" i="15"/>
  <c r="A3" i="14"/>
  <c r="A1" i="14"/>
  <c r="C1" i="14"/>
  <c r="D1" i="14"/>
  <c r="F1" i="14"/>
  <c r="G1" i="14"/>
  <c r="H1" i="14"/>
  <c r="K1" i="14"/>
  <c r="A2" i="14"/>
  <c r="B2" i="14"/>
  <c r="C2" i="14"/>
  <c r="D2" i="14"/>
  <c r="E2" i="14"/>
  <c r="F2" i="14"/>
  <c r="G2" i="14"/>
  <c r="H2" i="14"/>
  <c r="I2" i="14"/>
  <c r="J2" i="14"/>
  <c r="K2" i="14"/>
  <c r="L2" i="14"/>
  <c r="M2" i="14"/>
  <c r="N2" i="14"/>
  <c r="O2" i="14"/>
  <c r="P2" i="14"/>
  <c r="B3" i="14"/>
  <c r="C3" i="14"/>
  <c r="D3" i="14"/>
  <c r="E3" i="14"/>
  <c r="F3" i="14"/>
  <c r="G3" i="14"/>
  <c r="H3" i="14"/>
  <c r="I3" i="14"/>
  <c r="J3" i="14"/>
  <c r="K3" i="14"/>
  <c r="L3" i="14"/>
  <c r="M3" i="14"/>
  <c r="N3" i="14"/>
  <c r="O3" i="14"/>
  <c r="P3" i="14"/>
  <c r="A4" i="14"/>
  <c r="B4" i="14"/>
  <c r="C4" i="14"/>
  <c r="D4" i="14"/>
  <c r="E4" i="14"/>
  <c r="F4" i="14"/>
  <c r="G4" i="14"/>
  <c r="H4" i="14"/>
  <c r="I4" i="14"/>
  <c r="J4" i="14"/>
  <c r="K4" i="14"/>
  <c r="L4" i="14"/>
  <c r="M4" i="14"/>
  <c r="N4" i="14"/>
  <c r="O4" i="14"/>
  <c r="P4" i="14"/>
  <c r="A5" i="14"/>
  <c r="B5" i="14"/>
  <c r="C5" i="14"/>
  <c r="D5" i="14"/>
  <c r="E5" i="14"/>
  <c r="F5" i="14"/>
  <c r="G5" i="14"/>
  <c r="H5" i="14"/>
  <c r="I5" i="14"/>
  <c r="J5" i="14"/>
  <c r="K5" i="14"/>
  <c r="L5" i="14"/>
  <c r="M5" i="14"/>
  <c r="N5" i="14"/>
  <c r="O5" i="14"/>
  <c r="P5" i="14"/>
  <c r="A6" i="14"/>
  <c r="B6" i="14"/>
  <c r="C6" i="14"/>
  <c r="D6" i="14"/>
  <c r="E6" i="14"/>
  <c r="F6" i="14"/>
  <c r="G6" i="14"/>
  <c r="H6" i="14"/>
  <c r="I6" i="14"/>
  <c r="J6" i="14"/>
  <c r="K6" i="14"/>
  <c r="L6" i="14"/>
  <c r="M6" i="14"/>
  <c r="N6" i="14"/>
  <c r="O6" i="14"/>
  <c r="P6" i="14"/>
  <c r="A8" i="14"/>
  <c r="D8" i="14"/>
  <c r="F8" i="14"/>
  <c r="H8" i="14"/>
  <c r="J8" i="14"/>
  <c r="L8" i="14"/>
  <c r="N8" i="14"/>
  <c r="O8" i="14"/>
  <c r="P8" i="14"/>
  <c r="A10" i="14"/>
  <c r="D10" i="14"/>
  <c r="F10" i="14"/>
  <c r="H10" i="14"/>
  <c r="J10" i="14"/>
  <c r="L10" i="14"/>
  <c r="N10" i="14"/>
  <c r="O10" i="14"/>
  <c r="P10" i="14"/>
  <c r="A12" i="14"/>
  <c r="D12" i="14"/>
  <c r="F12" i="14"/>
  <c r="H12" i="14"/>
  <c r="J12" i="14"/>
  <c r="L12" i="14"/>
  <c r="N12" i="14"/>
  <c r="O12" i="14"/>
  <c r="P12" i="14"/>
  <c r="A14" i="14"/>
  <c r="D14" i="14"/>
  <c r="F14" i="14"/>
  <c r="H14" i="14"/>
  <c r="J14" i="14"/>
  <c r="L14" i="14"/>
  <c r="N14" i="14"/>
  <c r="O14" i="14"/>
  <c r="P14" i="14"/>
  <c r="A16" i="14"/>
  <c r="D16" i="14"/>
  <c r="F16" i="14"/>
  <c r="H16" i="14"/>
  <c r="J16" i="14"/>
  <c r="L16" i="14"/>
  <c r="N16" i="14"/>
  <c r="O16" i="14"/>
  <c r="P16" i="14"/>
  <c r="A18" i="14"/>
  <c r="D18" i="14"/>
  <c r="F18" i="14"/>
  <c r="H18" i="14"/>
  <c r="J18" i="14"/>
  <c r="L18" i="14"/>
  <c r="N18" i="14"/>
  <c r="O18" i="14"/>
  <c r="P18" i="14"/>
  <c r="A20" i="14"/>
  <c r="D20" i="14"/>
  <c r="F20" i="14"/>
  <c r="H20" i="14"/>
  <c r="J20" i="14"/>
  <c r="L20" i="14"/>
  <c r="N20" i="14"/>
  <c r="O20" i="14"/>
  <c r="P20" i="14"/>
  <c r="A22" i="14"/>
  <c r="D22" i="14"/>
  <c r="F22" i="14"/>
  <c r="H22" i="14"/>
  <c r="J22" i="14"/>
  <c r="L22" i="14"/>
  <c r="N22" i="14"/>
  <c r="O22" i="14"/>
  <c r="P22" i="14"/>
  <c r="A24" i="14"/>
  <c r="D24" i="14"/>
  <c r="F24" i="14"/>
  <c r="H24" i="14"/>
  <c r="J24" i="14"/>
  <c r="L24" i="14"/>
  <c r="N24" i="14"/>
  <c r="O24" i="14"/>
  <c r="P24" i="14"/>
  <c r="A26" i="14"/>
  <c r="D26" i="14"/>
  <c r="F26" i="14"/>
  <c r="H26" i="14"/>
  <c r="J26" i="14"/>
  <c r="L26" i="14"/>
  <c r="N26" i="14"/>
  <c r="O26" i="14"/>
  <c r="P26" i="14"/>
  <c r="A28" i="14"/>
  <c r="D28" i="14"/>
  <c r="F28" i="14"/>
  <c r="H28" i="14"/>
  <c r="J28" i="14"/>
  <c r="L28" i="14"/>
  <c r="N28" i="14"/>
  <c r="O28" i="14"/>
  <c r="P28" i="14"/>
  <c r="A30" i="14"/>
  <c r="D30" i="14"/>
  <c r="F30" i="14"/>
  <c r="H30" i="14"/>
  <c r="J30" i="14"/>
  <c r="L30" i="14"/>
  <c r="N30" i="14"/>
  <c r="O30" i="14"/>
  <c r="P30" i="14"/>
  <c r="A32" i="14"/>
  <c r="D32" i="14"/>
  <c r="F32" i="14"/>
  <c r="H32" i="14"/>
  <c r="J32" i="14"/>
  <c r="L32" i="14"/>
  <c r="N32" i="14"/>
  <c r="O32" i="14"/>
  <c r="P32" i="14"/>
  <c r="A34" i="14"/>
  <c r="D34" i="14"/>
  <c r="F34" i="14"/>
  <c r="H34" i="14"/>
  <c r="J34" i="14"/>
  <c r="L34" i="14"/>
  <c r="N34" i="14"/>
  <c r="O34" i="14"/>
  <c r="P34" i="14"/>
  <c r="A36" i="14"/>
  <c r="D36" i="14"/>
  <c r="F36" i="14"/>
  <c r="H36" i="14"/>
  <c r="J36" i="14"/>
  <c r="L36" i="14"/>
  <c r="N36" i="14"/>
  <c r="O36" i="14"/>
  <c r="P36" i="14"/>
  <c r="A38" i="14"/>
  <c r="D38" i="14"/>
  <c r="F38" i="14"/>
  <c r="H38" i="14"/>
  <c r="J38" i="14"/>
  <c r="L38" i="14"/>
  <c r="N38" i="14"/>
  <c r="O38" i="14"/>
  <c r="P38" i="14"/>
  <c r="A40" i="14"/>
  <c r="D40" i="14"/>
  <c r="F40" i="14"/>
  <c r="H40" i="14"/>
  <c r="J40" i="14"/>
  <c r="L40" i="14"/>
  <c r="N40" i="14"/>
  <c r="O40" i="14"/>
  <c r="P40" i="14"/>
  <c r="A42" i="14"/>
  <c r="D42" i="14"/>
  <c r="F42" i="14"/>
  <c r="H42" i="14"/>
  <c r="J42" i="14"/>
  <c r="L42" i="14"/>
  <c r="N42" i="14"/>
  <c r="O42" i="14"/>
  <c r="P42" i="14"/>
  <c r="A44" i="14"/>
  <c r="D44" i="14"/>
  <c r="F44" i="14"/>
  <c r="H44" i="14"/>
  <c r="J44" i="14"/>
  <c r="L44" i="14"/>
  <c r="N44" i="14"/>
  <c r="O44" i="14"/>
  <c r="P44" i="14"/>
  <c r="A46" i="14"/>
  <c r="D46" i="14"/>
  <c r="F46" i="14"/>
  <c r="H46" i="14"/>
  <c r="J46" i="14"/>
  <c r="L46" i="14"/>
  <c r="N46" i="14"/>
  <c r="O46" i="14"/>
  <c r="P46" i="14"/>
  <c r="A48" i="14"/>
  <c r="D48" i="14"/>
  <c r="F48" i="14"/>
  <c r="H48" i="14"/>
  <c r="J48" i="14"/>
  <c r="L48" i="14"/>
  <c r="N48" i="14"/>
  <c r="O48" i="14"/>
  <c r="P48" i="14"/>
  <c r="A50" i="14"/>
  <c r="D50" i="14"/>
  <c r="F50" i="14"/>
  <c r="H50" i="14"/>
  <c r="J50" i="14"/>
  <c r="L50" i="14"/>
  <c r="N50" i="14"/>
  <c r="O50" i="14"/>
  <c r="P50" i="14"/>
  <c r="A52" i="14"/>
  <c r="D52" i="14"/>
  <c r="F52" i="14"/>
  <c r="H52" i="14"/>
  <c r="J52" i="14"/>
  <c r="L52" i="14"/>
  <c r="N52" i="14"/>
  <c r="O52" i="14"/>
  <c r="P52" i="14"/>
  <c r="A54" i="14"/>
  <c r="D54" i="14"/>
  <c r="F54" i="14"/>
  <c r="H54" i="14"/>
  <c r="J54" i="14"/>
  <c r="L54" i="14"/>
  <c r="N54" i="14"/>
  <c r="O54" i="14"/>
  <c r="P54" i="14"/>
  <c r="A56" i="14"/>
  <c r="D56" i="14"/>
  <c r="F56" i="14"/>
  <c r="H56" i="14"/>
  <c r="J56" i="14"/>
  <c r="L56" i="14"/>
  <c r="N56" i="14"/>
  <c r="O56" i="14"/>
  <c r="P56" i="14"/>
  <c r="A58" i="14"/>
  <c r="D58" i="14"/>
  <c r="F58" i="14"/>
  <c r="H58" i="14"/>
  <c r="J58" i="14"/>
  <c r="L58" i="14"/>
  <c r="N58" i="14"/>
  <c r="O58" i="14"/>
  <c r="P58" i="14"/>
  <c r="A60" i="14"/>
  <c r="D60" i="14"/>
  <c r="F60" i="14"/>
  <c r="H60" i="14"/>
  <c r="J60" i="14"/>
  <c r="L60" i="14"/>
  <c r="N60" i="14"/>
  <c r="O60" i="14"/>
  <c r="P60" i="14"/>
  <c r="A62" i="14"/>
  <c r="D62" i="14"/>
  <c r="F62" i="14"/>
  <c r="H62" i="14"/>
  <c r="J62" i="14"/>
  <c r="L62" i="14"/>
  <c r="N62" i="14"/>
  <c r="O62" i="14"/>
  <c r="P62" i="14"/>
  <c r="A64" i="14"/>
  <c r="D64" i="14"/>
  <c r="F64" i="14"/>
  <c r="H64" i="14"/>
  <c r="J64" i="14"/>
  <c r="L64" i="14"/>
  <c r="N64" i="14"/>
  <c r="O64" i="14"/>
  <c r="P64" i="14"/>
  <c r="A66" i="14"/>
  <c r="D66" i="14"/>
  <c r="F66" i="14"/>
  <c r="H66" i="14"/>
  <c r="J66" i="14"/>
  <c r="L66" i="14"/>
  <c r="N66" i="14"/>
  <c r="O66" i="14"/>
  <c r="P66" i="14"/>
  <c r="A68" i="14"/>
  <c r="D68" i="14"/>
  <c r="F68" i="14"/>
  <c r="H68" i="14"/>
  <c r="J68" i="14"/>
  <c r="L68" i="14"/>
  <c r="N68" i="14"/>
  <c r="O68" i="14"/>
  <c r="P68" i="14"/>
  <c r="A70" i="14"/>
  <c r="D70" i="14"/>
  <c r="F70" i="14"/>
  <c r="H70" i="14"/>
  <c r="J70" i="14"/>
  <c r="L70" i="14"/>
  <c r="N70" i="14"/>
  <c r="O70" i="14"/>
  <c r="P70" i="14"/>
  <c r="A72" i="14"/>
  <c r="D72" i="14"/>
  <c r="F72" i="14"/>
  <c r="H72" i="14"/>
  <c r="J72" i="14"/>
  <c r="L72" i="14"/>
  <c r="N72" i="14"/>
  <c r="O72" i="14"/>
  <c r="P72" i="14"/>
  <c r="A74" i="14"/>
  <c r="D74" i="14"/>
  <c r="F74" i="14"/>
  <c r="H74" i="14"/>
  <c r="J74" i="14"/>
  <c r="L74" i="14"/>
  <c r="N74" i="14"/>
  <c r="O74" i="14"/>
  <c r="P74" i="14"/>
  <c r="A76" i="14"/>
  <c r="D76" i="14"/>
  <c r="F76" i="14"/>
  <c r="H76" i="14"/>
  <c r="J76" i="14"/>
  <c r="L76" i="14"/>
  <c r="N76" i="14"/>
  <c r="O76" i="14"/>
  <c r="P76" i="14"/>
  <c r="A78" i="14"/>
  <c r="D78" i="14"/>
  <c r="F78" i="14"/>
  <c r="H78" i="14"/>
  <c r="J78" i="14"/>
  <c r="L78" i="14"/>
  <c r="N78" i="14"/>
  <c r="O78" i="14"/>
  <c r="P78" i="14"/>
  <c r="A80" i="14"/>
  <c r="D80" i="14"/>
  <c r="F80" i="14"/>
  <c r="H80" i="14"/>
  <c r="J80" i="14"/>
  <c r="L80" i="14"/>
  <c r="N80" i="14"/>
  <c r="O80" i="14"/>
  <c r="P80" i="14"/>
  <c r="A82" i="14"/>
  <c r="D82" i="14"/>
  <c r="F82" i="14"/>
  <c r="H82" i="14"/>
  <c r="J82" i="14"/>
  <c r="L82" i="14"/>
  <c r="N82" i="14"/>
  <c r="O82" i="14"/>
  <c r="P82" i="14"/>
  <c r="A84" i="14"/>
  <c r="D84" i="14"/>
  <c r="F84" i="14"/>
  <c r="H84" i="14"/>
  <c r="J84" i="14"/>
  <c r="L84" i="14"/>
  <c r="N84" i="14"/>
  <c r="O84" i="14"/>
  <c r="P84" i="14"/>
  <c r="A86" i="14"/>
  <c r="D86" i="14"/>
  <c r="F86" i="14"/>
  <c r="H86" i="14"/>
  <c r="J86" i="14"/>
  <c r="L86" i="14"/>
  <c r="N86" i="14"/>
  <c r="O86" i="14"/>
  <c r="P86" i="14"/>
  <c r="A88" i="14"/>
  <c r="D88" i="14"/>
  <c r="F88" i="14"/>
  <c r="H88" i="14"/>
  <c r="J88" i="14"/>
  <c r="L88" i="14"/>
  <c r="N88" i="14"/>
  <c r="O88" i="14"/>
  <c r="P88" i="14"/>
  <c r="A90" i="14"/>
  <c r="D90" i="14"/>
  <c r="F90" i="14"/>
  <c r="H90" i="14"/>
  <c r="J90" i="14"/>
  <c r="L90" i="14"/>
  <c r="N90" i="14"/>
  <c r="O90" i="14"/>
  <c r="P90" i="14"/>
  <c r="A92" i="14"/>
  <c r="D92" i="14"/>
  <c r="F92" i="14"/>
  <c r="H92" i="14"/>
  <c r="J92" i="14"/>
  <c r="L92" i="14"/>
  <c r="N92" i="14"/>
  <c r="O92" i="14"/>
  <c r="P92" i="14"/>
  <c r="A94" i="14"/>
  <c r="D94" i="14"/>
  <c r="F94" i="14"/>
  <c r="H94" i="14"/>
  <c r="J94" i="14"/>
  <c r="L94" i="14"/>
  <c r="N94" i="14"/>
  <c r="O94" i="14"/>
  <c r="P94" i="14"/>
  <c r="A96" i="14"/>
  <c r="D96" i="14"/>
  <c r="F96" i="14"/>
  <c r="H96" i="14"/>
  <c r="J96" i="14"/>
  <c r="L96" i="14"/>
  <c r="N96" i="14"/>
  <c r="O96" i="14"/>
  <c r="P96" i="14"/>
  <c r="A98" i="14"/>
  <c r="D98" i="14"/>
  <c r="F98" i="14"/>
  <c r="H98" i="14"/>
  <c r="J98" i="14"/>
  <c r="L98" i="14"/>
  <c r="N98" i="14"/>
  <c r="O98" i="14"/>
  <c r="P98" i="14"/>
  <c r="A100" i="14"/>
  <c r="D100" i="14"/>
  <c r="F100" i="14"/>
  <c r="H100" i="14"/>
  <c r="J100" i="14"/>
  <c r="L100" i="14"/>
  <c r="N100" i="14"/>
  <c r="O100" i="14"/>
  <c r="P100" i="14"/>
  <c r="A102" i="14"/>
  <c r="D102" i="14"/>
  <c r="F102" i="14"/>
  <c r="H102" i="14"/>
  <c r="J102" i="14"/>
  <c r="L102" i="14"/>
  <c r="N102" i="14"/>
  <c r="O102" i="14"/>
  <c r="P102" i="14"/>
  <c r="A104" i="14"/>
  <c r="D104" i="14"/>
  <c r="F104" i="14"/>
  <c r="H104" i="14"/>
  <c r="J104" i="14"/>
  <c r="L104" i="14"/>
  <c r="N104" i="14"/>
  <c r="O104" i="14"/>
  <c r="P104" i="14"/>
  <c r="A106" i="14"/>
  <c r="D106" i="14"/>
  <c r="F106" i="14"/>
  <c r="H106" i="14"/>
  <c r="J106" i="14"/>
  <c r="L106" i="14"/>
  <c r="N106" i="14"/>
  <c r="O106" i="14"/>
  <c r="P106" i="14"/>
  <c r="A108" i="14"/>
  <c r="D108" i="14"/>
  <c r="F108" i="14"/>
  <c r="H108" i="14"/>
  <c r="J108" i="14"/>
  <c r="L108" i="14"/>
  <c r="N108" i="14"/>
  <c r="O108" i="14"/>
  <c r="P108" i="14"/>
  <c r="A110" i="14"/>
  <c r="D110" i="14"/>
  <c r="F110" i="14"/>
  <c r="H110" i="14"/>
  <c r="J110" i="14"/>
  <c r="L110" i="14"/>
  <c r="N110" i="14"/>
  <c r="O110" i="14"/>
  <c r="P110" i="14"/>
  <c r="A112" i="14"/>
  <c r="D112" i="14"/>
  <c r="F112" i="14"/>
  <c r="H112" i="14"/>
  <c r="J112" i="14"/>
  <c r="L112" i="14"/>
  <c r="N112" i="14"/>
  <c r="O112" i="14"/>
  <c r="P112" i="14"/>
  <c r="A114" i="14"/>
  <c r="D114" i="14"/>
  <c r="F114" i="14"/>
  <c r="H114" i="14"/>
  <c r="J114" i="14"/>
  <c r="L114" i="14"/>
  <c r="N114" i="14"/>
  <c r="O114" i="14"/>
  <c r="P114" i="14"/>
  <c r="A116" i="14"/>
  <c r="D116" i="14"/>
  <c r="F116" i="14"/>
  <c r="H116" i="14"/>
  <c r="J116" i="14"/>
  <c r="L116" i="14"/>
  <c r="N116" i="14"/>
  <c r="O116" i="14"/>
  <c r="P116" i="14"/>
  <c r="A118" i="14"/>
  <c r="D118" i="14"/>
  <c r="F118" i="14"/>
  <c r="H118" i="14"/>
  <c r="J118" i="14"/>
  <c r="L118" i="14"/>
  <c r="N118" i="14"/>
  <c r="O118" i="14"/>
  <c r="P118" i="14"/>
  <c r="A120" i="14"/>
  <c r="D120" i="14"/>
  <c r="F120" i="14"/>
  <c r="H120" i="14"/>
  <c r="J120" i="14"/>
  <c r="L120" i="14"/>
  <c r="N120" i="14"/>
  <c r="O120" i="14"/>
  <c r="P120" i="14"/>
  <c r="A122" i="14"/>
  <c r="D122" i="14"/>
  <c r="F122" i="14"/>
  <c r="H122" i="14"/>
  <c r="J122" i="14"/>
  <c r="L122" i="14"/>
  <c r="N122" i="14"/>
  <c r="O122" i="14"/>
  <c r="P122" i="14"/>
  <c r="A124" i="14"/>
  <c r="D124" i="14"/>
  <c r="F124" i="14"/>
  <c r="H124" i="14"/>
  <c r="J124" i="14"/>
  <c r="L124" i="14"/>
  <c r="N124" i="14"/>
  <c r="O124" i="14"/>
  <c r="P124" i="14"/>
  <c r="A126" i="14"/>
  <c r="D126" i="14"/>
  <c r="F126" i="14"/>
  <c r="H126" i="14"/>
  <c r="J126" i="14"/>
  <c r="L126" i="14"/>
  <c r="N126" i="14"/>
  <c r="O126" i="14"/>
  <c r="P126" i="14"/>
  <c r="A128" i="14"/>
  <c r="D128" i="14"/>
  <c r="F128" i="14"/>
  <c r="H128" i="14"/>
  <c r="J128" i="14"/>
  <c r="L128" i="14"/>
  <c r="N128" i="14"/>
  <c r="O128" i="14"/>
  <c r="P128" i="14"/>
  <c r="A130" i="14"/>
  <c r="D130" i="14"/>
  <c r="F130" i="14"/>
  <c r="H130" i="14"/>
  <c r="J130" i="14"/>
  <c r="L130" i="14"/>
  <c r="N130" i="14"/>
  <c r="O130" i="14"/>
  <c r="P130" i="14"/>
  <c r="A132" i="14"/>
  <c r="D132" i="14"/>
  <c r="F132" i="14"/>
  <c r="H132" i="14"/>
  <c r="J132" i="14"/>
  <c r="L132" i="14"/>
  <c r="N132" i="14"/>
  <c r="O132" i="14"/>
  <c r="P132" i="14"/>
  <c r="A134" i="14"/>
  <c r="D134" i="14"/>
  <c r="F134" i="14"/>
  <c r="H134" i="14"/>
  <c r="J134" i="14"/>
  <c r="L134" i="14"/>
  <c r="N134" i="14"/>
  <c r="O134" i="14"/>
  <c r="P134" i="14"/>
  <c r="A136" i="14"/>
  <c r="D136" i="14"/>
  <c r="F136" i="14"/>
  <c r="H136" i="14"/>
  <c r="J136" i="14"/>
  <c r="L136" i="14"/>
  <c r="N136" i="14"/>
  <c r="O136" i="14"/>
  <c r="P136" i="14"/>
  <c r="A138" i="14"/>
  <c r="D138" i="14"/>
  <c r="F138" i="14"/>
  <c r="H138" i="14"/>
  <c r="J138" i="14"/>
  <c r="L138" i="14"/>
  <c r="N138" i="14"/>
  <c r="O138" i="14"/>
  <c r="P138" i="14"/>
  <c r="A140" i="14"/>
  <c r="D140" i="14"/>
  <c r="F140" i="14"/>
  <c r="H140" i="14"/>
  <c r="J140" i="14"/>
  <c r="L140" i="14"/>
  <c r="N140" i="14"/>
  <c r="O140" i="14"/>
  <c r="P140" i="14"/>
  <c r="A142" i="14"/>
  <c r="D142" i="14"/>
  <c r="F142" i="14"/>
  <c r="H142" i="14"/>
  <c r="J142" i="14"/>
  <c r="L142" i="14"/>
  <c r="N142" i="14"/>
  <c r="O142" i="14"/>
  <c r="P142" i="14"/>
  <c r="A144" i="14"/>
  <c r="D144" i="14"/>
  <c r="F144" i="14"/>
  <c r="H144" i="14"/>
  <c r="J144" i="14"/>
  <c r="L144" i="14"/>
  <c r="N144" i="14"/>
  <c r="O144" i="14"/>
  <c r="P144" i="14"/>
  <c r="A146" i="14"/>
  <c r="D146" i="14"/>
  <c r="F146" i="14"/>
  <c r="H146" i="14"/>
  <c r="J146" i="14"/>
  <c r="L146" i="14"/>
  <c r="N146" i="14"/>
  <c r="O146" i="14"/>
  <c r="P146" i="14"/>
  <c r="A148" i="14"/>
  <c r="D148" i="14"/>
  <c r="F148" i="14"/>
  <c r="H148" i="14"/>
  <c r="J148" i="14"/>
  <c r="L148" i="14"/>
  <c r="N148" i="14"/>
  <c r="O148" i="14"/>
  <c r="P148" i="14"/>
  <c r="A150" i="14"/>
  <c r="D150" i="14"/>
  <c r="F150" i="14"/>
  <c r="H150" i="14"/>
  <c r="J150" i="14"/>
  <c r="L150" i="14"/>
  <c r="N150" i="14"/>
  <c r="O150" i="14"/>
  <c r="P150" i="14"/>
  <c r="A152" i="14"/>
  <c r="D152" i="14"/>
  <c r="F152" i="14"/>
  <c r="H152" i="14"/>
  <c r="J152" i="14"/>
  <c r="L152" i="14"/>
  <c r="N152" i="14"/>
  <c r="O152" i="14"/>
  <c r="P152" i="14"/>
  <c r="A154" i="14"/>
  <c r="D154" i="14"/>
  <c r="F154" i="14"/>
  <c r="H154" i="14"/>
  <c r="J154" i="14"/>
  <c r="L154" i="14"/>
  <c r="N154" i="14"/>
  <c r="O154" i="14"/>
  <c r="P154" i="14"/>
  <c r="A156" i="14"/>
  <c r="D156" i="14"/>
  <c r="F156" i="14"/>
  <c r="H156" i="14"/>
  <c r="J156" i="14"/>
  <c r="L156" i="14"/>
  <c r="N156" i="14"/>
  <c r="O156" i="14"/>
  <c r="P156" i="14"/>
  <c r="A158" i="14"/>
  <c r="D158" i="14"/>
  <c r="F158" i="14"/>
  <c r="H158" i="14"/>
  <c r="J158" i="14"/>
  <c r="L158" i="14"/>
  <c r="N158" i="14"/>
  <c r="O158" i="14"/>
  <c r="P158" i="14"/>
  <c r="A160" i="14"/>
  <c r="D160" i="14"/>
  <c r="F160" i="14"/>
  <c r="H160" i="14"/>
  <c r="J160" i="14"/>
  <c r="L160" i="14"/>
  <c r="N160" i="14"/>
  <c r="O160" i="14"/>
  <c r="P160" i="14"/>
  <c r="A162" i="14"/>
  <c r="D162" i="14"/>
  <c r="F162" i="14"/>
  <c r="H162" i="14"/>
  <c r="J162" i="14"/>
  <c r="L162" i="14"/>
  <c r="N162" i="14"/>
  <c r="O162" i="14"/>
  <c r="P162" i="14"/>
  <c r="A164" i="14"/>
  <c r="D164" i="14"/>
  <c r="F164" i="14"/>
  <c r="H164" i="14"/>
  <c r="J164" i="14"/>
  <c r="L164" i="14"/>
  <c r="N164" i="14"/>
  <c r="O164" i="14"/>
  <c r="P164" i="14"/>
  <c r="A166" i="14"/>
  <c r="D166" i="14"/>
  <c r="F166" i="14"/>
  <c r="H166" i="14"/>
  <c r="J166" i="14"/>
  <c r="L166" i="14"/>
  <c r="N166" i="14"/>
  <c r="O166" i="14"/>
  <c r="P166" i="14"/>
  <c r="A168" i="14"/>
  <c r="D168" i="14"/>
  <c r="F168" i="14"/>
  <c r="H168" i="14"/>
  <c r="J168" i="14"/>
  <c r="L168" i="14"/>
  <c r="N168" i="14"/>
  <c r="O168" i="14"/>
  <c r="P168" i="14"/>
  <c r="A170" i="14"/>
  <c r="D170" i="14"/>
  <c r="F170" i="14"/>
  <c r="H170" i="14"/>
  <c r="J170" i="14"/>
  <c r="L170" i="14"/>
  <c r="N170" i="14"/>
  <c r="O170" i="14"/>
  <c r="P170" i="14"/>
  <c r="A172" i="14"/>
  <c r="D172" i="14"/>
  <c r="F172" i="14"/>
  <c r="H172" i="14"/>
  <c r="J172" i="14"/>
  <c r="L172" i="14"/>
  <c r="N172" i="14"/>
  <c r="O172" i="14"/>
  <c r="P172" i="14"/>
  <c r="A174" i="14"/>
  <c r="D174" i="14"/>
  <c r="F174" i="14"/>
  <c r="H174" i="14"/>
  <c r="J174" i="14"/>
  <c r="L174" i="14"/>
  <c r="N174" i="14"/>
  <c r="O174" i="14"/>
  <c r="P174" i="14"/>
  <c r="A176" i="14"/>
  <c r="D176" i="14"/>
  <c r="F176" i="14"/>
  <c r="H176" i="14"/>
  <c r="J176" i="14"/>
  <c r="L176" i="14"/>
  <c r="N176" i="14"/>
  <c r="O176" i="14"/>
  <c r="P176" i="14"/>
  <c r="A178" i="14"/>
  <c r="D178" i="14"/>
  <c r="F178" i="14"/>
  <c r="H178" i="14"/>
  <c r="J178" i="14"/>
  <c r="L178" i="14"/>
  <c r="N178" i="14"/>
  <c r="O178" i="14"/>
  <c r="P178" i="14"/>
  <c r="A180" i="14"/>
  <c r="D180" i="14"/>
  <c r="F180" i="14"/>
  <c r="H180" i="14"/>
  <c r="J180" i="14"/>
  <c r="L180" i="14"/>
  <c r="N180" i="14"/>
  <c r="O180" i="14"/>
  <c r="P180" i="14"/>
  <c r="A182" i="14"/>
  <c r="D182" i="14"/>
  <c r="F182" i="14"/>
  <c r="H182" i="14"/>
  <c r="J182" i="14"/>
  <c r="L182" i="14"/>
  <c r="N182" i="14"/>
  <c r="O182" i="14"/>
  <c r="P182" i="14"/>
  <c r="A184" i="14"/>
  <c r="D184" i="14"/>
  <c r="F184" i="14"/>
  <c r="H184" i="14"/>
  <c r="J184" i="14"/>
  <c r="L184" i="14"/>
  <c r="N184" i="14"/>
  <c r="O184" i="14"/>
  <c r="P184" i="14"/>
  <c r="A186" i="14"/>
  <c r="D186" i="14"/>
  <c r="F186" i="14"/>
  <c r="H186" i="14"/>
  <c r="J186" i="14"/>
  <c r="L186" i="14"/>
  <c r="N186" i="14"/>
  <c r="O186" i="14"/>
  <c r="P186" i="14"/>
  <c r="A188" i="14"/>
  <c r="D188" i="14"/>
  <c r="F188" i="14"/>
  <c r="H188" i="14"/>
  <c r="J188" i="14"/>
  <c r="L188" i="14"/>
  <c r="N188" i="14"/>
  <c r="O188" i="14"/>
  <c r="P188" i="14"/>
  <c r="A190" i="14"/>
  <c r="D190" i="14"/>
  <c r="F190" i="14"/>
  <c r="H190" i="14"/>
  <c r="J190" i="14"/>
  <c r="L190" i="14"/>
  <c r="N190" i="14"/>
  <c r="O190" i="14"/>
  <c r="P190" i="14"/>
  <c r="A192" i="14"/>
  <c r="D192" i="14"/>
  <c r="F192" i="14"/>
  <c r="H192" i="14"/>
  <c r="J192" i="14"/>
  <c r="L192" i="14"/>
  <c r="N192" i="14"/>
  <c r="O192" i="14"/>
  <c r="P192" i="14"/>
  <c r="A194" i="14"/>
  <c r="D194" i="14"/>
  <c r="F194" i="14"/>
  <c r="H194" i="14"/>
  <c r="J194" i="14"/>
  <c r="L194" i="14"/>
  <c r="N194" i="14"/>
  <c r="O194" i="14"/>
  <c r="P194" i="14"/>
  <c r="A196" i="14"/>
  <c r="D196" i="14"/>
  <c r="F196" i="14"/>
  <c r="H196" i="14"/>
  <c r="J196" i="14"/>
  <c r="L196" i="14"/>
  <c r="N196" i="14"/>
  <c r="O196" i="14"/>
  <c r="P196" i="14"/>
  <c r="A198" i="14"/>
  <c r="D198" i="14"/>
  <c r="F198" i="14"/>
  <c r="H198" i="14"/>
  <c r="J198" i="14"/>
  <c r="L198" i="14"/>
  <c r="N198" i="14"/>
  <c r="O198" i="14"/>
  <c r="P198" i="14"/>
  <c r="A200" i="14"/>
  <c r="D200" i="14"/>
  <c r="F200" i="14"/>
  <c r="H200" i="14"/>
  <c r="J200" i="14"/>
  <c r="L200" i="14"/>
  <c r="N200" i="14"/>
  <c r="O200" i="14"/>
  <c r="P200" i="14"/>
  <c r="A202" i="14"/>
  <c r="D202" i="14"/>
  <c r="F202" i="14"/>
  <c r="H202" i="14"/>
  <c r="J202" i="14"/>
  <c r="L202" i="14"/>
  <c r="N202" i="14"/>
  <c r="O202" i="14"/>
  <c r="P202" i="14"/>
  <c r="A204" i="14"/>
  <c r="D204" i="14"/>
  <c r="F204" i="14"/>
  <c r="H204" i="14"/>
  <c r="J204" i="14"/>
  <c r="L204" i="14"/>
  <c r="N204" i="14"/>
  <c r="O204" i="14"/>
  <c r="P204" i="14"/>
  <c r="A206" i="14"/>
  <c r="D206" i="14"/>
  <c r="F206" i="14"/>
  <c r="H206" i="14"/>
  <c r="J206" i="14"/>
  <c r="L206" i="14"/>
  <c r="N206" i="14"/>
  <c r="O206" i="14"/>
  <c r="P206" i="14"/>
  <c r="I14" i="10" l="1"/>
  <c r="AQ208" i="1" l="1"/>
  <c r="A2" i="10" s="1"/>
  <c r="C8" i="1" l="1"/>
  <c r="C10" i="1"/>
  <c r="C12" i="1"/>
  <c r="C14" i="1"/>
  <c r="C16" i="1"/>
  <c r="C18" i="1"/>
  <c r="C20" i="1"/>
  <c r="C22" i="1"/>
  <c r="C24" i="1"/>
  <c r="C26" i="1"/>
  <c r="C28" i="1"/>
  <c r="C30" i="1"/>
  <c r="C32" i="1"/>
  <c r="C34" i="1"/>
  <c r="C36" i="1"/>
  <c r="C38" i="1"/>
  <c r="C40" i="1"/>
  <c r="C42" i="1"/>
  <c r="C44" i="1"/>
  <c r="C46" i="1"/>
  <c r="C48" i="1"/>
  <c r="C50" i="1"/>
  <c r="C52" i="1"/>
  <c r="C54" i="1"/>
  <c r="C56" i="1"/>
  <c r="C58" i="1"/>
  <c r="C60" i="1"/>
  <c r="C62" i="1"/>
  <c r="C64" i="1"/>
  <c r="C66" i="1"/>
  <c r="C68" i="1"/>
  <c r="C70" i="1"/>
  <c r="C72" i="1"/>
  <c r="C74" i="1"/>
  <c r="C76" i="1"/>
  <c r="C78" i="1"/>
  <c r="C80" i="1"/>
  <c r="C82" i="1"/>
  <c r="C84" i="1"/>
  <c r="C86" i="1"/>
  <c r="C88" i="1"/>
  <c r="C90" i="1"/>
  <c r="C92" i="1"/>
  <c r="C94" i="1"/>
  <c r="C96" i="1"/>
  <c r="C98" i="1"/>
  <c r="C100" i="1"/>
  <c r="C102" i="1"/>
  <c r="C104" i="1"/>
  <c r="C106" i="1"/>
  <c r="C108" i="1"/>
  <c r="C110" i="1"/>
  <c r="C112" i="1"/>
  <c r="C114" i="1"/>
  <c r="C116" i="1"/>
  <c r="C118" i="1"/>
  <c r="C120" i="1"/>
  <c r="C122" i="1"/>
  <c r="C124" i="1"/>
  <c r="C126" i="1"/>
  <c r="C128" i="1"/>
  <c r="C130" i="1"/>
  <c r="C132" i="1"/>
  <c r="C134" i="1"/>
  <c r="C136" i="1"/>
  <c r="C138" i="1"/>
  <c r="C140" i="1"/>
  <c r="C142" i="1"/>
  <c r="C144" i="1"/>
  <c r="C146" i="1"/>
  <c r="C148" i="1"/>
  <c r="C150" i="1"/>
  <c r="C152" i="1"/>
  <c r="C154" i="1"/>
  <c r="C156" i="1"/>
  <c r="C158" i="1"/>
  <c r="C160" i="1"/>
  <c r="C162" i="1"/>
  <c r="C164" i="1"/>
  <c r="C166" i="1"/>
  <c r="C168" i="1"/>
  <c r="C170" i="1"/>
  <c r="C172" i="1"/>
  <c r="C174" i="1"/>
  <c r="C176" i="1"/>
  <c r="C178" i="1"/>
  <c r="C180" i="1"/>
  <c r="C182" i="1"/>
  <c r="C184" i="1"/>
  <c r="C186" i="1"/>
  <c r="C188" i="1"/>
  <c r="C190" i="1"/>
  <c r="C192" i="1"/>
  <c r="C194" i="1"/>
  <c r="C196" i="1"/>
  <c r="C198" i="1"/>
  <c r="C200" i="1"/>
  <c r="C202" i="1"/>
  <c r="C204" i="1"/>
  <c r="C206" i="1"/>
  <c r="B206" i="1"/>
  <c r="B206" i="8" s="1"/>
  <c r="B205" i="15" s="1"/>
  <c r="B204" i="1"/>
  <c r="B204" i="8" s="1"/>
  <c r="B203" i="15" s="1"/>
  <c r="B202" i="1"/>
  <c r="B202" i="8" s="1"/>
  <c r="B201" i="15" s="1"/>
  <c r="B200" i="1"/>
  <c r="B200" i="8" s="1"/>
  <c r="B199" i="15" s="1"/>
  <c r="B198" i="1"/>
  <c r="B198" i="8" s="1"/>
  <c r="B197" i="15" s="1"/>
  <c r="B196" i="1"/>
  <c r="B196" i="8" s="1"/>
  <c r="B195" i="15" s="1"/>
  <c r="B194" i="1"/>
  <c r="B194" i="8" s="1"/>
  <c r="B193" i="15" s="1"/>
  <c r="B192" i="1"/>
  <c r="B192" i="8" s="1"/>
  <c r="B191" i="15" s="1"/>
  <c r="B190" i="1"/>
  <c r="B190" i="8" s="1"/>
  <c r="B189" i="15" s="1"/>
  <c r="B188" i="1"/>
  <c r="B188" i="8" s="1"/>
  <c r="B187" i="15" s="1"/>
  <c r="B186" i="1"/>
  <c r="B186" i="8" s="1"/>
  <c r="B185" i="15" s="1"/>
  <c r="B184" i="1"/>
  <c r="B184" i="8" s="1"/>
  <c r="B183" i="15" s="1"/>
  <c r="B182" i="1"/>
  <c r="B182" i="8" s="1"/>
  <c r="B181" i="15" s="1"/>
  <c r="B180" i="1"/>
  <c r="B180" i="8" s="1"/>
  <c r="B179" i="15" s="1"/>
  <c r="B178" i="1"/>
  <c r="B178" i="8" s="1"/>
  <c r="B177" i="15" s="1"/>
  <c r="B176" i="1"/>
  <c r="B176" i="8" s="1"/>
  <c r="B175" i="15" s="1"/>
  <c r="B174" i="1"/>
  <c r="B174" i="8" s="1"/>
  <c r="B173" i="15" s="1"/>
  <c r="B172" i="1"/>
  <c r="B172" i="8" s="1"/>
  <c r="B171" i="15" s="1"/>
  <c r="B170" i="1"/>
  <c r="B170" i="8" s="1"/>
  <c r="B169" i="15" s="1"/>
  <c r="B168" i="1"/>
  <c r="B168" i="8" s="1"/>
  <c r="B167" i="15" s="1"/>
  <c r="B166" i="1"/>
  <c r="B166" i="8" s="1"/>
  <c r="B165" i="15" s="1"/>
  <c r="B164" i="1"/>
  <c r="B164" i="8" s="1"/>
  <c r="B163" i="15" s="1"/>
  <c r="B162" i="1"/>
  <c r="B162" i="8" s="1"/>
  <c r="B161" i="15" s="1"/>
  <c r="B160" i="1"/>
  <c r="B160" i="8" s="1"/>
  <c r="B159" i="15" s="1"/>
  <c r="B158" i="1"/>
  <c r="B158" i="8" s="1"/>
  <c r="B157" i="15" s="1"/>
  <c r="B156" i="1"/>
  <c r="B156" i="8" s="1"/>
  <c r="B155" i="15" s="1"/>
  <c r="B154" i="1"/>
  <c r="B154" i="8" s="1"/>
  <c r="B153" i="15" s="1"/>
  <c r="B152" i="1"/>
  <c r="B152" i="8" s="1"/>
  <c r="B151" i="15" s="1"/>
  <c r="B150" i="1"/>
  <c r="B150" i="8" s="1"/>
  <c r="B149" i="15" s="1"/>
  <c r="B148" i="1"/>
  <c r="B148" i="8" s="1"/>
  <c r="B147" i="15" s="1"/>
  <c r="B146" i="1"/>
  <c r="B146" i="8" s="1"/>
  <c r="B145" i="15" s="1"/>
  <c r="B144" i="1"/>
  <c r="B144" i="8" s="1"/>
  <c r="B143" i="15" s="1"/>
  <c r="B142" i="1"/>
  <c r="B142" i="8" s="1"/>
  <c r="B141" i="15" s="1"/>
  <c r="B140" i="1"/>
  <c r="B140" i="8" s="1"/>
  <c r="B139" i="15" s="1"/>
  <c r="B138" i="1"/>
  <c r="B138" i="8" s="1"/>
  <c r="B137" i="15" s="1"/>
  <c r="B136" i="1"/>
  <c r="B136" i="8" s="1"/>
  <c r="B135" i="15" s="1"/>
  <c r="B134" i="1"/>
  <c r="B134" i="8" s="1"/>
  <c r="B133" i="15" s="1"/>
  <c r="B132" i="1"/>
  <c r="B132" i="8" s="1"/>
  <c r="B131" i="15" s="1"/>
  <c r="B130" i="1"/>
  <c r="B130" i="8" s="1"/>
  <c r="B129" i="15" s="1"/>
  <c r="B128" i="1"/>
  <c r="B128" i="8" s="1"/>
  <c r="B127" i="15" s="1"/>
  <c r="B126" i="1"/>
  <c r="B126" i="8" s="1"/>
  <c r="B125" i="15" s="1"/>
  <c r="B124" i="1"/>
  <c r="B124" i="8" s="1"/>
  <c r="B123" i="15" s="1"/>
  <c r="B122" i="1"/>
  <c r="B122" i="8" s="1"/>
  <c r="B121" i="15" s="1"/>
  <c r="B120" i="1"/>
  <c r="B120" i="8" s="1"/>
  <c r="B119" i="15" s="1"/>
  <c r="B118" i="1"/>
  <c r="B118" i="8" s="1"/>
  <c r="B117" i="15" s="1"/>
  <c r="B116" i="1"/>
  <c r="B116" i="8" s="1"/>
  <c r="B115" i="15" s="1"/>
  <c r="B114" i="1"/>
  <c r="B114" i="8" s="1"/>
  <c r="B113" i="15" s="1"/>
  <c r="B112" i="1"/>
  <c r="B112" i="8" s="1"/>
  <c r="B111" i="15" s="1"/>
  <c r="B110" i="1"/>
  <c r="B110" i="8" s="1"/>
  <c r="B109" i="15" s="1"/>
  <c r="B108" i="1"/>
  <c r="B108" i="8" s="1"/>
  <c r="B107" i="15" s="1"/>
  <c r="B106" i="1"/>
  <c r="B106" i="8" s="1"/>
  <c r="B105" i="15" s="1"/>
  <c r="B104" i="1"/>
  <c r="B104" i="8" s="1"/>
  <c r="B103" i="15" s="1"/>
  <c r="B102" i="1"/>
  <c r="B102" i="8" s="1"/>
  <c r="B101" i="15" s="1"/>
  <c r="B100" i="1"/>
  <c r="B100" i="8" s="1"/>
  <c r="B99" i="15" s="1"/>
  <c r="B98" i="1"/>
  <c r="B98" i="8" s="1"/>
  <c r="B97" i="15" s="1"/>
  <c r="B96" i="1"/>
  <c r="B96" i="8" s="1"/>
  <c r="B95" i="15" s="1"/>
  <c r="B94" i="1"/>
  <c r="B94" i="8" s="1"/>
  <c r="B93" i="15" s="1"/>
  <c r="B92" i="1"/>
  <c r="B92" i="8" s="1"/>
  <c r="B91" i="15" s="1"/>
  <c r="B90" i="1"/>
  <c r="B90" i="8" s="1"/>
  <c r="B89" i="15" s="1"/>
  <c r="B88" i="1"/>
  <c r="B88" i="8" s="1"/>
  <c r="B87" i="15" s="1"/>
  <c r="B86" i="1"/>
  <c r="B86" i="8" s="1"/>
  <c r="B85" i="15" s="1"/>
  <c r="B84" i="1"/>
  <c r="B84" i="8" s="1"/>
  <c r="B83" i="15" s="1"/>
  <c r="B82" i="1"/>
  <c r="B82" i="8" s="1"/>
  <c r="B81" i="15" s="1"/>
  <c r="B80" i="1"/>
  <c r="B80" i="8" s="1"/>
  <c r="B79" i="15" s="1"/>
  <c r="B78" i="1"/>
  <c r="B78" i="8" s="1"/>
  <c r="B77" i="15" s="1"/>
  <c r="B76" i="1"/>
  <c r="B76" i="8" s="1"/>
  <c r="B75" i="15" s="1"/>
  <c r="B74" i="1"/>
  <c r="B74" i="8" s="1"/>
  <c r="B73" i="15" s="1"/>
  <c r="B72" i="1"/>
  <c r="B72" i="8" s="1"/>
  <c r="B71" i="15" s="1"/>
  <c r="B70" i="1"/>
  <c r="B70" i="8" s="1"/>
  <c r="B69" i="15" s="1"/>
  <c r="B68" i="1"/>
  <c r="B68" i="8" s="1"/>
  <c r="B67" i="15" s="1"/>
  <c r="B66" i="1"/>
  <c r="B66" i="8" s="1"/>
  <c r="B65" i="15" s="1"/>
  <c r="B64" i="1"/>
  <c r="B64" i="8" s="1"/>
  <c r="B63" i="15" s="1"/>
  <c r="B62" i="1"/>
  <c r="B62" i="8" s="1"/>
  <c r="B61" i="15" s="1"/>
  <c r="B60" i="1"/>
  <c r="B60" i="8" s="1"/>
  <c r="B59" i="15" s="1"/>
  <c r="B58" i="1"/>
  <c r="B58" i="8" s="1"/>
  <c r="B57" i="15" s="1"/>
  <c r="B56" i="1"/>
  <c r="B56" i="8" s="1"/>
  <c r="B55" i="15" s="1"/>
  <c r="B54" i="1"/>
  <c r="B54" i="8" s="1"/>
  <c r="B53" i="15" s="1"/>
  <c r="B52" i="1"/>
  <c r="B52" i="8" s="1"/>
  <c r="B51" i="15" s="1"/>
  <c r="B50" i="1"/>
  <c r="B50" i="8" s="1"/>
  <c r="B49" i="15" s="1"/>
  <c r="B48" i="1"/>
  <c r="B48" i="8" s="1"/>
  <c r="B47" i="15" s="1"/>
  <c r="B46" i="1"/>
  <c r="B46" i="8" s="1"/>
  <c r="B45" i="15" s="1"/>
  <c r="D12" i="8" l="1"/>
  <c r="D13" i="8"/>
  <c r="D14" i="8"/>
  <c r="D15" i="8"/>
  <c r="D16" i="8"/>
  <c r="D17" i="8"/>
  <c r="D18" i="8"/>
  <c r="D19" i="8"/>
  <c r="D20" i="8"/>
  <c r="D21" i="8"/>
  <c r="D22" i="8"/>
  <c r="D23" i="8"/>
  <c r="D24" i="8"/>
  <c r="D25" i="8"/>
  <c r="D26" i="8"/>
  <c r="D27" i="8"/>
  <c r="D28" i="8"/>
  <c r="D29" i="8"/>
  <c r="D30" i="8"/>
  <c r="D31" i="8"/>
  <c r="D32" i="8"/>
  <c r="D33" i="8"/>
  <c r="D34" i="8"/>
  <c r="D35" i="8"/>
  <c r="D36" i="8"/>
  <c r="D37" i="8"/>
  <c r="D38" i="8"/>
  <c r="D39" i="8"/>
  <c r="D40" i="8"/>
  <c r="D41" i="8"/>
  <c r="D42" i="8"/>
  <c r="D43" i="8"/>
  <c r="D44" i="8"/>
  <c r="D45" i="8"/>
  <c r="D46" i="8"/>
  <c r="D47" i="8"/>
  <c r="D48" i="8"/>
  <c r="D49" i="8"/>
  <c r="D50" i="8"/>
  <c r="D51" i="8"/>
  <c r="D52" i="8"/>
  <c r="D53" i="8"/>
  <c r="D54" i="8"/>
  <c r="D55" i="8"/>
  <c r="D56" i="8"/>
  <c r="D57" i="8"/>
  <c r="D58" i="8"/>
  <c r="D59" i="8"/>
  <c r="D60" i="8"/>
  <c r="D61" i="8"/>
  <c r="D62" i="8"/>
  <c r="D63" i="8"/>
  <c r="D64" i="8"/>
  <c r="D65" i="8"/>
  <c r="D66" i="8"/>
  <c r="D67" i="8"/>
  <c r="D68" i="8"/>
  <c r="D69" i="8"/>
  <c r="D70" i="8"/>
  <c r="D71" i="8"/>
  <c r="D72" i="8"/>
  <c r="D73" i="8"/>
  <c r="D74" i="8"/>
  <c r="D75" i="8"/>
  <c r="D76" i="8"/>
  <c r="D77" i="8"/>
  <c r="D78" i="8"/>
  <c r="D79" i="8"/>
  <c r="D80" i="8"/>
  <c r="D81" i="8"/>
  <c r="D82" i="8"/>
  <c r="D83" i="8"/>
  <c r="D84" i="8"/>
  <c r="D85" i="8"/>
  <c r="D86" i="8"/>
  <c r="D87" i="8"/>
  <c r="D88" i="8"/>
  <c r="D89" i="8"/>
  <c r="D90" i="8"/>
  <c r="D91" i="8"/>
  <c r="D92" i="8"/>
  <c r="D93" i="8"/>
  <c r="D94" i="8"/>
  <c r="D95" i="8"/>
  <c r="D96" i="8"/>
  <c r="D97" i="8"/>
  <c r="D98" i="8"/>
  <c r="D99" i="8"/>
  <c r="D100" i="8"/>
  <c r="D101" i="8"/>
  <c r="D102" i="8"/>
  <c r="D103" i="8"/>
  <c r="D104" i="8"/>
  <c r="D105" i="8"/>
  <c r="D106" i="8"/>
  <c r="D107" i="8"/>
  <c r="D108" i="8"/>
  <c r="D109" i="8"/>
  <c r="D110" i="8"/>
  <c r="D111" i="8"/>
  <c r="D112" i="8"/>
  <c r="D113" i="8"/>
  <c r="D114" i="8"/>
  <c r="D115" i="8"/>
  <c r="D116" i="8"/>
  <c r="D117" i="8"/>
  <c r="D118" i="8"/>
  <c r="D119" i="8"/>
  <c r="D120" i="8"/>
  <c r="D121" i="8"/>
  <c r="D122" i="8"/>
  <c r="D123" i="8"/>
  <c r="D124" i="8"/>
  <c r="D125" i="8"/>
  <c r="D126" i="8"/>
  <c r="D127" i="8"/>
  <c r="D128" i="8"/>
  <c r="D129" i="8"/>
  <c r="D130" i="8"/>
  <c r="D131" i="8"/>
  <c r="D132" i="8"/>
  <c r="D133" i="8"/>
  <c r="D134" i="8"/>
  <c r="D135" i="8"/>
  <c r="D136" i="8"/>
  <c r="D137" i="8"/>
  <c r="D138" i="8"/>
  <c r="D139" i="8"/>
  <c r="D140" i="8"/>
  <c r="D141" i="8"/>
  <c r="D142" i="8"/>
  <c r="D143" i="8"/>
  <c r="D144" i="8"/>
  <c r="D145" i="8"/>
  <c r="D146" i="8"/>
  <c r="D147" i="8"/>
  <c r="D148" i="8"/>
  <c r="D149" i="8"/>
  <c r="D150" i="8"/>
  <c r="D151" i="8"/>
  <c r="D152" i="8"/>
  <c r="D153" i="8"/>
  <c r="D154" i="8"/>
  <c r="D155" i="8"/>
  <c r="D156" i="8"/>
  <c r="D157" i="8"/>
  <c r="D158" i="8"/>
  <c r="D159" i="8"/>
  <c r="D160" i="8"/>
  <c r="D161" i="8"/>
  <c r="D162" i="8"/>
  <c r="D163" i="8"/>
  <c r="D164" i="8"/>
  <c r="D165" i="8"/>
  <c r="D166" i="8"/>
  <c r="D167" i="8"/>
  <c r="D168" i="8"/>
  <c r="D169" i="8"/>
  <c r="D170" i="8"/>
  <c r="D171" i="8"/>
  <c r="D172" i="8"/>
  <c r="D173" i="8"/>
  <c r="D174" i="8"/>
  <c r="D175" i="8"/>
  <c r="D176" i="8"/>
  <c r="D177" i="8"/>
  <c r="D178" i="8"/>
  <c r="D179" i="8"/>
  <c r="D180" i="8"/>
  <c r="D181" i="8"/>
  <c r="D182" i="8"/>
  <c r="D183" i="8"/>
  <c r="D184" i="8"/>
  <c r="D185" i="8"/>
  <c r="D186" i="8"/>
  <c r="D187" i="8"/>
  <c r="D188" i="8"/>
  <c r="D189" i="8"/>
  <c r="D190" i="8"/>
  <c r="D191" i="8"/>
  <c r="D192" i="8"/>
  <c r="D193" i="8"/>
  <c r="D194" i="8"/>
  <c r="D195" i="8"/>
  <c r="D196" i="8"/>
  <c r="D197" i="8"/>
  <c r="D198" i="8"/>
  <c r="D199" i="8"/>
  <c r="D200" i="8"/>
  <c r="D201" i="8"/>
  <c r="D202" i="8"/>
  <c r="D203" i="8"/>
  <c r="D204" i="8"/>
  <c r="D205" i="8"/>
  <c r="D206" i="8"/>
  <c r="D207" i="8"/>
  <c r="D10" i="8"/>
  <c r="D11" i="8"/>
  <c r="B10" i="14" l="1"/>
  <c r="D10" i="15"/>
  <c r="B206" i="14"/>
  <c r="D206" i="15"/>
  <c r="B202" i="14"/>
  <c r="D202" i="15"/>
  <c r="B198" i="14"/>
  <c r="D198" i="15"/>
  <c r="B194" i="14"/>
  <c r="D194" i="15"/>
  <c r="B190" i="14"/>
  <c r="D190" i="15"/>
  <c r="B186" i="14"/>
  <c r="D186" i="15"/>
  <c r="B182" i="14"/>
  <c r="D182" i="15"/>
  <c r="B178" i="14"/>
  <c r="D178" i="15"/>
  <c r="B174" i="14"/>
  <c r="D174" i="15"/>
  <c r="B170" i="14"/>
  <c r="D170" i="15"/>
  <c r="B166" i="14"/>
  <c r="D166" i="15"/>
  <c r="B162" i="14"/>
  <c r="D162" i="15"/>
  <c r="B158" i="14"/>
  <c r="D158" i="15"/>
  <c r="B154" i="14"/>
  <c r="D154" i="15"/>
  <c r="B150" i="14"/>
  <c r="D150" i="15"/>
  <c r="B146" i="14"/>
  <c r="D146" i="15"/>
  <c r="B142" i="14"/>
  <c r="D142" i="15"/>
  <c r="B138" i="14"/>
  <c r="D138" i="15"/>
  <c r="B134" i="14"/>
  <c r="D134" i="15"/>
  <c r="B130" i="14"/>
  <c r="D130" i="15"/>
  <c r="B126" i="14"/>
  <c r="D126" i="15"/>
  <c r="B122" i="14"/>
  <c r="D122" i="15"/>
  <c r="B118" i="14"/>
  <c r="D118" i="15"/>
  <c r="B114" i="14"/>
  <c r="D114" i="15"/>
  <c r="B110" i="14"/>
  <c r="D110" i="15"/>
  <c r="B106" i="14"/>
  <c r="D106" i="15"/>
  <c r="B102" i="14"/>
  <c r="D102" i="15"/>
  <c r="B98" i="14"/>
  <c r="D98" i="15"/>
  <c r="B94" i="14"/>
  <c r="D94" i="15"/>
  <c r="B90" i="14"/>
  <c r="D90" i="15"/>
  <c r="B86" i="14"/>
  <c r="D86" i="15"/>
  <c r="B82" i="14"/>
  <c r="D82" i="15"/>
  <c r="B78" i="14"/>
  <c r="D78" i="15"/>
  <c r="B74" i="14"/>
  <c r="D74" i="15"/>
  <c r="B70" i="14"/>
  <c r="D70" i="15"/>
  <c r="B66" i="14"/>
  <c r="D66" i="15"/>
  <c r="B62" i="14"/>
  <c r="D62" i="15"/>
  <c r="B58" i="14"/>
  <c r="D58" i="15"/>
  <c r="B54" i="14"/>
  <c r="D54" i="15"/>
  <c r="B50" i="14"/>
  <c r="D50" i="15"/>
  <c r="B46" i="14"/>
  <c r="D46" i="15"/>
  <c r="B42" i="14"/>
  <c r="D42" i="15"/>
  <c r="B38" i="14"/>
  <c r="D38" i="15"/>
  <c r="B34" i="14"/>
  <c r="D34" i="15"/>
  <c r="B30" i="14"/>
  <c r="D30" i="15"/>
  <c r="B26" i="14"/>
  <c r="D26" i="15"/>
  <c r="B22" i="14"/>
  <c r="D22" i="15"/>
  <c r="B18" i="14"/>
  <c r="D18" i="15"/>
  <c r="B14" i="14"/>
  <c r="D14" i="15"/>
  <c r="B205" i="14"/>
  <c r="D205" i="15"/>
  <c r="B201" i="14"/>
  <c r="D201" i="15"/>
  <c r="B197" i="14"/>
  <c r="D197" i="15"/>
  <c r="B193" i="14"/>
  <c r="D193" i="15"/>
  <c r="B189" i="14"/>
  <c r="D189" i="15"/>
  <c r="B185" i="14"/>
  <c r="D185" i="15"/>
  <c r="B181" i="14"/>
  <c r="D181" i="15"/>
  <c r="B177" i="14"/>
  <c r="D177" i="15"/>
  <c r="B173" i="14"/>
  <c r="D173" i="15"/>
  <c r="B169" i="14"/>
  <c r="D169" i="15"/>
  <c r="B165" i="14"/>
  <c r="D165" i="15"/>
  <c r="B161" i="14"/>
  <c r="D161" i="15"/>
  <c r="B157" i="14"/>
  <c r="D157" i="15"/>
  <c r="B153" i="14"/>
  <c r="D153" i="15"/>
  <c r="B149" i="14"/>
  <c r="D149" i="15"/>
  <c r="B145" i="14"/>
  <c r="D145" i="15"/>
  <c r="B141" i="14"/>
  <c r="D141" i="15"/>
  <c r="B137" i="14"/>
  <c r="D137" i="15"/>
  <c r="B133" i="14"/>
  <c r="D133" i="15"/>
  <c r="B129" i="14"/>
  <c r="D129" i="15"/>
  <c r="B125" i="14"/>
  <c r="D125" i="15"/>
  <c r="B121" i="14"/>
  <c r="D121" i="15"/>
  <c r="B117" i="14"/>
  <c r="D117" i="15"/>
  <c r="B113" i="14"/>
  <c r="D113" i="15"/>
  <c r="B109" i="14"/>
  <c r="D109" i="15"/>
  <c r="B105" i="14"/>
  <c r="D105" i="15"/>
  <c r="B101" i="14"/>
  <c r="D101" i="15"/>
  <c r="B97" i="14"/>
  <c r="D97" i="15"/>
  <c r="B93" i="14"/>
  <c r="D93" i="15"/>
  <c r="B89" i="14"/>
  <c r="D89" i="15"/>
  <c r="B85" i="14"/>
  <c r="D85" i="15"/>
  <c r="B81" i="14"/>
  <c r="D81" i="15"/>
  <c r="B77" i="14"/>
  <c r="D77" i="15"/>
  <c r="B73" i="14"/>
  <c r="D73" i="15"/>
  <c r="B69" i="14"/>
  <c r="D69" i="15"/>
  <c r="B65" i="14"/>
  <c r="D65" i="15"/>
  <c r="B61" i="14"/>
  <c r="D61" i="15"/>
  <c r="B57" i="14"/>
  <c r="D57" i="15"/>
  <c r="B53" i="14"/>
  <c r="D53" i="15"/>
  <c r="B49" i="14"/>
  <c r="D49" i="15"/>
  <c r="B45" i="14"/>
  <c r="D45" i="15"/>
  <c r="B41" i="14"/>
  <c r="D41" i="15"/>
  <c r="B37" i="14"/>
  <c r="D37" i="15"/>
  <c r="B33" i="14"/>
  <c r="D33" i="15"/>
  <c r="B29" i="14"/>
  <c r="D29" i="15"/>
  <c r="B25" i="14"/>
  <c r="D25" i="15"/>
  <c r="B21" i="14"/>
  <c r="D21" i="15"/>
  <c r="B17" i="14"/>
  <c r="D17" i="15"/>
  <c r="B13" i="14"/>
  <c r="D13" i="15"/>
  <c r="B204" i="14"/>
  <c r="D204" i="15"/>
  <c r="B200" i="14"/>
  <c r="D200" i="15"/>
  <c r="B196" i="14"/>
  <c r="D196" i="15"/>
  <c r="B192" i="14"/>
  <c r="D192" i="15"/>
  <c r="B188" i="14"/>
  <c r="D188" i="15"/>
  <c r="B184" i="14"/>
  <c r="D184" i="15"/>
  <c r="B180" i="14"/>
  <c r="D180" i="15"/>
  <c r="B176" i="14"/>
  <c r="D176" i="15"/>
  <c r="B172" i="14"/>
  <c r="D172" i="15"/>
  <c r="B168" i="14"/>
  <c r="D168" i="15"/>
  <c r="B164" i="14"/>
  <c r="D164" i="15"/>
  <c r="B160" i="14"/>
  <c r="D160" i="15"/>
  <c r="B156" i="14"/>
  <c r="D156" i="15"/>
  <c r="B152" i="14"/>
  <c r="D152" i="15"/>
  <c r="B148" i="14"/>
  <c r="D148" i="15"/>
  <c r="B144" i="14"/>
  <c r="D144" i="15"/>
  <c r="B140" i="14"/>
  <c r="D140" i="15"/>
  <c r="B136" i="14"/>
  <c r="D136" i="15"/>
  <c r="B132" i="14"/>
  <c r="D132" i="15"/>
  <c r="B128" i="14"/>
  <c r="D128" i="15"/>
  <c r="B124" i="14"/>
  <c r="D124" i="15"/>
  <c r="B120" i="14"/>
  <c r="D120" i="15"/>
  <c r="B116" i="14"/>
  <c r="D116" i="15"/>
  <c r="B112" i="14"/>
  <c r="D112" i="15"/>
  <c r="B108" i="14"/>
  <c r="D108" i="15"/>
  <c r="B104" i="14"/>
  <c r="D104" i="15"/>
  <c r="B100" i="14"/>
  <c r="D100" i="15"/>
  <c r="B96" i="14"/>
  <c r="D96" i="15"/>
  <c r="B92" i="14"/>
  <c r="D92" i="15"/>
  <c r="B88" i="14"/>
  <c r="D88" i="15"/>
  <c r="B84" i="14"/>
  <c r="D84" i="15"/>
  <c r="B80" i="14"/>
  <c r="D80" i="15"/>
  <c r="B76" i="14"/>
  <c r="D76" i="15"/>
  <c r="B72" i="14"/>
  <c r="D72" i="15"/>
  <c r="B68" i="14"/>
  <c r="D68" i="15"/>
  <c r="B64" i="14"/>
  <c r="D64" i="15"/>
  <c r="B60" i="14"/>
  <c r="D60" i="15"/>
  <c r="B56" i="14"/>
  <c r="D56" i="15"/>
  <c r="B52" i="14"/>
  <c r="D52" i="15"/>
  <c r="B48" i="14"/>
  <c r="D48" i="15"/>
  <c r="B44" i="14"/>
  <c r="D44" i="15"/>
  <c r="B40" i="14"/>
  <c r="D40" i="15"/>
  <c r="B36" i="14"/>
  <c r="D36" i="15"/>
  <c r="B32" i="14"/>
  <c r="D32" i="15"/>
  <c r="B28" i="14"/>
  <c r="D28" i="15"/>
  <c r="B24" i="14"/>
  <c r="D24" i="15"/>
  <c r="B20" i="14"/>
  <c r="D20" i="15"/>
  <c r="B16" i="14"/>
  <c r="D16" i="15"/>
  <c r="B12" i="14"/>
  <c r="D12" i="15"/>
  <c r="B9" i="14"/>
  <c r="D9" i="15"/>
  <c r="B203" i="14"/>
  <c r="D203" i="15"/>
  <c r="B199" i="14"/>
  <c r="D199" i="15"/>
  <c r="B195" i="14"/>
  <c r="D195" i="15"/>
  <c r="B191" i="14"/>
  <c r="D191" i="15"/>
  <c r="B187" i="14"/>
  <c r="D187" i="15"/>
  <c r="B183" i="14"/>
  <c r="D183" i="15"/>
  <c r="B179" i="14"/>
  <c r="D179" i="15"/>
  <c r="B175" i="14"/>
  <c r="D175" i="15"/>
  <c r="B171" i="14"/>
  <c r="D171" i="15"/>
  <c r="B167" i="14"/>
  <c r="D167" i="15"/>
  <c r="B163" i="14"/>
  <c r="D163" i="15"/>
  <c r="B159" i="14"/>
  <c r="D159" i="15"/>
  <c r="B155" i="14"/>
  <c r="D155" i="15"/>
  <c r="B151" i="14"/>
  <c r="D151" i="15"/>
  <c r="B147" i="14"/>
  <c r="D147" i="15"/>
  <c r="B143" i="14"/>
  <c r="D143" i="15"/>
  <c r="B139" i="14"/>
  <c r="D139" i="15"/>
  <c r="B135" i="14"/>
  <c r="D135" i="15"/>
  <c r="B131" i="14"/>
  <c r="D131" i="15"/>
  <c r="B127" i="14"/>
  <c r="D127" i="15"/>
  <c r="B123" i="14"/>
  <c r="D123" i="15"/>
  <c r="B119" i="14"/>
  <c r="D119" i="15"/>
  <c r="B115" i="14"/>
  <c r="D115" i="15"/>
  <c r="B111" i="14"/>
  <c r="D111" i="15"/>
  <c r="B107" i="14"/>
  <c r="D107" i="15"/>
  <c r="B103" i="14"/>
  <c r="D103" i="15"/>
  <c r="B99" i="14"/>
  <c r="D99" i="15"/>
  <c r="B95" i="14"/>
  <c r="D95" i="15"/>
  <c r="B91" i="14"/>
  <c r="D91" i="15"/>
  <c r="B87" i="14"/>
  <c r="D87" i="15"/>
  <c r="B83" i="14"/>
  <c r="D83" i="15"/>
  <c r="B79" i="14"/>
  <c r="D79" i="15"/>
  <c r="B75" i="14"/>
  <c r="D75" i="15"/>
  <c r="B71" i="14"/>
  <c r="D71" i="15"/>
  <c r="B67" i="14"/>
  <c r="D67" i="15"/>
  <c r="B63" i="14"/>
  <c r="D63" i="15"/>
  <c r="B59" i="14"/>
  <c r="D59" i="15"/>
  <c r="B55" i="14"/>
  <c r="D55" i="15"/>
  <c r="B51" i="14"/>
  <c r="D51" i="15"/>
  <c r="B47" i="14"/>
  <c r="D47" i="15"/>
  <c r="B43" i="14"/>
  <c r="D43" i="15"/>
  <c r="B39" i="14"/>
  <c r="D39" i="15"/>
  <c r="B35" i="14"/>
  <c r="D35" i="15"/>
  <c r="B31" i="14"/>
  <c r="D31" i="15"/>
  <c r="B27" i="14"/>
  <c r="D27" i="15"/>
  <c r="B23" i="14"/>
  <c r="D23" i="15"/>
  <c r="B19" i="14"/>
  <c r="D19" i="15"/>
  <c r="B15" i="14"/>
  <c r="D15" i="15"/>
  <c r="B11" i="14"/>
  <c r="D11" i="15"/>
  <c r="D9" i="8"/>
  <c r="D8" i="8"/>
  <c r="C45" i="6"/>
  <c r="D45" i="6"/>
  <c r="E45" i="6"/>
  <c r="F45" i="6"/>
  <c r="G45" i="6"/>
  <c r="J45" i="6"/>
  <c r="K45" i="6"/>
  <c r="L45" i="6"/>
  <c r="M45" i="6"/>
  <c r="P45" i="6"/>
  <c r="Q45" i="6"/>
  <c r="R45" i="6"/>
  <c r="S45" i="6"/>
  <c r="V45" i="6"/>
  <c r="W45" i="6"/>
  <c r="X45" i="6"/>
  <c r="Y45" i="6"/>
  <c r="AB45" i="6"/>
  <c r="AC45" i="6"/>
  <c r="AD45" i="6"/>
  <c r="AE45" i="6"/>
  <c r="AH45" i="6"/>
  <c r="AI45" i="6"/>
  <c r="AJ45" i="6"/>
  <c r="AK45" i="6"/>
  <c r="C46" i="6"/>
  <c r="C47" i="6"/>
  <c r="D47" i="6"/>
  <c r="E47" i="6"/>
  <c r="F47" i="6"/>
  <c r="G47" i="6"/>
  <c r="J47" i="6"/>
  <c r="K47" i="6"/>
  <c r="L47" i="6"/>
  <c r="M47" i="6"/>
  <c r="P47" i="6"/>
  <c r="Q47" i="6"/>
  <c r="R47" i="6"/>
  <c r="S47" i="6"/>
  <c r="V47" i="6"/>
  <c r="W47" i="6"/>
  <c r="X47" i="6"/>
  <c r="Y47" i="6"/>
  <c r="AB47" i="6"/>
  <c r="AC47" i="6"/>
  <c r="AD47" i="6"/>
  <c r="AE47" i="6"/>
  <c r="AH47" i="6"/>
  <c r="AI47" i="6"/>
  <c r="AJ47" i="6"/>
  <c r="AK47" i="6"/>
  <c r="C48" i="6"/>
  <c r="C49" i="6"/>
  <c r="D49" i="6"/>
  <c r="E49" i="6"/>
  <c r="F49" i="6"/>
  <c r="G49" i="6"/>
  <c r="J49" i="6"/>
  <c r="K49" i="6"/>
  <c r="L49" i="6"/>
  <c r="M49" i="6"/>
  <c r="P49" i="6"/>
  <c r="Q49" i="6"/>
  <c r="R49" i="6"/>
  <c r="S49" i="6"/>
  <c r="V49" i="6"/>
  <c r="W49" i="6"/>
  <c r="X49" i="6"/>
  <c r="Y49" i="6"/>
  <c r="AB49" i="6"/>
  <c r="AC49" i="6"/>
  <c r="AD49" i="6"/>
  <c r="AE49" i="6"/>
  <c r="AH49" i="6"/>
  <c r="AI49" i="6"/>
  <c r="AJ49" i="6"/>
  <c r="AK49" i="6"/>
  <c r="C50" i="6"/>
  <c r="C51" i="6"/>
  <c r="D51" i="6"/>
  <c r="E51" i="6"/>
  <c r="F51" i="6"/>
  <c r="G51" i="6"/>
  <c r="J51" i="6"/>
  <c r="K51" i="6"/>
  <c r="L51" i="6"/>
  <c r="M51" i="6"/>
  <c r="P51" i="6"/>
  <c r="Q51" i="6"/>
  <c r="R51" i="6"/>
  <c r="S51" i="6"/>
  <c r="V51" i="6"/>
  <c r="W51" i="6"/>
  <c r="X51" i="6"/>
  <c r="Y51" i="6"/>
  <c r="AB51" i="6"/>
  <c r="AC51" i="6"/>
  <c r="AD51" i="6"/>
  <c r="AE51" i="6"/>
  <c r="AH51" i="6"/>
  <c r="AI51" i="6"/>
  <c r="AJ51" i="6"/>
  <c r="AK51" i="6"/>
  <c r="C52" i="6"/>
  <c r="C53" i="6"/>
  <c r="D53" i="6"/>
  <c r="E53" i="6"/>
  <c r="F53" i="6"/>
  <c r="G53" i="6"/>
  <c r="J53" i="6"/>
  <c r="K53" i="6"/>
  <c r="L53" i="6"/>
  <c r="M53" i="6"/>
  <c r="P53" i="6"/>
  <c r="Q53" i="6"/>
  <c r="R53" i="6"/>
  <c r="S53" i="6"/>
  <c r="V53" i="6"/>
  <c r="W53" i="6"/>
  <c r="X53" i="6"/>
  <c r="Y53" i="6"/>
  <c r="AB53" i="6"/>
  <c r="AC53" i="6"/>
  <c r="AD53" i="6"/>
  <c r="AE53" i="6"/>
  <c r="AH53" i="6"/>
  <c r="AI53" i="6"/>
  <c r="AJ53" i="6"/>
  <c r="AK53" i="6"/>
  <c r="C54" i="6"/>
  <c r="C55" i="6"/>
  <c r="D55" i="6"/>
  <c r="E55" i="6"/>
  <c r="F55" i="6"/>
  <c r="G55" i="6"/>
  <c r="J55" i="6"/>
  <c r="K55" i="6"/>
  <c r="L55" i="6"/>
  <c r="M55" i="6"/>
  <c r="P55" i="6"/>
  <c r="Q55" i="6"/>
  <c r="R55" i="6"/>
  <c r="S55" i="6"/>
  <c r="V55" i="6"/>
  <c r="W55" i="6"/>
  <c r="X55" i="6"/>
  <c r="Y55" i="6"/>
  <c r="AB55" i="6"/>
  <c r="AC55" i="6"/>
  <c r="AD55" i="6"/>
  <c r="AE55" i="6"/>
  <c r="AH55" i="6"/>
  <c r="AI55" i="6"/>
  <c r="AJ55" i="6"/>
  <c r="AK55" i="6"/>
  <c r="C56" i="6"/>
  <c r="C57" i="6"/>
  <c r="D57" i="6"/>
  <c r="E57" i="6"/>
  <c r="F57" i="6"/>
  <c r="G57" i="6"/>
  <c r="J57" i="6"/>
  <c r="K57" i="6"/>
  <c r="L57" i="6"/>
  <c r="M57" i="6"/>
  <c r="P57" i="6"/>
  <c r="Q57" i="6"/>
  <c r="R57" i="6"/>
  <c r="S57" i="6"/>
  <c r="V57" i="6"/>
  <c r="W57" i="6"/>
  <c r="X57" i="6"/>
  <c r="Y57" i="6"/>
  <c r="AB57" i="6"/>
  <c r="AC57" i="6"/>
  <c r="AD57" i="6"/>
  <c r="AE57" i="6"/>
  <c r="AH57" i="6"/>
  <c r="AI57" i="6"/>
  <c r="AJ57" i="6"/>
  <c r="AK57" i="6"/>
  <c r="C58" i="6"/>
  <c r="C59" i="6"/>
  <c r="D59" i="6"/>
  <c r="E59" i="6"/>
  <c r="F59" i="6"/>
  <c r="G59" i="6"/>
  <c r="J59" i="6"/>
  <c r="K59" i="6"/>
  <c r="L59" i="6"/>
  <c r="M59" i="6"/>
  <c r="P59" i="6"/>
  <c r="Q59" i="6"/>
  <c r="R59" i="6"/>
  <c r="S59" i="6"/>
  <c r="V59" i="6"/>
  <c r="W59" i="6"/>
  <c r="X59" i="6"/>
  <c r="Y59" i="6"/>
  <c r="AB59" i="6"/>
  <c r="AC59" i="6"/>
  <c r="AD59" i="6"/>
  <c r="AE59" i="6"/>
  <c r="AH59" i="6"/>
  <c r="AI59" i="6"/>
  <c r="AJ59" i="6"/>
  <c r="AK59" i="6"/>
  <c r="C60" i="6"/>
  <c r="C61" i="6"/>
  <c r="D61" i="6"/>
  <c r="E61" i="6"/>
  <c r="F61" i="6"/>
  <c r="G61" i="6"/>
  <c r="J61" i="6"/>
  <c r="K61" i="6"/>
  <c r="L61" i="6"/>
  <c r="M61" i="6"/>
  <c r="P61" i="6"/>
  <c r="Q61" i="6"/>
  <c r="R61" i="6"/>
  <c r="S61" i="6"/>
  <c r="V61" i="6"/>
  <c r="W61" i="6"/>
  <c r="X61" i="6"/>
  <c r="Y61" i="6"/>
  <c r="AB61" i="6"/>
  <c r="AC61" i="6"/>
  <c r="AD61" i="6"/>
  <c r="AE61" i="6"/>
  <c r="AH61" i="6"/>
  <c r="AI61" i="6"/>
  <c r="AJ61" i="6"/>
  <c r="AK61" i="6"/>
  <c r="C62" i="6"/>
  <c r="C63" i="6"/>
  <c r="D63" i="6"/>
  <c r="E63" i="6"/>
  <c r="F63" i="6"/>
  <c r="G63" i="6"/>
  <c r="J63" i="6"/>
  <c r="K63" i="6"/>
  <c r="L63" i="6"/>
  <c r="M63" i="6"/>
  <c r="P63" i="6"/>
  <c r="Q63" i="6"/>
  <c r="R63" i="6"/>
  <c r="S63" i="6"/>
  <c r="V63" i="6"/>
  <c r="W63" i="6"/>
  <c r="X63" i="6"/>
  <c r="Y63" i="6"/>
  <c r="AB63" i="6"/>
  <c r="AC63" i="6"/>
  <c r="AD63" i="6"/>
  <c r="AE63" i="6"/>
  <c r="AH63" i="6"/>
  <c r="AI63" i="6"/>
  <c r="AJ63" i="6"/>
  <c r="AK63" i="6"/>
  <c r="C64" i="6"/>
  <c r="C65" i="6"/>
  <c r="D65" i="6"/>
  <c r="E65" i="6"/>
  <c r="F65" i="6"/>
  <c r="G65" i="6"/>
  <c r="J65" i="6"/>
  <c r="K65" i="6"/>
  <c r="L65" i="6"/>
  <c r="M65" i="6"/>
  <c r="P65" i="6"/>
  <c r="Q65" i="6"/>
  <c r="R65" i="6"/>
  <c r="S65" i="6"/>
  <c r="V65" i="6"/>
  <c r="W65" i="6"/>
  <c r="X65" i="6"/>
  <c r="Y65" i="6"/>
  <c r="AB65" i="6"/>
  <c r="AC65" i="6"/>
  <c r="AD65" i="6"/>
  <c r="AE65" i="6"/>
  <c r="AH65" i="6"/>
  <c r="AI65" i="6"/>
  <c r="AJ65" i="6"/>
  <c r="AK65" i="6"/>
  <c r="C66" i="6"/>
  <c r="C67" i="6"/>
  <c r="D67" i="6"/>
  <c r="E67" i="6"/>
  <c r="F67" i="6"/>
  <c r="G67" i="6"/>
  <c r="J67" i="6"/>
  <c r="K67" i="6"/>
  <c r="L67" i="6"/>
  <c r="M67" i="6"/>
  <c r="P67" i="6"/>
  <c r="Q67" i="6"/>
  <c r="R67" i="6"/>
  <c r="S67" i="6"/>
  <c r="V67" i="6"/>
  <c r="W67" i="6"/>
  <c r="X67" i="6"/>
  <c r="Y67" i="6"/>
  <c r="AB67" i="6"/>
  <c r="AC67" i="6"/>
  <c r="AD67" i="6"/>
  <c r="AE67" i="6"/>
  <c r="AH67" i="6"/>
  <c r="AI67" i="6"/>
  <c r="AJ67" i="6"/>
  <c r="AK67" i="6"/>
  <c r="C68" i="6"/>
  <c r="C69" i="6"/>
  <c r="D69" i="6"/>
  <c r="E69" i="6"/>
  <c r="F69" i="6"/>
  <c r="G69" i="6"/>
  <c r="J69" i="6"/>
  <c r="K69" i="6"/>
  <c r="L69" i="6"/>
  <c r="M69" i="6"/>
  <c r="P69" i="6"/>
  <c r="Q69" i="6"/>
  <c r="R69" i="6"/>
  <c r="S69" i="6"/>
  <c r="V69" i="6"/>
  <c r="W69" i="6"/>
  <c r="X69" i="6"/>
  <c r="Y69" i="6"/>
  <c r="AB69" i="6"/>
  <c r="AC69" i="6"/>
  <c r="AD69" i="6"/>
  <c r="AE69" i="6"/>
  <c r="AH69" i="6"/>
  <c r="AI69" i="6"/>
  <c r="AJ69" i="6"/>
  <c r="AK69" i="6"/>
  <c r="C70" i="6"/>
  <c r="C71" i="6"/>
  <c r="D71" i="6"/>
  <c r="E71" i="6"/>
  <c r="F71" i="6"/>
  <c r="G71" i="6"/>
  <c r="J71" i="6"/>
  <c r="K71" i="6"/>
  <c r="L71" i="6"/>
  <c r="M71" i="6"/>
  <c r="P71" i="6"/>
  <c r="Q71" i="6"/>
  <c r="R71" i="6"/>
  <c r="S71" i="6"/>
  <c r="V71" i="6"/>
  <c r="W71" i="6"/>
  <c r="X71" i="6"/>
  <c r="Y71" i="6"/>
  <c r="AB71" i="6"/>
  <c r="AC71" i="6"/>
  <c r="AD71" i="6"/>
  <c r="AE71" i="6"/>
  <c r="AH71" i="6"/>
  <c r="AI71" i="6"/>
  <c r="AJ71" i="6"/>
  <c r="AK71" i="6"/>
  <c r="C72" i="6"/>
  <c r="C73" i="6"/>
  <c r="D73" i="6"/>
  <c r="E73" i="6"/>
  <c r="F73" i="6"/>
  <c r="G73" i="6"/>
  <c r="J73" i="6"/>
  <c r="K73" i="6"/>
  <c r="L73" i="6"/>
  <c r="M73" i="6"/>
  <c r="P73" i="6"/>
  <c r="Q73" i="6"/>
  <c r="R73" i="6"/>
  <c r="S73" i="6"/>
  <c r="V73" i="6"/>
  <c r="W73" i="6"/>
  <c r="X73" i="6"/>
  <c r="Y73" i="6"/>
  <c r="AB73" i="6"/>
  <c r="AC73" i="6"/>
  <c r="AD73" i="6"/>
  <c r="AE73" i="6"/>
  <c r="AH73" i="6"/>
  <c r="AI73" i="6"/>
  <c r="AJ73" i="6"/>
  <c r="AK73" i="6"/>
  <c r="C74" i="6"/>
  <c r="C75" i="6"/>
  <c r="D75" i="6"/>
  <c r="E75" i="6"/>
  <c r="F75" i="6"/>
  <c r="G75" i="6"/>
  <c r="J75" i="6"/>
  <c r="K75" i="6"/>
  <c r="L75" i="6"/>
  <c r="M75" i="6"/>
  <c r="P75" i="6"/>
  <c r="Q75" i="6"/>
  <c r="R75" i="6"/>
  <c r="S75" i="6"/>
  <c r="V75" i="6"/>
  <c r="W75" i="6"/>
  <c r="X75" i="6"/>
  <c r="Y75" i="6"/>
  <c r="AB75" i="6"/>
  <c r="AC75" i="6"/>
  <c r="AD75" i="6"/>
  <c r="AE75" i="6"/>
  <c r="AH75" i="6"/>
  <c r="AI75" i="6"/>
  <c r="AJ75" i="6"/>
  <c r="AK75" i="6"/>
  <c r="C76" i="6"/>
  <c r="C77" i="6"/>
  <c r="D77" i="6"/>
  <c r="E77" i="6"/>
  <c r="F77" i="6"/>
  <c r="G77" i="6"/>
  <c r="J77" i="6"/>
  <c r="K77" i="6"/>
  <c r="L77" i="6"/>
  <c r="M77" i="6"/>
  <c r="P77" i="6"/>
  <c r="Q77" i="6"/>
  <c r="R77" i="6"/>
  <c r="S77" i="6"/>
  <c r="V77" i="6"/>
  <c r="W77" i="6"/>
  <c r="X77" i="6"/>
  <c r="Y77" i="6"/>
  <c r="AB77" i="6"/>
  <c r="AC77" i="6"/>
  <c r="AD77" i="6"/>
  <c r="AE77" i="6"/>
  <c r="AH77" i="6"/>
  <c r="AI77" i="6"/>
  <c r="AJ77" i="6"/>
  <c r="AK77" i="6"/>
  <c r="C78" i="6"/>
  <c r="C79" i="6"/>
  <c r="D79" i="6"/>
  <c r="E79" i="6"/>
  <c r="F79" i="6"/>
  <c r="G79" i="6"/>
  <c r="J79" i="6"/>
  <c r="K79" i="6"/>
  <c r="L79" i="6"/>
  <c r="M79" i="6"/>
  <c r="P79" i="6"/>
  <c r="Q79" i="6"/>
  <c r="R79" i="6"/>
  <c r="S79" i="6"/>
  <c r="V79" i="6"/>
  <c r="W79" i="6"/>
  <c r="X79" i="6"/>
  <c r="Y79" i="6"/>
  <c r="AB79" i="6"/>
  <c r="AC79" i="6"/>
  <c r="AD79" i="6"/>
  <c r="AE79" i="6"/>
  <c r="AH79" i="6"/>
  <c r="AI79" i="6"/>
  <c r="AJ79" i="6"/>
  <c r="AK79" i="6"/>
  <c r="C80" i="6"/>
  <c r="C81" i="6"/>
  <c r="D81" i="6"/>
  <c r="E81" i="6"/>
  <c r="F81" i="6"/>
  <c r="G81" i="6"/>
  <c r="J81" i="6"/>
  <c r="K81" i="6"/>
  <c r="L81" i="6"/>
  <c r="M81" i="6"/>
  <c r="P81" i="6"/>
  <c r="Q81" i="6"/>
  <c r="R81" i="6"/>
  <c r="S81" i="6"/>
  <c r="V81" i="6"/>
  <c r="W81" i="6"/>
  <c r="X81" i="6"/>
  <c r="Y81" i="6"/>
  <c r="AB81" i="6"/>
  <c r="AC81" i="6"/>
  <c r="AD81" i="6"/>
  <c r="AE81" i="6"/>
  <c r="AH81" i="6"/>
  <c r="AI81" i="6"/>
  <c r="AJ81" i="6"/>
  <c r="AK81" i="6"/>
  <c r="C82" i="6"/>
  <c r="C83" i="6"/>
  <c r="D83" i="6"/>
  <c r="E83" i="6"/>
  <c r="F83" i="6"/>
  <c r="G83" i="6"/>
  <c r="J83" i="6"/>
  <c r="K83" i="6"/>
  <c r="L83" i="6"/>
  <c r="M83" i="6"/>
  <c r="P83" i="6"/>
  <c r="Q83" i="6"/>
  <c r="R83" i="6"/>
  <c r="S83" i="6"/>
  <c r="V83" i="6"/>
  <c r="W83" i="6"/>
  <c r="X83" i="6"/>
  <c r="Y83" i="6"/>
  <c r="AB83" i="6"/>
  <c r="AC83" i="6"/>
  <c r="AD83" i="6"/>
  <c r="AE83" i="6"/>
  <c r="AH83" i="6"/>
  <c r="AI83" i="6"/>
  <c r="AJ83" i="6"/>
  <c r="AK83" i="6"/>
  <c r="C84" i="6"/>
  <c r="C85" i="6"/>
  <c r="D85" i="6"/>
  <c r="E85" i="6"/>
  <c r="F85" i="6"/>
  <c r="G85" i="6"/>
  <c r="J85" i="6"/>
  <c r="K85" i="6"/>
  <c r="L85" i="6"/>
  <c r="M85" i="6"/>
  <c r="P85" i="6"/>
  <c r="Q85" i="6"/>
  <c r="R85" i="6"/>
  <c r="S85" i="6"/>
  <c r="V85" i="6"/>
  <c r="W85" i="6"/>
  <c r="X85" i="6"/>
  <c r="Y85" i="6"/>
  <c r="AB85" i="6"/>
  <c r="AC85" i="6"/>
  <c r="AD85" i="6"/>
  <c r="AE85" i="6"/>
  <c r="AH85" i="6"/>
  <c r="AI85" i="6"/>
  <c r="AJ85" i="6"/>
  <c r="AK85" i="6"/>
  <c r="C86" i="6"/>
  <c r="C87" i="6"/>
  <c r="D87" i="6"/>
  <c r="E87" i="6"/>
  <c r="F87" i="6"/>
  <c r="G87" i="6"/>
  <c r="J87" i="6"/>
  <c r="K87" i="6"/>
  <c r="L87" i="6"/>
  <c r="M87" i="6"/>
  <c r="P87" i="6"/>
  <c r="Q87" i="6"/>
  <c r="R87" i="6"/>
  <c r="S87" i="6"/>
  <c r="V87" i="6"/>
  <c r="W87" i="6"/>
  <c r="X87" i="6"/>
  <c r="Y87" i="6"/>
  <c r="AB87" i="6"/>
  <c r="AC87" i="6"/>
  <c r="AD87" i="6"/>
  <c r="AE87" i="6"/>
  <c r="AH87" i="6"/>
  <c r="AI87" i="6"/>
  <c r="AJ87" i="6"/>
  <c r="AK87" i="6"/>
  <c r="C88" i="6"/>
  <c r="C89" i="6"/>
  <c r="D89" i="6"/>
  <c r="E89" i="6"/>
  <c r="F89" i="6"/>
  <c r="G89" i="6"/>
  <c r="J89" i="6"/>
  <c r="K89" i="6"/>
  <c r="L89" i="6"/>
  <c r="M89" i="6"/>
  <c r="P89" i="6"/>
  <c r="Q89" i="6"/>
  <c r="R89" i="6"/>
  <c r="S89" i="6"/>
  <c r="V89" i="6"/>
  <c r="W89" i="6"/>
  <c r="X89" i="6"/>
  <c r="Y89" i="6"/>
  <c r="AB89" i="6"/>
  <c r="AC89" i="6"/>
  <c r="AD89" i="6"/>
  <c r="AE89" i="6"/>
  <c r="AH89" i="6"/>
  <c r="AI89" i="6"/>
  <c r="AJ89" i="6"/>
  <c r="AK89" i="6"/>
  <c r="C90" i="6"/>
  <c r="C91" i="6"/>
  <c r="D91" i="6"/>
  <c r="E91" i="6"/>
  <c r="F91" i="6"/>
  <c r="G91" i="6"/>
  <c r="J91" i="6"/>
  <c r="K91" i="6"/>
  <c r="L91" i="6"/>
  <c r="M91" i="6"/>
  <c r="P91" i="6"/>
  <c r="Q91" i="6"/>
  <c r="R91" i="6"/>
  <c r="S91" i="6"/>
  <c r="V91" i="6"/>
  <c r="W91" i="6"/>
  <c r="X91" i="6"/>
  <c r="Y91" i="6"/>
  <c r="AB91" i="6"/>
  <c r="AC91" i="6"/>
  <c r="AD91" i="6"/>
  <c r="AE91" i="6"/>
  <c r="AH91" i="6"/>
  <c r="AI91" i="6"/>
  <c r="AJ91" i="6"/>
  <c r="AK91" i="6"/>
  <c r="C92" i="6"/>
  <c r="C93" i="6"/>
  <c r="D93" i="6"/>
  <c r="E93" i="6"/>
  <c r="F93" i="6"/>
  <c r="G93" i="6"/>
  <c r="J93" i="6"/>
  <c r="K93" i="6"/>
  <c r="L93" i="6"/>
  <c r="M93" i="6"/>
  <c r="P93" i="6"/>
  <c r="Q93" i="6"/>
  <c r="R93" i="6"/>
  <c r="S93" i="6"/>
  <c r="V93" i="6"/>
  <c r="W93" i="6"/>
  <c r="X93" i="6"/>
  <c r="Y93" i="6"/>
  <c r="AB93" i="6"/>
  <c r="AC93" i="6"/>
  <c r="AD93" i="6"/>
  <c r="AE93" i="6"/>
  <c r="AH93" i="6"/>
  <c r="AI93" i="6"/>
  <c r="AJ93" i="6"/>
  <c r="AK93" i="6"/>
  <c r="C94" i="6"/>
  <c r="C95" i="6"/>
  <c r="D95" i="6"/>
  <c r="E95" i="6"/>
  <c r="F95" i="6"/>
  <c r="G95" i="6"/>
  <c r="J95" i="6"/>
  <c r="K95" i="6"/>
  <c r="L95" i="6"/>
  <c r="M95" i="6"/>
  <c r="P95" i="6"/>
  <c r="Q95" i="6"/>
  <c r="R95" i="6"/>
  <c r="S95" i="6"/>
  <c r="V95" i="6"/>
  <c r="W95" i="6"/>
  <c r="X95" i="6"/>
  <c r="Y95" i="6"/>
  <c r="AB95" i="6"/>
  <c r="AC95" i="6"/>
  <c r="AD95" i="6"/>
  <c r="AE95" i="6"/>
  <c r="AH95" i="6"/>
  <c r="AI95" i="6"/>
  <c r="AJ95" i="6"/>
  <c r="AK95" i="6"/>
  <c r="C96" i="6"/>
  <c r="C97" i="6"/>
  <c r="D97" i="6"/>
  <c r="E97" i="6"/>
  <c r="F97" i="6"/>
  <c r="G97" i="6"/>
  <c r="J97" i="6"/>
  <c r="K97" i="6"/>
  <c r="L97" i="6"/>
  <c r="M97" i="6"/>
  <c r="P97" i="6"/>
  <c r="Q97" i="6"/>
  <c r="R97" i="6"/>
  <c r="S97" i="6"/>
  <c r="V97" i="6"/>
  <c r="W97" i="6"/>
  <c r="X97" i="6"/>
  <c r="Y97" i="6"/>
  <c r="AB97" i="6"/>
  <c r="AC97" i="6"/>
  <c r="AD97" i="6"/>
  <c r="AE97" i="6"/>
  <c r="AH97" i="6"/>
  <c r="AI97" i="6"/>
  <c r="AJ97" i="6"/>
  <c r="AK97" i="6"/>
  <c r="C98" i="6"/>
  <c r="C99" i="6"/>
  <c r="D99" i="6"/>
  <c r="E99" i="6"/>
  <c r="F99" i="6"/>
  <c r="G99" i="6"/>
  <c r="J99" i="6"/>
  <c r="K99" i="6"/>
  <c r="L99" i="6"/>
  <c r="M99" i="6"/>
  <c r="P99" i="6"/>
  <c r="Q99" i="6"/>
  <c r="R99" i="6"/>
  <c r="S99" i="6"/>
  <c r="V99" i="6"/>
  <c r="W99" i="6"/>
  <c r="X99" i="6"/>
  <c r="Y99" i="6"/>
  <c r="AB99" i="6"/>
  <c r="AC99" i="6"/>
  <c r="AD99" i="6"/>
  <c r="AE99" i="6"/>
  <c r="AH99" i="6"/>
  <c r="AI99" i="6"/>
  <c r="AJ99" i="6"/>
  <c r="AK99" i="6"/>
  <c r="C100" i="6"/>
  <c r="C101" i="6"/>
  <c r="D101" i="6"/>
  <c r="E101" i="6"/>
  <c r="F101" i="6"/>
  <c r="G101" i="6"/>
  <c r="J101" i="6"/>
  <c r="K101" i="6"/>
  <c r="L101" i="6"/>
  <c r="M101" i="6"/>
  <c r="P101" i="6"/>
  <c r="Q101" i="6"/>
  <c r="R101" i="6"/>
  <c r="S101" i="6"/>
  <c r="V101" i="6"/>
  <c r="W101" i="6"/>
  <c r="X101" i="6"/>
  <c r="Y101" i="6"/>
  <c r="AB101" i="6"/>
  <c r="AC101" i="6"/>
  <c r="AD101" i="6"/>
  <c r="AE101" i="6"/>
  <c r="AH101" i="6"/>
  <c r="AI101" i="6"/>
  <c r="AJ101" i="6"/>
  <c r="AK101" i="6"/>
  <c r="C102" i="6"/>
  <c r="C103" i="6"/>
  <c r="D103" i="6"/>
  <c r="E103" i="6"/>
  <c r="F103" i="6"/>
  <c r="G103" i="6"/>
  <c r="J103" i="6"/>
  <c r="K103" i="6"/>
  <c r="L103" i="6"/>
  <c r="M103" i="6"/>
  <c r="P103" i="6"/>
  <c r="Q103" i="6"/>
  <c r="R103" i="6"/>
  <c r="S103" i="6"/>
  <c r="V103" i="6"/>
  <c r="W103" i="6"/>
  <c r="X103" i="6"/>
  <c r="Y103" i="6"/>
  <c r="AB103" i="6"/>
  <c r="AC103" i="6"/>
  <c r="AD103" i="6"/>
  <c r="AE103" i="6"/>
  <c r="AH103" i="6"/>
  <c r="AI103" i="6"/>
  <c r="AJ103" i="6"/>
  <c r="AK103" i="6"/>
  <c r="C104" i="6"/>
  <c r="C105" i="6"/>
  <c r="D105" i="6"/>
  <c r="E105" i="6"/>
  <c r="F105" i="6"/>
  <c r="G105" i="6"/>
  <c r="J105" i="6"/>
  <c r="K105" i="6"/>
  <c r="L105" i="6"/>
  <c r="M105" i="6"/>
  <c r="P105" i="6"/>
  <c r="Q105" i="6"/>
  <c r="R105" i="6"/>
  <c r="S105" i="6"/>
  <c r="V105" i="6"/>
  <c r="W105" i="6"/>
  <c r="X105" i="6"/>
  <c r="Y105" i="6"/>
  <c r="AB105" i="6"/>
  <c r="AC105" i="6"/>
  <c r="AD105" i="6"/>
  <c r="AE105" i="6"/>
  <c r="AH105" i="6"/>
  <c r="AI105" i="6"/>
  <c r="AJ105" i="6"/>
  <c r="AK105" i="6"/>
  <c r="C106" i="6"/>
  <c r="C107" i="6"/>
  <c r="D107" i="6"/>
  <c r="E107" i="6"/>
  <c r="F107" i="6"/>
  <c r="G107" i="6"/>
  <c r="J107" i="6"/>
  <c r="K107" i="6"/>
  <c r="L107" i="6"/>
  <c r="M107" i="6"/>
  <c r="P107" i="6"/>
  <c r="Q107" i="6"/>
  <c r="R107" i="6"/>
  <c r="S107" i="6"/>
  <c r="V107" i="6"/>
  <c r="W107" i="6"/>
  <c r="X107" i="6"/>
  <c r="Y107" i="6"/>
  <c r="AB107" i="6"/>
  <c r="AC107" i="6"/>
  <c r="AD107" i="6"/>
  <c r="AE107" i="6"/>
  <c r="AH107" i="6"/>
  <c r="AI107" i="6"/>
  <c r="AJ107" i="6"/>
  <c r="AK107" i="6"/>
  <c r="C108" i="6"/>
  <c r="C109" i="6"/>
  <c r="D109" i="6"/>
  <c r="E109" i="6"/>
  <c r="F109" i="6"/>
  <c r="G109" i="6"/>
  <c r="J109" i="6"/>
  <c r="K109" i="6"/>
  <c r="L109" i="6"/>
  <c r="M109" i="6"/>
  <c r="P109" i="6"/>
  <c r="Q109" i="6"/>
  <c r="R109" i="6"/>
  <c r="S109" i="6"/>
  <c r="V109" i="6"/>
  <c r="W109" i="6"/>
  <c r="X109" i="6"/>
  <c r="Y109" i="6"/>
  <c r="AB109" i="6"/>
  <c r="AC109" i="6"/>
  <c r="AD109" i="6"/>
  <c r="AE109" i="6"/>
  <c r="AH109" i="6"/>
  <c r="AI109" i="6"/>
  <c r="AJ109" i="6"/>
  <c r="AK109" i="6"/>
  <c r="C110" i="6"/>
  <c r="C111" i="6"/>
  <c r="D111" i="6"/>
  <c r="E111" i="6"/>
  <c r="F111" i="6"/>
  <c r="G111" i="6"/>
  <c r="J111" i="6"/>
  <c r="K111" i="6"/>
  <c r="L111" i="6"/>
  <c r="M111" i="6"/>
  <c r="P111" i="6"/>
  <c r="Q111" i="6"/>
  <c r="R111" i="6"/>
  <c r="S111" i="6"/>
  <c r="V111" i="6"/>
  <c r="W111" i="6"/>
  <c r="X111" i="6"/>
  <c r="Y111" i="6"/>
  <c r="AB111" i="6"/>
  <c r="AC111" i="6"/>
  <c r="AD111" i="6"/>
  <c r="AE111" i="6"/>
  <c r="AH111" i="6"/>
  <c r="AI111" i="6"/>
  <c r="AJ111" i="6"/>
  <c r="AK111" i="6"/>
  <c r="C112" i="6"/>
  <c r="C113" i="6"/>
  <c r="D113" i="6"/>
  <c r="E113" i="6"/>
  <c r="F113" i="6"/>
  <c r="G113" i="6"/>
  <c r="J113" i="6"/>
  <c r="K113" i="6"/>
  <c r="L113" i="6"/>
  <c r="M113" i="6"/>
  <c r="P113" i="6"/>
  <c r="Q113" i="6"/>
  <c r="R113" i="6"/>
  <c r="S113" i="6"/>
  <c r="V113" i="6"/>
  <c r="W113" i="6"/>
  <c r="X113" i="6"/>
  <c r="Y113" i="6"/>
  <c r="AB113" i="6"/>
  <c r="AC113" i="6"/>
  <c r="AD113" i="6"/>
  <c r="AE113" i="6"/>
  <c r="AH113" i="6"/>
  <c r="AI113" i="6"/>
  <c r="AJ113" i="6"/>
  <c r="AK113" i="6"/>
  <c r="C114" i="6"/>
  <c r="C115" i="6"/>
  <c r="D115" i="6"/>
  <c r="E115" i="6"/>
  <c r="F115" i="6"/>
  <c r="G115" i="6"/>
  <c r="J115" i="6"/>
  <c r="K115" i="6"/>
  <c r="L115" i="6"/>
  <c r="M115" i="6"/>
  <c r="P115" i="6"/>
  <c r="Q115" i="6"/>
  <c r="R115" i="6"/>
  <c r="S115" i="6"/>
  <c r="V115" i="6"/>
  <c r="W115" i="6"/>
  <c r="X115" i="6"/>
  <c r="Y115" i="6"/>
  <c r="AB115" i="6"/>
  <c r="AC115" i="6"/>
  <c r="AD115" i="6"/>
  <c r="AE115" i="6"/>
  <c r="AH115" i="6"/>
  <c r="AI115" i="6"/>
  <c r="AJ115" i="6"/>
  <c r="AK115" i="6"/>
  <c r="C116" i="6"/>
  <c r="C117" i="6"/>
  <c r="D117" i="6"/>
  <c r="E117" i="6"/>
  <c r="F117" i="6"/>
  <c r="G117" i="6"/>
  <c r="J117" i="6"/>
  <c r="K117" i="6"/>
  <c r="L117" i="6"/>
  <c r="M117" i="6"/>
  <c r="P117" i="6"/>
  <c r="Q117" i="6"/>
  <c r="R117" i="6"/>
  <c r="S117" i="6"/>
  <c r="V117" i="6"/>
  <c r="W117" i="6"/>
  <c r="X117" i="6"/>
  <c r="Y117" i="6"/>
  <c r="AB117" i="6"/>
  <c r="AC117" i="6"/>
  <c r="AD117" i="6"/>
  <c r="AE117" i="6"/>
  <c r="AH117" i="6"/>
  <c r="AI117" i="6"/>
  <c r="AJ117" i="6"/>
  <c r="AK117" i="6"/>
  <c r="C118" i="6"/>
  <c r="C119" i="6"/>
  <c r="D119" i="6"/>
  <c r="E119" i="6"/>
  <c r="F119" i="6"/>
  <c r="G119" i="6"/>
  <c r="J119" i="6"/>
  <c r="K119" i="6"/>
  <c r="L119" i="6"/>
  <c r="M119" i="6"/>
  <c r="P119" i="6"/>
  <c r="Q119" i="6"/>
  <c r="R119" i="6"/>
  <c r="S119" i="6"/>
  <c r="V119" i="6"/>
  <c r="W119" i="6"/>
  <c r="X119" i="6"/>
  <c r="Y119" i="6"/>
  <c r="AB119" i="6"/>
  <c r="AC119" i="6"/>
  <c r="AD119" i="6"/>
  <c r="AE119" i="6"/>
  <c r="AH119" i="6"/>
  <c r="AI119" i="6"/>
  <c r="AJ119" i="6"/>
  <c r="AK119" i="6"/>
  <c r="C120" i="6"/>
  <c r="C121" i="6"/>
  <c r="D121" i="6"/>
  <c r="E121" i="6"/>
  <c r="F121" i="6"/>
  <c r="G121" i="6"/>
  <c r="J121" i="6"/>
  <c r="K121" i="6"/>
  <c r="L121" i="6"/>
  <c r="M121" i="6"/>
  <c r="P121" i="6"/>
  <c r="Q121" i="6"/>
  <c r="R121" i="6"/>
  <c r="S121" i="6"/>
  <c r="V121" i="6"/>
  <c r="W121" i="6"/>
  <c r="X121" i="6"/>
  <c r="Y121" i="6"/>
  <c r="AB121" i="6"/>
  <c r="AC121" i="6"/>
  <c r="AD121" i="6"/>
  <c r="AE121" i="6"/>
  <c r="AH121" i="6"/>
  <c r="AI121" i="6"/>
  <c r="AJ121" i="6"/>
  <c r="AK121" i="6"/>
  <c r="C122" i="6"/>
  <c r="C123" i="6"/>
  <c r="D123" i="6"/>
  <c r="E123" i="6"/>
  <c r="F123" i="6"/>
  <c r="G123" i="6"/>
  <c r="J123" i="6"/>
  <c r="K123" i="6"/>
  <c r="L123" i="6"/>
  <c r="M123" i="6"/>
  <c r="P123" i="6"/>
  <c r="Q123" i="6"/>
  <c r="R123" i="6"/>
  <c r="S123" i="6"/>
  <c r="V123" i="6"/>
  <c r="W123" i="6"/>
  <c r="X123" i="6"/>
  <c r="Y123" i="6"/>
  <c r="AB123" i="6"/>
  <c r="AC123" i="6"/>
  <c r="AD123" i="6"/>
  <c r="AE123" i="6"/>
  <c r="AH123" i="6"/>
  <c r="AI123" i="6"/>
  <c r="AJ123" i="6"/>
  <c r="AK123" i="6"/>
  <c r="C124" i="6"/>
  <c r="C125" i="6"/>
  <c r="D125" i="6"/>
  <c r="E125" i="6"/>
  <c r="F125" i="6"/>
  <c r="G125" i="6"/>
  <c r="J125" i="6"/>
  <c r="K125" i="6"/>
  <c r="L125" i="6"/>
  <c r="M125" i="6"/>
  <c r="P125" i="6"/>
  <c r="Q125" i="6"/>
  <c r="R125" i="6"/>
  <c r="S125" i="6"/>
  <c r="V125" i="6"/>
  <c r="W125" i="6"/>
  <c r="X125" i="6"/>
  <c r="Y125" i="6"/>
  <c r="AB125" i="6"/>
  <c r="AC125" i="6"/>
  <c r="AD125" i="6"/>
  <c r="AE125" i="6"/>
  <c r="AH125" i="6"/>
  <c r="AI125" i="6"/>
  <c r="AJ125" i="6"/>
  <c r="AK125" i="6"/>
  <c r="C126" i="6"/>
  <c r="C127" i="6"/>
  <c r="D127" i="6"/>
  <c r="E127" i="6"/>
  <c r="F127" i="6"/>
  <c r="G127" i="6"/>
  <c r="J127" i="6"/>
  <c r="K127" i="6"/>
  <c r="L127" i="6"/>
  <c r="M127" i="6"/>
  <c r="P127" i="6"/>
  <c r="Q127" i="6"/>
  <c r="R127" i="6"/>
  <c r="S127" i="6"/>
  <c r="V127" i="6"/>
  <c r="W127" i="6"/>
  <c r="X127" i="6"/>
  <c r="Y127" i="6"/>
  <c r="AB127" i="6"/>
  <c r="AC127" i="6"/>
  <c r="AD127" i="6"/>
  <c r="AE127" i="6"/>
  <c r="AH127" i="6"/>
  <c r="AI127" i="6"/>
  <c r="AJ127" i="6"/>
  <c r="AK127" i="6"/>
  <c r="C128" i="6"/>
  <c r="C129" i="6"/>
  <c r="D129" i="6"/>
  <c r="E129" i="6"/>
  <c r="F129" i="6"/>
  <c r="G129" i="6"/>
  <c r="J129" i="6"/>
  <c r="K129" i="6"/>
  <c r="L129" i="6"/>
  <c r="M129" i="6"/>
  <c r="P129" i="6"/>
  <c r="Q129" i="6"/>
  <c r="R129" i="6"/>
  <c r="S129" i="6"/>
  <c r="V129" i="6"/>
  <c r="W129" i="6"/>
  <c r="X129" i="6"/>
  <c r="Y129" i="6"/>
  <c r="AB129" i="6"/>
  <c r="AC129" i="6"/>
  <c r="AD129" i="6"/>
  <c r="AE129" i="6"/>
  <c r="AH129" i="6"/>
  <c r="AI129" i="6"/>
  <c r="AJ129" i="6"/>
  <c r="AK129" i="6"/>
  <c r="C130" i="6"/>
  <c r="C131" i="6"/>
  <c r="D131" i="6"/>
  <c r="E131" i="6"/>
  <c r="F131" i="6"/>
  <c r="G131" i="6"/>
  <c r="J131" i="6"/>
  <c r="K131" i="6"/>
  <c r="L131" i="6"/>
  <c r="M131" i="6"/>
  <c r="P131" i="6"/>
  <c r="Q131" i="6"/>
  <c r="R131" i="6"/>
  <c r="S131" i="6"/>
  <c r="V131" i="6"/>
  <c r="W131" i="6"/>
  <c r="X131" i="6"/>
  <c r="Y131" i="6"/>
  <c r="AB131" i="6"/>
  <c r="AC131" i="6"/>
  <c r="AD131" i="6"/>
  <c r="AE131" i="6"/>
  <c r="AH131" i="6"/>
  <c r="AI131" i="6"/>
  <c r="AJ131" i="6"/>
  <c r="AK131" i="6"/>
  <c r="C132" i="6"/>
  <c r="C133" i="6"/>
  <c r="D133" i="6"/>
  <c r="E133" i="6"/>
  <c r="F133" i="6"/>
  <c r="G133" i="6"/>
  <c r="J133" i="6"/>
  <c r="K133" i="6"/>
  <c r="L133" i="6"/>
  <c r="M133" i="6"/>
  <c r="P133" i="6"/>
  <c r="Q133" i="6"/>
  <c r="R133" i="6"/>
  <c r="S133" i="6"/>
  <c r="V133" i="6"/>
  <c r="W133" i="6"/>
  <c r="X133" i="6"/>
  <c r="Y133" i="6"/>
  <c r="AB133" i="6"/>
  <c r="AC133" i="6"/>
  <c r="AD133" i="6"/>
  <c r="AE133" i="6"/>
  <c r="AH133" i="6"/>
  <c r="AI133" i="6"/>
  <c r="AJ133" i="6"/>
  <c r="AK133" i="6"/>
  <c r="C134" i="6"/>
  <c r="C135" i="6"/>
  <c r="D135" i="6"/>
  <c r="E135" i="6"/>
  <c r="F135" i="6"/>
  <c r="G135" i="6"/>
  <c r="J135" i="6"/>
  <c r="K135" i="6"/>
  <c r="L135" i="6"/>
  <c r="M135" i="6"/>
  <c r="P135" i="6"/>
  <c r="Q135" i="6"/>
  <c r="R135" i="6"/>
  <c r="S135" i="6"/>
  <c r="V135" i="6"/>
  <c r="W135" i="6"/>
  <c r="X135" i="6"/>
  <c r="Y135" i="6"/>
  <c r="AB135" i="6"/>
  <c r="AC135" i="6"/>
  <c r="AD135" i="6"/>
  <c r="AE135" i="6"/>
  <c r="AH135" i="6"/>
  <c r="AI135" i="6"/>
  <c r="AJ135" i="6"/>
  <c r="AK135" i="6"/>
  <c r="C136" i="6"/>
  <c r="C137" i="6"/>
  <c r="D137" i="6"/>
  <c r="E137" i="6"/>
  <c r="F137" i="6"/>
  <c r="G137" i="6"/>
  <c r="J137" i="6"/>
  <c r="K137" i="6"/>
  <c r="L137" i="6"/>
  <c r="M137" i="6"/>
  <c r="P137" i="6"/>
  <c r="Q137" i="6"/>
  <c r="R137" i="6"/>
  <c r="S137" i="6"/>
  <c r="V137" i="6"/>
  <c r="W137" i="6"/>
  <c r="X137" i="6"/>
  <c r="Y137" i="6"/>
  <c r="AB137" i="6"/>
  <c r="AC137" i="6"/>
  <c r="AD137" i="6"/>
  <c r="AE137" i="6"/>
  <c r="AH137" i="6"/>
  <c r="AI137" i="6"/>
  <c r="AJ137" i="6"/>
  <c r="AK137" i="6"/>
  <c r="C138" i="6"/>
  <c r="C139" i="6"/>
  <c r="D139" i="6"/>
  <c r="E139" i="6"/>
  <c r="F139" i="6"/>
  <c r="G139" i="6"/>
  <c r="J139" i="6"/>
  <c r="K139" i="6"/>
  <c r="L139" i="6"/>
  <c r="M139" i="6"/>
  <c r="P139" i="6"/>
  <c r="Q139" i="6"/>
  <c r="R139" i="6"/>
  <c r="S139" i="6"/>
  <c r="V139" i="6"/>
  <c r="W139" i="6"/>
  <c r="X139" i="6"/>
  <c r="Y139" i="6"/>
  <c r="AB139" i="6"/>
  <c r="AC139" i="6"/>
  <c r="AD139" i="6"/>
  <c r="AE139" i="6"/>
  <c r="AH139" i="6"/>
  <c r="AI139" i="6"/>
  <c r="AJ139" i="6"/>
  <c r="AK139" i="6"/>
  <c r="C140" i="6"/>
  <c r="C141" i="6"/>
  <c r="D141" i="6"/>
  <c r="E141" i="6"/>
  <c r="F141" i="6"/>
  <c r="G141" i="6"/>
  <c r="J141" i="6"/>
  <c r="K141" i="6"/>
  <c r="L141" i="6"/>
  <c r="M141" i="6"/>
  <c r="P141" i="6"/>
  <c r="Q141" i="6"/>
  <c r="R141" i="6"/>
  <c r="S141" i="6"/>
  <c r="V141" i="6"/>
  <c r="W141" i="6"/>
  <c r="X141" i="6"/>
  <c r="Y141" i="6"/>
  <c r="AB141" i="6"/>
  <c r="AC141" i="6"/>
  <c r="AD141" i="6"/>
  <c r="AE141" i="6"/>
  <c r="AH141" i="6"/>
  <c r="AI141" i="6"/>
  <c r="AJ141" i="6"/>
  <c r="AK141" i="6"/>
  <c r="C142" i="6"/>
  <c r="C143" i="6"/>
  <c r="D143" i="6"/>
  <c r="E143" i="6"/>
  <c r="F143" i="6"/>
  <c r="G143" i="6"/>
  <c r="J143" i="6"/>
  <c r="K143" i="6"/>
  <c r="L143" i="6"/>
  <c r="M143" i="6"/>
  <c r="P143" i="6"/>
  <c r="Q143" i="6"/>
  <c r="R143" i="6"/>
  <c r="S143" i="6"/>
  <c r="V143" i="6"/>
  <c r="W143" i="6"/>
  <c r="X143" i="6"/>
  <c r="Y143" i="6"/>
  <c r="AB143" i="6"/>
  <c r="AC143" i="6"/>
  <c r="AD143" i="6"/>
  <c r="AE143" i="6"/>
  <c r="AH143" i="6"/>
  <c r="AI143" i="6"/>
  <c r="AJ143" i="6"/>
  <c r="AK143" i="6"/>
  <c r="C144" i="6"/>
  <c r="C145" i="6"/>
  <c r="D145" i="6"/>
  <c r="E145" i="6"/>
  <c r="F145" i="6"/>
  <c r="G145" i="6"/>
  <c r="J145" i="6"/>
  <c r="K145" i="6"/>
  <c r="L145" i="6"/>
  <c r="M145" i="6"/>
  <c r="P145" i="6"/>
  <c r="Q145" i="6"/>
  <c r="R145" i="6"/>
  <c r="S145" i="6"/>
  <c r="V145" i="6"/>
  <c r="W145" i="6"/>
  <c r="X145" i="6"/>
  <c r="Y145" i="6"/>
  <c r="AB145" i="6"/>
  <c r="AC145" i="6"/>
  <c r="AD145" i="6"/>
  <c r="AE145" i="6"/>
  <c r="AH145" i="6"/>
  <c r="AI145" i="6"/>
  <c r="AJ145" i="6"/>
  <c r="AK145" i="6"/>
  <c r="C146" i="6"/>
  <c r="C147" i="6"/>
  <c r="D147" i="6"/>
  <c r="E147" i="6"/>
  <c r="F147" i="6"/>
  <c r="G147" i="6"/>
  <c r="J147" i="6"/>
  <c r="K147" i="6"/>
  <c r="L147" i="6"/>
  <c r="M147" i="6"/>
  <c r="P147" i="6"/>
  <c r="Q147" i="6"/>
  <c r="R147" i="6"/>
  <c r="S147" i="6"/>
  <c r="V147" i="6"/>
  <c r="W147" i="6"/>
  <c r="X147" i="6"/>
  <c r="Y147" i="6"/>
  <c r="AB147" i="6"/>
  <c r="AC147" i="6"/>
  <c r="AD147" i="6"/>
  <c r="AE147" i="6"/>
  <c r="AH147" i="6"/>
  <c r="AI147" i="6"/>
  <c r="AJ147" i="6"/>
  <c r="AK147" i="6"/>
  <c r="C148" i="6"/>
  <c r="C149" i="6"/>
  <c r="D149" i="6"/>
  <c r="E149" i="6"/>
  <c r="F149" i="6"/>
  <c r="G149" i="6"/>
  <c r="J149" i="6"/>
  <c r="K149" i="6"/>
  <c r="L149" i="6"/>
  <c r="M149" i="6"/>
  <c r="P149" i="6"/>
  <c r="Q149" i="6"/>
  <c r="R149" i="6"/>
  <c r="S149" i="6"/>
  <c r="V149" i="6"/>
  <c r="W149" i="6"/>
  <c r="X149" i="6"/>
  <c r="Y149" i="6"/>
  <c r="AB149" i="6"/>
  <c r="AC149" i="6"/>
  <c r="AD149" i="6"/>
  <c r="AE149" i="6"/>
  <c r="AH149" i="6"/>
  <c r="AI149" i="6"/>
  <c r="AJ149" i="6"/>
  <c r="AK149" i="6"/>
  <c r="C150" i="6"/>
  <c r="C151" i="6"/>
  <c r="D151" i="6"/>
  <c r="E151" i="6"/>
  <c r="F151" i="6"/>
  <c r="G151" i="6"/>
  <c r="J151" i="6"/>
  <c r="K151" i="6"/>
  <c r="L151" i="6"/>
  <c r="M151" i="6"/>
  <c r="P151" i="6"/>
  <c r="Q151" i="6"/>
  <c r="R151" i="6"/>
  <c r="S151" i="6"/>
  <c r="V151" i="6"/>
  <c r="W151" i="6"/>
  <c r="X151" i="6"/>
  <c r="Y151" i="6"/>
  <c r="AB151" i="6"/>
  <c r="AC151" i="6"/>
  <c r="AD151" i="6"/>
  <c r="AE151" i="6"/>
  <c r="AH151" i="6"/>
  <c r="AI151" i="6"/>
  <c r="AJ151" i="6"/>
  <c r="AK151" i="6"/>
  <c r="C152" i="6"/>
  <c r="C153" i="6"/>
  <c r="D153" i="6"/>
  <c r="E153" i="6"/>
  <c r="F153" i="6"/>
  <c r="G153" i="6"/>
  <c r="J153" i="6"/>
  <c r="K153" i="6"/>
  <c r="L153" i="6"/>
  <c r="M153" i="6"/>
  <c r="P153" i="6"/>
  <c r="Q153" i="6"/>
  <c r="R153" i="6"/>
  <c r="S153" i="6"/>
  <c r="V153" i="6"/>
  <c r="W153" i="6"/>
  <c r="X153" i="6"/>
  <c r="Y153" i="6"/>
  <c r="AB153" i="6"/>
  <c r="AC153" i="6"/>
  <c r="AD153" i="6"/>
  <c r="AE153" i="6"/>
  <c r="AH153" i="6"/>
  <c r="AI153" i="6"/>
  <c r="AJ153" i="6"/>
  <c r="AK153" i="6"/>
  <c r="C154" i="6"/>
  <c r="C155" i="6"/>
  <c r="D155" i="6"/>
  <c r="E155" i="6"/>
  <c r="F155" i="6"/>
  <c r="G155" i="6"/>
  <c r="J155" i="6"/>
  <c r="K155" i="6"/>
  <c r="L155" i="6"/>
  <c r="M155" i="6"/>
  <c r="P155" i="6"/>
  <c r="Q155" i="6"/>
  <c r="R155" i="6"/>
  <c r="S155" i="6"/>
  <c r="V155" i="6"/>
  <c r="W155" i="6"/>
  <c r="X155" i="6"/>
  <c r="Y155" i="6"/>
  <c r="AB155" i="6"/>
  <c r="AC155" i="6"/>
  <c r="AD155" i="6"/>
  <c r="AE155" i="6"/>
  <c r="AH155" i="6"/>
  <c r="AI155" i="6"/>
  <c r="AJ155" i="6"/>
  <c r="AK155" i="6"/>
  <c r="C156" i="6"/>
  <c r="C157" i="6"/>
  <c r="D157" i="6"/>
  <c r="E157" i="6"/>
  <c r="F157" i="6"/>
  <c r="G157" i="6"/>
  <c r="J157" i="6"/>
  <c r="K157" i="6"/>
  <c r="L157" i="6"/>
  <c r="M157" i="6"/>
  <c r="P157" i="6"/>
  <c r="Q157" i="6"/>
  <c r="R157" i="6"/>
  <c r="S157" i="6"/>
  <c r="V157" i="6"/>
  <c r="W157" i="6"/>
  <c r="X157" i="6"/>
  <c r="Y157" i="6"/>
  <c r="AB157" i="6"/>
  <c r="AC157" i="6"/>
  <c r="AD157" i="6"/>
  <c r="AE157" i="6"/>
  <c r="AH157" i="6"/>
  <c r="AI157" i="6"/>
  <c r="AJ157" i="6"/>
  <c r="AK157" i="6"/>
  <c r="C158" i="6"/>
  <c r="C159" i="6"/>
  <c r="D159" i="6"/>
  <c r="E159" i="6"/>
  <c r="F159" i="6"/>
  <c r="G159" i="6"/>
  <c r="J159" i="6"/>
  <c r="K159" i="6"/>
  <c r="L159" i="6"/>
  <c r="M159" i="6"/>
  <c r="P159" i="6"/>
  <c r="Q159" i="6"/>
  <c r="R159" i="6"/>
  <c r="S159" i="6"/>
  <c r="V159" i="6"/>
  <c r="W159" i="6"/>
  <c r="X159" i="6"/>
  <c r="Y159" i="6"/>
  <c r="AB159" i="6"/>
  <c r="AC159" i="6"/>
  <c r="AD159" i="6"/>
  <c r="AE159" i="6"/>
  <c r="AH159" i="6"/>
  <c r="AI159" i="6"/>
  <c r="AJ159" i="6"/>
  <c r="AK159" i="6"/>
  <c r="C160" i="6"/>
  <c r="C161" i="6"/>
  <c r="D161" i="6"/>
  <c r="E161" i="6"/>
  <c r="F161" i="6"/>
  <c r="G161" i="6"/>
  <c r="J161" i="6"/>
  <c r="K161" i="6"/>
  <c r="L161" i="6"/>
  <c r="M161" i="6"/>
  <c r="P161" i="6"/>
  <c r="Q161" i="6"/>
  <c r="R161" i="6"/>
  <c r="S161" i="6"/>
  <c r="V161" i="6"/>
  <c r="W161" i="6"/>
  <c r="X161" i="6"/>
  <c r="Y161" i="6"/>
  <c r="AB161" i="6"/>
  <c r="AC161" i="6"/>
  <c r="AD161" i="6"/>
  <c r="AE161" i="6"/>
  <c r="AH161" i="6"/>
  <c r="AI161" i="6"/>
  <c r="AJ161" i="6"/>
  <c r="AK161" i="6"/>
  <c r="C162" i="6"/>
  <c r="C163" i="6"/>
  <c r="D163" i="6"/>
  <c r="E163" i="6"/>
  <c r="F163" i="6"/>
  <c r="G163" i="6"/>
  <c r="J163" i="6"/>
  <c r="K163" i="6"/>
  <c r="L163" i="6"/>
  <c r="M163" i="6"/>
  <c r="P163" i="6"/>
  <c r="Q163" i="6"/>
  <c r="R163" i="6"/>
  <c r="S163" i="6"/>
  <c r="V163" i="6"/>
  <c r="W163" i="6"/>
  <c r="X163" i="6"/>
  <c r="Y163" i="6"/>
  <c r="AB163" i="6"/>
  <c r="AC163" i="6"/>
  <c r="AD163" i="6"/>
  <c r="AE163" i="6"/>
  <c r="AH163" i="6"/>
  <c r="AI163" i="6"/>
  <c r="AJ163" i="6"/>
  <c r="AK163" i="6"/>
  <c r="C164" i="6"/>
  <c r="C165" i="6"/>
  <c r="D165" i="6"/>
  <c r="E165" i="6"/>
  <c r="F165" i="6"/>
  <c r="G165" i="6"/>
  <c r="J165" i="6"/>
  <c r="K165" i="6"/>
  <c r="L165" i="6"/>
  <c r="M165" i="6"/>
  <c r="P165" i="6"/>
  <c r="Q165" i="6"/>
  <c r="R165" i="6"/>
  <c r="S165" i="6"/>
  <c r="V165" i="6"/>
  <c r="W165" i="6"/>
  <c r="X165" i="6"/>
  <c r="Y165" i="6"/>
  <c r="AB165" i="6"/>
  <c r="AC165" i="6"/>
  <c r="AD165" i="6"/>
  <c r="AE165" i="6"/>
  <c r="AH165" i="6"/>
  <c r="AI165" i="6"/>
  <c r="AJ165" i="6"/>
  <c r="AK165" i="6"/>
  <c r="C166" i="6"/>
  <c r="C167" i="6"/>
  <c r="D167" i="6"/>
  <c r="E167" i="6"/>
  <c r="F167" i="6"/>
  <c r="G167" i="6"/>
  <c r="J167" i="6"/>
  <c r="K167" i="6"/>
  <c r="L167" i="6"/>
  <c r="M167" i="6"/>
  <c r="P167" i="6"/>
  <c r="Q167" i="6"/>
  <c r="R167" i="6"/>
  <c r="S167" i="6"/>
  <c r="V167" i="6"/>
  <c r="W167" i="6"/>
  <c r="X167" i="6"/>
  <c r="Y167" i="6"/>
  <c r="AB167" i="6"/>
  <c r="AC167" i="6"/>
  <c r="AD167" i="6"/>
  <c r="AE167" i="6"/>
  <c r="AH167" i="6"/>
  <c r="AI167" i="6"/>
  <c r="AJ167" i="6"/>
  <c r="AK167" i="6"/>
  <c r="C168" i="6"/>
  <c r="C169" i="6"/>
  <c r="D169" i="6"/>
  <c r="E169" i="6"/>
  <c r="F169" i="6"/>
  <c r="G169" i="6"/>
  <c r="J169" i="6"/>
  <c r="K169" i="6"/>
  <c r="L169" i="6"/>
  <c r="M169" i="6"/>
  <c r="P169" i="6"/>
  <c r="Q169" i="6"/>
  <c r="R169" i="6"/>
  <c r="S169" i="6"/>
  <c r="V169" i="6"/>
  <c r="W169" i="6"/>
  <c r="X169" i="6"/>
  <c r="Y169" i="6"/>
  <c r="AB169" i="6"/>
  <c r="AC169" i="6"/>
  <c r="AD169" i="6"/>
  <c r="AE169" i="6"/>
  <c r="AH169" i="6"/>
  <c r="AI169" i="6"/>
  <c r="AJ169" i="6"/>
  <c r="AK169" i="6"/>
  <c r="C170" i="6"/>
  <c r="C171" i="6"/>
  <c r="D171" i="6"/>
  <c r="E171" i="6"/>
  <c r="F171" i="6"/>
  <c r="G171" i="6"/>
  <c r="J171" i="6"/>
  <c r="K171" i="6"/>
  <c r="L171" i="6"/>
  <c r="M171" i="6"/>
  <c r="P171" i="6"/>
  <c r="Q171" i="6"/>
  <c r="R171" i="6"/>
  <c r="S171" i="6"/>
  <c r="V171" i="6"/>
  <c r="W171" i="6"/>
  <c r="X171" i="6"/>
  <c r="Y171" i="6"/>
  <c r="AB171" i="6"/>
  <c r="AC171" i="6"/>
  <c r="AD171" i="6"/>
  <c r="AE171" i="6"/>
  <c r="AH171" i="6"/>
  <c r="AI171" i="6"/>
  <c r="AJ171" i="6"/>
  <c r="AK171" i="6"/>
  <c r="C172" i="6"/>
  <c r="C173" i="6"/>
  <c r="D173" i="6"/>
  <c r="E173" i="6"/>
  <c r="F173" i="6"/>
  <c r="G173" i="6"/>
  <c r="J173" i="6"/>
  <c r="K173" i="6"/>
  <c r="L173" i="6"/>
  <c r="M173" i="6"/>
  <c r="P173" i="6"/>
  <c r="Q173" i="6"/>
  <c r="R173" i="6"/>
  <c r="S173" i="6"/>
  <c r="V173" i="6"/>
  <c r="W173" i="6"/>
  <c r="X173" i="6"/>
  <c r="Y173" i="6"/>
  <c r="AB173" i="6"/>
  <c r="AC173" i="6"/>
  <c r="AD173" i="6"/>
  <c r="AE173" i="6"/>
  <c r="AH173" i="6"/>
  <c r="AI173" i="6"/>
  <c r="AJ173" i="6"/>
  <c r="AK173" i="6"/>
  <c r="C174" i="6"/>
  <c r="C175" i="6"/>
  <c r="D175" i="6"/>
  <c r="E175" i="6"/>
  <c r="F175" i="6"/>
  <c r="G175" i="6"/>
  <c r="J175" i="6"/>
  <c r="K175" i="6"/>
  <c r="L175" i="6"/>
  <c r="M175" i="6"/>
  <c r="P175" i="6"/>
  <c r="Q175" i="6"/>
  <c r="R175" i="6"/>
  <c r="S175" i="6"/>
  <c r="V175" i="6"/>
  <c r="W175" i="6"/>
  <c r="X175" i="6"/>
  <c r="Y175" i="6"/>
  <c r="AB175" i="6"/>
  <c r="AC175" i="6"/>
  <c r="AD175" i="6"/>
  <c r="AE175" i="6"/>
  <c r="AH175" i="6"/>
  <c r="AI175" i="6"/>
  <c r="AJ175" i="6"/>
  <c r="AK175" i="6"/>
  <c r="C176" i="6"/>
  <c r="C177" i="6"/>
  <c r="D177" i="6"/>
  <c r="E177" i="6"/>
  <c r="F177" i="6"/>
  <c r="G177" i="6"/>
  <c r="J177" i="6"/>
  <c r="K177" i="6"/>
  <c r="L177" i="6"/>
  <c r="M177" i="6"/>
  <c r="P177" i="6"/>
  <c r="Q177" i="6"/>
  <c r="R177" i="6"/>
  <c r="S177" i="6"/>
  <c r="V177" i="6"/>
  <c r="W177" i="6"/>
  <c r="X177" i="6"/>
  <c r="Y177" i="6"/>
  <c r="AB177" i="6"/>
  <c r="AC177" i="6"/>
  <c r="AD177" i="6"/>
  <c r="AE177" i="6"/>
  <c r="AH177" i="6"/>
  <c r="AI177" i="6"/>
  <c r="AJ177" i="6"/>
  <c r="AK177" i="6"/>
  <c r="C178" i="6"/>
  <c r="C179" i="6"/>
  <c r="D179" i="6"/>
  <c r="E179" i="6"/>
  <c r="F179" i="6"/>
  <c r="G179" i="6"/>
  <c r="J179" i="6"/>
  <c r="K179" i="6"/>
  <c r="L179" i="6"/>
  <c r="M179" i="6"/>
  <c r="P179" i="6"/>
  <c r="Q179" i="6"/>
  <c r="R179" i="6"/>
  <c r="S179" i="6"/>
  <c r="V179" i="6"/>
  <c r="W179" i="6"/>
  <c r="X179" i="6"/>
  <c r="Y179" i="6"/>
  <c r="AB179" i="6"/>
  <c r="AC179" i="6"/>
  <c r="AD179" i="6"/>
  <c r="AE179" i="6"/>
  <c r="AH179" i="6"/>
  <c r="AI179" i="6"/>
  <c r="AJ179" i="6"/>
  <c r="AK179" i="6"/>
  <c r="C180" i="6"/>
  <c r="C181" i="6"/>
  <c r="D181" i="6"/>
  <c r="E181" i="6"/>
  <c r="F181" i="6"/>
  <c r="G181" i="6"/>
  <c r="J181" i="6"/>
  <c r="K181" i="6"/>
  <c r="L181" i="6"/>
  <c r="M181" i="6"/>
  <c r="P181" i="6"/>
  <c r="Q181" i="6"/>
  <c r="R181" i="6"/>
  <c r="S181" i="6"/>
  <c r="V181" i="6"/>
  <c r="W181" i="6"/>
  <c r="X181" i="6"/>
  <c r="Y181" i="6"/>
  <c r="AB181" i="6"/>
  <c r="AC181" i="6"/>
  <c r="AD181" i="6"/>
  <c r="AE181" i="6"/>
  <c r="AH181" i="6"/>
  <c r="AI181" i="6"/>
  <c r="AJ181" i="6"/>
  <c r="AK181" i="6"/>
  <c r="C182" i="6"/>
  <c r="C183" i="6"/>
  <c r="D183" i="6"/>
  <c r="E183" i="6"/>
  <c r="F183" i="6"/>
  <c r="G183" i="6"/>
  <c r="J183" i="6"/>
  <c r="K183" i="6"/>
  <c r="L183" i="6"/>
  <c r="M183" i="6"/>
  <c r="P183" i="6"/>
  <c r="Q183" i="6"/>
  <c r="R183" i="6"/>
  <c r="S183" i="6"/>
  <c r="V183" i="6"/>
  <c r="W183" i="6"/>
  <c r="X183" i="6"/>
  <c r="Y183" i="6"/>
  <c r="AB183" i="6"/>
  <c r="AC183" i="6"/>
  <c r="AD183" i="6"/>
  <c r="AE183" i="6"/>
  <c r="AH183" i="6"/>
  <c r="AI183" i="6"/>
  <c r="AJ183" i="6"/>
  <c r="AK183" i="6"/>
  <c r="C184" i="6"/>
  <c r="C185" i="6"/>
  <c r="D185" i="6"/>
  <c r="E185" i="6"/>
  <c r="F185" i="6"/>
  <c r="G185" i="6"/>
  <c r="J185" i="6"/>
  <c r="K185" i="6"/>
  <c r="L185" i="6"/>
  <c r="M185" i="6"/>
  <c r="P185" i="6"/>
  <c r="Q185" i="6"/>
  <c r="R185" i="6"/>
  <c r="S185" i="6"/>
  <c r="V185" i="6"/>
  <c r="W185" i="6"/>
  <c r="X185" i="6"/>
  <c r="Y185" i="6"/>
  <c r="AB185" i="6"/>
  <c r="AC185" i="6"/>
  <c r="AD185" i="6"/>
  <c r="AE185" i="6"/>
  <c r="AH185" i="6"/>
  <c r="AI185" i="6"/>
  <c r="AJ185" i="6"/>
  <c r="AK185" i="6"/>
  <c r="C186" i="6"/>
  <c r="C187" i="6"/>
  <c r="D187" i="6"/>
  <c r="E187" i="6"/>
  <c r="F187" i="6"/>
  <c r="G187" i="6"/>
  <c r="J187" i="6"/>
  <c r="K187" i="6"/>
  <c r="L187" i="6"/>
  <c r="M187" i="6"/>
  <c r="P187" i="6"/>
  <c r="Q187" i="6"/>
  <c r="R187" i="6"/>
  <c r="S187" i="6"/>
  <c r="V187" i="6"/>
  <c r="W187" i="6"/>
  <c r="X187" i="6"/>
  <c r="Y187" i="6"/>
  <c r="AB187" i="6"/>
  <c r="AC187" i="6"/>
  <c r="AD187" i="6"/>
  <c r="AE187" i="6"/>
  <c r="AH187" i="6"/>
  <c r="AI187" i="6"/>
  <c r="AJ187" i="6"/>
  <c r="AK187" i="6"/>
  <c r="C188" i="6"/>
  <c r="C189" i="6"/>
  <c r="D189" i="6"/>
  <c r="E189" i="6"/>
  <c r="F189" i="6"/>
  <c r="G189" i="6"/>
  <c r="J189" i="6"/>
  <c r="K189" i="6"/>
  <c r="L189" i="6"/>
  <c r="M189" i="6"/>
  <c r="P189" i="6"/>
  <c r="Q189" i="6"/>
  <c r="R189" i="6"/>
  <c r="S189" i="6"/>
  <c r="V189" i="6"/>
  <c r="W189" i="6"/>
  <c r="X189" i="6"/>
  <c r="Y189" i="6"/>
  <c r="AB189" i="6"/>
  <c r="AC189" i="6"/>
  <c r="AD189" i="6"/>
  <c r="AE189" i="6"/>
  <c r="AH189" i="6"/>
  <c r="AI189" i="6"/>
  <c r="AJ189" i="6"/>
  <c r="AK189" i="6"/>
  <c r="C190" i="6"/>
  <c r="C191" i="6"/>
  <c r="D191" i="6"/>
  <c r="E191" i="6"/>
  <c r="F191" i="6"/>
  <c r="G191" i="6"/>
  <c r="J191" i="6"/>
  <c r="K191" i="6"/>
  <c r="L191" i="6"/>
  <c r="M191" i="6"/>
  <c r="P191" i="6"/>
  <c r="Q191" i="6"/>
  <c r="R191" i="6"/>
  <c r="S191" i="6"/>
  <c r="V191" i="6"/>
  <c r="W191" i="6"/>
  <c r="X191" i="6"/>
  <c r="Y191" i="6"/>
  <c r="AB191" i="6"/>
  <c r="AC191" i="6"/>
  <c r="AD191" i="6"/>
  <c r="AE191" i="6"/>
  <c r="AH191" i="6"/>
  <c r="AI191" i="6"/>
  <c r="AJ191" i="6"/>
  <c r="AK191" i="6"/>
  <c r="C192" i="6"/>
  <c r="C193" i="6"/>
  <c r="D193" i="6"/>
  <c r="E193" i="6"/>
  <c r="F193" i="6"/>
  <c r="G193" i="6"/>
  <c r="J193" i="6"/>
  <c r="K193" i="6"/>
  <c r="L193" i="6"/>
  <c r="M193" i="6"/>
  <c r="P193" i="6"/>
  <c r="Q193" i="6"/>
  <c r="R193" i="6"/>
  <c r="S193" i="6"/>
  <c r="V193" i="6"/>
  <c r="W193" i="6"/>
  <c r="X193" i="6"/>
  <c r="Y193" i="6"/>
  <c r="AB193" i="6"/>
  <c r="AC193" i="6"/>
  <c r="AD193" i="6"/>
  <c r="AE193" i="6"/>
  <c r="AH193" i="6"/>
  <c r="AI193" i="6"/>
  <c r="AJ193" i="6"/>
  <c r="AK193" i="6"/>
  <c r="C194" i="6"/>
  <c r="C195" i="6"/>
  <c r="D195" i="6"/>
  <c r="E195" i="6"/>
  <c r="F195" i="6"/>
  <c r="G195" i="6"/>
  <c r="J195" i="6"/>
  <c r="K195" i="6"/>
  <c r="L195" i="6"/>
  <c r="M195" i="6"/>
  <c r="P195" i="6"/>
  <c r="Q195" i="6"/>
  <c r="R195" i="6"/>
  <c r="S195" i="6"/>
  <c r="V195" i="6"/>
  <c r="W195" i="6"/>
  <c r="X195" i="6"/>
  <c r="Y195" i="6"/>
  <c r="AB195" i="6"/>
  <c r="AC195" i="6"/>
  <c r="AD195" i="6"/>
  <c r="AE195" i="6"/>
  <c r="AH195" i="6"/>
  <c r="AI195" i="6"/>
  <c r="AJ195" i="6"/>
  <c r="AK195" i="6"/>
  <c r="C196" i="6"/>
  <c r="C197" i="6"/>
  <c r="D197" i="6"/>
  <c r="E197" i="6"/>
  <c r="F197" i="6"/>
  <c r="G197" i="6"/>
  <c r="J197" i="6"/>
  <c r="K197" i="6"/>
  <c r="L197" i="6"/>
  <c r="M197" i="6"/>
  <c r="P197" i="6"/>
  <c r="Q197" i="6"/>
  <c r="R197" i="6"/>
  <c r="S197" i="6"/>
  <c r="V197" i="6"/>
  <c r="W197" i="6"/>
  <c r="X197" i="6"/>
  <c r="Y197" i="6"/>
  <c r="AB197" i="6"/>
  <c r="AC197" i="6"/>
  <c r="AD197" i="6"/>
  <c r="AE197" i="6"/>
  <c r="AH197" i="6"/>
  <c r="AI197" i="6"/>
  <c r="AJ197" i="6"/>
  <c r="AK197" i="6"/>
  <c r="C198" i="6"/>
  <c r="C199" i="6"/>
  <c r="D199" i="6"/>
  <c r="E199" i="6"/>
  <c r="F199" i="6"/>
  <c r="G199" i="6"/>
  <c r="J199" i="6"/>
  <c r="K199" i="6"/>
  <c r="L199" i="6"/>
  <c r="M199" i="6"/>
  <c r="P199" i="6"/>
  <c r="Q199" i="6"/>
  <c r="R199" i="6"/>
  <c r="S199" i="6"/>
  <c r="V199" i="6"/>
  <c r="W199" i="6"/>
  <c r="X199" i="6"/>
  <c r="Y199" i="6"/>
  <c r="AB199" i="6"/>
  <c r="AC199" i="6"/>
  <c r="AD199" i="6"/>
  <c r="AE199" i="6"/>
  <c r="AH199" i="6"/>
  <c r="AI199" i="6"/>
  <c r="AJ199" i="6"/>
  <c r="AK199" i="6"/>
  <c r="C200" i="6"/>
  <c r="C201" i="6"/>
  <c r="D201" i="6"/>
  <c r="E201" i="6"/>
  <c r="F201" i="6"/>
  <c r="G201" i="6"/>
  <c r="J201" i="6"/>
  <c r="K201" i="6"/>
  <c r="L201" i="6"/>
  <c r="M201" i="6"/>
  <c r="P201" i="6"/>
  <c r="Q201" i="6"/>
  <c r="R201" i="6"/>
  <c r="S201" i="6"/>
  <c r="V201" i="6"/>
  <c r="W201" i="6"/>
  <c r="X201" i="6"/>
  <c r="Y201" i="6"/>
  <c r="AB201" i="6"/>
  <c r="AC201" i="6"/>
  <c r="AD201" i="6"/>
  <c r="AE201" i="6"/>
  <c r="AH201" i="6"/>
  <c r="AI201" i="6"/>
  <c r="AJ201" i="6"/>
  <c r="AK201" i="6"/>
  <c r="C202" i="6"/>
  <c r="C203" i="6"/>
  <c r="D203" i="6"/>
  <c r="E203" i="6"/>
  <c r="F203" i="6"/>
  <c r="G203" i="6"/>
  <c r="J203" i="6"/>
  <c r="K203" i="6"/>
  <c r="L203" i="6"/>
  <c r="M203" i="6"/>
  <c r="P203" i="6"/>
  <c r="Q203" i="6"/>
  <c r="R203" i="6"/>
  <c r="S203" i="6"/>
  <c r="V203" i="6"/>
  <c r="W203" i="6"/>
  <c r="X203" i="6"/>
  <c r="Y203" i="6"/>
  <c r="AB203" i="6"/>
  <c r="AC203" i="6"/>
  <c r="AD203" i="6"/>
  <c r="AE203" i="6"/>
  <c r="AH203" i="6"/>
  <c r="AI203" i="6"/>
  <c r="AJ203" i="6"/>
  <c r="AK203" i="6"/>
  <c r="C204" i="6"/>
  <c r="C205" i="6"/>
  <c r="D205" i="6"/>
  <c r="E205" i="6"/>
  <c r="F205" i="6"/>
  <c r="G205" i="6"/>
  <c r="J205" i="6"/>
  <c r="K205" i="6"/>
  <c r="L205" i="6"/>
  <c r="M205" i="6"/>
  <c r="P205" i="6"/>
  <c r="Q205" i="6"/>
  <c r="R205" i="6"/>
  <c r="S205" i="6"/>
  <c r="V205" i="6"/>
  <c r="W205" i="6"/>
  <c r="X205" i="6"/>
  <c r="Y205" i="6"/>
  <c r="AB205" i="6"/>
  <c r="AC205" i="6"/>
  <c r="AD205" i="6"/>
  <c r="AE205" i="6"/>
  <c r="AH205" i="6"/>
  <c r="AI205" i="6"/>
  <c r="AJ205" i="6"/>
  <c r="AK205" i="6"/>
  <c r="C206" i="6"/>
  <c r="E201" i="1"/>
  <c r="F201" i="1"/>
  <c r="G201" i="1"/>
  <c r="H201" i="1"/>
  <c r="K201" i="1"/>
  <c r="L201" i="1"/>
  <c r="M201" i="1"/>
  <c r="N201" i="1"/>
  <c r="Q201" i="1"/>
  <c r="R201" i="1"/>
  <c r="S201" i="1"/>
  <c r="T201" i="1"/>
  <c r="W201" i="1"/>
  <c r="X201" i="1"/>
  <c r="Y201" i="1"/>
  <c r="Z201" i="1"/>
  <c r="AC201" i="1"/>
  <c r="AD201" i="1"/>
  <c r="AE201" i="1"/>
  <c r="AF201" i="1"/>
  <c r="AI201" i="1"/>
  <c r="AJ201" i="1"/>
  <c r="AK201" i="1"/>
  <c r="AL201" i="1"/>
  <c r="E203" i="1"/>
  <c r="F203" i="1"/>
  <c r="G203" i="1"/>
  <c r="H203" i="1"/>
  <c r="K203" i="1"/>
  <c r="L203" i="1"/>
  <c r="M203" i="1"/>
  <c r="N203" i="1"/>
  <c r="Q203" i="1"/>
  <c r="R203" i="1"/>
  <c r="S203" i="1"/>
  <c r="T203" i="1"/>
  <c r="W203" i="1"/>
  <c r="X203" i="1"/>
  <c r="Y203" i="1"/>
  <c r="Z203" i="1"/>
  <c r="AC203" i="1"/>
  <c r="AD203" i="1"/>
  <c r="AE203" i="1"/>
  <c r="AF203" i="1"/>
  <c r="AI203" i="1"/>
  <c r="AJ203" i="1"/>
  <c r="AK203" i="1"/>
  <c r="AL203" i="1"/>
  <c r="B203" i="6"/>
  <c r="E205" i="1"/>
  <c r="F205" i="1"/>
  <c r="G205" i="1"/>
  <c r="H205" i="1"/>
  <c r="K205" i="1"/>
  <c r="L205" i="1"/>
  <c r="M205" i="1"/>
  <c r="N205" i="1"/>
  <c r="Q205" i="1"/>
  <c r="R205" i="1"/>
  <c r="S205" i="1"/>
  <c r="T205" i="1"/>
  <c r="W205" i="1"/>
  <c r="X205" i="1"/>
  <c r="Y205" i="1"/>
  <c r="Z205" i="1"/>
  <c r="AC205" i="1"/>
  <c r="AD205" i="1"/>
  <c r="AE205" i="1"/>
  <c r="AF205" i="1"/>
  <c r="AI205" i="1"/>
  <c r="AJ205" i="1"/>
  <c r="AK205" i="1"/>
  <c r="AL205" i="1"/>
  <c r="E207" i="1"/>
  <c r="F207" i="1"/>
  <c r="G207" i="1"/>
  <c r="H207" i="1"/>
  <c r="K207" i="1"/>
  <c r="L207" i="1"/>
  <c r="M207" i="1"/>
  <c r="N207" i="1"/>
  <c r="Q207" i="1"/>
  <c r="R207" i="1"/>
  <c r="S207" i="1"/>
  <c r="T207" i="1"/>
  <c r="W207" i="1"/>
  <c r="X207" i="1"/>
  <c r="Y207" i="1"/>
  <c r="Z207" i="1"/>
  <c r="AC207" i="1"/>
  <c r="AD207" i="1"/>
  <c r="AE207" i="1"/>
  <c r="AF207" i="1"/>
  <c r="AI207" i="1"/>
  <c r="AJ207" i="1"/>
  <c r="AK207" i="1"/>
  <c r="AL207" i="1"/>
  <c r="E47" i="1"/>
  <c r="F47" i="1"/>
  <c r="G47" i="1"/>
  <c r="H47" i="1"/>
  <c r="K47" i="1"/>
  <c r="L47" i="1"/>
  <c r="M47" i="1"/>
  <c r="N47" i="1"/>
  <c r="Q47" i="1"/>
  <c r="R47" i="1"/>
  <c r="S47" i="1"/>
  <c r="T47" i="1"/>
  <c r="W47" i="1"/>
  <c r="X47" i="1"/>
  <c r="Y47" i="1"/>
  <c r="Z47" i="1"/>
  <c r="AC47" i="1"/>
  <c r="AD47" i="1"/>
  <c r="AE47" i="1"/>
  <c r="AF47" i="1"/>
  <c r="AI47" i="1"/>
  <c r="AJ47" i="1"/>
  <c r="AK47" i="1"/>
  <c r="AL47" i="1"/>
  <c r="E49" i="1"/>
  <c r="F49" i="1"/>
  <c r="G49" i="1"/>
  <c r="H49" i="1"/>
  <c r="K49" i="1"/>
  <c r="L49" i="1"/>
  <c r="M49" i="1"/>
  <c r="N49" i="1"/>
  <c r="Q49" i="1"/>
  <c r="R49" i="1"/>
  <c r="S49" i="1"/>
  <c r="T49" i="1"/>
  <c r="W49" i="1"/>
  <c r="X49" i="1"/>
  <c r="Y49" i="1"/>
  <c r="Z49" i="1"/>
  <c r="AC49" i="1"/>
  <c r="AD49" i="1"/>
  <c r="AE49" i="1"/>
  <c r="AF49" i="1"/>
  <c r="AI49" i="1"/>
  <c r="AJ49" i="1"/>
  <c r="AK49" i="1"/>
  <c r="AL49" i="1"/>
  <c r="E51" i="1"/>
  <c r="F51" i="1"/>
  <c r="G51" i="1"/>
  <c r="H51" i="1"/>
  <c r="K51" i="1"/>
  <c r="L51" i="1"/>
  <c r="M51" i="1"/>
  <c r="N51" i="1"/>
  <c r="Q51" i="1"/>
  <c r="R51" i="1"/>
  <c r="S51" i="1"/>
  <c r="T51" i="1"/>
  <c r="W51" i="1"/>
  <c r="X51" i="1"/>
  <c r="Y51" i="1"/>
  <c r="Z51" i="1"/>
  <c r="AC51" i="1"/>
  <c r="AD51" i="1"/>
  <c r="AE51" i="1"/>
  <c r="AF51" i="1"/>
  <c r="AI51" i="1"/>
  <c r="AJ51" i="1"/>
  <c r="AK51" i="1"/>
  <c r="AL51" i="1"/>
  <c r="E53" i="1"/>
  <c r="F53" i="1"/>
  <c r="G53" i="1"/>
  <c r="H53" i="1"/>
  <c r="K53" i="1"/>
  <c r="L53" i="1"/>
  <c r="M53" i="1"/>
  <c r="N53" i="1"/>
  <c r="Q53" i="1"/>
  <c r="R53" i="1"/>
  <c r="S53" i="1"/>
  <c r="T53" i="1"/>
  <c r="W53" i="1"/>
  <c r="X53" i="1"/>
  <c r="Y53" i="1"/>
  <c r="Z53" i="1"/>
  <c r="AC53" i="1"/>
  <c r="AD53" i="1"/>
  <c r="AE53" i="1"/>
  <c r="AF53" i="1"/>
  <c r="AI53" i="1"/>
  <c r="AJ53" i="1"/>
  <c r="AK53" i="1"/>
  <c r="AL53" i="1"/>
  <c r="C54" i="8"/>
  <c r="E55" i="1"/>
  <c r="F55" i="1"/>
  <c r="G55" i="1"/>
  <c r="H55" i="1"/>
  <c r="K55" i="1"/>
  <c r="L55" i="1"/>
  <c r="M55" i="1"/>
  <c r="N55" i="1"/>
  <c r="Q55" i="1"/>
  <c r="R55" i="1"/>
  <c r="S55" i="1"/>
  <c r="T55" i="1"/>
  <c r="W55" i="1"/>
  <c r="X55" i="1"/>
  <c r="Y55" i="1"/>
  <c r="Z55" i="1"/>
  <c r="AC55" i="1"/>
  <c r="AD55" i="1"/>
  <c r="AE55" i="1"/>
  <c r="AF55" i="1"/>
  <c r="AI55" i="1"/>
  <c r="AJ55" i="1"/>
  <c r="AK55" i="1"/>
  <c r="AL55" i="1"/>
  <c r="E57" i="1"/>
  <c r="F57" i="1"/>
  <c r="G57" i="1"/>
  <c r="H57" i="1"/>
  <c r="K57" i="1"/>
  <c r="L57" i="1"/>
  <c r="M57" i="1"/>
  <c r="N57" i="1"/>
  <c r="Q57" i="1"/>
  <c r="R57" i="1"/>
  <c r="S57" i="1"/>
  <c r="T57" i="1"/>
  <c r="W57" i="1"/>
  <c r="X57" i="1"/>
  <c r="Y57" i="1"/>
  <c r="Z57" i="1"/>
  <c r="AC57" i="1"/>
  <c r="AD57" i="1"/>
  <c r="AE57" i="1"/>
  <c r="AF57" i="1"/>
  <c r="AI57" i="1"/>
  <c r="AJ57" i="1"/>
  <c r="AK57" i="1"/>
  <c r="AL57" i="1"/>
  <c r="E59" i="1"/>
  <c r="F59" i="1"/>
  <c r="G59" i="1"/>
  <c r="H59" i="1"/>
  <c r="K59" i="1"/>
  <c r="L59" i="1"/>
  <c r="M59" i="1"/>
  <c r="N59" i="1"/>
  <c r="Q59" i="1"/>
  <c r="R59" i="1"/>
  <c r="S59" i="1"/>
  <c r="T59" i="1"/>
  <c r="W59" i="1"/>
  <c r="X59" i="1"/>
  <c r="Y59" i="1"/>
  <c r="Z59" i="1"/>
  <c r="AC59" i="1"/>
  <c r="AD59" i="1"/>
  <c r="AE59" i="1"/>
  <c r="AF59" i="1"/>
  <c r="AI59" i="1"/>
  <c r="AJ59" i="1"/>
  <c r="AK59" i="1"/>
  <c r="AL59" i="1"/>
  <c r="E61" i="1"/>
  <c r="F61" i="1"/>
  <c r="G61" i="1"/>
  <c r="H61" i="1"/>
  <c r="K61" i="1"/>
  <c r="L61" i="1"/>
  <c r="M61" i="1"/>
  <c r="N61" i="1"/>
  <c r="Q61" i="1"/>
  <c r="R61" i="1"/>
  <c r="S61" i="1"/>
  <c r="T61" i="1"/>
  <c r="W61" i="1"/>
  <c r="X61" i="1"/>
  <c r="Y61" i="1"/>
  <c r="Z61" i="1"/>
  <c r="AC61" i="1"/>
  <c r="AD61" i="1"/>
  <c r="AE61" i="1"/>
  <c r="AF61" i="1"/>
  <c r="AI61" i="1"/>
  <c r="AJ61" i="1"/>
  <c r="AK61" i="1"/>
  <c r="AL61" i="1"/>
  <c r="E63" i="1"/>
  <c r="F63" i="1"/>
  <c r="G63" i="1"/>
  <c r="H63" i="1"/>
  <c r="K63" i="1"/>
  <c r="L63" i="1"/>
  <c r="M63" i="1"/>
  <c r="N63" i="1"/>
  <c r="Q63" i="1"/>
  <c r="R63" i="1"/>
  <c r="S63" i="1"/>
  <c r="T63" i="1"/>
  <c r="W63" i="1"/>
  <c r="X63" i="1"/>
  <c r="Y63" i="1"/>
  <c r="Z63" i="1"/>
  <c r="AC63" i="1"/>
  <c r="AD63" i="1"/>
  <c r="AE63" i="1"/>
  <c r="AF63" i="1"/>
  <c r="AI63" i="1"/>
  <c r="AJ63" i="1"/>
  <c r="AK63" i="1"/>
  <c r="AL63" i="1"/>
  <c r="E65" i="1"/>
  <c r="F65" i="1"/>
  <c r="G65" i="1"/>
  <c r="H65" i="1"/>
  <c r="K65" i="1"/>
  <c r="L65" i="1"/>
  <c r="M65" i="1"/>
  <c r="N65" i="1"/>
  <c r="Q65" i="1"/>
  <c r="R65" i="1"/>
  <c r="S65" i="1"/>
  <c r="T65" i="1"/>
  <c r="W65" i="1"/>
  <c r="X65" i="1"/>
  <c r="Y65" i="1"/>
  <c r="Z65" i="1"/>
  <c r="AC65" i="1"/>
  <c r="AD65" i="1"/>
  <c r="AE65" i="1"/>
  <c r="AF65" i="1"/>
  <c r="AI65" i="1"/>
  <c r="AJ65" i="1"/>
  <c r="AK65" i="1"/>
  <c r="AL65" i="1"/>
  <c r="E67" i="1"/>
  <c r="F67" i="1"/>
  <c r="G67" i="1"/>
  <c r="H67" i="1"/>
  <c r="K67" i="1"/>
  <c r="L67" i="1"/>
  <c r="M67" i="1"/>
  <c r="N67" i="1"/>
  <c r="Q67" i="1"/>
  <c r="R67" i="1"/>
  <c r="S67" i="1"/>
  <c r="T67" i="1"/>
  <c r="W67" i="1"/>
  <c r="X67" i="1"/>
  <c r="Y67" i="1"/>
  <c r="Z67" i="1"/>
  <c r="AC67" i="1"/>
  <c r="AD67" i="1"/>
  <c r="AE67" i="1"/>
  <c r="AF67" i="1"/>
  <c r="AI67" i="1"/>
  <c r="AJ67" i="1"/>
  <c r="AK67" i="1"/>
  <c r="AL67" i="1"/>
  <c r="E69" i="1"/>
  <c r="F69" i="1"/>
  <c r="G69" i="1"/>
  <c r="H69" i="1"/>
  <c r="K69" i="1"/>
  <c r="L69" i="1"/>
  <c r="M69" i="1"/>
  <c r="N69" i="1"/>
  <c r="Q69" i="1"/>
  <c r="R69" i="1"/>
  <c r="S69" i="1"/>
  <c r="T69" i="1"/>
  <c r="W69" i="1"/>
  <c r="X69" i="1"/>
  <c r="Y69" i="1"/>
  <c r="Z69" i="1"/>
  <c r="AC69" i="1"/>
  <c r="AD69" i="1"/>
  <c r="AE69" i="1"/>
  <c r="AF69" i="1"/>
  <c r="AI69" i="1"/>
  <c r="AJ69" i="1"/>
  <c r="AK69" i="1"/>
  <c r="AL69" i="1"/>
  <c r="C70" i="8"/>
  <c r="E71" i="1"/>
  <c r="F71" i="1"/>
  <c r="G71" i="1"/>
  <c r="H71" i="1"/>
  <c r="K71" i="1"/>
  <c r="L71" i="1"/>
  <c r="M71" i="1"/>
  <c r="N71" i="1"/>
  <c r="Q71" i="1"/>
  <c r="R71" i="1"/>
  <c r="S71" i="1"/>
  <c r="T71" i="1"/>
  <c r="W71" i="1"/>
  <c r="X71" i="1"/>
  <c r="Y71" i="1"/>
  <c r="Z71" i="1"/>
  <c r="AC71" i="1"/>
  <c r="AD71" i="1"/>
  <c r="AE71" i="1"/>
  <c r="AF71" i="1"/>
  <c r="AI71" i="1"/>
  <c r="AJ71" i="1"/>
  <c r="AK71" i="1"/>
  <c r="AL71" i="1"/>
  <c r="E73" i="1"/>
  <c r="F73" i="1"/>
  <c r="G73" i="1"/>
  <c r="H73" i="1"/>
  <c r="K73" i="1"/>
  <c r="L73" i="1"/>
  <c r="M73" i="1"/>
  <c r="N73" i="1"/>
  <c r="Q73" i="1"/>
  <c r="R73" i="1"/>
  <c r="S73" i="1"/>
  <c r="T73" i="1"/>
  <c r="W73" i="1"/>
  <c r="X73" i="1"/>
  <c r="Y73" i="1"/>
  <c r="Z73" i="1"/>
  <c r="AC73" i="1"/>
  <c r="AD73" i="1"/>
  <c r="AE73" i="1"/>
  <c r="AF73" i="1"/>
  <c r="AI73" i="1"/>
  <c r="AJ73" i="1"/>
  <c r="AK73" i="1"/>
  <c r="AL73" i="1"/>
  <c r="E75" i="1"/>
  <c r="F75" i="1"/>
  <c r="G75" i="1"/>
  <c r="H75" i="1"/>
  <c r="K75" i="1"/>
  <c r="L75" i="1"/>
  <c r="M75" i="1"/>
  <c r="N75" i="1"/>
  <c r="Q75" i="1"/>
  <c r="R75" i="1"/>
  <c r="S75" i="1"/>
  <c r="T75" i="1"/>
  <c r="W75" i="1"/>
  <c r="X75" i="1"/>
  <c r="Y75" i="1"/>
  <c r="Z75" i="1"/>
  <c r="AC75" i="1"/>
  <c r="AD75" i="1"/>
  <c r="AE75" i="1"/>
  <c r="AF75" i="1"/>
  <c r="AI75" i="1"/>
  <c r="AJ75" i="1"/>
  <c r="AK75" i="1"/>
  <c r="AL75" i="1"/>
  <c r="E77" i="1"/>
  <c r="F77" i="1"/>
  <c r="G77" i="1"/>
  <c r="H77" i="1"/>
  <c r="K77" i="1"/>
  <c r="L77" i="1"/>
  <c r="M77" i="1"/>
  <c r="N77" i="1"/>
  <c r="Q77" i="1"/>
  <c r="R77" i="1"/>
  <c r="S77" i="1"/>
  <c r="T77" i="1"/>
  <c r="W77" i="1"/>
  <c r="X77" i="1"/>
  <c r="Y77" i="1"/>
  <c r="Z77" i="1"/>
  <c r="AC77" i="1"/>
  <c r="AD77" i="1"/>
  <c r="AE77" i="1"/>
  <c r="AF77" i="1"/>
  <c r="AI77" i="1"/>
  <c r="AJ77" i="1"/>
  <c r="AK77" i="1"/>
  <c r="AL77" i="1"/>
  <c r="E79" i="1"/>
  <c r="F79" i="1"/>
  <c r="G79" i="1"/>
  <c r="H79" i="1"/>
  <c r="K79" i="1"/>
  <c r="L79" i="1"/>
  <c r="M79" i="1"/>
  <c r="N79" i="1"/>
  <c r="Q79" i="1"/>
  <c r="R79" i="1"/>
  <c r="S79" i="1"/>
  <c r="T79" i="1"/>
  <c r="W79" i="1"/>
  <c r="X79" i="1"/>
  <c r="Y79" i="1"/>
  <c r="Z79" i="1"/>
  <c r="AC79" i="1"/>
  <c r="AD79" i="1"/>
  <c r="AE79" i="1"/>
  <c r="AF79" i="1"/>
  <c r="AI79" i="1"/>
  <c r="AJ79" i="1"/>
  <c r="AK79" i="1"/>
  <c r="AL79" i="1"/>
  <c r="E81" i="1"/>
  <c r="F81" i="1"/>
  <c r="G81" i="1"/>
  <c r="H81" i="1"/>
  <c r="K81" i="1"/>
  <c r="L81" i="1"/>
  <c r="M81" i="1"/>
  <c r="N81" i="1"/>
  <c r="Q81" i="1"/>
  <c r="R81" i="1"/>
  <c r="S81" i="1"/>
  <c r="T81" i="1"/>
  <c r="W81" i="1"/>
  <c r="X81" i="1"/>
  <c r="Y81" i="1"/>
  <c r="Z81" i="1"/>
  <c r="AC81" i="1"/>
  <c r="AD81" i="1"/>
  <c r="AE81" i="1"/>
  <c r="AF81" i="1"/>
  <c r="AI81" i="1"/>
  <c r="AJ81" i="1"/>
  <c r="AK81" i="1"/>
  <c r="AL81" i="1"/>
  <c r="E83" i="1"/>
  <c r="F83" i="1"/>
  <c r="G83" i="1"/>
  <c r="H83" i="1"/>
  <c r="K83" i="1"/>
  <c r="L83" i="1"/>
  <c r="M83" i="1"/>
  <c r="N83" i="1"/>
  <c r="Q83" i="1"/>
  <c r="R83" i="1"/>
  <c r="S83" i="1"/>
  <c r="T83" i="1"/>
  <c r="W83" i="1"/>
  <c r="X83" i="1"/>
  <c r="Y83" i="1"/>
  <c r="Z83" i="1"/>
  <c r="AC83" i="1"/>
  <c r="AD83" i="1"/>
  <c r="AE83" i="1"/>
  <c r="AF83" i="1"/>
  <c r="AI83" i="1"/>
  <c r="AJ83" i="1"/>
  <c r="AK83" i="1"/>
  <c r="AL83" i="1"/>
  <c r="E85" i="1"/>
  <c r="F85" i="1"/>
  <c r="G85" i="1"/>
  <c r="H85" i="1"/>
  <c r="K85" i="1"/>
  <c r="L85" i="1"/>
  <c r="M85" i="1"/>
  <c r="N85" i="1"/>
  <c r="Q85" i="1"/>
  <c r="R85" i="1"/>
  <c r="S85" i="1"/>
  <c r="T85" i="1"/>
  <c r="W85" i="1"/>
  <c r="X85" i="1"/>
  <c r="Y85" i="1"/>
  <c r="Z85" i="1"/>
  <c r="AC85" i="1"/>
  <c r="AD85" i="1"/>
  <c r="AE85" i="1"/>
  <c r="AF85" i="1"/>
  <c r="AI85" i="1"/>
  <c r="AJ85" i="1"/>
  <c r="AK85" i="1"/>
  <c r="AL85" i="1"/>
  <c r="C86" i="8"/>
  <c r="E87" i="1"/>
  <c r="F87" i="1"/>
  <c r="G87" i="1"/>
  <c r="H87" i="1"/>
  <c r="K87" i="1"/>
  <c r="L87" i="1"/>
  <c r="M87" i="1"/>
  <c r="N87" i="1"/>
  <c r="Q87" i="1"/>
  <c r="R87" i="1"/>
  <c r="S87" i="1"/>
  <c r="T87" i="1"/>
  <c r="W87" i="1"/>
  <c r="X87" i="1"/>
  <c r="Y87" i="1"/>
  <c r="Z87" i="1"/>
  <c r="AC87" i="1"/>
  <c r="AD87" i="1"/>
  <c r="AE87" i="1"/>
  <c r="AF87" i="1"/>
  <c r="AI87" i="1"/>
  <c r="AJ87" i="1"/>
  <c r="AK87" i="1"/>
  <c r="AL87" i="1"/>
  <c r="E89" i="1"/>
  <c r="F89" i="1"/>
  <c r="G89" i="1"/>
  <c r="H89" i="1"/>
  <c r="K89" i="1"/>
  <c r="L89" i="1"/>
  <c r="M89" i="1"/>
  <c r="N89" i="1"/>
  <c r="Q89" i="1"/>
  <c r="R89" i="1"/>
  <c r="S89" i="1"/>
  <c r="T89" i="1"/>
  <c r="W89" i="1"/>
  <c r="X89" i="1"/>
  <c r="Y89" i="1"/>
  <c r="Z89" i="1"/>
  <c r="AC89" i="1"/>
  <c r="AD89" i="1"/>
  <c r="AE89" i="1"/>
  <c r="AF89" i="1"/>
  <c r="AI89" i="1"/>
  <c r="AJ89" i="1"/>
  <c r="AK89" i="1"/>
  <c r="AL89" i="1"/>
  <c r="E91" i="1"/>
  <c r="F91" i="1"/>
  <c r="G91" i="1"/>
  <c r="H91" i="1"/>
  <c r="K91" i="1"/>
  <c r="L91" i="1"/>
  <c r="M91" i="1"/>
  <c r="N91" i="1"/>
  <c r="Q91" i="1"/>
  <c r="R91" i="1"/>
  <c r="S91" i="1"/>
  <c r="T91" i="1"/>
  <c r="W91" i="1"/>
  <c r="X91" i="1"/>
  <c r="Y91" i="1"/>
  <c r="Z91" i="1"/>
  <c r="AC91" i="1"/>
  <c r="AD91" i="1"/>
  <c r="AE91" i="1"/>
  <c r="AF91" i="1"/>
  <c r="AI91" i="1"/>
  <c r="AJ91" i="1"/>
  <c r="AK91" i="1"/>
  <c r="AL91" i="1"/>
  <c r="E93" i="1"/>
  <c r="F93" i="1"/>
  <c r="G93" i="1"/>
  <c r="H93" i="1"/>
  <c r="K93" i="1"/>
  <c r="L93" i="1"/>
  <c r="M93" i="1"/>
  <c r="N93" i="1"/>
  <c r="Q93" i="1"/>
  <c r="R93" i="1"/>
  <c r="S93" i="1"/>
  <c r="T93" i="1"/>
  <c r="W93" i="1"/>
  <c r="X93" i="1"/>
  <c r="Y93" i="1"/>
  <c r="Z93" i="1"/>
  <c r="AC93" i="1"/>
  <c r="AD93" i="1"/>
  <c r="AE93" i="1"/>
  <c r="AF93" i="1"/>
  <c r="AI93" i="1"/>
  <c r="AJ93" i="1"/>
  <c r="AK93" i="1"/>
  <c r="AL93" i="1"/>
  <c r="E95" i="1"/>
  <c r="F95" i="1"/>
  <c r="G95" i="1"/>
  <c r="H95" i="1"/>
  <c r="K95" i="1"/>
  <c r="L95" i="1"/>
  <c r="M95" i="1"/>
  <c r="N95" i="1"/>
  <c r="Q95" i="1"/>
  <c r="R95" i="1"/>
  <c r="S95" i="1"/>
  <c r="T95" i="1"/>
  <c r="W95" i="1"/>
  <c r="X95" i="1"/>
  <c r="Y95" i="1"/>
  <c r="Z95" i="1"/>
  <c r="AC95" i="1"/>
  <c r="AD95" i="1"/>
  <c r="AE95" i="1"/>
  <c r="AF95" i="1"/>
  <c r="AI95" i="1"/>
  <c r="AJ95" i="1"/>
  <c r="AK95" i="1"/>
  <c r="AL95" i="1"/>
  <c r="E97" i="1"/>
  <c r="F97" i="1"/>
  <c r="G97" i="1"/>
  <c r="H97" i="1"/>
  <c r="K97" i="1"/>
  <c r="L97" i="1"/>
  <c r="M97" i="1"/>
  <c r="N97" i="1"/>
  <c r="Q97" i="1"/>
  <c r="R97" i="1"/>
  <c r="S97" i="1"/>
  <c r="T97" i="1"/>
  <c r="W97" i="1"/>
  <c r="X97" i="1"/>
  <c r="Y97" i="1"/>
  <c r="Z97" i="1"/>
  <c r="AC97" i="1"/>
  <c r="AD97" i="1"/>
  <c r="AE97" i="1"/>
  <c r="AF97" i="1"/>
  <c r="AI97" i="1"/>
  <c r="AJ97" i="1"/>
  <c r="AK97" i="1"/>
  <c r="AL97" i="1"/>
  <c r="E99" i="1"/>
  <c r="F99" i="1"/>
  <c r="G99" i="1"/>
  <c r="H99" i="1"/>
  <c r="K99" i="1"/>
  <c r="L99" i="1"/>
  <c r="M99" i="1"/>
  <c r="N99" i="1"/>
  <c r="Q99" i="1"/>
  <c r="R99" i="1"/>
  <c r="S99" i="1"/>
  <c r="T99" i="1"/>
  <c r="W99" i="1"/>
  <c r="X99" i="1"/>
  <c r="Y99" i="1"/>
  <c r="Z99" i="1"/>
  <c r="AC99" i="1"/>
  <c r="AD99" i="1"/>
  <c r="AE99" i="1"/>
  <c r="AF99" i="1"/>
  <c r="AI99" i="1"/>
  <c r="AJ99" i="1"/>
  <c r="AK99" i="1"/>
  <c r="AL99" i="1"/>
  <c r="E101" i="1"/>
  <c r="F101" i="1"/>
  <c r="G101" i="1"/>
  <c r="H101" i="1"/>
  <c r="K101" i="1"/>
  <c r="L101" i="1"/>
  <c r="M101" i="1"/>
  <c r="N101" i="1"/>
  <c r="Q101" i="1"/>
  <c r="R101" i="1"/>
  <c r="S101" i="1"/>
  <c r="T101" i="1"/>
  <c r="W101" i="1"/>
  <c r="X101" i="1"/>
  <c r="Y101" i="1"/>
  <c r="Z101" i="1"/>
  <c r="AC101" i="1"/>
  <c r="AD101" i="1"/>
  <c r="AE101" i="1"/>
  <c r="AF101" i="1"/>
  <c r="AI101" i="1"/>
  <c r="AJ101" i="1"/>
  <c r="AK101" i="1"/>
  <c r="AL101" i="1"/>
  <c r="C102" i="8"/>
  <c r="E103" i="1"/>
  <c r="F103" i="1"/>
  <c r="G103" i="1"/>
  <c r="H103" i="1"/>
  <c r="K103" i="1"/>
  <c r="L103" i="1"/>
  <c r="M103" i="1"/>
  <c r="N103" i="1"/>
  <c r="Q103" i="1"/>
  <c r="R103" i="1"/>
  <c r="S103" i="1"/>
  <c r="T103" i="1"/>
  <c r="W103" i="1"/>
  <c r="X103" i="1"/>
  <c r="Y103" i="1"/>
  <c r="Z103" i="1"/>
  <c r="AC103" i="1"/>
  <c r="AD103" i="1"/>
  <c r="AE103" i="1"/>
  <c r="AF103" i="1"/>
  <c r="AI103" i="1"/>
  <c r="AJ103" i="1"/>
  <c r="AK103" i="1"/>
  <c r="AL103" i="1"/>
  <c r="E105" i="1"/>
  <c r="F105" i="1"/>
  <c r="G105" i="1"/>
  <c r="H105" i="1"/>
  <c r="K105" i="1"/>
  <c r="L105" i="1"/>
  <c r="M105" i="1"/>
  <c r="N105" i="1"/>
  <c r="Q105" i="1"/>
  <c r="R105" i="1"/>
  <c r="S105" i="1"/>
  <c r="T105" i="1"/>
  <c r="W105" i="1"/>
  <c r="X105" i="1"/>
  <c r="Y105" i="1"/>
  <c r="Z105" i="1"/>
  <c r="AC105" i="1"/>
  <c r="AD105" i="1"/>
  <c r="AE105" i="1"/>
  <c r="AF105" i="1"/>
  <c r="AI105" i="1"/>
  <c r="AJ105" i="1"/>
  <c r="AK105" i="1"/>
  <c r="AL105" i="1"/>
  <c r="E107" i="1"/>
  <c r="F107" i="1"/>
  <c r="G107" i="1"/>
  <c r="H107" i="1"/>
  <c r="K107" i="1"/>
  <c r="L107" i="1"/>
  <c r="M107" i="1"/>
  <c r="N107" i="1"/>
  <c r="Q107" i="1"/>
  <c r="R107" i="1"/>
  <c r="S107" i="1"/>
  <c r="T107" i="1"/>
  <c r="W107" i="1"/>
  <c r="X107" i="1"/>
  <c r="Y107" i="1"/>
  <c r="Z107" i="1"/>
  <c r="AC107" i="1"/>
  <c r="AD107" i="1"/>
  <c r="AE107" i="1"/>
  <c r="AF107" i="1"/>
  <c r="AI107" i="1"/>
  <c r="AJ107" i="1"/>
  <c r="AK107" i="1"/>
  <c r="AL107" i="1"/>
  <c r="E109" i="1"/>
  <c r="F109" i="1"/>
  <c r="G109" i="1"/>
  <c r="H109" i="1"/>
  <c r="K109" i="1"/>
  <c r="L109" i="1"/>
  <c r="M109" i="1"/>
  <c r="N109" i="1"/>
  <c r="Q109" i="1"/>
  <c r="R109" i="1"/>
  <c r="S109" i="1"/>
  <c r="T109" i="1"/>
  <c r="W109" i="1"/>
  <c r="X109" i="1"/>
  <c r="Y109" i="1"/>
  <c r="Z109" i="1"/>
  <c r="AC109" i="1"/>
  <c r="AD109" i="1"/>
  <c r="AE109" i="1"/>
  <c r="AF109" i="1"/>
  <c r="AI109" i="1"/>
  <c r="AJ109" i="1"/>
  <c r="AK109" i="1"/>
  <c r="AL109" i="1"/>
  <c r="E111" i="1"/>
  <c r="F111" i="1"/>
  <c r="G111" i="1"/>
  <c r="H111" i="1"/>
  <c r="K111" i="1"/>
  <c r="L111" i="1"/>
  <c r="M111" i="1"/>
  <c r="N111" i="1"/>
  <c r="Q111" i="1"/>
  <c r="R111" i="1"/>
  <c r="S111" i="1"/>
  <c r="T111" i="1"/>
  <c r="W111" i="1"/>
  <c r="X111" i="1"/>
  <c r="Y111" i="1"/>
  <c r="Z111" i="1"/>
  <c r="AC111" i="1"/>
  <c r="AD111" i="1"/>
  <c r="AE111" i="1"/>
  <c r="AF111" i="1"/>
  <c r="AI111" i="1"/>
  <c r="AJ111" i="1"/>
  <c r="AK111" i="1"/>
  <c r="AL111" i="1"/>
  <c r="E113" i="1"/>
  <c r="F113" i="1"/>
  <c r="G113" i="1"/>
  <c r="H113" i="1"/>
  <c r="K113" i="1"/>
  <c r="L113" i="1"/>
  <c r="M113" i="1"/>
  <c r="N113" i="1"/>
  <c r="Q113" i="1"/>
  <c r="R113" i="1"/>
  <c r="S113" i="1"/>
  <c r="T113" i="1"/>
  <c r="W113" i="1"/>
  <c r="X113" i="1"/>
  <c r="Y113" i="1"/>
  <c r="Z113" i="1"/>
  <c r="AC113" i="1"/>
  <c r="AD113" i="1"/>
  <c r="AE113" i="1"/>
  <c r="AF113" i="1"/>
  <c r="AI113" i="1"/>
  <c r="AJ113" i="1"/>
  <c r="AK113" i="1"/>
  <c r="AL113" i="1"/>
  <c r="E115" i="1"/>
  <c r="F115" i="1"/>
  <c r="G115" i="1"/>
  <c r="H115" i="1"/>
  <c r="K115" i="1"/>
  <c r="L115" i="1"/>
  <c r="M115" i="1"/>
  <c r="N115" i="1"/>
  <c r="Q115" i="1"/>
  <c r="R115" i="1"/>
  <c r="S115" i="1"/>
  <c r="T115" i="1"/>
  <c r="W115" i="1"/>
  <c r="X115" i="1"/>
  <c r="Y115" i="1"/>
  <c r="Z115" i="1"/>
  <c r="AC115" i="1"/>
  <c r="AD115" i="1"/>
  <c r="AE115" i="1"/>
  <c r="AF115" i="1"/>
  <c r="AI115" i="1"/>
  <c r="AJ115" i="1"/>
  <c r="AK115" i="1"/>
  <c r="AL115" i="1"/>
  <c r="E117" i="1"/>
  <c r="F117" i="1"/>
  <c r="G117" i="1"/>
  <c r="H117" i="1"/>
  <c r="K117" i="1"/>
  <c r="L117" i="1"/>
  <c r="M117" i="1"/>
  <c r="N117" i="1"/>
  <c r="Q117" i="1"/>
  <c r="R117" i="1"/>
  <c r="S117" i="1"/>
  <c r="T117" i="1"/>
  <c r="W117" i="1"/>
  <c r="X117" i="1"/>
  <c r="Y117" i="1"/>
  <c r="Z117" i="1"/>
  <c r="AC117" i="1"/>
  <c r="AD117" i="1"/>
  <c r="AE117" i="1"/>
  <c r="AF117" i="1"/>
  <c r="AI117" i="1"/>
  <c r="AJ117" i="1"/>
  <c r="AK117" i="1"/>
  <c r="AL117" i="1"/>
  <c r="C118" i="8"/>
  <c r="E119" i="1"/>
  <c r="F119" i="1"/>
  <c r="G119" i="1"/>
  <c r="H119" i="1"/>
  <c r="K119" i="1"/>
  <c r="L119" i="1"/>
  <c r="M119" i="1"/>
  <c r="N119" i="1"/>
  <c r="Q119" i="1"/>
  <c r="R119" i="1"/>
  <c r="S119" i="1"/>
  <c r="T119" i="1"/>
  <c r="W119" i="1"/>
  <c r="X119" i="1"/>
  <c r="Y119" i="1"/>
  <c r="Z119" i="1"/>
  <c r="AC119" i="1"/>
  <c r="AD119" i="1"/>
  <c r="AE119" i="1"/>
  <c r="AF119" i="1"/>
  <c r="AI119" i="1"/>
  <c r="AJ119" i="1"/>
  <c r="AK119" i="1"/>
  <c r="AL119" i="1"/>
  <c r="E121" i="1"/>
  <c r="F121" i="1"/>
  <c r="G121" i="1"/>
  <c r="H121" i="1"/>
  <c r="K121" i="1"/>
  <c r="L121" i="1"/>
  <c r="M121" i="1"/>
  <c r="N121" i="1"/>
  <c r="Q121" i="1"/>
  <c r="R121" i="1"/>
  <c r="S121" i="1"/>
  <c r="T121" i="1"/>
  <c r="W121" i="1"/>
  <c r="X121" i="1"/>
  <c r="Y121" i="1"/>
  <c r="Z121" i="1"/>
  <c r="AC121" i="1"/>
  <c r="AD121" i="1"/>
  <c r="AE121" i="1"/>
  <c r="AF121" i="1"/>
  <c r="AI121" i="1"/>
  <c r="AJ121" i="1"/>
  <c r="AK121" i="1"/>
  <c r="AL121" i="1"/>
  <c r="E123" i="1"/>
  <c r="F123" i="1"/>
  <c r="G123" i="1"/>
  <c r="H123" i="1"/>
  <c r="K123" i="1"/>
  <c r="L123" i="1"/>
  <c r="M123" i="1"/>
  <c r="N123" i="1"/>
  <c r="Q123" i="1"/>
  <c r="R123" i="1"/>
  <c r="S123" i="1"/>
  <c r="T123" i="1"/>
  <c r="W123" i="1"/>
  <c r="X123" i="1"/>
  <c r="Y123" i="1"/>
  <c r="Z123" i="1"/>
  <c r="AC123" i="1"/>
  <c r="AD123" i="1"/>
  <c r="AE123" i="1"/>
  <c r="AF123" i="1"/>
  <c r="AI123" i="1"/>
  <c r="AJ123" i="1"/>
  <c r="AK123" i="1"/>
  <c r="AL123" i="1"/>
  <c r="E125" i="1"/>
  <c r="F125" i="1"/>
  <c r="G125" i="1"/>
  <c r="H125" i="1"/>
  <c r="K125" i="1"/>
  <c r="L125" i="1"/>
  <c r="M125" i="1"/>
  <c r="N125" i="1"/>
  <c r="Q125" i="1"/>
  <c r="R125" i="1"/>
  <c r="S125" i="1"/>
  <c r="T125" i="1"/>
  <c r="W125" i="1"/>
  <c r="X125" i="1"/>
  <c r="Y125" i="1"/>
  <c r="Z125" i="1"/>
  <c r="AC125" i="1"/>
  <c r="AD125" i="1"/>
  <c r="AE125" i="1"/>
  <c r="AF125" i="1"/>
  <c r="AI125" i="1"/>
  <c r="AJ125" i="1"/>
  <c r="AK125" i="1"/>
  <c r="AL125" i="1"/>
  <c r="E127" i="1"/>
  <c r="F127" i="1"/>
  <c r="G127" i="1"/>
  <c r="H127" i="1"/>
  <c r="K127" i="1"/>
  <c r="L127" i="1"/>
  <c r="M127" i="1"/>
  <c r="N127" i="1"/>
  <c r="Q127" i="1"/>
  <c r="R127" i="1"/>
  <c r="S127" i="1"/>
  <c r="T127" i="1"/>
  <c r="W127" i="1"/>
  <c r="X127" i="1"/>
  <c r="Y127" i="1"/>
  <c r="Z127" i="1"/>
  <c r="AC127" i="1"/>
  <c r="AD127" i="1"/>
  <c r="AE127" i="1"/>
  <c r="AF127" i="1"/>
  <c r="AI127" i="1"/>
  <c r="AJ127" i="1"/>
  <c r="AK127" i="1"/>
  <c r="AL127" i="1"/>
  <c r="E129" i="1"/>
  <c r="F129" i="1"/>
  <c r="G129" i="1"/>
  <c r="H129" i="1"/>
  <c r="K129" i="1"/>
  <c r="L129" i="1"/>
  <c r="M129" i="1"/>
  <c r="N129" i="1"/>
  <c r="Q129" i="1"/>
  <c r="R129" i="1"/>
  <c r="S129" i="1"/>
  <c r="T129" i="1"/>
  <c r="W129" i="1"/>
  <c r="X129" i="1"/>
  <c r="Y129" i="1"/>
  <c r="Z129" i="1"/>
  <c r="AC129" i="1"/>
  <c r="AD129" i="1"/>
  <c r="AE129" i="1"/>
  <c r="AF129" i="1"/>
  <c r="AI129" i="1"/>
  <c r="AJ129" i="1"/>
  <c r="AK129" i="1"/>
  <c r="AL129" i="1"/>
  <c r="E131" i="1"/>
  <c r="F131" i="1"/>
  <c r="G131" i="1"/>
  <c r="H131" i="1"/>
  <c r="K131" i="1"/>
  <c r="L131" i="1"/>
  <c r="M131" i="1"/>
  <c r="N131" i="1"/>
  <c r="Q131" i="1"/>
  <c r="R131" i="1"/>
  <c r="S131" i="1"/>
  <c r="T131" i="1"/>
  <c r="W131" i="1"/>
  <c r="X131" i="1"/>
  <c r="Y131" i="1"/>
  <c r="Z131" i="1"/>
  <c r="AC131" i="1"/>
  <c r="AD131" i="1"/>
  <c r="AE131" i="1"/>
  <c r="AF131" i="1"/>
  <c r="AI131" i="1"/>
  <c r="AJ131" i="1"/>
  <c r="AK131" i="1"/>
  <c r="AL131" i="1"/>
  <c r="E133" i="1"/>
  <c r="F133" i="1"/>
  <c r="G133" i="1"/>
  <c r="H133" i="1"/>
  <c r="K133" i="1"/>
  <c r="L133" i="1"/>
  <c r="M133" i="1"/>
  <c r="N133" i="1"/>
  <c r="Q133" i="1"/>
  <c r="R133" i="1"/>
  <c r="S133" i="1"/>
  <c r="T133" i="1"/>
  <c r="W133" i="1"/>
  <c r="X133" i="1"/>
  <c r="Y133" i="1"/>
  <c r="Z133" i="1"/>
  <c r="AC133" i="1"/>
  <c r="AD133" i="1"/>
  <c r="AE133" i="1"/>
  <c r="AF133" i="1"/>
  <c r="AI133" i="1"/>
  <c r="AJ133" i="1"/>
  <c r="AK133" i="1"/>
  <c r="AL133" i="1"/>
  <c r="C134" i="8"/>
  <c r="E135" i="1"/>
  <c r="F135" i="1"/>
  <c r="G135" i="1"/>
  <c r="H135" i="1"/>
  <c r="K135" i="1"/>
  <c r="L135" i="1"/>
  <c r="M135" i="1"/>
  <c r="N135" i="1"/>
  <c r="Q135" i="1"/>
  <c r="R135" i="1"/>
  <c r="S135" i="1"/>
  <c r="T135" i="1"/>
  <c r="W135" i="1"/>
  <c r="X135" i="1"/>
  <c r="Y135" i="1"/>
  <c r="Z135" i="1"/>
  <c r="AC135" i="1"/>
  <c r="AD135" i="1"/>
  <c r="AE135" i="1"/>
  <c r="AF135" i="1"/>
  <c r="AI135" i="1"/>
  <c r="AJ135" i="1"/>
  <c r="AK135" i="1"/>
  <c r="AL135" i="1"/>
  <c r="E137" i="1"/>
  <c r="F137" i="1"/>
  <c r="G137" i="1"/>
  <c r="H137" i="1"/>
  <c r="K137" i="1"/>
  <c r="L137" i="1"/>
  <c r="M137" i="1"/>
  <c r="N137" i="1"/>
  <c r="Q137" i="1"/>
  <c r="R137" i="1"/>
  <c r="S137" i="1"/>
  <c r="T137" i="1"/>
  <c r="W137" i="1"/>
  <c r="X137" i="1"/>
  <c r="Y137" i="1"/>
  <c r="Z137" i="1"/>
  <c r="AC137" i="1"/>
  <c r="AD137" i="1"/>
  <c r="AE137" i="1"/>
  <c r="AF137" i="1"/>
  <c r="AI137" i="1"/>
  <c r="AJ137" i="1"/>
  <c r="AK137" i="1"/>
  <c r="AL137" i="1"/>
  <c r="E139" i="1"/>
  <c r="F139" i="1"/>
  <c r="G139" i="1"/>
  <c r="H139" i="1"/>
  <c r="K139" i="1"/>
  <c r="L139" i="1"/>
  <c r="M139" i="1"/>
  <c r="N139" i="1"/>
  <c r="Q139" i="1"/>
  <c r="R139" i="1"/>
  <c r="S139" i="1"/>
  <c r="T139" i="1"/>
  <c r="W139" i="1"/>
  <c r="X139" i="1"/>
  <c r="Y139" i="1"/>
  <c r="Z139" i="1"/>
  <c r="AC139" i="1"/>
  <c r="AD139" i="1"/>
  <c r="AE139" i="1"/>
  <c r="AF139" i="1"/>
  <c r="AI139" i="1"/>
  <c r="AJ139" i="1"/>
  <c r="AK139" i="1"/>
  <c r="AL139" i="1"/>
  <c r="E141" i="1"/>
  <c r="F141" i="1"/>
  <c r="G141" i="1"/>
  <c r="H141" i="1"/>
  <c r="K141" i="1"/>
  <c r="L141" i="1"/>
  <c r="M141" i="1"/>
  <c r="N141" i="1"/>
  <c r="Q141" i="1"/>
  <c r="R141" i="1"/>
  <c r="S141" i="1"/>
  <c r="T141" i="1"/>
  <c r="W141" i="1"/>
  <c r="X141" i="1"/>
  <c r="Y141" i="1"/>
  <c r="Z141" i="1"/>
  <c r="AC141" i="1"/>
  <c r="AD141" i="1"/>
  <c r="AE141" i="1"/>
  <c r="AF141" i="1"/>
  <c r="AI141" i="1"/>
  <c r="AJ141" i="1"/>
  <c r="AK141" i="1"/>
  <c r="AL141" i="1"/>
  <c r="E143" i="1"/>
  <c r="F143" i="1"/>
  <c r="G143" i="1"/>
  <c r="H143" i="1"/>
  <c r="K143" i="1"/>
  <c r="L143" i="1"/>
  <c r="M143" i="1"/>
  <c r="N143" i="1"/>
  <c r="Q143" i="1"/>
  <c r="R143" i="1"/>
  <c r="S143" i="1"/>
  <c r="T143" i="1"/>
  <c r="W143" i="1"/>
  <c r="X143" i="1"/>
  <c r="Y143" i="1"/>
  <c r="Z143" i="1"/>
  <c r="AC143" i="1"/>
  <c r="AD143" i="1"/>
  <c r="AE143" i="1"/>
  <c r="AF143" i="1"/>
  <c r="AI143" i="1"/>
  <c r="AJ143" i="1"/>
  <c r="AK143" i="1"/>
  <c r="AL143" i="1"/>
  <c r="E145" i="1"/>
  <c r="F145" i="1"/>
  <c r="G145" i="1"/>
  <c r="H145" i="1"/>
  <c r="K145" i="1"/>
  <c r="L145" i="1"/>
  <c r="M145" i="1"/>
  <c r="N145" i="1"/>
  <c r="Q145" i="1"/>
  <c r="R145" i="1"/>
  <c r="S145" i="1"/>
  <c r="T145" i="1"/>
  <c r="W145" i="1"/>
  <c r="X145" i="1"/>
  <c r="Y145" i="1"/>
  <c r="Z145" i="1"/>
  <c r="AC145" i="1"/>
  <c r="AD145" i="1"/>
  <c r="AE145" i="1"/>
  <c r="AF145" i="1"/>
  <c r="AI145" i="1"/>
  <c r="AJ145" i="1"/>
  <c r="AK145" i="1"/>
  <c r="AL145" i="1"/>
  <c r="E147" i="1"/>
  <c r="F147" i="1"/>
  <c r="G147" i="1"/>
  <c r="H147" i="1"/>
  <c r="K147" i="1"/>
  <c r="L147" i="1"/>
  <c r="M147" i="1"/>
  <c r="N147" i="1"/>
  <c r="Q147" i="1"/>
  <c r="R147" i="1"/>
  <c r="S147" i="1"/>
  <c r="T147" i="1"/>
  <c r="W147" i="1"/>
  <c r="X147" i="1"/>
  <c r="Y147" i="1"/>
  <c r="Z147" i="1"/>
  <c r="AC147" i="1"/>
  <c r="AD147" i="1"/>
  <c r="AE147" i="1"/>
  <c r="AF147" i="1"/>
  <c r="AI147" i="1"/>
  <c r="AJ147" i="1"/>
  <c r="AK147" i="1"/>
  <c r="AL147" i="1"/>
  <c r="E149" i="1"/>
  <c r="F149" i="1"/>
  <c r="G149" i="1"/>
  <c r="H149" i="1"/>
  <c r="K149" i="1"/>
  <c r="L149" i="1"/>
  <c r="M149" i="1"/>
  <c r="N149" i="1"/>
  <c r="Q149" i="1"/>
  <c r="R149" i="1"/>
  <c r="S149" i="1"/>
  <c r="T149" i="1"/>
  <c r="W149" i="1"/>
  <c r="X149" i="1"/>
  <c r="Y149" i="1"/>
  <c r="Z149" i="1"/>
  <c r="AC149" i="1"/>
  <c r="AD149" i="1"/>
  <c r="AE149" i="1"/>
  <c r="AF149" i="1"/>
  <c r="AI149" i="1"/>
  <c r="AJ149" i="1"/>
  <c r="AK149" i="1"/>
  <c r="AL149" i="1"/>
  <c r="C150" i="8"/>
  <c r="E151" i="1"/>
  <c r="F151" i="1"/>
  <c r="G151" i="1"/>
  <c r="H151" i="1"/>
  <c r="K151" i="1"/>
  <c r="L151" i="1"/>
  <c r="M151" i="1"/>
  <c r="N151" i="1"/>
  <c r="Q151" i="1"/>
  <c r="R151" i="1"/>
  <c r="S151" i="1"/>
  <c r="T151" i="1"/>
  <c r="W151" i="1"/>
  <c r="X151" i="1"/>
  <c r="Y151" i="1"/>
  <c r="Z151" i="1"/>
  <c r="AC151" i="1"/>
  <c r="AD151" i="1"/>
  <c r="AE151" i="1"/>
  <c r="AF151" i="1"/>
  <c r="AI151" i="1"/>
  <c r="AJ151" i="1"/>
  <c r="AK151" i="1"/>
  <c r="AL151" i="1"/>
  <c r="E153" i="1"/>
  <c r="F153" i="1"/>
  <c r="G153" i="1"/>
  <c r="H153" i="1"/>
  <c r="K153" i="1"/>
  <c r="L153" i="1"/>
  <c r="M153" i="1"/>
  <c r="N153" i="1"/>
  <c r="Q153" i="1"/>
  <c r="R153" i="1"/>
  <c r="S153" i="1"/>
  <c r="T153" i="1"/>
  <c r="W153" i="1"/>
  <c r="X153" i="1"/>
  <c r="Y153" i="1"/>
  <c r="Z153" i="1"/>
  <c r="AC153" i="1"/>
  <c r="AD153" i="1"/>
  <c r="AE153" i="1"/>
  <c r="AF153" i="1"/>
  <c r="AI153" i="1"/>
  <c r="AJ153" i="1"/>
  <c r="AK153" i="1"/>
  <c r="AL153" i="1"/>
  <c r="E155" i="1"/>
  <c r="F155" i="1"/>
  <c r="G155" i="1"/>
  <c r="H155" i="1"/>
  <c r="K155" i="1"/>
  <c r="L155" i="1"/>
  <c r="M155" i="1"/>
  <c r="N155" i="1"/>
  <c r="Q155" i="1"/>
  <c r="R155" i="1"/>
  <c r="S155" i="1"/>
  <c r="T155" i="1"/>
  <c r="W155" i="1"/>
  <c r="X155" i="1"/>
  <c r="Y155" i="1"/>
  <c r="Z155" i="1"/>
  <c r="AC155" i="1"/>
  <c r="AD155" i="1"/>
  <c r="AE155" i="1"/>
  <c r="AF155" i="1"/>
  <c r="AI155" i="1"/>
  <c r="AJ155" i="1"/>
  <c r="AK155" i="1"/>
  <c r="AL155" i="1"/>
  <c r="E157" i="1"/>
  <c r="F157" i="1"/>
  <c r="G157" i="1"/>
  <c r="H157" i="1"/>
  <c r="K157" i="1"/>
  <c r="L157" i="1"/>
  <c r="M157" i="1"/>
  <c r="N157" i="1"/>
  <c r="Q157" i="1"/>
  <c r="R157" i="1"/>
  <c r="S157" i="1"/>
  <c r="T157" i="1"/>
  <c r="W157" i="1"/>
  <c r="X157" i="1"/>
  <c r="Y157" i="1"/>
  <c r="Z157" i="1"/>
  <c r="AC157" i="1"/>
  <c r="AD157" i="1"/>
  <c r="AE157" i="1"/>
  <c r="AF157" i="1"/>
  <c r="AI157" i="1"/>
  <c r="AJ157" i="1"/>
  <c r="AK157" i="1"/>
  <c r="AL157" i="1"/>
  <c r="E159" i="1"/>
  <c r="F159" i="1"/>
  <c r="G159" i="1"/>
  <c r="H159" i="1"/>
  <c r="K159" i="1"/>
  <c r="L159" i="1"/>
  <c r="M159" i="1"/>
  <c r="N159" i="1"/>
  <c r="Q159" i="1"/>
  <c r="R159" i="1"/>
  <c r="S159" i="1"/>
  <c r="T159" i="1"/>
  <c r="W159" i="1"/>
  <c r="X159" i="1"/>
  <c r="Y159" i="1"/>
  <c r="Z159" i="1"/>
  <c r="AC159" i="1"/>
  <c r="AD159" i="1"/>
  <c r="AE159" i="1"/>
  <c r="AF159" i="1"/>
  <c r="AI159" i="1"/>
  <c r="AJ159" i="1"/>
  <c r="AK159" i="1"/>
  <c r="AL159" i="1"/>
  <c r="E161" i="1"/>
  <c r="F161" i="1"/>
  <c r="G161" i="1"/>
  <c r="H161" i="1"/>
  <c r="K161" i="1"/>
  <c r="L161" i="1"/>
  <c r="M161" i="1"/>
  <c r="N161" i="1"/>
  <c r="Q161" i="1"/>
  <c r="R161" i="1"/>
  <c r="S161" i="1"/>
  <c r="T161" i="1"/>
  <c r="W161" i="1"/>
  <c r="X161" i="1"/>
  <c r="Y161" i="1"/>
  <c r="Z161" i="1"/>
  <c r="AC161" i="1"/>
  <c r="AD161" i="1"/>
  <c r="AE161" i="1"/>
  <c r="AF161" i="1"/>
  <c r="AI161" i="1"/>
  <c r="AJ161" i="1"/>
  <c r="AK161" i="1"/>
  <c r="AL161" i="1"/>
  <c r="E163" i="1"/>
  <c r="F163" i="1"/>
  <c r="G163" i="1"/>
  <c r="H163" i="1"/>
  <c r="K163" i="1"/>
  <c r="L163" i="1"/>
  <c r="M163" i="1"/>
  <c r="N163" i="1"/>
  <c r="Q163" i="1"/>
  <c r="R163" i="1"/>
  <c r="S163" i="1"/>
  <c r="T163" i="1"/>
  <c r="W163" i="1"/>
  <c r="X163" i="1"/>
  <c r="Y163" i="1"/>
  <c r="Z163" i="1"/>
  <c r="AC163" i="1"/>
  <c r="AD163" i="1"/>
  <c r="AE163" i="1"/>
  <c r="AF163" i="1"/>
  <c r="AI163" i="1"/>
  <c r="AJ163" i="1"/>
  <c r="AK163" i="1"/>
  <c r="AL163" i="1"/>
  <c r="E165" i="1"/>
  <c r="F165" i="1"/>
  <c r="G165" i="1"/>
  <c r="H165" i="1"/>
  <c r="K165" i="1"/>
  <c r="L165" i="1"/>
  <c r="M165" i="1"/>
  <c r="N165" i="1"/>
  <c r="Q165" i="1"/>
  <c r="R165" i="1"/>
  <c r="S165" i="1"/>
  <c r="T165" i="1"/>
  <c r="W165" i="1"/>
  <c r="X165" i="1"/>
  <c r="Y165" i="1"/>
  <c r="Z165" i="1"/>
  <c r="AC165" i="1"/>
  <c r="AD165" i="1"/>
  <c r="AE165" i="1"/>
  <c r="AF165" i="1"/>
  <c r="AI165" i="1"/>
  <c r="AJ165" i="1"/>
  <c r="AK165" i="1"/>
  <c r="AL165" i="1"/>
  <c r="C166" i="8"/>
  <c r="E167" i="1"/>
  <c r="F167" i="1"/>
  <c r="G167" i="1"/>
  <c r="H167" i="1"/>
  <c r="K167" i="1"/>
  <c r="L167" i="1"/>
  <c r="M167" i="1"/>
  <c r="N167" i="1"/>
  <c r="Q167" i="1"/>
  <c r="R167" i="1"/>
  <c r="S167" i="1"/>
  <c r="T167" i="1"/>
  <c r="W167" i="1"/>
  <c r="X167" i="1"/>
  <c r="Y167" i="1"/>
  <c r="Z167" i="1"/>
  <c r="AC167" i="1"/>
  <c r="AD167" i="1"/>
  <c r="AE167" i="1"/>
  <c r="AF167" i="1"/>
  <c r="AI167" i="1"/>
  <c r="AJ167" i="1"/>
  <c r="AK167" i="1"/>
  <c r="AL167" i="1"/>
  <c r="E169" i="1"/>
  <c r="F169" i="1"/>
  <c r="G169" i="1"/>
  <c r="H169" i="1"/>
  <c r="K169" i="1"/>
  <c r="L169" i="1"/>
  <c r="M169" i="1"/>
  <c r="N169" i="1"/>
  <c r="Q169" i="1"/>
  <c r="R169" i="1"/>
  <c r="S169" i="1"/>
  <c r="T169" i="1"/>
  <c r="W169" i="1"/>
  <c r="X169" i="1"/>
  <c r="Y169" i="1"/>
  <c r="Z169" i="1"/>
  <c r="AC169" i="1"/>
  <c r="AD169" i="1"/>
  <c r="AE169" i="1"/>
  <c r="AF169" i="1"/>
  <c r="AI169" i="1"/>
  <c r="AJ169" i="1"/>
  <c r="AK169" i="1"/>
  <c r="AL169" i="1"/>
  <c r="E171" i="1"/>
  <c r="F171" i="1"/>
  <c r="G171" i="1"/>
  <c r="H171" i="1"/>
  <c r="K171" i="1"/>
  <c r="L171" i="1"/>
  <c r="M171" i="1"/>
  <c r="N171" i="1"/>
  <c r="Q171" i="1"/>
  <c r="R171" i="1"/>
  <c r="S171" i="1"/>
  <c r="T171" i="1"/>
  <c r="W171" i="1"/>
  <c r="X171" i="1"/>
  <c r="Y171" i="1"/>
  <c r="Z171" i="1"/>
  <c r="AC171" i="1"/>
  <c r="AD171" i="1"/>
  <c r="AE171" i="1"/>
  <c r="AF171" i="1"/>
  <c r="AI171" i="1"/>
  <c r="AJ171" i="1"/>
  <c r="AK171" i="1"/>
  <c r="AL171" i="1"/>
  <c r="E173" i="1"/>
  <c r="F173" i="1"/>
  <c r="G173" i="1"/>
  <c r="H173" i="1"/>
  <c r="K173" i="1"/>
  <c r="L173" i="1"/>
  <c r="M173" i="1"/>
  <c r="N173" i="1"/>
  <c r="Q173" i="1"/>
  <c r="R173" i="1"/>
  <c r="S173" i="1"/>
  <c r="T173" i="1"/>
  <c r="W173" i="1"/>
  <c r="X173" i="1"/>
  <c r="Y173" i="1"/>
  <c r="Z173" i="1"/>
  <c r="AC173" i="1"/>
  <c r="AD173" i="1"/>
  <c r="AE173" i="1"/>
  <c r="AF173" i="1"/>
  <c r="AI173" i="1"/>
  <c r="AJ173" i="1"/>
  <c r="AK173" i="1"/>
  <c r="AL173" i="1"/>
  <c r="E175" i="1"/>
  <c r="F175" i="1"/>
  <c r="G175" i="1"/>
  <c r="H175" i="1"/>
  <c r="K175" i="1"/>
  <c r="L175" i="1"/>
  <c r="M175" i="1"/>
  <c r="N175" i="1"/>
  <c r="Q175" i="1"/>
  <c r="R175" i="1"/>
  <c r="S175" i="1"/>
  <c r="T175" i="1"/>
  <c r="W175" i="1"/>
  <c r="X175" i="1"/>
  <c r="Y175" i="1"/>
  <c r="Z175" i="1"/>
  <c r="AC175" i="1"/>
  <c r="AD175" i="1"/>
  <c r="AE175" i="1"/>
  <c r="AF175" i="1"/>
  <c r="AI175" i="1"/>
  <c r="AJ175" i="1"/>
  <c r="AK175" i="1"/>
  <c r="AL175" i="1"/>
  <c r="E177" i="1"/>
  <c r="F177" i="1"/>
  <c r="G177" i="1"/>
  <c r="H177" i="1"/>
  <c r="K177" i="1"/>
  <c r="L177" i="1"/>
  <c r="M177" i="1"/>
  <c r="N177" i="1"/>
  <c r="Q177" i="1"/>
  <c r="R177" i="1"/>
  <c r="S177" i="1"/>
  <c r="T177" i="1"/>
  <c r="W177" i="1"/>
  <c r="X177" i="1"/>
  <c r="Y177" i="1"/>
  <c r="Z177" i="1"/>
  <c r="AC177" i="1"/>
  <c r="AD177" i="1"/>
  <c r="AE177" i="1"/>
  <c r="AF177" i="1"/>
  <c r="AI177" i="1"/>
  <c r="AJ177" i="1"/>
  <c r="AK177" i="1"/>
  <c r="AL177" i="1"/>
  <c r="E179" i="1"/>
  <c r="F179" i="1"/>
  <c r="G179" i="1"/>
  <c r="H179" i="1"/>
  <c r="K179" i="1"/>
  <c r="L179" i="1"/>
  <c r="M179" i="1"/>
  <c r="N179" i="1"/>
  <c r="Q179" i="1"/>
  <c r="R179" i="1"/>
  <c r="S179" i="1"/>
  <c r="T179" i="1"/>
  <c r="W179" i="1"/>
  <c r="X179" i="1"/>
  <c r="Y179" i="1"/>
  <c r="Z179" i="1"/>
  <c r="AC179" i="1"/>
  <c r="AD179" i="1"/>
  <c r="AE179" i="1"/>
  <c r="AF179" i="1"/>
  <c r="AI179" i="1"/>
  <c r="AJ179" i="1"/>
  <c r="AK179" i="1"/>
  <c r="AL179" i="1"/>
  <c r="E181" i="1"/>
  <c r="F181" i="1"/>
  <c r="G181" i="1"/>
  <c r="H181" i="1"/>
  <c r="K181" i="1"/>
  <c r="L181" i="1"/>
  <c r="M181" i="1"/>
  <c r="N181" i="1"/>
  <c r="Q181" i="1"/>
  <c r="R181" i="1"/>
  <c r="S181" i="1"/>
  <c r="T181" i="1"/>
  <c r="W181" i="1"/>
  <c r="X181" i="1"/>
  <c r="Y181" i="1"/>
  <c r="Z181" i="1"/>
  <c r="AC181" i="1"/>
  <c r="AD181" i="1"/>
  <c r="AE181" i="1"/>
  <c r="AF181" i="1"/>
  <c r="AI181" i="1"/>
  <c r="AJ181" i="1"/>
  <c r="AK181" i="1"/>
  <c r="AL181" i="1"/>
  <c r="E183" i="1"/>
  <c r="F183" i="1"/>
  <c r="G183" i="1"/>
  <c r="H183" i="1"/>
  <c r="K183" i="1"/>
  <c r="L183" i="1"/>
  <c r="M183" i="1"/>
  <c r="N183" i="1"/>
  <c r="Q183" i="1"/>
  <c r="R183" i="1"/>
  <c r="S183" i="1"/>
  <c r="T183" i="1"/>
  <c r="W183" i="1"/>
  <c r="X183" i="1"/>
  <c r="Y183" i="1"/>
  <c r="Z183" i="1"/>
  <c r="AC183" i="1"/>
  <c r="AD183" i="1"/>
  <c r="AE183" i="1"/>
  <c r="AF183" i="1"/>
  <c r="AI183" i="1"/>
  <c r="AJ183" i="1"/>
  <c r="AK183" i="1"/>
  <c r="AL183" i="1"/>
  <c r="E185" i="1"/>
  <c r="F185" i="1"/>
  <c r="G185" i="1"/>
  <c r="H185" i="1"/>
  <c r="K185" i="1"/>
  <c r="L185" i="1"/>
  <c r="M185" i="1"/>
  <c r="N185" i="1"/>
  <c r="Q185" i="1"/>
  <c r="R185" i="1"/>
  <c r="S185" i="1"/>
  <c r="T185" i="1"/>
  <c r="W185" i="1"/>
  <c r="X185" i="1"/>
  <c r="Y185" i="1"/>
  <c r="Z185" i="1"/>
  <c r="AC185" i="1"/>
  <c r="AD185" i="1"/>
  <c r="AE185" i="1"/>
  <c r="AF185" i="1"/>
  <c r="AI185" i="1"/>
  <c r="AJ185" i="1"/>
  <c r="AK185" i="1"/>
  <c r="AL185" i="1"/>
  <c r="E187" i="1"/>
  <c r="F187" i="1"/>
  <c r="G187" i="1"/>
  <c r="H187" i="1"/>
  <c r="K187" i="1"/>
  <c r="L187" i="1"/>
  <c r="M187" i="1"/>
  <c r="N187" i="1"/>
  <c r="Q187" i="1"/>
  <c r="R187" i="1"/>
  <c r="S187" i="1"/>
  <c r="T187" i="1"/>
  <c r="W187" i="1"/>
  <c r="X187" i="1"/>
  <c r="Y187" i="1"/>
  <c r="Z187" i="1"/>
  <c r="AC187" i="1"/>
  <c r="AD187" i="1"/>
  <c r="AE187" i="1"/>
  <c r="AF187" i="1"/>
  <c r="AI187" i="1"/>
  <c r="AJ187" i="1"/>
  <c r="AK187" i="1"/>
  <c r="AL187" i="1"/>
  <c r="E189" i="1"/>
  <c r="F189" i="1"/>
  <c r="G189" i="1"/>
  <c r="H189" i="1"/>
  <c r="K189" i="1"/>
  <c r="L189" i="1"/>
  <c r="M189" i="1"/>
  <c r="N189" i="1"/>
  <c r="Q189" i="1"/>
  <c r="R189" i="1"/>
  <c r="S189" i="1"/>
  <c r="T189" i="1"/>
  <c r="W189" i="1"/>
  <c r="X189" i="1"/>
  <c r="Y189" i="1"/>
  <c r="Z189" i="1"/>
  <c r="AC189" i="1"/>
  <c r="AD189" i="1"/>
  <c r="AE189" i="1"/>
  <c r="AF189" i="1"/>
  <c r="AI189" i="1"/>
  <c r="AJ189" i="1"/>
  <c r="AK189" i="1"/>
  <c r="AL189" i="1"/>
  <c r="E191" i="1"/>
  <c r="F191" i="1"/>
  <c r="G191" i="1"/>
  <c r="H191" i="1"/>
  <c r="K191" i="1"/>
  <c r="L191" i="1"/>
  <c r="M191" i="1"/>
  <c r="N191" i="1"/>
  <c r="Q191" i="1"/>
  <c r="R191" i="1"/>
  <c r="S191" i="1"/>
  <c r="T191" i="1"/>
  <c r="W191" i="1"/>
  <c r="X191" i="1"/>
  <c r="Y191" i="1"/>
  <c r="Z191" i="1"/>
  <c r="AC191" i="1"/>
  <c r="AD191" i="1"/>
  <c r="AE191" i="1"/>
  <c r="AF191" i="1"/>
  <c r="AI191" i="1"/>
  <c r="AJ191" i="1"/>
  <c r="AK191" i="1"/>
  <c r="AL191" i="1"/>
  <c r="E193" i="1"/>
  <c r="F193" i="1"/>
  <c r="G193" i="1"/>
  <c r="H193" i="1"/>
  <c r="K193" i="1"/>
  <c r="L193" i="1"/>
  <c r="M193" i="1"/>
  <c r="N193" i="1"/>
  <c r="Q193" i="1"/>
  <c r="R193" i="1"/>
  <c r="S193" i="1"/>
  <c r="T193" i="1"/>
  <c r="W193" i="1"/>
  <c r="X193" i="1"/>
  <c r="Y193" i="1"/>
  <c r="Z193" i="1"/>
  <c r="AC193" i="1"/>
  <c r="AD193" i="1"/>
  <c r="AE193" i="1"/>
  <c r="AF193" i="1"/>
  <c r="AI193" i="1"/>
  <c r="AJ193" i="1"/>
  <c r="AK193" i="1"/>
  <c r="AL193" i="1"/>
  <c r="E195" i="1"/>
  <c r="F195" i="1"/>
  <c r="G195" i="1"/>
  <c r="H195" i="1"/>
  <c r="K195" i="1"/>
  <c r="L195" i="1"/>
  <c r="M195" i="1"/>
  <c r="N195" i="1"/>
  <c r="Q195" i="1"/>
  <c r="R195" i="1"/>
  <c r="S195" i="1"/>
  <c r="T195" i="1"/>
  <c r="W195" i="1"/>
  <c r="X195" i="1"/>
  <c r="Y195" i="1"/>
  <c r="Z195" i="1"/>
  <c r="AC195" i="1"/>
  <c r="AD195" i="1"/>
  <c r="AE195" i="1"/>
  <c r="AF195" i="1"/>
  <c r="AI195" i="1"/>
  <c r="AJ195" i="1"/>
  <c r="AK195" i="1"/>
  <c r="AL195" i="1"/>
  <c r="E197" i="1"/>
  <c r="F197" i="1"/>
  <c r="G197" i="1"/>
  <c r="H197" i="1"/>
  <c r="K197" i="1"/>
  <c r="L197" i="1"/>
  <c r="M197" i="1"/>
  <c r="N197" i="1"/>
  <c r="Q197" i="1"/>
  <c r="R197" i="1"/>
  <c r="S197" i="1"/>
  <c r="T197" i="1"/>
  <c r="W197" i="1"/>
  <c r="X197" i="1"/>
  <c r="Y197" i="1"/>
  <c r="Z197" i="1"/>
  <c r="AC197" i="1"/>
  <c r="AD197" i="1"/>
  <c r="AE197" i="1"/>
  <c r="AF197" i="1"/>
  <c r="AI197" i="1"/>
  <c r="AJ197" i="1"/>
  <c r="AK197" i="1"/>
  <c r="AL197" i="1"/>
  <c r="C198" i="8"/>
  <c r="E199" i="1"/>
  <c r="F199" i="1"/>
  <c r="G199" i="1"/>
  <c r="H199" i="1"/>
  <c r="K199" i="1"/>
  <c r="L199" i="1"/>
  <c r="M199" i="1"/>
  <c r="N199" i="1"/>
  <c r="Q199" i="1"/>
  <c r="R199" i="1"/>
  <c r="S199" i="1"/>
  <c r="T199" i="1"/>
  <c r="W199" i="1"/>
  <c r="X199" i="1"/>
  <c r="Y199" i="1"/>
  <c r="Z199" i="1"/>
  <c r="AC199" i="1"/>
  <c r="AD199" i="1"/>
  <c r="AE199" i="1"/>
  <c r="AF199" i="1"/>
  <c r="AI199" i="1"/>
  <c r="AJ199" i="1"/>
  <c r="AK199" i="1"/>
  <c r="AL199" i="1"/>
  <c r="C4" i="6"/>
  <c r="D4" i="6"/>
  <c r="E4" i="6"/>
  <c r="F4" i="6"/>
  <c r="G4" i="6"/>
  <c r="H4" i="6"/>
  <c r="I4" i="6"/>
  <c r="J4" i="6"/>
  <c r="K4" i="6"/>
  <c r="L4" i="6"/>
  <c r="M4" i="6"/>
  <c r="N4" i="6"/>
  <c r="O4" i="6"/>
  <c r="P4" i="6"/>
  <c r="Q4" i="6"/>
  <c r="R4" i="6"/>
  <c r="S4" i="6"/>
  <c r="T4" i="6"/>
  <c r="U4" i="6"/>
  <c r="V4" i="6"/>
  <c r="W4" i="6"/>
  <c r="X4" i="6"/>
  <c r="Y4" i="6"/>
  <c r="Z4" i="6"/>
  <c r="AA4" i="6"/>
  <c r="AB4" i="6"/>
  <c r="AC4" i="6"/>
  <c r="AD4" i="6"/>
  <c r="AE4" i="6"/>
  <c r="AF4" i="6"/>
  <c r="AG4" i="6"/>
  <c r="AH4" i="6"/>
  <c r="AI4" i="6"/>
  <c r="AJ4" i="6"/>
  <c r="AK4" i="6"/>
  <c r="AL4" i="6"/>
  <c r="AM4" i="6"/>
  <c r="C5" i="6"/>
  <c r="D5" i="6"/>
  <c r="E5" i="6"/>
  <c r="F5" i="6"/>
  <c r="G5" i="6"/>
  <c r="J5" i="6"/>
  <c r="K5" i="6"/>
  <c r="L5" i="6"/>
  <c r="M5" i="6"/>
  <c r="P5" i="6"/>
  <c r="Q5" i="6"/>
  <c r="R5" i="6"/>
  <c r="S5" i="6"/>
  <c r="V5" i="6"/>
  <c r="W5" i="6"/>
  <c r="X5" i="6"/>
  <c r="Y5" i="6"/>
  <c r="AB5" i="6"/>
  <c r="AC5" i="6"/>
  <c r="AD5" i="6"/>
  <c r="AE5" i="6"/>
  <c r="AH5" i="6"/>
  <c r="AI5" i="6"/>
  <c r="AJ5" i="6"/>
  <c r="AK5" i="6"/>
  <c r="C6" i="6"/>
  <c r="D6" i="6"/>
  <c r="E6" i="6"/>
  <c r="F6" i="6"/>
  <c r="G6" i="6"/>
  <c r="J6" i="6"/>
  <c r="K6" i="6"/>
  <c r="L6" i="6"/>
  <c r="M6" i="6"/>
  <c r="P6" i="6"/>
  <c r="Q6" i="6"/>
  <c r="R6" i="6"/>
  <c r="S6" i="6"/>
  <c r="V6" i="6"/>
  <c r="W6" i="6"/>
  <c r="X6" i="6"/>
  <c r="Y6" i="6"/>
  <c r="AB6" i="6"/>
  <c r="AC6" i="6"/>
  <c r="AD6" i="6"/>
  <c r="AE6" i="6"/>
  <c r="AH6" i="6"/>
  <c r="AI6" i="6"/>
  <c r="AJ6" i="6"/>
  <c r="AK6" i="6"/>
  <c r="A149" i="14" l="1"/>
  <c r="C149" i="15"/>
  <c r="A85" i="14"/>
  <c r="C85" i="15"/>
  <c r="A133" i="14"/>
  <c r="C133" i="15"/>
  <c r="A69" i="14"/>
  <c r="C69" i="15"/>
  <c r="A197" i="14"/>
  <c r="C197" i="15"/>
  <c r="A117" i="14"/>
  <c r="C117" i="15"/>
  <c r="A53" i="14"/>
  <c r="C53" i="15"/>
  <c r="B7" i="14"/>
  <c r="D7" i="15"/>
  <c r="A165" i="14"/>
  <c r="C165" i="15"/>
  <c r="A101" i="14"/>
  <c r="C101" i="15"/>
  <c r="B8" i="14"/>
  <c r="D8" i="15"/>
  <c r="AK198" i="6"/>
  <c r="AC196" i="6"/>
  <c r="Q196" i="6"/>
  <c r="AE194" i="6"/>
  <c r="G194" i="6"/>
  <c r="AI192" i="6"/>
  <c r="Q192" i="6"/>
  <c r="Y190" i="6"/>
  <c r="AI188" i="6"/>
  <c r="AD198" i="6"/>
  <c r="AH196" i="6"/>
  <c r="V196" i="6"/>
  <c r="X194" i="6"/>
  <c r="AH198" i="6"/>
  <c r="AB198" i="6"/>
  <c r="V198" i="6"/>
  <c r="AJ196" i="6"/>
  <c r="AD196" i="6"/>
  <c r="X196" i="6"/>
  <c r="AH194" i="6"/>
  <c r="AB194" i="6"/>
  <c r="V194" i="6"/>
  <c r="AJ192" i="6"/>
  <c r="AD192" i="6"/>
  <c r="X192" i="6"/>
  <c r="AH190" i="6"/>
  <c r="AB190" i="6"/>
  <c r="V190" i="6"/>
  <c r="AJ188" i="6"/>
  <c r="AD188" i="6"/>
  <c r="X188" i="6"/>
  <c r="AH186" i="6"/>
  <c r="AB186" i="6"/>
  <c r="V186" i="6"/>
  <c r="AJ184" i="6"/>
  <c r="AD184" i="6"/>
  <c r="X184" i="6"/>
  <c r="AH182" i="6"/>
  <c r="AB182" i="6"/>
  <c r="V182" i="6"/>
  <c r="AJ180" i="6"/>
  <c r="AD180" i="6"/>
  <c r="X180" i="6"/>
  <c r="AH178" i="6"/>
  <c r="AB178" i="6"/>
  <c r="V178" i="6"/>
  <c r="AJ176" i="6"/>
  <c r="AD176" i="6"/>
  <c r="X176" i="6"/>
  <c r="AH174" i="6"/>
  <c r="AB174" i="6"/>
  <c r="V174" i="6"/>
  <c r="AJ172" i="6"/>
  <c r="AD172" i="6"/>
  <c r="X172" i="6"/>
  <c r="AH170" i="6"/>
  <c r="AB170" i="6"/>
  <c r="V170" i="6"/>
  <c r="AJ168" i="6"/>
  <c r="AD168" i="6"/>
  <c r="X168" i="6"/>
  <c r="AH166" i="6"/>
  <c r="AB166" i="6"/>
  <c r="V166" i="6"/>
  <c r="S198" i="6"/>
  <c r="K196" i="6"/>
  <c r="AK194" i="6"/>
  <c r="K192" i="6"/>
  <c r="AK190" i="6"/>
  <c r="S190" i="6"/>
  <c r="M190" i="6"/>
  <c r="G190" i="6"/>
  <c r="C190" i="8"/>
  <c r="AC188" i="6"/>
  <c r="W188" i="6"/>
  <c r="Q188" i="6"/>
  <c r="K188" i="6"/>
  <c r="E188" i="6"/>
  <c r="AK186" i="6"/>
  <c r="AE186" i="6"/>
  <c r="Y186" i="6"/>
  <c r="S186" i="6"/>
  <c r="M186" i="6"/>
  <c r="G186" i="6"/>
  <c r="C186" i="8"/>
  <c r="AI184" i="6"/>
  <c r="AC184" i="6"/>
  <c r="W184" i="6"/>
  <c r="Q184" i="6"/>
  <c r="K184" i="6"/>
  <c r="E184" i="6"/>
  <c r="AK182" i="6"/>
  <c r="AE182" i="6"/>
  <c r="Y182" i="6"/>
  <c r="S182" i="6"/>
  <c r="M182" i="6"/>
  <c r="G182" i="6"/>
  <c r="C182" i="8"/>
  <c r="AI180" i="6"/>
  <c r="AC180" i="6"/>
  <c r="W180" i="6"/>
  <c r="Q180" i="6"/>
  <c r="K180" i="6"/>
  <c r="E180" i="6"/>
  <c r="AK178" i="6"/>
  <c r="AE178" i="6"/>
  <c r="Y178" i="6"/>
  <c r="S178" i="6"/>
  <c r="M178" i="6"/>
  <c r="G178" i="6"/>
  <c r="C178" i="8"/>
  <c r="AI176" i="6"/>
  <c r="AC176" i="6"/>
  <c r="W176" i="6"/>
  <c r="Q176" i="6"/>
  <c r="K176" i="6"/>
  <c r="E176" i="6"/>
  <c r="AK174" i="6"/>
  <c r="AE174" i="6"/>
  <c r="Y174" i="6"/>
  <c r="S174" i="6"/>
  <c r="M174" i="6"/>
  <c r="G174" i="6"/>
  <c r="C174" i="8"/>
  <c r="AI172" i="6"/>
  <c r="AC172" i="6"/>
  <c r="W172" i="6"/>
  <c r="Q172" i="6"/>
  <c r="K172" i="6"/>
  <c r="E172" i="6"/>
  <c r="AK170" i="6"/>
  <c r="AE170" i="6"/>
  <c r="Y170" i="6"/>
  <c r="S170" i="6"/>
  <c r="M170" i="6"/>
  <c r="G170" i="6"/>
  <c r="C170" i="8"/>
  <c r="AI168" i="6"/>
  <c r="AC168" i="6"/>
  <c r="W168" i="6"/>
  <c r="Q168" i="6"/>
  <c r="K168" i="6"/>
  <c r="E168" i="6"/>
  <c r="AK166" i="6"/>
  <c r="AE166" i="6"/>
  <c r="Y166" i="6"/>
  <c r="S166" i="6"/>
  <c r="M166" i="6"/>
  <c r="G166" i="6"/>
  <c r="AI164" i="6"/>
  <c r="AC164" i="6"/>
  <c r="W164" i="6"/>
  <c r="Q164" i="6"/>
  <c r="K164" i="6"/>
  <c r="E164" i="6"/>
  <c r="AK162" i="6"/>
  <c r="AE162" i="6"/>
  <c r="Y162" i="6"/>
  <c r="S162" i="6"/>
  <c r="M162" i="6"/>
  <c r="G162" i="6"/>
  <c r="C162" i="8"/>
  <c r="AI160" i="6"/>
  <c r="AC160" i="6"/>
  <c r="W160" i="6"/>
  <c r="Q160" i="6"/>
  <c r="K160" i="6"/>
  <c r="E160" i="6"/>
  <c r="AK158" i="6"/>
  <c r="AE158" i="6"/>
  <c r="Y158" i="6"/>
  <c r="S158" i="6"/>
  <c r="M158" i="6"/>
  <c r="G158" i="6"/>
  <c r="C158" i="8"/>
  <c r="AI156" i="6"/>
  <c r="AC156" i="6"/>
  <c r="W156" i="6"/>
  <c r="Q156" i="6"/>
  <c r="K156" i="6"/>
  <c r="E156" i="6"/>
  <c r="AK154" i="6"/>
  <c r="AE154" i="6"/>
  <c r="Y154" i="6"/>
  <c r="S154" i="6"/>
  <c r="M154" i="6"/>
  <c r="G154" i="6"/>
  <c r="C154" i="8"/>
  <c r="AI152" i="6"/>
  <c r="AC152" i="6"/>
  <c r="W152" i="6"/>
  <c r="Q152" i="6"/>
  <c r="K152" i="6"/>
  <c r="E152" i="6"/>
  <c r="AK150" i="6"/>
  <c r="AE150" i="6"/>
  <c r="Y150" i="6"/>
  <c r="S150" i="6"/>
  <c r="M150" i="6"/>
  <c r="G150" i="6"/>
  <c r="AI148" i="6"/>
  <c r="AC148" i="6"/>
  <c r="W148" i="6"/>
  <c r="Q148" i="6"/>
  <c r="K148" i="6"/>
  <c r="E148" i="6"/>
  <c r="AK146" i="6"/>
  <c r="AE146" i="6"/>
  <c r="Y146" i="6"/>
  <c r="S146" i="6"/>
  <c r="M146" i="6"/>
  <c r="G146" i="6"/>
  <c r="C146" i="8"/>
  <c r="AI144" i="6"/>
  <c r="AC144" i="6"/>
  <c r="W144" i="6"/>
  <c r="M198" i="6"/>
  <c r="E196" i="6"/>
  <c r="S194" i="6"/>
  <c r="C194" i="8"/>
  <c r="W192" i="6"/>
  <c r="AD194" i="6"/>
  <c r="V192" i="6"/>
  <c r="AD190" i="6"/>
  <c r="AH188" i="6"/>
  <c r="AB188" i="6"/>
  <c r="V188" i="6"/>
  <c r="AJ186" i="6"/>
  <c r="AD186" i="6"/>
  <c r="X186" i="6"/>
  <c r="AH184" i="6"/>
  <c r="AB184" i="6"/>
  <c r="V184" i="6"/>
  <c r="AJ182" i="6"/>
  <c r="AD182" i="6"/>
  <c r="X182" i="6"/>
  <c r="AH180" i="6"/>
  <c r="AB180" i="6"/>
  <c r="V180" i="6"/>
  <c r="AJ178" i="6"/>
  <c r="AD178" i="6"/>
  <c r="X178" i="6"/>
  <c r="AH176" i="6"/>
  <c r="AB176" i="6"/>
  <c r="V176" i="6"/>
  <c r="AJ174" i="6"/>
  <c r="AD174" i="6"/>
  <c r="X174" i="6"/>
  <c r="AH172" i="6"/>
  <c r="AB172" i="6"/>
  <c r="V172" i="6"/>
  <c r="AJ170" i="6"/>
  <c r="AD170" i="6"/>
  <c r="X170" i="6"/>
  <c r="AH168" i="6"/>
  <c r="AB168" i="6"/>
  <c r="V168" i="6"/>
  <c r="AJ166" i="6"/>
  <c r="AD166" i="6"/>
  <c r="X166" i="6"/>
  <c r="AE198" i="6"/>
  <c r="Y198" i="6"/>
  <c r="G198" i="6"/>
  <c r="AI196" i="6"/>
  <c r="W196" i="6"/>
  <c r="Y194" i="6"/>
  <c r="M194" i="6"/>
  <c r="AC192" i="6"/>
  <c r="E192" i="6"/>
  <c r="AE190" i="6"/>
  <c r="AJ198" i="6"/>
  <c r="X198" i="6"/>
  <c r="AB196" i="6"/>
  <c r="AJ194" i="6"/>
  <c r="AH192" i="6"/>
  <c r="AB192" i="6"/>
  <c r="AJ190" i="6"/>
  <c r="X190" i="6"/>
  <c r="AI198" i="6"/>
  <c r="AC198" i="6"/>
  <c r="W198" i="6"/>
  <c r="Q198" i="6"/>
  <c r="K198" i="6"/>
  <c r="E198" i="6"/>
  <c r="AK196" i="6"/>
  <c r="AE196" i="6"/>
  <c r="Y196" i="6"/>
  <c r="S196" i="6"/>
  <c r="M196" i="6"/>
  <c r="G196" i="6"/>
  <c r="C196" i="8"/>
  <c r="AI194" i="6"/>
  <c r="AC194" i="6"/>
  <c r="W194" i="6"/>
  <c r="Q194" i="6"/>
  <c r="K194" i="6"/>
  <c r="E194" i="6"/>
  <c r="AK192" i="6"/>
  <c r="AE192" i="6"/>
  <c r="Y192" i="6"/>
  <c r="S192" i="6"/>
  <c r="M192" i="6"/>
  <c r="G192" i="6"/>
  <c r="C192" i="8"/>
  <c r="AI190" i="6"/>
  <c r="AC190" i="6"/>
  <c r="W190" i="6"/>
  <c r="Q190" i="6"/>
  <c r="K190" i="6"/>
  <c r="E190" i="6"/>
  <c r="AK188" i="6"/>
  <c r="AE188" i="6"/>
  <c r="Y188" i="6"/>
  <c r="S188" i="6"/>
  <c r="M188" i="6"/>
  <c r="G188" i="6"/>
  <c r="C188" i="8"/>
  <c r="AI186" i="6"/>
  <c r="AC186" i="6"/>
  <c r="W186" i="6"/>
  <c r="Q186" i="6"/>
  <c r="K186" i="6"/>
  <c r="E186" i="6"/>
  <c r="AK184" i="6"/>
  <c r="AE184" i="6"/>
  <c r="Y184" i="6"/>
  <c r="S184" i="6"/>
  <c r="M184" i="6"/>
  <c r="G184" i="6"/>
  <c r="C184" i="8"/>
  <c r="AI182" i="6"/>
  <c r="AC182" i="6"/>
  <c r="W182" i="6"/>
  <c r="Q182" i="6"/>
  <c r="K182" i="6"/>
  <c r="E182" i="6"/>
  <c r="AK180" i="6"/>
  <c r="AE180" i="6"/>
  <c r="Y180" i="6"/>
  <c r="S180" i="6"/>
  <c r="M180" i="6"/>
  <c r="G180" i="6"/>
  <c r="C180" i="8"/>
  <c r="AI178" i="6"/>
  <c r="AC178" i="6"/>
  <c r="W178" i="6"/>
  <c r="Q178" i="6"/>
  <c r="K178" i="6"/>
  <c r="E178" i="6"/>
  <c r="AK176" i="6"/>
  <c r="AE176" i="6"/>
  <c r="Y176" i="6"/>
  <c r="S176" i="6"/>
  <c r="M176" i="6"/>
  <c r="G176" i="6"/>
  <c r="C176" i="8"/>
  <c r="AI174" i="6"/>
  <c r="AC174" i="6"/>
  <c r="W174" i="6"/>
  <c r="Q174" i="6"/>
  <c r="K174" i="6"/>
  <c r="E174" i="6"/>
  <c r="AK172" i="6"/>
  <c r="AE172" i="6"/>
  <c r="Y172" i="6"/>
  <c r="S172" i="6"/>
  <c r="M172" i="6"/>
  <c r="G172" i="6"/>
  <c r="C172" i="8"/>
  <c r="AI170" i="6"/>
  <c r="AC170" i="6"/>
  <c r="W170" i="6"/>
  <c r="Q170" i="6"/>
  <c r="K170" i="6"/>
  <c r="E170" i="6"/>
  <c r="AK168" i="6"/>
  <c r="AE168" i="6"/>
  <c r="Y168" i="6"/>
  <c r="S168" i="6"/>
  <c r="M168" i="6"/>
  <c r="G168" i="6"/>
  <c r="C168" i="8"/>
  <c r="AI166" i="6"/>
  <c r="AC166" i="6"/>
  <c r="W166" i="6"/>
  <c r="Q166" i="6"/>
  <c r="K166" i="6"/>
  <c r="E166" i="6"/>
  <c r="AK164" i="6"/>
  <c r="AE164" i="6"/>
  <c r="Y164" i="6"/>
  <c r="S164" i="6"/>
  <c r="M164" i="6"/>
  <c r="G164" i="6"/>
  <c r="C164" i="8"/>
  <c r="AI162" i="6"/>
  <c r="AC162" i="6"/>
  <c r="W162" i="6"/>
  <c r="Q162" i="6"/>
  <c r="K162" i="6"/>
  <c r="E162" i="6"/>
  <c r="AK160" i="6"/>
  <c r="AE160" i="6"/>
  <c r="Y160" i="6"/>
  <c r="S160" i="6"/>
  <c r="M160" i="6"/>
  <c r="G160" i="6"/>
  <c r="C160" i="8"/>
  <c r="AI158" i="6"/>
  <c r="AC158" i="6"/>
  <c r="W158" i="6"/>
  <c r="Q158" i="6"/>
  <c r="K158" i="6"/>
  <c r="E158" i="6"/>
  <c r="AK156" i="6"/>
  <c r="AE156" i="6"/>
  <c r="Y156" i="6"/>
  <c r="S156" i="6"/>
  <c r="M156" i="6"/>
  <c r="G156" i="6"/>
  <c r="C156" i="8"/>
  <c r="AI154" i="6"/>
  <c r="AC154" i="6"/>
  <c r="W154" i="6"/>
  <c r="Q154" i="6"/>
  <c r="K154" i="6"/>
  <c r="E154" i="6"/>
  <c r="AK152" i="6"/>
  <c r="AE152" i="6"/>
  <c r="Y152" i="6"/>
  <c r="S152" i="6"/>
  <c r="M152" i="6"/>
  <c r="G152" i="6"/>
  <c r="C152" i="8"/>
  <c r="AI150" i="6"/>
  <c r="AC150" i="6"/>
  <c r="W150" i="6"/>
  <c r="Q150" i="6"/>
  <c r="K150" i="6"/>
  <c r="E150" i="6"/>
  <c r="AK148" i="6"/>
  <c r="AE148" i="6"/>
  <c r="Y148" i="6"/>
  <c r="S148" i="6"/>
  <c r="M148" i="6"/>
  <c r="G148" i="6"/>
  <c r="C148" i="8"/>
  <c r="AI146" i="6"/>
  <c r="AC146" i="6"/>
  <c r="W146" i="6"/>
  <c r="Q146" i="6"/>
  <c r="K146" i="6"/>
  <c r="E146" i="6"/>
  <c r="AK144" i="6"/>
  <c r="AE144" i="6"/>
  <c r="Y144" i="6"/>
  <c r="S144" i="6"/>
  <c r="M144" i="6"/>
  <c r="G144" i="6"/>
  <c r="C144" i="8"/>
  <c r="AI142" i="6"/>
  <c r="AC142" i="6"/>
  <c r="W142" i="6"/>
  <c r="Q142" i="6"/>
  <c r="K142" i="6"/>
  <c r="E142" i="6"/>
  <c r="AK140" i="6"/>
  <c r="AE140" i="6"/>
  <c r="Y140" i="6"/>
  <c r="S140" i="6"/>
  <c r="M140" i="6"/>
  <c r="G140" i="6"/>
  <c r="C140" i="8"/>
  <c r="AI138" i="6"/>
  <c r="AC138" i="6"/>
  <c r="W138" i="6"/>
  <c r="Q138" i="6"/>
  <c r="K138" i="6"/>
  <c r="E138" i="6"/>
  <c r="AK136" i="6"/>
  <c r="AE136" i="6"/>
  <c r="Y136" i="6"/>
  <c r="S136" i="6"/>
  <c r="M136" i="6"/>
  <c r="G136" i="6"/>
  <c r="C136" i="8"/>
  <c r="AI134" i="6"/>
  <c r="AC134" i="6"/>
  <c r="W134" i="6"/>
  <c r="Q134" i="6"/>
  <c r="K134" i="6"/>
  <c r="E134" i="6"/>
  <c r="AK132" i="6"/>
  <c r="AE132" i="6"/>
  <c r="Y132" i="6"/>
  <c r="S132" i="6"/>
  <c r="M132" i="6"/>
  <c r="G132" i="6"/>
  <c r="C132" i="8"/>
  <c r="AI130" i="6"/>
  <c r="AC130" i="6"/>
  <c r="W130" i="6"/>
  <c r="Q130" i="6"/>
  <c r="K130" i="6"/>
  <c r="E130" i="6"/>
  <c r="AK128" i="6"/>
  <c r="AE128" i="6"/>
  <c r="Y128" i="6"/>
  <c r="S128" i="6"/>
  <c r="M128" i="6"/>
  <c r="G128" i="6"/>
  <c r="C128" i="8"/>
  <c r="AI126" i="6"/>
  <c r="AC126" i="6"/>
  <c r="W126" i="6"/>
  <c r="Q126" i="6"/>
  <c r="K126" i="6"/>
  <c r="E126" i="6"/>
  <c r="AK124" i="6"/>
  <c r="AE124" i="6"/>
  <c r="Y124" i="6"/>
  <c r="S124" i="6"/>
  <c r="M124" i="6"/>
  <c r="G124" i="6"/>
  <c r="C124" i="8"/>
  <c r="AI122" i="6"/>
  <c r="AC122" i="6"/>
  <c r="W122" i="6"/>
  <c r="Q122" i="6"/>
  <c r="K122" i="6"/>
  <c r="E122" i="6"/>
  <c r="AK120" i="6"/>
  <c r="AE120" i="6"/>
  <c r="Y120" i="6"/>
  <c r="S120" i="6"/>
  <c r="M120" i="6"/>
  <c r="G120" i="6"/>
  <c r="C120" i="8"/>
  <c r="AI118" i="6"/>
  <c r="AC118" i="6"/>
  <c r="W118" i="6"/>
  <c r="Q118" i="6"/>
  <c r="K118" i="6"/>
  <c r="E118" i="6"/>
  <c r="AK116" i="6"/>
  <c r="AE116" i="6"/>
  <c r="Y116" i="6"/>
  <c r="S116" i="6"/>
  <c r="M116" i="6"/>
  <c r="G116" i="6"/>
  <c r="C116" i="8"/>
  <c r="AI114" i="6"/>
  <c r="AC114" i="6"/>
  <c r="W114" i="6"/>
  <c r="Q114" i="6"/>
  <c r="K114" i="6"/>
  <c r="E114" i="6"/>
  <c r="AK112" i="6"/>
  <c r="AE112" i="6"/>
  <c r="Y112" i="6"/>
  <c r="S112" i="6"/>
  <c r="M112" i="6"/>
  <c r="G112" i="6"/>
  <c r="C112" i="8"/>
  <c r="AI110" i="6"/>
  <c r="AC110" i="6"/>
  <c r="W110" i="6"/>
  <c r="Q110" i="6"/>
  <c r="K110" i="6"/>
  <c r="E110" i="6"/>
  <c r="AK108" i="6"/>
  <c r="AE108" i="6"/>
  <c r="Y108" i="6"/>
  <c r="S108" i="6"/>
  <c r="M108" i="6"/>
  <c r="G108" i="6"/>
  <c r="C108" i="8"/>
  <c r="AI106" i="6"/>
  <c r="AC106" i="6"/>
  <c r="W106" i="6"/>
  <c r="Q106" i="6"/>
  <c r="K106" i="6"/>
  <c r="E106" i="6"/>
  <c r="AK104" i="6"/>
  <c r="AE104" i="6"/>
  <c r="Y104" i="6"/>
  <c r="S104" i="6"/>
  <c r="M104" i="6"/>
  <c r="G104" i="6"/>
  <c r="C104" i="8"/>
  <c r="AI102" i="6"/>
  <c r="AC102" i="6"/>
  <c r="W102" i="6"/>
  <c r="Q102" i="6"/>
  <c r="K102" i="6"/>
  <c r="E102" i="6"/>
  <c r="AK100" i="6"/>
  <c r="AE100" i="6"/>
  <c r="Y100" i="6"/>
  <c r="S100" i="6"/>
  <c r="M100" i="6"/>
  <c r="G100" i="6"/>
  <c r="C100" i="8"/>
  <c r="AI98" i="6"/>
  <c r="AC98" i="6"/>
  <c r="W98" i="6"/>
  <c r="Q98" i="6"/>
  <c r="K98" i="6"/>
  <c r="E98" i="6"/>
  <c r="AK96" i="6"/>
  <c r="AE96" i="6"/>
  <c r="Y96" i="6"/>
  <c r="S96" i="6"/>
  <c r="M96" i="6"/>
  <c r="G96" i="6"/>
  <c r="C96" i="8"/>
  <c r="AI94" i="6"/>
  <c r="AC94" i="6"/>
  <c r="W94" i="6"/>
  <c r="Q94" i="6"/>
  <c r="K94" i="6"/>
  <c r="E94" i="6"/>
  <c r="AK92" i="6"/>
  <c r="AE92" i="6"/>
  <c r="Y92" i="6"/>
  <c r="S92" i="6"/>
  <c r="M92" i="6"/>
  <c r="G92" i="6"/>
  <c r="C92" i="8"/>
  <c r="AI90" i="6"/>
  <c r="AC90" i="6"/>
  <c r="W90" i="6"/>
  <c r="Q90" i="6"/>
  <c r="K90" i="6"/>
  <c r="E90" i="6"/>
  <c r="AK88" i="6"/>
  <c r="AE88" i="6"/>
  <c r="Y88" i="6"/>
  <c r="S88" i="6"/>
  <c r="M88" i="6"/>
  <c r="G88" i="6"/>
  <c r="C88" i="8"/>
  <c r="AI86" i="6"/>
  <c r="AC86" i="6"/>
  <c r="W86" i="6"/>
  <c r="Q86" i="6"/>
  <c r="K86" i="6"/>
  <c r="E86" i="6"/>
  <c r="AK84" i="6"/>
  <c r="AE84" i="6"/>
  <c r="Y84" i="6"/>
  <c r="S84" i="6"/>
  <c r="M84" i="6"/>
  <c r="G84" i="6"/>
  <c r="C84" i="8"/>
  <c r="AI82" i="6"/>
  <c r="AC82" i="6"/>
  <c r="W82" i="6"/>
  <c r="Q82" i="6"/>
  <c r="K82" i="6"/>
  <c r="E82" i="6"/>
  <c r="AK80" i="6"/>
  <c r="AE80" i="6"/>
  <c r="Y80" i="6"/>
  <c r="S80" i="6"/>
  <c r="M80" i="6"/>
  <c r="G80" i="6"/>
  <c r="C80" i="8"/>
  <c r="AI78" i="6"/>
  <c r="AC78" i="6"/>
  <c r="W78" i="6"/>
  <c r="Q78" i="6"/>
  <c r="K78" i="6"/>
  <c r="E78" i="6"/>
  <c r="AK76" i="6"/>
  <c r="AE76" i="6"/>
  <c r="Y76" i="6"/>
  <c r="S76" i="6"/>
  <c r="M76" i="6"/>
  <c r="G76" i="6"/>
  <c r="C76" i="8"/>
  <c r="AI74" i="6"/>
  <c r="AC74" i="6"/>
  <c r="W74" i="6"/>
  <c r="Q74" i="6"/>
  <c r="K74" i="6"/>
  <c r="E74" i="6"/>
  <c r="AK72" i="6"/>
  <c r="AE72" i="6"/>
  <c r="Y72" i="6"/>
  <c r="S72" i="6"/>
  <c r="M72" i="6"/>
  <c r="G72" i="6"/>
  <c r="C72" i="8"/>
  <c r="AI70" i="6"/>
  <c r="AC70" i="6"/>
  <c r="W70" i="6"/>
  <c r="Q70" i="6"/>
  <c r="K70" i="6"/>
  <c r="E70" i="6"/>
  <c r="AK68" i="6"/>
  <c r="AE68" i="6"/>
  <c r="Y68" i="6"/>
  <c r="S68" i="6"/>
  <c r="M68" i="6"/>
  <c r="G68" i="6"/>
  <c r="C68" i="8"/>
  <c r="AI66" i="6"/>
  <c r="AC66" i="6"/>
  <c r="W66" i="6"/>
  <c r="Q66" i="6"/>
  <c r="K66" i="6"/>
  <c r="E66" i="6"/>
  <c r="AK64" i="6"/>
  <c r="AE64" i="6"/>
  <c r="Y64" i="6"/>
  <c r="S64" i="6"/>
  <c r="M64" i="6"/>
  <c r="G64" i="6"/>
  <c r="C64" i="8"/>
  <c r="AI62" i="6"/>
  <c r="AC62" i="6"/>
  <c r="W62" i="6"/>
  <c r="Q62" i="6"/>
  <c r="K62" i="6"/>
  <c r="E62" i="6"/>
  <c r="AK60" i="6"/>
  <c r="AE60" i="6"/>
  <c r="Y60" i="6"/>
  <c r="S60" i="6"/>
  <c r="M60" i="6"/>
  <c r="G60" i="6"/>
  <c r="C60" i="8"/>
  <c r="AI58" i="6"/>
  <c r="AC58" i="6"/>
  <c r="W58" i="6"/>
  <c r="Q58" i="6"/>
  <c r="K58" i="6"/>
  <c r="E58" i="6"/>
  <c r="AK56" i="6"/>
  <c r="AE56" i="6"/>
  <c r="Y56" i="6"/>
  <c r="S56" i="6"/>
  <c r="M56" i="6"/>
  <c r="G56" i="6"/>
  <c r="C56" i="8"/>
  <c r="AI54" i="6"/>
  <c r="AC54" i="6"/>
  <c r="W54" i="6"/>
  <c r="Q54" i="6"/>
  <c r="K54" i="6"/>
  <c r="E54" i="6"/>
  <c r="AK52" i="6"/>
  <c r="AE52" i="6"/>
  <c r="Y52" i="6"/>
  <c r="S52" i="6"/>
  <c r="M52" i="6"/>
  <c r="G52" i="6"/>
  <c r="C52" i="8"/>
  <c r="AI50" i="6"/>
  <c r="AC50" i="6"/>
  <c r="W50" i="6"/>
  <c r="Q50" i="6"/>
  <c r="K50" i="6"/>
  <c r="E50" i="6"/>
  <c r="AK48" i="6"/>
  <c r="AE48" i="6"/>
  <c r="Y48" i="6"/>
  <c r="S48" i="6"/>
  <c r="M48" i="6"/>
  <c r="G48" i="6"/>
  <c r="C48" i="8"/>
  <c r="AI46" i="6"/>
  <c r="AC46" i="6"/>
  <c r="W46" i="6"/>
  <c r="Q46" i="6"/>
  <c r="K46" i="6"/>
  <c r="E46" i="6"/>
  <c r="AK206" i="6"/>
  <c r="Y206" i="6"/>
  <c r="S206" i="6"/>
  <c r="M206" i="6"/>
  <c r="G206" i="6"/>
  <c r="C206" i="8"/>
  <c r="AI204" i="6"/>
  <c r="AC204" i="6"/>
  <c r="W204" i="6"/>
  <c r="Q204" i="6"/>
  <c r="K204" i="6"/>
  <c r="E204" i="6"/>
  <c r="AK202" i="6"/>
  <c r="AE202" i="6"/>
  <c r="Y202" i="6"/>
  <c r="S202" i="6"/>
  <c r="G202" i="6"/>
  <c r="C202" i="8"/>
  <c r="AI200" i="6"/>
  <c r="AC200" i="6"/>
  <c r="W200" i="6"/>
  <c r="Q200" i="6"/>
  <c r="K200" i="6"/>
  <c r="E200" i="6"/>
  <c r="AE206" i="6"/>
  <c r="S204" i="6"/>
  <c r="M200" i="6"/>
  <c r="AJ164" i="6"/>
  <c r="AD164" i="6"/>
  <c r="X164" i="6"/>
  <c r="AH162" i="6"/>
  <c r="AB162" i="6"/>
  <c r="V162" i="6"/>
  <c r="AJ160" i="6"/>
  <c r="AD160" i="6"/>
  <c r="X160" i="6"/>
  <c r="AH158" i="6"/>
  <c r="AB158" i="6"/>
  <c r="V158" i="6"/>
  <c r="AJ156" i="6"/>
  <c r="AD156" i="6"/>
  <c r="X156" i="6"/>
  <c r="AH154" i="6"/>
  <c r="AB154" i="6"/>
  <c r="V154" i="6"/>
  <c r="AJ152" i="6"/>
  <c r="AD152" i="6"/>
  <c r="X152" i="6"/>
  <c r="AH150" i="6"/>
  <c r="AB150" i="6"/>
  <c r="V150" i="6"/>
  <c r="AJ148" i="6"/>
  <c r="AD148" i="6"/>
  <c r="X148" i="6"/>
  <c r="AH146" i="6"/>
  <c r="AB146" i="6"/>
  <c r="V146" i="6"/>
  <c r="AJ144" i="6"/>
  <c r="AD144" i="6"/>
  <c r="X144" i="6"/>
  <c r="AH142" i="6"/>
  <c r="AB142" i="6"/>
  <c r="V142" i="6"/>
  <c r="AJ140" i="6"/>
  <c r="AD140" i="6"/>
  <c r="X140" i="6"/>
  <c r="AH138" i="6"/>
  <c r="AB138" i="6"/>
  <c r="V138" i="6"/>
  <c r="AJ136" i="6"/>
  <c r="AD136" i="6"/>
  <c r="X136" i="6"/>
  <c r="AH134" i="6"/>
  <c r="AB134" i="6"/>
  <c r="V134" i="6"/>
  <c r="AJ132" i="6"/>
  <c r="AD132" i="6"/>
  <c r="X132" i="6"/>
  <c r="AH130" i="6"/>
  <c r="AB130" i="6"/>
  <c r="V130" i="6"/>
  <c r="AJ128" i="6"/>
  <c r="AD128" i="6"/>
  <c r="X128" i="6"/>
  <c r="AH126" i="6"/>
  <c r="AB126" i="6"/>
  <c r="V126" i="6"/>
  <c r="AJ124" i="6"/>
  <c r="AD124" i="6"/>
  <c r="X124" i="6"/>
  <c r="AH122" i="6"/>
  <c r="AB122" i="6"/>
  <c r="V122" i="6"/>
  <c r="AJ120" i="6"/>
  <c r="AD120" i="6"/>
  <c r="X120" i="6"/>
  <c r="AH118" i="6"/>
  <c r="AB118" i="6"/>
  <c r="V118" i="6"/>
  <c r="AJ116" i="6"/>
  <c r="AD116" i="6"/>
  <c r="X116" i="6"/>
  <c r="AH114" i="6"/>
  <c r="AB114" i="6"/>
  <c r="V114" i="6"/>
  <c r="AJ112" i="6"/>
  <c r="AD112" i="6"/>
  <c r="X112" i="6"/>
  <c r="AH110" i="6"/>
  <c r="AB110" i="6"/>
  <c r="V110" i="6"/>
  <c r="AJ108" i="6"/>
  <c r="AD108" i="6"/>
  <c r="X108" i="6"/>
  <c r="AH106" i="6"/>
  <c r="AB106" i="6"/>
  <c r="V106" i="6"/>
  <c r="AJ104" i="6"/>
  <c r="AD104" i="6"/>
  <c r="X104" i="6"/>
  <c r="AH102" i="6"/>
  <c r="AB102" i="6"/>
  <c r="V102" i="6"/>
  <c r="AJ100" i="6"/>
  <c r="AD100" i="6"/>
  <c r="X100" i="6"/>
  <c r="AH98" i="6"/>
  <c r="AB98" i="6"/>
  <c r="V98" i="6"/>
  <c r="AJ96" i="6"/>
  <c r="AD96" i="6"/>
  <c r="X96" i="6"/>
  <c r="AH94" i="6"/>
  <c r="AB94" i="6"/>
  <c r="V94" i="6"/>
  <c r="AJ92" i="6"/>
  <c r="AD92" i="6"/>
  <c r="X92" i="6"/>
  <c r="AH90" i="6"/>
  <c r="AB90" i="6"/>
  <c r="V90" i="6"/>
  <c r="AJ88" i="6"/>
  <c r="AD88" i="6"/>
  <c r="X88" i="6"/>
  <c r="AH86" i="6"/>
  <c r="AB86" i="6"/>
  <c r="V86" i="6"/>
  <c r="AJ84" i="6"/>
  <c r="AD84" i="6"/>
  <c r="X84" i="6"/>
  <c r="AH82" i="6"/>
  <c r="AB82" i="6"/>
  <c r="V82" i="6"/>
  <c r="AJ80" i="6"/>
  <c r="AD80" i="6"/>
  <c r="X80" i="6"/>
  <c r="AH78" i="6"/>
  <c r="AB78" i="6"/>
  <c r="V78" i="6"/>
  <c r="AJ76" i="6"/>
  <c r="AD76" i="6"/>
  <c r="X76" i="6"/>
  <c r="AH74" i="6"/>
  <c r="AB74" i="6"/>
  <c r="V74" i="6"/>
  <c r="AJ72" i="6"/>
  <c r="AD72" i="6"/>
  <c r="X72" i="6"/>
  <c r="AH70" i="6"/>
  <c r="AB70" i="6"/>
  <c r="V70" i="6"/>
  <c r="AJ68" i="6"/>
  <c r="AD68" i="6"/>
  <c r="X68" i="6"/>
  <c r="AH66" i="6"/>
  <c r="AB66" i="6"/>
  <c r="V66" i="6"/>
  <c r="AJ64" i="6"/>
  <c r="AD64" i="6"/>
  <c r="X64" i="6"/>
  <c r="AH62" i="6"/>
  <c r="AB62" i="6"/>
  <c r="V62" i="6"/>
  <c r="J62" i="6"/>
  <c r="AJ60" i="6"/>
  <c r="AD60" i="6"/>
  <c r="X60" i="6"/>
  <c r="AH58" i="6"/>
  <c r="AB58" i="6"/>
  <c r="V58" i="6"/>
  <c r="AJ56" i="6"/>
  <c r="AD56" i="6"/>
  <c r="X56" i="6"/>
  <c r="AH54" i="6"/>
  <c r="AB54" i="6"/>
  <c r="V54" i="6"/>
  <c r="AJ52" i="6"/>
  <c r="AD52" i="6"/>
  <c r="X52" i="6"/>
  <c r="AH50" i="6"/>
  <c r="AB50" i="6"/>
  <c r="V50" i="6"/>
  <c r="AJ48" i="6"/>
  <c r="AD48" i="6"/>
  <c r="X48" i="6"/>
  <c r="AH46" i="6"/>
  <c r="AB46" i="6"/>
  <c r="V46" i="6"/>
  <c r="AJ206" i="6"/>
  <c r="AD206" i="6"/>
  <c r="X206" i="6"/>
  <c r="AH204" i="6"/>
  <c r="AB204" i="6"/>
  <c r="V204" i="6"/>
  <c r="AJ202" i="6"/>
  <c r="AD202" i="6"/>
  <c r="X202" i="6"/>
  <c r="AH200" i="6"/>
  <c r="AB200" i="6"/>
  <c r="V200" i="6"/>
  <c r="AK204" i="6"/>
  <c r="M204" i="6"/>
  <c r="Q144" i="6"/>
  <c r="K144" i="6"/>
  <c r="E144" i="6"/>
  <c r="AK142" i="6"/>
  <c r="AE142" i="6"/>
  <c r="Y142" i="6"/>
  <c r="S142" i="6"/>
  <c r="M142" i="6"/>
  <c r="G142" i="6"/>
  <c r="C142" i="8"/>
  <c r="AI140" i="6"/>
  <c r="AC140" i="6"/>
  <c r="W140" i="6"/>
  <c r="Q140" i="6"/>
  <c r="K140" i="6"/>
  <c r="E140" i="6"/>
  <c r="AK138" i="6"/>
  <c r="AE138" i="6"/>
  <c r="Y138" i="6"/>
  <c r="S138" i="6"/>
  <c r="M138" i="6"/>
  <c r="G138" i="6"/>
  <c r="C138" i="8"/>
  <c r="AI136" i="6"/>
  <c r="AC136" i="6"/>
  <c r="W136" i="6"/>
  <c r="Q136" i="6"/>
  <c r="K136" i="6"/>
  <c r="E136" i="6"/>
  <c r="AK134" i="6"/>
  <c r="AE134" i="6"/>
  <c r="Y134" i="6"/>
  <c r="S134" i="6"/>
  <c r="M134" i="6"/>
  <c r="G134" i="6"/>
  <c r="AI132" i="6"/>
  <c r="AC132" i="6"/>
  <c r="W132" i="6"/>
  <c r="Q132" i="6"/>
  <c r="K132" i="6"/>
  <c r="E132" i="6"/>
  <c r="AK130" i="6"/>
  <c r="AE130" i="6"/>
  <c r="Y130" i="6"/>
  <c r="S130" i="6"/>
  <c r="M130" i="6"/>
  <c r="G130" i="6"/>
  <c r="C130" i="8"/>
  <c r="AI128" i="6"/>
  <c r="AC128" i="6"/>
  <c r="W128" i="6"/>
  <c r="Q128" i="6"/>
  <c r="K128" i="6"/>
  <c r="E128" i="6"/>
  <c r="AK126" i="6"/>
  <c r="AE126" i="6"/>
  <c r="Y126" i="6"/>
  <c r="S126" i="6"/>
  <c r="M126" i="6"/>
  <c r="G126" i="6"/>
  <c r="C126" i="8"/>
  <c r="AI124" i="6"/>
  <c r="AC124" i="6"/>
  <c r="W124" i="6"/>
  <c r="Q124" i="6"/>
  <c r="K124" i="6"/>
  <c r="E124" i="6"/>
  <c r="AK122" i="6"/>
  <c r="AE122" i="6"/>
  <c r="Y122" i="6"/>
  <c r="S122" i="6"/>
  <c r="M122" i="6"/>
  <c r="G122" i="6"/>
  <c r="C122" i="8"/>
  <c r="AI120" i="6"/>
  <c r="AC120" i="6"/>
  <c r="W120" i="6"/>
  <c r="Q120" i="6"/>
  <c r="K120" i="6"/>
  <c r="E120" i="6"/>
  <c r="AK118" i="6"/>
  <c r="AE118" i="6"/>
  <c r="Y118" i="6"/>
  <c r="S118" i="6"/>
  <c r="M118" i="6"/>
  <c r="G118" i="6"/>
  <c r="AI116" i="6"/>
  <c r="AC116" i="6"/>
  <c r="W116" i="6"/>
  <c r="Q116" i="6"/>
  <c r="K116" i="6"/>
  <c r="E116" i="6"/>
  <c r="AK114" i="6"/>
  <c r="AE114" i="6"/>
  <c r="Y114" i="6"/>
  <c r="S114" i="6"/>
  <c r="M114" i="6"/>
  <c r="G114" i="6"/>
  <c r="C114" i="8"/>
  <c r="AI112" i="6"/>
  <c r="AC112" i="6"/>
  <c r="W112" i="6"/>
  <c r="Q112" i="6"/>
  <c r="K112" i="6"/>
  <c r="E112" i="6"/>
  <c r="AK110" i="6"/>
  <c r="AE110" i="6"/>
  <c r="Y110" i="6"/>
  <c r="S110" i="6"/>
  <c r="M110" i="6"/>
  <c r="G110" i="6"/>
  <c r="C110" i="8"/>
  <c r="AI108" i="6"/>
  <c r="AC108" i="6"/>
  <c r="W108" i="6"/>
  <c r="Q108" i="6"/>
  <c r="K108" i="6"/>
  <c r="E108" i="6"/>
  <c r="AK106" i="6"/>
  <c r="AE106" i="6"/>
  <c r="Y106" i="6"/>
  <c r="S106" i="6"/>
  <c r="M106" i="6"/>
  <c r="G106" i="6"/>
  <c r="C106" i="8"/>
  <c r="AI104" i="6"/>
  <c r="AC104" i="6"/>
  <c r="W104" i="6"/>
  <c r="Q104" i="6"/>
  <c r="K104" i="6"/>
  <c r="E104" i="6"/>
  <c r="AK102" i="6"/>
  <c r="AE102" i="6"/>
  <c r="Y102" i="6"/>
  <c r="S102" i="6"/>
  <c r="M102" i="6"/>
  <c r="G102" i="6"/>
  <c r="AI100" i="6"/>
  <c r="AC100" i="6"/>
  <c r="W100" i="6"/>
  <c r="Q100" i="6"/>
  <c r="K100" i="6"/>
  <c r="E100" i="6"/>
  <c r="AK98" i="6"/>
  <c r="AE98" i="6"/>
  <c r="Y98" i="6"/>
  <c r="S98" i="6"/>
  <c r="M98" i="6"/>
  <c r="G98" i="6"/>
  <c r="C98" i="8"/>
  <c r="AI96" i="6"/>
  <c r="AC96" i="6"/>
  <c r="W96" i="6"/>
  <c r="Q96" i="6"/>
  <c r="K96" i="6"/>
  <c r="E96" i="6"/>
  <c r="AK94" i="6"/>
  <c r="AE94" i="6"/>
  <c r="Y94" i="6"/>
  <c r="S94" i="6"/>
  <c r="M94" i="6"/>
  <c r="G94" i="6"/>
  <c r="C94" i="8"/>
  <c r="AI92" i="6"/>
  <c r="AC92" i="6"/>
  <c r="W92" i="6"/>
  <c r="Q92" i="6"/>
  <c r="K92" i="6"/>
  <c r="E92" i="6"/>
  <c r="AK90" i="6"/>
  <c r="AE90" i="6"/>
  <c r="Y90" i="6"/>
  <c r="S90" i="6"/>
  <c r="M90" i="6"/>
  <c r="G90" i="6"/>
  <c r="C90" i="8"/>
  <c r="AI88" i="6"/>
  <c r="AC88" i="6"/>
  <c r="W88" i="6"/>
  <c r="Q88" i="6"/>
  <c r="K88" i="6"/>
  <c r="E88" i="6"/>
  <c r="AK86" i="6"/>
  <c r="AE86" i="6"/>
  <c r="Y86" i="6"/>
  <c r="S86" i="6"/>
  <c r="M86" i="6"/>
  <c r="G86" i="6"/>
  <c r="AI84" i="6"/>
  <c r="AC84" i="6"/>
  <c r="W84" i="6"/>
  <c r="Q84" i="6"/>
  <c r="K84" i="6"/>
  <c r="E84" i="6"/>
  <c r="AK82" i="6"/>
  <c r="AE82" i="6"/>
  <c r="Y82" i="6"/>
  <c r="S82" i="6"/>
  <c r="M82" i="6"/>
  <c r="G82" i="6"/>
  <c r="C82" i="8"/>
  <c r="AI80" i="6"/>
  <c r="AC80" i="6"/>
  <c r="W80" i="6"/>
  <c r="Q80" i="6"/>
  <c r="K80" i="6"/>
  <c r="E80" i="6"/>
  <c r="AK78" i="6"/>
  <c r="AE78" i="6"/>
  <c r="Y78" i="6"/>
  <c r="S78" i="6"/>
  <c r="M78" i="6"/>
  <c r="G78" i="6"/>
  <c r="C78" i="8"/>
  <c r="AI76" i="6"/>
  <c r="AC76" i="6"/>
  <c r="W76" i="6"/>
  <c r="Q76" i="6"/>
  <c r="K76" i="6"/>
  <c r="E76" i="6"/>
  <c r="AK74" i="6"/>
  <c r="AE74" i="6"/>
  <c r="Y74" i="6"/>
  <c r="S74" i="6"/>
  <c r="M74" i="6"/>
  <c r="G74" i="6"/>
  <c r="C74" i="8"/>
  <c r="AI72" i="6"/>
  <c r="AC72" i="6"/>
  <c r="W72" i="6"/>
  <c r="Q72" i="6"/>
  <c r="K72" i="6"/>
  <c r="E72" i="6"/>
  <c r="AK70" i="6"/>
  <c r="AE70" i="6"/>
  <c r="Y70" i="6"/>
  <c r="S70" i="6"/>
  <c r="M70" i="6"/>
  <c r="G70" i="6"/>
  <c r="AI68" i="6"/>
  <c r="AC68" i="6"/>
  <c r="W68" i="6"/>
  <c r="Q68" i="6"/>
  <c r="K68" i="6"/>
  <c r="E68" i="6"/>
  <c r="AK66" i="6"/>
  <c r="AE66" i="6"/>
  <c r="Y66" i="6"/>
  <c r="S66" i="6"/>
  <c r="M66" i="6"/>
  <c r="G66" i="6"/>
  <c r="C66" i="8"/>
  <c r="AI64" i="6"/>
  <c r="AC64" i="6"/>
  <c r="W64" i="6"/>
  <c r="Q64" i="6"/>
  <c r="K64" i="6"/>
  <c r="E64" i="6"/>
  <c r="AK62" i="6"/>
  <c r="AE62" i="6"/>
  <c r="Y62" i="6"/>
  <c r="S62" i="6"/>
  <c r="M62" i="6"/>
  <c r="G62" i="6"/>
  <c r="C62" i="8"/>
  <c r="AI60" i="6"/>
  <c r="AC60" i="6"/>
  <c r="W60" i="6"/>
  <c r="Q60" i="6"/>
  <c r="K60" i="6"/>
  <c r="E60" i="6"/>
  <c r="AK58" i="6"/>
  <c r="AE58" i="6"/>
  <c r="Y58" i="6"/>
  <c r="S58" i="6"/>
  <c r="M58" i="6"/>
  <c r="G58" i="6"/>
  <c r="C58" i="8"/>
  <c r="AI56" i="6"/>
  <c r="AC56" i="6"/>
  <c r="W56" i="6"/>
  <c r="Q56" i="6"/>
  <c r="K56" i="6"/>
  <c r="E56" i="6"/>
  <c r="AK54" i="6"/>
  <c r="AE54" i="6"/>
  <c r="Y54" i="6"/>
  <c r="S54" i="6"/>
  <c r="M54" i="6"/>
  <c r="G54" i="6"/>
  <c r="AI52" i="6"/>
  <c r="AC52" i="6"/>
  <c r="W52" i="6"/>
  <c r="Q52" i="6"/>
  <c r="K52" i="6"/>
  <c r="E52" i="6"/>
  <c r="AK50" i="6"/>
  <c r="AE50" i="6"/>
  <c r="Y50" i="6"/>
  <c r="S50" i="6"/>
  <c r="M50" i="6"/>
  <c r="G50" i="6"/>
  <c r="C50" i="8"/>
  <c r="AI48" i="6"/>
  <c r="AC48" i="6"/>
  <c r="W48" i="6"/>
  <c r="Q48" i="6"/>
  <c r="K48" i="6"/>
  <c r="E48" i="6"/>
  <c r="AK46" i="6"/>
  <c r="AE46" i="6"/>
  <c r="Y46" i="6"/>
  <c r="S46" i="6"/>
  <c r="M46" i="6"/>
  <c r="G46" i="6"/>
  <c r="C46" i="8"/>
  <c r="AI206" i="6"/>
  <c r="AC206" i="6"/>
  <c r="W206" i="6"/>
  <c r="Q206" i="6"/>
  <c r="K206" i="6"/>
  <c r="E206" i="6"/>
  <c r="C204" i="8"/>
  <c r="AI202" i="6"/>
  <c r="AC202" i="6"/>
  <c r="W202" i="6"/>
  <c r="Q202" i="6"/>
  <c r="K202" i="6"/>
  <c r="E202" i="6"/>
  <c r="AE200" i="6"/>
  <c r="S200" i="6"/>
  <c r="G200" i="6"/>
  <c r="C200" i="8"/>
  <c r="AE204" i="6"/>
  <c r="G204" i="6"/>
  <c r="M202" i="6"/>
  <c r="AK200" i="6"/>
  <c r="AH164" i="6"/>
  <c r="AB164" i="6"/>
  <c r="V164" i="6"/>
  <c r="AJ162" i="6"/>
  <c r="AD162" i="6"/>
  <c r="X162" i="6"/>
  <c r="AH160" i="6"/>
  <c r="AB160" i="6"/>
  <c r="V160" i="6"/>
  <c r="AJ158" i="6"/>
  <c r="AD158" i="6"/>
  <c r="X158" i="6"/>
  <c r="AH156" i="6"/>
  <c r="AB156" i="6"/>
  <c r="V156" i="6"/>
  <c r="AJ154" i="6"/>
  <c r="AD154" i="6"/>
  <c r="X154" i="6"/>
  <c r="AH152" i="6"/>
  <c r="AB152" i="6"/>
  <c r="V152" i="6"/>
  <c r="AJ150" i="6"/>
  <c r="AD150" i="6"/>
  <c r="X150" i="6"/>
  <c r="AH148" i="6"/>
  <c r="AB148" i="6"/>
  <c r="V148" i="6"/>
  <c r="AJ146" i="6"/>
  <c r="AD146" i="6"/>
  <c r="X146" i="6"/>
  <c r="AH144" i="6"/>
  <c r="AB144" i="6"/>
  <c r="V144" i="6"/>
  <c r="AJ142" i="6"/>
  <c r="AD142" i="6"/>
  <c r="X142" i="6"/>
  <c r="AH140" i="6"/>
  <c r="AB140" i="6"/>
  <c r="V140" i="6"/>
  <c r="AJ138" i="6"/>
  <c r="AD138" i="6"/>
  <c r="X138" i="6"/>
  <c r="AH136" i="6"/>
  <c r="AB136" i="6"/>
  <c r="V136" i="6"/>
  <c r="AJ134" i="6"/>
  <c r="AD134" i="6"/>
  <c r="X134" i="6"/>
  <c r="AH132" i="6"/>
  <c r="AB132" i="6"/>
  <c r="V132" i="6"/>
  <c r="AJ130" i="6"/>
  <c r="AD130" i="6"/>
  <c r="X130" i="6"/>
  <c r="AH128" i="6"/>
  <c r="AB128" i="6"/>
  <c r="V128" i="6"/>
  <c r="AJ126" i="6"/>
  <c r="AD126" i="6"/>
  <c r="X126" i="6"/>
  <c r="AH124" i="6"/>
  <c r="AB124" i="6"/>
  <c r="V124" i="6"/>
  <c r="AJ122" i="6"/>
  <c r="AD122" i="6"/>
  <c r="X122" i="6"/>
  <c r="AH120" i="6"/>
  <c r="AB120" i="6"/>
  <c r="V120" i="6"/>
  <c r="AJ118" i="6"/>
  <c r="AD118" i="6"/>
  <c r="X118" i="6"/>
  <c r="AH116" i="6"/>
  <c r="AB116" i="6"/>
  <c r="V116" i="6"/>
  <c r="AJ114" i="6"/>
  <c r="AD114" i="6"/>
  <c r="X114" i="6"/>
  <c r="AH112" i="6"/>
  <c r="AB112" i="6"/>
  <c r="V112" i="6"/>
  <c r="AJ110" i="6"/>
  <c r="AD110" i="6"/>
  <c r="X110" i="6"/>
  <c r="AH108" i="6"/>
  <c r="AB108" i="6"/>
  <c r="V108" i="6"/>
  <c r="AJ106" i="6"/>
  <c r="AD106" i="6"/>
  <c r="X106" i="6"/>
  <c r="AH104" i="6"/>
  <c r="AB104" i="6"/>
  <c r="V104" i="6"/>
  <c r="AJ102" i="6"/>
  <c r="AD102" i="6"/>
  <c r="X102" i="6"/>
  <c r="AH100" i="6"/>
  <c r="AB100" i="6"/>
  <c r="V100" i="6"/>
  <c r="AJ98" i="6"/>
  <c r="AD98" i="6"/>
  <c r="X98" i="6"/>
  <c r="AH96" i="6"/>
  <c r="AB96" i="6"/>
  <c r="V96" i="6"/>
  <c r="AJ94" i="6"/>
  <c r="AD94" i="6"/>
  <c r="X94" i="6"/>
  <c r="AH92" i="6"/>
  <c r="AB92" i="6"/>
  <c r="V92" i="6"/>
  <c r="AJ90" i="6"/>
  <c r="AD90" i="6"/>
  <c r="X90" i="6"/>
  <c r="AH88" i="6"/>
  <c r="AB88" i="6"/>
  <c r="V88" i="6"/>
  <c r="AJ86" i="6"/>
  <c r="AD86" i="6"/>
  <c r="X86" i="6"/>
  <c r="AH84" i="6"/>
  <c r="AB84" i="6"/>
  <c r="V84" i="6"/>
  <c r="AJ82" i="6"/>
  <c r="AD82" i="6"/>
  <c r="X82" i="6"/>
  <c r="AH80" i="6"/>
  <c r="AB80" i="6"/>
  <c r="V80" i="6"/>
  <c r="AJ78" i="6"/>
  <c r="AD78" i="6"/>
  <c r="X78" i="6"/>
  <c r="AH76" i="6"/>
  <c r="AB76" i="6"/>
  <c r="V76" i="6"/>
  <c r="AJ74" i="6"/>
  <c r="AD74" i="6"/>
  <c r="X74" i="6"/>
  <c r="AH72" i="6"/>
  <c r="AB72" i="6"/>
  <c r="V72" i="6"/>
  <c r="AJ70" i="6"/>
  <c r="AD70" i="6"/>
  <c r="X70" i="6"/>
  <c r="AH68" i="6"/>
  <c r="AB68" i="6"/>
  <c r="V68" i="6"/>
  <c r="AJ66" i="6"/>
  <c r="AD66" i="6"/>
  <c r="X66" i="6"/>
  <c r="AH64" i="6"/>
  <c r="AB64" i="6"/>
  <c r="V64" i="6"/>
  <c r="AJ62" i="6"/>
  <c r="AD62" i="6"/>
  <c r="X62" i="6"/>
  <c r="AH60" i="6"/>
  <c r="AB60" i="6"/>
  <c r="V60" i="6"/>
  <c r="AJ58" i="6"/>
  <c r="AD58" i="6"/>
  <c r="X58" i="6"/>
  <c r="AH56" i="6"/>
  <c r="AB56" i="6"/>
  <c r="V56" i="6"/>
  <c r="AJ54" i="6"/>
  <c r="AD54" i="6"/>
  <c r="X54" i="6"/>
  <c r="AH52" i="6"/>
  <c r="AB52" i="6"/>
  <c r="V52" i="6"/>
  <c r="AJ50" i="6"/>
  <c r="AD50" i="6"/>
  <c r="X50" i="6"/>
  <c r="AH48" i="6"/>
  <c r="AB48" i="6"/>
  <c r="V48" i="6"/>
  <c r="AJ46" i="6"/>
  <c r="AD46" i="6"/>
  <c r="X46" i="6"/>
  <c r="AH206" i="6"/>
  <c r="AB206" i="6"/>
  <c r="V206" i="6"/>
  <c r="AJ204" i="6"/>
  <c r="AD204" i="6"/>
  <c r="X204" i="6"/>
  <c r="AH202" i="6"/>
  <c r="AB202" i="6"/>
  <c r="V202" i="6"/>
  <c r="AJ200" i="6"/>
  <c r="AD200" i="6"/>
  <c r="X200" i="6"/>
  <c r="Y204" i="6"/>
  <c r="Y200" i="6"/>
  <c r="B165" i="6"/>
  <c r="B149" i="6"/>
  <c r="B133" i="6"/>
  <c r="B117" i="6"/>
  <c r="B101" i="6"/>
  <c r="B85" i="6"/>
  <c r="B69" i="6"/>
  <c r="B53" i="6"/>
  <c r="B197" i="6"/>
  <c r="B177" i="6"/>
  <c r="B205" i="6"/>
  <c r="P204" i="6"/>
  <c r="D204" i="6"/>
  <c r="J192" i="6"/>
  <c r="B191" i="6"/>
  <c r="D190" i="6"/>
  <c r="P188" i="6"/>
  <c r="P180" i="6"/>
  <c r="R98" i="6"/>
  <c r="P86" i="6"/>
  <c r="J50" i="6"/>
  <c r="P172" i="6"/>
  <c r="D172" i="6"/>
  <c r="F162" i="6"/>
  <c r="J160" i="6"/>
  <c r="F154" i="6"/>
  <c r="J152" i="6"/>
  <c r="F146" i="6"/>
  <c r="J144" i="6"/>
  <c r="F138" i="6"/>
  <c r="J136" i="6"/>
  <c r="F130" i="6"/>
  <c r="J128" i="6"/>
  <c r="F122" i="6"/>
  <c r="J120" i="6"/>
  <c r="F106" i="6"/>
  <c r="L102" i="6"/>
  <c r="P200" i="6"/>
  <c r="D200" i="6"/>
  <c r="D196" i="6"/>
  <c r="B183" i="6"/>
  <c r="D180" i="6"/>
  <c r="J170" i="6"/>
  <c r="J166" i="6"/>
  <c r="J204" i="6"/>
  <c r="P198" i="6"/>
  <c r="D188" i="6"/>
  <c r="J184" i="6"/>
  <c r="P174" i="6"/>
  <c r="P182" i="6"/>
  <c r="J178" i="6"/>
  <c r="D174" i="6"/>
  <c r="P166" i="6"/>
  <c r="F160" i="6"/>
  <c r="P158" i="6"/>
  <c r="J158" i="6"/>
  <c r="F152" i="6"/>
  <c r="P150" i="6"/>
  <c r="J150" i="6"/>
  <c r="F144" i="6"/>
  <c r="P142" i="6"/>
  <c r="J142" i="6"/>
  <c r="F136" i="6"/>
  <c r="P134" i="6"/>
  <c r="J134" i="6"/>
  <c r="F128" i="6"/>
  <c r="P126" i="6"/>
  <c r="J126" i="6"/>
  <c r="P70" i="6"/>
  <c r="J66" i="6"/>
  <c r="D58" i="6"/>
  <c r="J200" i="6"/>
  <c r="D198" i="6"/>
  <c r="P196" i="6"/>
  <c r="J194" i="6"/>
  <c r="P190" i="6"/>
  <c r="J186" i="6"/>
  <c r="D182" i="6"/>
  <c r="J176" i="6"/>
  <c r="J168" i="6"/>
  <c r="B199" i="6"/>
  <c r="B185" i="6"/>
  <c r="B173" i="6"/>
  <c r="B167" i="6"/>
  <c r="B49" i="6"/>
  <c r="B181" i="6"/>
  <c r="B175" i="6"/>
  <c r="B169" i="6"/>
  <c r="R198" i="6"/>
  <c r="F198" i="6"/>
  <c r="R190" i="6"/>
  <c r="R186" i="6"/>
  <c r="R182" i="6"/>
  <c r="R178" i="6"/>
  <c r="R174" i="6"/>
  <c r="L170" i="6"/>
  <c r="L166" i="6"/>
  <c r="L162" i="6"/>
  <c r="D160" i="6"/>
  <c r="L158" i="6"/>
  <c r="D156" i="6"/>
  <c r="L154" i="6"/>
  <c r="D152" i="6"/>
  <c r="D148" i="6"/>
  <c r="L146" i="6"/>
  <c r="D144" i="6"/>
  <c r="L142" i="6"/>
  <c r="D140" i="6"/>
  <c r="L138" i="6"/>
  <c r="D136" i="6"/>
  <c r="L134" i="6"/>
  <c r="D132" i="6"/>
  <c r="L130" i="6"/>
  <c r="D128" i="6"/>
  <c r="L126" i="6"/>
  <c r="D124" i="6"/>
  <c r="L122" i="6"/>
  <c r="F118" i="6"/>
  <c r="P116" i="6"/>
  <c r="D112" i="6"/>
  <c r="R110" i="6"/>
  <c r="F110" i="6"/>
  <c r="J108" i="6"/>
  <c r="P104" i="6"/>
  <c r="F102" i="6"/>
  <c r="P100" i="6"/>
  <c r="D100" i="6"/>
  <c r="D96" i="6"/>
  <c r="R94" i="6"/>
  <c r="P92" i="6"/>
  <c r="P88" i="6"/>
  <c r="D88" i="6"/>
  <c r="L86" i="6"/>
  <c r="J84" i="6"/>
  <c r="D84" i="6"/>
  <c r="L82" i="6"/>
  <c r="P80" i="6"/>
  <c r="D80" i="6"/>
  <c r="L78" i="6"/>
  <c r="J76" i="6"/>
  <c r="L74" i="6"/>
  <c r="F74" i="6"/>
  <c r="J72" i="6"/>
  <c r="L70" i="6"/>
  <c r="J68" i="6"/>
  <c r="L66" i="6"/>
  <c r="R62" i="6"/>
  <c r="P60" i="6"/>
  <c r="J60" i="6"/>
  <c r="F58" i="6"/>
  <c r="J56" i="6"/>
  <c r="F54" i="6"/>
  <c r="L50" i="6"/>
  <c r="F50" i="6"/>
  <c r="D48" i="6"/>
  <c r="R46" i="6"/>
  <c r="L200" i="6"/>
  <c r="P164" i="6"/>
  <c r="P156" i="6"/>
  <c r="P148" i="6"/>
  <c r="P140" i="6"/>
  <c r="P132" i="6"/>
  <c r="P124" i="6"/>
  <c r="F98" i="6"/>
  <c r="L94" i="6"/>
  <c r="R90" i="6"/>
  <c r="J64" i="6"/>
  <c r="L198" i="6"/>
  <c r="L194" i="6"/>
  <c r="L190" i="6"/>
  <c r="F186" i="6"/>
  <c r="F182" i="6"/>
  <c r="L178" i="6"/>
  <c r="L174" i="6"/>
  <c r="R170" i="6"/>
  <c r="F170" i="6"/>
  <c r="R166" i="6"/>
  <c r="D164" i="6"/>
  <c r="R162" i="6"/>
  <c r="R154" i="6"/>
  <c r="L150" i="6"/>
  <c r="R146" i="6"/>
  <c r="R142" i="6"/>
  <c r="R126" i="6"/>
  <c r="R122" i="6"/>
  <c r="D120" i="6"/>
  <c r="L118" i="6"/>
  <c r="D116" i="6"/>
  <c r="P112" i="6"/>
  <c r="P108" i="6"/>
  <c r="D104" i="6"/>
  <c r="P96" i="6"/>
  <c r="F94" i="6"/>
  <c r="J92" i="6"/>
  <c r="L90" i="6"/>
  <c r="J88" i="6"/>
  <c r="R86" i="6"/>
  <c r="P84" i="6"/>
  <c r="R82" i="6"/>
  <c r="D76" i="6"/>
  <c r="R74" i="6"/>
  <c r="F70" i="6"/>
  <c r="D68" i="6"/>
  <c r="R66" i="6"/>
  <c r="F66" i="6"/>
  <c r="P64" i="6"/>
  <c r="D64" i="6"/>
  <c r="L62" i="6"/>
  <c r="R58" i="6"/>
  <c r="L54" i="6"/>
  <c r="P52" i="6"/>
  <c r="P48" i="6"/>
  <c r="L46" i="6"/>
  <c r="R204" i="6"/>
  <c r="F204" i="6"/>
  <c r="F200" i="6"/>
  <c r="D206" i="6"/>
  <c r="J202" i="6"/>
  <c r="B163" i="6"/>
  <c r="B159" i="6"/>
  <c r="B155" i="6"/>
  <c r="B151" i="6"/>
  <c r="B147" i="6"/>
  <c r="B143" i="6"/>
  <c r="B139" i="6"/>
  <c r="B135" i="6"/>
  <c r="B131" i="6"/>
  <c r="B127" i="6"/>
  <c r="B123" i="6"/>
  <c r="B119" i="6"/>
  <c r="B115" i="6"/>
  <c r="B111" i="6"/>
  <c r="B107" i="6"/>
  <c r="B103" i="6"/>
  <c r="B99" i="6"/>
  <c r="B95" i="6"/>
  <c r="B91" i="6"/>
  <c r="B87" i="6"/>
  <c r="B83" i="6"/>
  <c r="B79" i="6"/>
  <c r="B75" i="6"/>
  <c r="B71" i="6"/>
  <c r="B67" i="6"/>
  <c r="B63" i="6"/>
  <c r="B59" i="6"/>
  <c r="B55" i="6"/>
  <c r="B51" i="6"/>
  <c r="B47" i="6"/>
  <c r="B201" i="6"/>
  <c r="J196" i="6"/>
  <c r="B193" i="6"/>
  <c r="P192" i="6"/>
  <c r="D192" i="6"/>
  <c r="J188" i="6"/>
  <c r="P184" i="6"/>
  <c r="D184" i="6"/>
  <c r="J180" i="6"/>
  <c r="P176" i="6"/>
  <c r="D176" i="6"/>
  <c r="J172" i="6"/>
  <c r="P168" i="6"/>
  <c r="D168" i="6"/>
  <c r="F166" i="6"/>
  <c r="J164" i="6"/>
  <c r="P162" i="6"/>
  <c r="F158" i="6"/>
  <c r="J156" i="6"/>
  <c r="P154" i="6"/>
  <c r="F150" i="6"/>
  <c r="J148" i="6"/>
  <c r="P146" i="6"/>
  <c r="F142" i="6"/>
  <c r="J140" i="6"/>
  <c r="P138" i="6"/>
  <c r="F134" i="6"/>
  <c r="J132" i="6"/>
  <c r="P130" i="6"/>
  <c r="F126" i="6"/>
  <c r="J124" i="6"/>
  <c r="P122" i="6"/>
  <c r="R114" i="6"/>
  <c r="F90" i="6"/>
  <c r="P78" i="6"/>
  <c r="B189" i="6"/>
  <c r="R194" i="6"/>
  <c r="F194" i="6"/>
  <c r="F190" i="6"/>
  <c r="L186" i="6"/>
  <c r="L182" i="6"/>
  <c r="F178" i="6"/>
  <c r="F174" i="6"/>
  <c r="R158" i="6"/>
  <c r="R150" i="6"/>
  <c r="R138" i="6"/>
  <c r="R134" i="6"/>
  <c r="R130" i="6"/>
  <c r="R118" i="6"/>
  <c r="J116" i="6"/>
  <c r="L114" i="6"/>
  <c r="J112" i="6"/>
  <c r="D108" i="6"/>
  <c r="L106" i="6"/>
  <c r="J104" i="6"/>
  <c r="R102" i="6"/>
  <c r="J100" i="6"/>
  <c r="L98" i="6"/>
  <c r="J96" i="6"/>
  <c r="D92" i="6"/>
  <c r="F86" i="6"/>
  <c r="J80" i="6"/>
  <c r="R78" i="6"/>
  <c r="F78" i="6"/>
  <c r="P76" i="6"/>
  <c r="P72" i="6"/>
  <c r="D72" i="6"/>
  <c r="R70" i="6"/>
  <c r="P68" i="6"/>
  <c r="F62" i="6"/>
  <c r="D60" i="6"/>
  <c r="L58" i="6"/>
  <c r="P56" i="6"/>
  <c r="D56" i="6"/>
  <c r="R54" i="6"/>
  <c r="D52" i="6"/>
  <c r="R50" i="6"/>
  <c r="J48" i="6"/>
  <c r="F46" i="6"/>
  <c r="L204" i="6"/>
  <c r="R200" i="6"/>
  <c r="P206" i="6"/>
  <c r="R196" i="6"/>
  <c r="L196" i="6"/>
  <c r="F196" i="6"/>
  <c r="R192" i="6"/>
  <c r="L192" i="6"/>
  <c r="F192" i="6"/>
  <c r="R188" i="6"/>
  <c r="L188" i="6"/>
  <c r="F188" i="6"/>
  <c r="R184" i="6"/>
  <c r="L184" i="6"/>
  <c r="F184" i="6"/>
  <c r="R180" i="6"/>
  <c r="L180" i="6"/>
  <c r="F180" i="6"/>
  <c r="R176" i="6"/>
  <c r="L176" i="6"/>
  <c r="F176" i="6"/>
  <c r="R172" i="6"/>
  <c r="L172" i="6"/>
  <c r="F172" i="6"/>
  <c r="R168" i="6"/>
  <c r="L168" i="6"/>
  <c r="F168" i="6"/>
  <c r="D166" i="6"/>
  <c r="R164" i="6"/>
  <c r="L164" i="6"/>
  <c r="D162" i="6"/>
  <c r="R160" i="6"/>
  <c r="L160" i="6"/>
  <c r="D158" i="6"/>
  <c r="R156" i="6"/>
  <c r="L156" i="6"/>
  <c r="D154" i="6"/>
  <c r="R152" i="6"/>
  <c r="L152" i="6"/>
  <c r="D150" i="6"/>
  <c r="R148" i="6"/>
  <c r="L148" i="6"/>
  <c r="D146" i="6"/>
  <c r="R144" i="6"/>
  <c r="L144" i="6"/>
  <c r="D142" i="6"/>
  <c r="R140" i="6"/>
  <c r="L140" i="6"/>
  <c r="D138" i="6"/>
  <c r="R136" i="6"/>
  <c r="L136" i="6"/>
  <c r="D134" i="6"/>
  <c r="R132" i="6"/>
  <c r="L132" i="6"/>
  <c r="D130" i="6"/>
  <c r="R128" i="6"/>
  <c r="L128" i="6"/>
  <c r="D126" i="6"/>
  <c r="R124" i="6"/>
  <c r="L124" i="6"/>
  <c r="D122" i="6"/>
  <c r="R120" i="6"/>
  <c r="L120" i="6"/>
  <c r="F120" i="6"/>
  <c r="P118" i="6"/>
  <c r="D118" i="6"/>
  <c r="R116" i="6"/>
  <c r="L116" i="6"/>
  <c r="F116" i="6"/>
  <c r="P114" i="6"/>
  <c r="J114" i="6"/>
  <c r="D114" i="6"/>
  <c r="R112" i="6"/>
  <c r="L112" i="6"/>
  <c r="F112" i="6"/>
  <c r="P110" i="6"/>
  <c r="J110" i="6"/>
  <c r="D110" i="6"/>
  <c r="R108" i="6"/>
  <c r="L108" i="6"/>
  <c r="F108" i="6"/>
  <c r="P106" i="6"/>
  <c r="J106" i="6"/>
  <c r="D106" i="6"/>
  <c r="R104" i="6"/>
  <c r="L104" i="6"/>
  <c r="F104" i="6"/>
  <c r="P102" i="6"/>
  <c r="J102" i="6"/>
  <c r="D102" i="6"/>
  <c r="R100" i="6"/>
  <c r="L100" i="6"/>
  <c r="F100" i="6"/>
  <c r="P98" i="6"/>
  <c r="J98" i="6"/>
  <c r="D98" i="6"/>
  <c r="R96" i="6"/>
  <c r="L96" i="6"/>
  <c r="F96" i="6"/>
  <c r="P94" i="6"/>
  <c r="J94" i="6"/>
  <c r="D94" i="6"/>
  <c r="R92" i="6"/>
  <c r="L92" i="6"/>
  <c r="F92" i="6"/>
  <c r="P90" i="6"/>
  <c r="J90" i="6"/>
  <c r="D90" i="6"/>
  <c r="R88" i="6"/>
  <c r="L88" i="6"/>
  <c r="F88" i="6"/>
  <c r="J86" i="6"/>
  <c r="D86" i="6"/>
  <c r="R84" i="6"/>
  <c r="L84" i="6"/>
  <c r="F84" i="6"/>
  <c r="P82" i="6"/>
  <c r="J82" i="6"/>
  <c r="D82" i="6"/>
  <c r="R80" i="6"/>
  <c r="F80" i="6"/>
  <c r="J78" i="6"/>
  <c r="D78" i="6"/>
  <c r="R76" i="6"/>
  <c r="L76" i="6"/>
  <c r="F76" i="6"/>
  <c r="P74" i="6"/>
  <c r="J74" i="6"/>
  <c r="D74" i="6"/>
  <c r="R72" i="6"/>
  <c r="L72" i="6"/>
  <c r="F72" i="6"/>
  <c r="J206" i="6"/>
  <c r="P202" i="6"/>
  <c r="D202" i="6"/>
  <c r="J198" i="6"/>
  <c r="B195" i="6"/>
  <c r="P194" i="6"/>
  <c r="D194" i="6"/>
  <c r="J190" i="6"/>
  <c r="B187" i="6"/>
  <c r="P186" i="6"/>
  <c r="D186" i="6"/>
  <c r="J182" i="6"/>
  <c r="B179" i="6"/>
  <c r="P178" i="6"/>
  <c r="D178" i="6"/>
  <c r="J174" i="6"/>
  <c r="B171" i="6"/>
  <c r="P170" i="6"/>
  <c r="D170" i="6"/>
  <c r="F164" i="6"/>
  <c r="J162" i="6"/>
  <c r="P160" i="6"/>
  <c r="F156" i="6"/>
  <c r="J154" i="6"/>
  <c r="P152" i="6"/>
  <c r="F148" i="6"/>
  <c r="J146" i="6"/>
  <c r="P144" i="6"/>
  <c r="F140" i="6"/>
  <c r="J138" i="6"/>
  <c r="P136" i="6"/>
  <c r="F132" i="6"/>
  <c r="J130" i="6"/>
  <c r="P128" i="6"/>
  <c r="F124" i="6"/>
  <c r="J122" i="6"/>
  <c r="P120" i="6"/>
  <c r="J118" i="6"/>
  <c r="F114" i="6"/>
  <c r="L110" i="6"/>
  <c r="R106" i="6"/>
  <c r="F82" i="6"/>
  <c r="L80" i="6"/>
  <c r="J52" i="6"/>
  <c r="J70" i="6"/>
  <c r="D70" i="6"/>
  <c r="R68" i="6"/>
  <c r="L68" i="6"/>
  <c r="F68" i="6"/>
  <c r="P66" i="6"/>
  <c r="D66" i="6"/>
  <c r="R64" i="6"/>
  <c r="L64" i="6"/>
  <c r="F64" i="6"/>
  <c r="P62" i="6"/>
  <c r="D62" i="6"/>
  <c r="R60" i="6"/>
  <c r="L60" i="6"/>
  <c r="F60" i="6"/>
  <c r="P58" i="6"/>
  <c r="J58" i="6"/>
  <c r="R56" i="6"/>
  <c r="L56" i="6"/>
  <c r="F56" i="6"/>
  <c r="J54" i="6"/>
  <c r="D54" i="6"/>
  <c r="R52" i="6"/>
  <c r="L52" i="6"/>
  <c r="F52" i="6"/>
  <c r="P50" i="6"/>
  <c r="D50" i="6"/>
  <c r="R48" i="6"/>
  <c r="L48" i="6"/>
  <c r="F48" i="6"/>
  <c r="P46" i="6"/>
  <c r="J46" i="6"/>
  <c r="R206" i="6"/>
  <c r="L206" i="6"/>
  <c r="F206" i="6"/>
  <c r="R202" i="6"/>
  <c r="L202" i="6"/>
  <c r="F202" i="6"/>
  <c r="D46" i="6"/>
  <c r="B113" i="6"/>
  <c r="B109" i="6"/>
  <c r="B105" i="6"/>
  <c r="B97" i="6"/>
  <c r="B93" i="6"/>
  <c r="B89" i="6"/>
  <c r="B81" i="6"/>
  <c r="B77" i="6"/>
  <c r="B73" i="6"/>
  <c r="B65" i="6"/>
  <c r="B61" i="6"/>
  <c r="B57" i="6"/>
  <c r="B45" i="6"/>
  <c r="B161" i="6"/>
  <c r="B157" i="6"/>
  <c r="B153" i="6"/>
  <c r="B145" i="6"/>
  <c r="B141" i="6"/>
  <c r="B137" i="6"/>
  <c r="B129" i="6"/>
  <c r="B125" i="6"/>
  <c r="B121" i="6"/>
  <c r="P54" i="6"/>
  <c r="AC11" i="1"/>
  <c r="AD11" i="1"/>
  <c r="AE11" i="1"/>
  <c r="AF11" i="1"/>
  <c r="AC13" i="1"/>
  <c r="AB12" i="6" s="1"/>
  <c r="AD13" i="1"/>
  <c r="AE13" i="1"/>
  <c r="AF13" i="1"/>
  <c r="AC15" i="1"/>
  <c r="AD15" i="1"/>
  <c r="AE15" i="1"/>
  <c r="AF15" i="1"/>
  <c r="AC17" i="1"/>
  <c r="AD17" i="1"/>
  <c r="AE17" i="1"/>
  <c r="AF17" i="1"/>
  <c r="AC19" i="1"/>
  <c r="AD19" i="1"/>
  <c r="AE19" i="1"/>
  <c r="AF19" i="1"/>
  <c r="AC21" i="1"/>
  <c r="AD21" i="1"/>
  <c r="AE21" i="1"/>
  <c r="AF21" i="1"/>
  <c r="AC23" i="1"/>
  <c r="AD23" i="1"/>
  <c r="AE23" i="1"/>
  <c r="AF23" i="1"/>
  <c r="AC25" i="1"/>
  <c r="AD25" i="1"/>
  <c r="AE25" i="1"/>
  <c r="AF25" i="1"/>
  <c r="AC27" i="1"/>
  <c r="AD27" i="1"/>
  <c r="AE27" i="1"/>
  <c r="AF27" i="1"/>
  <c r="AC29" i="1"/>
  <c r="AD29" i="1"/>
  <c r="AE29" i="1"/>
  <c r="AF29" i="1"/>
  <c r="AC31" i="1"/>
  <c r="AD31" i="1"/>
  <c r="AE31" i="1"/>
  <c r="AF31" i="1"/>
  <c r="AC33" i="1"/>
  <c r="AD33" i="1"/>
  <c r="AC32" i="6" s="1"/>
  <c r="AE33" i="1"/>
  <c r="AF33" i="1"/>
  <c r="AC35" i="1"/>
  <c r="AD35" i="1"/>
  <c r="AE35" i="1"/>
  <c r="AF35" i="1"/>
  <c r="AC37" i="1"/>
  <c r="AD37" i="1"/>
  <c r="AE37" i="1"/>
  <c r="AF37" i="1"/>
  <c r="AC39" i="1"/>
  <c r="AD39" i="1"/>
  <c r="AE39" i="1"/>
  <c r="AF39" i="1"/>
  <c r="AC41" i="1"/>
  <c r="AD41" i="1"/>
  <c r="AE41" i="1"/>
  <c r="AF41" i="1"/>
  <c r="AC43" i="1"/>
  <c r="AD43" i="1"/>
  <c r="AE43" i="1"/>
  <c r="AF43" i="1"/>
  <c r="AC45" i="1"/>
  <c r="AD45" i="1"/>
  <c r="AE45" i="1"/>
  <c r="AF45" i="1"/>
  <c r="AF9" i="1"/>
  <c r="AE9" i="1"/>
  <c r="AD9" i="1"/>
  <c r="AC9" i="1"/>
  <c r="B4" i="6"/>
  <c r="C7" i="6"/>
  <c r="D7" i="6"/>
  <c r="E7" i="6"/>
  <c r="F7" i="6"/>
  <c r="G7" i="6"/>
  <c r="J7" i="6"/>
  <c r="K7" i="6"/>
  <c r="L7" i="6"/>
  <c r="M7" i="6"/>
  <c r="P7" i="6"/>
  <c r="Q7" i="6"/>
  <c r="R7" i="6"/>
  <c r="S7" i="6"/>
  <c r="V7" i="6"/>
  <c r="W7" i="6"/>
  <c r="X7" i="6"/>
  <c r="Y7" i="6"/>
  <c r="AB7" i="6"/>
  <c r="AC7" i="6"/>
  <c r="AD7" i="6"/>
  <c r="AE7" i="6"/>
  <c r="AH7" i="6"/>
  <c r="AI7" i="6"/>
  <c r="AJ7" i="6"/>
  <c r="AK7" i="6"/>
  <c r="C8" i="6"/>
  <c r="C9" i="6"/>
  <c r="D9" i="6"/>
  <c r="E9" i="6"/>
  <c r="F9" i="6"/>
  <c r="G9" i="6"/>
  <c r="J9" i="6"/>
  <c r="K9" i="6"/>
  <c r="L9" i="6"/>
  <c r="M9" i="6"/>
  <c r="P9" i="6"/>
  <c r="Q9" i="6"/>
  <c r="R9" i="6"/>
  <c r="S9" i="6"/>
  <c r="V9" i="6"/>
  <c r="W9" i="6"/>
  <c r="X9" i="6"/>
  <c r="Y9" i="6"/>
  <c r="AB9" i="6"/>
  <c r="AC9" i="6"/>
  <c r="AD9" i="6"/>
  <c r="AE9" i="6"/>
  <c r="AH9" i="6"/>
  <c r="AI9" i="6"/>
  <c r="AJ9" i="6"/>
  <c r="AK9" i="6"/>
  <c r="C10" i="6"/>
  <c r="C11" i="6"/>
  <c r="D11" i="6"/>
  <c r="E11" i="6"/>
  <c r="F11" i="6"/>
  <c r="G11" i="6"/>
  <c r="J11" i="6"/>
  <c r="K11" i="6"/>
  <c r="L11" i="6"/>
  <c r="M11" i="6"/>
  <c r="P11" i="6"/>
  <c r="Q11" i="6"/>
  <c r="R11" i="6"/>
  <c r="S11" i="6"/>
  <c r="V11" i="6"/>
  <c r="W11" i="6"/>
  <c r="X11" i="6"/>
  <c r="Y11" i="6"/>
  <c r="AB11" i="6"/>
  <c r="AC11" i="6"/>
  <c r="AD11" i="6"/>
  <c r="AE11" i="6"/>
  <c r="AH11" i="6"/>
  <c r="AI11" i="6"/>
  <c r="AJ11" i="6"/>
  <c r="AK11" i="6"/>
  <c r="C12" i="6"/>
  <c r="C13" i="6"/>
  <c r="D13" i="6"/>
  <c r="E13" i="6"/>
  <c r="F13" i="6"/>
  <c r="G13" i="6"/>
  <c r="J13" i="6"/>
  <c r="K13" i="6"/>
  <c r="L13" i="6"/>
  <c r="M13" i="6"/>
  <c r="P13" i="6"/>
  <c r="Q13" i="6"/>
  <c r="R13" i="6"/>
  <c r="S13" i="6"/>
  <c r="V13" i="6"/>
  <c r="W13" i="6"/>
  <c r="X13" i="6"/>
  <c r="Y13" i="6"/>
  <c r="AB13" i="6"/>
  <c r="AC13" i="6"/>
  <c r="AD13" i="6"/>
  <c r="AE13" i="6"/>
  <c r="AH13" i="6"/>
  <c r="AI13" i="6"/>
  <c r="AJ13" i="6"/>
  <c r="AK13" i="6"/>
  <c r="C14" i="6"/>
  <c r="C15" i="6"/>
  <c r="D15" i="6"/>
  <c r="E15" i="6"/>
  <c r="F15" i="6"/>
  <c r="G15" i="6"/>
  <c r="J15" i="6"/>
  <c r="K15" i="6"/>
  <c r="L15" i="6"/>
  <c r="M15" i="6"/>
  <c r="P15" i="6"/>
  <c r="Q15" i="6"/>
  <c r="R15" i="6"/>
  <c r="S15" i="6"/>
  <c r="V15" i="6"/>
  <c r="W15" i="6"/>
  <c r="X15" i="6"/>
  <c r="Y15" i="6"/>
  <c r="AB15" i="6"/>
  <c r="AC15" i="6"/>
  <c r="AD15" i="6"/>
  <c r="AE15" i="6"/>
  <c r="AH15" i="6"/>
  <c r="AI15" i="6"/>
  <c r="AJ15" i="6"/>
  <c r="AK15" i="6"/>
  <c r="C16" i="6"/>
  <c r="C17" i="6"/>
  <c r="D17" i="6"/>
  <c r="E17" i="6"/>
  <c r="F17" i="6"/>
  <c r="G17" i="6"/>
  <c r="J17" i="6"/>
  <c r="K17" i="6"/>
  <c r="L17" i="6"/>
  <c r="M17" i="6"/>
  <c r="P17" i="6"/>
  <c r="Q17" i="6"/>
  <c r="R17" i="6"/>
  <c r="S17" i="6"/>
  <c r="V17" i="6"/>
  <c r="W17" i="6"/>
  <c r="X17" i="6"/>
  <c r="Y17" i="6"/>
  <c r="AB17" i="6"/>
  <c r="AC17" i="6"/>
  <c r="AD17" i="6"/>
  <c r="AE17" i="6"/>
  <c r="AH17" i="6"/>
  <c r="AI17" i="6"/>
  <c r="AJ17" i="6"/>
  <c r="AK17" i="6"/>
  <c r="C18" i="6"/>
  <c r="C19" i="6"/>
  <c r="D19" i="6"/>
  <c r="E19" i="6"/>
  <c r="F19" i="6"/>
  <c r="G19" i="6"/>
  <c r="J19" i="6"/>
  <c r="K19" i="6"/>
  <c r="L19" i="6"/>
  <c r="M19" i="6"/>
  <c r="P19" i="6"/>
  <c r="Q19" i="6"/>
  <c r="R19" i="6"/>
  <c r="S19" i="6"/>
  <c r="V19" i="6"/>
  <c r="W19" i="6"/>
  <c r="X19" i="6"/>
  <c r="Y19" i="6"/>
  <c r="AB19" i="6"/>
  <c r="AC19" i="6"/>
  <c r="AD19" i="6"/>
  <c r="AE19" i="6"/>
  <c r="AH19" i="6"/>
  <c r="AI19" i="6"/>
  <c r="AJ19" i="6"/>
  <c r="AK19" i="6"/>
  <c r="C20" i="6"/>
  <c r="C21" i="6"/>
  <c r="D21" i="6"/>
  <c r="E21" i="6"/>
  <c r="F21" i="6"/>
  <c r="G21" i="6"/>
  <c r="J21" i="6"/>
  <c r="K21" i="6"/>
  <c r="L21" i="6"/>
  <c r="M21" i="6"/>
  <c r="P21" i="6"/>
  <c r="Q21" i="6"/>
  <c r="R21" i="6"/>
  <c r="S21" i="6"/>
  <c r="V21" i="6"/>
  <c r="W21" i="6"/>
  <c r="X21" i="6"/>
  <c r="Y21" i="6"/>
  <c r="AB21" i="6"/>
  <c r="AC21" i="6"/>
  <c r="AD21" i="6"/>
  <c r="AE21" i="6"/>
  <c r="AH21" i="6"/>
  <c r="AI21" i="6"/>
  <c r="AJ21" i="6"/>
  <c r="AK21" i="6"/>
  <c r="C22" i="6"/>
  <c r="C23" i="6"/>
  <c r="D23" i="6"/>
  <c r="E23" i="6"/>
  <c r="F23" i="6"/>
  <c r="G23" i="6"/>
  <c r="J23" i="6"/>
  <c r="K23" i="6"/>
  <c r="L23" i="6"/>
  <c r="M23" i="6"/>
  <c r="P23" i="6"/>
  <c r="Q23" i="6"/>
  <c r="R23" i="6"/>
  <c r="S23" i="6"/>
  <c r="V23" i="6"/>
  <c r="W23" i="6"/>
  <c r="X23" i="6"/>
  <c r="Y23" i="6"/>
  <c r="AB23" i="6"/>
  <c r="AC23" i="6"/>
  <c r="AD23" i="6"/>
  <c r="AE23" i="6"/>
  <c r="AH23" i="6"/>
  <c r="AI23" i="6"/>
  <c r="AJ23" i="6"/>
  <c r="AK23" i="6"/>
  <c r="C24" i="6"/>
  <c r="C25" i="6"/>
  <c r="D25" i="6"/>
  <c r="E25" i="6"/>
  <c r="F25" i="6"/>
  <c r="G25" i="6"/>
  <c r="J25" i="6"/>
  <c r="K25" i="6"/>
  <c r="L25" i="6"/>
  <c r="M25" i="6"/>
  <c r="P25" i="6"/>
  <c r="Q25" i="6"/>
  <c r="R25" i="6"/>
  <c r="S25" i="6"/>
  <c r="V25" i="6"/>
  <c r="W25" i="6"/>
  <c r="X25" i="6"/>
  <c r="Y25" i="6"/>
  <c r="AB25" i="6"/>
  <c r="AC25" i="6"/>
  <c r="AD25" i="6"/>
  <c r="AE25" i="6"/>
  <c r="AH25" i="6"/>
  <c r="AI25" i="6"/>
  <c r="AJ25" i="6"/>
  <c r="AK25" i="6"/>
  <c r="C26" i="6"/>
  <c r="C27" i="6"/>
  <c r="D27" i="6"/>
  <c r="E27" i="6"/>
  <c r="F27" i="6"/>
  <c r="G27" i="6"/>
  <c r="J27" i="6"/>
  <c r="K27" i="6"/>
  <c r="L27" i="6"/>
  <c r="M27" i="6"/>
  <c r="P27" i="6"/>
  <c r="Q27" i="6"/>
  <c r="R27" i="6"/>
  <c r="S27" i="6"/>
  <c r="V27" i="6"/>
  <c r="W27" i="6"/>
  <c r="X27" i="6"/>
  <c r="Y27" i="6"/>
  <c r="AB27" i="6"/>
  <c r="AC27" i="6"/>
  <c r="AD27" i="6"/>
  <c r="AE27" i="6"/>
  <c r="AH27" i="6"/>
  <c r="AI27" i="6"/>
  <c r="AJ27" i="6"/>
  <c r="AK27" i="6"/>
  <c r="C28" i="6"/>
  <c r="C29" i="6"/>
  <c r="D29" i="6"/>
  <c r="E29" i="6"/>
  <c r="F29" i="6"/>
  <c r="G29" i="6"/>
  <c r="J29" i="6"/>
  <c r="K29" i="6"/>
  <c r="L29" i="6"/>
  <c r="M29" i="6"/>
  <c r="P29" i="6"/>
  <c r="Q29" i="6"/>
  <c r="R29" i="6"/>
  <c r="S29" i="6"/>
  <c r="V29" i="6"/>
  <c r="W29" i="6"/>
  <c r="X29" i="6"/>
  <c r="Y29" i="6"/>
  <c r="AB29" i="6"/>
  <c r="AC29" i="6"/>
  <c r="AD29" i="6"/>
  <c r="AE29" i="6"/>
  <c r="AH29" i="6"/>
  <c r="AI29" i="6"/>
  <c r="AJ29" i="6"/>
  <c r="AK29" i="6"/>
  <c r="C30" i="6"/>
  <c r="C31" i="6"/>
  <c r="D31" i="6"/>
  <c r="E31" i="6"/>
  <c r="F31" i="6"/>
  <c r="G31" i="6"/>
  <c r="J31" i="6"/>
  <c r="K31" i="6"/>
  <c r="L31" i="6"/>
  <c r="M31" i="6"/>
  <c r="P31" i="6"/>
  <c r="Q31" i="6"/>
  <c r="R31" i="6"/>
  <c r="S31" i="6"/>
  <c r="V31" i="6"/>
  <c r="W31" i="6"/>
  <c r="X31" i="6"/>
  <c r="Y31" i="6"/>
  <c r="AB31" i="6"/>
  <c r="AC31" i="6"/>
  <c r="AD31" i="6"/>
  <c r="AE31" i="6"/>
  <c r="AH31" i="6"/>
  <c r="AI31" i="6"/>
  <c r="AJ31" i="6"/>
  <c r="AK31" i="6"/>
  <c r="C32" i="6"/>
  <c r="C33" i="6"/>
  <c r="D33" i="6"/>
  <c r="E33" i="6"/>
  <c r="F33" i="6"/>
  <c r="G33" i="6"/>
  <c r="J33" i="6"/>
  <c r="K33" i="6"/>
  <c r="L33" i="6"/>
  <c r="M33" i="6"/>
  <c r="P33" i="6"/>
  <c r="Q33" i="6"/>
  <c r="R33" i="6"/>
  <c r="S33" i="6"/>
  <c r="V33" i="6"/>
  <c r="W33" i="6"/>
  <c r="X33" i="6"/>
  <c r="Y33" i="6"/>
  <c r="AB33" i="6"/>
  <c r="AC33" i="6"/>
  <c r="AD33" i="6"/>
  <c r="AE33" i="6"/>
  <c r="AH33" i="6"/>
  <c r="AI33" i="6"/>
  <c r="AJ33" i="6"/>
  <c r="AK33" i="6"/>
  <c r="C34" i="6"/>
  <c r="C35" i="6"/>
  <c r="D35" i="6"/>
  <c r="E35" i="6"/>
  <c r="F35" i="6"/>
  <c r="G35" i="6"/>
  <c r="J35" i="6"/>
  <c r="K35" i="6"/>
  <c r="L35" i="6"/>
  <c r="M35" i="6"/>
  <c r="P35" i="6"/>
  <c r="Q35" i="6"/>
  <c r="R35" i="6"/>
  <c r="S35" i="6"/>
  <c r="V35" i="6"/>
  <c r="W35" i="6"/>
  <c r="X35" i="6"/>
  <c r="Y35" i="6"/>
  <c r="AB35" i="6"/>
  <c r="AC35" i="6"/>
  <c r="AD35" i="6"/>
  <c r="AE35" i="6"/>
  <c r="AH35" i="6"/>
  <c r="AI35" i="6"/>
  <c r="AJ35" i="6"/>
  <c r="AK35" i="6"/>
  <c r="C36" i="6"/>
  <c r="C37" i="6"/>
  <c r="D37" i="6"/>
  <c r="E37" i="6"/>
  <c r="F37" i="6"/>
  <c r="G37" i="6"/>
  <c r="J37" i="6"/>
  <c r="K37" i="6"/>
  <c r="L37" i="6"/>
  <c r="M37" i="6"/>
  <c r="P37" i="6"/>
  <c r="Q37" i="6"/>
  <c r="R37" i="6"/>
  <c r="S37" i="6"/>
  <c r="V37" i="6"/>
  <c r="W37" i="6"/>
  <c r="X37" i="6"/>
  <c r="Y37" i="6"/>
  <c r="AB37" i="6"/>
  <c r="AC37" i="6"/>
  <c r="AD37" i="6"/>
  <c r="AE37" i="6"/>
  <c r="AH37" i="6"/>
  <c r="AI37" i="6"/>
  <c r="AJ37" i="6"/>
  <c r="AK37" i="6"/>
  <c r="C38" i="6"/>
  <c r="C39" i="6"/>
  <c r="D39" i="6"/>
  <c r="E39" i="6"/>
  <c r="F39" i="6"/>
  <c r="G39" i="6"/>
  <c r="J39" i="6"/>
  <c r="K39" i="6"/>
  <c r="L39" i="6"/>
  <c r="M39" i="6"/>
  <c r="P39" i="6"/>
  <c r="Q39" i="6"/>
  <c r="R39" i="6"/>
  <c r="S39" i="6"/>
  <c r="V39" i="6"/>
  <c r="W39" i="6"/>
  <c r="X39" i="6"/>
  <c r="Y39" i="6"/>
  <c r="AB39" i="6"/>
  <c r="AC39" i="6"/>
  <c r="AD39" i="6"/>
  <c r="AE39" i="6"/>
  <c r="AH39" i="6"/>
  <c r="AI39" i="6"/>
  <c r="AJ39" i="6"/>
  <c r="AK39" i="6"/>
  <c r="C40" i="6"/>
  <c r="C41" i="6"/>
  <c r="D41" i="6"/>
  <c r="E41" i="6"/>
  <c r="F41" i="6"/>
  <c r="G41" i="6"/>
  <c r="J41" i="6"/>
  <c r="K41" i="6"/>
  <c r="L41" i="6"/>
  <c r="M41" i="6"/>
  <c r="P41" i="6"/>
  <c r="Q41" i="6"/>
  <c r="R41" i="6"/>
  <c r="S41" i="6"/>
  <c r="V41" i="6"/>
  <c r="W41" i="6"/>
  <c r="X41" i="6"/>
  <c r="Y41" i="6"/>
  <c r="AB41" i="6"/>
  <c r="AC41" i="6"/>
  <c r="AD41" i="6"/>
  <c r="AE41" i="6"/>
  <c r="AH41" i="6"/>
  <c r="AI41" i="6"/>
  <c r="AJ41" i="6"/>
  <c r="AK41" i="6"/>
  <c r="C42" i="6"/>
  <c r="C43" i="6"/>
  <c r="D43" i="6"/>
  <c r="E43" i="6"/>
  <c r="F43" i="6"/>
  <c r="G43" i="6"/>
  <c r="J43" i="6"/>
  <c r="K43" i="6"/>
  <c r="L43" i="6"/>
  <c r="M43" i="6"/>
  <c r="P43" i="6"/>
  <c r="Q43" i="6"/>
  <c r="R43" i="6"/>
  <c r="S43" i="6"/>
  <c r="V43" i="6"/>
  <c r="W43" i="6"/>
  <c r="X43" i="6"/>
  <c r="Y43" i="6"/>
  <c r="AB43" i="6"/>
  <c r="AC43" i="6"/>
  <c r="AD43" i="6"/>
  <c r="AE43" i="6"/>
  <c r="AH43" i="6"/>
  <c r="AI43" i="6"/>
  <c r="AJ43" i="6"/>
  <c r="AK43" i="6"/>
  <c r="C44" i="6"/>
  <c r="A199" i="14" l="1"/>
  <c r="C199" i="15"/>
  <c r="A77" i="14"/>
  <c r="C77" i="15"/>
  <c r="A45" i="14"/>
  <c r="C45" i="15"/>
  <c r="A65" i="14"/>
  <c r="C65" i="15"/>
  <c r="A89" i="14"/>
  <c r="C89" i="15"/>
  <c r="A109" i="14"/>
  <c r="C109" i="15"/>
  <c r="A129" i="14"/>
  <c r="C129" i="15"/>
  <c r="A55" i="14"/>
  <c r="C55" i="15"/>
  <c r="A71" i="14"/>
  <c r="C71" i="15"/>
  <c r="A87" i="14"/>
  <c r="C87" i="15"/>
  <c r="A103" i="14"/>
  <c r="C103" i="15"/>
  <c r="A119" i="14"/>
  <c r="C119" i="15"/>
  <c r="A135" i="14"/>
  <c r="C135" i="15"/>
  <c r="A151" i="14"/>
  <c r="C151" i="15"/>
  <c r="A167" i="14"/>
  <c r="C167" i="15"/>
  <c r="A183" i="14"/>
  <c r="C183" i="15"/>
  <c r="A157" i="14"/>
  <c r="C157" i="15"/>
  <c r="A177" i="14"/>
  <c r="C177" i="15"/>
  <c r="A189" i="14"/>
  <c r="C189" i="15"/>
  <c r="A97" i="14"/>
  <c r="C97" i="15"/>
  <c r="A121" i="14"/>
  <c r="C121" i="15"/>
  <c r="A49" i="14"/>
  <c r="C49" i="15"/>
  <c r="A73" i="14"/>
  <c r="C73" i="15"/>
  <c r="A93" i="14"/>
  <c r="C93" i="15"/>
  <c r="A113" i="14"/>
  <c r="C113" i="15"/>
  <c r="A137" i="14"/>
  <c r="C137" i="15"/>
  <c r="A59" i="14"/>
  <c r="C59" i="15"/>
  <c r="A75" i="14"/>
  <c r="C75" i="15"/>
  <c r="A91" i="14"/>
  <c r="C91" i="15"/>
  <c r="A107" i="14"/>
  <c r="C107" i="15"/>
  <c r="A123" i="14"/>
  <c r="C123" i="15"/>
  <c r="A139" i="14"/>
  <c r="C139" i="15"/>
  <c r="A155" i="14"/>
  <c r="C155" i="15"/>
  <c r="A171" i="14"/>
  <c r="C171" i="15"/>
  <c r="A187" i="14"/>
  <c r="C187" i="15"/>
  <c r="A161" i="14"/>
  <c r="C161" i="15"/>
  <c r="A181" i="14"/>
  <c r="C181" i="15"/>
  <c r="A201" i="14"/>
  <c r="C201" i="15"/>
  <c r="A205" i="14"/>
  <c r="C205" i="15"/>
  <c r="A47" i="14"/>
  <c r="C47" i="15"/>
  <c r="A63" i="14"/>
  <c r="C63" i="15"/>
  <c r="A79" i="14"/>
  <c r="C79" i="15"/>
  <c r="A95" i="14"/>
  <c r="C95" i="15"/>
  <c r="A111" i="14"/>
  <c r="C111" i="15"/>
  <c r="A127" i="14"/>
  <c r="C127" i="15"/>
  <c r="A143" i="14"/>
  <c r="C143" i="15"/>
  <c r="A159" i="14"/>
  <c r="C159" i="15"/>
  <c r="A175" i="14"/>
  <c r="C175" i="15"/>
  <c r="A191" i="14"/>
  <c r="C191" i="15"/>
  <c r="A145" i="14"/>
  <c r="C145" i="15"/>
  <c r="A169" i="14"/>
  <c r="C169" i="15"/>
  <c r="A185" i="14"/>
  <c r="C185" i="15"/>
  <c r="A57" i="14"/>
  <c r="C57" i="15"/>
  <c r="A141" i="14"/>
  <c r="C141" i="15"/>
  <c r="A203" i="14"/>
  <c r="C203" i="15"/>
  <c r="A61" i="14"/>
  <c r="C61" i="15"/>
  <c r="A81" i="14"/>
  <c r="C81" i="15"/>
  <c r="A105" i="14"/>
  <c r="C105" i="15"/>
  <c r="A125" i="14"/>
  <c r="C125" i="15"/>
  <c r="A51" i="14"/>
  <c r="C51" i="15"/>
  <c r="A67" i="14"/>
  <c r="C67" i="15"/>
  <c r="A83" i="14"/>
  <c r="C83" i="15"/>
  <c r="A99" i="14"/>
  <c r="C99" i="15"/>
  <c r="A115" i="14"/>
  <c r="C115" i="15"/>
  <c r="A131" i="14"/>
  <c r="C131" i="15"/>
  <c r="A147" i="14"/>
  <c r="C147" i="15"/>
  <c r="A163" i="14"/>
  <c r="C163" i="15"/>
  <c r="A179" i="14"/>
  <c r="C179" i="15"/>
  <c r="A195" i="14"/>
  <c r="C195" i="15"/>
  <c r="A193" i="14"/>
  <c r="C193" i="15"/>
  <c r="A153" i="14"/>
  <c r="C153" i="15"/>
  <c r="A173" i="14"/>
  <c r="C173" i="15"/>
  <c r="AB30" i="6"/>
  <c r="AD32" i="6"/>
  <c r="AB10" i="6"/>
  <c r="AB34" i="6"/>
  <c r="AB36" i="6"/>
  <c r="AB24" i="6"/>
  <c r="AB28" i="6"/>
  <c r="AC24" i="6"/>
  <c r="AB32" i="6"/>
  <c r="AB42" i="6"/>
  <c r="AC40" i="6"/>
  <c r="AB38" i="6"/>
  <c r="AB18" i="6"/>
  <c r="AC16" i="6"/>
  <c r="AB14" i="6"/>
  <c r="AD40" i="6"/>
  <c r="AD16" i="6"/>
  <c r="AB44" i="6"/>
  <c r="AB40" i="6"/>
  <c r="AD24" i="6"/>
  <c r="AB20" i="6"/>
  <c r="AB16" i="6"/>
  <c r="AB26" i="6"/>
  <c r="AB22" i="6"/>
  <c r="AB8" i="6"/>
  <c r="AE42" i="6"/>
  <c r="AE38" i="6"/>
  <c r="AE34" i="6"/>
  <c r="AE30" i="6"/>
  <c r="AE26" i="6"/>
  <c r="AE22" i="6"/>
  <c r="AE18" i="6"/>
  <c r="AE14" i="6"/>
  <c r="AE10" i="6"/>
  <c r="AC8" i="6"/>
  <c r="AD44" i="6"/>
  <c r="AD42" i="6"/>
  <c r="AD38" i="6"/>
  <c r="AD36" i="6"/>
  <c r="AD34" i="6"/>
  <c r="AD30" i="6"/>
  <c r="AD28" i="6"/>
  <c r="AD26" i="6"/>
  <c r="AD22" i="6"/>
  <c r="AD20" i="6"/>
  <c r="AD18" i="6"/>
  <c r="AD14" i="6"/>
  <c r="AD12" i="6"/>
  <c r="AD10" i="6"/>
  <c r="AD8" i="6"/>
  <c r="AC44" i="6"/>
  <c r="AC42" i="6"/>
  <c r="AC38" i="6"/>
  <c r="AC36" i="6"/>
  <c r="AC34" i="6"/>
  <c r="AC30" i="6"/>
  <c r="AC28" i="6"/>
  <c r="AC26" i="6"/>
  <c r="AC22" i="6"/>
  <c r="AC20" i="6"/>
  <c r="AC18" i="6"/>
  <c r="AC14" i="6"/>
  <c r="AC12" i="6"/>
  <c r="AC10" i="6"/>
  <c r="AE8" i="6"/>
  <c r="AE40" i="6"/>
  <c r="AE36" i="6"/>
  <c r="AE32" i="6"/>
  <c r="AE28" i="6"/>
  <c r="AE24" i="6"/>
  <c r="AE44" i="6"/>
  <c r="AE20" i="6"/>
  <c r="AE16" i="6"/>
  <c r="AE12" i="6"/>
  <c r="AL45" i="1"/>
  <c r="AK45" i="1"/>
  <c r="AJ45" i="1"/>
  <c r="AI45" i="1"/>
  <c r="AL43" i="1"/>
  <c r="AK43" i="1"/>
  <c r="AJ43" i="1"/>
  <c r="AI43" i="1"/>
  <c r="AL41" i="1"/>
  <c r="AK41" i="1"/>
  <c r="AJ41" i="1"/>
  <c r="AI41" i="1"/>
  <c r="AL39" i="1"/>
  <c r="AK39" i="1"/>
  <c r="AJ39" i="1"/>
  <c r="AI39" i="1"/>
  <c r="AL37" i="1"/>
  <c r="AK37" i="1"/>
  <c r="AJ37" i="1"/>
  <c r="AI37" i="1"/>
  <c r="AL35" i="1"/>
  <c r="AK35" i="1"/>
  <c r="AJ35" i="1"/>
  <c r="AI35" i="1"/>
  <c r="AL33" i="1"/>
  <c r="AK33" i="1"/>
  <c r="AJ33" i="1"/>
  <c r="AI33" i="1"/>
  <c r="AL31" i="1"/>
  <c r="AK31" i="1"/>
  <c r="AJ31" i="1"/>
  <c r="AI31" i="1"/>
  <c r="AL29" i="1"/>
  <c r="AK29" i="1"/>
  <c r="AJ29" i="1"/>
  <c r="AI29" i="1"/>
  <c r="AL27" i="1"/>
  <c r="AK27" i="1"/>
  <c r="AJ27" i="1"/>
  <c r="AI27" i="1"/>
  <c r="AL25" i="1"/>
  <c r="AK25" i="1"/>
  <c r="AJ25" i="1"/>
  <c r="AI25" i="1"/>
  <c r="AL23" i="1"/>
  <c r="AK23" i="1"/>
  <c r="AJ23" i="1"/>
  <c r="AI23" i="1"/>
  <c r="AL21" i="1"/>
  <c r="AK21" i="1"/>
  <c r="AJ21" i="1"/>
  <c r="AI21" i="1"/>
  <c r="AL19" i="1"/>
  <c r="AK19" i="1"/>
  <c r="AJ19" i="1"/>
  <c r="AI19" i="1"/>
  <c r="AL17" i="1"/>
  <c r="AK17" i="1"/>
  <c r="AJ17" i="1"/>
  <c r="AI17" i="1"/>
  <c r="AL15" i="1"/>
  <c r="AK15" i="1"/>
  <c r="AJ15" i="1"/>
  <c r="AI15" i="1"/>
  <c r="AL13" i="1"/>
  <c r="AK13" i="1"/>
  <c r="AJ13" i="1"/>
  <c r="AI13" i="1"/>
  <c r="AL11" i="1"/>
  <c r="AK11" i="1"/>
  <c r="AJ11" i="1"/>
  <c r="AI11" i="1"/>
  <c r="AL9" i="1"/>
  <c r="AK9" i="1"/>
  <c r="AJ9" i="1"/>
  <c r="AI9" i="1"/>
  <c r="AM7" i="1"/>
  <c r="AM6" i="1"/>
  <c r="AG6" i="1"/>
  <c r="AG7" i="1"/>
  <c r="AI8" i="6" l="1"/>
  <c r="AI10" i="6"/>
  <c r="AJ12" i="6"/>
  <c r="AK14" i="6"/>
  <c r="AH16" i="6"/>
  <c r="AI18" i="6"/>
  <c r="AJ20" i="6"/>
  <c r="AK22" i="6"/>
  <c r="AH24" i="6"/>
  <c r="AI26" i="6"/>
  <c r="AJ28" i="6"/>
  <c r="AK30" i="6"/>
  <c r="AH32" i="6"/>
  <c r="AI34" i="6"/>
  <c r="AJ36" i="6"/>
  <c r="AK38" i="6"/>
  <c r="AH40" i="6"/>
  <c r="AI42" i="6"/>
  <c r="AJ44" i="6"/>
  <c r="AF6" i="6"/>
  <c r="AL6" i="6"/>
  <c r="AJ8" i="6"/>
  <c r="AJ10" i="6"/>
  <c r="AK12" i="6"/>
  <c r="AH14" i="6"/>
  <c r="AI16" i="6"/>
  <c r="AJ18" i="6"/>
  <c r="AK20" i="6"/>
  <c r="AH22" i="6"/>
  <c r="AI24" i="6"/>
  <c r="AJ26" i="6"/>
  <c r="AK28" i="6"/>
  <c r="AH30" i="6"/>
  <c r="AI32" i="6"/>
  <c r="AJ34" i="6"/>
  <c r="AK36" i="6"/>
  <c r="AH38" i="6"/>
  <c r="AI40" i="6"/>
  <c r="AJ42" i="6"/>
  <c r="AK44" i="6"/>
  <c r="AF5" i="6"/>
  <c r="AK8" i="6"/>
  <c r="AK10" i="6"/>
  <c r="AH12" i="6"/>
  <c r="AI14" i="6"/>
  <c r="AJ16" i="6"/>
  <c r="AK18" i="6"/>
  <c r="AI22" i="6"/>
  <c r="AJ24" i="6"/>
  <c r="AK26" i="6"/>
  <c r="AH28" i="6"/>
  <c r="AI30" i="6"/>
  <c r="AJ32" i="6"/>
  <c r="AK34" i="6"/>
  <c r="AH36" i="6"/>
  <c r="AI38" i="6"/>
  <c r="AJ40" i="6"/>
  <c r="AK42" i="6"/>
  <c r="AH44" i="6"/>
  <c r="AL5" i="6"/>
  <c r="AH8" i="6"/>
  <c r="AH10" i="6"/>
  <c r="AI12" i="6"/>
  <c r="AJ14" i="6"/>
  <c r="AK16" i="6"/>
  <c r="AH18" i="6"/>
  <c r="AI20" i="6"/>
  <c r="AJ22" i="6"/>
  <c r="AK24" i="6"/>
  <c r="AH26" i="6"/>
  <c r="AI28" i="6"/>
  <c r="AJ30" i="6"/>
  <c r="AK32" i="6"/>
  <c r="AH34" i="6"/>
  <c r="AI36" i="6"/>
  <c r="AJ38" i="6"/>
  <c r="AK40" i="6"/>
  <c r="AH42" i="6"/>
  <c r="AI44" i="6"/>
  <c r="AH20" i="6"/>
  <c r="D2" i="6"/>
  <c r="J2" i="6"/>
  <c r="P2" i="6"/>
  <c r="V2" i="6"/>
  <c r="AB2" i="6"/>
  <c r="AH2" i="6"/>
  <c r="AN2" i="6"/>
  <c r="D3" i="6"/>
  <c r="J3" i="6"/>
  <c r="P3" i="6"/>
  <c r="V3" i="6"/>
  <c r="AB3" i="6"/>
  <c r="AH3" i="6"/>
  <c r="U1" i="6"/>
  <c r="E1" i="6"/>
  <c r="AN4" i="1"/>
  <c r="AH4" i="1"/>
  <c r="AG62" i="1" l="1"/>
  <c r="AG58" i="1"/>
  <c r="AG54" i="1"/>
  <c r="AG50" i="1"/>
  <c r="AG198" i="1"/>
  <c r="AG192" i="1"/>
  <c r="AG180" i="1"/>
  <c r="AG100" i="1"/>
  <c r="AG84" i="1"/>
  <c r="AG68" i="1"/>
  <c r="AG98" i="1"/>
  <c r="AG194" i="1"/>
  <c r="AG186" i="1"/>
  <c r="AG46" i="1"/>
  <c r="AG206" i="1"/>
  <c r="AG204" i="1"/>
  <c r="AG202" i="1"/>
  <c r="AG200" i="1"/>
  <c r="AG188" i="1"/>
  <c r="AG184" i="1"/>
  <c r="AG176" i="1"/>
  <c r="AG172" i="1"/>
  <c r="AG168" i="1"/>
  <c r="AG164" i="1"/>
  <c r="AG160" i="1"/>
  <c r="AG156" i="1"/>
  <c r="AG152" i="1"/>
  <c r="AG148" i="1"/>
  <c r="AG144" i="1"/>
  <c r="AG140" i="1"/>
  <c r="AG136" i="1"/>
  <c r="AG132" i="1"/>
  <c r="AG128" i="1"/>
  <c r="AG124" i="1"/>
  <c r="AG120" i="1"/>
  <c r="AG116" i="1"/>
  <c r="AG112" i="1"/>
  <c r="AG108" i="1"/>
  <c r="AG104" i="1"/>
  <c r="AG96" i="1"/>
  <c r="AG92" i="1"/>
  <c r="AG88" i="1"/>
  <c r="AG80" i="1"/>
  <c r="AG76" i="1"/>
  <c r="AG72" i="1"/>
  <c r="AG64" i="1"/>
  <c r="AG60" i="1"/>
  <c r="AG56" i="1"/>
  <c r="AG52" i="1"/>
  <c r="AG48" i="1"/>
  <c r="AG196" i="1"/>
  <c r="AG190" i="1"/>
  <c r="AG182" i="1"/>
  <c r="AG174" i="1"/>
  <c r="AG166" i="1"/>
  <c r="AG158" i="1"/>
  <c r="AG150" i="1"/>
  <c r="AG142" i="1"/>
  <c r="AG134" i="1"/>
  <c r="AG126" i="1"/>
  <c r="AG118" i="1"/>
  <c r="AG110" i="1"/>
  <c r="AG82" i="1"/>
  <c r="AG66" i="1"/>
  <c r="AG90" i="1"/>
  <c r="AG178" i="1"/>
  <c r="AG170" i="1"/>
  <c r="AG162" i="1"/>
  <c r="AG154" i="1"/>
  <c r="AG146" i="1"/>
  <c r="AG138" i="1"/>
  <c r="AG130" i="1"/>
  <c r="AG122" i="1"/>
  <c r="AG114" i="1"/>
  <c r="AG106" i="1"/>
  <c r="AG74" i="1"/>
  <c r="AG102" i="1"/>
  <c r="AG94" i="1"/>
  <c r="AG86" i="1"/>
  <c r="AG78" i="1"/>
  <c r="AG70" i="1"/>
  <c r="AM38" i="1"/>
  <c r="AM192" i="1"/>
  <c r="AM184" i="1"/>
  <c r="AM104" i="1"/>
  <c r="AM46" i="1"/>
  <c r="AM206" i="1"/>
  <c r="AM204" i="1"/>
  <c r="AM202" i="1"/>
  <c r="AM200" i="1"/>
  <c r="AM172" i="1"/>
  <c r="AM164" i="1"/>
  <c r="AM156" i="1"/>
  <c r="AM148" i="1"/>
  <c r="AM140" i="1"/>
  <c r="AM132" i="1"/>
  <c r="AM124" i="1"/>
  <c r="AM116" i="1"/>
  <c r="AM108" i="1"/>
  <c r="AM60" i="1"/>
  <c r="AM56" i="1"/>
  <c r="AM52" i="1"/>
  <c r="AM48" i="1"/>
  <c r="AM188" i="1"/>
  <c r="AM186" i="1"/>
  <c r="AM196" i="1"/>
  <c r="AM180" i="1"/>
  <c r="AM190" i="1"/>
  <c r="AM182" i="1"/>
  <c r="AM174" i="1"/>
  <c r="AM166" i="1"/>
  <c r="AM158" i="1"/>
  <c r="AM150" i="1"/>
  <c r="AM142" i="1"/>
  <c r="AM134" i="1"/>
  <c r="AM126" i="1"/>
  <c r="AM118" i="1"/>
  <c r="AM110" i="1"/>
  <c r="AM100" i="1"/>
  <c r="AM82" i="1"/>
  <c r="AM176" i="1"/>
  <c r="AM168" i="1"/>
  <c r="AM160" i="1"/>
  <c r="AM152" i="1"/>
  <c r="AM144" i="1"/>
  <c r="AM136" i="1"/>
  <c r="AM128" i="1"/>
  <c r="AM120" i="1"/>
  <c r="AM112" i="1"/>
  <c r="AM96" i="1"/>
  <c r="AM88" i="1"/>
  <c r="AM80" i="1"/>
  <c r="AM72" i="1"/>
  <c r="AM64" i="1"/>
  <c r="AM198" i="1"/>
  <c r="AM62" i="1"/>
  <c r="AM58" i="1"/>
  <c r="AM54" i="1"/>
  <c r="AM50" i="1"/>
  <c r="AM194" i="1"/>
  <c r="AM98" i="1"/>
  <c r="AM84" i="1"/>
  <c r="AM68" i="1"/>
  <c r="AM178" i="1"/>
  <c r="AM170" i="1"/>
  <c r="AM162" i="1"/>
  <c r="AM154" i="1"/>
  <c r="AM146" i="1"/>
  <c r="AM138" i="1"/>
  <c r="AM130" i="1"/>
  <c r="AM122" i="1"/>
  <c r="AM114" i="1"/>
  <c r="AM106" i="1"/>
  <c r="AM92" i="1"/>
  <c r="AM74" i="1"/>
  <c r="AM102" i="1"/>
  <c r="AM94" i="1"/>
  <c r="AM86" i="1"/>
  <c r="AM78" i="1"/>
  <c r="AM70" i="1"/>
  <c r="AM66" i="1"/>
  <c r="AM90" i="1"/>
  <c r="AM76" i="1"/>
  <c r="AM34" i="1"/>
  <c r="AM32" i="1"/>
  <c r="AM22" i="1"/>
  <c r="AM14" i="1"/>
  <c r="AG8" i="1"/>
  <c r="AG40" i="1"/>
  <c r="AG32" i="1"/>
  <c r="AG24" i="1"/>
  <c r="AG22" i="1"/>
  <c r="AG44" i="1"/>
  <c r="AG20" i="1"/>
  <c r="AG12" i="1"/>
  <c r="AG38" i="1"/>
  <c r="AG42" i="1"/>
  <c r="AG10" i="1"/>
  <c r="AG30" i="1"/>
  <c r="AG18" i="1"/>
  <c r="AG36" i="1"/>
  <c r="AG28" i="1"/>
  <c r="AG16" i="1"/>
  <c r="AG26" i="1"/>
  <c r="AG14" i="1"/>
  <c r="AG34" i="1"/>
  <c r="AM42" i="1"/>
  <c r="AM36" i="1"/>
  <c r="AM30" i="1"/>
  <c r="AM28" i="1"/>
  <c r="AM24" i="1"/>
  <c r="AM26" i="1"/>
  <c r="AM12" i="1"/>
  <c r="AM3" i="6"/>
  <c r="AM18" i="1"/>
  <c r="AM10" i="1"/>
  <c r="AM40" i="1"/>
  <c r="AM44" i="1"/>
  <c r="AM20" i="1"/>
  <c r="AM16" i="1"/>
  <c r="AM8" i="1"/>
  <c r="AG3" i="6"/>
  <c r="B44" i="1"/>
  <c r="B44" i="8" s="1"/>
  <c r="B43" i="15" s="1"/>
  <c r="B42" i="1"/>
  <c r="B42" i="8" s="1"/>
  <c r="B41" i="15" s="1"/>
  <c r="B40" i="1"/>
  <c r="B40" i="8" s="1"/>
  <c r="B39" i="15" s="1"/>
  <c r="B38" i="1"/>
  <c r="B38" i="8" s="1"/>
  <c r="B37" i="15" s="1"/>
  <c r="B36" i="1"/>
  <c r="B36" i="8" s="1"/>
  <c r="B35" i="15" s="1"/>
  <c r="B34" i="1"/>
  <c r="B34" i="8" s="1"/>
  <c r="B33" i="15" s="1"/>
  <c r="B32" i="1"/>
  <c r="B32" i="8" s="1"/>
  <c r="B31" i="15" s="1"/>
  <c r="B30" i="1"/>
  <c r="B30" i="8" s="1"/>
  <c r="B29" i="15" s="1"/>
  <c r="B28" i="1"/>
  <c r="B28" i="8" s="1"/>
  <c r="B27" i="15" s="1"/>
  <c r="B26" i="1"/>
  <c r="B26" i="8" s="1"/>
  <c r="B25" i="15" s="1"/>
  <c r="B24" i="1"/>
  <c r="B24" i="8" s="1"/>
  <c r="B23" i="15" s="1"/>
  <c r="B22" i="1"/>
  <c r="B22" i="8" s="1"/>
  <c r="B21" i="15" s="1"/>
  <c r="B20" i="1"/>
  <c r="B20" i="8" s="1"/>
  <c r="B19" i="15" s="1"/>
  <c r="B18" i="1"/>
  <c r="B18" i="8" s="1"/>
  <c r="B17" i="15" s="1"/>
  <c r="B16" i="1"/>
  <c r="B16" i="8" s="1"/>
  <c r="B15" i="15" s="1"/>
  <c r="B14" i="1"/>
  <c r="B14" i="8" s="1"/>
  <c r="B13" i="15" s="1"/>
  <c r="B12" i="1"/>
  <c r="B12" i="8" s="1"/>
  <c r="B11" i="15" s="1"/>
  <c r="B10" i="1"/>
  <c r="B10" i="8" s="1"/>
  <c r="B9" i="15" s="1"/>
  <c r="B8" i="1"/>
  <c r="B8" i="8" s="1"/>
  <c r="B7" i="15" s="1"/>
  <c r="AL37" i="6" l="1"/>
  <c r="AN38" i="1"/>
  <c r="C36" i="8"/>
  <c r="C14" i="8"/>
  <c r="C22" i="8"/>
  <c r="C30" i="8"/>
  <c r="C38" i="8"/>
  <c r="C10" i="8"/>
  <c r="C18" i="8"/>
  <c r="C26" i="8"/>
  <c r="C34" i="8"/>
  <c r="C42" i="8"/>
  <c r="C20" i="8"/>
  <c r="C44" i="8"/>
  <c r="C12" i="8"/>
  <c r="C28" i="8"/>
  <c r="C16" i="8"/>
  <c r="C24" i="8"/>
  <c r="C32" i="8"/>
  <c r="C40" i="8"/>
  <c r="B29" i="6"/>
  <c r="AN70" i="1"/>
  <c r="AL69" i="6"/>
  <c r="AN146" i="1"/>
  <c r="AL145" i="6"/>
  <c r="AN62" i="1"/>
  <c r="AL61" i="6"/>
  <c r="AN120" i="1"/>
  <c r="AL119" i="6"/>
  <c r="AN158" i="1"/>
  <c r="AL157" i="6"/>
  <c r="AN188" i="1"/>
  <c r="AL187" i="6"/>
  <c r="AN164" i="1"/>
  <c r="AL163" i="6"/>
  <c r="AH78" i="1"/>
  <c r="AF77" i="6"/>
  <c r="AH130" i="1"/>
  <c r="AF129" i="6"/>
  <c r="AH126" i="1"/>
  <c r="AF125" i="6"/>
  <c r="AH190" i="1"/>
  <c r="AF189" i="6"/>
  <c r="AH76" i="1"/>
  <c r="AF75" i="6"/>
  <c r="AH116" i="1"/>
  <c r="AF115" i="6"/>
  <c r="AH148" i="1"/>
  <c r="AF147" i="6"/>
  <c r="AH184" i="1"/>
  <c r="AF183" i="6"/>
  <c r="AH50" i="1"/>
  <c r="AF49" i="6"/>
  <c r="B7" i="6"/>
  <c r="C8" i="8"/>
  <c r="B15" i="6"/>
  <c r="B23" i="6"/>
  <c r="B31" i="6"/>
  <c r="B39" i="6"/>
  <c r="AN76" i="1"/>
  <c r="AL75" i="6"/>
  <c r="AN78" i="1"/>
  <c r="AL77" i="6"/>
  <c r="AN74" i="1"/>
  <c r="AL73" i="6"/>
  <c r="AN122" i="1"/>
  <c r="AL121" i="6"/>
  <c r="AN154" i="1"/>
  <c r="AL153" i="6"/>
  <c r="AN68" i="1"/>
  <c r="AL67" i="6"/>
  <c r="AN50" i="1"/>
  <c r="AL49" i="6"/>
  <c r="AN198" i="1"/>
  <c r="AL197" i="6"/>
  <c r="AN88" i="1"/>
  <c r="AL87" i="6"/>
  <c r="AN128" i="1"/>
  <c r="AL127" i="6"/>
  <c r="AN160" i="1"/>
  <c r="AL159" i="6"/>
  <c r="AN100" i="1"/>
  <c r="AL99" i="6"/>
  <c r="AN134" i="1"/>
  <c r="AL133" i="6"/>
  <c r="AN166" i="1"/>
  <c r="AL165" i="6"/>
  <c r="AN180" i="1"/>
  <c r="AL179" i="6"/>
  <c r="AN48" i="1"/>
  <c r="AL47" i="6"/>
  <c r="AN108" i="1"/>
  <c r="AL107" i="6"/>
  <c r="AN140" i="1"/>
  <c r="AL139" i="6"/>
  <c r="AN172" i="1"/>
  <c r="AL171" i="6"/>
  <c r="AN206" i="1"/>
  <c r="AL205" i="6"/>
  <c r="AN192" i="1"/>
  <c r="AL191" i="6"/>
  <c r="AH86" i="1"/>
  <c r="AF85" i="6"/>
  <c r="AH106" i="1"/>
  <c r="AF105" i="6"/>
  <c r="AH138" i="1"/>
  <c r="AF137" i="6"/>
  <c r="AH170" i="1"/>
  <c r="AF169" i="6"/>
  <c r="AH82" i="1"/>
  <c r="AF81" i="6"/>
  <c r="AH134" i="1"/>
  <c r="AF133" i="6"/>
  <c r="AH166" i="1"/>
  <c r="AF165" i="6"/>
  <c r="AH196" i="1"/>
  <c r="AF195" i="6"/>
  <c r="AH60" i="1"/>
  <c r="AF59" i="6"/>
  <c r="AH80" i="1"/>
  <c r="AF79" i="6"/>
  <c r="AH104" i="1"/>
  <c r="AF103" i="6"/>
  <c r="AH120" i="1"/>
  <c r="AF119" i="6"/>
  <c r="AH136" i="1"/>
  <c r="AF135" i="6"/>
  <c r="AH152" i="1"/>
  <c r="AF151" i="6"/>
  <c r="AH168" i="1"/>
  <c r="AF167" i="6"/>
  <c r="AH188" i="1"/>
  <c r="AF187" i="6"/>
  <c r="AH206" i="1"/>
  <c r="AF205" i="6"/>
  <c r="AH98" i="1"/>
  <c r="AF97" i="6"/>
  <c r="AH180" i="1"/>
  <c r="AF179" i="6"/>
  <c r="AH54" i="1"/>
  <c r="AF53" i="6"/>
  <c r="B21" i="6"/>
  <c r="B37" i="6"/>
  <c r="AN114" i="1"/>
  <c r="AL113" i="6"/>
  <c r="AN194" i="1"/>
  <c r="AL193" i="6"/>
  <c r="AN152" i="1"/>
  <c r="AL151" i="6"/>
  <c r="AN126" i="1"/>
  <c r="AL125" i="6"/>
  <c r="AN60" i="1"/>
  <c r="AL59" i="6"/>
  <c r="AN204" i="1"/>
  <c r="AL203" i="6"/>
  <c r="AH74" i="1"/>
  <c r="AF73" i="6"/>
  <c r="AH162" i="1"/>
  <c r="AF161" i="6"/>
  <c r="AH158" i="1"/>
  <c r="AF157" i="6"/>
  <c r="AH56" i="1"/>
  <c r="AF55" i="6"/>
  <c r="AH96" i="1"/>
  <c r="AF95" i="6"/>
  <c r="AH132" i="1"/>
  <c r="AF131" i="6"/>
  <c r="AH164" i="1"/>
  <c r="AF163" i="6"/>
  <c r="AH204" i="1"/>
  <c r="AF203" i="6"/>
  <c r="AH100" i="1"/>
  <c r="AF99" i="6"/>
  <c r="B9" i="6"/>
  <c r="B17" i="6"/>
  <c r="B25" i="6"/>
  <c r="B33" i="6"/>
  <c r="B41" i="6"/>
  <c r="AN90" i="1"/>
  <c r="AL89" i="6"/>
  <c r="AN86" i="1"/>
  <c r="AL85" i="6"/>
  <c r="AN92" i="1"/>
  <c r="AL91" i="6"/>
  <c r="AN130" i="1"/>
  <c r="AL129" i="6"/>
  <c r="AN162" i="1"/>
  <c r="AL161" i="6"/>
  <c r="AN84" i="1"/>
  <c r="AL83" i="6"/>
  <c r="AN54" i="1"/>
  <c r="AL53" i="6"/>
  <c r="AN64" i="1"/>
  <c r="AL63" i="6"/>
  <c r="AN96" i="1"/>
  <c r="AL95" i="6"/>
  <c r="AN136" i="1"/>
  <c r="AL135" i="6"/>
  <c r="AN168" i="1"/>
  <c r="AL167" i="6"/>
  <c r="AN110" i="1"/>
  <c r="AL109" i="6"/>
  <c r="AN142" i="1"/>
  <c r="AL141" i="6"/>
  <c r="AN174" i="1"/>
  <c r="AL173" i="6"/>
  <c r="AN196" i="1"/>
  <c r="AL195" i="6"/>
  <c r="AN52" i="1"/>
  <c r="AL51" i="6"/>
  <c r="AN116" i="1"/>
  <c r="AL115" i="6"/>
  <c r="AN148" i="1"/>
  <c r="AL147" i="6"/>
  <c r="AN200" i="1"/>
  <c r="AL199" i="6"/>
  <c r="AN46" i="1"/>
  <c r="AL45" i="6"/>
  <c r="AH94" i="1"/>
  <c r="AF93" i="6"/>
  <c r="AH114" i="1"/>
  <c r="AF113" i="6"/>
  <c r="AH146" i="1"/>
  <c r="AF145" i="6"/>
  <c r="AH178" i="1"/>
  <c r="AF177" i="6"/>
  <c r="AH110" i="1"/>
  <c r="AF109" i="6"/>
  <c r="AH142" i="1"/>
  <c r="AF141" i="6"/>
  <c r="AH174" i="1"/>
  <c r="AF173" i="6"/>
  <c r="AH48" i="1"/>
  <c r="AF47" i="6"/>
  <c r="AH64" i="1"/>
  <c r="AF63" i="6"/>
  <c r="AH88" i="1"/>
  <c r="AF87" i="6"/>
  <c r="AH108" i="1"/>
  <c r="AF107" i="6"/>
  <c r="AH124" i="1"/>
  <c r="AF123" i="6"/>
  <c r="AH140" i="1"/>
  <c r="AF139" i="6"/>
  <c r="AH156" i="1"/>
  <c r="AF155" i="6"/>
  <c r="AH172" i="1"/>
  <c r="AF171" i="6"/>
  <c r="AH200" i="1"/>
  <c r="AF199" i="6"/>
  <c r="AH46" i="1"/>
  <c r="AF45" i="6"/>
  <c r="AH68" i="1"/>
  <c r="AF67" i="6"/>
  <c r="AH192" i="1"/>
  <c r="AF191" i="6"/>
  <c r="AH58" i="1"/>
  <c r="AF57" i="6"/>
  <c r="B13" i="6"/>
  <c r="AN102" i="1"/>
  <c r="AL101" i="6"/>
  <c r="AN178" i="1"/>
  <c r="AL177" i="6"/>
  <c r="AN80" i="1"/>
  <c r="AL79" i="6"/>
  <c r="AN82" i="1"/>
  <c r="AL81" i="6"/>
  <c r="AN190" i="1"/>
  <c r="AL189" i="6"/>
  <c r="AN132" i="1"/>
  <c r="AL131" i="6"/>
  <c r="AN184" i="1"/>
  <c r="AL183" i="6"/>
  <c r="AH66" i="1"/>
  <c r="AF65" i="6"/>
  <c r="AH194" i="1"/>
  <c r="AF193" i="6"/>
  <c r="B11" i="6"/>
  <c r="B19" i="6"/>
  <c r="B27" i="6"/>
  <c r="B35" i="6"/>
  <c r="B43" i="6"/>
  <c r="AN66" i="1"/>
  <c r="AL65" i="6"/>
  <c r="AN94" i="1"/>
  <c r="AL93" i="6"/>
  <c r="AN106" i="1"/>
  <c r="AL105" i="6"/>
  <c r="AN138" i="1"/>
  <c r="AL137" i="6"/>
  <c r="AN170" i="1"/>
  <c r="AL169" i="6"/>
  <c r="AN98" i="1"/>
  <c r="AL97" i="6"/>
  <c r="AN58" i="1"/>
  <c r="AL57" i="6"/>
  <c r="AN72" i="1"/>
  <c r="AL71" i="6"/>
  <c r="AN112" i="1"/>
  <c r="AL111" i="6"/>
  <c r="AN144" i="1"/>
  <c r="AL143" i="6"/>
  <c r="AN176" i="1"/>
  <c r="AL175" i="6"/>
  <c r="AN118" i="1"/>
  <c r="AL117" i="6"/>
  <c r="AN150" i="1"/>
  <c r="AL149" i="6"/>
  <c r="AN182" i="1"/>
  <c r="AL181" i="6"/>
  <c r="AN186" i="1"/>
  <c r="AL185" i="6"/>
  <c r="AN56" i="1"/>
  <c r="AL55" i="6"/>
  <c r="AN124" i="1"/>
  <c r="AL123" i="6"/>
  <c r="AN156" i="1"/>
  <c r="AL155" i="6"/>
  <c r="AN202" i="1"/>
  <c r="AL201" i="6"/>
  <c r="AN104" i="1"/>
  <c r="AL103" i="6"/>
  <c r="AH70" i="1"/>
  <c r="AF69" i="6"/>
  <c r="AH102" i="1"/>
  <c r="AF101" i="6"/>
  <c r="AH122" i="1"/>
  <c r="AF121" i="6"/>
  <c r="AH154" i="1"/>
  <c r="AF153" i="6"/>
  <c r="AH90" i="1"/>
  <c r="AF89" i="6"/>
  <c r="AH118" i="1"/>
  <c r="AF117" i="6"/>
  <c r="AH150" i="1"/>
  <c r="AF149" i="6"/>
  <c r="AH182" i="1"/>
  <c r="AF181" i="6"/>
  <c r="AH52" i="1"/>
  <c r="AF51" i="6"/>
  <c r="AH72" i="1"/>
  <c r="AF71" i="6"/>
  <c r="AH92" i="1"/>
  <c r="AF91" i="6"/>
  <c r="AH112" i="1"/>
  <c r="AF111" i="6"/>
  <c r="AH128" i="1"/>
  <c r="AF127" i="6"/>
  <c r="AH144" i="1"/>
  <c r="AF143" i="6"/>
  <c r="AH160" i="1"/>
  <c r="AF159" i="6"/>
  <c r="AH176" i="1"/>
  <c r="AF175" i="6"/>
  <c r="AH202" i="1"/>
  <c r="AF201" i="6"/>
  <c r="AH186" i="1"/>
  <c r="AF185" i="6"/>
  <c r="AH84" i="1"/>
  <c r="AF83" i="6"/>
  <c r="AH198" i="1"/>
  <c r="AF197" i="6"/>
  <c r="AH62" i="1"/>
  <c r="AF61" i="6"/>
  <c r="AN40" i="1"/>
  <c r="AL39" i="6"/>
  <c r="AN10" i="1"/>
  <c r="AL9" i="6"/>
  <c r="AN24" i="1"/>
  <c r="AL23" i="6"/>
  <c r="AN34" i="1"/>
  <c r="AL33" i="6"/>
  <c r="AN12" i="1"/>
  <c r="AL11" i="6"/>
  <c r="AN32" i="1"/>
  <c r="AL31" i="6"/>
  <c r="AN16" i="1"/>
  <c r="AL15" i="6"/>
  <c r="AN44" i="1"/>
  <c r="AL43" i="6"/>
  <c r="AN26" i="1"/>
  <c r="AL25" i="6"/>
  <c r="AN30" i="1"/>
  <c r="AL29" i="6"/>
  <c r="AN36" i="1"/>
  <c r="AL35" i="6"/>
  <c r="AN42" i="1"/>
  <c r="AL41" i="6"/>
  <c r="AN22" i="1"/>
  <c r="AL21" i="6"/>
  <c r="AN8" i="1"/>
  <c r="O8" i="8" s="1"/>
  <c r="AL7" i="6"/>
  <c r="AN20" i="1"/>
  <c r="AL19" i="6"/>
  <c r="AN18" i="1"/>
  <c r="AL17" i="6"/>
  <c r="AN28" i="1"/>
  <c r="AL27" i="6"/>
  <c r="AN14" i="1"/>
  <c r="AL13" i="6"/>
  <c r="AH16" i="1"/>
  <c r="AF15" i="6"/>
  <c r="AH28" i="1"/>
  <c r="AF27" i="6"/>
  <c r="AH10" i="1"/>
  <c r="AF9" i="6"/>
  <c r="AH12" i="1"/>
  <c r="AF11" i="6"/>
  <c r="AH32" i="1"/>
  <c r="AF31" i="6"/>
  <c r="AH14" i="1"/>
  <c r="AF13" i="6"/>
  <c r="AH26" i="1"/>
  <c r="AF25" i="6"/>
  <c r="AH30" i="1"/>
  <c r="AF29" i="6"/>
  <c r="AH44" i="1"/>
  <c r="AF43" i="6"/>
  <c r="AH24" i="1"/>
  <c r="AF23" i="6"/>
  <c r="AF7" i="6"/>
  <c r="AH8" i="1"/>
  <c r="M8" i="8" s="1"/>
  <c r="AH38" i="1"/>
  <c r="AF37" i="6"/>
  <c r="AH34" i="1"/>
  <c r="AF33" i="6"/>
  <c r="AH36" i="1"/>
  <c r="AF35" i="6"/>
  <c r="AH18" i="1"/>
  <c r="AF17" i="6"/>
  <c r="AH42" i="1"/>
  <c r="AF41" i="6"/>
  <c r="AH20" i="1"/>
  <c r="AF19" i="6"/>
  <c r="AH22" i="1"/>
  <c r="AF21" i="6"/>
  <c r="AH40" i="1"/>
  <c r="AF39" i="6"/>
  <c r="B1" i="1"/>
  <c r="M44" i="8" l="1"/>
  <c r="M45" i="8"/>
  <c r="O16" i="8"/>
  <c r="O17" i="8"/>
  <c r="M145" i="8"/>
  <c r="M144" i="8"/>
  <c r="O183" i="8"/>
  <c r="O182" i="8"/>
  <c r="O181" i="15" s="1"/>
  <c r="M42" i="8"/>
  <c r="M43" i="8"/>
  <c r="M30" i="8"/>
  <c r="M31" i="8"/>
  <c r="O31" i="8"/>
  <c r="O30" i="8"/>
  <c r="O32" i="8"/>
  <c r="O33" i="8"/>
  <c r="O10" i="8"/>
  <c r="O11" i="8"/>
  <c r="M62" i="8"/>
  <c r="M63" i="8"/>
  <c r="M202" i="8"/>
  <c r="M203" i="8"/>
  <c r="M129" i="8"/>
  <c r="M128" i="8"/>
  <c r="M52" i="8"/>
  <c r="M53" i="8"/>
  <c r="M90" i="8"/>
  <c r="M91" i="8"/>
  <c r="M70" i="8"/>
  <c r="M71" i="8"/>
  <c r="O124" i="8"/>
  <c r="O125" i="8"/>
  <c r="O151" i="8"/>
  <c r="O150" i="8"/>
  <c r="O112" i="8"/>
  <c r="O111" i="15" s="1"/>
  <c r="O113" i="8"/>
  <c r="O170" i="8"/>
  <c r="O171" i="8"/>
  <c r="O66" i="8"/>
  <c r="O67" i="8"/>
  <c r="P66" i="8" s="1"/>
  <c r="M46" i="8"/>
  <c r="M47" i="8"/>
  <c r="M140" i="8"/>
  <c r="M141" i="8"/>
  <c r="M65" i="8"/>
  <c r="M64" i="8"/>
  <c r="M110" i="8"/>
  <c r="M111" i="8"/>
  <c r="M94" i="8"/>
  <c r="M95" i="8"/>
  <c r="O116" i="8"/>
  <c r="O117" i="8"/>
  <c r="O143" i="8"/>
  <c r="O142" i="8"/>
  <c r="O96" i="8"/>
  <c r="O97" i="8"/>
  <c r="O162" i="8"/>
  <c r="O163" i="8"/>
  <c r="O90" i="8"/>
  <c r="O91" i="8"/>
  <c r="M185" i="8"/>
  <c r="M184" i="8"/>
  <c r="M190" i="8"/>
  <c r="M189" i="15" s="1"/>
  <c r="M191" i="8"/>
  <c r="O164" i="8"/>
  <c r="O165" i="8"/>
  <c r="O63" i="8"/>
  <c r="O62" i="8"/>
  <c r="M28" i="8"/>
  <c r="M29" i="8"/>
  <c r="M38" i="8"/>
  <c r="M39" i="8"/>
  <c r="M12" i="8"/>
  <c r="M13" i="8"/>
  <c r="M12" i="15" s="1"/>
  <c r="O15" i="8"/>
  <c r="O14" i="15" s="1"/>
  <c r="O14" i="8"/>
  <c r="M194" i="8"/>
  <c r="M195" i="8"/>
  <c r="O191" i="8"/>
  <c r="O190" i="8"/>
  <c r="O103" i="8"/>
  <c r="O102" i="8"/>
  <c r="M204" i="8"/>
  <c r="M205" i="8"/>
  <c r="M57" i="8"/>
  <c r="M56" i="8"/>
  <c r="O204" i="8"/>
  <c r="O205" i="8"/>
  <c r="O194" i="8"/>
  <c r="O195" i="8"/>
  <c r="M98" i="8"/>
  <c r="M99" i="8"/>
  <c r="M153" i="8"/>
  <c r="M152" i="8"/>
  <c r="M81" i="8"/>
  <c r="M80" i="8"/>
  <c r="M134" i="8"/>
  <c r="M135" i="8"/>
  <c r="M106" i="8"/>
  <c r="M107" i="8"/>
  <c r="O172" i="8"/>
  <c r="O173" i="8"/>
  <c r="O180" i="8"/>
  <c r="O181" i="8"/>
  <c r="O160" i="8"/>
  <c r="O161" i="8"/>
  <c r="O50" i="8"/>
  <c r="O51" i="8"/>
  <c r="O74" i="8"/>
  <c r="O75" i="8"/>
  <c r="O18" i="8"/>
  <c r="O17" i="15" s="1"/>
  <c r="O19" i="8"/>
  <c r="M20" i="8"/>
  <c r="M21" i="8"/>
  <c r="M17" i="8"/>
  <c r="M16" i="8"/>
  <c r="M186" i="8"/>
  <c r="M187" i="8"/>
  <c r="O156" i="8"/>
  <c r="O157" i="8"/>
  <c r="O98" i="8"/>
  <c r="O99" i="8"/>
  <c r="M41" i="8"/>
  <c r="N40" i="8" s="1"/>
  <c r="M40" i="8"/>
  <c r="M10" i="8"/>
  <c r="M11" i="8"/>
  <c r="M10" i="15" s="1"/>
  <c r="O28" i="8"/>
  <c r="O29" i="8"/>
  <c r="O26" i="8"/>
  <c r="O27" i="8"/>
  <c r="O40" i="8"/>
  <c r="O41" i="8"/>
  <c r="M177" i="8"/>
  <c r="M176" i="8"/>
  <c r="M182" i="8"/>
  <c r="M183" i="8"/>
  <c r="O104" i="8"/>
  <c r="O105" i="8"/>
  <c r="O72" i="8"/>
  <c r="O73" i="8"/>
  <c r="O138" i="8"/>
  <c r="O139" i="8"/>
  <c r="M58" i="8"/>
  <c r="M59" i="8"/>
  <c r="M201" i="8"/>
  <c r="M200" i="8"/>
  <c r="M124" i="8"/>
  <c r="M125" i="8"/>
  <c r="M49" i="8"/>
  <c r="M48" i="8"/>
  <c r="M47" i="15" s="1"/>
  <c r="M178" i="8"/>
  <c r="M179" i="8"/>
  <c r="O47" i="8"/>
  <c r="O46" i="8"/>
  <c r="O52" i="8"/>
  <c r="O53" i="8"/>
  <c r="O111" i="8"/>
  <c r="O110" i="8"/>
  <c r="O64" i="8"/>
  <c r="O63" i="15" s="1"/>
  <c r="O65" i="8"/>
  <c r="O130" i="8"/>
  <c r="O131" i="8"/>
  <c r="M148" i="8"/>
  <c r="M149" i="8"/>
  <c r="M126" i="8"/>
  <c r="M127" i="8"/>
  <c r="O188" i="8"/>
  <c r="O189" i="8"/>
  <c r="O146" i="8"/>
  <c r="O147" i="8"/>
  <c r="M36" i="8"/>
  <c r="M37" i="8"/>
  <c r="O42" i="8"/>
  <c r="O43" i="8"/>
  <c r="O20" i="8"/>
  <c r="O21" i="8"/>
  <c r="M118" i="8"/>
  <c r="M119" i="8"/>
  <c r="M18" i="8"/>
  <c r="M17" i="15" s="1"/>
  <c r="M19" i="8"/>
  <c r="M26" i="8"/>
  <c r="M27" i="8"/>
  <c r="O23" i="8"/>
  <c r="O22" i="8"/>
  <c r="O21" i="15" s="1"/>
  <c r="O12" i="8"/>
  <c r="O13" i="8"/>
  <c r="O12" i="15" s="1"/>
  <c r="M198" i="8"/>
  <c r="M199" i="8"/>
  <c r="M113" i="8"/>
  <c r="M112" i="8"/>
  <c r="M154" i="8"/>
  <c r="M155" i="8"/>
  <c r="O56" i="8"/>
  <c r="O57" i="8"/>
  <c r="O119" i="8"/>
  <c r="O118" i="8"/>
  <c r="M66" i="8"/>
  <c r="M67" i="8"/>
  <c r="O82" i="8"/>
  <c r="O83" i="8"/>
  <c r="M164" i="8"/>
  <c r="M165" i="8"/>
  <c r="M158" i="8"/>
  <c r="M159" i="8"/>
  <c r="O60" i="8"/>
  <c r="O61" i="8"/>
  <c r="O114" i="8"/>
  <c r="O113" i="15" s="1"/>
  <c r="O115" i="8"/>
  <c r="M206" i="8"/>
  <c r="M207" i="8"/>
  <c r="M137" i="8"/>
  <c r="M136" i="8"/>
  <c r="M60" i="8"/>
  <c r="M61" i="8"/>
  <c r="M82" i="8"/>
  <c r="M83" i="8"/>
  <c r="M86" i="8"/>
  <c r="M87" i="8"/>
  <c r="O140" i="8"/>
  <c r="O141" i="8"/>
  <c r="O167" i="8"/>
  <c r="O166" i="8"/>
  <c r="O165" i="15" s="1"/>
  <c r="O128" i="8"/>
  <c r="O129" i="8"/>
  <c r="O68" i="8"/>
  <c r="O69" i="8"/>
  <c r="O79" i="8"/>
  <c r="O78" i="8"/>
  <c r="M25" i="8"/>
  <c r="M24" i="8"/>
  <c r="O34" i="8"/>
  <c r="O33" i="15" s="1"/>
  <c r="O35" i="8"/>
  <c r="M84" i="8"/>
  <c r="M85" i="8"/>
  <c r="M92" i="8"/>
  <c r="M93" i="8"/>
  <c r="O202" i="8"/>
  <c r="O203" i="8"/>
  <c r="O186" i="8"/>
  <c r="O187" i="8"/>
  <c r="M193" i="8"/>
  <c r="M192" i="8"/>
  <c r="M172" i="8"/>
  <c r="M173" i="8"/>
  <c r="M174" i="8"/>
  <c r="M175" i="8"/>
  <c r="N174" i="8" s="1"/>
  <c r="M146" i="8"/>
  <c r="M147" i="8"/>
  <c r="O200" i="8"/>
  <c r="O201" i="8"/>
  <c r="O196" i="8"/>
  <c r="O197" i="8"/>
  <c r="O168" i="8"/>
  <c r="O169" i="8"/>
  <c r="O55" i="8"/>
  <c r="O54" i="8"/>
  <c r="M116" i="8"/>
  <c r="M117" i="8"/>
  <c r="M130" i="8"/>
  <c r="M131" i="8"/>
  <c r="O159" i="8"/>
  <c r="O158" i="8"/>
  <c r="O157" i="15" s="1"/>
  <c r="O71" i="8"/>
  <c r="O70" i="8"/>
  <c r="O44" i="8"/>
  <c r="O45" i="8"/>
  <c r="M161" i="8"/>
  <c r="M160" i="8"/>
  <c r="M150" i="8"/>
  <c r="M151" i="8"/>
  <c r="M122" i="8"/>
  <c r="M121" i="15" s="1"/>
  <c r="M123" i="8"/>
  <c r="O176" i="8"/>
  <c r="O177" i="8"/>
  <c r="O58" i="8"/>
  <c r="O57" i="15" s="1"/>
  <c r="O59" i="8"/>
  <c r="O106" i="8"/>
  <c r="O107" i="8"/>
  <c r="M108" i="8"/>
  <c r="M107" i="15" s="1"/>
  <c r="M109" i="8"/>
  <c r="O92" i="8"/>
  <c r="O93" i="8"/>
  <c r="O184" i="8"/>
  <c r="O185" i="8"/>
  <c r="O80" i="8"/>
  <c r="O81" i="8"/>
  <c r="M132" i="8"/>
  <c r="M133" i="8"/>
  <c r="M162" i="8"/>
  <c r="M163" i="8"/>
  <c r="O127" i="8"/>
  <c r="O126" i="8"/>
  <c r="M54" i="8"/>
  <c r="M55" i="8"/>
  <c r="M188" i="8"/>
  <c r="M187" i="15" s="1"/>
  <c r="M189" i="8"/>
  <c r="M121" i="8"/>
  <c r="M120" i="8"/>
  <c r="M196" i="8"/>
  <c r="M197" i="8"/>
  <c r="M170" i="8"/>
  <c r="M171" i="8"/>
  <c r="O192" i="8"/>
  <c r="O193" i="8"/>
  <c r="O108" i="8"/>
  <c r="O109" i="8"/>
  <c r="O135" i="8"/>
  <c r="O134" i="8"/>
  <c r="O88" i="8"/>
  <c r="O89" i="8"/>
  <c r="O154" i="8"/>
  <c r="O155" i="8"/>
  <c r="O76" i="8"/>
  <c r="O77" i="8"/>
  <c r="M22" i="8"/>
  <c r="M23" i="8"/>
  <c r="O24" i="8"/>
  <c r="O25" i="8"/>
  <c r="P24" i="8" s="1"/>
  <c r="M102" i="8"/>
  <c r="M103" i="8"/>
  <c r="O95" i="8"/>
  <c r="O94" i="8"/>
  <c r="M156" i="8"/>
  <c r="M157" i="8"/>
  <c r="M89" i="8"/>
  <c r="M88" i="8"/>
  <c r="M114" i="8"/>
  <c r="M115" i="8"/>
  <c r="O148" i="8"/>
  <c r="O149" i="8"/>
  <c r="O175" i="8"/>
  <c r="O174" i="8"/>
  <c r="O136" i="8"/>
  <c r="O137" i="8"/>
  <c r="O84" i="8"/>
  <c r="O85" i="8"/>
  <c r="O87" i="8"/>
  <c r="O86" i="8"/>
  <c r="M50" i="8"/>
  <c r="M51" i="8"/>
  <c r="M76" i="8"/>
  <c r="M77" i="8"/>
  <c r="M78" i="8"/>
  <c r="M79" i="8"/>
  <c r="O120" i="8"/>
  <c r="O121" i="8"/>
  <c r="O39" i="8"/>
  <c r="O38" i="8"/>
  <c r="M14" i="8"/>
  <c r="K13" i="14" s="1"/>
  <c r="M15" i="8"/>
  <c r="M14" i="15" s="1"/>
  <c r="M34" i="8"/>
  <c r="M35" i="8"/>
  <c r="M33" i="8"/>
  <c r="M32" i="8"/>
  <c r="O36" i="8"/>
  <c r="O35" i="15" s="1"/>
  <c r="O37" i="8"/>
  <c r="M73" i="8"/>
  <c r="M72" i="8"/>
  <c r="M71" i="15" s="1"/>
  <c r="O144" i="8"/>
  <c r="O145" i="8"/>
  <c r="M68" i="8"/>
  <c r="M69" i="8"/>
  <c r="M142" i="8"/>
  <c r="M141" i="15" s="1"/>
  <c r="M143" i="8"/>
  <c r="O132" i="8"/>
  <c r="O133" i="8"/>
  <c r="O178" i="8"/>
  <c r="O179" i="8"/>
  <c r="M100" i="8"/>
  <c r="M101" i="8"/>
  <c r="M97" i="8"/>
  <c r="M96" i="8"/>
  <c r="M74" i="8"/>
  <c r="M73" i="15" s="1"/>
  <c r="M75" i="8"/>
  <c r="O152" i="8"/>
  <c r="O153" i="8"/>
  <c r="M180" i="8"/>
  <c r="M181" i="8"/>
  <c r="M169" i="8"/>
  <c r="M168" i="8"/>
  <c r="M105" i="8"/>
  <c r="M104" i="8"/>
  <c r="M166" i="8"/>
  <c r="M167" i="8"/>
  <c r="M138" i="8"/>
  <c r="M137" i="15" s="1"/>
  <c r="M139" i="8"/>
  <c r="O207" i="8"/>
  <c r="O206" i="8"/>
  <c r="O48" i="8"/>
  <c r="O49" i="8"/>
  <c r="O100" i="8"/>
  <c r="O101" i="8"/>
  <c r="O199" i="8"/>
  <c r="O198" i="8"/>
  <c r="O197" i="15" s="1"/>
  <c r="O122" i="8"/>
  <c r="O123" i="8"/>
  <c r="M11" i="15"/>
  <c r="O13" i="15"/>
  <c r="O9" i="15"/>
  <c r="O10" i="15"/>
  <c r="A23" i="14"/>
  <c r="C23" i="15"/>
  <c r="A41" i="14"/>
  <c r="C41" i="15"/>
  <c r="A9" i="14"/>
  <c r="C9" i="15"/>
  <c r="A13" i="14"/>
  <c r="C13" i="15"/>
  <c r="K7" i="14"/>
  <c r="M7" i="15"/>
  <c r="A15" i="14"/>
  <c r="C15" i="15"/>
  <c r="A43" i="14"/>
  <c r="C43" i="15"/>
  <c r="A33" i="14"/>
  <c r="C33" i="15"/>
  <c r="A37" i="14"/>
  <c r="C37" i="15"/>
  <c r="A35" i="14"/>
  <c r="C35" i="15"/>
  <c r="M7" i="14"/>
  <c r="O7" i="15"/>
  <c r="A39" i="14"/>
  <c r="C39" i="15"/>
  <c r="A27" i="14"/>
  <c r="C27" i="15"/>
  <c r="A19" i="14"/>
  <c r="C19" i="15"/>
  <c r="A25" i="14"/>
  <c r="C25" i="15"/>
  <c r="A29" i="14"/>
  <c r="C29" i="15"/>
  <c r="M9" i="15"/>
  <c r="O11" i="15"/>
  <c r="A7" i="14"/>
  <c r="C7" i="15"/>
  <c r="A31" i="14"/>
  <c r="C31" i="15"/>
  <c r="A11" i="14"/>
  <c r="C11" i="15"/>
  <c r="A17" i="14"/>
  <c r="C17" i="15"/>
  <c r="A21" i="14"/>
  <c r="C21" i="15"/>
  <c r="O103" i="15"/>
  <c r="M59" i="15"/>
  <c r="O55" i="15"/>
  <c r="M125" i="15"/>
  <c r="M43" i="15"/>
  <c r="M83" i="15"/>
  <c r="O105" i="15"/>
  <c r="M171" i="15"/>
  <c r="O199" i="15"/>
  <c r="O91" i="15"/>
  <c r="O125" i="15"/>
  <c r="M13" i="14"/>
  <c r="O135" i="15"/>
  <c r="M49" i="15"/>
  <c r="M179" i="15"/>
  <c r="M161" i="15"/>
  <c r="K9" i="14"/>
  <c r="M11" i="14"/>
  <c r="M61" i="15"/>
  <c r="N128" i="8"/>
  <c r="M89" i="15"/>
  <c r="M45" i="15"/>
  <c r="M93" i="15"/>
  <c r="O95" i="15"/>
  <c r="O161" i="15"/>
  <c r="O102" i="15"/>
  <c r="O193" i="15"/>
  <c r="M151" i="15"/>
  <c r="O171" i="15"/>
  <c r="O73" i="15"/>
  <c r="O9" i="8"/>
  <c r="O8" i="15" s="1"/>
  <c r="P72" i="8"/>
  <c r="AX38" i="1"/>
  <c r="P16" i="8"/>
  <c r="N38" i="8"/>
  <c r="N182" i="8"/>
  <c r="N24" i="8"/>
  <c r="M9" i="8"/>
  <c r="M8" i="15" s="1"/>
  <c r="AM37" i="6"/>
  <c r="AW12" i="1"/>
  <c r="AW144" i="1"/>
  <c r="AX144" i="1"/>
  <c r="AW142" i="1"/>
  <c r="AX86" i="1"/>
  <c r="AW34" i="1"/>
  <c r="AW32" i="1"/>
  <c r="AW16" i="1"/>
  <c r="AX36" i="1"/>
  <c r="AX24" i="1"/>
  <c r="AW84" i="1"/>
  <c r="AX184" i="1"/>
  <c r="AX80" i="1"/>
  <c r="AW132" i="1"/>
  <c r="AW162" i="1"/>
  <c r="AX126" i="1"/>
  <c r="AW54" i="1"/>
  <c r="AW188" i="1"/>
  <c r="AW120" i="1"/>
  <c r="AW196" i="1"/>
  <c r="AW170" i="1"/>
  <c r="AX192" i="1"/>
  <c r="AX108" i="1"/>
  <c r="AX134" i="1"/>
  <c r="AX88" i="1"/>
  <c r="AX154" i="1"/>
  <c r="AX76" i="1"/>
  <c r="AW42" i="1"/>
  <c r="AX32" i="1"/>
  <c r="AW72" i="1"/>
  <c r="AW156" i="1"/>
  <c r="AX174" i="1"/>
  <c r="AX120" i="1"/>
  <c r="AW8" i="1"/>
  <c r="AX132" i="1"/>
  <c r="AX178" i="1"/>
  <c r="AW100" i="1"/>
  <c r="AW96" i="1"/>
  <c r="AW74" i="1"/>
  <c r="AX152" i="1"/>
  <c r="AW180" i="1"/>
  <c r="AW168" i="1"/>
  <c r="AW104" i="1"/>
  <c r="AW166" i="1"/>
  <c r="AW138" i="1"/>
  <c r="AX206" i="1"/>
  <c r="AX48" i="1"/>
  <c r="AX100" i="1"/>
  <c r="AX198" i="1"/>
  <c r="AX122" i="1"/>
  <c r="AX30" i="1"/>
  <c r="AW118" i="1"/>
  <c r="AX148" i="1"/>
  <c r="AW40" i="1"/>
  <c r="AW26" i="1"/>
  <c r="AX28" i="1"/>
  <c r="AX26" i="1"/>
  <c r="AX40" i="1"/>
  <c r="AW202" i="1"/>
  <c r="AW128" i="1"/>
  <c r="AW52" i="1"/>
  <c r="AW90" i="1"/>
  <c r="AW70" i="1"/>
  <c r="AX124" i="1"/>
  <c r="AX150" i="1"/>
  <c r="AX112" i="1"/>
  <c r="AX170" i="1"/>
  <c r="AX66" i="1"/>
  <c r="AW46" i="1"/>
  <c r="AW140" i="1"/>
  <c r="AW64" i="1"/>
  <c r="AW110" i="1"/>
  <c r="AW94" i="1"/>
  <c r="AX116" i="1"/>
  <c r="AX142" i="1"/>
  <c r="AX96" i="1"/>
  <c r="AX162" i="1"/>
  <c r="AX90" i="1"/>
  <c r="AW184" i="1"/>
  <c r="AW190" i="1"/>
  <c r="AX164" i="1"/>
  <c r="AX62" i="1"/>
  <c r="AW30" i="1"/>
  <c r="AX156" i="1"/>
  <c r="AW68" i="1"/>
  <c r="AX136" i="1"/>
  <c r="AW78" i="1"/>
  <c r="AW18" i="1"/>
  <c r="AW10" i="1"/>
  <c r="AX22" i="1"/>
  <c r="AX12" i="1"/>
  <c r="AW62" i="1"/>
  <c r="AW194" i="1"/>
  <c r="AX190" i="1"/>
  <c r="AX102" i="1"/>
  <c r="AW204" i="1"/>
  <c r="AW56" i="1"/>
  <c r="AX204" i="1"/>
  <c r="AX194" i="1"/>
  <c r="AW98" i="1"/>
  <c r="AW152" i="1"/>
  <c r="AW80" i="1"/>
  <c r="AW134" i="1"/>
  <c r="AW106" i="1"/>
  <c r="AX172" i="1"/>
  <c r="AX180" i="1"/>
  <c r="AX160" i="1"/>
  <c r="AX50" i="1"/>
  <c r="AX74" i="1"/>
  <c r="AW38" i="1"/>
  <c r="AX10" i="1"/>
  <c r="AW102" i="1"/>
  <c r="AX94" i="1"/>
  <c r="AW88" i="1"/>
  <c r="AX84" i="1"/>
  <c r="AW76" i="1"/>
  <c r="AW22" i="1"/>
  <c r="AW36" i="1"/>
  <c r="AW24" i="1"/>
  <c r="AW14" i="1"/>
  <c r="AW28" i="1"/>
  <c r="AX18" i="1"/>
  <c r="AX42" i="1"/>
  <c r="AX44" i="1"/>
  <c r="AX34" i="1"/>
  <c r="AW198" i="1"/>
  <c r="AW176" i="1"/>
  <c r="AW112" i="1"/>
  <c r="AW182" i="1"/>
  <c r="AW154" i="1"/>
  <c r="AX104" i="1"/>
  <c r="AX56" i="1"/>
  <c r="AX118" i="1"/>
  <c r="AX72" i="1"/>
  <c r="AX138" i="1"/>
  <c r="AW58" i="1"/>
  <c r="AW200" i="1"/>
  <c r="AW124" i="1"/>
  <c r="AW48" i="1"/>
  <c r="AW178" i="1"/>
  <c r="AX46" i="1"/>
  <c r="AX52" i="1"/>
  <c r="AX110" i="1"/>
  <c r="AX64" i="1"/>
  <c r="AX130" i="1"/>
  <c r="AW148" i="1"/>
  <c r="AW126" i="1"/>
  <c r="AX188" i="1"/>
  <c r="AX146" i="1"/>
  <c r="AX14" i="1"/>
  <c r="AX98" i="1"/>
  <c r="AW66" i="1"/>
  <c r="AX82" i="1"/>
  <c r="AW164" i="1"/>
  <c r="AW158" i="1"/>
  <c r="AX60" i="1"/>
  <c r="AX114" i="1"/>
  <c r="AW206" i="1"/>
  <c r="AW136" i="1"/>
  <c r="AW60" i="1"/>
  <c r="AW82" i="1"/>
  <c r="AW86" i="1"/>
  <c r="AX140" i="1"/>
  <c r="AX166" i="1"/>
  <c r="AX128" i="1"/>
  <c r="AX68" i="1"/>
  <c r="AX78" i="1"/>
  <c r="AX8" i="1"/>
  <c r="AW186" i="1"/>
  <c r="AX182" i="1"/>
  <c r="AW114" i="1"/>
  <c r="AW50" i="1"/>
  <c r="AW20" i="1"/>
  <c r="AW44" i="1"/>
  <c r="AX20" i="1"/>
  <c r="AX16" i="1"/>
  <c r="AW160" i="1"/>
  <c r="AW92" i="1"/>
  <c r="AW150" i="1"/>
  <c r="AW122" i="1"/>
  <c r="AX202" i="1"/>
  <c r="AX186" i="1"/>
  <c r="AX176" i="1"/>
  <c r="AX58" i="1"/>
  <c r="AX106" i="1"/>
  <c r="AW192" i="1"/>
  <c r="AW172" i="1"/>
  <c r="AW108" i="1"/>
  <c r="AW174" i="1"/>
  <c r="AW146" i="1"/>
  <c r="AX200" i="1"/>
  <c r="AX196" i="1"/>
  <c r="AX168" i="1"/>
  <c r="AX54" i="1"/>
  <c r="AX92" i="1"/>
  <c r="AW116" i="1"/>
  <c r="AW130" i="1"/>
  <c r="AX158" i="1"/>
  <c r="AX70" i="1"/>
  <c r="L2" i="8"/>
  <c r="AG21" i="6"/>
  <c r="AG41" i="6"/>
  <c r="AG35" i="6"/>
  <c r="AG37" i="6"/>
  <c r="AG23" i="6"/>
  <c r="AG29" i="6"/>
  <c r="AG13" i="6"/>
  <c r="AG11" i="6"/>
  <c r="AG27" i="6"/>
  <c r="AM13" i="6"/>
  <c r="AM17" i="6"/>
  <c r="AM7" i="6"/>
  <c r="AM41" i="6"/>
  <c r="AM29" i="6"/>
  <c r="AM43" i="6"/>
  <c r="AM31" i="6"/>
  <c r="AM33" i="6"/>
  <c r="AM9" i="6"/>
  <c r="AG197" i="6"/>
  <c r="AG185" i="6"/>
  <c r="AG175" i="6"/>
  <c r="AG143" i="6"/>
  <c r="AG111" i="6"/>
  <c r="AG71" i="6"/>
  <c r="AG181" i="6"/>
  <c r="AG117" i="6"/>
  <c r="AG153" i="6"/>
  <c r="AG101" i="6"/>
  <c r="AM103" i="6"/>
  <c r="AM155" i="6"/>
  <c r="AM55" i="6"/>
  <c r="AM181" i="6"/>
  <c r="AM117" i="6"/>
  <c r="AM143" i="6"/>
  <c r="AM71" i="6"/>
  <c r="AM97" i="6"/>
  <c r="AM137" i="6"/>
  <c r="AM93" i="6"/>
  <c r="AG57" i="6"/>
  <c r="AG67" i="6"/>
  <c r="AG199" i="6"/>
  <c r="AG155" i="6"/>
  <c r="AG123" i="6"/>
  <c r="AG87" i="6"/>
  <c r="AG47" i="6"/>
  <c r="AG141" i="6"/>
  <c r="AG177" i="6"/>
  <c r="AG113" i="6"/>
  <c r="AM45" i="6"/>
  <c r="AM147" i="6"/>
  <c r="AM51" i="6"/>
  <c r="AM173" i="6"/>
  <c r="AM109" i="6"/>
  <c r="AM135" i="6"/>
  <c r="AM63" i="6"/>
  <c r="AM83" i="6"/>
  <c r="AM129" i="6"/>
  <c r="AM85" i="6"/>
  <c r="AG49" i="6"/>
  <c r="AG147" i="6"/>
  <c r="AG75" i="6"/>
  <c r="AG125" i="6"/>
  <c r="AG77" i="6"/>
  <c r="AM187" i="6"/>
  <c r="AM119" i="6"/>
  <c r="AM145" i="6"/>
  <c r="AG7" i="6"/>
  <c r="AG65" i="6"/>
  <c r="AM131" i="6"/>
  <c r="AM81" i="6"/>
  <c r="AM177" i="6"/>
  <c r="AG99" i="6"/>
  <c r="AG163" i="6"/>
  <c r="AG95" i="6"/>
  <c r="AG157" i="6"/>
  <c r="AG73" i="6"/>
  <c r="AM59" i="6"/>
  <c r="AM151" i="6"/>
  <c r="AM113" i="6"/>
  <c r="AG179" i="6"/>
  <c r="AG205" i="6"/>
  <c r="AG167" i="6"/>
  <c r="AG135" i="6"/>
  <c r="AG103" i="6"/>
  <c r="AG59" i="6"/>
  <c r="AG165" i="6"/>
  <c r="AG81" i="6"/>
  <c r="AG137" i="6"/>
  <c r="AG85" i="6"/>
  <c r="AM205" i="6"/>
  <c r="AM139" i="6"/>
  <c r="AM47" i="6"/>
  <c r="AM165" i="6"/>
  <c r="AM99" i="6"/>
  <c r="AM127" i="6"/>
  <c r="AM197" i="6"/>
  <c r="AM67" i="6"/>
  <c r="AM121" i="6"/>
  <c r="AM77" i="6"/>
  <c r="AG39" i="6"/>
  <c r="AG17" i="6"/>
  <c r="AG25" i="6"/>
  <c r="AG15" i="6"/>
  <c r="AM35" i="6"/>
  <c r="AM11" i="6"/>
  <c r="AM39" i="6"/>
  <c r="AG61" i="6"/>
  <c r="AG201" i="6"/>
  <c r="AG127" i="6"/>
  <c r="AG51" i="6"/>
  <c r="AG89" i="6"/>
  <c r="AM201" i="6"/>
  <c r="AM185" i="6"/>
  <c r="AM175" i="6"/>
  <c r="AM57" i="6"/>
  <c r="AM105" i="6"/>
  <c r="AG191" i="6"/>
  <c r="AG45" i="6"/>
  <c r="AG171" i="6"/>
  <c r="AG139" i="6"/>
  <c r="AG107" i="6"/>
  <c r="AG63" i="6"/>
  <c r="AG173" i="6"/>
  <c r="AG109" i="6"/>
  <c r="AG145" i="6"/>
  <c r="AG93" i="6"/>
  <c r="AM199" i="6"/>
  <c r="AM115" i="6"/>
  <c r="AM195" i="6"/>
  <c r="AM141" i="6"/>
  <c r="AM167" i="6"/>
  <c r="AM95" i="6"/>
  <c r="AM53" i="6"/>
  <c r="AM161" i="6"/>
  <c r="AM91" i="6"/>
  <c r="AM89" i="6"/>
  <c r="AG183" i="6"/>
  <c r="AG115" i="6"/>
  <c r="AG189" i="6"/>
  <c r="AG129" i="6"/>
  <c r="AM163" i="6"/>
  <c r="AM157" i="6"/>
  <c r="AM61" i="6"/>
  <c r="AM69" i="6"/>
  <c r="AG33" i="6"/>
  <c r="AG43" i="6"/>
  <c r="AG31" i="6"/>
  <c r="AG9" i="6"/>
  <c r="AM27" i="6"/>
  <c r="AM21" i="6"/>
  <c r="AM25" i="6"/>
  <c r="AM15" i="6"/>
  <c r="AM23" i="6"/>
  <c r="AG83" i="6"/>
  <c r="AG159" i="6"/>
  <c r="AG91" i="6"/>
  <c r="AG149" i="6"/>
  <c r="AG121" i="6"/>
  <c r="AG69" i="6"/>
  <c r="AM123" i="6"/>
  <c r="AM149" i="6"/>
  <c r="AM111" i="6"/>
  <c r="AM169" i="6"/>
  <c r="AM65" i="6"/>
  <c r="AG193" i="6"/>
  <c r="AM183" i="6"/>
  <c r="AM189" i="6"/>
  <c r="AM79" i="6"/>
  <c r="AM101" i="6"/>
  <c r="AG203" i="6"/>
  <c r="AG131" i="6"/>
  <c r="AG55" i="6"/>
  <c r="AG161" i="6"/>
  <c r="AM203" i="6"/>
  <c r="AM125" i="6"/>
  <c r="AM193" i="6"/>
  <c r="AG53" i="6"/>
  <c r="AG97" i="6"/>
  <c r="AG187" i="6"/>
  <c r="AG151" i="6"/>
  <c r="AG119" i="6"/>
  <c r="AG79" i="6"/>
  <c r="AG195" i="6"/>
  <c r="AG133" i="6"/>
  <c r="AG169" i="6"/>
  <c r="AG105" i="6"/>
  <c r="AM191" i="6"/>
  <c r="AM171" i="6"/>
  <c r="AM107" i="6"/>
  <c r="AM179" i="6"/>
  <c r="AM133" i="6"/>
  <c r="AM159" i="6"/>
  <c r="AM87" i="6"/>
  <c r="AM49" i="6"/>
  <c r="AM153" i="6"/>
  <c r="AM73" i="6"/>
  <c r="AM75" i="6"/>
  <c r="AM19" i="6"/>
  <c r="AG19" i="6"/>
  <c r="O1" i="6"/>
  <c r="W11" i="1"/>
  <c r="X11" i="1"/>
  <c r="Y11" i="1"/>
  <c r="Z11" i="1"/>
  <c r="W13" i="1"/>
  <c r="X13" i="1"/>
  <c r="Y13" i="1"/>
  <c r="Z13" i="1"/>
  <c r="W15" i="1"/>
  <c r="X15" i="1"/>
  <c r="Y15" i="1"/>
  <c r="Z15" i="1"/>
  <c r="W17" i="1"/>
  <c r="X17" i="1"/>
  <c r="Y17" i="1"/>
  <c r="Z17" i="1"/>
  <c r="W19" i="1"/>
  <c r="X19" i="1"/>
  <c r="Y19" i="1"/>
  <c r="Z19" i="1"/>
  <c r="W21" i="1"/>
  <c r="X21" i="1"/>
  <c r="Y21" i="1"/>
  <c r="Z21" i="1"/>
  <c r="W23" i="1"/>
  <c r="X23" i="1"/>
  <c r="Y23" i="1"/>
  <c r="Z23" i="1"/>
  <c r="W25" i="1"/>
  <c r="X25" i="1"/>
  <c r="Y25" i="1"/>
  <c r="Z25" i="1"/>
  <c r="W27" i="1"/>
  <c r="X27" i="1"/>
  <c r="Y27" i="1"/>
  <c r="Z27" i="1"/>
  <c r="W29" i="1"/>
  <c r="X29" i="1"/>
  <c r="Y29" i="1"/>
  <c r="Z29" i="1"/>
  <c r="W31" i="1"/>
  <c r="X31" i="1"/>
  <c r="Y31" i="1"/>
  <c r="Z31" i="1"/>
  <c r="W33" i="1"/>
  <c r="X33" i="1"/>
  <c r="Y33" i="1"/>
  <c r="Z33" i="1"/>
  <c r="W35" i="1"/>
  <c r="X35" i="1"/>
  <c r="Y35" i="1"/>
  <c r="Z35" i="1"/>
  <c r="W37" i="1"/>
  <c r="X37" i="1"/>
  <c r="Y37" i="1"/>
  <c r="Z37" i="1"/>
  <c r="W39" i="1"/>
  <c r="X39" i="1"/>
  <c r="Y39" i="1"/>
  <c r="Z39" i="1"/>
  <c r="W41" i="1"/>
  <c r="X41" i="1"/>
  <c r="Y41" i="1"/>
  <c r="Z41" i="1"/>
  <c r="W43" i="1"/>
  <c r="X43" i="1"/>
  <c r="Y43" i="1"/>
  <c r="Z43" i="1"/>
  <c r="W45" i="1"/>
  <c r="X45" i="1"/>
  <c r="Y45" i="1"/>
  <c r="Z45" i="1"/>
  <c r="Q11" i="1"/>
  <c r="R11" i="1"/>
  <c r="S11" i="1"/>
  <c r="T11" i="1"/>
  <c r="Q13" i="1"/>
  <c r="R13" i="1"/>
  <c r="S13" i="1"/>
  <c r="T13" i="1"/>
  <c r="Q15" i="1"/>
  <c r="R15" i="1"/>
  <c r="S15" i="1"/>
  <c r="T15" i="1"/>
  <c r="Q17" i="1"/>
  <c r="R17" i="1"/>
  <c r="S17" i="1"/>
  <c r="T17" i="1"/>
  <c r="Q19" i="1"/>
  <c r="R19" i="1"/>
  <c r="S19" i="1"/>
  <c r="T19" i="1"/>
  <c r="Q21" i="1"/>
  <c r="R21" i="1"/>
  <c r="S21" i="1"/>
  <c r="T21" i="1"/>
  <c r="Q23" i="1"/>
  <c r="R23" i="1"/>
  <c r="S23" i="1"/>
  <c r="T23" i="1"/>
  <c r="Q25" i="1"/>
  <c r="R25" i="1"/>
  <c r="S25" i="1"/>
  <c r="T25" i="1"/>
  <c r="Q27" i="1"/>
  <c r="R27" i="1"/>
  <c r="S27" i="1"/>
  <c r="T27" i="1"/>
  <c r="Q29" i="1"/>
  <c r="R29" i="1"/>
  <c r="S29" i="1"/>
  <c r="T29" i="1"/>
  <c r="Q31" i="1"/>
  <c r="R31" i="1"/>
  <c r="S31" i="1"/>
  <c r="T31" i="1"/>
  <c r="Q33" i="1"/>
  <c r="R33" i="1"/>
  <c r="S33" i="1"/>
  <c r="T33" i="1"/>
  <c r="Q35" i="1"/>
  <c r="R35" i="1"/>
  <c r="S35" i="1"/>
  <c r="T35" i="1"/>
  <c r="Q37" i="1"/>
  <c r="R37" i="1"/>
  <c r="S37" i="1"/>
  <c r="T37" i="1"/>
  <c r="Q39" i="1"/>
  <c r="R39" i="1"/>
  <c r="S39" i="1"/>
  <c r="T39" i="1"/>
  <c r="Q41" i="1"/>
  <c r="R41" i="1"/>
  <c r="S41" i="1"/>
  <c r="T41" i="1"/>
  <c r="Q43" i="1"/>
  <c r="R43" i="1"/>
  <c r="S43" i="1"/>
  <c r="T43" i="1"/>
  <c r="Q45" i="1"/>
  <c r="R45" i="1"/>
  <c r="S45" i="1"/>
  <c r="T45" i="1"/>
  <c r="K11" i="1"/>
  <c r="L11" i="1"/>
  <c r="M11" i="1"/>
  <c r="N11" i="1"/>
  <c r="K13" i="1"/>
  <c r="L13" i="1"/>
  <c r="M13" i="1"/>
  <c r="N13" i="1"/>
  <c r="K15" i="1"/>
  <c r="L15" i="1"/>
  <c r="M15" i="1"/>
  <c r="N15" i="1"/>
  <c r="K17" i="1"/>
  <c r="L17" i="1"/>
  <c r="M17" i="1"/>
  <c r="N17" i="1"/>
  <c r="K19" i="1"/>
  <c r="L19" i="1"/>
  <c r="M19" i="1"/>
  <c r="N19" i="1"/>
  <c r="K21" i="1"/>
  <c r="L21" i="1"/>
  <c r="M21" i="1"/>
  <c r="N21" i="1"/>
  <c r="K23" i="1"/>
  <c r="L23" i="1"/>
  <c r="M23" i="1"/>
  <c r="N23" i="1"/>
  <c r="K25" i="1"/>
  <c r="L25" i="1"/>
  <c r="M25" i="1"/>
  <c r="N25" i="1"/>
  <c r="K27" i="1"/>
  <c r="L27" i="1"/>
  <c r="M27" i="1"/>
  <c r="N27" i="1"/>
  <c r="K29" i="1"/>
  <c r="L29" i="1"/>
  <c r="M29" i="1"/>
  <c r="N29" i="1"/>
  <c r="K31" i="1"/>
  <c r="L31" i="1"/>
  <c r="M31" i="1"/>
  <c r="N31" i="1"/>
  <c r="K33" i="1"/>
  <c r="L33" i="1"/>
  <c r="M33" i="1"/>
  <c r="N33" i="1"/>
  <c r="K35" i="1"/>
  <c r="L35" i="1"/>
  <c r="M35" i="1"/>
  <c r="N35" i="1"/>
  <c r="K37" i="1"/>
  <c r="L37" i="1"/>
  <c r="M37" i="1"/>
  <c r="N37" i="1"/>
  <c r="K39" i="1"/>
  <c r="L39" i="1"/>
  <c r="M39" i="1"/>
  <c r="N39" i="1"/>
  <c r="K41" i="1"/>
  <c r="L41" i="1"/>
  <c r="M41" i="1"/>
  <c r="N41" i="1"/>
  <c r="K43" i="1"/>
  <c r="L43" i="1"/>
  <c r="M43" i="1"/>
  <c r="N43" i="1"/>
  <c r="K45" i="1"/>
  <c r="L45" i="1"/>
  <c r="M45" i="1"/>
  <c r="N45" i="1"/>
  <c r="E11" i="1"/>
  <c r="F11" i="1"/>
  <c r="G11" i="1"/>
  <c r="H11" i="1"/>
  <c r="E13" i="1"/>
  <c r="F13" i="1"/>
  <c r="G13" i="1"/>
  <c r="H13" i="1"/>
  <c r="E15" i="1"/>
  <c r="F15" i="1"/>
  <c r="G15" i="1"/>
  <c r="H15" i="1"/>
  <c r="E17" i="1"/>
  <c r="F17" i="1"/>
  <c r="G17" i="1"/>
  <c r="H17" i="1"/>
  <c r="E19" i="1"/>
  <c r="F19" i="1"/>
  <c r="G19" i="1"/>
  <c r="H19" i="1"/>
  <c r="E21" i="1"/>
  <c r="F21" i="1"/>
  <c r="G21" i="1"/>
  <c r="H21" i="1"/>
  <c r="E23" i="1"/>
  <c r="F23" i="1"/>
  <c r="G23" i="1"/>
  <c r="H23" i="1"/>
  <c r="E25" i="1"/>
  <c r="F25" i="1"/>
  <c r="G25" i="1"/>
  <c r="H25" i="1"/>
  <c r="E27" i="1"/>
  <c r="F27" i="1"/>
  <c r="G27" i="1"/>
  <c r="H27" i="1"/>
  <c r="E29" i="1"/>
  <c r="F29" i="1"/>
  <c r="G29" i="1"/>
  <c r="H29" i="1"/>
  <c r="E31" i="1"/>
  <c r="F31" i="1"/>
  <c r="G31" i="1"/>
  <c r="H31" i="1"/>
  <c r="E33" i="1"/>
  <c r="F33" i="1"/>
  <c r="G33" i="1"/>
  <c r="H33" i="1"/>
  <c r="E35" i="1"/>
  <c r="F35" i="1"/>
  <c r="G35" i="1"/>
  <c r="H35" i="1"/>
  <c r="E37" i="1"/>
  <c r="F37" i="1"/>
  <c r="G37" i="1"/>
  <c r="H37" i="1"/>
  <c r="E39" i="1"/>
  <c r="F39" i="1"/>
  <c r="G39" i="1"/>
  <c r="H39" i="1"/>
  <c r="E41" i="1"/>
  <c r="F41" i="1"/>
  <c r="G41" i="1"/>
  <c r="H41" i="1"/>
  <c r="E43" i="1"/>
  <c r="F43" i="1"/>
  <c r="G43" i="1"/>
  <c r="H43" i="1"/>
  <c r="E45" i="1"/>
  <c r="F45" i="1"/>
  <c r="G45" i="1"/>
  <c r="H45" i="1"/>
  <c r="Z9" i="1"/>
  <c r="Y9" i="1"/>
  <c r="X9" i="1"/>
  <c r="W9" i="1"/>
  <c r="T9" i="1"/>
  <c r="S9" i="1"/>
  <c r="R9" i="1"/>
  <c r="Q9" i="1"/>
  <c r="N9" i="1"/>
  <c r="M9" i="1"/>
  <c r="L9" i="1"/>
  <c r="K9" i="1"/>
  <c r="H9" i="1"/>
  <c r="G9" i="1"/>
  <c r="F9" i="1"/>
  <c r="E9" i="1"/>
  <c r="M13" i="15" l="1"/>
  <c r="L127" i="14"/>
  <c r="N127" i="15"/>
  <c r="L173" i="14"/>
  <c r="N173" i="15"/>
  <c r="N23" i="14"/>
  <c r="P23" i="15"/>
  <c r="M49" i="14"/>
  <c r="O49" i="15"/>
  <c r="K97" i="14"/>
  <c r="M97" i="15"/>
  <c r="K203" i="14"/>
  <c r="M203" i="15"/>
  <c r="M133" i="14"/>
  <c r="O133" i="15"/>
  <c r="M89" i="14"/>
  <c r="O89" i="15"/>
  <c r="M115" i="14"/>
  <c r="O115" i="15"/>
  <c r="M169" i="14"/>
  <c r="O169" i="15"/>
  <c r="M123" i="14"/>
  <c r="O123" i="15"/>
  <c r="M39" i="14"/>
  <c r="O39" i="15"/>
  <c r="M88" i="14"/>
  <c r="O88" i="15"/>
  <c r="M47" i="14"/>
  <c r="O47" i="15"/>
  <c r="M76" i="14"/>
  <c r="O76" i="15"/>
  <c r="M86" i="14"/>
  <c r="O86" i="15"/>
  <c r="M173" i="14"/>
  <c r="O173" i="15"/>
  <c r="K67" i="14"/>
  <c r="M67" i="15"/>
  <c r="M97" i="14"/>
  <c r="O97" i="15"/>
  <c r="K29" i="14"/>
  <c r="M29" i="15"/>
  <c r="M191" i="14"/>
  <c r="O191" i="15"/>
  <c r="K116" i="14"/>
  <c r="M116" i="15"/>
  <c r="M167" i="14"/>
  <c r="O167" i="15"/>
  <c r="M186" i="14"/>
  <c r="O186" i="15"/>
  <c r="K149" i="14"/>
  <c r="M149" i="15"/>
  <c r="K159" i="14"/>
  <c r="M159" i="15"/>
  <c r="M23" i="14"/>
  <c r="O23" i="15"/>
  <c r="M19" i="14"/>
  <c r="O19" i="15"/>
  <c r="K34" i="14"/>
  <c r="M34" i="15"/>
  <c r="M71" i="14"/>
  <c r="O71" i="15"/>
  <c r="K176" i="14"/>
  <c r="M176" i="15"/>
  <c r="M41" i="14"/>
  <c r="O41" i="15"/>
  <c r="M67" i="14"/>
  <c r="O67" i="15"/>
  <c r="K85" i="14"/>
  <c r="M85" i="15"/>
  <c r="M188" i="14"/>
  <c r="O188" i="15"/>
  <c r="M45" i="14"/>
  <c r="O45" i="15"/>
  <c r="K57" i="14"/>
  <c r="M57" i="15"/>
  <c r="M137" i="14"/>
  <c r="O137" i="15"/>
  <c r="K21" i="14"/>
  <c r="M21" i="15"/>
  <c r="L23" i="14"/>
  <c r="N23" i="15"/>
  <c r="N15" i="14"/>
  <c r="P15" i="15"/>
  <c r="N71" i="14"/>
  <c r="P71" i="15"/>
  <c r="M159" i="14"/>
  <c r="O159" i="15"/>
  <c r="K133" i="14"/>
  <c r="M133" i="15"/>
  <c r="M204" i="14"/>
  <c r="O204" i="15"/>
  <c r="K193" i="14"/>
  <c r="M193" i="15"/>
  <c r="K170" i="14"/>
  <c r="M170" i="15"/>
  <c r="M62" i="14"/>
  <c r="O62" i="15"/>
  <c r="K183" i="14"/>
  <c r="M183" i="15"/>
  <c r="K63" i="14"/>
  <c r="M63" i="15"/>
  <c r="K69" i="14"/>
  <c r="M69" i="15"/>
  <c r="K127" i="14"/>
  <c r="M127" i="15"/>
  <c r="M27" i="14"/>
  <c r="O27" i="15"/>
  <c r="K40" i="14"/>
  <c r="M40" i="15"/>
  <c r="M87" i="14"/>
  <c r="O87" i="15"/>
  <c r="M100" i="14"/>
  <c r="O100" i="15"/>
  <c r="M205" i="14"/>
  <c r="O205" i="15"/>
  <c r="K168" i="14"/>
  <c r="M168" i="15"/>
  <c r="M75" i="14"/>
  <c r="O75" i="15"/>
  <c r="M85" i="14"/>
  <c r="O85" i="15"/>
  <c r="M147" i="14"/>
  <c r="O147" i="15"/>
  <c r="K87" i="14"/>
  <c r="M87" i="15"/>
  <c r="M143" i="14"/>
  <c r="O143" i="15"/>
  <c r="K101" i="14"/>
  <c r="M101" i="15"/>
  <c r="K144" i="14"/>
  <c r="M144" i="15"/>
  <c r="M31" i="14"/>
  <c r="O31" i="15"/>
  <c r="K38" i="14"/>
  <c r="M38" i="15"/>
  <c r="K53" i="14"/>
  <c r="M53" i="15"/>
  <c r="M69" i="14"/>
  <c r="O69" i="15"/>
  <c r="K115" i="14"/>
  <c r="M115" i="15"/>
  <c r="M54" i="14"/>
  <c r="O54" i="15"/>
  <c r="M195" i="14"/>
  <c r="O195" i="15"/>
  <c r="K174" i="14"/>
  <c r="M174" i="15"/>
  <c r="K192" i="14"/>
  <c r="M192" i="15"/>
  <c r="M185" i="14"/>
  <c r="O185" i="15"/>
  <c r="K91" i="14"/>
  <c r="M91" i="15"/>
  <c r="M16" i="14"/>
  <c r="O16" i="15"/>
  <c r="K15" i="14"/>
  <c r="M15" i="15"/>
  <c r="K33" i="14"/>
  <c r="M33" i="15"/>
  <c r="M51" i="14"/>
  <c r="O51" i="15"/>
  <c r="K175" i="14"/>
  <c r="M175" i="15"/>
  <c r="K14" i="14"/>
  <c r="M127" i="14"/>
  <c r="O127" i="15"/>
  <c r="K82" i="14"/>
  <c r="M82" i="15"/>
  <c r="K135" i="14"/>
  <c r="M135" i="15"/>
  <c r="K163" i="14"/>
  <c r="M163" i="15"/>
  <c r="K66" i="14"/>
  <c r="M66" i="15"/>
  <c r="M187" i="14"/>
  <c r="O187" i="15"/>
  <c r="M117" i="14"/>
  <c r="O117" i="15"/>
  <c r="K197" i="14"/>
  <c r="M197" i="15"/>
  <c r="K27" i="14"/>
  <c r="M27" i="15"/>
  <c r="L37" i="14"/>
  <c r="N37" i="15"/>
  <c r="K105" i="14"/>
  <c r="M105" i="15"/>
  <c r="M189" i="14"/>
  <c r="O189" i="15"/>
  <c r="K64" i="14"/>
  <c r="M64" i="15"/>
  <c r="K128" i="14"/>
  <c r="M128" i="15"/>
  <c r="M28" i="14"/>
  <c r="O28" i="15"/>
  <c r="M183" i="14"/>
  <c r="O183" i="15"/>
  <c r="K103" i="14"/>
  <c r="M103" i="15"/>
  <c r="K95" i="14"/>
  <c r="M95" i="15"/>
  <c r="K195" i="14"/>
  <c r="M195" i="15"/>
  <c r="K75" i="14"/>
  <c r="M75" i="15"/>
  <c r="K88" i="14"/>
  <c r="M88" i="15"/>
  <c r="K102" i="14"/>
  <c r="M102" i="15"/>
  <c r="K41" i="14"/>
  <c r="M41" i="15"/>
  <c r="K145" i="14"/>
  <c r="M145" i="15"/>
  <c r="K136" i="14"/>
  <c r="M136" i="15"/>
  <c r="K157" i="14"/>
  <c r="M157" i="15"/>
  <c r="M81" i="14"/>
  <c r="O81" i="15"/>
  <c r="K181" i="14"/>
  <c r="M181" i="15"/>
  <c r="L39" i="14"/>
  <c r="N39" i="15"/>
  <c r="N88" i="8"/>
  <c r="M179" i="14"/>
  <c r="O179" i="15"/>
  <c r="K79" i="14"/>
  <c r="M79" i="15"/>
  <c r="M203" i="14"/>
  <c r="O203" i="15"/>
  <c r="K169" i="14"/>
  <c r="M169" i="15"/>
  <c r="M37" i="14"/>
  <c r="O37" i="15"/>
  <c r="M61" i="14"/>
  <c r="O61" i="15"/>
  <c r="K110" i="14"/>
  <c r="M110" i="15"/>
  <c r="K140" i="14"/>
  <c r="M140" i="15"/>
  <c r="M66" i="14"/>
  <c r="O66" i="15"/>
  <c r="M150" i="14"/>
  <c r="O150" i="15"/>
  <c r="K201" i="14"/>
  <c r="M201" i="15"/>
  <c r="M25" i="14"/>
  <c r="O25" i="15"/>
  <c r="K39" i="14"/>
  <c r="M39" i="15"/>
  <c r="M131" i="14"/>
  <c r="O131" i="15"/>
  <c r="K119" i="14"/>
  <c r="M119" i="15"/>
  <c r="M99" i="14"/>
  <c r="O99" i="15"/>
  <c r="K167" i="14"/>
  <c r="M167" i="15"/>
  <c r="M151" i="14"/>
  <c r="O151" i="15"/>
  <c r="M177" i="14"/>
  <c r="O177" i="15"/>
  <c r="M107" i="14"/>
  <c r="O107" i="15"/>
  <c r="K131" i="14"/>
  <c r="M131" i="15"/>
  <c r="M119" i="14"/>
  <c r="O119" i="15"/>
  <c r="M83" i="14"/>
  <c r="O83" i="15"/>
  <c r="K113" i="14"/>
  <c r="M113" i="15"/>
  <c r="K156" i="14"/>
  <c r="M156" i="15"/>
  <c r="K118" i="14"/>
  <c r="M118" i="15"/>
  <c r="K143" i="14"/>
  <c r="M143" i="15"/>
  <c r="M29" i="14"/>
  <c r="O29" i="15"/>
  <c r="K37" i="14"/>
  <c r="M37" i="15"/>
  <c r="M153" i="14"/>
  <c r="O153" i="15"/>
  <c r="M53" i="14"/>
  <c r="O53" i="15"/>
  <c r="K173" i="14"/>
  <c r="M173" i="15"/>
  <c r="K191" i="14"/>
  <c r="M191" i="15"/>
  <c r="M201" i="14"/>
  <c r="O201" i="15"/>
  <c r="K92" i="14"/>
  <c r="M92" i="15"/>
  <c r="M15" i="14"/>
  <c r="O15" i="15"/>
  <c r="K31" i="14"/>
  <c r="M31" i="15"/>
  <c r="K19" i="14"/>
  <c r="M19" i="15"/>
  <c r="K177" i="14"/>
  <c r="M177" i="15"/>
  <c r="K153" i="14"/>
  <c r="M153" i="15"/>
  <c r="M77" i="14"/>
  <c r="O77" i="15"/>
  <c r="K81" i="14"/>
  <c r="M81" i="15"/>
  <c r="K206" i="14"/>
  <c r="M206" i="15"/>
  <c r="M59" i="14"/>
  <c r="O59" i="15"/>
  <c r="K65" i="14"/>
  <c r="M65" i="15"/>
  <c r="K148" i="14"/>
  <c r="M148" i="15"/>
  <c r="K123" i="14"/>
  <c r="M123" i="15"/>
  <c r="M44" i="14"/>
  <c r="O44" i="15"/>
  <c r="K24" i="14"/>
  <c r="M24" i="15"/>
  <c r="N34" i="8"/>
  <c r="N136" i="8"/>
  <c r="L181" i="14"/>
  <c r="N181" i="15"/>
  <c r="N65" i="14"/>
  <c r="P65" i="15"/>
  <c r="K55" i="14"/>
  <c r="M55" i="15"/>
  <c r="M101" i="14"/>
  <c r="O101" i="15"/>
  <c r="M163" i="14"/>
  <c r="O163" i="15"/>
  <c r="M141" i="14"/>
  <c r="O141" i="15"/>
  <c r="K109" i="14"/>
  <c r="M109" i="15"/>
  <c r="K139" i="14"/>
  <c r="M139" i="15"/>
  <c r="M65" i="14"/>
  <c r="O65" i="15"/>
  <c r="M149" i="14"/>
  <c r="O149" i="15"/>
  <c r="K51" i="14"/>
  <c r="M51" i="15"/>
  <c r="K25" i="14"/>
  <c r="M25" i="15"/>
  <c r="K99" i="14"/>
  <c r="M99" i="15"/>
  <c r="M121" i="14"/>
  <c r="O121" i="15"/>
  <c r="M48" i="14"/>
  <c r="O48" i="15"/>
  <c r="K165" i="14"/>
  <c r="M165" i="15"/>
  <c r="K196" i="14"/>
  <c r="M196" i="15"/>
  <c r="M79" i="14"/>
  <c r="O79" i="15"/>
  <c r="K77" i="14"/>
  <c r="M77" i="15"/>
  <c r="K155" i="14"/>
  <c r="M155" i="15"/>
  <c r="M93" i="14"/>
  <c r="O93" i="15"/>
  <c r="M155" i="14"/>
  <c r="O155" i="15"/>
  <c r="K117" i="14"/>
  <c r="M117" i="15"/>
  <c r="K185" i="14"/>
  <c r="M185" i="15"/>
  <c r="K42" i="14"/>
  <c r="M42" i="15"/>
  <c r="M192" i="14"/>
  <c r="O192" i="15"/>
  <c r="K129" i="14"/>
  <c r="M129" i="15"/>
  <c r="M168" i="14"/>
  <c r="O168" i="15"/>
  <c r="K146" i="14"/>
  <c r="M146" i="15"/>
  <c r="M175" i="14"/>
  <c r="O175" i="15"/>
  <c r="K160" i="14"/>
  <c r="M160" i="15"/>
  <c r="M24" i="14"/>
  <c r="O24" i="15"/>
  <c r="M145" i="14"/>
  <c r="O145" i="15"/>
  <c r="M129" i="14"/>
  <c r="O129" i="15"/>
  <c r="K199" i="14"/>
  <c r="M199" i="15"/>
  <c r="M72" i="14"/>
  <c r="O72" i="15"/>
  <c r="K111" i="14"/>
  <c r="M111" i="15"/>
  <c r="M42" i="14"/>
  <c r="O42" i="15"/>
  <c r="K35" i="14"/>
  <c r="M35" i="15"/>
  <c r="M68" i="14"/>
  <c r="O68" i="15"/>
  <c r="M139" i="14"/>
  <c r="O139" i="15"/>
  <c r="K205" i="14"/>
  <c r="M205" i="15"/>
  <c r="K158" i="14"/>
  <c r="M158" i="15"/>
  <c r="K147" i="14"/>
  <c r="M147" i="15"/>
  <c r="M109" i="14"/>
  <c r="O109" i="15"/>
  <c r="K58" i="14"/>
  <c r="M58" i="15"/>
  <c r="K182" i="14"/>
  <c r="M182" i="15"/>
  <c r="M43" i="14"/>
  <c r="O43" i="15"/>
  <c r="K23" i="14"/>
  <c r="M23" i="15"/>
  <c r="N1" i="14"/>
  <c r="L1" i="15"/>
  <c r="P186" i="8"/>
  <c r="P192" i="8"/>
  <c r="P76" i="8"/>
  <c r="P88" i="8"/>
  <c r="P48" i="8"/>
  <c r="N110" i="8"/>
  <c r="N14" i="8"/>
  <c r="N158" i="8"/>
  <c r="O160" i="15"/>
  <c r="O134" i="15"/>
  <c r="O142" i="15"/>
  <c r="O26" i="15"/>
  <c r="O156" i="15"/>
  <c r="O140" i="15"/>
  <c r="O78" i="15"/>
  <c r="O148" i="15"/>
  <c r="O50" i="15"/>
  <c r="O40" i="15"/>
  <c r="O128" i="15"/>
  <c r="P86" i="8"/>
  <c r="P204" i="8"/>
  <c r="P28" i="8"/>
  <c r="P168" i="8"/>
  <c r="M124" i="15"/>
  <c r="N102" i="8"/>
  <c r="N66" i="8"/>
  <c r="M194" i="15"/>
  <c r="M100" i="15"/>
  <c r="M78" i="15"/>
  <c r="N160" i="8"/>
  <c r="M178" i="15"/>
  <c r="M204" i="15"/>
  <c r="M166" i="15"/>
  <c r="M32" i="15"/>
  <c r="M198" i="15"/>
  <c r="N146" i="8"/>
  <c r="N36" i="8"/>
  <c r="N176" i="8"/>
  <c r="N140" i="8"/>
  <c r="N206" i="8"/>
  <c r="N148" i="8"/>
  <c r="N132" i="8"/>
  <c r="N64" i="8"/>
  <c r="P118" i="8"/>
  <c r="P30" i="8"/>
  <c r="P44" i="8"/>
  <c r="P146" i="8"/>
  <c r="P42" i="8"/>
  <c r="O190" i="15"/>
  <c r="O124" i="15"/>
  <c r="O178" i="15"/>
  <c r="O94" i="15"/>
  <c r="M186" i="15"/>
  <c r="O154" i="15"/>
  <c r="O176" i="15"/>
  <c r="O52" i="15"/>
  <c r="M112" i="15"/>
  <c r="O60" i="15"/>
  <c r="O82" i="15"/>
  <c r="O46" i="15"/>
  <c r="M28" i="15"/>
  <c r="N58" i="8"/>
  <c r="N192" i="8"/>
  <c r="P188" i="8"/>
  <c r="P68" i="8"/>
  <c r="P62" i="8"/>
  <c r="O84" i="15"/>
  <c r="N116" i="8"/>
  <c r="N82" i="8"/>
  <c r="N144" i="8"/>
  <c r="P110" i="8"/>
  <c r="P54" i="8"/>
  <c r="P100" i="8"/>
  <c r="N92" i="8"/>
  <c r="N156" i="8"/>
  <c r="M52" i="15"/>
  <c r="M26" i="15"/>
  <c r="M96" i="15"/>
  <c r="O80" i="15"/>
  <c r="O174" i="15"/>
  <c r="M130" i="15"/>
  <c r="M20" i="15"/>
  <c r="M200" i="15"/>
  <c r="M86" i="15"/>
  <c r="O138" i="15"/>
  <c r="N118" i="8"/>
  <c r="M171" i="14"/>
  <c r="O172" i="15"/>
  <c r="O38" i="15"/>
  <c r="O164" i="15"/>
  <c r="M161" i="14"/>
  <c r="O162" i="15"/>
  <c r="O170" i="15"/>
  <c r="K61" i="14"/>
  <c r="M62" i="15"/>
  <c r="K137" i="14"/>
  <c r="M138" i="15"/>
  <c r="M76" i="15"/>
  <c r="M135" i="14"/>
  <c r="O136" i="15"/>
  <c r="K11" i="14"/>
  <c r="K121" i="14"/>
  <c r="M122" i="15"/>
  <c r="M55" i="14"/>
  <c r="O56" i="15"/>
  <c r="M73" i="14"/>
  <c r="O74" i="15"/>
  <c r="K89" i="14"/>
  <c r="M90" i="15"/>
  <c r="M197" i="14"/>
  <c r="O198" i="15"/>
  <c r="M199" i="14"/>
  <c r="O200" i="15"/>
  <c r="M111" i="14"/>
  <c r="O112" i="15"/>
  <c r="M9" i="14"/>
  <c r="M57" i="14"/>
  <c r="O58" i="15"/>
  <c r="M17" i="14"/>
  <c r="O18" i="15"/>
  <c r="K187" i="14"/>
  <c r="M188" i="15"/>
  <c r="M178" i="14"/>
  <c r="P178" i="8"/>
  <c r="K71" i="14"/>
  <c r="M72" i="15"/>
  <c r="K125" i="14"/>
  <c r="M126" i="15"/>
  <c r="K59" i="14"/>
  <c r="M60" i="15"/>
  <c r="M103" i="14"/>
  <c r="O104" i="15"/>
  <c r="M95" i="14"/>
  <c r="O96" i="15"/>
  <c r="M105" i="14"/>
  <c r="O106" i="15"/>
  <c r="M50" i="14"/>
  <c r="P50" i="8"/>
  <c r="K189" i="14"/>
  <c r="M190" i="15"/>
  <c r="K49" i="14"/>
  <c r="M50" i="15"/>
  <c r="M91" i="14"/>
  <c r="O92" i="15"/>
  <c r="M63" i="14"/>
  <c r="O64" i="15"/>
  <c r="M113" i="14"/>
  <c r="O114" i="15"/>
  <c r="N170" i="8"/>
  <c r="N42" i="8"/>
  <c r="O116" i="15"/>
  <c r="K161" i="14"/>
  <c r="M162" i="15"/>
  <c r="O152" i="15"/>
  <c r="M68" i="15"/>
  <c r="M181" i="14"/>
  <c r="O182" i="15"/>
  <c r="M54" i="15"/>
  <c r="M157" i="14"/>
  <c r="O158" i="15"/>
  <c r="K43" i="14"/>
  <c r="M44" i="15"/>
  <c r="M165" i="14"/>
  <c r="O166" i="15"/>
  <c r="K45" i="14"/>
  <c r="M46" i="15"/>
  <c r="K17" i="14"/>
  <c r="M18" i="15"/>
  <c r="N114" i="8"/>
  <c r="K47" i="14"/>
  <c r="M48" i="15"/>
  <c r="N196" i="8"/>
  <c r="N168" i="8"/>
  <c r="O180" i="15"/>
  <c r="M80" i="15"/>
  <c r="M193" i="14"/>
  <c r="O194" i="15"/>
  <c r="M102" i="14"/>
  <c r="P102" i="8"/>
  <c r="O90" i="15"/>
  <c r="K93" i="14"/>
  <c r="M94" i="15"/>
  <c r="M202" i="15"/>
  <c r="O206" i="15"/>
  <c r="K73" i="14"/>
  <c r="M74" i="15"/>
  <c r="M125" i="14"/>
  <c r="O126" i="15"/>
  <c r="K107" i="14"/>
  <c r="M108" i="15"/>
  <c r="M35" i="14"/>
  <c r="O36" i="15"/>
  <c r="K151" i="14"/>
  <c r="M152" i="15"/>
  <c r="M70" i="15"/>
  <c r="M21" i="14"/>
  <c r="O22" i="15"/>
  <c r="O122" i="15"/>
  <c r="K179" i="14"/>
  <c r="M180" i="15"/>
  <c r="K141" i="14"/>
  <c r="M142" i="15"/>
  <c r="O196" i="15"/>
  <c r="K171" i="14"/>
  <c r="M172" i="15"/>
  <c r="K83" i="14"/>
  <c r="M84" i="15"/>
  <c r="M33" i="14"/>
  <c r="O34" i="15"/>
  <c r="P150" i="8"/>
  <c r="O184" i="15"/>
  <c r="O32" i="15"/>
  <c r="O20" i="15"/>
  <c r="O202" i="15"/>
  <c r="M164" i="15"/>
  <c r="M22" i="15"/>
  <c r="P8" i="8"/>
  <c r="M8" i="14"/>
  <c r="N8" i="8"/>
  <c r="K8" i="14"/>
  <c r="G44" i="6"/>
  <c r="G38" i="6"/>
  <c r="G34" i="6"/>
  <c r="G28" i="6"/>
  <c r="G26" i="6"/>
  <c r="G22" i="6"/>
  <c r="G16" i="6"/>
  <c r="G12" i="6"/>
  <c r="M44" i="6"/>
  <c r="M38" i="6"/>
  <c r="M32" i="6"/>
  <c r="M28" i="6"/>
  <c r="M22" i="6"/>
  <c r="M16" i="6"/>
  <c r="K8" i="6"/>
  <c r="Q8" i="6"/>
  <c r="W8" i="6"/>
  <c r="X8" i="6"/>
  <c r="E44" i="6"/>
  <c r="E42" i="6"/>
  <c r="E40" i="6"/>
  <c r="E38" i="6"/>
  <c r="E36" i="6"/>
  <c r="E34" i="6"/>
  <c r="E32" i="6"/>
  <c r="E30" i="6"/>
  <c r="E28" i="6"/>
  <c r="E26" i="6"/>
  <c r="E24" i="6"/>
  <c r="E22" i="6"/>
  <c r="E18" i="6"/>
  <c r="E16" i="6"/>
  <c r="E14" i="6"/>
  <c r="E12" i="6"/>
  <c r="E10" i="6"/>
  <c r="K44" i="6"/>
  <c r="K42" i="6"/>
  <c r="K40" i="6"/>
  <c r="K38" i="6"/>
  <c r="K36" i="6"/>
  <c r="K34" i="6"/>
  <c r="K32" i="6"/>
  <c r="K30" i="6"/>
  <c r="K28" i="6"/>
  <c r="K26" i="6"/>
  <c r="K24" i="6"/>
  <c r="K22" i="6"/>
  <c r="K18" i="6"/>
  <c r="K16" i="6"/>
  <c r="K14" i="6"/>
  <c r="K12" i="6"/>
  <c r="K10" i="6"/>
  <c r="Q44" i="6"/>
  <c r="Q42" i="6"/>
  <c r="Q40" i="6"/>
  <c r="Q38" i="6"/>
  <c r="Q36" i="6"/>
  <c r="Q34" i="6"/>
  <c r="Q32" i="6"/>
  <c r="Q30" i="6"/>
  <c r="Q28" i="6"/>
  <c r="Q26" i="6"/>
  <c r="Q24" i="6"/>
  <c r="Q22" i="6"/>
  <c r="Q18" i="6"/>
  <c r="Q16" i="6"/>
  <c r="Q14" i="6"/>
  <c r="Q12" i="6"/>
  <c r="Q10" i="6"/>
  <c r="W44" i="6"/>
  <c r="W42" i="6"/>
  <c r="W40" i="6"/>
  <c r="W38" i="6"/>
  <c r="W36" i="6"/>
  <c r="W34" i="6"/>
  <c r="W32" i="6"/>
  <c r="W30" i="6"/>
  <c r="W28" i="6"/>
  <c r="W26" i="6"/>
  <c r="W24" i="6"/>
  <c r="W22" i="6"/>
  <c r="W18" i="6"/>
  <c r="W16" i="6"/>
  <c r="W14" i="6"/>
  <c r="W12" i="6"/>
  <c r="W10" i="6"/>
  <c r="S8" i="6"/>
  <c r="V44" i="6"/>
  <c r="V42" i="6"/>
  <c r="V40" i="6"/>
  <c r="V38" i="6"/>
  <c r="V36" i="6"/>
  <c r="V34" i="6"/>
  <c r="V32" i="6"/>
  <c r="V30" i="6"/>
  <c r="V28" i="6"/>
  <c r="V26" i="6"/>
  <c r="V24" i="6"/>
  <c r="V22" i="6"/>
  <c r="V18" i="6"/>
  <c r="V16" i="6"/>
  <c r="V14" i="6"/>
  <c r="V12" i="6"/>
  <c r="V10" i="6"/>
  <c r="Y8" i="6"/>
  <c r="V8" i="6"/>
  <c r="G32" i="6"/>
  <c r="G18" i="6"/>
  <c r="M40" i="6"/>
  <c r="M26" i="6"/>
  <c r="M14" i="6"/>
  <c r="M12" i="6"/>
  <c r="M10" i="6"/>
  <c r="S44" i="6"/>
  <c r="S42" i="6"/>
  <c r="S40" i="6"/>
  <c r="S38" i="6"/>
  <c r="S36" i="6"/>
  <c r="S34" i="6"/>
  <c r="S32" i="6"/>
  <c r="S30" i="6"/>
  <c r="S28" i="6"/>
  <c r="S26" i="6"/>
  <c r="S24" i="6"/>
  <c r="S22" i="6"/>
  <c r="S20" i="6"/>
  <c r="S18" i="6"/>
  <c r="S16" i="6"/>
  <c r="S14" i="6"/>
  <c r="S12" i="6"/>
  <c r="S10" i="6"/>
  <c r="Y44" i="6"/>
  <c r="Y42" i="6"/>
  <c r="Y40" i="6"/>
  <c r="Y38" i="6"/>
  <c r="Y36" i="6"/>
  <c r="Y34" i="6"/>
  <c r="Y32" i="6"/>
  <c r="Y30" i="6"/>
  <c r="Y28" i="6"/>
  <c r="Y26" i="6"/>
  <c r="Y24" i="6"/>
  <c r="Y22" i="6"/>
  <c r="Y18" i="6"/>
  <c r="Y16" i="6"/>
  <c r="Y14" i="6"/>
  <c r="Y12" i="6"/>
  <c r="Y10" i="6"/>
  <c r="M8" i="6"/>
  <c r="G42" i="6"/>
  <c r="G40" i="6"/>
  <c r="G36" i="6"/>
  <c r="G30" i="6"/>
  <c r="G24" i="6"/>
  <c r="G20" i="6"/>
  <c r="G14" i="6"/>
  <c r="G10" i="6"/>
  <c r="M42" i="6"/>
  <c r="M36" i="6"/>
  <c r="M34" i="6"/>
  <c r="M30" i="6"/>
  <c r="M24" i="6"/>
  <c r="M18" i="6"/>
  <c r="X44" i="6"/>
  <c r="X42" i="6"/>
  <c r="X40" i="6"/>
  <c r="X38" i="6"/>
  <c r="X36" i="6"/>
  <c r="X34" i="6"/>
  <c r="X32" i="6"/>
  <c r="X30" i="6"/>
  <c r="X28" i="6"/>
  <c r="X26" i="6"/>
  <c r="X24" i="6"/>
  <c r="X22" i="6"/>
  <c r="X18" i="6"/>
  <c r="X16" i="6"/>
  <c r="X14" i="6"/>
  <c r="X12" i="6"/>
  <c r="X10" i="6"/>
  <c r="Y20" i="6"/>
  <c r="X20" i="6"/>
  <c r="W20" i="6"/>
  <c r="V20" i="6"/>
  <c r="Q20" i="6"/>
  <c r="M20" i="6"/>
  <c r="K20" i="6"/>
  <c r="E20" i="6"/>
  <c r="G8" i="6"/>
  <c r="E8" i="6"/>
  <c r="D8" i="6"/>
  <c r="F44" i="6"/>
  <c r="F42" i="6"/>
  <c r="F40" i="6"/>
  <c r="F38" i="6"/>
  <c r="F36" i="6"/>
  <c r="F34" i="6"/>
  <c r="F32" i="6"/>
  <c r="F30" i="6"/>
  <c r="F28" i="6"/>
  <c r="F26" i="6"/>
  <c r="F24" i="6"/>
  <c r="F22" i="6"/>
  <c r="F20" i="6"/>
  <c r="F18" i="6"/>
  <c r="F16" i="6"/>
  <c r="F14" i="6"/>
  <c r="F12" i="6"/>
  <c r="F10" i="6"/>
  <c r="L44" i="6"/>
  <c r="L42" i="6"/>
  <c r="L40" i="6"/>
  <c r="L38" i="6"/>
  <c r="L36" i="6"/>
  <c r="L34" i="6"/>
  <c r="L32" i="6"/>
  <c r="L30" i="6"/>
  <c r="L28" i="6"/>
  <c r="L26" i="6"/>
  <c r="L24" i="6"/>
  <c r="L22" i="6"/>
  <c r="L20" i="6"/>
  <c r="L18" i="6"/>
  <c r="L16" i="6"/>
  <c r="L14" i="6"/>
  <c r="L12" i="6"/>
  <c r="L10" i="6"/>
  <c r="R44" i="6"/>
  <c r="R42" i="6"/>
  <c r="R40" i="6"/>
  <c r="R38" i="6"/>
  <c r="R36" i="6"/>
  <c r="R34" i="6"/>
  <c r="R32" i="6"/>
  <c r="R30" i="6"/>
  <c r="R28" i="6"/>
  <c r="R26" i="6"/>
  <c r="R24" i="6"/>
  <c r="R22" i="6"/>
  <c r="R20" i="6"/>
  <c r="R18" i="6"/>
  <c r="R16" i="6"/>
  <c r="R14" i="6"/>
  <c r="R12" i="6"/>
  <c r="R10" i="6"/>
  <c r="P8" i="6"/>
  <c r="F8" i="6"/>
  <c r="R8" i="6"/>
  <c r="J8" i="6"/>
  <c r="L8" i="6"/>
  <c r="D44" i="6"/>
  <c r="D42" i="6"/>
  <c r="D40" i="6"/>
  <c r="D38" i="6"/>
  <c r="D36" i="6"/>
  <c r="D34" i="6"/>
  <c r="D32" i="6"/>
  <c r="D30" i="6"/>
  <c r="D28" i="6"/>
  <c r="D26" i="6"/>
  <c r="D24" i="6"/>
  <c r="D22" i="6"/>
  <c r="D20" i="6"/>
  <c r="D18" i="6"/>
  <c r="D16" i="6"/>
  <c r="D14" i="6"/>
  <c r="D12" i="6"/>
  <c r="D10" i="6"/>
  <c r="J44" i="6"/>
  <c r="J42" i="6"/>
  <c r="J40" i="6"/>
  <c r="J38" i="6"/>
  <c r="J36" i="6"/>
  <c r="J34" i="6"/>
  <c r="J32" i="6"/>
  <c r="J30" i="6"/>
  <c r="J28" i="6"/>
  <c r="J26" i="6"/>
  <c r="J24" i="6"/>
  <c r="J22" i="6"/>
  <c r="J20" i="6"/>
  <c r="J18" i="6"/>
  <c r="J16" i="6"/>
  <c r="J14" i="6"/>
  <c r="J12" i="6"/>
  <c r="J10" i="6"/>
  <c r="P44" i="6"/>
  <c r="P42" i="6"/>
  <c r="P40" i="6"/>
  <c r="P38" i="6"/>
  <c r="P36" i="6"/>
  <c r="P34" i="6"/>
  <c r="P32" i="6"/>
  <c r="P30" i="6"/>
  <c r="P28" i="6"/>
  <c r="P26" i="6"/>
  <c r="P24" i="6"/>
  <c r="P22" i="6"/>
  <c r="P20" i="6"/>
  <c r="P18" i="6"/>
  <c r="P16" i="6"/>
  <c r="P14" i="6"/>
  <c r="P12" i="6"/>
  <c r="P10" i="6"/>
  <c r="N149" i="14" l="1"/>
  <c r="P149" i="15"/>
  <c r="L195" i="14"/>
  <c r="N195" i="15"/>
  <c r="L143" i="14"/>
  <c r="N143" i="15"/>
  <c r="L191" i="14"/>
  <c r="N191" i="15"/>
  <c r="N145" i="14"/>
  <c r="P145" i="15"/>
  <c r="L147" i="14"/>
  <c r="N147" i="15"/>
  <c r="K16" i="14"/>
  <c r="M16" i="15"/>
  <c r="L65" i="14"/>
  <c r="N65" i="15"/>
  <c r="N27" i="14"/>
  <c r="P27" i="15"/>
  <c r="M120" i="14"/>
  <c r="O120" i="15"/>
  <c r="L109" i="14"/>
  <c r="N109" i="15"/>
  <c r="L33" i="14"/>
  <c r="N33" i="15"/>
  <c r="L117" i="14"/>
  <c r="N117" i="15"/>
  <c r="N99" i="14"/>
  <c r="P99" i="15"/>
  <c r="L81" i="14"/>
  <c r="N81" i="15"/>
  <c r="L57" i="14"/>
  <c r="N57" i="15"/>
  <c r="N43" i="14"/>
  <c r="P43" i="15"/>
  <c r="N117" i="14"/>
  <c r="P117" i="15"/>
  <c r="L205" i="14"/>
  <c r="N205" i="15"/>
  <c r="L145" i="14"/>
  <c r="N145" i="15"/>
  <c r="K150" i="14"/>
  <c r="M150" i="15"/>
  <c r="K106" i="14"/>
  <c r="M106" i="15"/>
  <c r="L101" i="14"/>
  <c r="N101" i="15"/>
  <c r="K104" i="14"/>
  <c r="M104" i="15"/>
  <c r="N203" i="14"/>
  <c r="P203" i="15"/>
  <c r="M130" i="14"/>
  <c r="O130" i="15"/>
  <c r="M118" i="14"/>
  <c r="O118" i="15"/>
  <c r="M146" i="14"/>
  <c r="O146" i="15"/>
  <c r="N47" i="14"/>
  <c r="P47" i="15"/>
  <c r="N185" i="14"/>
  <c r="P185" i="15"/>
  <c r="N29" i="14"/>
  <c r="P29" i="15"/>
  <c r="L7" i="14"/>
  <c r="N7" i="15"/>
  <c r="N7" i="14"/>
  <c r="P7" i="15"/>
  <c r="N177" i="14"/>
  <c r="P177" i="15"/>
  <c r="M144" i="14"/>
  <c r="O144" i="15"/>
  <c r="L155" i="14"/>
  <c r="N155" i="15"/>
  <c r="N53" i="14"/>
  <c r="P53" i="15"/>
  <c r="L115" i="14"/>
  <c r="N115" i="15"/>
  <c r="N67" i="14"/>
  <c r="P67" i="15"/>
  <c r="K114" i="14"/>
  <c r="M114" i="15"/>
  <c r="N16" i="8"/>
  <c r="L63" i="14"/>
  <c r="N63" i="15"/>
  <c r="L139" i="14"/>
  <c r="N139" i="15"/>
  <c r="K132" i="14"/>
  <c r="M132" i="15"/>
  <c r="K56" i="14"/>
  <c r="M56" i="15"/>
  <c r="K134" i="14"/>
  <c r="M134" i="15"/>
  <c r="N85" i="14"/>
  <c r="P85" i="15"/>
  <c r="M70" i="14"/>
  <c r="O70" i="15"/>
  <c r="M98" i="14"/>
  <c r="O98" i="15"/>
  <c r="L157" i="14"/>
  <c r="N157" i="15"/>
  <c r="N87" i="14"/>
  <c r="P87" i="15"/>
  <c r="N101" i="14"/>
  <c r="P101" i="15"/>
  <c r="L41" i="14"/>
  <c r="N41" i="15"/>
  <c r="N49" i="14"/>
  <c r="P49" i="15"/>
  <c r="L35" i="14"/>
  <c r="N35" i="15"/>
  <c r="K30" i="14"/>
  <c r="M30" i="15"/>
  <c r="N191" i="14"/>
  <c r="P191" i="15"/>
  <c r="L169" i="14"/>
  <c r="N169" i="15"/>
  <c r="L167" i="14"/>
  <c r="N167" i="15"/>
  <c r="L113" i="14"/>
  <c r="N113" i="15"/>
  <c r="L91" i="14"/>
  <c r="N91" i="15"/>
  <c r="N109" i="14"/>
  <c r="P109" i="15"/>
  <c r="N61" i="14"/>
  <c r="P61" i="15"/>
  <c r="N187" i="14"/>
  <c r="P187" i="15"/>
  <c r="N41" i="14"/>
  <c r="P41" i="15"/>
  <c r="M132" i="14"/>
  <c r="O132" i="15"/>
  <c r="L131" i="14"/>
  <c r="N131" i="15"/>
  <c r="L175" i="14"/>
  <c r="N175" i="15"/>
  <c r="K154" i="14"/>
  <c r="M154" i="15"/>
  <c r="K184" i="14"/>
  <c r="M184" i="15"/>
  <c r="L159" i="14"/>
  <c r="N159" i="15"/>
  <c r="K120" i="14"/>
  <c r="M120" i="15"/>
  <c r="K98" i="14"/>
  <c r="M98" i="15"/>
  <c r="K36" i="14"/>
  <c r="M36" i="15"/>
  <c r="N167" i="14"/>
  <c r="P167" i="15"/>
  <c r="M110" i="14"/>
  <c r="O110" i="15"/>
  <c r="M30" i="14"/>
  <c r="O30" i="15"/>
  <c r="M108" i="14"/>
  <c r="O108" i="15"/>
  <c r="L13" i="14"/>
  <c r="N13" i="15"/>
  <c r="N75" i="14"/>
  <c r="P75" i="15"/>
  <c r="L135" i="14"/>
  <c r="N135" i="15"/>
  <c r="L87" i="14"/>
  <c r="N87" i="15"/>
  <c r="P98" i="8"/>
  <c r="P120" i="8"/>
  <c r="P132" i="8"/>
  <c r="P70" i="8"/>
  <c r="P108" i="8"/>
  <c r="P130" i="8"/>
  <c r="N98" i="8"/>
  <c r="N106" i="8"/>
  <c r="N150" i="8"/>
  <c r="N154" i="8"/>
  <c r="N134" i="8"/>
  <c r="N104" i="8"/>
  <c r="N120" i="8"/>
  <c r="N56" i="8"/>
  <c r="M40" i="14"/>
  <c r="P40" i="8"/>
  <c r="M140" i="14"/>
  <c r="P140" i="8"/>
  <c r="M156" i="14"/>
  <c r="P156" i="8"/>
  <c r="M148" i="14"/>
  <c r="P148" i="8"/>
  <c r="M26" i="14"/>
  <c r="P26" i="8"/>
  <c r="M128" i="14"/>
  <c r="P128" i="8"/>
  <c r="M142" i="14"/>
  <c r="P142" i="8"/>
  <c r="M134" i="14"/>
  <c r="P134" i="8"/>
  <c r="M78" i="14"/>
  <c r="P78" i="8"/>
  <c r="M160" i="14"/>
  <c r="P160" i="8"/>
  <c r="K204" i="14"/>
  <c r="N204" i="8"/>
  <c r="N184" i="8"/>
  <c r="K32" i="14"/>
  <c r="N32" i="8"/>
  <c r="K78" i="14"/>
  <c r="N78" i="8"/>
  <c r="K166" i="14"/>
  <c r="N166" i="8"/>
  <c r="K124" i="14"/>
  <c r="N124" i="8"/>
  <c r="N30" i="8"/>
  <c r="K194" i="14"/>
  <c r="N194" i="8"/>
  <c r="K100" i="14"/>
  <c r="N100" i="8"/>
  <c r="K198" i="14"/>
  <c r="N198" i="8"/>
  <c r="K178" i="14"/>
  <c r="N178" i="8"/>
  <c r="P144" i="8"/>
  <c r="K130" i="14"/>
  <c r="N130" i="8"/>
  <c r="K28" i="14"/>
  <c r="N28" i="8"/>
  <c r="M46" i="14"/>
  <c r="P46" i="8"/>
  <c r="M84" i="14"/>
  <c r="P84" i="8"/>
  <c r="K186" i="14"/>
  <c r="N186" i="8"/>
  <c r="M190" i="14"/>
  <c r="P190" i="8"/>
  <c r="K86" i="14"/>
  <c r="N86" i="8"/>
  <c r="M80" i="14"/>
  <c r="P80" i="8"/>
  <c r="M60" i="14"/>
  <c r="P60" i="8"/>
  <c r="M94" i="14"/>
  <c r="P94" i="8"/>
  <c r="M138" i="14"/>
  <c r="P138" i="8"/>
  <c r="M174" i="14"/>
  <c r="P174" i="8"/>
  <c r="M82" i="14"/>
  <c r="P82" i="8"/>
  <c r="K96" i="14"/>
  <c r="N96" i="8"/>
  <c r="K200" i="14"/>
  <c r="N200" i="8"/>
  <c r="K26" i="14"/>
  <c r="N26" i="8"/>
  <c r="K112" i="14"/>
  <c r="N112" i="8"/>
  <c r="K20" i="14"/>
  <c r="N20" i="8"/>
  <c r="M12" i="14"/>
  <c r="P12" i="8"/>
  <c r="M52" i="14"/>
  <c r="P52" i="8"/>
  <c r="M154" i="14"/>
  <c r="P154" i="8"/>
  <c r="K52" i="14"/>
  <c r="N52" i="8"/>
  <c r="M176" i="14"/>
  <c r="P176" i="8"/>
  <c r="M124" i="14"/>
  <c r="P124" i="8"/>
  <c r="M194" i="14"/>
  <c r="P194" i="8"/>
  <c r="M22" i="14"/>
  <c r="P22" i="8"/>
  <c r="M126" i="14"/>
  <c r="P126" i="8"/>
  <c r="K202" i="14"/>
  <c r="N202" i="8"/>
  <c r="K80" i="14"/>
  <c r="N80" i="8"/>
  <c r="M158" i="14"/>
  <c r="P158" i="8"/>
  <c r="M152" i="14"/>
  <c r="P152" i="8"/>
  <c r="M106" i="14"/>
  <c r="P106" i="8"/>
  <c r="M104" i="14"/>
  <c r="P104" i="8"/>
  <c r="M10" i="14"/>
  <c r="P10" i="8"/>
  <c r="K90" i="14"/>
  <c r="N90" i="8"/>
  <c r="K122" i="14"/>
  <c r="N122" i="8"/>
  <c r="K76" i="14"/>
  <c r="N76" i="8"/>
  <c r="M34" i="14"/>
  <c r="P34" i="8"/>
  <c r="K94" i="14"/>
  <c r="N94" i="8"/>
  <c r="K138" i="14"/>
  <c r="N138" i="8"/>
  <c r="K142" i="14"/>
  <c r="N142" i="8"/>
  <c r="K18" i="14"/>
  <c r="N18" i="8"/>
  <c r="M166" i="14"/>
  <c r="P166" i="8"/>
  <c r="K22" i="14"/>
  <c r="N22" i="8"/>
  <c r="M32" i="14"/>
  <c r="P32" i="8"/>
  <c r="K84" i="14"/>
  <c r="N84" i="8"/>
  <c r="K152" i="14"/>
  <c r="N152" i="8"/>
  <c r="M90" i="14"/>
  <c r="P90" i="8"/>
  <c r="M182" i="14"/>
  <c r="P182" i="8"/>
  <c r="M116" i="14"/>
  <c r="P116" i="8"/>
  <c r="K12" i="14"/>
  <c r="N12" i="8"/>
  <c r="M172" i="14"/>
  <c r="P172" i="8"/>
  <c r="M180" i="14"/>
  <c r="P180" i="8"/>
  <c r="K162" i="14"/>
  <c r="N162" i="8"/>
  <c r="M164" i="14"/>
  <c r="P164" i="8"/>
  <c r="K70" i="14"/>
  <c r="N70" i="8"/>
  <c r="M14" i="14"/>
  <c r="P14" i="8"/>
  <c r="K54" i="14"/>
  <c r="N54" i="8"/>
  <c r="M114" i="14"/>
  <c r="P114" i="8"/>
  <c r="K50" i="14"/>
  <c r="N50" i="8"/>
  <c r="K60" i="14"/>
  <c r="N60" i="8"/>
  <c r="K72" i="14"/>
  <c r="N72" i="8"/>
  <c r="M200" i="14"/>
  <c r="P200" i="8"/>
  <c r="M74" i="14"/>
  <c r="P74" i="8"/>
  <c r="M38" i="14"/>
  <c r="P38" i="8"/>
  <c r="K164" i="14"/>
  <c r="N164" i="8"/>
  <c r="M184" i="14"/>
  <c r="P184" i="8"/>
  <c r="M36" i="14"/>
  <c r="P36" i="8"/>
  <c r="K46" i="14"/>
  <c r="N46" i="8"/>
  <c r="K44" i="14"/>
  <c r="N44" i="8"/>
  <c r="M64" i="14"/>
  <c r="P64" i="8"/>
  <c r="K190" i="14"/>
  <c r="N190" i="8"/>
  <c r="M96" i="14"/>
  <c r="P96" i="8"/>
  <c r="K126" i="14"/>
  <c r="N126" i="8"/>
  <c r="M18" i="14"/>
  <c r="P18" i="8"/>
  <c r="M112" i="14"/>
  <c r="P112" i="8"/>
  <c r="K62" i="14"/>
  <c r="N62" i="8"/>
  <c r="M20" i="14"/>
  <c r="P20" i="8"/>
  <c r="M202" i="14"/>
  <c r="P202" i="8"/>
  <c r="K180" i="14"/>
  <c r="N180" i="8"/>
  <c r="K74" i="14"/>
  <c r="N74" i="8"/>
  <c r="K68" i="14"/>
  <c r="N68" i="8"/>
  <c r="K108" i="14"/>
  <c r="N108" i="8"/>
  <c r="K48" i="14"/>
  <c r="N48" i="8"/>
  <c r="M92" i="14"/>
  <c r="P92" i="8"/>
  <c r="K188" i="14"/>
  <c r="N188" i="8"/>
  <c r="M58" i="14"/>
  <c r="P58" i="8"/>
  <c r="M198" i="14"/>
  <c r="P198" i="8"/>
  <c r="M56" i="14"/>
  <c r="P56" i="8"/>
  <c r="M136" i="14"/>
  <c r="P136" i="8"/>
  <c r="M170" i="14"/>
  <c r="P170" i="8"/>
  <c r="K172" i="14"/>
  <c r="N172" i="8"/>
  <c r="K10" i="14"/>
  <c r="N10" i="8"/>
  <c r="M196" i="14"/>
  <c r="P196" i="8"/>
  <c r="M122" i="14"/>
  <c r="P122" i="8"/>
  <c r="M206" i="14"/>
  <c r="P206" i="8"/>
  <c r="M162" i="14"/>
  <c r="P162" i="8"/>
  <c r="AA7" i="1"/>
  <c r="AA6" i="1"/>
  <c r="U7" i="1"/>
  <c r="U6" i="1"/>
  <c r="O7" i="1"/>
  <c r="O6" i="1"/>
  <c r="I7" i="1"/>
  <c r="I6" i="1"/>
  <c r="N55" i="14" l="1"/>
  <c r="P55" i="15"/>
  <c r="L73" i="14"/>
  <c r="N73" i="15"/>
  <c r="N113" i="14"/>
  <c r="P113" i="15"/>
  <c r="L165" i="14"/>
  <c r="N165" i="15"/>
  <c r="L31" i="14"/>
  <c r="N31" i="15"/>
  <c r="L55" i="14"/>
  <c r="N55" i="15"/>
  <c r="L153" i="14"/>
  <c r="N153" i="15"/>
  <c r="N129" i="14"/>
  <c r="P129" i="15"/>
  <c r="N119" i="14"/>
  <c r="P119" i="15"/>
  <c r="N121" i="14"/>
  <c r="P121" i="15"/>
  <c r="N169" i="14"/>
  <c r="P169" i="15"/>
  <c r="N57" i="14"/>
  <c r="P57" i="15"/>
  <c r="L61" i="14"/>
  <c r="N61" i="15"/>
  <c r="N95" i="14"/>
  <c r="P95" i="15"/>
  <c r="L43" i="14"/>
  <c r="N43" i="15"/>
  <c r="N183" i="14"/>
  <c r="P183" i="15"/>
  <c r="N73" i="14"/>
  <c r="P73" i="15"/>
  <c r="L59" i="14"/>
  <c r="N59" i="15"/>
  <c r="L69" i="14"/>
  <c r="N69" i="15"/>
  <c r="N179" i="14"/>
  <c r="P179" i="15"/>
  <c r="N115" i="14"/>
  <c r="P115" i="15"/>
  <c r="L151" i="14"/>
  <c r="N151" i="15"/>
  <c r="N165" i="14"/>
  <c r="P165" i="15"/>
  <c r="L137" i="14"/>
  <c r="N137" i="15"/>
  <c r="L121" i="14"/>
  <c r="N121" i="15"/>
  <c r="N105" i="14"/>
  <c r="P105" i="15"/>
  <c r="N173" i="14"/>
  <c r="P173" i="15"/>
  <c r="N79" i="14"/>
  <c r="P79" i="15"/>
  <c r="N83" i="14"/>
  <c r="P83" i="15"/>
  <c r="L27" i="14"/>
  <c r="N27" i="15"/>
  <c r="N195" i="14"/>
  <c r="P195" i="15"/>
  <c r="L171" i="14"/>
  <c r="N171" i="15"/>
  <c r="N197" i="14"/>
  <c r="P197" i="15"/>
  <c r="L47" i="14"/>
  <c r="N47" i="15"/>
  <c r="L67" i="14"/>
  <c r="N67" i="15"/>
  <c r="N19" i="14"/>
  <c r="P19" i="15"/>
  <c r="N111" i="14"/>
  <c r="P111" i="15"/>
  <c r="L125" i="14"/>
  <c r="N125" i="15"/>
  <c r="L45" i="14"/>
  <c r="N45" i="15"/>
  <c r="L163" i="14"/>
  <c r="N163" i="15"/>
  <c r="N199" i="14"/>
  <c r="P199" i="15"/>
  <c r="L71" i="14"/>
  <c r="N71" i="15"/>
  <c r="L49" i="14"/>
  <c r="N49" i="15"/>
  <c r="L53" i="14"/>
  <c r="N53" i="15"/>
  <c r="N13" i="14"/>
  <c r="P13" i="15"/>
  <c r="L161" i="14"/>
  <c r="N161" i="15"/>
  <c r="N171" i="14"/>
  <c r="P171" i="15"/>
  <c r="L11" i="14"/>
  <c r="N11" i="15"/>
  <c r="N181" i="14"/>
  <c r="P181" i="15"/>
  <c r="L83" i="14"/>
  <c r="N83" i="15"/>
  <c r="L21" i="14"/>
  <c r="N21" i="15"/>
  <c r="L17" i="14"/>
  <c r="N17" i="15"/>
  <c r="L141" i="14"/>
  <c r="N141" i="15"/>
  <c r="L93" i="14"/>
  <c r="N93" i="15"/>
  <c r="L75" i="14"/>
  <c r="N75" i="15"/>
  <c r="L89" i="14"/>
  <c r="N89" i="15"/>
  <c r="N9" i="14"/>
  <c r="P9" i="15"/>
  <c r="N103" i="14"/>
  <c r="P103" i="15"/>
  <c r="N151" i="14"/>
  <c r="P151" i="15"/>
  <c r="L79" i="14"/>
  <c r="N79" i="15"/>
  <c r="N125" i="14"/>
  <c r="P125" i="15"/>
  <c r="N21" i="14"/>
  <c r="P21" i="15"/>
  <c r="N123" i="14"/>
  <c r="P123" i="15"/>
  <c r="L51" i="14"/>
  <c r="N51" i="15"/>
  <c r="N153" i="14"/>
  <c r="P153" i="15"/>
  <c r="N51" i="14"/>
  <c r="P51" i="15"/>
  <c r="L19" i="14"/>
  <c r="N19" i="15"/>
  <c r="L25" i="14"/>
  <c r="N25" i="15"/>
  <c r="L95" i="14"/>
  <c r="N95" i="15"/>
  <c r="L177" i="14"/>
  <c r="N177" i="15"/>
  <c r="L99" i="14"/>
  <c r="N99" i="15"/>
  <c r="L29" i="14"/>
  <c r="N29" i="15"/>
  <c r="N159" i="14"/>
  <c r="P159" i="15"/>
  <c r="N133" i="14"/>
  <c r="P133" i="15"/>
  <c r="N127" i="14"/>
  <c r="P127" i="15"/>
  <c r="N147" i="14"/>
  <c r="P147" i="15"/>
  <c r="N139" i="14"/>
  <c r="P139" i="15"/>
  <c r="L119" i="14"/>
  <c r="N119" i="15"/>
  <c r="L149" i="14"/>
  <c r="N149" i="15"/>
  <c r="N107" i="14"/>
  <c r="P107" i="15"/>
  <c r="N97" i="14"/>
  <c r="P97" i="15"/>
  <c r="N161" i="14"/>
  <c r="P161" i="15"/>
  <c r="L107" i="14"/>
  <c r="N107" i="15"/>
  <c r="N201" i="14"/>
  <c r="P201" i="15"/>
  <c r="N17" i="14"/>
  <c r="P17" i="15"/>
  <c r="N63" i="14"/>
  <c r="P63" i="15"/>
  <c r="N35" i="14"/>
  <c r="P35" i="15"/>
  <c r="N37" i="14"/>
  <c r="P37" i="15"/>
  <c r="N163" i="14"/>
  <c r="P163" i="15"/>
  <c r="N89" i="14"/>
  <c r="P89" i="15"/>
  <c r="N31" i="14"/>
  <c r="P31" i="15"/>
  <c r="N33" i="14"/>
  <c r="P33" i="15"/>
  <c r="N157" i="14"/>
  <c r="P157" i="15"/>
  <c r="N93" i="14"/>
  <c r="P93" i="15"/>
  <c r="N189" i="14"/>
  <c r="P189" i="15"/>
  <c r="N45" i="14"/>
  <c r="P45" i="15"/>
  <c r="L129" i="14"/>
  <c r="N129" i="15"/>
  <c r="N205" i="14"/>
  <c r="P205" i="15"/>
  <c r="L9" i="14"/>
  <c r="N9" i="15"/>
  <c r="N135" i="14"/>
  <c r="P135" i="15"/>
  <c r="L187" i="14"/>
  <c r="N187" i="15"/>
  <c r="N91" i="14"/>
  <c r="P91" i="15"/>
  <c r="L179" i="14"/>
  <c r="N179" i="15"/>
  <c r="L189" i="14"/>
  <c r="N189" i="15"/>
  <c r="N81" i="14"/>
  <c r="P81" i="15"/>
  <c r="N137" i="14"/>
  <c r="P137" i="15"/>
  <c r="N59" i="14"/>
  <c r="P59" i="15"/>
  <c r="L85" i="14"/>
  <c r="N85" i="15"/>
  <c r="L185" i="14"/>
  <c r="N185" i="15"/>
  <c r="N143" i="14"/>
  <c r="P143" i="15"/>
  <c r="L123" i="14"/>
  <c r="N123" i="15"/>
  <c r="L77" i="14"/>
  <c r="N77" i="15"/>
  <c r="L183" i="14"/>
  <c r="N183" i="15"/>
  <c r="L103" i="14"/>
  <c r="N103" i="15"/>
  <c r="L105" i="14"/>
  <c r="N105" i="15"/>
  <c r="N69" i="14"/>
  <c r="P69" i="15"/>
  <c r="L201" i="14"/>
  <c r="N201" i="15"/>
  <c r="N193" i="14"/>
  <c r="P193" i="15"/>
  <c r="N175" i="14"/>
  <c r="P175" i="15"/>
  <c r="N11" i="14"/>
  <c r="P11" i="15"/>
  <c r="L111" i="14"/>
  <c r="N111" i="15"/>
  <c r="L199" i="14"/>
  <c r="N199" i="15"/>
  <c r="L197" i="14"/>
  <c r="N197" i="15"/>
  <c r="L193" i="14"/>
  <c r="N193" i="15"/>
  <c r="L203" i="14"/>
  <c r="N203" i="15"/>
  <c r="N77" i="14"/>
  <c r="P77" i="15"/>
  <c r="N141" i="14"/>
  <c r="P141" i="15"/>
  <c r="N25" i="14"/>
  <c r="P25" i="15"/>
  <c r="N155" i="14"/>
  <c r="P155" i="15"/>
  <c r="N39" i="14"/>
  <c r="P39" i="15"/>
  <c r="L133" i="14"/>
  <c r="N133" i="15"/>
  <c r="L97" i="14"/>
  <c r="N97" i="15"/>
  <c r="N131" i="14"/>
  <c r="P131" i="15"/>
  <c r="L15" i="14"/>
  <c r="N15" i="15"/>
  <c r="T5" i="6"/>
  <c r="N5" i="6"/>
  <c r="H5" i="6"/>
  <c r="Z5" i="6"/>
  <c r="AB4" i="1"/>
  <c r="Z6" i="6"/>
  <c r="V4" i="1"/>
  <c r="T6" i="6"/>
  <c r="P4" i="1"/>
  <c r="N6" i="6"/>
  <c r="J4" i="1"/>
  <c r="H6" i="6"/>
  <c r="AA10" i="1"/>
  <c r="AO5" i="1" l="1"/>
  <c r="AA22" i="1"/>
  <c r="AA30" i="1"/>
  <c r="AA14" i="1"/>
  <c r="AA8" i="1"/>
  <c r="Z7" i="6" s="1"/>
  <c r="U12" i="1"/>
  <c r="T11" i="6" s="1"/>
  <c r="U36" i="1"/>
  <c r="T35" i="6" s="1"/>
  <c r="AA28" i="1"/>
  <c r="Z27" i="6" s="1"/>
  <c r="U10" i="1"/>
  <c r="U32" i="1"/>
  <c r="T31" i="6" s="1"/>
  <c r="U22" i="1"/>
  <c r="T21" i="6" s="1"/>
  <c r="O44" i="1"/>
  <c r="N43" i="6" s="1"/>
  <c r="U24" i="1"/>
  <c r="T23" i="6" s="1"/>
  <c r="O18" i="1"/>
  <c r="U14" i="1"/>
  <c r="O14" i="1"/>
  <c r="O34" i="1"/>
  <c r="O32" i="1"/>
  <c r="O28" i="1"/>
  <c r="O30" i="1"/>
  <c r="N29" i="6" s="1"/>
  <c r="O26" i="1"/>
  <c r="O16" i="1"/>
  <c r="N15" i="6" s="1"/>
  <c r="O12" i="1"/>
  <c r="P12" i="1" s="1"/>
  <c r="U40" i="1"/>
  <c r="T39" i="6" s="1"/>
  <c r="Z21" i="6"/>
  <c r="T9" i="6"/>
  <c r="Z9" i="6"/>
  <c r="Z13" i="6"/>
  <c r="U18" i="1"/>
  <c r="U16" i="1"/>
  <c r="V16" i="1" s="1"/>
  <c r="Z29" i="6"/>
  <c r="AA26" i="1"/>
  <c r="AA36" i="1"/>
  <c r="I62" i="1"/>
  <c r="I58" i="1"/>
  <c r="I54" i="1"/>
  <c r="I50" i="1"/>
  <c r="I98" i="1"/>
  <c r="I198" i="1"/>
  <c r="I192" i="1"/>
  <c r="I186" i="1"/>
  <c r="I48" i="1"/>
  <c r="I46" i="1"/>
  <c r="I206" i="1"/>
  <c r="I204" i="1"/>
  <c r="I202" i="1"/>
  <c r="I200" i="1"/>
  <c r="I188" i="1"/>
  <c r="I184" i="1"/>
  <c r="I180" i="1"/>
  <c r="I176" i="1"/>
  <c r="I172" i="1"/>
  <c r="I168" i="1"/>
  <c r="I164" i="1"/>
  <c r="I160" i="1"/>
  <c r="I156" i="1"/>
  <c r="I152" i="1"/>
  <c r="I148" i="1"/>
  <c r="I144" i="1"/>
  <c r="I140" i="1"/>
  <c r="I136" i="1"/>
  <c r="I132" i="1"/>
  <c r="I128" i="1"/>
  <c r="I124" i="1"/>
  <c r="I120" i="1"/>
  <c r="I116" i="1"/>
  <c r="I112" i="1"/>
  <c r="I108" i="1"/>
  <c r="I104" i="1"/>
  <c r="I100" i="1"/>
  <c r="I96" i="1"/>
  <c r="I92" i="1"/>
  <c r="I88" i="1"/>
  <c r="I84" i="1"/>
  <c r="I80" i="1"/>
  <c r="I76" i="1"/>
  <c r="I72" i="1"/>
  <c r="I68" i="1"/>
  <c r="I64" i="1"/>
  <c r="I60" i="1"/>
  <c r="I56" i="1"/>
  <c r="I52" i="1"/>
  <c r="I196" i="1"/>
  <c r="I194" i="1"/>
  <c r="I190" i="1"/>
  <c r="I182" i="1"/>
  <c r="I174" i="1"/>
  <c r="I166" i="1"/>
  <c r="I158" i="1"/>
  <c r="I150" i="1"/>
  <c r="I142" i="1"/>
  <c r="I134" i="1"/>
  <c r="I126" i="1"/>
  <c r="I118" i="1"/>
  <c r="I110" i="1"/>
  <c r="I82" i="1"/>
  <c r="I66" i="1"/>
  <c r="I90" i="1"/>
  <c r="I178" i="1"/>
  <c r="I170" i="1"/>
  <c r="I162" i="1"/>
  <c r="I154" i="1"/>
  <c r="I146" i="1"/>
  <c r="I138" i="1"/>
  <c r="I130" i="1"/>
  <c r="I122" i="1"/>
  <c r="I114" i="1"/>
  <c r="I106" i="1"/>
  <c r="I74" i="1"/>
  <c r="I102" i="1"/>
  <c r="I94" i="1"/>
  <c r="I86" i="1"/>
  <c r="I78" i="1"/>
  <c r="I70" i="1"/>
  <c r="O3" i="6"/>
  <c r="O176" i="1"/>
  <c r="O168" i="1"/>
  <c r="O160" i="1"/>
  <c r="O152" i="1"/>
  <c r="O144" i="1"/>
  <c r="O136" i="1"/>
  <c r="O128" i="1"/>
  <c r="O120" i="1"/>
  <c r="O112" i="1"/>
  <c r="O188" i="1"/>
  <c r="O46" i="1"/>
  <c r="O206" i="1"/>
  <c r="O204" i="1"/>
  <c r="O202" i="1"/>
  <c r="O200" i="1"/>
  <c r="O172" i="1"/>
  <c r="O164" i="1"/>
  <c r="O156" i="1"/>
  <c r="O148" i="1"/>
  <c r="O140" i="1"/>
  <c r="O132" i="1"/>
  <c r="O124" i="1"/>
  <c r="O116" i="1"/>
  <c r="O108" i="1"/>
  <c r="O60" i="1"/>
  <c r="O56" i="1"/>
  <c r="O52" i="1"/>
  <c r="O48" i="1"/>
  <c r="O186" i="1"/>
  <c r="O196" i="1"/>
  <c r="O180" i="1"/>
  <c r="O194" i="1"/>
  <c r="O190" i="1"/>
  <c r="O182" i="1"/>
  <c r="O174" i="1"/>
  <c r="O166" i="1"/>
  <c r="O158" i="1"/>
  <c r="O150" i="1"/>
  <c r="O142" i="1"/>
  <c r="O134" i="1"/>
  <c r="O126" i="1"/>
  <c r="O118" i="1"/>
  <c r="O110" i="1"/>
  <c r="O100" i="1"/>
  <c r="O82" i="1"/>
  <c r="O198" i="1"/>
  <c r="O192" i="1"/>
  <c r="O184" i="1"/>
  <c r="O104" i="1"/>
  <c r="O96" i="1"/>
  <c r="O88" i="1"/>
  <c r="O80" i="1"/>
  <c r="O72" i="1"/>
  <c r="O64" i="1"/>
  <c r="O62" i="1"/>
  <c r="O58" i="1"/>
  <c r="O54" i="1"/>
  <c r="O50" i="1"/>
  <c r="O98" i="1"/>
  <c r="O84" i="1"/>
  <c r="O68" i="1"/>
  <c r="O178" i="1"/>
  <c r="O170" i="1"/>
  <c r="O162" i="1"/>
  <c r="O154" i="1"/>
  <c r="O146" i="1"/>
  <c r="O138" i="1"/>
  <c r="O130" i="1"/>
  <c r="O122" i="1"/>
  <c r="O114" i="1"/>
  <c r="O106" i="1"/>
  <c r="O92" i="1"/>
  <c r="O74" i="1"/>
  <c r="O102" i="1"/>
  <c r="O94" i="1"/>
  <c r="O86" i="1"/>
  <c r="O78" i="1"/>
  <c r="O70" i="1"/>
  <c r="O66" i="1"/>
  <c r="O90" i="1"/>
  <c r="O76" i="1"/>
  <c r="U3" i="6"/>
  <c r="U180" i="1"/>
  <c r="U194" i="1"/>
  <c r="U186" i="1"/>
  <c r="U62" i="1"/>
  <c r="U58" i="1"/>
  <c r="U54" i="1"/>
  <c r="U50" i="1"/>
  <c r="U188" i="1"/>
  <c r="U184" i="1"/>
  <c r="U176" i="1"/>
  <c r="U168" i="1"/>
  <c r="U160" i="1"/>
  <c r="U152" i="1"/>
  <c r="U144" i="1"/>
  <c r="U136" i="1"/>
  <c r="U128" i="1"/>
  <c r="U120" i="1"/>
  <c r="U112" i="1"/>
  <c r="U104" i="1"/>
  <c r="U96" i="1"/>
  <c r="U92" i="1"/>
  <c r="U88" i="1"/>
  <c r="U80" i="1"/>
  <c r="U76" i="1"/>
  <c r="U72" i="1"/>
  <c r="U64" i="1"/>
  <c r="U98" i="1"/>
  <c r="U100" i="1"/>
  <c r="U84" i="1"/>
  <c r="U68" i="1"/>
  <c r="U46" i="1"/>
  <c r="U206" i="1"/>
  <c r="U204" i="1"/>
  <c r="U202" i="1"/>
  <c r="U200" i="1"/>
  <c r="U198" i="1"/>
  <c r="U192" i="1"/>
  <c r="U172" i="1"/>
  <c r="U164" i="1"/>
  <c r="U156" i="1"/>
  <c r="U148" i="1"/>
  <c r="U140" i="1"/>
  <c r="U132" i="1"/>
  <c r="U124" i="1"/>
  <c r="U116" i="1"/>
  <c r="U108" i="1"/>
  <c r="U60" i="1"/>
  <c r="U56" i="1"/>
  <c r="U52" i="1"/>
  <c r="U48" i="1"/>
  <c r="U196" i="1"/>
  <c r="U190" i="1"/>
  <c r="U182" i="1"/>
  <c r="U174" i="1"/>
  <c r="U166" i="1"/>
  <c r="U158" i="1"/>
  <c r="U150" i="1"/>
  <c r="U142" i="1"/>
  <c r="U134" i="1"/>
  <c r="U126" i="1"/>
  <c r="U118" i="1"/>
  <c r="U110" i="1"/>
  <c r="U82" i="1"/>
  <c r="U66" i="1"/>
  <c r="U90" i="1"/>
  <c r="U178" i="1"/>
  <c r="U170" i="1"/>
  <c r="U162" i="1"/>
  <c r="U154" i="1"/>
  <c r="U146" i="1"/>
  <c r="U138" i="1"/>
  <c r="U130" i="1"/>
  <c r="U122" i="1"/>
  <c r="U114" i="1"/>
  <c r="U106" i="1"/>
  <c r="U74" i="1"/>
  <c r="U102" i="1"/>
  <c r="U94" i="1"/>
  <c r="U86" i="1"/>
  <c r="U78" i="1"/>
  <c r="U70" i="1"/>
  <c r="AA3" i="6"/>
  <c r="AA96" i="1"/>
  <c r="AA88" i="1"/>
  <c r="AA80" i="1"/>
  <c r="AA72" i="1"/>
  <c r="AA64" i="1"/>
  <c r="AA198" i="1"/>
  <c r="AA192" i="1"/>
  <c r="AA184" i="1"/>
  <c r="AA104" i="1"/>
  <c r="AA46" i="1"/>
  <c r="AA206" i="1"/>
  <c r="AA204" i="1"/>
  <c r="AA202" i="1"/>
  <c r="AA200" i="1"/>
  <c r="AA194" i="1"/>
  <c r="AA172" i="1"/>
  <c r="AA164" i="1"/>
  <c r="AA156" i="1"/>
  <c r="AA148" i="1"/>
  <c r="AA140" i="1"/>
  <c r="AA132" i="1"/>
  <c r="AA124" i="1"/>
  <c r="AA116" i="1"/>
  <c r="AA108" i="1"/>
  <c r="AA60" i="1"/>
  <c r="AA56" i="1"/>
  <c r="AA52" i="1"/>
  <c r="AA48" i="1"/>
  <c r="AA196" i="1"/>
  <c r="AA190" i="1"/>
  <c r="AA182" i="1"/>
  <c r="AA174" i="1"/>
  <c r="AA166" i="1"/>
  <c r="AA158" i="1"/>
  <c r="AA150" i="1"/>
  <c r="AA142" i="1"/>
  <c r="AA134" i="1"/>
  <c r="AA126" i="1"/>
  <c r="AA118" i="1"/>
  <c r="AA110" i="1"/>
  <c r="AA84" i="1"/>
  <c r="AA82" i="1"/>
  <c r="AA176" i="1"/>
  <c r="AA168" i="1"/>
  <c r="AA160" i="1"/>
  <c r="AA152" i="1"/>
  <c r="AA144" i="1"/>
  <c r="AA136" i="1"/>
  <c r="AA128" i="1"/>
  <c r="AA120" i="1"/>
  <c r="AA112" i="1"/>
  <c r="AA62" i="1"/>
  <c r="AA58" i="1"/>
  <c r="AA54" i="1"/>
  <c r="AA50" i="1"/>
  <c r="AA188" i="1"/>
  <c r="AA186" i="1"/>
  <c r="AA180" i="1"/>
  <c r="AA100" i="1"/>
  <c r="AA98" i="1"/>
  <c r="AA178" i="1"/>
  <c r="AA170" i="1"/>
  <c r="AA162" i="1"/>
  <c r="AA154" i="1"/>
  <c r="AA146" i="1"/>
  <c r="AA138" i="1"/>
  <c r="AA130" i="1"/>
  <c r="AA122" i="1"/>
  <c r="AA114" i="1"/>
  <c r="AA106" i="1"/>
  <c r="AA76" i="1"/>
  <c r="AA74" i="1"/>
  <c r="AA102" i="1"/>
  <c r="AA94" i="1"/>
  <c r="AA86" i="1"/>
  <c r="AA78" i="1"/>
  <c r="AA70" i="1"/>
  <c r="AA68" i="1"/>
  <c r="AA66" i="1"/>
  <c r="AA92" i="1"/>
  <c r="AA90" i="1"/>
  <c r="O8" i="1"/>
  <c r="O42" i="1"/>
  <c r="O24" i="1"/>
  <c r="O40" i="1"/>
  <c r="O22" i="1"/>
  <c r="O38" i="1"/>
  <c r="O10" i="1"/>
  <c r="O20" i="1"/>
  <c r="O36" i="1"/>
  <c r="U8" i="1"/>
  <c r="V8" i="1" s="1"/>
  <c r="U34" i="1"/>
  <c r="U20" i="1"/>
  <c r="U42" i="1"/>
  <c r="U30" i="1"/>
  <c r="U44" i="1"/>
  <c r="U28" i="1"/>
  <c r="U38" i="1"/>
  <c r="U26" i="1"/>
  <c r="AA42" i="1"/>
  <c r="AA18" i="1"/>
  <c r="AA40" i="1"/>
  <c r="AA20" i="1"/>
  <c r="AA44" i="1"/>
  <c r="AA16" i="1"/>
  <c r="AA38" i="1"/>
  <c r="AA34" i="1"/>
  <c r="AA24" i="1"/>
  <c r="AA12" i="1"/>
  <c r="AA32" i="1"/>
  <c r="I16" i="1"/>
  <c r="I12" i="1"/>
  <c r="I24" i="1"/>
  <c r="I20" i="1"/>
  <c r="I3" i="6"/>
  <c r="I26" i="1"/>
  <c r="I14" i="1"/>
  <c r="I44" i="1"/>
  <c r="I8" i="1"/>
  <c r="I10" i="1"/>
  <c r="I42" i="1"/>
  <c r="I32" i="1"/>
  <c r="I40" i="1"/>
  <c r="I34" i="1"/>
  <c r="I36" i="1"/>
  <c r="I18" i="1"/>
  <c r="I38" i="1"/>
  <c r="I22" i="1"/>
  <c r="I28" i="1"/>
  <c r="I30" i="1"/>
  <c r="AB10" i="1"/>
  <c r="AB8" i="1"/>
  <c r="K8" i="8" s="1"/>
  <c r="AB14" i="1"/>
  <c r="V12" i="1"/>
  <c r="V10" i="1"/>
  <c r="I12" i="8" l="1"/>
  <c r="I13" i="8"/>
  <c r="K14" i="8"/>
  <c r="K13" i="15" s="1"/>
  <c r="K15" i="8"/>
  <c r="K14" i="15" s="1"/>
  <c r="I8" i="8"/>
  <c r="G7" i="14" s="1"/>
  <c r="I9" i="8"/>
  <c r="I8" i="15" s="1"/>
  <c r="I16" i="8"/>
  <c r="I17" i="8"/>
  <c r="K11" i="8"/>
  <c r="K10" i="8"/>
  <c r="G12" i="8"/>
  <c r="G13" i="8"/>
  <c r="I10" i="8"/>
  <c r="I11" i="8"/>
  <c r="I7" i="14"/>
  <c r="K7" i="15"/>
  <c r="N13" i="6"/>
  <c r="N33" i="6"/>
  <c r="P14" i="1"/>
  <c r="P8" i="1"/>
  <c r="K9" i="8"/>
  <c r="K8" i="15" s="1"/>
  <c r="V14" i="1"/>
  <c r="T13" i="6"/>
  <c r="N17" i="6"/>
  <c r="N31" i="6"/>
  <c r="AU8" i="1"/>
  <c r="AT12" i="1"/>
  <c r="AV8" i="1"/>
  <c r="AV10" i="1"/>
  <c r="AU10" i="1"/>
  <c r="AU16" i="1"/>
  <c r="N25" i="6"/>
  <c r="AV14" i="1"/>
  <c r="AU12" i="1"/>
  <c r="J10" i="1"/>
  <c r="N11" i="6"/>
  <c r="N27" i="6"/>
  <c r="Z41" i="6"/>
  <c r="T17" i="6"/>
  <c r="U7" i="6"/>
  <c r="Z23" i="6"/>
  <c r="T43" i="6"/>
  <c r="U15" i="6"/>
  <c r="AA13" i="6"/>
  <c r="Z33" i="6"/>
  <c r="T25" i="6"/>
  <c r="T29" i="6"/>
  <c r="T7" i="6"/>
  <c r="Z35" i="6"/>
  <c r="AA9" i="6"/>
  <c r="U9" i="6"/>
  <c r="Z43" i="6"/>
  <c r="T33" i="6"/>
  <c r="O11" i="6"/>
  <c r="U11" i="6"/>
  <c r="AA7" i="6"/>
  <c r="Z31" i="6"/>
  <c r="Z37" i="6"/>
  <c r="Z39" i="6"/>
  <c r="T37" i="6"/>
  <c r="T41" i="6"/>
  <c r="Z25" i="6"/>
  <c r="Z11" i="6"/>
  <c r="Z15" i="6"/>
  <c r="Z17" i="6"/>
  <c r="T27" i="6"/>
  <c r="T15" i="6"/>
  <c r="Z19" i="6"/>
  <c r="T19" i="6"/>
  <c r="J8" i="1"/>
  <c r="AO8" i="1" s="1"/>
  <c r="H39" i="6"/>
  <c r="AB90" i="1"/>
  <c r="Z89" i="6"/>
  <c r="AB114" i="1"/>
  <c r="Z113" i="6"/>
  <c r="AB186" i="1"/>
  <c r="Z185" i="6"/>
  <c r="AB84" i="1"/>
  <c r="Z83" i="6"/>
  <c r="AB196" i="1"/>
  <c r="Z195" i="6"/>
  <c r="AB164" i="1"/>
  <c r="Z163" i="6"/>
  <c r="AB96" i="1"/>
  <c r="Z95" i="6"/>
  <c r="V138" i="1"/>
  <c r="T137" i="6"/>
  <c r="V134" i="1"/>
  <c r="T133" i="6"/>
  <c r="V60" i="1"/>
  <c r="T59" i="6"/>
  <c r="V46" i="1"/>
  <c r="T45" i="6"/>
  <c r="V136" i="1"/>
  <c r="T135" i="6"/>
  <c r="V186" i="1"/>
  <c r="T185" i="6"/>
  <c r="P74" i="1"/>
  <c r="N73" i="6"/>
  <c r="P154" i="1"/>
  <c r="N153" i="6"/>
  <c r="P54" i="1"/>
  <c r="N53" i="6"/>
  <c r="P158" i="1"/>
  <c r="N157" i="6"/>
  <c r="P60" i="1"/>
  <c r="N59" i="6"/>
  <c r="P204" i="1"/>
  <c r="N203" i="6"/>
  <c r="P176" i="1"/>
  <c r="N175" i="6"/>
  <c r="J138" i="1"/>
  <c r="H137" i="6"/>
  <c r="J134" i="1"/>
  <c r="H133" i="6"/>
  <c r="J194" i="1"/>
  <c r="H193" i="6"/>
  <c r="J92" i="1"/>
  <c r="H91" i="6"/>
  <c r="J140" i="1"/>
  <c r="H139" i="6"/>
  <c r="J172" i="1"/>
  <c r="H171" i="6"/>
  <c r="J192" i="1"/>
  <c r="H191" i="6"/>
  <c r="AB16" i="1"/>
  <c r="H17" i="6"/>
  <c r="H15" i="6"/>
  <c r="N23" i="6"/>
  <c r="AB74" i="1"/>
  <c r="Z73" i="6"/>
  <c r="AB98" i="1"/>
  <c r="Z97" i="6"/>
  <c r="AB136" i="1"/>
  <c r="Z135" i="6"/>
  <c r="AB142" i="1"/>
  <c r="Z141" i="6"/>
  <c r="AB108" i="1"/>
  <c r="Z107" i="6"/>
  <c r="AB204" i="1"/>
  <c r="Z203" i="6"/>
  <c r="V114" i="1"/>
  <c r="T113" i="6"/>
  <c r="V110" i="1"/>
  <c r="T109" i="6"/>
  <c r="V174" i="1"/>
  <c r="T173" i="6"/>
  <c r="V140" i="1"/>
  <c r="T139" i="6"/>
  <c r="V68" i="1"/>
  <c r="T67" i="6"/>
  <c r="V112" i="1"/>
  <c r="T111" i="6"/>
  <c r="V54" i="1"/>
  <c r="T53" i="6"/>
  <c r="P86" i="1"/>
  <c r="N85" i="6"/>
  <c r="P162" i="1"/>
  <c r="N161" i="6"/>
  <c r="P80" i="1"/>
  <c r="N79" i="6"/>
  <c r="P134" i="1"/>
  <c r="N133" i="6"/>
  <c r="P48" i="1"/>
  <c r="N47" i="6"/>
  <c r="P172" i="1"/>
  <c r="N171" i="6"/>
  <c r="P152" i="1"/>
  <c r="N151" i="6"/>
  <c r="J94" i="1"/>
  <c r="H93" i="6"/>
  <c r="J114" i="1"/>
  <c r="H113" i="6"/>
  <c r="J178" i="1"/>
  <c r="H177" i="6"/>
  <c r="J142" i="1"/>
  <c r="H141" i="6"/>
  <c r="J174" i="1"/>
  <c r="H173" i="6"/>
  <c r="J196" i="1"/>
  <c r="H195" i="6"/>
  <c r="J64" i="1"/>
  <c r="H63" i="6"/>
  <c r="J80" i="1"/>
  <c r="H79" i="6"/>
  <c r="J96" i="1"/>
  <c r="H95" i="6"/>
  <c r="J112" i="1"/>
  <c r="H111" i="6"/>
  <c r="J128" i="1"/>
  <c r="H127" i="6"/>
  <c r="J144" i="1"/>
  <c r="H143" i="6"/>
  <c r="J160" i="1"/>
  <c r="H159" i="6"/>
  <c r="J176" i="1"/>
  <c r="H175" i="6"/>
  <c r="J200" i="1"/>
  <c r="H199" i="6"/>
  <c r="J46" i="1"/>
  <c r="H45" i="6"/>
  <c r="J198" i="1"/>
  <c r="H197" i="6"/>
  <c r="J58" i="1"/>
  <c r="H57" i="6"/>
  <c r="P72" i="1"/>
  <c r="N71" i="6"/>
  <c r="P82" i="1"/>
  <c r="N81" i="6"/>
  <c r="P190" i="1"/>
  <c r="N189" i="6"/>
  <c r="P164" i="1"/>
  <c r="N163" i="6"/>
  <c r="P144" i="1"/>
  <c r="N143" i="6"/>
  <c r="J86" i="1"/>
  <c r="H85" i="6"/>
  <c r="J170" i="1"/>
  <c r="H169" i="6"/>
  <c r="J166" i="1"/>
  <c r="H165" i="6"/>
  <c r="J76" i="1"/>
  <c r="H75" i="6"/>
  <c r="J124" i="1"/>
  <c r="H123" i="6"/>
  <c r="J188" i="1"/>
  <c r="H187" i="6"/>
  <c r="J54" i="1"/>
  <c r="H53" i="6"/>
  <c r="H31" i="6"/>
  <c r="AB92" i="1"/>
  <c r="Z91" i="6"/>
  <c r="AB122" i="1"/>
  <c r="Z121" i="6"/>
  <c r="AB188" i="1"/>
  <c r="Z187" i="6"/>
  <c r="AB168" i="1"/>
  <c r="Z167" i="6"/>
  <c r="AB48" i="1"/>
  <c r="Z47" i="6"/>
  <c r="AB172" i="1"/>
  <c r="Z171" i="6"/>
  <c r="AB184" i="1"/>
  <c r="Z183" i="6"/>
  <c r="V94" i="1"/>
  <c r="T93" i="6"/>
  <c r="V178" i="1"/>
  <c r="T177" i="6"/>
  <c r="V48" i="1"/>
  <c r="T47" i="6"/>
  <c r="V172" i="1"/>
  <c r="T171" i="6"/>
  <c r="V64" i="1"/>
  <c r="T63" i="6"/>
  <c r="V144" i="1"/>
  <c r="T143" i="6"/>
  <c r="V194" i="1"/>
  <c r="T193" i="6"/>
  <c r="P92" i="1"/>
  <c r="N91" i="6"/>
  <c r="P84" i="1"/>
  <c r="N83" i="6"/>
  <c r="P184" i="1"/>
  <c r="N183" i="6"/>
  <c r="P166" i="1"/>
  <c r="N165" i="6"/>
  <c r="P108" i="1"/>
  <c r="N107" i="6"/>
  <c r="P206" i="1"/>
  <c r="N205" i="6"/>
  <c r="P120" i="1"/>
  <c r="N119" i="6"/>
  <c r="J110" i="1"/>
  <c r="H109" i="6"/>
  <c r="H41" i="6"/>
  <c r="H19" i="6"/>
  <c r="N37" i="6"/>
  <c r="N41" i="6"/>
  <c r="AB66" i="1"/>
  <c r="Z65" i="6"/>
  <c r="AB86" i="1"/>
  <c r="Z85" i="6"/>
  <c r="AB76" i="1"/>
  <c r="Z75" i="6"/>
  <c r="AB130" i="1"/>
  <c r="Z129" i="6"/>
  <c r="AB162" i="1"/>
  <c r="Z161" i="6"/>
  <c r="AB100" i="1"/>
  <c r="Z99" i="6"/>
  <c r="AB50" i="1"/>
  <c r="Z49" i="6"/>
  <c r="AB112" i="1"/>
  <c r="Z111" i="6"/>
  <c r="AB144" i="1"/>
  <c r="Z143" i="6"/>
  <c r="AB176" i="1"/>
  <c r="Z175" i="6"/>
  <c r="AB118" i="1"/>
  <c r="Z117" i="6"/>
  <c r="AB150" i="1"/>
  <c r="Z149" i="6"/>
  <c r="AB182" i="1"/>
  <c r="Z181" i="6"/>
  <c r="AB52" i="1"/>
  <c r="Z51" i="6"/>
  <c r="AB116" i="1"/>
  <c r="Z115" i="6"/>
  <c r="AB148" i="1"/>
  <c r="Z147" i="6"/>
  <c r="AB194" i="1"/>
  <c r="Z193" i="6"/>
  <c r="AB206" i="1"/>
  <c r="Z205" i="6"/>
  <c r="AB192" i="1"/>
  <c r="Z191" i="6"/>
  <c r="AB80" i="1"/>
  <c r="Z79" i="6"/>
  <c r="V70" i="1"/>
  <c r="T69" i="6"/>
  <c r="V102" i="1"/>
  <c r="T101" i="6"/>
  <c r="V122" i="1"/>
  <c r="T121" i="6"/>
  <c r="V154" i="1"/>
  <c r="T153" i="6"/>
  <c r="V90" i="1"/>
  <c r="T89" i="6"/>
  <c r="V118" i="1"/>
  <c r="T117" i="6"/>
  <c r="V150" i="1"/>
  <c r="T149" i="6"/>
  <c r="V182" i="1"/>
  <c r="T181" i="6"/>
  <c r="V52" i="1"/>
  <c r="T51" i="6"/>
  <c r="V116" i="1"/>
  <c r="T115" i="6"/>
  <c r="V148" i="1"/>
  <c r="T147" i="6"/>
  <c r="V192" i="1"/>
  <c r="T191" i="6"/>
  <c r="V204" i="1"/>
  <c r="T203" i="6"/>
  <c r="V84" i="1"/>
  <c r="T83" i="6"/>
  <c r="V72" i="1"/>
  <c r="T71" i="6"/>
  <c r="V92" i="1"/>
  <c r="T91" i="6"/>
  <c r="V120" i="1"/>
  <c r="T119" i="6"/>
  <c r="V152" i="1"/>
  <c r="T151" i="6"/>
  <c r="V184" i="1"/>
  <c r="T183" i="6"/>
  <c r="V58" i="1"/>
  <c r="T57" i="6"/>
  <c r="V180" i="1"/>
  <c r="T179" i="6"/>
  <c r="P66" i="1"/>
  <c r="N65" i="6"/>
  <c r="P94" i="1"/>
  <c r="N93" i="6"/>
  <c r="P106" i="1"/>
  <c r="N105" i="6"/>
  <c r="P138" i="1"/>
  <c r="N137" i="6"/>
  <c r="P170" i="1"/>
  <c r="N169" i="6"/>
  <c r="P98" i="1"/>
  <c r="N97" i="6"/>
  <c r="P62" i="1"/>
  <c r="N61" i="6"/>
  <c r="P88" i="1"/>
  <c r="N87" i="6"/>
  <c r="P192" i="1"/>
  <c r="N191" i="6"/>
  <c r="P110" i="1"/>
  <c r="N109" i="6"/>
  <c r="P142" i="1"/>
  <c r="N141" i="6"/>
  <c r="P174" i="1"/>
  <c r="N173" i="6"/>
  <c r="P180" i="1"/>
  <c r="N179" i="6"/>
  <c r="P52" i="1"/>
  <c r="N51" i="6"/>
  <c r="P116" i="1"/>
  <c r="N115" i="6"/>
  <c r="P148" i="1"/>
  <c r="N147" i="6"/>
  <c r="P200" i="1"/>
  <c r="N199" i="6"/>
  <c r="P46" i="1"/>
  <c r="N45" i="6"/>
  <c r="P128" i="1"/>
  <c r="N127" i="6"/>
  <c r="P160" i="1"/>
  <c r="N159" i="6"/>
  <c r="J70" i="1"/>
  <c r="H69" i="6"/>
  <c r="J102" i="1"/>
  <c r="H101" i="6"/>
  <c r="J122" i="1"/>
  <c r="H121" i="6"/>
  <c r="J154" i="1"/>
  <c r="H153" i="6"/>
  <c r="J90" i="1"/>
  <c r="H89" i="6"/>
  <c r="J118" i="1"/>
  <c r="H117" i="6"/>
  <c r="J150" i="1"/>
  <c r="H149" i="6"/>
  <c r="J182" i="1"/>
  <c r="H181" i="6"/>
  <c r="J52" i="1"/>
  <c r="AO52" i="1" s="1"/>
  <c r="H51" i="6"/>
  <c r="J68" i="1"/>
  <c r="H67" i="6"/>
  <c r="J84" i="1"/>
  <c r="AO84" i="1" s="1"/>
  <c r="H83" i="6"/>
  <c r="J100" i="1"/>
  <c r="H99" i="6"/>
  <c r="J116" i="1"/>
  <c r="AO116" i="1" s="1"/>
  <c r="H115" i="6"/>
  <c r="J132" i="1"/>
  <c r="H131" i="6"/>
  <c r="J148" i="1"/>
  <c r="AO148" i="1" s="1"/>
  <c r="H147" i="6"/>
  <c r="J164" i="1"/>
  <c r="H163" i="6"/>
  <c r="J180" i="1"/>
  <c r="H179" i="6"/>
  <c r="J202" i="1"/>
  <c r="H201" i="6"/>
  <c r="J48" i="1"/>
  <c r="AO48" i="1" s="1"/>
  <c r="H47" i="6"/>
  <c r="J98" i="1"/>
  <c r="H97" i="6"/>
  <c r="J62" i="1"/>
  <c r="H61" i="6"/>
  <c r="H37" i="6"/>
  <c r="H11" i="6"/>
  <c r="N19" i="6"/>
  <c r="N39" i="6"/>
  <c r="AB70" i="1"/>
  <c r="Z69" i="6"/>
  <c r="AB102" i="1"/>
  <c r="Z101" i="6"/>
  <c r="AB146" i="1"/>
  <c r="Z145" i="6"/>
  <c r="AB178" i="1"/>
  <c r="Z177" i="6"/>
  <c r="AB58" i="1"/>
  <c r="Z57" i="6"/>
  <c r="AB128" i="1"/>
  <c r="Z127" i="6"/>
  <c r="AB160" i="1"/>
  <c r="Z159" i="6"/>
  <c r="AB134" i="1"/>
  <c r="Z133" i="6"/>
  <c r="AB166" i="1"/>
  <c r="Z165" i="6"/>
  <c r="AB60" i="1"/>
  <c r="Z59" i="6"/>
  <c r="AB132" i="1"/>
  <c r="Z131" i="6"/>
  <c r="AB202" i="1"/>
  <c r="Z201" i="6"/>
  <c r="AB104" i="1"/>
  <c r="Z103" i="6"/>
  <c r="AB64" i="1"/>
  <c r="Z63" i="6"/>
  <c r="V86" i="1"/>
  <c r="T85" i="6"/>
  <c r="V106" i="1"/>
  <c r="T105" i="6"/>
  <c r="V170" i="1"/>
  <c r="T169" i="6"/>
  <c r="V82" i="1"/>
  <c r="T81" i="6"/>
  <c r="V166" i="1"/>
  <c r="T165" i="6"/>
  <c r="V196" i="1"/>
  <c r="T195" i="6"/>
  <c r="V132" i="1"/>
  <c r="T131" i="6"/>
  <c r="V164" i="1"/>
  <c r="T163" i="6"/>
  <c r="V200" i="1"/>
  <c r="T199" i="6"/>
  <c r="V98" i="1"/>
  <c r="T97" i="6"/>
  <c r="V80" i="1"/>
  <c r="T79" i="6"/>
  <c r="V104" i="1"/>
  <c r="T103" i="6"/>
  <c r="V168" i="1"/>
  <c r="T167" i="6"/>
  <c r="V50" i="1"/>
  <c r="T49" i="6"/>
  <c r="P76" i="1"/>
  <c r="N75" i="6"/>
  <c r="P78" i="1"/>
  <c r="N77" i="6"/>
  <c r="P122" i="1"/>
  <c r="N121" i="6"/>
  <c r="P68" i="1"/>
  <c r="N67" i="6"/>
  <c r="P104" i="1"/>
  <c r="N103" i="6"/>
  <c r="P126" i="1"/>
  <c r="N125" i="6"/>
  <c r="P186" i="1"/>
  <c r="N185" i="6"/>
  <c r="P132" i="1"/>
  <c r="N131" i="6"/>
  <c r="P112" i="1"/>
  <c r="N111" i="6"/>
  <c r="J106" i="1"/>
  <c r="H105" i="6"/>
  <c r="J82" i="1"/>
  <c r="H81" i="6"/>
  <c r="J60" i="1"/>
  <c r="AO60" i="1" s="1"/>
  <c r="H59" i="6"/>
  <c r="J108" i="1"/>
  <c r="H107" i="6"/>
  <c r="J156" i="1"/>
  <c r="H155" i="6"/>
  <c r="J206" i="1"/>
  <c r="H205" i="6"/>
  <c r="J12" i="1"/>
  <c r="AO12" i="1" s="1"/>
  <c r="H29" i="6"/>
  <c r="H43" i="6"/>
  <c r="N9" i="6"/>
  <c r="AB78" i="1"/>
  <c r="Z77" i="6"/>
  <c r="AB154" i="1"/>
  <c r="Z153" i="6"/>
  <c r="AB62" i="1"/>
  <c r="Z61" i="6"/>
  <c r="AB110" i="1"/>
  <c r="Z109" i="6"/>
  <c r="AB174" i="1"/>
  <c r="Z173" i="6"/>
  <c r="AB140" i="1"/>
  <c r="Z139" i="6"/>
  <c r="AB72" i="1"/>
  <c r="Z71" i="6"/>
  <c r="V146" i="1"/>
  <c r="T145" i="6"/>
  <c r="V142" i="1"/>
  <c r="T141" i="6"/>
  <c r="V108" i="1"/>
  <c r="T107" i="6"/>
  <c r="V202" i="1"/>
  <c r="T201" i="6"/>
  <c r="V88" i="1"/>
  <c r="T87" i="6"/>
  <c r="V176" i="1"/>
  <c r="T175" i="6"/>
  <c r="P90" i="1"/>
  <c r="N89" i="6"/>
  <c r="P130" i="1"/>
  <c r="N129" i="6"/>
  <c r="P58" i="1"/>
  <c r="N57" i="6"/>
  <c r="P100" i="1"/>
  <c r="N99" i="6"/>
  <c r="P194" i="1"/>
  <c r="N193" i="6"/>
  <c r="P140" i="1"/>
  <c r="N139" i="6"/>
  <c r="J146" i="1"/>
  <c r="H145" i="6"/>
  <c r="H27" i="6"/>
  <c r="H35" i="6"/>
  <c r="H13" i="6"/>
  <c r="H7" i="6"/>
  <c r="H21" i="6"/>
  <c r="H33" i="6"/>
  <c r="H9" i="6"/>
  <c r="H25" i="6"/>
  <c r="H23" i="6"/>
  <c r="N35" i="6"/>
  <c r="N21" i="6"/>
  <c r="N7" i="6"/>
  <c r="AB68" i="1"/>
  <c r="Z67" i="6"/>
  <c r="AB94" i="1"/>
  <c r="Z93" i="6"/>
  <c r="AB106" i="1"/>
  <c r="Z105" i="6"/>
  <c r="AB138" i="1"/>
  <c r="Z137" i="6"/>
  <c r="AB170" i="1"/>
  <c r="Z169" i="6"/>
  <c r="AB180" i="1"/>
  <c r="Z179" i="6"/>
  <c r="AB54" i="1"/>
  <c r="Z53" i="6"/>
  <c r="AB120" i="1"/>
  <c r="Z119" i="6"/>
  <c r="AB152" i="1"/>
  <c r="Z151" i="6"/>
  <c r="AB82" i="1"/>
  <c r="Z81" i="6"/>
  <c r="AB126" i="1"/>
  <c r="Z125" i="6"/>
  <c r="AB158" i="1"/>
  <c r="Z157" i="6"/>
  <c r="AB190" i="1"/>
  <c r="Z189" i="6"/>
  <c r="AB56" i="1"/>
  <c r="Z55" i="6"/>
  <c r="AB124" i="1"/>
  <c r="Z123" i="6"/>
  <c r="AB156" i="1"/>
  <c r="Z155" i="6"/>
  <c r="AB200" i="1"/>
  <c r="Z199" i="6"/>
  <c r="AB46" i="1"/>
  <c r="Z45" i="6"/>
  <c r="AB198" i="1"/>
  <c r="Z197" i="6"/>
  <c r="AB88" i="1"/>
  <c r="Z87" i="6"/>
  <c r="V78" i="1"/>
  <c r="T77" i="6"/>
  <c r="V74" i="1"/>
  <c r="T73" i="6"/>
  <c r="V130" i="1"/>
  <c r="T129" i="6"/>
  <c r="V162" i="1"/>
  <c r="T161" i="6"/>
  <c r="V66" i="1"/>
  <c r="T65" i="6"/>
  <c r="V126" i="1"/>
  <c r="T125" i="6"/>
  <c r="V158" i="1"/>
  <c r="T157" i="6"/>
  <c r="V190" i="1"/>
  <c r="T189" i="6"/>
  <c r="V56" i="1"/>
  <c r="T55" i="6"/>
  <c r="V124" i="1"/>
  <c r="T123" i="6"/>
  <c r="V156" i="1"/>
  <c r="T155" i="6"/>
  <c r="V198" i="1"/>
  <c r="T197" i="6"/>
  <c r="V206" i="1"/>
  <c r="T205" i="6"/>
  <c r="V100" i="1"/>
  <c r="T99" i="6"/>
  <c r="V76" i="1"/>
  <c r="T75" i="6"/>
  <c r="V96" i="1"/>
  <c r="T95" i="6"/>
  <c r="V128" i="1"/>
  <c r="T127" i="6"/>
  <c r="V160" i="1"/>
  <c r="T159" i="6"/>
  <c r="V188" i="1"/>
  <c r="T187" i="6"/>
  <c r="V62" i="1"/>
  <c r="T61" i="6"/>
  <c r="P70" i="1"/>
  <c r="N69" i="6"/>
  <c r="P102" i="1"/>
  <c r="N101" i="6"/>
  <c r="P114" i="1"/>
  <c r="N113" i="6"/>
  <c r="P146" i="1"/>
  <c r="N145" i="6"/>
  <c r="P178" i="1"/>
  <c r="N177" i="6"/>
  <c r="P50" i="1"/>
  <c r="N49" i="6"/>
  <c r="P64" i="1"/>
  <c r="N63" i="6"/>
  <c r="P96" i="1"/>
  <c r="N95" i="6"/>
  <c r="P198" i="1"/>
  <c r="N197" i="6"/>
  <c r="P118" i="1"/>
  <c r="N117" i="6"/>
  <c r="P150" i="1"/>
  <c r="N149" i="6"/>
  <c r="P182" i="1"/>
  <c r="N181" i="6"/>
  <c r="P196" i="1"/>
  <c r="N195" i="6"/>
  <c r="P56" i="1"/>
  <c r="N55" i="6"/>
  <c r="P124" i="1"/>
  <c r="N123" i="6"/>
  <c r="P156" i="1"/>
  <c r="N155" i="6"/>
  <c r="P202" i="1"/>
  <c r="N201" i="6"/>
  <c r="P188" i="1"/>
  <c r="N187" i="6"/>
  <c r="P136" i="1"/>
  <c r="N135" i="6"/>
  <c r="P168" i="1"/>
  <c r="N167" i="6"/>
  <c r="J78" i="1"/>
  <c r="AO78" i="1" s="1"/>
  <c r="H77" i="6"/>
  <c r="J74" i="1"/>
  <c r="AO74" i="1" s="1"/>
  <c r="H73" i="6"/>
  <c r="J130" i="1"/>
  <c r="AO130" i="1" s="1"/>
  <c r="H129" i="6"/>
  <c r="J162" i="1"/>
  <c r="AO162" i="1" s="1"/>
  <c r="H161" i="6"/>
  <c r="J66" i="1"/>
  <c r="AO66" i="1" s="1"/>
  <c r="H65" i="6"/>
  <c r="J126" i="1"/>
  <c r="AO126" i="1" s="1"/>
  <c r="H125" i="6"/>
  <c r="J158" i="1"/>
  <c r="AO158" i="1" s="1"/>
  <c r="H157" i="6"/>
  <c r="J190" i="1"/>
  <c r="AO190" i="1" s="1"/>
  <c r="H189" i="6"/>
  <c r="J56" i="1"/>
  <c r="AO56" i="1" s="1"/>
  <c r="H55" i="6"/>
  <c r="J72" i="1"/>
  <c r="AO72" i="1" s="1"/>
  <c r="H71" i="6"/>
  <c r="J88" i="1"/>
  <c r="AO88" i="1" s="1"/>
  <c r="H87" i="6"/>
  <c r="J104" i="1"/>
  <c r="AO104" i="1" s="1"/>
  <c r="H103" i="6"/>
  <c r="J120" i="1"/>
  <c r="AO120" i="1" s="1"/>
  <c r="H119" i="6"/>
  <c r="J136" i="1"/>
  <c r="AO136" i="1" s="1"/>
  <c r="H135" i="6"/>
  <c r="J152" i="1"/>
  <c r="AO152" i="1" s="1"/>
  <c r="H151" i="6"/>
  <c r="J168" i="1"/>
  <c r="AO168" i="1" s="1"/>
  <c r="H167" i="6"/>
  <c r="J184" i="1"/>
  <c r="AO184" i="1" s="1"/>
  <c r="H183" i="6"/>
  <c r="J204" i="1"/>
  <c r="AO204" i="1" s="1"/>
  <c r="H203" i="6"/>
  <c r="J186" i="1"/>
  <c r="AO186" i="1" s="1"/>
  <c r="H185" i="6"/>
  <c r="J50" i="1"/>
  <c r="AO50" i="1" s="1"/>
  <c r="H49" i="6"/>
  <c r="P10" i="1"/>
  <c r="AB12" i="1"/>
  <c r="AN4" i="6"/>
  <c r="AO4" i="1"/>
  <c r="J14" i="1"/>
  <c r="AO14" i="1" s="1"/>
  <c r="J16" i="1"/>
  <c r="I13" i="14" l="1"/>
  <c r="I7" i="15"/>
  <c r="AO150" i="1"/>
  <c r="AO122" i="1"/>
  <c r="AO54" i="1"/>
  <c r="AO166" i="1"/>
  <c r="AO58" i="1"/>
  <c r="AO176" i="1"/>
  <c r="AO112" i="1"/>
  <c r="AO196" i="1"/>
  <c r="AO114" i="1"/>
  <c r="AO192" i="1"/>
  <c r="AO194" i="1"/>
  <c r="AO206" i="1"/>
  <c r="AO82" i="1"/>
  <c r="AO202" i="1"/>
  <c r="AO132" i="1"/>
  <c r="AO68" i="1"/>
  <c r="AO118" i="1"/>
  <c r="AO102" i="1"/>
  <c r="AO188" i="1"/>
  <c r="AO170" i="1"/>
  <c r="AO198" i="1"/>
  <c r="AO160" i="1"/>
  <c r="AO96" i="1"/>
  <c r="AO174" i="1"/>
  <c r="AO94" i="1"/>
  <c r="AO172" i="1"/>
  <c r="AO134" i="1"/>
  <c r="AO10" i="1"/>
  <c r="AO156" i="1"/>
  <c r="AO106" i="1"/>
  <c r="AO62" i="1"/>
  <c r="AO180" i="1"/>
  <c r="AO90" i="1"/>
  <c r="AO70" i="1"/>
  <c r="AO110" i="1"/>
  <c r="AO124" i="1"/>
  <c r="AO86" i="1"/>
  <c r="AO46" i="1"/>
  <c r="AO144" i="1"/>
  <c r="AO80" i="1"/>
  <c r="AO142" i="1"/>
  <c r="AY142" i="1" s="1"/>
  <c r="AO140" i="1"/>
  <c r="AO138" i="1"/>
  <c r="AO146" i="1"/>
  <c r="AO108" i="1"/>
  <c r="AO98" i="1"/>
  <c r="AO164" i="1"/>
  <c r="AO100" i="1"/>
  <c r="AO182" i="1"/>
  <c r="AO154" i="1"/>
  <c r="AO76" i="1"/>
  <c r="AO200" i="1"/>
  <c r="AO128" i="1"/>
  <c r="AO64" i="1"/>
  <c r="AO178" i="1"/>
  <c r="AO92" i="1"/>
  <c r="AY162" i="1"/>
  <c r="AY86" i="1"/>
  <c r="AY136" i="1"/>
  <c r="AY108" i="1"/>
  <c r="AY182" i="1"/>
  <c r="AY14" i="1"/>
  <c r="AY64" i="1"/>
  <c r="E9" i="8"/>
  <c r="E8" i="15" s="1"/>
  <c r="AY56" i="1"/>
  <c r="AY48" i="1"/>
  <c r="AY122" i="1"/>
  <c r="AY58" i="1"/>
  <c r="AY114" i="1"/>
  <c r="AY118" i="1"/>
  <c r="AY96" i="1"/>
  <c r="AY134" i="1"/>
  <c r="AY88" i="1"/>
  <c r="AY62" i="1"/>
  <c r="AY90" i="1"/>
  <c r="G169" i="8"/>
  <c r="G168" i="8"/>
  <c r="I190" i="8"/>
  <c r="I191" i="8"/>
  <c r="E186" i="8"/>
  <c r="C185" i="14" s="1"/>
  <c r="E187" i="8"/>
  <c r="E186" i="15" s="1"/>
  <c r="G137" i="8"/>
  <c r="G136" i="8"/>
  <c r="I188" i="8"/>
  <c r="I189" i="8"/>
  <c r="I130" i="8"/>
  <c r="I131" i="8"/>
  <c r="K54" i="8"/>
  <c r="K55" i="8"/>
  <c r="K78" i="8"/>
  <c r="K79" i="8"/>
  <c r="I104" i="8"/>
  <c r="I105" i="8"/>
  <c r="K128" i="8"/>
  <c r="K129" i="8"/>
  <c r="E116" i="8"/>
  <c r="E115" i="15" s="1"/>
  <c r="E117" i="8"/>
  <c r="C116" i="14" s="1"/>
  <c r="G180" i="8"/>
  <c r="G181" i="8"/>
  <c r="K206" i="8"/>
  <c r="K207" i="8"/>
  <c r="E17" i="8"/>
  <c r="E16" i="15" s="1"/>
  <c r="E16" i="8"/>
  <c r="E15" i="15" s="1"/>
  <c r="E204" i="8"/>
  <c r="E203" i="15" s="1"/>
  <c r="E205" i="8"/>
  <c r="E204" i="15" s="1"/>
  <c r="E73" i="8"/>
  <c r="E72" i="15" s="1"/>
  <c r="E72" i="8"/>
  <c r="E71" i="15" s="1"/>
  <c r="E75" i="8"/>
  <c r="E74" i="8"/>
  <c r="G118" i="8"/>
  <c r="G119" i="8"/>
  <c r="G102" i="8"/>
  <c r="G103" i="8"/>
  <c r="I160" i="8"/>
  <c r="I161" i="8"/>
  <c r="I124" i="8"/>
  <c r="I125" i="8"/>
  <c r="I126" i="8"/>
  <c r="I127" i="8"/>
  <c r="I74" i="8"/>
  <c r="I75" i="8"/>
  <c r="J74" i="8" s="1"/>
  <c r="K46" i="8"/>
  <c r="K47" i="8"/>
  <c r="K56" i="8"/>
  <c r="K57" i="8"/>
  <c r="K83" i="8"/>
  <c r="K82" i="8"/>
  <c r="K180" i="8"/>
  <c r="K181" i="8"/>
  <c r="K94" i="8"/>
  <c r="K95" i="8"/>
  <c r="E146" i="8"/>
  <c r="E145" i="15" s="1"/>
  <c r="E147" i="8"/>
  <c r="E146" i="15" s="1"/>
  <c r="G58" i="8"/>
  <c r="G59" i="8"/>
  <c r="I88" i="8"/>
  <c r="I89" i="8"/>
  <c r="I146" i="8"/>
  <c r="I147" i="8"/>
  <c r="K110" i="8"/>
  <c r="K111" i="8"/>
  <c r="E108" i="8"/>
  <c r="C107" i="14" s="1"/>
  <c r="E109" i="8"/>
  <c r="E108" i="15" s="1"/>
  <c r="G113" i="8"/>
  <c r="G112" i="8"/>
  <c r="G105" i="8"/>
  <c r="G104" i="8"/>
  <c r="G76" i="8"/>
  <c r="G77" i="8"/>
  <c r="I80" i="8"/>
  <c r="I81" i="8"/>
  <c r="I132" i="8"/>
  <c r="I133" i="8"/>
  <c r="I170" i="8"/>
  <c r="I171" i="8"/>
  <c r="K104" i="8"/>
  <c r="K105" i="8"/>
  <c r="K166" i="8"/>
  <c r="K167" i="8"/>
  <c r="K59" i="8"/>
  <c r="K58" i="8"/>
  <c r="K70" i="8"/>
  <c r="K71" i="8"/>
  <c r="E98" i="8"/>
  <c r="C97" i="14" s="1"/>
  <c r="E99" i="8"/>
  <c r="E164" i="8"/>
  <c r="E163" i="15" s="1"/>
  <c r="E165" i="8"/>
  <c r="E164" i="15" s="1"/>
  <c r="E100" i="8"/>
  <c r="C99" i="14" s="1"/>
  <c r="E101" i="8"/>
  <c r="E100" i="15" s="1"/>
  <c r="E182" i="8"/>
  <c r="E181" i="15" s="1"/>
  <c r="E183" i="8"/>
  <c r="E182" i="15" s="1"/>
  <c r="E154" i="8"/>
  <c r="C153" i="14" s="1"/>
  <c r="E155" i="8"/>
  <c r="G161" i="8"/>
  <c r="G160" i="8"/>
  <c r="G148" i="8"/>
  <c r="G149" i="8"/>
  <c r="G175" i="8"/>
  <c r="G174" i="8"/>
  <c r="G89" i="8"/>
  <c r="G88" i="8"/>
  <c r="G139" i="8"/>
  <c r="G138" i="8"/>
  <c r="I180" i="8"/>
  <c r="I181" i="8"/>
  <c r="I120" i="8"/>
  <c r="I121" i="8"/>
  <c r="I204" i="8"/>
  <c r="I205" i="8"/>
  <c r="I52" i="8"/>
  <c r="I53" i="8"/>
  <c r="I90" i="8"/>
  <c r="I91" i="8"/>
  <c r="I70" i="8"/>
  <c r="I71" i="8"/>
  <c r="K194" i="8"/>
  <c r="K195" i="8"/>
  <c r="K182" i="8"/>
  <c r="K183" i="8"/>
  <c r="K144" i="8"/>
  <c r="K145" i="8"/>
  <c r="K162" i="8"/>
  <c r="K163" i="8"/>
  <c r="K67" i="8"/>
  <c r="K66" i="8"/>
  <c r="G121" i="8"/>
  <c r="G120" i="8"/>
  <c r="G185" i="8"/>
  <c r="G184" i="8"/>
  <c r="I144" i="8"/>
  <c r="I145" i="8"/>
  <c r="I178" i="8"/>
  <c r="I179" i="8"/>
  <c r="K48" i="8"/>
  <c r="K49" i="8"/>
  <c r="K92" i="8"/>
  <c r="K93" i="8"/>
  <c r="G14" i="8"/>
  <c r="G13" i="15" s="1"/>
  <c r="G15" i="8"/>
  <c r="G14" i="15" s="1"/>
  <c r="E169" i="8"/>
  <c r="E168" i="15" s="1"/>
  <c r="E168" i="8"/>
  <c r="G147" i="8"/>
  <c r="G146" i="8"/>
  <c r="E89" i="8"/>
  <c r="E88" i="8"/>
  <c r="C87" i="14" s="1"/>
  <c r="G65" i="8"/>
  <c r="G64" i="8"/>
  <c r="I158" i="8"/>
  <c r="I159" i="8"/>
  <c r="K106" i="8"/>
  <c r="K107" i="8"/>
  <c r="G100" i="8"/>
  <c r="G101" i="8"/>
  <c r="E156" i="8"/>
  <c r="C155" i="14" s="1"/>
  <c r="E157" i="8"/>
  <c r="E156" i="15" s="1"/>
  <c r="I164" i="8"/>
  <c r="I165" i="8"/>
  <c r="K64" i="8"/>
  <c r="K65" i="8"/>
  <c r="E62" i="8"/>
  <c r="C61" i="14" s="1"/>
  <c r="E63" i="8"/>
  <c r="E62" i="15" s="1"/>
  <c r="E91" i="8"/>
  <c r="E90" i="15" s="1"/>
  <c r="E90" i="8"/>
  <c r="E89" i="15" s="1"/>
  <c r="G193" i="8"/>
  <c r="G192" i="8"/>
  <c r="I102" i="8"/>
  <c r="I103" i="8"/>
  <c r="E137" i="8"/>
  <c r="E136" i="8"/>
  <c r="E135" i="15" s="1"/>
  <c r="E126" i="8"/>
  <c r="E125" i="15" s="1"/>
  <c r="E127" i="8"/>
  <c r="G188" i="8"/>
  <c r="G189" i="8"/>
  <c r="G57" i="8"/>
  <c r="G56" i="8"/>
  <c r="G50" i="8"/>
  <c r="G51" i="8"/>
  <c r="I100" i="8"/>
  <c r="I101" i="8"/>
  <c r="E14" i="8"/>
  <c r="E13" i="15" s="1"/>
  <c r="E15" i="8"/>
  <c r="E14" i="15" s="1"/>
  <c r="K12" i="8"/>
  <c r="K13" i="8"/>
  <c r="E77" i="8"/>
  <c r="E76" i="15" s="1"/>
  <c r="E76" i="8"/>
  <c r="C75" i="14" s="1"/>
  <c r="G145" i="8"/>
  <c r="G144" i="8"/>
  <c r="G73" i="8"/>
  <c r="G72" i="8"/>
  <c r="E201" i="8"/>
  <c r="E200" i="15" s="1"/>
  <c r="E200" i="8"/>
  <c r="E199" i="15" s="1"/>
  <c r="E129" i="8"/>
  <c r="E128" i="8"/>
  <c r="E127" i="15" s="1"/>
  <c r="E65" i="8"/>
  <c r="E64" i="15" s="1"/>
  <c r="E64" i="8"/>
  <c r="E63" i="15" s="1"/>
  <c r="E178" i="8"/>
  <c r="C177" i="14" s="1"/>
  <c r="E179" i="8"/>
  <c r="E178" i="15" s="1"/>
  <c r="G172" i="8"/>
  <c r="G173" i="8"/>
  <c r="G163" i="8"/>
  <c r="G162" i="8"/>
  <c r="I68" i="8"/>
  <c r="I69" i="8"/>
  <c r="I114" i="8"/>
  <c r="I115" i="8"/>
  <c r="K136" i="8"/>
  <c r="K137" i="8"/>
  <c r="L136" i="8" s="1"/>
  <c r="K16" i="8"/>
  <c r="K17" i="8"/>
  <c r="E93" i="8"/>
  <c r="E92" i="15" s="1"/>
  <c r="E92" i="8"/>
  <c r="C91" i="14" s="1"/>
  <c r="G177" i="8"/>
  <c r="G176" i="8"/>
  <c r="G54" i="8"/>
  <c r="G55" i="8"/>
  <c r="I136" i="8"/>
  <c r="I137" i="8"/>
  <c r="I138" i="8"/>
  <c r="I139" i="8"/>
  <c r="K84" i="8"/>
  <c r="K85" i="8"/>
  <c r="E162" i="8"/>
  <c r="E161" i="15" s="1"/>
  <c r="E163" i="8"/>
  <c r="E162" i="15" s="1"/>
  <c r="I62" i="8"/>
  <c r="I63" i="8"/>
  <c r="E153" i="8"/>
  <c r="E152" i="15" s="1"/>
  <c r="E152" i="8"/>
  <c r="E151" i="15" s="1"/>
  <c r="G124" i="8"/>
  <c r="G125" i="8"/>
  <c r="I156" i="8"/>
  <c r="I157" i="8"/>
  <c r="J156" i="8" s="1"/>
  <c r="I142" i="8"/>
  <c r="I143" i="8"/>
  <c r="E185" i="8"/>
  <c r="E184" i="15" s="1"/>
  <c r="E184" i="8"/>
  <c r="E183" i="15" s="1"/>
  <c r="E57" i="8"/>
  <c r="E56" i="15" s="1"/>
  <c r="E56" i="8"/>
  <c r="E55" i="15" s="1"/>
  <c r="E78" i="8"/>
  <c r="E79" i="8"/>
  <c r="E78" i="15" s="1"/>
  <c r="G196" i="8"/>
  <c r="G197" i="8"/>
  <c r="G179" i="8"/>
  <c r="G178" i="8"/>
  <c r="I128" i="8"/>
  <c r="I129" i="8"/>
  <c r="I206" i="8"/>
  <c r="I207" i="8"/>
  <c r="I66" i="8"/>
  <c r="I67" i="8"/>
  <c r="K200" i="8"/>
  <c r="K201" i="8"/>
  <c r="K152" i="8"/>
  <c r="K153" i="8"/>
  <c r="K68" i="8"/>
  <c r="K69" i="8"/>
  <c r="G140" i="8"/>
  <c r="G141" i="8"/>
  <c r="I202" i="8"/>
  <c r="I203" i="8"/>
  <c r="K62" i="8"/>
  <c r="K63" i="8"/>
  <c r="G132" i="8"/>
  <c r="G133" i="8"/>
  <c r="K202" i="8"/>
  <c r="K203" i="8"/>
  <c r="K178" i="8"/>
  <c r="K179" i="8"/>
  <c r="E148" i="8"/>
  <c r="C147" i="14" s="1"/>
  <c r="E149" i="8"/>
  <c r="E148" i="15" s="1"/>
  <c r="E150" i="8"/>
  <c r="E149" i="15" s="1"/>
  <c r="E151" i="8"/>
  <c r="E150" i="15" s="1"/>
  <c r="G129" i="8"/>
  <c r="G128" i="8"/>
  <c r="G143" i="8"/>
  <c r="G142" i="8"/>
  <c r="G106" i="8"/>
  <c r="G107" i="8"/>
  <c r="I58" i="8"/>
  <c r="I59" i="8"/>
  <c r="I92" i="8"/>
  <c r="I93" i="8"/>
  <c r="I192" i="8"/>
  <c r="I193" i="8"/>
  <c r="I154" i="8"/>
  <c r="I155" i="8"/>
  <c r="K80" i="8"/>
  <c r="K81" i="8"/>
  <c r="K148" i="8"/>
  <c r="K149" i="8"/>
  <c r="K150" i="8"/>
  <c r="K151" i="8"/>
  <c r="K112" i="8"/>
  <c r="K113" i="8"/>
  <c r="K130" i="8"/>
  <c r="K131" i="8"/>
  <c r="G207" i="8"/>
  <c r="G206" i="8"/>
  <c r="G84" i="8"/>
  <c r="G85" i="8"/>
  <c r="I64" i="8"/>
  <c r="I65" i="8"/>
  <c r="I94" i="8"/>
  <c r="I95" i="8"/>
  <c r="K168" i="8"/>
  <c r="K169" i="8"/>
  <c r="E190" i="8"/>
  <c r="E189" i="15" s="1"/>
  <c r="E191" i="8"/>
  <c r="E190" i="15" s="1"/>
  <c r="I162" i="8"/>
  <c r="I163" i="8"/>
  <c r="E158" i="8"/>
  <c r="E157" i="15" s="1"/>
  <c r="E159" i="8"/>
  <c r="E158" i="15" s="1"/>
  <c r="G114" i="8"/>
  <c r="G115" i="8"/>
  <c r="K124" i="8"/>
  <c r="K125" i="8"/>
  <c r="E106" i="8"/>
  <c r="E105" i="15" s="1"/>
  <c r="E107" i="8"/>
  <c r="E106" i="15" s="1"/>
  <c r="G10" i="8"/>
  <c r="G11" i="8"/>
  <c r="E121" i="8"/>
  <c r="E120" i="15" s="1"/>
  <c r="E120" i="8"/>
  <c r="C119" i="14" s="1"/>
  <c r="E67" i="8"/>
  <c r="E66" i="15" s="1"/>
  <c r="E66" i="8"/>
  <c r="E65" i="15" s="1"/>
  <c r="G203" i="8"/>
  <c r="G202" i="8"/>
  <c r="G199" i="8"/>
  <c r="G198" i="8"/>
  <c r="G70" i="8"/>
  <c r="G71" i="8"/>
  <c r="I56" i="8"/>
  <c r="I57" i="8"/>
  <c r="I78" i="8"/>
  <c r="I79" i="8"/>
  <c r="K190" i="8"/>
  <c r="K191" i="8"/>
  <c r="K170" i="8"/>
  <c r="K171" i="8"/>
  <c r="G131" i="8"/>
  <c r="G130" i="8"/>
  <c r="K72" i="8"/>
  <c r="K73" i="8"/>
  <c r="E13" i="8"/>
  <c r="E12" i="15" s="1"/>
  <c r="E12" i="8"/>
  <c r="C11" i="14" s="1"/>
  <c r="E61" i="8"/>
  <c r="E60" i="15" s="1"/>
  <c r="E60" i="8"/>
  <c r="C59" i="14" s="1"/>
  <c r="G68" i="8"/>
  <c r="G69" i="8"/>
  <c r="I50" i="8"/>
  <c r="I51" i="8"/>
  <c r="I98" i="8"/>
  <c r="I99" i="8"/>
  <c r="I196" i="8"/>
  <c r="I197" i="8"/>
  <c r="I106" i="8"/>
  <c r="I107" i="8"/>
  <c r="K134" i="8"/>
  <c r="K135" i="8"/>
  <c r="E49" i="8"/>
  <c r="E48" i="15" s="1"/>
  <c r="E48" i="8"/>
  <c r="E47" i="15" s="1"/>
  <c r="E85" i="8"/>
  <c r="E84" i="15" s="1"/>
  <c r="E84" i="8"/>
  <c r="C83" i="14" s="1"/>
  <c r="E122" i="8"/>
  <c r="C121" i="14" s="1"/>
  <c r="E123" i="8"/>
  <c r="E122" i="15" s="1"/>
  <c r="G116" i="8"/>
  <c r="G117" i="8"/>
  <c r="G62" i="8"/>
  <c r="G63" i="8"/>
  <c r="I182" i="8"/>
  <c r="I183" i="8"/>
  <c r="E54" i="8"/>
  <c r="E53" i="15" s="1"/>
  <c r="E55" i="8"/>
  <c r="E54" i="15" s="1"/>
  <c r="E166" i="8"/>
  <c r="E167" i="8"/>
  <c r="E166" i="15" s="1"/>
  <c r="G164" i="8"/>
  <c r="G165" i="8"/>
  <c r="E59" i="8"/>
  <c r="E58" i="15" s="1"/>
  <c r="E58" i="8"/>
  <c r="E57" i="15" s="1"/>
  <c r="E177" i="8"/>
  <c r="E176" i="15" s="1"/>
  <c r="E176" i="8"/>
  <c r="C175" i="14" s="1"/>
  <c r="E113" i="8"/>
  <c r="E112" i="15" s="1"/>
  <c r="E112" i="8"/>
  <c r="E111" i="15" s="1"/>
  <c r="E196" i="8"/>
  <c r="E195" i="15" s="1"/>
  <c r="E197" i="8"/>
  <c r="E196" i="15" s="1"/>
  <c r="E114" i="8"/>
  <c r="E113" i="15" s="1"/>
  <c r="E115" i="8"/>
  <c r="E114" i="15" s="1"/>
  <c r="G49" i="8"/>
  <c r="G48" i="8"/>
  <c r="G86" i="8"/>
  <c r="G87" i="8"/>
  <c r="I140" i="8"/>
  <c r="I141" i="8"/>
  <c r="K204" i="8"/>
  <c r="K205" i="8"/>
  <c r="K98" i="8"/>
  <c r="K99" i="8"/>
  <c r="E193" i="8"/>
  <c r="E192" i="15" s="1"/>
  <c r="E192" i="8"/>
  <c r="C191" i="14" s="1"/>
  <c r="E194" i="8"/>
  <c r="E193" i="15" s="1"/>
  <c r="E195" i="8"/>
  <c r="E194" i="15" s="1"/>
  <c r="G204" i="8"/>
  <c r="G205" i="8"/>
  <c r="G155" i="8"/>
  <c r="G154" i="8"/>
  <c r="I46" i="8"/>
  <c r="I47" i="8"/>
  <c r="K96" i="8"/>
  <c r="K97" i="8"/>
  <c r="K186" i="8"/>
  <c r="K187" i="8"/>
  <c r="E51" i="8"/>
  <c r="E50" i="15" s="1"/>
  <c r="E50" i="8"/>
  <c r="C49" i="14" s="1"/>
  <c r="G97" i="8"/>
  <c r="G96" i="8"/>
  <c r="K88" i="8"/>
  <c r="K89" i="8"/>
  <c r="K158" i="8"/>
  <c r="K159" i="8"/>
  <c r="K138" i="8"/>
  <c r="K139" i="8"/>
  <c r="G195" i="8"/>
  <c r="G194" i="8"/>
  <c r="I108" i="8"/>
  <c r="I109" i="8"/>
  <c r="K154" i="8"/>
  <c r="K155" i="8"/>
  <c r="E83" i="8"/>
  <c r="E82" i="15" s="1"/>
  <c r="E82" i="8"/>
  <c r="E81" i="15" s="1"/>
  <c r="G123" i="8"/>
  <c r="G122" i="8"/>
  <c r="I200" i="8"/>
  <c r="I201" i="8"/>
  <c r="I86" i="8"/>
  <c r="I87" i="8"/>
  <c r="K160" i="8"/>
  <c r="K161" i="8"/>
  <c r="E69" i="8"/>
  <c r="E68" i="15" s="1"/>
  <c r="E68" i="8"/>
  <c r="E67" i="15" s="1"/>
  <c r="E102" i="8"/>
  <c r="E101" i="15" s="1"/>
  <c r="E103" i="8"/>
  <c r="E102" i="15" s="1"/>
  <c r="G52" i="8"/>
  <c r="G53" i="8"/>
  <c r="G98" i="8"/>
  <c r="G99" i="8"/>
  <c r="I184" i="8"/>
  <c r="I185" i="8"/>
  <c r="I148" i="8"/>
  <c r="I149" i="8"/>
  <c r="I122" i="8"/>
  <c r="I123" i="8"/>
  <c r="K192" i="8"/>
  <c r="K193" i="8"/>
  <c r="K118" i="8"/>
  <c r="K119" i="8"/>
  <c r="K51" i="8"/>
  <c r="K50" i="8"/>
  <c r="K76" i="8"/>
  <c r="K77" i="8"/>
  <c r="G92" i="8"/>
  <c r="G93" i="8"/>
  <c r="I172" i="8"/>
  <c r="I173" i="8"/>
  <c r="K184" i="8"/>
  <c r="K185" i="8"/>
  <c r="K188" i="8"/>
  <c r="K189" i="8"/>
  <c r="AU14" i="1"/>
  <c r="I14" i="8"/>
  <c r="I13" i="15" s="1"/>
  <c r="I15" i="8"/>
  <c r="I14" i="15" s="1"/>
  <c r="G183" i="8"/>
  <c r="G182" i="8"/>
  <c r="I198" i="8"/>
  <c r="I199" i="8"/>
  <c r="K156" i="8"/>
  <c r="K157" i="8"/>
  <c r="K120" i="8"/>
  <c r="K121" i="8"/>
  <c r="G90" i="8"/>
  <c r="G91" i="8"/>
  <c r="K140" i="8"/>
  <c r="K141" i="8"/>
  <c r="E206" i="8"/>
  <c r="C205" i="14" s="1"/>
  <c r="E207" i="8"/>
  <c r="E206" i="15" s="1"/>
  <c r="G187" i="8"/>
  <c r="G186" i="8"/>
  <c r="I168" i="8"/>
  <c r="I169" i="8"/>
  <c r="I166" i="8"/>
  <c r="I167" i="8"/>
  <c r="K132" i="8"/>
  <c r="K133" i="8"/>
  <c r="K146" i="8"/>
  <c r="K147" i="8"/>
  <c r="E202" i="8"/>
  <c r="E201" i="15" s="1"/>
  <c r="E203" i="8"/>
  <c r="E202" i="15" s="1"/>
  <c r="E132" i="8"/>
  <c r="E131" i="15" s="1"/>
  <c r="E133" i="8"/>
  <c r="E132" i="15" s="1"/>
  <c r="E118" i="8"/>
  <c r="E117" i="15" s="1"/>
  <c r="E119" i="8"/>
  <c r="E118" i="15" s="1"/>
  <c r="G46" i="8"/>
  <c r="G47" i="8"/>
  <c r="G110" i="8"/>
  <c r="G111" i="8"/>
  <c r="G94" i="8"/>
  <c r="G95" i="8"/>
  <c r="I72" i="8"/>
  <c r="I73" i="8"/>
  <c r="I150" i="8"/>
  <c r="I151" i="8"/>
  <c r="K116" i="8"/>
  <c r="K117" i="8"/>
  <c r="G108" i="8"/>
  <c r="G109" i="8"/>
  <c r="E188" i="8"/>
  <c r="E187" i="15" s="1"/>
  <c r="E189" i="8"/>
  <c r="E170" i="8"/>
  <c r="E169" i="15" s="1"/>
  <c r="E171" i="8"/>
  <c r="G191" i="8"/>
  <c r="G190" i="8"/>
  <c r="E198" i="8"/>
  <c r="C197" i="14" s="1"/>
  <c r="E199" i="8"/>
  <c r="E198" i="15" s="1"/>
  <c r="E161" i="8"/>
  <c r="E160" i="15" s="1"/>
  <c r="E160" i="8"/>
  <c r="C159" i="14" s="1"/>
  <c r="E97" i="8"/>
  <c r="E96" i="15" s="1"/>
  <c r="E96" i="8"/>
  <c r="C95" i="14" s="1"/>
  <c r="E174" i="8"/>
  <c r="E173" i="15" s="1"/>
  <c r="E175" i="8"/>
  <c r="E174" i="15" s="1"/>
  <c r="E94" i="8"/>
  <c r="E93" i="15" s="1"/>
  <c r="E95" i="8"/>
  <c r="E94" i="15" s="1"/>
  <c r="G135" i="8"/>
  <c r="G134" i="8"/>
  <c r="I54" i="8"/>
  <c r="I55" i="8"/>
  <c r="I174" i="8"/>
  <c r="I175" i="8"/>
  <c r="K108" i="8"/>
  <c r="K109" i="8"/>
  <c r="K75" i="8"/>
  <c r="K74" i="8"/>
  <c r="E172" i="8"/>
  <c r="C171" i="14" s="1"/>
  <c r="E173" i="8"/>
  <c r="E172" i="15" s="1"/>
  <c r="E134" i="8"/>
  <c r="C133" i="14" s="1"/>
  <c r="E135" i="8"/>
  <c r="E134" i="15" s="1"/>
  <c r="G60" i="8"/>
  <c r="G61" i="8"/>
  <c r="G74" i="8"/>
  <c r="G75" i="8"/>
  <c r="I60" i="8"/>
  <c r="I61" i="8"/>
  <c r="K164" i="8"/>
  <c r="K165" i="8"/>
  <c r="K114" i="8"/>
  <c r="K115" i="8"/>
  <c r="E11" i="8"/>
  <c r="F10" i="8" s="1"/>
  <c r="E10" i="8"/>
  <c r="G156" i="8"/>
  <c r="G157" i="8"/>
  <c r="G151" i="8"/>
  <c r="G150" i="8"/>
  <c r="K198" i="8"/>
  <c r="K199" i="8"/>
  <c r="I176" i="8"/>
  <c r="I177" i="8"/>
  <c r="G127" i="8"/>
  <c r="G126" i="8"/>
  <c r="I82" i="8"/>
  <c r="I83" i="8"/>
  <c r="K102" i="8"/>
  <c r="K103" i="8"/>
  <c r="E53" i="8"/>
  <c r="E52" i="15" s="1"/>
  <c r="E52" i="8"/>
  <c r="E51" i="15" s="1"/>
  <c r="E70" i="8"/>
  <c r="E69" i="15" s="1"/>
  <c r="E71" i="8"/>
  <c r="G171" i="8"/>
  <c r="G170" i="8"/>
  <c r="G66" i="8"/>
  <c r="G67" i="8"/>
  <c r="I152" i="8"/>
  <c r="I153" i="8"/>
  <c r="J152" i="8" s="1"/>
  <c r="I84" i="8"/>
  <c r="I85" i="8"/>
  <c r="I118" i="8"/>
  <c r="I119" i="8"/>
  <c r="K52" i="8"/>
  <c r="K53" i="8"/>
  <c r="K176" i="8"/>
  <c r="K177" i="8"/>
  <c r="K100" i="8"/>
  <c r="K101" i="8"/>
  <c r="K86" i="8"/>
  <c r="K87" i="8"/>
  <c r="E110" i="8"/>
  <c r="C109" i="14" s="1"/>
  <c r="E111" i="8"/>
  <c r="E110" i="15" s="1"/>
  <c r="G167" i="8"/>
  <c r="G166" i="8"/>
  <c r="I194" i="8"/>
  <c r="I195" i="8"/>
  <c r="I48" i="8"/>
  <c r="I49" i="8"/>
  <c r="K172" i="8"/>
  <c r="K173" i="8"/>
  <c r="K122" i="8"/>
  <c r="K123" i="8"/>
  <c r="E105" i="8"/>
  <c r="E104" i="15" s="1"/>
  <c r="E104" i="8"/>
  <c r="C103" i="14" s="1"/>
  <c r="I96" i="8"/>
  <c r="I97" i="8"/>
  <c r="E130" i="8"/>
  <c r="E129" i="15" s="1"/>
  <c r="E131" i="8"/>
  <c r="E130" i="15" s="1"/>
  <c r="I76" i="8"/>
  <c r="I77" i="8"/>
  <c r="K126" i="8"/>
  <c r="K127" i="8"/>
  <c r="K174" i="8"/>
  <c r="K175" i="8"/>
  <c r="G78" i="8"/>
  <c r="G79" i="8"/>
  <c r="K60" i="8"/>
  <c r="K61" i="8"/>
  <c r="E180" i="8"/>
  <c r="E179" i="15" s="1"/>
  <c r="E181" i="8"/>
  <c r="E180" i="15" s="1"/>
  <c r="G201" i="8"/>
  <c r="G200" i="8"/>
  <c r="I116" i="8"/>
  <c r="I117" i="8"/>
  <c r="E124" i="8"/>
  <c r="C123" i="14" s="1"/>
  <c r="E125" i="8"/>
  <c r="E124" i="15" s="1"/>
  <c r="E86" i="8"/>
  <c r="E85" i="15" s="1"/>
  <c r="E87" i="8"/>
  <c r="E86" i="15" s="1"/>
  <c r="G82" i="8"/>
  <c r="G83" i="8"/>
  <c r="H82" i="8" s="1"/>
  <c r="E46" i="8"/>
  <c r="C45" i="14" s="1"/>
  <c r="E47" i="8"/>
  <c r="E46" i="15" s="1"/>
  <c r="E145" i="8"/>
  <c r="E144" i="15" s="1"/>
  <c r="E144" i="8"/>
  <c r="E143" i="15" s="1"/>
  <c r="E81" i="8"/>
  <c r="E80" i="15" s="1"/>
  <c r="E80" i="8"/>
  <c r="E79" i="15" s="1"/>
  <c r="E142" i="8"/>
  <c r="C141" i="14" s="1"/>
  <c r="E143" i="8"/>
  <c r="E142" i="15" s="1"/>
  <c r="G153" i="8"/>
  <c r="G152" i="8"/>
  <c r="G81" i="8"/>
  <c r="G80" i="8"/>
  <c r="I112" i="8"/>
  <c r="I113" i="8"/>
  <c r="I110" i="8"/>
  <c r="I111" i="8"/>
  <c r="K142" i="8"/>
  <c r="K143" i="8"/>
  <c r="E140" i="8"/>
  <c r="C139" i="14" s="1"/>
  <c r="E141" i="8"/>
  <c r="E140" i="15" s="1"/>
  <c r="E138" i="8"/>
  <c r="C137" i="14" s="1"/>
  <c r="E139" i="8"/>
  <c r="E138" i="15" s="1"/>
  <c r="G159" i="8"/>
  <c r="G158" i="8"/>
  <c r="I186" i="8"/>
  <c r="I187" i="8"/>
  <c r="I134" i="8"/>
  <c r="I135" i="8"/>
  <c r="K196" i="8"/>
  <c r="K197" i="8"/>
  <c r="K91" i="8"/>
  <c r="K90" i="8"/>
  <c r="E185" i="15"/>
  <c r="E88" i="15"/>
  <c r="E87" i="15"/>
  <c r="E77" i="15"/>
  <c r="E11" i="15"/>
  <c r="E59" i="15"/>
  <c r="E116" i="15"/>
  <c r="E70" i="15"/>
  <c r="I9" i="14"/>
  <c r="K9" i="15"/>
  <c r="E165" i="15"/>
  <c r="G15" i="14"/>
  <c r="I15" i="15"/>
  <c r="G11" i="14"/>
  <c r="I11" i="15"/>
  <c r="E11" i="14"/>
  <c r="G11" i="15"/>
  <c r="E167" i="15"/>
  <c r="E136" i="15"/>
  <c r="E126" i="15"/>
  <c r="E74" i="15"/>
  <c r="E73" i="15"/>
  <c r="E98" i="15"/>
  <c r="E97" i="15"/>
  <c r="E154" i="15"/>
  <c r="E153" i="15"/>
  <c r="E188" i="15"/>
  <c r="E170" i="15"/>
  <c r="E128" i="15"/>
  <c r="E95" i="15"/>
  <c r="E91" i="15"/>
  <c r="U13" i="6"/>
  <c r="AT14" i="1"/>
  <c r="G9" i="14"/>
  <c r="I9" i="15"/>
  <c r="J10" i="8"/>
  <c r="O13" i="6"/>
  <c r="H12" i="8"/>
  <c r="I12" i="15"/>
  <c r="I14" i="14"/>
  <c r="C117" i="14"/>
  <c r="C105" i="14"/>
  <c r="K10" i="15"/>
  <c r="C161" i="14"/>
  <c r="C101" i="14"/>
  <c r="C145" i="14"/>
  <c r="C108" i="14"/>
  <c r="AT8" i="1"/>
  <c r="G8" i="8"/>
  <c r="C73" i="14"/>
  <c r="C13" i="14"/>
  <c r="C14" i="14"/>
  <c r="C151" i="14"/>
  <c r="C149" i="14"/>
  <c r="I16" i="15"/>
  <c r="C167" i="14"/>
  <c r="C77" i="14"/>
  <c r="C165" i="14"/>
  <c r="C193" i="14"/>
  <c r="J8" i="8"/>
  <c r="G8" i="14"/>
  <c r="L8" i="8"/>
  <c r="I8" i="14"/>
  <c r="E8" i="8"/>
  <c r="C8" i="14"/>
  <c r="I9" i="6"/>
  <c r="AY180" i="1"/>
  <c r="AY116" i="1"/>
  <c r="I11" i="6"/>
  <c r="O7" i="6"/>
  <c r="AY166" i="1"/>
  <c r="AY132" i="1"/>
  <c r="AY102" i="1"/>
  <c r="AY150" i="1"/>
  <c r="AY192" i="1"/>
  <c r="AT152" i="1"/>
  <c r="AS162" i="1"/>
  <c r="AT182" i="1"/>
  <c r="AU198" i="1"/>
  <c r="AV12" i="1"/>
  <c r="AS14" i="1"/>
  <c r="AS186" i="1"/>
  <c r="AS152" i="1"/>
  <c r="AS88" i="1"/>
  <c r="AS158" i="1"/>
  <c r="AS130" i="1"/>
  <c r="AT136" i="1"/>
  <c r="AT124" i="1"/>
  <c r="AT150" i="1"/>
  <c r="AT64" i="1"/>
  <c r="AT114" i="1"/>
  <c r="AU188" i="1"/>
  <c r="AU76" i="1"/>
  <c r="AU156" i="1"/>
  <c r="AU158" i="1"/>
  <c r="AU130" i="1"/>
  <c r="AV198" i="1"/>
  <c r="AV124" i="1"/>
  <c r="AV126" i="1"/>
  <c r="AV54" i="1"/>
  <c r="AV106" i="1"/>
  <c r="AT100" i="1"/>
  <c r="AU176" i="1"/>
  <c r="AU142" i="1"/>
  <c r="AV78" i="1"/>
  <c r="AS156" i="1"/>
  <c r="AS106" i="1"/>
  <c r="AT126" i="1"/>
  <c r="AT78" i="1"/>
  <c r="AU104" i="1"/>
  <c r="AU164" i="1"/>
  <c r="AU82" i="1"/>
  <c r="AV64" i="1"/>
  <c r="AV60" i="1"/>
  <c r="AV128" i="1"/>
  <c r="AV102" i="1"/>
  <c r="AS62" i="1"/>
  <c r="AS180" i="1"/>
  <c r="AS116" i="1"/>
  <c r="AS52" i="1"/>
  <c r="AS90" i="1"/>
  <c r="AS70" i="1"/>
  <c r="AT200" i="1"/>
  <c r="AT180" i="1"/>
  <c r="AT192" i="1"/>
  <c r="AT170" i="1"/>
  <c r="AT66" i="1"/>
  <c r="AU152" i="1"/>
  <c r="AU84" i="1"/>
  <c r="AU116" i="1"/>
  <c r="AU118" i="1"/>
  <c r="AU102" i="1"/>
  <c r="AV206" i="1"/>
  <c r="AV52" i="1"/>
  <c r="AV176" i="1"/>
  <c r="AV100" i="1"/>
  <c r="AV86" i="1"/>
  <c r="AS110" i="1"/>
  <c r="AT166" i="1"/>
  <c r="AU194" i="1"/>
  <c r="AU48" i="1"/>
  <c r="AV172" i="1"/>
  <c r="AV122" i="1"/>
  <c r="AS124" i="1"/>
  <c r="AT82" i="1"/>
  <c r="AS46" i="1"/>
  <c r="AS80" i="1"/>
  <c r="AU110" i="1"/>
  <c r="AS140" i="1"/>
  <c r="AU186" i="1"/>
  <c r="AV196" i="1"/>
  <c r="AY10" i="1"/>
  <c r="AS204" i="1"/>
  <c r="AS72" i="1"/>
  <c r="AS74" i="1"/>
  <c r="AT188" i="1"/>
  <c r="AT56" i="1"/>
  <c r="AT118" i="1"/>
  <c r="AT50" i="1"/>
  <c r="AT102" i="1"/>
  <c r="AU160" i="1"/>
  <c r="AU100" i="1"/>
  <c r="AU124" i="1"/>
  <c r="AU126" i="1"/>
  <c r="AU74" i="1"/>
  <c r="AV46" i="1"/>
  <c r="AV56" i="1"/>
  <c r="AV82" i="1"/>
  <c r="AV180" i="1"/>
  <c r="AS146" i="1"/>
  <c r="AT58" i="1"/>
  <c r="AU88" i="1"/>
  <c r="AU146" i="1"/>
  <c r="AS108" i="1"/>
  <c r="AT112" i="1"/>
  <c r="AT104" i="1"/>
  <c r="AT76" i="1"/>
  <c r="AU80" i="1"/>
  <c r="AU132" i="1"/>
  <c r="AU170" i="1"/>
  <c r="AV104" i="1"/>
  <c r="AV166" i="1"/>
  <c r="AV58" i="1"/>
  <c r="AV70" i="1"/>
  <c r="AS98" i="1"/>
  <c r="AS164" i="1"/>
  <c r="AS100" i="1"/>
  <c r="AS182" i="1"/>
  <c r="AS154" i="1"/>
  <c r="AT160" i="1"/>
  <c r="AT148" i="1"/>
  <c r="AT174" i="1"/>
  <c r="AT88" i="1"/>
  <c r="AT138" i="1"/>
  <c r="AU180" i="1"/>
  <c r="AU120" i="1"/>
  <c r="AU204" i="1"/>
  <c r="AU52" i="1"/>
  <c r="AU90" i="1"/>
  <c r="AU70" i="1"/>
  <c r="AV194" i="1"/>
  <c r="AV182" i="1"/>
  <c r="AV144" i="1"/>
  <c r="AV162" i="1"/>
  <c r="AV66" i="1"/>
  <c r="AT120" i="1"/>
  <c r="AT184" i="1"/>
  <c r="AU144" i="1"/>
  <c r="AU178" i="1"/>
  <c r="AV48" i="1"/>
  <c r="AV92" i="1"/>
  <c r="AS86" i="1"/>
  <c r="AS144" i="1"/>
  <c r="AS142" i="1"/>
  <c r="AV142" i="1"/>
  <c r="AT158" i="1"/>
  <c r="AU134" i="1"/>
  <c r="AV90" i="1"/>
  <c r="AY46" i="1"/>
  <c r="AS126" i="1"/>
  <c r="AS76" i="1"/>
  <c r="AT144" i="1"/>
  <c r="AT72" i="1"/>
  <c r="AS200" i="1"/>
  <c r="AS128" i="1"/>
  <c r="AS64" i="1"/>
  <c r="AS178" i="1"/>
  <c r="AT172" i="1"/>
  <c r="AT162" i="1"/>
  <c r="AU68" i="1"/>
  <c r="AU114" i="1"/>
  <c r="AV136" i="1"/>
  <c r="AV16" i="1"/>
  <c r="AS92" i="1"/>
  <c r="AT176" i="1"/>
  <c r="AT54" i="1"/>
  <c r="AU136" i="1"/>
  <c r="AU138" i="1"/>
  <c r="AV84" i="1"/>
  <c r="AS8" i="1"/>
  <c r="AU112" i="1"/>
  <c r="AY80" i="1"/>
  <c r="AS120" i="1"/>
  <c r="AS66" i="1"/>
  <c r="AT202" i="1"/>
  <c r="AT198" i="1"/>
  <c r="AT70" i="1"/>
  <c r="AU206" i="1"/>
  <c r="AU66" i="1"/>
  <c r="AV152" i="1"/>
  <c r="AV68" i="1"/>
  <c r="AT140" i="1"/>
  <c r="AT130" i="1"/>
  <c r="AV72" i="1"/>
  <c r="AS12" i="1"/>
  <c r="AS60" i="1"/>
  <c r="AT68" i="1"/>
  <c r="AU98" i="1"/>
  <c r="AU106" i="1"/>
  <c r="AV134" i="1"/>
  <c r="AS148" i="1"/>
  <c r="AS84" i="1"/>
  <c r="AS122" i="1"/>
  <c r="AT128" i="1"/>
  <c r="AT116" i="1"/>
  <c r="AT142" i="1"/>
  <c r="AT62" i="1"/>
  <c r="AT106" i="1"/>
  <c r="AU58" i="1"/>
  <c r="AU92" i="1"/>
  <c r="AU182" i="1"/>
  <c r="AU154" i="1"/>
  <c r="AV80" i="1"/>
  <c r="AV148" i="1"/>
  <c r="AV150" i="1"/>
  <c r="AV112" i="1"/>
  <c r="AV130" i="1"/>
  <c r="AT206" i="1"/>
  <c r="AT84" i="1"/>
  <c r="AU64" i="1"/>
  <c r="AU94" i="1"/>
  <c r="AV168" i="1"/>
  <c r="AS138" i="1"/>
  <c r="AS184" i="1"/>
  <c r="AS56" i="1"/>
  <c r="AS78" i="1"/>
  <c r="AT196" i="1"/>
  <c r="AT178" i="1"/>
  <c r="AU128" i="1"/>
  <c r="AU56" i="1"/>
  <c r="AU78" i="1"/>
  <c r="AV190" i="1"/>
  <c r="AV170" i="1"/>
  <c r="AU202" i="1"/>
  <c r="AV62" i="1"/>
  <c r="AT132" i="1"/>
  <c r="AU50" i="1"/>
  <c r="AU196" i="1"/>
  <c r="AV202" i="1"/>
  <c r="AV178" i="1"/>
  <c r="AS48" i="1"/>
  <c r="AS150" i="1"/>
  <c r="AU192" i="1"/>
  <c r="AY140" i="1"/>
  <c r="AS54" i="1"/>
  <c r="AS166" i="1"/>
  <c r="AT164" i="1"/>
  <c r="AS58" i="1"/>
  <c r="AS176" i="1"/>
  <c r="AS112" i="1"/>
  <c r="AS196" i="1"/>
  <c r="AS114" i="1"/>
  <c r="AT48" i="1"/>
  <c r="AT86" i="1"/>
  <c r="AU140" i="1"/>
  <c r="AV204" i="1"/>
  <c r="AV98" i="1"/>
  <c r="AS192" i="1"/>
  <c r="AS194" i="1"/>
  <c r="AT204" i="1"/>
  <c r="AT154" i="1"/>
  <c r="AU46" i="1"/>
  <c r="AV96" i="1"/>
  <c r="AV186" i="1"/>
  <c r="AS104" i="1"/>
  <c r="AT156" i="1"/>
  <c r="AT146" i="1"/>
  <c r="AU62" i="1"/>
  <c r="AU190" i="1"/>
  <c r="AU162" i="1"/>
  <c r="AV88" i="1"/>
  <c r="AV156" i="1"/>
  <c r="AV158" i="1"/>
  <c r="AV120" i="1"/>
  <c r="AV138" i="1"/>
  <c r="AT194" i="1"/>
  <c r="AT90" i="1"/>
  <c r="AU108" i="1"/>
  <c r="AV140" i="1"/>
  <c r="AV154" i="1"/>
  <c r="AS206" i="1"/>
  <c r="AS82" i="1"/>
  <c r="AT186" i="1"/>
  <c r="AT122" i="1"/>
  <c r="AU168" i="1"/>
  <c r="AU200" i="1"/>
  <c r="AU166" i="1"/>
  <c r="AU86" i="1"/>
  <c r="AV132" i="1"/>
  <c r="AV160" i="1"/>
  <c r="AV146" i="1"/>
  <c r="AS202" i="1"/>
  <c r="AS132" i="1"/>
  <c r="AS68" i="1"/>
  <c r="AS118" i="1"/>
  <c r="AS102" i="1"/>
  <c r="AT46" i="1"/>
  <c r="AT52" i="1"/>
  <c r="AT110" i="1"/>
  <c r="AT98" i="1"/>
  <c r="AT94" i="1"/>
  <c r="AU184" i="1"/>
  <c r="AU72" i="1"/>
  <c r="AU148" i="1"/>
  <c r="AU150" i="1"/>
  <c r="AU122" i="1"/>
  <c r="AV192" i="1"/>
  <c r="AV116" i="1"/>
  <c r="AV118" i="1"/>
  <c r="AV50" i="1"/>
  <c r="AV76" i="1"/>
  <c r="AT108" i="1"/>
  <c r="AT92" i="1"/>
  <c r="AU172" i="1"/>
  <c r="AV184" i="1"/>
  <c r="AT80" i="1"/>
  <c r="AS190" i="1"/>
  <c r="AT168" i="1"/>
  <c r="AT96" i="1"/>
  <c r="AU96" i="1"/>
  <c r="AS16" i="1"/>
  <c r="AY124" i="1"/>
  <c r="AS188" i="1"/>
  <c r="AS170" i="1"/>
  <c r="AT190" i="1"/>
  <c r="AS198" i="1"/>
  <c r="AS160" i="1"/>
  <c r="AS96" i="1"/>
  <c r="AS174" i="1"/>
  <c r="AS94" i="1"/>
  <c r="AT134" i="1"/>
  <c r="AU54" i="1"/>
  <c r="AU174" i="1"/>
  <c r="AV108" i="1"/>
  <c r="AV74" i="1"/>
  <c r="AS172" i="1"/>
  <c r="AS134" i="1"/>
  <c r="AT60" i="1"/>
  <c r="AT74" i="1"/>
  <c r="AU60" i="1"/>
  <c r="AV164" i="1"/>
  <c r="AV114" i="1"/>
  <c r="AY94" i="1"/>
  <c r="AV94" i="1"/>
  <c r="AY110" i="1"/>
  <c r="AV110" i="1"/>
  <c r="AY176" i="1"/>
  <c r="AY144" i="1"/>
  <c r="AY168" i="1"/>
  <c r="AS168" i="1"/>
  <c r="AY156" i="1"/>
  <c r="AY60" i="1"/>
  <c r="AY128" i="1"/>
  <c r="AS10" i="1"/>
  <c r="AY98" i="1"/>
  <c r="AY148" i="1"/>
  <c r="AY52" i="1"/>
  <c r="AT10" i="1"/>
  <c r="AY112" i="1"/>
  <c r="AY92" i="1"/>
  <c r="AY174" i="1"/>
  <c r="AV174" i="1"/>
  <c r="AY200" i="1"/>
  <c r="AV200" i="1"/>
  <c r="AY172" i="1"/>
  <c r="AS136" i="1"/>
  <c r="AY72" i="1"/>
  <c r="AV188" i="1"/>
  <c r="AY50" i="1"/>
  <c r="AS50" i="1"/>
  <c r="AY164" i="1"/>
  <c r="AY76" i="1"/>
  <c r="I49" i="6"/>
  <c r="I203" i="6"/>
  <c r="I167" i="6"/>
  <c r="I135" i="6"/>
  <c r="I103" i="6"/>
  <c r="I71" i="6"/>
  <c r="I189" i="6"/>
  <c r="I125" i="6"/>
  <c r="I161" i="6"/>
  <c r="I73" i="6"/>
  <c r="O167" i="6"/>
  <c r="O187" i="6"/>
  <c r="O155" i="6"/>
  <c r="O55" i="6"/>
  <c r="O181" i="6"/>
  <c r="O117" i="6"/>
  <c r="O95" i="6"/>
  <c r="O49" i="6"/>
  <c r="O145" i="6"/>
  <c r="O101" i="6"/>
  <c r="U61" i="6"/>
  <c r="U159" i="6"/>
  <c r="U95" i="6"/>
  <c r="U99" i="6"/>
  <c r="U197" i="6"/>
  <c r="U123" i="6"/>
  <c r="U189" i="6"/>
  <c r="U125" i="6"/>
  <c r="U161" i="6"/>
  <c r="U73" i="6"/>
  <c r="AA87" i="6"/>
  <c r="AA45" i="6"/>
  <c r="AA155" i="6"/>
  <c r="AA55" i="6"/>
  <c r="AA157" i="6"/>
  <c r="AA81" i="6"/>
  <c r="AA119" i="6"/>
  <c r="AA179" i="6"/>
  <c r="AA137" i="6"/>
  <c r="AA93" i="6"/>
  <c r="I145" i="6"/>
  <c r="O193" i="6"/>
  <c r="O57" i="6"/>
  <c r="O89" i="6"/>
  <c r="U87" i="6"/>
  <c r="U107" i="6"/>
  <c r="U145" i="6"/>
  <c r="AA139" i="6"/>
  <c r="AA109" i="6"/>
  <c r="AA153" i="6"/>
  <c r="I205" i="6"/>
  <c r="I107" i="6"/>
  <c r="I81" i="6"/>
  <c r="O111" i="6"/>
  <c r="O185" i="6"/>
  <c r="O103" i="6"/>
  <c r="O121" i="6"/>
  <c r="O75" i="6"/>
  <c r="U167" i="6"/>
  <c r="U79" i="6"/>
  <c r="U199" i="6"/>
  <c r="U131" i="6"/>
  <c r="U165" i="6"/>
  <c r="U169" i="6"/>
  <c r="U85" i="6"/>
  <c r="AA103" i="6"/>
  <c r="AA131" i="6"/>
  <c r="AA165" i="6"/>
  <c r="AA159" i="6"/>
  <c r="AA57" i="6"/>
  <c r="AA145" i="6"/>
  <c r="AA69" i="6"/>
  <c r="I97" i="6"/>
  <c r="I201" i="6"/>
  <c r="I163" i="6"/>
  <c r="I131" i="6"/>
  <c r="I99" i="6"/>
  <c r="I67" i="6"/>
  <c r="I181" i="6"/>
  <c r="I117" i="6"/>
  <c r="I153" i="6"/>
  <c r="I101" i="6"/>
  <c r="O159" i="6"/>
  <c r="O45" i="6"/>
  <c r="O147" i="6"/>
  <c r="O51" i="6"/>
  <c r="O173" i="6"/>
  <c r="O109" i="6"/>
  <c r="O87" i="6"/>
  <c r="O97" i="6"/>
  <c r="O137" i="6"/>
  <c r="O93" i="6"/>
  <c r="U179" i="6"/>
  <c r="U183" i="6"/>
  <c r="U119" i="6"/>
  <c r="U71" i="6"/>
  <c r="U203" i="6"/>
  <c r="U147" i="6"/>
  <c r="U51" i="6"/>
  <c r="U149" i="6"/>
  <c r="U89" i="6"/>
  <c r="U121" i="6"/>
  <c r="U69" i="6"/>
  <c r="AA191" i="6"/>
  <c r="AA193" i="6"/>
  <c r="AA115" i="6"/>
  <c r="AA181" i="6"/>
  <c r="AA117" i="6"/>
  <c r="AA143" i="6"/>
  <c r="AA49" i="6"/>
  <c r="AA161" i="6"/>
  <c r="AA75" i="6"/>
  <c r="AA65" i="6"/>
  <c r="O119" i="6"/>
  <c r="O107" i="6"/>
  <c r="O183" i="6"/>
  <c r="O91" i="6"/>
  <c r="U143" i="6"/>
  <c r="U171" i="6"/>
  <c r="U177" i="6"/>
  <c r="AA183" i="6"/>
  <c r="AA47" i="6"/>
  <c r="AA91" i="6"/>
  <c r="AN101" i="6"/>
  <c r="I187" i="6"/>
  <c r="I75" i="6"/>
  <c r="I169" i="6"/>
  <c r="O143" i="6"/>
  <c r="O189" i="6"/>
  <c r="O71" i="6"/>
  <c r="I197" i="6"/>
  <c r="I199" i="6"/>
  <c r="I159" i="6"/>
  <c r="I127" i="6"/>
  <c r="I95" i="6"/>
  <c r="I63" i="6"/>
  <c r="I173" i="6"/>
  <c r="I177" i="6"/>
  <c r="I93" i="6"/>
  <c r="O171" i="6"/>
  <c r="O133" i="6"/>
  <c r="O161" i="6"/>
  <c r="U53" i="6"/>
  <c r="U67" i="6"/>
  <c r="U173" i="6"/>
  <c r="U113" i="6"/>
  <c r="AA107" i="6"/>
  <c r="AA135" i="6"/>
  <c r="AA73" i="6"/>
  <c r="AA15" i="6"/>
  <c r="I171" i="6"/>
  <c r="I91" i="6"/>
  <c r="I133" i="6"/>
  <c r="O175" i="6"/>
  <c r="O59" i="6"/>
  <c r="O53" i="6"/>
  <c r="O73" i="6"/>
  <c r="U135" i="6"/>
  <c r="U59" i="6"/>
  <c r="U137" i="6"/>
  <c r="AA163" i="6"/>
  <c r="AA83" i="6"/>
  <c r="AA113" i="6"/>
  <c r="I185" i="6"/>
  <c r="I151" i="6"/>
  <c r="I55" i="6"/>
  <c r="I65" i="6"/>
  <c r="I77" i="6"/>
  <c r="O201" i="6"/>
  <c r="O195" i="6"/>
  <c r="O197" i="6"/>
  <c r="O177" i="6"/>
  <c r="U187" i="6"/>
  <c r="U75" i="6"/>
  <c r="U55" i="6"/>
  <c r="U65" i="6"/>
  <c r="U77" i="6"/>
  <c r="AA123" i="6"/>
  <c r="AA125" i="6"/>
  <c r="AA53" i="6"/>
  <c r="AA169" i="6"/>
  <c r="AA105" i="6"/>
  <c r="AA67" i="6"/>
  <c r="O139" i="6"/>
  <c r="O99" i="6"/>
  <c r="O129" i="6"/>
  <c r="U175" i="6"/>
  <c r="U201" i="6"/>
  <c r="U141" i="6"/>
  <c r="AA71" i="6"/>
  <c r="AA173" i="6"/>
  <c r="AA61" i="6"/>
  <c r="AA77" i="6"/>
  <c r="I155" i="6"/>
  <c r="I59" i="6"/>
  <c r="I105" i="6"/>
  <c r="O131" i="6"/>
  <c r="O125" i="6"/>
  <c r="O67" i="6"/>
  <c r="O77" i="6"/>
  <c r="U49" i="6"/>
  <c r="U103" i="6"/>
  <c r="U97" i="6"/>
  <c r="U163" i="6"/>
  <c r="U195" i="6"/>
  <c r="U81" i="6"/>
  <c r="U105" i="6"/>
  <c r="AA63" i="6"/>
  <c r="AA201" i="6"/>
  <c r="AA59" i="6"/>
  <c r="AA133" i="6"/>
  <c r="AA127" i="6"/>
  <c r="AA177" i="6"/>
  <c r="AA101" i="6"/>
  <c r="I61" i="6"/>
  <c r="I47" i="6"/>
  <c r="I179" i="6"/>
  <c r="I147" i="6"/>
  <c r="I115" i="6"/>
  <c r="I83" i="6"/>
  <c r="I51" i="6"/>
  <c r="I149" i="6"/>
  <c r="I89" i="6"/>
  <c r="I121" i="6"/>
  <c r="I69" i="6"/>
  <c r="O127" i="6"/>
  <c r="O199" i="6"/>
  <c r="O115" i="6"/>
  <c r="O179" i="6"/>
  <c r="O141" i="6"/>
  <c r="O191" i="6"/>
  <c r="O61" i="6"/>
  <c r="O169" i="6"/>
  <c r="O105" i="6"/>
  <c r="O65" i="6"/>
  <c r="U57" i="6"/>
  <c r="U151" i="6"/>
  <c r="U91" i="6"/>
  <c r="U83" i="6"/>
  <c r="U191" i="6"/>
  <c r="U115" i="6"/>
  <c r="U181" i="6"/>
  <c r="U117" i="6"/>
  <c r="U153" i="6"/>
  <c r="U101" i="6"/>
  <c r="AA79" i="6"/>
  <c r="AA205" i="6"/>
  <c r="AA147" i="6"/>
  <c r="AA51" i="6"/>
  <c r="AA149" i="6"/>
  <c r="AA175" i="6"/>
  <c r="AA111" i="6"/>
  <c r="AA99" i="6"/>
  <c r="AA129" i="6"/>
  <c r="AA85" i="6"/>
  <c r="I109" i="6"/>
  <c r="O205" i="6"/>
  <c r="O165" i="6"/>
  <c r="O83" i="6"/>
  <c r="U193" i="6"/>
  <c r="U63" i="6"/>
  <c r="U47" i="6"/>
  <c r="U93" i="6"/>
  <c r="AA171" i="6"/>
  <c r="AA167" i="6"/>
  <c r="AA121" i="6"/>
  <c r="AA11" i="6"/>
  <c r="I183" i="6"/>
  <c r="I119" i="6"/>
  <c r="I87" i="6"/>
  <c r="I157" i="6"/>
  <c r="I129" i="6"/>
  <c r="O135" i="6"/>
  <c r="O123" i="6"/>
  <c r="O149" i="6"/>
  <c r="O63" i="6"/>
  <c r="O113" i="6"/>
  <c r="O69" i="6"/>
  <c r="U127" i="6"/>
  <c r="U205" i="6"/>
  <c r="U155" i="6"/>
  <c r="U157" i="6"/>
  <c r="U129" i="6"/>
  <c r="AA197" i="6"/>
  <c r="AA199" i="6"/>
  <c r="AA189" i="6"/>
  <c r="AA151" i="6"/>
  <c r="AN3" i="6"/>
  <c r="AY54" i="1"/>
  <c r="AY206" i="1"/>
  <c r="AN115" i="6"/>
  <c r="AY138" i="1"/>
  <c r="AY70" i="1"/>
  <c r="O9" i="6"/>
  <c r="AY204" i="1"/>
  <c r="AY160" i="1"/>
  <c r="AY146" i="1"/>
  <c r="I53" i="6"/>
  <c r="I123" i="6"/>
  <c r="I165" i="6"/>
  <c r="I85" i="6"/>
  <c r="O163" i="6"/>
  <c r="O81" i="6"/>
  <c r="I57" i="6"/>
  <c r="I45" i="6"/>
  <c r="I175" i="6"/>
  <c r="I143" i="6"/>
  <c r="I111" i="6"/>
  <c r="I79" i="6"/>
  <c r="I195" i="6"/>
  <c r="I141" i="6"/>
  <c r="I113" i="6"/>
  <c r="O151" i="6"/>
  <c r="O47" i="6"/>
  <c r="O79" i="6"/>
  <c r="O85" i="6"/>
  <c r="U111" i="6"/>
  <c r="U139" i="6"/>
  <c r="U109" i="6"/>
  <c r="AA203" i="6"/>
  <c r="AA141" i="6"/>
  <c r="AA97" i="6"/>
  <c r="I191" i="6"/>
  <c r="I139" i="6"/>
  <c r="I193" i="6"/>
  <c r="I137" i="6"/>
  <c r="O203" i="6"/>
  <c r="O157" i="6"/>
  <c r="O153" i="6"/>
  <c r="U185" i="6"/>
  <c r="U45" i="6"/>
  <c r="U133" i="6"/>
  <c r="AA95" i="6"/>
  <c r="AA195" i="6"/>
  <c r="AA185" i="6"/>
  <c r="AA89" i="6"/>
  <c r="I7" i="6"/>
  <c r="AY8" i="1"/>
  <c r="AY12" i="1"/>
  <c r="AY194" i="1"/>
  <c r="AY170" i="1"/>
  <c r="AY106" i="1"/>
  <c r="AY186" i="1"/>
  <c r="AY198" i="1"/>
  <c r="AY184" i="1"/>
  <c r="AY152" i="1"/>
  <c r="AY120" i="1"/>
  <c r="AY158" i="1"/>
  <c r="AY66" i="1"/>
  <c r="AY130" i="1"/>
  <c r="AY78" i="1"/>
  <c r="AY202" i="1"/>
  <c r="AY154" i="1"/>
  <c r="AY196" i="1"/>
  <c r="AY178" i="1"/>
  <c r="AY100" i="1"/>
  <c r="AY82" i="1"/>
  <c r="AY68" i="1"/>
  <c r="AY104" i="1"/>
  <c r="AY190" i="1"/>
  <c r="AY126" i="1"/>
  <c r="AY74" i="1"/>
  <c r="AY84" i="1"/>
  <c r="AY188" i="1"/>
  <c r="AA187" i="6"/>
  <c r="I13" i="6"/>
  <c r="I15" i="6"/>
  <c r="AB18" i="1"/>
  <c r="V18" i="1"/>
  <c r="P16" i="1"/>
  <c r="J18" i="1"/>
  <c r="C69" i="14" l="1"/>
  <c r="E171" i="15"/>
  <c r="C183" i="14"/>
  <c r="C63" i="14"/>
  <c r="C71" i="14"/>
  <c r="C89" i="14"/>
  <c r="E137" i="15"/>
  <c r="C169" i="14"/>
  <c r="E49" i="15"/>
  <c r="E175" i="15"/>
  <c r="G13" i="14"/>
  <c r="C81" i="14"/>
  <c r="C65" i="14"/>
  <c r="C157" i="14"/>
  <c r="E197" i="15"/>
  <c r="E191" i="15"/>
  <c r="C67" i="14"/>
  <c r="E13" i="14"/>
  <c r="C143" i="14"/>
  <c r="E159" i="15"/>
  <c r="C85" i="14"/>
  <c r="C179" i="14"/>
  <c r="C181" i="14"/>
  <c r="AO16" i="1"/>
  <c r="C111" i="14"/>
  <c r="C163" i="14"/>
  <c r="C173" i="14"/>
  <c r="E133" i="15"/>
  <c r="C15" i="14"/>
  <c r="E107" i="15"/>
  <c r="C55" i="14"/>
  <c r="C201" i="14"/>
  <c r="E141" i="15"/>
  <c r="E177" i="15"/>
  <c r="C113" i="14"/>
  <c r="E147" i="15"/>
  <c r="C131" i="14"/>
  <c r="C47" i="14"/>
  <c r="E109" i="15"/>
  <c r="C93" i="14"/>
  <c r="C199" i="14"/>
  <c r="C129" i="14"/>
  <c r="E45" i="15"/>
  <c r="C53" i="14"/>
  <c r="C51" i="14"/>
  <c r="C189" i="14"/>
  <c r="E99" i="15"/>
  <c r="E155" i="15"/>
  <c r="C125" i="14"/>
  <c r="C79" i="14"/>
  <c r="C115" i="14"/>
  <c r="E103" i="15"/>
  <c r="E121" i="15"/>
  <c r="E61" i="15"/>
  <c r="C195" i="14"/>
  <c r="C203" i="14"/>
  <c r="G17" i="8"/>
  <c r="G16" i="8"/>
  <c r="C135" i="14"/>
  <c r="C187" i="14"/>
  <c r="E75" i="15"/>
  <c r="I18" i="8"/>
  <c r="I19" i="8"/>
  <c r="E139" i="15"/>
  <c r="E83" i="15"/>
  <c r="E119" i="15"/>
  <c r="C127" i="14"/>
  <c r="E123" i="15"/>
  <c r="K19" i="8"/>
  <c r="K18" i="8"/>
  <c r="E19" i="8"/>
  <c r="E18" i="15" s="1"/>
  <c r="E18" i="8"/>
  <c r="E17" i="15" s="1"/>
  <c r="C57" i="14"/>
  <c r="E10" i="15"/>
  <c r="E205" i="15"/>
  <c r="AN155" i="6"/>
  <c r="H9" i="14"/>
  <c r="J9" i="15"/>
  <c r="H151" i="14"/>
  <c r="J151" i="15"/>
  <c r="D9" i="14"/>
  <c r="F9" i="15"/>
  <c r="E153" i="14"/>
  <c r="G153" i="15"/>
  <c r="I97" i="14"/>
  <c r="K97" i="15"/>
  <c r="E47" i="14"/>
  <c r="G47" i="15"/>
  <c r="I113" i="14"/>
  <c r="K113" i="15"/>
  <c r="I116" i="14"/>
  <c r="K116" i="15"/>
  <c r="E45" i="14"/>
  <c r="G45" i="15"/>
  <c r="E185" i="14"/>
  <c r="G185" i="15"/>
  <c r="E145" i="14"/>
  <c r="G145" i="15"/>
  <c r="E83" i="14"/>
  <c r="G83" i="15"/>
  <c r="I149" i="14"/>
  <c r="K149" i="15"/>
  <c r="G153" i="14"/>
  <c r="I153" i="15"/>
  <c r="G57" i="14"/>
  <c r="I57" i="15"/>
  <c r="E61" i="14"/>
  <c r="G61" i="15"/>
  <c r="G105" i="14"/>
  <c r="I105" i="15"/>
  <c r="G49" i="14"/>
  <c r="I49" i="15"/>
  <c r="I62" i="14"/>
  <c r="K62" i="15"/>
  <c r="G201" i="14"/>
  <c r="I201" i="15"/>
  <c r="I67" i="14"/>
  <c r="K67" i="15"/>
  <c r="I200" i="14"/>
  <c r="K200" i="15"/>
  <c r="G65" i="14"/>
  <c r="I65" i="15"/>
  <c r="G127" i="14"/>
  <c r="I127" i="15"/>
  <c r="E197" i="14"/>
  <c r="G197" i="15"/>
  <c r="E73" i="14"/>
  <c r="G73" i="15"/>
  <c r="E193" i="14"/>
  <c r="G193" i="15"/>
  <c r="G135" i="14"/>
  <c r="I135" i="15"/>
  <c r="E175" i="14"/>
  <c r="G175" i="15"/>
  <c r="I135" i="14"/>
  <c r="K135" i="15"/>
  <c r="E172" i="14"/>
  <c r="G172" i="15"/>
  <c r="E143" i="14"/>
  <c r="G143" i="15"/>
  <c r="I107" i="14"/>
  <c r="K107" i="15"/>
  <c r="G171" i="14"/>
  <c r="I171" i="15"/>
  <c r="E122" i="14"/>
  <c r="G122" i="15"/>
  <c r="E181" i="14"/>
  <c r="G181" i="15"/>
  <c r="I47" i="14"/>
  <c r="K47" i="15"/>
  <c r="E119" i="14"/>
  <c r="G119" i="15"/>
  <c r="I181" i="14"/>
  <c r="K181" i="15"/>
  <c r="G51" i="14"/>
  <c r="I51" i="15"/>
  <c r="E137" i="14"/>
  <c r="G137" i="15"/>
  <c r="E159" i="14"/>
  <c r="G159" i="15"/>
  <c r="I165" i="14"/>
  <c r="K165" i="15"/>
  <c r="G80" i="14"/>
  <c r="I80" i="15"/>
  <c r="E111" i="14"/>
  <c r="G111" i="15"/>
  <c r="G145" i="14"/>
  <c r="I145" i="15"/>
  <c r="I93" i="14"/>
  <c r="K93" i="15"/>
  <c r="I55" i="14"/>
  <c r="K55" i="15"/>
  <c r="G126" i="14"/>
  <c r="I126" i="15"/>
  <c r="G159" i="14"/>
  <c r="I159" i="15"/>
  <c r="E55" i="14"/>
  <c r="G55" i="15"/>
  <c r="G173" i="14"/>
  <c r="I173" i="15"/>
  <c r="E107" i="14"/>
  <c r="G107" i="15"/>
  <c r="I119" i="14"/>
  <c r="K119" i="15"/>
  <c r="G185" i="14"/>
  <c r="I185" i="15"/>
  <c r="G111" i="14"/>
  <c r="I111" i="15"/>
  <c r="E81" i="14"/>
  <c r="G81" i="15"/>
  <c r="E113" i="14"/>
  <c r="G113" i="15"/>
  <c r="G183" i="14"/>
  <c r="I183" i="15"/>
  <c r="G199" i="14"/>
  <c r="I199" i="15"/>
  <c r="I137" i="14"/>
  <c r="K137" i="15"/>
  <c r="E95" i="14"/>
  <c r="G95" i="15"/>
  <c r="I171" i="14"/>
  <c r="K171" i="15"/>
  <c r="I99" i="14"/>
  <c r="K99" i="15"/>
  <c r="I205" i="14"/>
  <c r="K205" i="15"/>
  <c r="G83" i="14"/>
  <c r="I83" i="15"/>
  <c r="E169" i="14"/>
  <c r="G169" i="15"/>
  <c r="E200" i="14"/>
  <c r="G200" i="15"/>
  <c r="I127" i="14"/>
  <c r="K127" i="15"/>
  <c r="G164" i="14"/>
  <c r="I164" i="15"/>
  <c r="E125" i="14"/>
  <c r="G125" i="15"/>
  <c r="I173" i="14"/>
  <c r="K173" i="15"/>
  <c r="E99" i="14"/>
  <c r="G99" i="15"/>
  <c r="I125" i="14"/>
  <c r="K125" i="15"/>
  <c r="G156" i="14"/>
  <c r="I156" i="15"/>
  <c r="G187" i="14"/>
  <c r="I187" i="15"/>
  <c r="I50" i="14"/>
  <c r="K50" i="15"/>
  <c r="G71" i="14"/>
  <c r="I71" i="15"/>
  <c r="I145" i="14"/>
  <c r="K145" i="15"/>
  <c r="I155" i="14"/>
  <c r="K155" i="15"/>
  <c r="F11" i="14"/>
  <c r="H11" i="15"/>
  <c r="E9" i="15"/>
  <c r="C9" i="14"/>
  <c r="H73" i="14"/>
  <c r="J73" i="15"/>
  <c r="H7" i="14"/>
  <c r="J7" i="15"/>
  <c r="I185" i="14"/>
  <c r="K185" i="15"/>
  <c r="E203" i="14"/>
  <c r="G203" i="15"/>
  <c r="I203" i="14"/>
  <c r="K203" i="15"/>
  <c r="I115" i="14"/>
  <c r="K115" i="15"/>
  <c r="I139" i="14"/>
  <c r="K139" i="15"/>
  <c r="E156" i="14"/>
  <c r="G156" i="15"/>
  <c r="I167" i="14"/>
  <c r="K167" i="15"/>
  <c r="E205" i="14"/>
  <c r="G205" i="15"/>
  <c r="I148" i="14"/>
  <c r="K148" i="15"/>
  <c r="G181" i="14"/>
  <c r="I181" i="15"/>
  <c r="E106" i="14"/>
  <c r="G106" i="15"/>
  <c r="E141" i="14"/>
  <c r="G141" i="15"/>
  <c r="I177" i="14"/>
  <c r="K177" i="15"/>
  <c r="G195" i="14"/>
  <c r="I195" i="15"/>
  <c r="E67" i="14"/>
  <c r="G67" i="15"/>
  <c r="I61" i="14"/>
  <c r="K61" i="15"/>
  <c r="E129" i="14"/>
  <c r="G129" i="15"/>
  <c r="I169" i="14"/>
  <c r="K169" i="15"/>
  <c r="I199" i="14"/>
  <c r="K199" i="15"/>
  <c r="G55" i="14"/>
  <c r="I55" i="15"/>
  <c r="E69" i="14"/>
  <c r="G69" i="15"/>
  <c r="E195" i="14"/>
  <c r="G195" i="15"/>
  <c r="E9" i="14"/>
  <c r="G9" i="15"/>
  <c r="G53" i="14"/>
  <c r="I53" i="15"/>
  <c r="I83" i="14"/>
  <c r="K83" i="15"/>
  <c r="E54" i="14"/>
  <c r="G54" i="15"/>
  <c r="G113" i="14"/>
  <c r="I113" i="15"/>
  <c r="E171" i="14"/>
  <c r="G171" i="15"/>
  <c r="E189" i="14"/>
  <c r="G189" i="15"/>
  <c r="G121" i="14"/>
  <c r="I121" i="15"/>
  <c r="E121" i="14"/>
  <c r="G121" i="15"/>
  <c r="E7" i="14"/>
  <c r="G7" i="15"/>
  <c r="G177" i="14"/>
  <c r="I177" i="15"/>
  <c r="I65" i="14"/>
  <c r="K65" i="15"/>
  <c r="I193" i="14"/>
  <c r="K193" i="15"/>
  <c r="G203" i="14"/>
  <c r="I203" i="15"/>
  <c r="E87" i="14"/>
  <c r="G87" i="15"/>
  <c r="I103" i="14"/>
  <c r="K103" i="15"/>
  <c r="G79" i="14"/>
  <c r="I79" i="15"/>
  <c r="G87" i="14"/>
  <c r="I87" i="15"/>
  <c r="I180" i="14"/>
  <c r="K180" i="15"/>
  <c r="I45" i="14"/>
  <c r="K45" i="15"/>
  <c r="G125" i="14"/>
  <c r="I125" i="15"/>
  <c r="E101" i="14"/>
  <c r="G101" i="15"/>
  <c r="E188" i="14"/>
  <c r="G188" i="15"/>
  <c r="G95" i="14"/>
  <c r="I95" i="15"/>
  <c r="I89" i="14"/>
  <c r="K89" i="15"/>
  <c r="E158" i="14"/>
  <c r="G158" i="15"/>
  <c r="I141" i="14"/>
  <c r="K141" i="15"/>
  <c r="E79" i="14"/>
  <c r="G79" i="15"/>
  <c r="E149" i="14"/>
  <c r="G149" i="15"/>
  <c r="G59" i="14"/>
  <c r="I59" i="15"/>
  <c r="I187" i="14"/>
  <c r="K187" i="15"/>
  <c r="E51" i="14"/>
  <c r="G51" i="15"/>
  <c r="I88" i="14"/>
  <c r="K88" i="15"/>
  <c r="G47" i="14"/>
  <c r="I47" i="15"/>
  <c r="I86" i="14"/>
  <c r="K86" i="15"/>
  <c r="I175" i="14"/>
  <c r="K175" i="15"/>
  <c r="G101" i="14"/>
  <c r="I101" i="15"/>
  <c r="G152" i="14"/>
  <c r="I152" i="15"/>
  <c r="E191" i="14"/>
  <c r="G191" i="15"/>
  <c r="E199" i="14"/>
  <c r="G199" i="15"/>
  <c r="I102" i="14"/>
  <c r="K102" i="15"/>
  <c r="I59" i="14"/>
  <c r="K59" i="15"/>
  <c r="G163" i="14"/>
  <c r="I163" i="15"/>
  <c r="G141" i="14"/>
  <c r="I141" i="15"/>
  <c r="I105" i="14"/>
  <c r="K105" i="15"/>
  <c r="I123" i="14"/>
  <c r="K123" i="15"/>
  <c r="G155" i="14"/>
  <c r="I155" i="15"/>
  <c r="E63" i="14"/>
  <c r="G63" i="15"/>
  <c r="I49" i="14"/>
  <c r="K49" i="15"/>
  <c r="E97" i="14"/>
  <c r="G97" i="15"/>
  <c r="G167" i="14"/>
  <c r="I167" i="15"/>
  <c r="G61" i="14"/>
  <c r="I61" i="15"/>
  <c r="F81" i="14"/>
  <c r="H81" i="15"/>
  <c r="J135" i="14"/>
  <c r="L135" i="15"/>
  <c r="I95" i="14"/>
  <c r="K95" i="15"/>
  <c r="G139" i="14"/>
  <c r="I139" i="15"/>
  <c r="E163" i="14"/>
  <c r="G163" i="15"/>
  <c r="E133" i="14"/>
  <c r="G133" i="15"/>
  <c r="I183" i="14"/>
  <c r="K183" i="15"/>
  <c r="G149" i="14"/>
  <c r="I149" i="15"/>
  <c r="I159" i="14"/>
  <c r="K159" i="15"/>
  <c r="I157" i="14"/>
  <c r="K157" i="15"/>
  <c r="E155" i="14"/>
  <c r="G155" i="15"/>
  <c r="G93" i="14"/>
  <c r="I93" i="15"/>
  <c r="I129" i="14"/>
  <c r="K129" i="15"/>
  <c r="I147" i="14"/>
  <c r="K147" i="15"/>
  <c r="G191" i="14"/>
  <c r="I191" i="15"/>
  <c r="E105" i="14"/>
  <c r="G105" i="15"/>
  <c r="E115" i="14"/>
  <c r="G115" i="15"/>
  <c r="I133" i="14"/>
  <c r="K133" i="15"/>
  <c r="G98" i="14"/>
  <c r="I98" i="15"/>
  <c r="E131" i="14"/>
  <c r="G131" i="15"/>
  <c r="I72" i="14"/>
  <c r="K72" i="15"/>
  <c r="E139" i="14"/>
  <c r="G139" i="15"/>
  <c r="I151" i="14"/>
  <c r="K151" i="15"/>
  <c r="G77" i="14"/>
  <c r="I77" i="15"/>
  <c r="G206" i="14"/>
  <c r="I206" i="15"/>
  <c r="E177" i="14"/>
  <c r="G177" i="15"/>
  <c r="E201" i="14"/>
  <c r="G201" i="15"/>
  <c r="G137" i="14"/>
  <c r="I137" i="15"/>
  <c r="E53" i="14"/>
  <c r="G53" i="15"/>
  <c r="I15" i="14"/>
  <c r="K15" i="15"/>
  <c r="G67" i="14"/>
  <c r="I67" i="15"/>
  <c r="E72" i="14"/>
  <c r="G72" i="15"/>
  <c r="I11" i="14"/>
  <c r="K11" i="15"/>
  <c r="E109" i="14"/>
  <c r="G109" i="15"/>
  <c r="E89" i="14"/>
  <c r="G89" i="15"/>
  <c r="G143" i="14"/>
  <c r="I143" i="15"/>
  <c r="I161" i="14"/>
  <c r="K161" i="15"/>
  <c r="G69" i="14"/>
  <c r="I69" i="15"/>
  <c r="G119" i="14"/>
  <c r="I119" i="15"/>
  <c r="E173" i="14"/>
  <c r="G173" i="15"/>
  <c r="I69" i="14"/>
  <c r="K69" i="15"/>
  <c r="G169" i="14"/>
  <c r="I169" i="15"/>
  <c r="E75" i="14"/>
  <c r="G75" i="15"/>
  <c r="E57" i="14"/>
  <c r="G57" i="15"/>
  <c r="I179" i="14"/>
  <c r="K179" i="15"/>
  <c r="G74" i="14"/>
  <c r="I74" i="15"/>
  <c r="G123" i="14"/>
  <c r="I123" i="15"/>
  <c r="E49" i="14"/>
  <c r="G49" i="15"/>
  <c r="E187" i="14"/>
  <c r="G187" i="15"/>
  <c r="G85" i="14"/>
  <c r="I85" i="15"/>
  <c r="E167" i="14"/>
  <c r="G167" i="15"/>
  <c r="I195" i="14"/>
  <c r="K195" i="15"/>
  <c r="E157" i="14"/>
  <c r="G157" i="15"/>
  <c r="G110" i="14"/>
  <c r="I110" i="15"/>
  <c r="E151" i="14"/>
  <c r="G151" i="15"/>
  <c r="E135" i="14"/>
  <c r="G135" i="15"/>
  <c r="I73" i="14"/>
  <c r="K73" i="15"/>
  <c r="I117" i="14"/>
  <c r="K117" i="15"/>
  <c r="G108" i="14"/>
  <c r="I108" i="15"/>
  <c r="I87" i="14"/>
  <c r="K87" i="15"/>
  <c r="G193" i="14"/>
  <c r="I193" i="15"/>
  <c r="I85" i="14"/>
  <c r="K85" i="15"/>
  <c r="I51" i="14"/>
  <c r="K51" i="15"/>
  <c r="G117" i="14"/>
  <c r="I117" i="15"/>
  <c r="G151" i="14"/>
  <c r="I151" i="15"/>
  <c r="E180" i="14"/>
  <c r="G180" i="15"/>
  <c r="I101" i="14"/>
  <c r="K101" i="15"/>
  <c r="I63" i="14"/>
  <c r="K63" i="15"/>
  <c r="G103" i="14"/>
  <c r="I103" i="15"/>
  <c r="G176" i="14"/>
  <c r="I176" i="15"/>
  <c r="I53" i="14"/>
  <c r="K53" i="15"/>
  <c r="I197" i="14"/>
  <c r="K197" i="15"/>
  <c r="G76" i="14"/>
  <c r="I76" i="15"/>
  <c r="E123" i="14"/>
  <c r="G123" i="15"/>
  <c r="I192" i="14"/>
  <c r="K192" i="15"/>
  <c r="I154" i="14"/>
  <c r="K154" i="15"/>
  <c r="G10" i="14"/>
  <c r="I10" i="15"/>
  <c r="C10" i="14"/>
  <c r="H155" i="14"/>
  <c r="J155" i="15"/>
  <c r="C7" i="14"/>
  <c r="E7" i="15"/>
  <c r="J7" i="14"/>
  <c r="L7" i="15"/>
  <c r="G45" i="14"/>
  <c r="I45" i="15"/>
  <c r="E85" i="14"/>
  <c r="G85" i="15"/>
  <c r="I75" i="14"/>
  <c r="K75" i="15"/>
  <c r="E93" i="14"/>
  <c r="G93" i="15"/>
  <c r="G165" i="14"/>
  <c r="I165" i="15"/>
  <c r="G189" i="14"/>
  <c r="I189" i="15"/>
  <c r="G63" i="14"/>
  <c r="I63" i="15"/>
  <c r="I111" i="14"/>
  <c r="K111" i="15"/>
  <c r="I79" i="14"/>
  <c r="K79" i="15"/>
  <c r="G91" i="14"/>
  <c r="I91" i="15"/>
  <c r="E62" i="14"/>
  <c r="G62" i="15"/>
  <c r="E127" i="14"/>
  <c r="G127" i="15"/>
  <c r="I201" i="14"/>
  <c r="K201" i="15"/>
  <c r="G97" i="14"/>
  <c r="I97" i="15"/>
  <c r="I71" i="14"/>
  <c r="K71" i="15"/>
  <c r="I68" i="14"/>
  <c r="K68" i="15"/>
  <c r="I189" i="14"/>
  <c r="K189" i="15"/>
  <c r="G66" i="14"/>
  <c r="I66" i="15"/>
  <c r="G205" i="14"/>
  <c r="I205" i="15"/>
  <c r="E198" i="14"/>
  <c r="G198" i="15"/>
  <c r="E194" i="14"/>
  <c r="G194" i="15"/>
  <c r="G136" i="14"/>
  <c r="I136" i="15"/>
  <c r="E176" i="14"/>
  <c r="G176" i="15"/>
  <c r="I136" i="14"/>
  <c r="K136" i="15"/>
  <c r="E161" i="14"/>
  <c r="G161" i="15"/>
  <c r="E71" i="14"/>
  <c r="G71" i="15"/>
  <c r="I163" i="14"/>
  <c r="K163" i="15"/>
  <c r="G161" i="14"/>
  <c r="I161" i="15"/>
  <c r="I91" i="14"/>
  <c r="K91" i="15"/>
  <c r="E183" i="14"/>
  <c r="G183" i="15"/>
  <c r="I143" i="14"/>
  <c r="K143" i="15"/>
  <c r="G89" i="14"/>
  <c r="I89" i="15"/>
  <c r="G179" i="14"/>
  <c r="I179" i="15"/>
  <c r="E147" i="14"/>
  <c r="G147" i="15"/>
  <c r="I57" i="14"/>
  <c r="K57" i="15"/>
  <c r="G131" i="14"/>
  <c r="I131" i="15"/>
  <c r="E103" i="14"/>
  <c r="G103" i="15"/>
  <c r="I109" i="14"/>
  <c r="K109" i="15"/>
  <c r="I81" i="14"/>
  <c r="K81" i="15"/>
  <c r="G73" i="14"/>
  <c r="I73" i="15"/>
  <c r="G99" i="14"/>
  <c r="I99" i="15"/>
  <c r="E117" i="14"/>
  <c r="G117" i="15"/>
  <c r="E59" i="14"/>
  <c r="G59" i="15"/>
  <c r="G133" i="14"/>
  <c r="I133" i="15"/>
  <c r="G109" i="14"/>
  <c r="I109" i="15"/>
  <c r="E82" i="14"/>
  <c r="G82" i="15"/>
  <c r="G157" i="14"/>
  <c r="I157" i="15"/>
  <c r="G147" i="14"/>
  <c r="I147" i="15"/>
  <c r="I131" i="14"/>
  <c r="K131" i="15"/>
  <c r="G107" i="14"/>
  <c r="I107" i="15"/>
  <c r="G197" i="14"/>
  <c r="I197" i="15"/>
  <c r="I121" i="14"/>
  <c r="K121" i="15"/>
  <c r="E165" i="14"/>
  <c r="G165" i="15"/>
  <c r="I100" i="14"/>
  <c r="K100" i="15"/>
  <c r="I206" i="14"/>
  <c r="K206" i="15"/>
  <c r="G115" i="14"/>
  <c r="I115" i="15"/>
  <c r="E65" i="14"/>
  <c r="G65" i="15"/>
  <c r="E179" i="14"/>
  <c r="G179" i="15"/>
  <c r="I128" i="14"/>
  <c r="K128" i="15"/>
  <c r="G81" i="14"/>
  <c r="I81" i="15"/>
  <c r="E77" i="14"/>
  <c r="G77" i="15"/>
  <c r="I77" i="14"/>
  <c r="K77" i="15"/>
  <c r="G175" i="14"/>
  <c r="I175" i="15"/>
  <c r="I126" i="14"/>
  <c r="K126" i="15"/>
  <c r="G129" i="14"/>
  <c r="I129" i="15"/>
  <c r="G75" i="14"/>
  <c r="I75" i="15"/>
  <c r="E91" i="14"/>
  <c r="G91" i="15"/>
  <c r="I191" i="14"/>
  <c r="K191" i="15"/>
  <c r="I146" i="14"/>
  <c r="K146" i="15"/>
  <c r="I153" i="14"/>
  <c r="K153" i="15"/>
  <c r="E12" i="14"/>
  <c r="G12" i="15"/>
  <c r="J76" i="8"/>
  <c r="H158" i="8"/>
  <c r="L192" i="8"/>
  <c r="L100" i="8"/>
  <c r="L180" i="8"/>
  <c r="L148" i="8"/>
  <c r="L14" i="8"/>
  <c r="L146" i="8"/>
  <c r="AN181" i="6"/>
  <c r="I194" i="15"/>
  <c r="I82" i="15"/>
  <c r="I114" i="15"/>
  <c r="I102" i="15"/>
  <c r="I188" i="15"/>
  <c r="I50" i="15"/>
  <c r="I90" i="15"/>
  <c r="AN47" i="6"/>
  <c r="G118" i="15"/>
  <c r="G170" i="15"/>
  <c r="G78" i="15"/>
  <c r="G9" i="8"/>
  <c r="H8" i="8" s="1"/>
  <c r="H122" i="8"/>
  <c r="C194" i="14"/>
  <c r="C12" i="14"/>
  <c r="C120" i="14"/>
  <c r="C110" i="14"/>
  <c r="C132" i="14"/>
  <c r="C122" i="14"/>
  <c r="C56" i="14"/>
  <c r="C178" i="14"/>
  <c r="C130" i="14"/>
  <c r="C196" i="14"/>
  <c r="C68" i="14"/>
  <c r="C104" i="14"/>
  <c r="C118" i="14"/>
  <c r="C60" i="14"/>
  <c r="C16" i="14"/>
  <c r="C206" i="14"/>
  <c r="C106" i="14"/>
  <c r="C48" i="14"/>
  <c r="C202" i="14"/>
  <c r="C94" i="14"/>
  <c r="C164" i="14"/>
  <c r="C52" i="14"/>
  <c r="AN95" i="6"/>
  <c r="AN179" i="6"/>
  <c r="L116" i="8"/>
  <c r="L58" i="8"/>
  <c r="H180" i="8"/>
  <c r="C74" i="14"/>
  <c r="H172" i="8"/>
  <c r="J176" i="8"/>
  <c r="L62" i="8"/>
  <c r="C76" i="14"/>
  <c r="G90" i="15"/>
  <c r="K186" i="15"/>
  <c r="H54" i="8"/>
  <c r="H112" i="8"/>
  <c r="L102" i="8"/>
  <c r="G196" i="15"/>
  <c r="H194" i="8"/>
  <c r="L50" i="8"/>
  <c r="L88" i="8"/>
  <c r="C128" i="14"/>
  <c r="K164" i="15"/>
  <c r="G52" i="15"/>
  <c r="K60" i="15"/>
  <c r="K78" i="15"/>
  <c r="G100" i="15"/>
  <c r="K124" i="15"/>
  <c r="L206" i="8"/>
  <c r="H106" i="8"/>
  <c r="J60" i="8"/>
  <c r="L86" i="8"/>
  <c r="L126" i="8"/>
  <c r="C198" i="14"/>
  <c r="I58" i="15"/>
  <c r="C148" i="14"/>
  <c r="C66" i="14"/>
  <c r="K12" i="15"/>
  <c r="G168" i="15"/>
  <c r="K90" i="15"/>
  <c r="C86" i="14"/>
  <c r="J110" i="8"/>
  <c r="J136" i="8"/>
  <c r="K168" i="15"/>
  <c r="I154" i="15"/>
  <c r="G128" i="15"/>
  <c r="K190" i="15"/>
  <c r="K16" i="15"/>
  <c r="G182" i="15"/>
  <c r="G148" i="15"/>
  <c r="K52" i="15"/>
  <c r="K64" i="15"/>
  <c r="K174" i="15"/>
  <c r="K106" i="15"/>
  <c r="K198" i="15"/>
  <c r="I160" i="15"/>
  <c r="K196" i="15"/>
  <c r="C80" i="14"/>
  <c r="K172" i="15"/>
  <c r="I84" i="15"/>
  <c r="G192" i="15"/>
  <c r="C134" i="14"/>
  <c r="K156" i="15"/>
  <c r="G12" i="14"/>
  <c r="J12" i="8"/>
  <c r="H138" i="8"/>
  <c r="J126" i="8"/>
  <c r="I118" i="15"/>
  <c r="I130" i="15"/>
  <c r="H62" i="8"/>
  <c r="H176" i="8"/>
  <c r="H98" i="8"/>
  <c r="H58" i="8"/>
  <c r="J52" i="8"/>
  <c r="J182" i="8"/>
  <c r="L154" i="8"/>
  <c r="F116" i="8"/>
  <c r="F108" i="8"/>
  <c r="F68" i="8"/>
  <c r="I46" i="15"/>
  <c r="G86" i="15"/>
  <c r="K114" i="15"/>
  <c r="I150" i="15"/>
  <c r="K160" i="15"/>
  <c r="K158" i="15"/>
  <c r="G16" i="14"/>
  <c r="J16" i="8"/>
  <c r="I178" i="15"/>
  <c r="K66" i="15"/>
  <c r="K194" i="15"/>
  <c r="I204" i="15"/>
  <c r="G88" i="15"/>
  <c r="K104" i="15"/>
  <c r="G76" i="15"/>
  <c r="K110" i="15"/>
  <c r="K56" i="15"/>
  <c r="I124" i="15"/>
  <c r="G50" i="15"/>
  <c r="G60" i="15"/>
  <c r="G108" i="15"/>
  <c r="K120" i="15"/>
  <c r="I134" i="15"/>
  <c r="G80" i="15"/>
  <c r="G136" i="15"/>
  <c r="I148" i="15"/>
  <c r="H156" i="8"/>
  <c r="L162" i="8"/>
  <c r="L68" i="8"/>
  <c r="K138" i="15"/>
  <c r="I104" i="15"/>
  <c r="H160" i="8"/>
  <c r="L96" i="8"/>
  <c r="I112" i="15"/>
  <c r="H188" i="8"/>
  <c r="J140" i="8"/>
  <c r="J164" i="8"/>
  <c r="J206" i="8"/>
  <c r="L72" i="8"/>
  <c r="F76" i="8"/>
  <c r="G154" i="15"/>
  <c r="K98" i="15"/>
  <c r="G48" i="15"/>
  <c r="K184" i="15"/>
  <c r="G94" i="15"/>
  <c r="I166" i="15"/>
  <c r="I190" i="15"/>
  <c r="K150" i="15"/>
  <c r="K202" i="15"/>
  <c r="G140" i="15"/>
  <c r="I144" i="15"/>
  <c r="I70" i="15"/>
  <c r="I120" i="15"/>
  <c r="G174" i="15"/>
  <c r="K70" i="15"/>
  <c r="I170" i="15"/>
  <c r="G104" i="15"/>
  <c r="K94" i="15"/>
  <c r="K46" i="15"/>
  <c r="I100" i="15"/>
  <c r="I174" i="15"/>
  <c r="I96" i="15"/>
  <c r="I186" i="15"/>
  <c r="K142" i="15"/>
  <c r="G152" i="15"/>
  <c r="I158" i="15"/>
  <c r="I184" i="15"/>
  <c r="J80" i="8"/>
  <c r="J66" i="8"/>
  <c r="J64" i="8"/>
  <c r="J98" i="8"/>
  <c r="L112" i="8"/>
  <c r="L178" i="8"/>
  <c r="I48" i="15"/>
  <c r="I62" i="15"/>
  <c r="H198" i="8"/>
  <c r="H72" i="8"/>
  <c r="J108" i="8"/>
  <c r="L118" i="8"/>
  <c r="L128" i="8"/>
  <c r="F16" i="8"/>
  <c r="F14" i="8"/>
  <c r="G204" i="15"/>
  <c r="K204" i="15"/>
  <c r="G134" i="15"/>
  <c r="K76" i="15"/>
  <c r="G46" i="15"/>
  <c r="G186" i="15"/>
  <c r="G146" i="15"/>
  <c r="G206" i="15"/>
  <c r="I106" i="15"/>
  <c r="I122" i="15"/>
  <c r="K92" i="15"/>
  <c r="G184" i="15"/>
  <c r="K144" i="15"/>
  <c r="I180" i="15"/>
  <c r="I10" i="14"/>
  <c r="L10" i="8"/>
  <c r="I72" i="15"/>
  <c r="I168" i="15"/>
  <c r="E14" i="14"/>
  <c r="H14" i="8"/>
  <c r="H13" i="15" s="1"/>
  <c r="H200" i="8"/>
  <c r="H150" i="8"/>
  <c r="J146" i="8"/>
  <c r="L182" i="8"/>
  <c r="L166" i="8"/>
  <c r="L134" i="8"/>
  <c r="L200" i="8"/>
  <c r="F56" i="8"/>
  <c r="F134" i="8"/>
  <c r="C158" i="14"/>
  <c r="K130" i="15"/>
  <c r="K80" i="15"/>
  <c r="I92" i="15"/>
  <c r="G142" i="15"/>
  <c r="I196" i="15"/>
  <c r="G132" i="15"/>
  <c r="I202" i="15"/>
  <c r="K170" i="15"/>
  <c r="I78" i="15"/>
  <c r="G10" i="15"/>
  <c r="I54" i="15"/>
  <c r="I138" i="15"/>
  <c r="I68" i="15"/>
  <c r="G144" i="15"/>
  <c r="G190" i="15"/>
  <c r="G110" i="15"/>
  <c r="I162" i="15"/>
  <c r="I88" i="15"/>
  <c r="I86" i="15"/>
  <c r="G126" i="15"/>
  <c r="F8" i="8"/>
  <c r="F12" i="8"/>
  <c r="AN57" i="6"/>
  <c r="AN131" i="6"/>
  <c r="AN165" i="6"/>
  <c r="AN149" i="6"/>
  <c r="AN191" i="6"/>
  <c r="AN75" i="6"/>
  <c r="AN147" i="6"/>
  <c r="AN79" i="6"/>
  <c r="AN163" i="6"/>
  <c r="AN173" i="6"/>
  <c r="AN97" i="6"/>
  <c r="AN61" i="6"/>
  <c r="AN117" i="6"/>
  <c r="AN85" i="6"/>
  <c r="AN71" i="6"/>
  <c r="AN91" i="6"/>
  <c r="AN121" i="6"/>
  <c r="AN175" i="6"/>
  <c r="AN93" i="6"/>
  <c r="AN139" i="6"/>
  <c r="AN199" i="6"/>
  <c r="AN111" i="6"/>
  <c r="AN59" i="6"/>
  <c r="AN167" i="6"/>
  <c r="AN123" i="6"/>
  <c r="AN45" i="6"/>
  <c r="AN9" i="6"/>
  <c r="AN127" i="6"/>
  <c r="AN135" i="6"/>
  <c r="AN171" i="6"/>
  <c r="AN109" i="6"/>
  <c r="AN49" i="6"/>
  <c r="AN51" i="6"/>
  <c r="AN89" i="6"/>
  <c r="AU18" i="1"/>
  <c r="AN113" i="6"/>
  <c r="AN141" i="6"/>
  <c r="AN143" i="6"/>
  <c r="AV18" i="1"/>
  <c r="AS18" i="1"/>
  <c r="AT16" i="1"/>
  <c r="O15" i="6"/>
  <c r="AN153" i="6"/>
  <c r="AN197" i="6"/>
  <c r="AN99" i="6"/>
  <c r="AA17" i="6"/>
  <c r="AN73" i="6"/>
  <c r="AN177" i="6"/>
  <c r="AN157" i="6"/>
  <c r="AN105" i="6"/>
  <c r="AN187" i="6"/>
  <c r="AN129" i="6"/>
  <c r="AN133" i="6"/>
  <c r="U17" i="6"/>
  <c r="AN189" i="6"/>
  <c r="AN65" i="6"/>
  <c r="AN185" i="6"/>
  <c r="AN193" i="6"/>
  <c r="AN103" i="6"/>
  <c r="AN201" i="6"/>
  <c r="AN151" i="6"/>
  <c r="AN11" i="6"/>
  <c r="AN161" i="6"/>
  <c r="AN67" i="6"/>
  <c r="AN195" i="6"/>
  <c r="AN77" i="6"/>
  <c r="AN55" i="6"/>
  <c r="AN183" i="6"/>
  <c r="AN169" i="6"/>
  <c r="AN125" i="6"/>
  <c r="AN145" i="6"/>
  <c r="AN159" i="6"/>
  <c r="AN69" i="6"/>
  <c r="AN205" i="6"/>
  <c r="AN13" i="6"/>
  <c r="AN81" i="6"/>
  <c r="AN87" i="6"/>
  <c r="AN83" i="6"/>
  <c r="AN107" i="6"/>
  <c r="AN119" i="6"/>
  <c r="AN63" i="6"/>
  <c r="AN203" i="6"/>
  <c r="AN137" i="6"/>
  <c r="AN53" i="6"/>
  <c r="AN7" i="6"/>
  <c r="AY16" i="1"/>
  <c r="I17" i="6"/>
  <c r="AB20" i="1"/>
  <c r="V20" i="1"/>
  <c r="P18" i="1"/>
  <c r="J20" i="1"/>
  <c r="Q8" i="8" l="1"/>
  <c r="C17" i="14"/>
  <c r="AO18" i="1"/>
  <c r="AY18" i="1"/>
  <c r="I20" i="8"/>
  <c r="I21" i="8"/>
  <c r="E21" i="8"/>
  <c r="E20" i="15" s="1"/>
  <c r="E20" i="8"/>
  <c r="E19" i="15" s="1"/>
  <c r="K20" i="8"/>
  <c r="K21" i="8"/>
  <c r="G18" i="8"/>
  <c r="G19" i="8"/>
  <c r="I18" i="14"/>
  <c r="K18" i="15"/>
  <c r="D133" i="14"/>
  <c r="F133" i="15"/>
  <c r="J165" i="14"/>
  <c r="L165" i="15"/>
  <c r="F199" i="14"/>
  <c r="H199" i="15"/>
  <c r="J9" i="14"/>
  <c r="L9" i="15"/>
  <c r="D13" i="14"/>
  <c r="F13" i="15"/>
  <c r="H107" i="14"/>
  <c r="J107" i="15"/>
  <c r="H63" i="14"/>
  <c r="J63" i="15"/>
  <c r="J71" i="14"/>
  <c r="L71" i="15"/>
  <c r="F187" i="14"/>
  <c r="H187" i="15"/>
  <c r="F159" i="14"/>
  <c r="H159" i="15"/>
  <c r="E15" i="14"/>
  <c r="G15" i="15"/>
  <c r="D107" i="14"/>
  <c r="F107" i="15"/>
  <c r="H51" i="14"/>
  <c r="J51" i="15"/>
  <c r="F61" i="14"/>
  <c r="H61" i="15"/>
  <c r="H125" i="14"/>
  <c r="J125" i="15"/>
  <c r="H109" i="14"/>
  <c r="J109" i="15"/>
  <c r="G52" i="14"/>
  <c r="I52" i="15"/>
  <c r="J85" i="14"/>
  <c r="L85" i="15"/>
  <c r="I176" i="14"/>
  <c r="K176" i="15"/>
  <c r="E68" i="14"/>
  <c r="G68" i="15"/>
  <c r="J87" i="14"/>
  <c r="L87" i="15"/>
  <c r="G128" i="14"/>
  <c r="I128" i="15"/>
  <c r="F53" i="14"/>
  <c r="H53" i="15"/>
  <c r="H175" i="14"/>
  <c r="J175" i="15"/>
  <c r="F179" i="14"/>
  <c r="H179" i="15"/>
  <c r="E124" i="14"/>
  <c r="G124" i="15"/>
  <c r="E112" i="14"/>
  <c r="G112" i="15"/>
  <c r="E114" i="14"/>
  <c r="G114" i="15"/>
  <c r="G116" i="14"/>
  <c r="I116" i="15"/>
  <c r="G146" i="14"/>
  <c r="I146" i="15"/>
  <c r="G142" i="14"/>
  <c r="I142" i="15"/>
  <c r="G64" i="14"/>
  <c r="I64" i="15"/>
  <c r="J147" i="14"/>
  <c r="L147" i="15"/>
  <c r="I182" i="14"/>
  <c r="K182" i="15"/>
  <c r="I96" i="14"/>
  <c r="K96" i="15"/>
  <c r="J99" i="14"/>
  <c r="L99" i="15"/>
  <c r="H75" i="14"/>
  <c r="J75" i="15"/>
  <c r="D55" i="14"/>
  <c r="F55" i="15"/>
  <c r="J181" i="14"/>
  <c r="L181" i="15"/>
  <c r="D15" i="14"/>
  <c r="F15" i="15"/>
  <c r="F71" i="14"/>
  <c r="H71" i="15"/>
  <c r="J177" i="14"/>
  <c r="L177" i="15"/>
  <c r="H65" i="14"/>
  <c r="J65" i="15"/>
  <c r="H205" i="14"/>
  <c r="J205" i="15"/>
  <c r="G17" i="14"/>
  <c r="I17" i="15"/>
  <c r="J67" i="14"/>
  <c r="L67" i="15"/>
  <c r="D115" i="14"/>
  <c r="F115" i="15"/>
  <c r="F57" i="14"/>
  <c r="H57" i="15"/>
  <c r="F137" i="14"/>
  <c r="H137" i="15"/>
  <c r="E92" i="14"/>
  <c r="G92" i="15"/>
  <c r="E130" i="14"/>
  <c r="G130" i="15"/>
  <c r="E164" i="14"/>
  <c r="G164" i="15"/>
  <c r="I122" i="14"/>
  <c r="K122" i="15"/>
  <c r="E178" i="14"/>
  <c r="G178" i="15"/>
  <c r="I140" i="14"/>
  <c r="K140" i="15"/>
  <c r="H59" i="14"/>
  <c r="J59" i="15"/>
  <c r="E166" i="14"/>
  <c r="G166" i="15"/>
  <c r="E116" i="14"/>
  <c r="G116" i="15"/>
  <c r="J49" i="14"/>
  <c r="L49" i="15"/>
  <c r="I178" i="14"/>
  <c r="K178" i="15"/>
  <c r="E202" i="14"/>
  <c r="G202" i="15"/>
  <c r="F171" i="14"/>
  <c r="H171" i="15"/>
  <c r="J57" i="14"/>
  <c r="L57" i="15"/>
  <c r="E150" i="14"/>
  <c r="G150" i="15"/>
  <c r="E138" i="14"/>
  <c r="G138" i="15"/>
  <c r="G198" i="14"/>
  <c r="I198" i="15"/>
  <c r="G132" i="14"/>
  <c r="I132" i="15"/>
  <c r="J179" i="14"/>
  <c r="L179" i="15"/>
  <c r="I134" i="14"/>
  <c r="K134" i="15"/>
  <c r="I54" i="14"/>
  <c r="K54" i="15"/>
  <c r="J191" i="14"/>
  <c r="L191" i="15"/>
  <c r="D11" i="14"/>
  <c r="F11" i="15"/>
  <c r="H145" i="14"/>
  <c r="J145" i="15"/>
  <c r="F197" i="14"/>
  <c r="H197" i="15"/>
  <c r="J111" i="14"/>
  <c r="L111" i="15"/>
  <c r="H79" i="14"/>
  <c r="J79" i="15"/>
  <c r="H163" i="14"/>
  <c r="J163" i="15"/>
  <c r="J161" i="14"/>
  <c r="L161" i="15"/>
  <c r="J153" i="14"/>
  <c r="L153" i="15"/>
  <c r="F97" i="14"/>
  <c r="H97" i="15"/>
  <c r="H11" i="14"/>
  <c r="J11" i="15"/>
  <c r="E98" i="14"/>
  <c r="G98" i="15"/>
  <c r="I108" i="14"/>
  <c r="K108" i="15"/>
  <c r="F7" i="14"/>
  <c r="H7" i="15"/>
  <c r="E96" i="14"/>
  <c r="G96" i="15"/>
  <c r="I82" i="14"/>
  <c r="K82" i="15"/>
  <c r="E162" i="14"/>
  <c r="G162" i="15"/>
  <c r="G56" i="14"/>
  <c r="I56" i="15"/>
  <c r="F105" i="14"/>
  <c r="H105" i="15"/>
  <c r="I84" i="14"/>
  <c r="K84" i="15"/>
  <c r="E84" i="14"/>
  <c r="G84" i="15"/>
  <c r="F193" i="14"/>
  <c r="H193" i="15"/>
  <c r="J101" i="14"/>
  <c r="L101" i="15"/>
  <c r="E70" i="14"/>
  <c r="G70" i="15"/>
  <c r="J115" i="14"/>
  <c r="L115" i="15"/>
  <c r="E102" i="14"/>
  <c r="G102" i="15"/>
  <c r="E120" i="14"/>
  <c r="G120" i="15"/>
  <c r="E56" i="14"/>
  <c r="G56" i="15"/>
  <c r="E66" i="14"/>
  <c r="G66" i="15"/>
  <c r="G200" i="14"/>
  <c r="I200" i="15"/>
  <c r="J145" i="14"/>
  <c r="L145" i="15"/>
  <c r="I132" i="14"/>
  <c r="K132" i="15"/>
  <c r="I112" i="14"/>
  <c r="K112" i="15"/>
  <c r="I74" i="14"/>
  <c r="K74" i="15"/>
  <c r="I118" i="14"/>
  <c r="K118" i="15"/>
  <c r="D7" i="14"/>
  <c r="F7" i="15"/>
  <c r="J199" i="14"/>
  <c r="L199" i="15"/>
  <c r="J127" i="14"/>
  <c r="L127" i="15"/>
  <c r="J133" i="14"/>
  <c r="L133" i="15"/>
  <c r="F149" i="14"/>
  <c r="H149" i="15"/>
  <c r="I17" i="14"/>
  <c r="K17" i="15"/>
  <c r="J117" i="14"/>
  <c r="L117" i="15"/>
  <c r="H97" i="14"/>
  <c r="J97" i="15"/>
  <c r="D75" i="14"/>
  <c r="F75" i="15"/>
  <c r="H139" i="14"/>
  <c r="J139" i="15"/>
  <c r="J95" i="14"/>
  <c r="L95" i="15"/>
  <c r="F155" i="14"/>
  <c r="H155" i="15"/>
  <c r="H15" i="14"/>
  <c r="J15" i="15"/>
  <c r="D67" i="14"/>
  <c r="F67" i="15"/>
  <c r="H181" i="14"/>
  <c r="J181" i="15"/>
  <c r="F175" i="14"/>
  <c r="H175" i="15"/>
  <c r="E64" i="14"/>
  <c r="G64" i="15"/>
  <c r="H135" i="14"/>
  <c r="J135" i="15"/>
  <c r="I166" i="14"/>
  <c r="K166" i="15"/>
  <c r="E74" i="14"/>
  <c r="G74" i="15"/>
  <c r="J125" i="14"/>
  <c r="L125" i="15"/>
  <c r="J205" i="14"/>
  <c r="L205" i="15"/>
  <c r="I48" i="14"/>
  <c r="K48" i="15"/>
  <c r="I152" i="14"/>
  <c r="K152" i="15"/>
  <c r="G140" i="14"/>
  <c r="I140" i="15"/>
  <c r="F111" i="14"/>
  <c r="H111" i="15"/>
  <c r="G172" i="14"/>
  <c r="I172" i="15"/>
  <c r="J61" i="14"/>
  <c r="L61" i="15"/>
  <c r="G94" i="14"/>
  <c r="I94" i="15"/>
  <c r="F121" i="14"/>
  <c r="H121" i="15"/>
  <c r="E58" i="14"/>
  <c r="G58" i="15"/>
  <c r="E8" i="14"/>
  <c r="G8" i="15"/>
  <c r="E160" i="14"/>
  <c r="G160" i="15"/>
  <c r="G60" i="14"/>
  <c r="I60" i="15"/>
  <c r="G192" i="14"/>
  <c r="I192" i="15"/>
  <c r="G182" i="14"/>
  <c r="I182" i="15"/>
  <c r="J13" i="14"/>
  <c r="L13" i="15"/>
  <c r="I188" i="14"/>
  <c r="K188" i="15"/>
  <c r="I162" i="14"/>
  <c r="K162" i="15"/>
  <c r="I58" i="14"/>
  <c r="K58" i="15"/>
  <c r="F157" i="14"/>
  <c r="H157" i="15"/>
  <c r="L188" i="8"/>
  <c r="L48" i="8"/>
  <c r="L54" i="8"/>
  <c r="L74" i="8"/>
  <c r="L82" i="8"/>
  <c r="L132" i="8"/>
  <c r="J192" i="8"/>
  <c r="J172" i="8"/>
  <c r="J142" i="8"/>
  <c r="J116" i="8"/>
  <c r="J132" i="8"/>
  <c r="H102" i="8"/>
  <c r="H114" i="8"/>
  <c r="F120" i="8"/>
  <c r="F206" i="8"/>
  <c r="F52" i="8"/>
  <c r="F118" i="8"/>
  <c r="F74" i="8"/>
  <c r="F86" i="8"/>
  <c r="F194" i="8"/>
  <c r="F48" i="8"/>
  <c r="F130" i="8"/>
  <c r="F132" i="8"/>
  <c r="F196" i="8"/>
  <c r="L84" i="8"/>
  <c r="L176" i="8"/>
  <c r="G102" i="14"/>
  <c r="J102" i="8"/>
  <c r="G114" i="14"/>
  <c r="J114" i="8"/>
  <c r="J198" i="8"/>
  <c r="G90" i="14"/>
  <c r="J90" i="8"/>
  <c r="J200" i="8"/>
  <c r="G50" i="14"/>
  <c r="J50" i="8"/>
  <c r="G82" i="14"/>
  <c r="J82" i="8"/>
  <c r="J56" i="8"/>
  <c r="J94" i="8"/>
  <c r="G194" i="14"/>
  <c r="J194" i="8"/>
  <c r="G188" i="14"/>
  <c r="J188" i="8"/>
  <c r="J128" i="8"/>
  <c r="H120" i="8"/>
  <c r="E78" i="14"/>
  <c r="H78" i="8"/>
  <c r="H66" i="8"/>
  <c r="H56" i="8"/>
  <c r="E170" i="14"/>
  <c r="H170" i="8"/>
  <c r="H124" i="8"/>
  <c r="E118" i="14"/>
  <c r="H118" i="8"/>
  <c r="H64" i="8"/>
  <c r="H96" i="8"/>
  <c r="F106" i="8"/>
  <c r="F104" i="8"/>
  <c r="F80" i="8"/>
  <c r="F122" i="8"/>
  <c r="F178" i="8"/>
  <c r="F164" i="8"/>
  <c r="F110" i="8"/>
  <c r="F128" i="8"/>
  <c r="F202" i="8"/>
  <c r="F148" i="8"/>
  <c r="F94" i="8"/>
  <c r="C170" i="14"/>
  <c r="F170" i="8"/>
  <c r="C160" i="14"/>
  <c r="F160" i="8"/>
  <c r="F60" i="8"/>
  <c r="C156" i="14"/>
  <c r="F156" i="8"/>
  <c r="C96" i="14"/>
  <c r="F96" i="8"/>
  <c r="C84" i="14"/>
  <c r="F84" i="8"/>
  <c r="C18" i="14"/>
  <c r="C88" i="14"/>
  <c r="F88" i="8"/>
  <c r="L140" i="8"/>
  <c r="L122" i="8"/>
  <c r="H92" i="8"/>
  <c r="H130" i="8"/>
  <c r="F13" i="14"/>
  <c r="H178" i="8"/>
  <c r="H68" i="8"/>
  <c r="H84" i="8"/>
  <c r="C82" i="14"/>
  <c r="F82" i="8"/>
  <c r="F81" i="15" s="1"/>
  <c r="E52" i="14"/>
  <c r="H52" i="8"/>
  <c r="H164" i="8"/>
  <c r="I156" i="14"/>
  <c r="L156" i="8"/>
  <c r="C62" i="14"/>
  <c r="F62" i="8"/>
  <c r="I190" i="14"/>
  <c r="L190" i="8"/>
  <c r="E100" i="14"/>
  <c r="H100" i="8"/>
  <c r="C204" i="14"/>
  <c r="F204" i="8"/>
  <c r="C50" i="14"/>
  <c r="F50" i="8"/>
  <c r="I172" i="14"/>
  <c r="L172" i="8"/>
  <c r="C200" i="14"/>
  <c r="F200" i="8"/>
  <c r="I124" i="14"/>
  <c r="L124" i="8"/>
  <c r="E196" i="14"/>
  <c r="H196" i="8"/>
  <c r="H162" i="8"/>
  <c r="H202" i="8"/>
  <c r="I196" i="14"/>
  <c r="L196" i="8"/>
  <c r="C90" i="14"/>
  <c r="F90" i="8"/>
  <c r="I78" i="14"/>
  <c r="L78" i="8"/>
  <c r="C154" i="14"/>
  <c r="F154" i="8"/>
  <c r="G84" i="14"/>
  <c r="J84" i="8"/>
  <c r="C142" i="14"/>
  <c r="F142" i="8"/>
  <c r="I174" i="14"/>
  <c r="L174" i="8"/>
  <c r="I90" i="14"/>
  <c r="L90" i="8"/>
  <c r="H166" i="8"/>
  <c r="C162" i="14"/>
  <c r="F162" i="8"/>
  <c r="F66" i="8"/>
  <c r="L108" i="8"/>
  <c r="H70" i="8"/>
  <c r="G160" i="14"/>
  <c r="J160" i="8"/>
  <c r="I52" i="14"/>
  <c r="L52" i="8"/>
  <c r="E128" i="14"/>
  <c r="H128" i="8"/>
  <c r="H127" i="15" s="1"/>
  <c r="C100" i="14"/>
  <c r="F100" i="8"/>
  <c r="I60" i="14"/>
  <c r="L60" i="8"/>
  <c r="I164" i="14"/>
  <c r="L164" i="8"/>
  <c r="Q164" i="8" s="1"/>
  <c r="E90" i="14"/>
  <c r="H90" i="8"/>
  <c r="I16" i="14"/>
  <c r="L16" i="8"/>
  <c r="E168" i="14"/>
  <c r="H168" i="8"/>
  <c r="L18" i="8"/>
  <c r="F158" i="8"/>
  <c r="H116" i="8"/>
  <c r="Q116" i="8" s="1"/>
  <c r="L152" i="8"/>
  <c r="E148" i="14"/>
  <c r="H148" i="8"/>
  <c r="G154" i="14"/>
  <c r="J154" i="8"/>
  <c r="G58" i="14"/>
  <c r="J58" i="8"/>
  <c r="C180" i="14"/>
  <c r="F180" i="8"/>
  <c r="I106" i="14"/>
  <c r="L106" i="8"/>
  <c r="I186" i="14"/>
  <c r="L186" i="8"/>
  <c r="H74" i="8"/>
  <c r="H73" i="15" s="1"/>
  <c r="I64" i="14"/>
  <c r="L64" i="8"/>
  <c r="F198" i="8"/>
  <c r="E192" i="14"/>
  <c r="H192" i="8"/>
  <c r="I198" i="14"/>
  <c r="L198" i="8"/>
  <c r="Q198" i="8" s="1"/>
  <c r="E182" i="14"/>
  <c r="H182" i="8"/>
  <c r="I168" i="14"/>
  <c r="L168" i="8"/>
  <c r="I12" i="14"/>
  <c r="L12" i="8"/>
  <c r="Q12" i="8" s="1"/>
  <c r="C176" i="14"/>
  <c r="F176" i="8"/>
  <c r="F175" i="15" s="1"/>
  <c r="C19" i="14"/>
  <c r="G88" i="14"/>
  <c r="J88" i="8"/>
  <c r="J87" i="15" s="1"/>
  <c r="G138" i="14"/>
  <c r="J138" i="8"/>
  <c r="C150" i="14"/>
  <c r="F150" i="8"/>
  <c r="E184" i="14"/>
  <c r="H184" i="8"/>
  <c r="I76" i="14"/>
  <c r="L76" i="8"/>
  <c r="G184" i="14"/>
  <c r="J184" i="8"/>
  <c r="C102" i="14"/>
  <c r="F102" i="8"/>
  <c r="F101" i="15" s="1"/>
  <c r="I70" i="14"/>
  <c r="L70" i="8"/>
  <c r="I202" i="14"/>
  <c r="L202" i="8"/>
  <c r="C54" i="14"/>
  <c r="F54" i="8"/>
  <c r="I18" i="15"/>
  <c r="E136" i="14"/>
  <c r="H136" i="8"/>
  <c r="H135" i="15" s="1"/>
  <c r="E60" i="14"/>
  <c r="H60" i="8"/>
  <c r="H59" i="15" s="1"/>
  <c r="I104" i="14"/>
  <c r="L104" i="8"/>
  <c r="C166" i="14"/>
  <c r="F166" i="8"/>
  <c r="G130" i="14"/>
  <c r="J130" i="8"/>
  <c r="G54" i="14"/>
  <c r="J54" i="8"/>
  <c r="I92" i="14"/>
  <c r="L92" i="8"/>
  <c r="G174" i="14"/>
  <c r="J174" i="8"/>
  <c r="J173" i="15" s="1"/>
  <c r="G118" i="14"/>
  <c r="J118" i="8"/>
  <c r="J117" i="15" s="1"/>
  <c r="E110" i="14"/>
  <c r="H110" i="8"/>
  <c r="E10" i="14"/>
  <c r="H10" i="8"/>
  <c r="H9" i="15" s="1"/>
  <c r="G92" i="14"/>
  <c r="J92" i="8"/>
  <c r="G168" i="14"/>
  <c r="J168" i="8"/>
  <c r="J167" i="15" s="1"/>
  <c r="G122" i="14"/>
  <c r="J122" i="8"/>
  <c r="J121" i="15" s="1"/>
  <c r="C186" i="14"/>
  <c r="F186" i="8"/>
  <c r="G158" i="14"/>
  <c r="J158" i="8"/>
  <c r="C72" i="14"/>
  <c r="F72" i="8"/>
  <c r="E174" i="14"/>
  <c r="H174" i="8"/>
  <c r="G190" i="14"/>
  <c r="J190" i="8"/>
  <c r="J189" i="15" s="1"/>
  <c r="E48" i="14"/>
  <c r="H48" i="8"/>
  <c r="G112" i="14"/>
  <c r="J112" i="8"/>
  <c r="J111" i="15" s="1"/>
  <c r="C144" i="14"/>
  <c r="F144" i="8"/>
  <c r="E50" i="14"/>
  <c r="H50" i="8"/>
  <c r="H49" i="15" s="1"/>
  <c r="E88" i="14"/>
  <c r="H88" i="8"/>
  <c r="C168" i="14"/>
  <c r="F168" i="8"/>
  <c r="E86" i="14"/>
  <c r="H86" i="8"/>
  <c r="C138" i="14"/>
  <c r="F138" i="8"/>
  <c r="G162" i="14"/>
  <c r="J162" i="8"/>
  <c r="J161" i="15" s="1"/>
  <c r="C190" i="14"/>
  <c r="F190" i="8"/>
  <c r="I150" i="14"/>
  <c r="L150" i="8"/>
  <c r="C98" i="14"/>
  <c r="F98" i="8"/>
  <c r="E190" i="14"/>
  <c r="H190" i="8"/>
  <c r="G78" i="14"/>
  <c r="J78" i="8"/>
  <c r="J77" i="15" s="1"/>
  <c r="I80" i="14"/>
  <c r="L80" i="8"/>
  <c r="G72" i="14"/>
  <c r="J72" i="8"/>
  <c r="G106" i="14"/>
  <c r="J106" i="8"/>
  <c r="J105" i="15" s="1"/>
  <c r="C78" i="14"/>
  <c r="F78" i="8"/>
  <c r="C46" i="14"/>
  <c r="F46" i="8"/>
  <c r="G100" i="14"/>
  <c r="J100" i="8"/>
  <c r="J99" i="15" s="1"/>
  <c r="G120" i="14"/>
  <c r="J120" i="8"/>
  <c r="G166" i="14"/>
  <c r="J166" i="8"/>
  <c r="J165" i="15" s="1"/>
  <c r="I98" i="14"/>
  <c r="L98" i="8"/>
  <c r="G16" i="15"/>
  <c r="E80" i="14"/>
  <c r="H80" i="8"/>
  <c r="G124" i="14"/>
  <c r="J124" i="8"/>
  <c r="J123" i="15" s="1"/>
  <c r="G204" i="14"/>
  <c r="J204" i="8"/>
  <c r="I158" i="14"/>
  <c r="L158" i="8"/>
  <c r="C192" i="14"/>
  <c r="F192" i="8"/>
  <c r="F191" i="15" s="1"/>
  <c r="E134" i="14"/>
  <c r="H134" i="8"/>
  <c r="C188" i="14"/>
  <c r="F188" i="8"/>
  <c r="F187" i="15" s="1"/>
  <c r="C124" i="14"/>
  <c r="F124" i="8"/>
  <c r="E144" i="14"/>
  <c r="H144" i="8"/>
  <c r="I170" i="14"/>
  <c r="L170" i="8"/>
  <c r="I130" i="14"/>
  <c r="L130" i="8"/>
  <c r="E206" i="14"/>
  <c r="H206" i="8"/>
  <c r="H205" i="15" s="1"/>
  <c r="C58" i="14"/>
  <c r="F58" i="8"/>
  <c r="F57" i="15" s="1"/>
  <c r="G62" i="14"/>
  <c r="J62" i="8"/>
  <c r="J61" i="15" s="1"/>
  <c r="E152" i="14"/>
  <c r="H152" i="8"/>
  <c r="H151" i="15" s="1"/>
  <c r="I46" i="14"/>
  <c r="L46" i="8"/>
  <c r="G70" i="14"/>
  <c r="J70" i="8"/>
  <c r="E94" i="14"/>
  <c r="H94" i="8"/>
  <c r="E154" i="14"/>
  <c r="H154" i="8"/>
  <c r="H153" i="15" s="1"/>
  <c r="C140" i="14"/>
  <c r="F140" i="8"/>
  <c r="I56" i="14"/>
  <c r="L56" i="8"/>
  <c r="Q56" i="8" s="1"/>
  <c r="I194" i="14"/>
  <c r="L194" i="8"/>
  <c r="Q194" i="8" s="1"/>
  <c r="I160" i="14"/>
  <c r="L160" i="8"/>
  <c r="G46" i="14"/>
  <c r="J46" i="8"/>
  <c r="E142" i="14"/>
  <c r="H142" i="8"/>
  <c r="C182" i="14"/>
  <c r="F182" i="8"/>
  <c r="C126" i="14"/>
  <c r="F126" i="8"/>
  <c r="C112" i="14"/>
  <c r="F112" i="8"/>
  <c r="C64" i="14"/>
  <c r="F64" i="8"/>
  <c r="F63" i="15" s="1"/>
  <c r="G202" i="14"/>
  <c r="J202" i="8"/>
  <c r="E146" i="14"/>
  <c r="H146" i="8"/>
  <c r="H145" i="15" s="1"/>
  <c r="C114" i="14"/>
  <c r="F114" i="8"/>
  <c r="G48" i="14"/>
  <c r="J48" i="8"/>
  <c r="J47" i="15" s="1"/>
  <c r="I142" i="14"/>
  <c r="L142" i="8"/>
  <c r="I94" i="14"/>
  <c r="L94" i="8"/>
  <c r="Q94" i="8" s="1"/>
  <c r="G144" i="14"/>
  <c r="J144" i="8"/>
  <c r="I184" i="14"/>
  <c r="L184" i="8"/>
  <c r="G14" i="14"/>
  <c r="J14" i="8"/>
  <c r="Q14" i="8" s="1"/>
  <c r="G104" i="14"/>
  <c r="J104" i="8"/>
  <c r="G134" i="14"/>
  <c r="J134" i="8"/>
  <c r="J133" i="15" s="1"/>
  <c r="C146" i="14"/>
  <c r="F146" i="8"/>
  <c r="I66" i="14"/>
  <c r="L66" i="8"/>
  <c r="Q66" i="8" s="1"/>
  <c r="G150" i="14"/>
  <c r="J150" i="8"/>
  <c r="E126" i="14"/>
  <c r="H126" i="8"/>
  <c r="H125" i="15" s="1"/>
  <c r="G68" i="14"/>
  <c r="J68" i="8"/>
  <c r="J67" i="15" s="1"/>
  <c r="E132" i="14"/>
  <c r="H132" i="8"/>
  <c r="H131" i="15" s="1"/>
  <c r="G180" i="14"/>
  <c r="J180" i="8"/>
  <c r="J179" i="15" s="1"/>
  <c r="E186" i="14"/>
  <c r="H186" i="8"/>
  <c r="I204" i="14"/>
  <c r="L204" i="8"/>
  <c r="G186" i="14"/>
  <c r="J186" i="8"/>
  <c r="J185" i="15" s="1"/>
  <c r="E104" i="14"/>
  <c r="H104" i="8"/>
  <c r="C152" i="14"/>
  <c r="F152" i="8"/>
  <c r="C172" i="14"/>
  <c r="F172" i="8"/>
  <c r="C70" i="14"/>
  <c r="F70" i="8"/>
  <c r="G148" i="14"/>
  <c r="J148" i="8"/>
  <c r="J147" i="15" s="1"/>
  <c r="I120" i="14"/>
  <c r="L120" i="8"/>
  <c r="I110" i="14"/>
  <c r="L110" i="8"/>
  <c r="Q110" i="8" s="1"/>
  <c r="G178" i="14"/>
  <c r="J178" i="8"/>
  <c r="J177" i="15" s="1"/>
  <c r="I114" i="14"/>
  <c r="L114" i="8"/>
  <c r="Q114" i="8" s="1"/>
  <c r="G86" i="14"/>
  <c r="J86" i="8"/>
  <c r="J85" i="15" s="1"/>
  <c r="C92" i="14"/>
  <c r="F92" i="8"/>
  <c r="G196" i="14"/>
  <c r="J196" i="8"/>
  <c r="J195" i="15" s="1"/>
  <c r="I144" i="14"/>
  <c r="L144" i="8"/>
  <c r="Q144" i="8" s="1"/>
  <c r="E46" i="14"/>
  <c r="H46" i="8"/>
  <c r="E204" i="14"/>
  <c r="H204" i="8"/>
  <c r="G96" i="14"/>
  <c r="J96" i="8"/>
  <c r="J95" i="15" s="1"/>
  <c r="G170" i="14"/>
  <c r="J170" i="8"/>
  <c r="E140" i="14"/>
  <c r="H140" i="8"/>
  <c r="H139" i="15" s="1"/>
  <c r="I138" i="14"/>
  <c r="L138" i="8"/>
  <c r="Q138" i="8" s="1"/>
  <c r="C174" i="14"/>
  <c r="F174" i="8"/>
  <c r="E108" i="14"/>
  <c r="H108" i="8"/>
  <c r="H107" i="15" s="1"/>
  <c r="E76" i="14"/>
  <c r="H76" i="8"/>
  <c r="C136" i="14"/>
  <c r="F136" i="8"/>
  <c r="C184" i="14"/>
  <c r="F184" i="8"/>
  <c r="Q7" i="15"/>
  <c r="AV20" i="1"/>
  <c r="AS20" i="1"/>
  <c r="AT18" i="1"/>
  <c r="AU20" i="1"/>
  <c r="O17" i="6"/>
  <c r="AN15" i="6"/>
  <c r="AA19" i="6"/>
  <c r="U19" i="6"/>
  <c r="I19" i="6"/>
  <c r="AB22" i="1"/>
  <c r="V22" i="1"/>
  <c r="P20" i="1"/>
  <c r="J22" i="1"/>
  <c r="Q200" i="8" l="1"/>
  <c r="Q186" i="8"/>
  <c r="Q154" i="8"/>
  <c r="Q60" i="8"/>
  <c r="Q90" i="8"/>
  <c r="Q128" i="8"/>
  <c r="Q82" i="8"/>
  <c r="Q102" i="8"/>
  <c r="Q54" i="8"/>
  <c r="Q72" i="8"/>
  <c r="Q182" i="8"/>
  <c r="Q58" i="8"/>
  <c r="Q192" i="8"/>
  <c r="Q92" i="8"/>
  <c r="Q104" i="8"/>
  <c r="Q168" i="8"/>
  <c r="Q152" i="8"/>
  <c r="Q124" i="8"/>
  <c r="Q156" i="8"/>
  <c r="Q84" i="8"/>
  <c r="Q188" i="8"/>
  <c r="Q68" i="8"/>
  <c r="Q158" i="8"/>
  <c r="Q202" i="8"/>
  <c r="Q76" i="8"/>
  <c r="Q64" i="8"/>
  <c r="Q118" i="8"/>
  <c r="Q126" i="8"/>
  <c r="Q120" i="8"/>
  <c r="Q46" i="8"/>
  <c r="Q98" i="8"/>
  <c r="Q80" i="8"/>
  <c r="Q150" i="8"/>
  <c r="Q52" i="8"/>
  <c r="Q196" i="8"/>
  <c r="Q180" i="8"/>
  <c r="Q88" i="8"/>
  <c r="Q10" i="8"/>
  <c r="Q160" i="8"/>
  <c r="Q130" i="8"/>
  <c r="Q70" i="8"/>
  <c r="Q132" i="8"/>
  <c r="Q62" i="8"/>
  <c r="Q112" i="8"/>
  <c r="Q172" i="8"/>
  <c r="Q162" i="8"/>
  <c r="Q100" i="8"/>
  <c r="Q190" i="8"/>
  <c r="Q142" i="8"/>
  <c r="Q170" i="8"/>
  <c r="Q122" i="8"/>
  <c r="Q74" i="8"/>
  <c r="Q148" i="8"/>
  <c r="Q206" i="8"/>
  <c r="Q86" i="8"/>
  <c r="Q166" i="8"/>
  <c r="Q174" i="8"/>
  <c r="Q78" i="8"/>
  <c r="Q140" i="8"/>
  <c r="Q50" i="8"/>
  <c r="Q146" i="8"/>
  <c r="Q96" i="8"/>
  <c r="Q134" i="8"/>
  <c r="Q106" i="8"/>
  <c r="Q204" i="8"/>
  <c r="Q184" i="8"/>
  <c r="Q108" i="8"/>
  <c r="Q176" i="8"/>
  <c r="Q48" i="8"/>
  <c r="Q178" i="8"/>
  <c r="Q136" i="8"/>
  <c r="AO20" i="1"/>
  <c r="L203" i="15"/>
  <c r="L157" i="15"/>
  <c r="L91" i="15"/>
  <c r="L103" i="15"/>
  <c r="L155" i="15"/>
  <c r="L119" i="15"/>
  <c r="L45" i="15"/>
  <c r="L97" i="15"/>
  <c r="L201" i="15"/>
  <c r="L75" i="15"/>
  <c r="L143" i="15"/>
  <c r="L113" i="15"/>
  <c r="L129" i="15"/>
  <c r="L79" i="15"/>
  <c r="L149" i="15"/>
  <c r="L51" i="15"/>
  <c r="L109" i="15"/>
  <c r="L183" i="15"/>
  <c r="L93" i="15"/>
  <c r="L159" i="15"/>
  <c r="L69" i="15"/>
  <c r="L55" i="15"/>
  <c r="L65" i="15"/>
  <c r="L141" i="15"/>
  <c r="L169" i="15"/>
  <c r="L197" i="15"/>
  <c r="L89" i="15"/>
  <c r="L137" i="15"/>
  <c r="L193" i="15"/>
  <c r="E22" i="8"/>
  <c r="E21" i="15" s="1"/>
  <c r="E23" i="8"/>
  <c r="E22" i="15" s="1"/>
  <c r="I22" i="8"/>
  <c r="I23" i="8"/>
  <c r="G20" i="8"/>
  <c r="G21" i="8"/>
  <c r="K22" i="8"/>
  <c r="K23" i="8"/>
  <c r="F45" i="14"/>
  <c r="H45" i="15"/>
  <c r="D183" i="14"/>
  <c r="F183" i="15"/>
  <c r="D173" i="14"/>
  <c r="F173" i="15"/>
  <c r="H169" i="14"/>
  <c r="J169" i="15"/>
  <c r="D69" i="14"/>
  <c r="F69" i="15"/>
  <c r="D151" i="14"/>
  <c r="F151" i="15"/>
  <c r="H143" i="14"/>
  <c r="J143" i="15"/>
  <c r="D113" i="14"/>
  <c r="F113" i="15"/>
  <c r="H201" i="14"/>
  <c r="J201" i="15"/>
  <c r="D111" i="14"/>
  <c r="F111" i="15"/>
  <c r="D181" i="14"/>
  <c r="F181" i="15"/>
  <c r="H45" i="14"/>
  <c r="J45" i="15"/>
  <c r="D139" i="14"/>
  <c r="F139" i="15"/>
  <c r="F93" i="14"/>
  <c r="H93" i="15"/>
  <c r="D123" i="14"/>
  <c r="F123" i="15"/>
  <c r="F133" i="14"/>
  <c r="H133" i="15"/>
  <c r="D97" i="14"/>
  <c r="F97" i="15"/>
  <c r="D189" i="14"/>
  <c r="F189" i="15"/>
  <c r="I20" i="14"/>
  <c r="K20" i="15"/>
  <c r="F85" i="14"/>
  <c r="H85" i="15"/>
  <c r="F87" i="14"/>
  <c r="H87" i="15"/>
  <c r="D143" i="14"/>
  <c r="F143" i="15"/>
  <c r="F47" i="14"/>
  <c r="H47" i="15"/>
  <c r="F173" i="14"/>
  <c r="H173" i="15"/>
  <c r="H157" i="14"/>
  <c r="J157" i="15"/>
  <c r="H91" i="14"/>
  <c r="J91" i="15"/>
  <c r="F109" i="14"/>
  <c r="H109" i="15"/>
  <c r="H53" i="14"/>
  <c r="J53" i="15"/>
  <c r="D165" i="14"/>
  <c r="F165" i="15"/>
  <c r="J63" i="14"/>
  <c r="L63" i="15"/>
  <c r="F115" i="14"/>
  <c r="H115" i="15"/>
  <c r="D161" i="14"/>
  <c r="F161" i="15"/>
  <c r="F161" i="14"/>
  <c r="H161" i="15"/>
  <c r="F177" i="14"/>
  <c r="H177" i="15"/>
  <c r="J121" i="14"/>
  <c r="L121" i="15"/>
  <c r="D159" i="14"/>
  <c r="F159" i="15"/>
  <c r="D93" i="14"/>
  <c r="F93" i="15"/>
  <c r="D109" i="14"/>
  <c r="F109" i="15"/>
  <c r="D79" i="14"/>
  <c r="F79" i="15"/>
  <c r="F63" i="14"/>
  <c r="H63" i="15"/>
  <c r="F169" i="14"/>
  <c r="H169" i="15"/>
  <c r="F77" i="14"/>
  <c r="H77" i="15"/>
  <c r="H187" i="14"/>
  <c r="J187" i="15"/>
  <c r="H93" i="14"/>
  <c r="J93" i="15"/>
  <c r="H49" i="14"/>
  <c r="J49" i="15"/>
  <c r="H101" i="14"/>
  <c r="J101" i="15"/>
  <c r="D195" i="14"/>
  <c r="F195" i="15"/>
  <c r="D193" i="14"/>
  <c r="F193" i="15"/>
  <c r="D51" i="14"/>
  <c r="F51" i="15"/>
  <c r="F101" i="14"/>
  <c r="H101" i="15"/>
  <c r="H171" i="14"/>
  <c r="J171" i="15"/>
  <c r="J73" i="14"/>
  <c r="L73" i="15"/>
  <c r="D135" i="14"/>
  <c r="F135" i="15"/>
  <c r="F75" i="14"/>
  <c r="H75" i="15"/>
  <c r="F203" i="14"/>
  <c r="H203" i="15"/>
  <c r="D91" i="14"/>
  <c r="F91" i="15"/>
  <c r="F185" i="14"/>
  <c r="H185" i="15"/>
  <c r="J13" i="15"/>
  <c r="E17" i="14"/>
  <c r="G17" i="15"/>
  <c r="H119" i="14"/>
  <c r="J119" i="15"/>
  <c r="D45" i="14"/>
  <c r="F45" i="15"/>
  <c r="I19" i="14"/>
  <c r="K19" i="15"/>
  <c r="D53" i="14"/>
  <c r="F53" i="15"/>
  <c r="H183" i="14"/>
  <c r="J183" i="15"/>
  <c r="F183" i="14"/>
  <c r="H183" i="15"/>
  <c r="H137" i="14"/>
  <c r="J137" i="15"/>
  <c r="G19" i="14"/>
  <c r="I19" i="15"/>
  <c r="J11" i="14"/>
  <c r="L11" i="15"/>
  <c r="F181" i="14"/>
  <c r="H181" i="15"/>
  <c r="F191" i="14"/>
  <c r="H191" i="15"/>
  <c r="J105" i="14"/>
  <c r="L105" i="15"/>
  <c r="H57" i="14"/>
  <c r="J57" i="15"/>
  <c r="F147" i="14"/>
  <c r="H147" i="15"/>
  <c r="D157" i="14"/>
  <c r="F157" i="15"/>
  <c r="J15" i="14"/>
  <c r="L15" i="15"/>
  <c r="J163" i="14"/>
  <c r="L163" i="15"/>
  <c r="D99" i="14"/>
  <c r="F99" i="15"/>
  <c r="F69" i="14"/>
  <c r="H69" i="15"/>
  <c r="J173" i="14"/>
  <c r="L173" i="15"/>
  <c r="H83" i="14"/>
  <c r="J83" i="15"/>
  <c r="J77" i="14"/>
  <c r="L77" i="15"/>
  <c r="J195" i="14"/>
  <c r="L195" i="15"/>
  <c r="F195" i="14"/>
  <c r="H195" i="15"/>
  <c r="D199" i="14"/>
  <c r="F199" i="15"/>
  <c r="D49" i="14"/>
  <c r="F49" i="15"/>
  <c r="F99" i="14"/>
  <c r="H99" i="15"/>
  <c r="D61" i="14"/>
  <c r="F61" i="15"/>
  <c r="F163" i="14"/>
  <c r="H163" i="15"/>
  <c r="J139" i="14"/>
  <c r="L139" i="15"/>
  <c r="D83" i="14"/>
  <c r="F83" i="15"/>
  <c r="D155" i="14"/>
  <c r="F155" i="15"/>
  <c r="D147" i="14"/>
  <c r="F147" i="15"/>
  <c r="D163" i="14"/>
  <c r="F163" i="15"/>
  <c r="D103" i="14"/>
  <c r="F103" i="15"/>
  <c r="F117" i="14"/>
  <c r="H117" i="15"/>
  <c r="H55" i="14"/>
  <c r="J55" i="15"/>
  <c r="H197" i="14"/>
  <c r="J197" i="15"/>
  <c r="D131" i="14"/>
  <c r="F131" i="15"/>
  <c r="D85" i="14"/>
  <c r="F85" i="15"/>
  <c r="D205" i="14"/>
  <c r="F205" i="15"/>
  <c r="H131" i="14"/>
  <c r="J131" i="15"/>
  <c r="H191" i="14"/>
  <c r="J191" i="15"/>
  <c r="J53" i="14"/>
  <c r="L53" i="15"/>
  <c r="D171" i="14"/>
  <c r="F171" i="15"/>
  <c r="D145" i="14"/>
  <c r="F145" i="15"/>
  <c r="F141" i="14"/>
  <c r="H141" i="15"/>
  <c r="H69" i="14"/>
  <c r="J69" i="15"/>
  <c r="F143" i="14"/>
  <c r="H143" i="15"/>
  <c r="H203" i="14"/>
  <c r="J203" i="15"/>
  <c r="F79" i="14"/>
  <c r="H79" i="15"/>
  <c r="F189" i="14"/>
  <c r="H189" i="15"/>
  <c r="D137" i="14"/>
  <c r="F137" i="15"/>
  <c r="D167" i="14"/>
  <c r="F167" i="15"/>
  <c r="D71" i="14"/>
  <c r="F71" i="15"/>
  <c r="D185" i="14"/>
  <c r="F185" i="15"/>
  <c r="H129" i="14"/>
  <c r="J129" i="15"/>
  <c r="J17" i="14"/>
  <c r="L17" i="15"/>
  <c r="J107" i="14"/>
  <c r="L107" i="15"/>
  <c r="F165" i="14"/>
  <c r="H165" i="15"/>
  <c r="F51" i="14"/>
  <c r="H51" i="15"/>
  <c r="F83" i="14"/>
  <c r="H83" i="15"/>
  <c r="F129" i="14"/>
  <c r="H129" i="15"/>
  <c r="D87" i="14"/>
  <c r="F87" i="15"/>
  <c r="D169" i="14"/>
  <c r="F169" i="15"/>
  <c r="D201" i="14"/>
  <c r="F201" i="15"/>
  <c r="D177" i="14"/>
  <c r="F177" i="15"/>
  <c r="D105" i="14"/>
  <c r="F105" i="15"/>
  <c r="F55" i="14"/>
  <c r="H55" i="15"/>
  <c r="F119" i="14"/>
  <c r="H119" i="15"/>
  <c r="H193" i="14"/>
  <c r="J193" i="15"/>
  <c r="H81" i="14"/>
  <c r="J81" i="15"/>
  <c r="H199" i="14"/>
  <c r="J199" i="15"/>
  <c r="H113" i="14"/>
  <c r="J113" i="15"/>
  <c r="J175" i="14"/>
  <c r="L175" i="15"/>
  <c r="D129" i="14"/>
  <c r="F129" i="15"/>
  <c r="D73" i="14"/>
  <c r="F73" i="15"/>
  <c r="D119" i="14"/>
  <c r="F119" i="15"/>
  <c r="H115" i="14"/>
  <c r="J115" i="15"/>
  <c r="J131" i="14"/>
  <c r="L131" i="15"/>
  <c r="J47" i="14"/>
  <c r="L47" i="15"/>
  <c r="F103" i="14"/>
  <c r="H103" i="15"/>
  <c r="H149" i="14"/>
  <c r="J149" i="15"/>
  <c r="H103" i="14"/>
  <c r="J103" i="15"/>
  <c r="D125" i="14"/>
  <c r="F125" i="15"/>
  <c r="D77" i="14"/>
  <c r="F77" i="15"/>
  <c r="H71" i="14"/>
  <c r="J71" i="15"/>
  <c r="D149" i="14"/>
  <c r="F149" i="15"/>
  <c r="J167" i="14"/>
  <c r="L167" i="15"/>
  <c r="D197" i="14"/>
  <c r="F197" i="15"/>
  <c r="J185" i="14"/>
  <c r="L185" i="15"/>
  <c r="D179" i="14"/>
  <c r="F179" i="15"/>
  <c r="H153" i="14"/>
  <c r="J153" i="15"/>
  <c r="J151" i="14"/>
  <c r="L151" i="15"/>
  <c r="F167" i="14"/>
  <c r="H167" i="15"/>
  <c r="F89" i="14"/>
  <c r="H89" i="15"/>
  <c r="J59" i="14"/>
  <c r="L59" i="15"/>
  <c r="H159" i="14"/>
  <c r="J159" i="15"/>
  <c r="D65" i="14"/>
  <c r="F65" i="15"/>
  <c r="D141" i="14"/>
  <c r="F141" i="15"/>
  <c r="D153" i="14"/>
  <c r="F153" i="15"/>
  <c r="D89" i="14"/>
  <c r="F89" i="15"/>
  <c r="F201" i="14"/>
  <c r="H201" i="15"/>
  <c r="J123" i="14"/>
  <c r="L123" i="15"/>
  <c r="J171" i="14"/>
  <c r="L171" i="15"/>
  <c r="D203" i="14"/>
  <c r="F203" i="15"/>
  <c r="J189" i="14"/>
  <c r="L189" i="15"/>
  <c r="F67" i="14"/>
  <c r="H67" i="15"/>
  <c r="F91" i="14"/>
  <c r="H91" i="15"/>
  <c r="D95" i="14"/>
  <c r="F95" i="15"/>
  <c r="D59" i="14"/>
  <c r="F59" i="15"/>
  <c r="D127" i="14"/>
  <c r="F127" i="15"/>
  <c r="D121" i="14"/>
  <c r="F121" i="15"/>
  <c r="F95" i="14"/>
  <c r="H95" i="15"/>
  <c r="F123" i="14"/>
  <c r="H123" i="15"/>
  <c r="F65" i="14"/>
  <c r="H65" i="15"/>
  <c r="H127" i="14"/>
  <c r="J127" i="15"/>
  <c r="H89" i="14"/>
  <c r="J89" i="15"/>
  <c r="J83" i="14"/>
  <c r="L83" i="15"/>
  <c r="D47" i="14"/>
  <c r="F47" i="15"/>
  <c r="D117" i="14"/>
  <c r="F117" i="15"/>
  <c r="F113" i="14"/>
  <c r="H113" i="15"/>
  <c r="H141" i="14"/>
  <c r="J141" i="15"/>
  <c r="J81" i="14"/>
  <c r="L81" i="15"/>
  <c r="J187" i="14"/>
  <c r="L187" i="15"/>
  <c r="F18" i="8"/>
  <c r="C20" i="14"/>
  <c r="R8" i="8"/>
  <c r="O7" i="14"/>
  <c r="J155" i="14"/>
  <c r="J51" i="14"/>
  <c r="L20" i="8"/>
  <c r="J197" i="14"/>
  <c r="F73" i="14"/>
  <c r="J89" i="14"/>
  <c r="F127" i="14"/>
  <c r="Q115" i="15"/>
  <c r="D81" i="14"/>
  <c r="I20" i="15"/>
  <c r="J113" i="14"/>
  <c r="H147" i="14"/>
  <c r="H179" i="14"/>
  <c r="H123" i="14"/>
  <c r="H77" i="14"/>
  <c r="H121" i="14"/>
  <c r="F59" i="14"/>
  <c r="C21" i="14"/>
  <c r="J93" i="14"/>
  <c r="F145" i="14"/>
  <c r="J45" i="14"/>
  <c r="F205" i="14"/>
  <c r="H105" i="14"/>
  <c r="J69" i="14"/>
  <c r="F107" i="14"/>
  <c r="F139" i="14"/>
  <c r="H85" i="14"/>
  <c r="H177" i="14"/>
  <c r="H185" i="14"/>
  <c r="F131" i="14"/>
  <c r="D191" i="14"/>
  <c r="H161" i="14"/>
  <c r="H111" i="14"/>
  <c r="H167" i="14"/>
  <c r="H117" i="14"/>
  <c r="F135" i="14"/>
  <c r="J65" i="14"/>
  <c r="H13" i="14"/>
  <c r="J141" i="14"/>
  <c r="J159" i="14"/>
  <c r="F153" i="14"/>
  <c r="F151" i="14"/>
  <c r="J129" i="14"/>
  <c r="H99" i="14"/>
  <c r="D101" i="14"/>
  <c r="H67" i="14"/>
  <c r="J157" i="14"/>
  <c r="E16" i="14"/>
  <c r="H16" i="8"/>
  <c r="H15" i="15" s="1"/>
  <c r="H173" i="14"/>
  <c r="G18" i="14"/>
  <c r="J18" i="8"/>
  <c r="J143" i="14"/>
  <c r="J109" i="14"/>
  <c r="J203" i="14"/>
  <c r="J183" i="14"/>
  <c r="H47" i="14"/>
  <c r="D63" i="14"/>
  <c r="J193" i="14"/>
  <c r="H61" i="14"/>
  <c r="J169" i="14"/>
  <c r="J97" i="14"/>
  <c r="J137" i="14"/>
  <c r="H95" i="14"/>
  <c r="H195" i="14"/>
  <c r="J119" i="14"/>
  <c r="F125" i="14"/>
  <c r="D187" i="14"/>
  <c r="J79" i="14"/>
  <c r="J149" i="14"/>
  <c r="F49" i="14"/>
  <c r="H189" i="14"/>
  <c r="F9" i="14"/>
  <c r="J91" i="14"/>
  <c r="J103" i="14"/>
  <c r="D175" i="14"/>
  <c r="H133" i="14"/>
  <c r="J55" i="14"/>
  <c r="D57" i="14"/>
  <c r="H165" i="14"/>
  <c r="J201" i="14"/>
  <c r="J75" i="14"/>
  <c r="H87" i="14"/>
  <c r="AU22" i="1"/>
  <c r="AV22" i="1"/>
  <c r="AS22" i="1"/>
  <c r="AT20" i="1"/>
  <c r="AA21" i="6"/>
  <c r="AN17" i="6"/>
  <c r="U21" i="6"/>
  <c r="O19" i="6"/>
  <c r="AY20" i="1"/>
  <c r="I21" i="6"/>
  <c r="AB24" i="1"/>
  <c r="V24" i="1"/>
  <c r="P22" i="1"/>
  <c r="J24" i="1"/>
  <c r="Q16" i="8" l="1"/>
  <c r="AO22" i="1"/>
  <c r="AY22" i="1" s="1"/>
  <c r="K24" i="8"/>
  <c r="K25" i="8"/>
  <c r="E25" i="8"/>
  <c r="E24" i="15" s="1"/>
  <c r="E24" i="8"/>
  <c r="G22" i="8"/>
  <c r="G23" i="8"/>
  <c r="I24" i="8"/>
  <c r="I25" i="8"/>
  <c r="R88" i="8"/>
  <c r="R87" i="15" s="1"/>
  <c r="Q87" i="15"/>
  <c r="R104" i="8"/>
  <c r="R103" i="15" s="1"/>
  <c r="Q103" i="15"/>
  <c r="R126" i="8"/>
  <c r="R125" i="15" s="1"/>
  <c r="Q125" i="15"/>
  <c r="R102" i="8"/>
  <c r="R101" i="15" s="1"/>
  <c r="Q101" i="15"/>
  <c r="R130" i="8"/>
  <c r="R129" i="15" s="1"/>
  <c r="Q129" i="15"/>
  <c r="R154" i="8"/>
  <c r="R153" i="15" s="1"/>
  <c r="Q153" i="15"/>
  <c r="R142" i="8"/>
  <c r="R141" i="15" s="1"/>
  <c r="Q141" i="15"/>
  <c r="R118" i="8"/>
  <c r="R117" i="15" s="1"/>
  <c r="Q117" i="15"/>
  <c r="R112" i="8"/>
  <c r="R111" i="15" s="1"/>
  <c r="Q111" i="15"/>
  <c r="R192" i="8"/>
  <c r="R191" i="15" s="1"/>
  <c r="Q191" i="15"/>
  <c r="R186" i="8"/>
  <c r="R185" i="15" s="1"/>
  <c r="Q185" i="15"/>
  <c r="R86" i="8"/>
  <c r="R85" i="15" s="1"/>
  <c r="Q85" i="15"/>
  <c r="R108" i="8"/>
  <c r="R107" i="15" s="1"/>
  <c r="Q107" i="15"/>
  <c r="R70" i="8"/>
  <c r="R69" i="15" s="1"/>
  <c r="Q69" i="15"/>
  <c r="R206" i="8"/>
  <c r="R205" i="15" s="1"/>
  <c r="Q205" i="15"/>
  <c r="R146" i="8"/>
  <c r="R145" i="15" s="1"/>
  <c r="Q145" i="15"/>
  <c r="R148" i="8"/>
  <c r="R147" i="15" s="1"/>
  <c r="Q147" i="15"/>
  <c r="R90" i="8"/>
  <c r="R89" i="15" s="1"/>
  <c r="Q89" i="15"/>
  <c r="R84" i="8"/>
  <c r="R83" i="15" s="1"/>
  <c r="Q83" i="15"/>
  <c r="R156" i="8"/>
  <c r="R155" i="15" s="1"/>
  <c r="Q155" i="15"/>
  <c r="R200" i="8"/>
  <c r="Q199" i="15"/>
  <c r="R58" i="8"/>
  <c r="R57" i="15" s="1"/>
  <c r="Q57" i="15"/>
  <c r="R50" i="8"/>
  <c r="R49" i="15" s="1"/>
  <c r="Q49" i="15"/>
  <c r="R138" i="8"/>
  <c r="R137" i="15" s="1"/>
  <c r="Q137" i="15"/>
  <c r="R62" i="8"/>
  <c r="R61" i="15" s="1"/>
  <c r="Q61" i="15"/>
  <c r="R64" i="8"/>
  <c r="R63" i="15" s="1"/>
  <c r="Q63" i="15"/>
  <c r="R184" i="8"/>
  <c r="R183" i="15" s="1"/>
  <c r="Q183" i="15"/>
  <c r="R110" i="8"/>
  <c r="R109" i="15" s="1"/>
  <c r="Q109" i="15"/>
  <c r="H17" i="14"/>
  <c r="J17" i="15"/>
  <c r="R68" i="8"/>
  <c r="R67" i="15" s="1"/>
  <c r="Q67" i="15"/>
  <c r="I21" i="14"/>
  <c r="K21" i="15"/>
  <c r="R60" i="8"/>
  <c r="R59" i="15" s="1"/>
  <c r="Q59" i="15"/>
  <c r="R78" i="8"/>
  <c r="R77" i="15" s="1"/>
  <c r="Q77" i="15"/>
  <c r="R182" i="8"/>
  <c r="R181" i="15" s="1"/>
  <c r="Q181" i="15"/>
  <c r="R164" i="8"/>
  <c r="R163" i="15" s="1"/>
  <c r="Q163" i="15"/>
  <c r="O171" i="14"/>
  <c r="Q171" i="15"/>
  <c r="R74" i="8"/>
  <c r="R73" i="15" s="1"/>
  <c r="Q73" i="15"/>
  <c r="J19" i="14"/>
  <c r="L19" i="15"/>
  <c r="R72" i="8"/>
  <c r="Q71" i="15"/>
  <c r="O11" i="14"/>
  <c r="Q11" i="15"/>
  <c r="R14" i="8"/>
  <c r="R13" i="15" s="1"/>
  <c r="Q13" i="15"/>
  <c r="R134" i="8"/>
  <c r="R133" i="15" s="1"/>
  <c r="Q133" i="15"/>
  <c r="R80" i="8"/>
  <c r="R79" i="15" s="1"/>
  <c r="Q79" i="15"/>
  <c r="R98" i="8"/>
  <c r="R97" i="15" s="1"/>
  <c r="Q97" i="15"/>
  <c r="R100" i="8"/>
  <c r="R99" i="15" s="1"/>
  <c r="Q99" i="15"/>
  <c r="R152" i="8"/>
  <c r="R151" i="15" s="1"/>
  <c r="Q151" i="15"/>
  <c r="R160" i="8"/>
  <c r="R159" i="15" s="1"/>
  <c r="Q159" i="15"/>
  <c r="R136" i="8"/>
  <c r="R135" i="15" s="1"/>
  <c r="Q135" i="15"/>
  <c r="R168" i="8"/>
  <c r="R167" i="15" s="1"/>
  <c r="Q167" i="15"/>
  <c r="R162" i="8"/>
  <c r="R161" i="15" s="1"/>
  <c r="Q161" i="15"/>
  <c r="R132" i="8"/>
  <c r="R131" i="15" s="1"/>
  <c r="Q131" i="15"/>
  <c r="R178" i="8"/>
  <c r="R177" i="15" s="1"/>
  <c r="Q177" i="15"/>
  <c r="R140" i="8"/>
  <c r="R139" i="15" s="1"/>
  <c r="Q139" i="15"/>
  <c r="R106" i="8"/>
  <c r="R105" i="15" s="1"/>
  <c r="Q105" i="15"/>
  <c r="R46" i="8"/>
  <c r="R45" i="15" s="1"/>
  <c r="Q45" i="15"/>
  <c r="R94" i="8"/>
  <c r="R93" i="15" s="1"/>
  <c r="Q93" i="15"/>
  <c r="R180" i="8"/>
  <c r="R179" i="15" s="1"/>
  <c r="Q179" i="15"/>
  <c r="R114" i="8"/>
  <c r="R113" i="15" s="1"/>
  <c r="Q113" i="15"/>
  <c r="R82" i="8"/>
  <c r="R81" i="15" s="1"/>
  <c r="Q81" i="15"/>
  <c r="R128" i="8"/>
  <c r="R127" i="15" s="1"/>
  <c r="Q127" i="15"/>
  <c r="R54" i="8"/>
  <c r="R53" i="15" s="1"/>
  <c r="Q53" i="15"/>
  <c r="R52" i="8"/>
  <c r="R51" i="15" s="1"/>
  <c r="Q51" i="15"/>
  <c r="R202" i="8"/>
  <c r="R201" i="15" s="1"/>
  <c r="Q201" i="15"/>
  <c r="R10" i="8"/>
  <c r="R9" i="15" s="1"/>
  <c r="Q9" i="15"/>
  <c r="R196" i="8"/>
  <c r="R195" i="15" s="1"/>
  <c r="Q195" i="15"/>
  <c r="E23" i="15"/>
  <c r="R76" i="8"/>
  <c r="R75" i="15" s="1"/>
  <c r="Q75" i="15"/>
  <c r="R166" i="8"/>
  <c r="R165" i="15" s="1"/>
  <c r="Q165" i="15"/>
  <c r="R56" i="8"/>
  <c r="R55" i="15" s="1"/>
  <c r="Q55" i="15"/>
  <c r="R176" i="8"/>
  <c r="R175" i="15" s="1"/>
  <c r="Q175" i="15"/>
  <c r="R92" i="8"/>
  <c r="R91" i="15" s="1"/>
  <c r="Q91" i="15"/>
  <c r="R190" i="8"/>
  <c r="R189" i="15" s="1"/>
  <c r="Q189" i="15"/>
  <c r="R150" i="8"/>
  <c r="R149" i="15" s="1"/>
  <c r="Q149" i="15"/>
  <c r="R188" i="8"/>
  <c r="R187" i="15" s="1"/>
  <c r="Q187" i="15"/>
  <c r="R120" i="8"/>
  <c r="R119" i="15" s="1"/>
  <c r="Q119" i="15"/>
  <c r="R96" i="8"/>
  <c r="R95" i="15" s="1"/>
  <c r="Q95" i="15"/>
  <c r="R170" i="8"/>
  <c r="R169" i="15" s="1"/>
  <c r="Q169" i="15"/>
  <c r="R194" i="8"/>
  <c r="R193" i="15" s="1"/>
  <c r="Q193" i="15"/>
  <c r="R48" i="8"/>
  <c r="R47" i="15" s="1"/>
  <c r="Q47" i="15"/>
  <c r="R204" i="8"/>
  <c r="R203" i="15" s="1"/>
  <c r="Q203" i="15"/>
  <c r="R144" i="8"/>
  <c r="R143" i="15" s="1"/>
  <c r="Q143" i="15"/>
  <c r="R174" i="8"/>
  <c r="R173" i="15" s="1"/>
  <c r="Q173" i="15"/>
  <c r="R158" i="8"/>
  <c r="R157" i="15" s="1"/>
  <c r="Q157" i="15"/>
  <c r="E19" i="14"/>
  <c r="G19" i="15"/>
  <c r="R66" i="8"/>
  <c r="R65" i="15" s="1"/>
  <c r="Q65" i="15"/>
  <c r="G21" i="14"/>
  <c r="I21" i="15"/>
  <c r="R122" i="8"/>
  <c r="R121" i="15" s="1"/>
  <c r="Q121" i="15"/>
  <c r="R124" i="8"/>
  <c r="R123" i="15" s="1"/>
  <c r="Q123" i="15"/>
  <c r="E18" i="14"/>
  <c r="G18" i="15"/>
  <c r="R198" i="8"/>
  <c r="R197" i="15" s="1"/>
  <c r="Q197" i="15"/>
  <c r="P7" i="14"/>
  <c r="R7" i="15"/>
  <c r="D17" i="14"/>
  <c r="F17" i="15"/>
  <c r="R12" i="8"/>
  <c r="F20" i="8"/>
  <c r="O199" i="14"/>
  <c r="O71" i="14"/>
  <c r="R116" i="8"/>
  <c r="R172" i="8"/>
  <c r="O115" i="14"/>
  <c r="P51" i="14"/>
  <c r="O51" i="14"/>
  <c r="O197" i="14"/>
  <c r="O81" i="14"/>
  <c r="O127" i="14"/>
  <c r="O83" i="14"/>
  <c r="O155" i="14"/>
  <c r="O53" i="14"/>
  <c r="H18" i="8"/>
  <c r="Q18" i="8" s="1"/>
  <c r="G20" i="14"/>
  <c r="J20" i="8"/>
  <c r="O73" i="14"/>
  <c r="I22" i="15"/>
  <c r="O163" i="14"/>
  <c r="O89" i="14"/>
  <c r="O59" i="14"/>
  <c r="O201" i="14"/>
  <c r="O9" i="14"/>
  <c r="O79" i="14"/>
  <c r="O195" i="14"/>
  <c r="O97" i="14"/>
  <c r="P63" i="14"/>
  <c r="O63" i="14"/>
  <c r="O109" i="14"/>
  <c r="F15" i="14"/>
  <c r="P101" i="14"/>
  <c r="O101" i="14"/>
  <c r="O153" i="14"/>
  <c r="O65" i="14"/>
  <c r="O167" i="14"/>
  <c r="O131" i="14"/>
  <c r="O139" i="14"/>
  <c r="O179" i="14"/>
  <c r="O45" i="14"/>
  <c r="O181" i="14"/>
  <c r="O133" i="14"/>
  <c r="O69" i="14"/>
  <c r="O145" i="14"/>
  <c r="O121" i="14"/>
  <c r="O165" i="14"/>
  <c r="O187" i="14"/>
  <c r="O169" i="14"/>
  <c r="O143" i="14"/>
  <c r="O157" i="14"/>
  <c r="O99" i="14"/>
  <c r="O159" i="14"/>
  <c r="O111" i="14"/>
  <c r="O185" i="14"/>
  <c r="O107" i="14"/>
  <c r="O147" i="14"/>
  <c r="K22" i="15"/>
  <c r="O105" i="14"/>
  <c r="O93" i="14"/>
  <c r="O77" i="14"/>
  <c r="O175" i="14"/>
  <c r="O95" i="14"/>
  <c r="O47" i="14"/>
  <c r="P57" i="14"/>
  <c r="O57" i="14"/>
  <c r="O49" i="14"/>
  <c r="O61" i="14"/>
  <c r="P67" i="14"/>
  <c r="O67" i="14"/>
  <c r="O141" i="14"/>
  <c r="O135" i="14"/>
  <c r="O161" i="14"/>
  <c r="O177" i="14"/>
  <c r="O113" i="14"/>
  <c r="O189" i="14"/>
  <c r="O87" i="14"/>
  <c r="O103" i="14"/>
  <c r="O125" i="14"/>
  <c r="O137" i="14"/>
  <c r="O183" i="14"/>
  <c r="O129" i="14"/>
  <c r="O205" i="14"/>
  <c r="O123" i="14"/>
  <c r="O75" i="14"/>
  <c r="O55" i="14"/>
  <c r="O91" i="14"/>
  <c r="O149" i="14"/>
  <c r="O119" i="14"/>
  <c r="O193" i="14"/>
  <c r="O203" i="14"/>
  <c r="O173" i="14"/>
  <c r="O151" i="14"/>
  <c r="O13" i="14"/>
  <c r="O117" i="14"/>
  <c r="O191" i="14"/>
  <c r="O85" i="14"/>
  <c r="AS24" i="1"/>
  <c r="AV24" i="1"/>
  <c r="AU24" i="1"/>
  <c r="AT22" i="1"/>
  <c r="AA23" i="6"/>
  <c r="U23" i="6"/>
  <c r="O21" i="6"/>
  <c r="AN19" i="6"/>
  <c r="I23" i="6"/>
  <c r="AB26" i="1"/>
  <c r="V26" i="1"/>
  <c r="P24" i="1"/>
  <c r="J26" i="1"/>
  <c r="P133" i="14" l="1"/>
  <c r="P155" i="14"/>
  <c r="P181" i="14"/>
  <c r="P83" i="14"/>
  <c r="P141" i="14"/>
  <c r="P185" i="14"/>
  <c r="P109" i="14"/>
  <c r="P125" i="14"/>
  <c r="AO24" i="1"/>
  <c r="AY24" i="1" s="1"/>
  <c r="P87" i="14"/>
  <c r="P129" i="14"/>
  <c r="P107" i="14"/>
  <c r="P137" i="14"/>
  <c r="P197" i="14"/>
  <c r="P111" i="14"/>
  <c r="P147" i="14"/>
  <c r="P97" i="14"/>
  <c r="P191" i="14"/>
  <c r="P73" i="14"/>
  <c r="E27" i="8"/>
  <c r="E26" i="15" s="1"/>
  <c r="E26" i="8"/>
  <c r="C25" i="14" s="1"/>
  <c r="P69" i="14"/>
  <c r="P139" i="14"/>
  <c r="G25" i="8"/>
  <c r="G24" i="8"/>
  <c r="K27" i="8"/>
  <c r="K26" i="8"/>
  <c r="P13" i="14"/>
  <c r="I26" i="8"/>
  <c r="I27" i="8"/>
  <c r="P205" i="14"/>
  <c r="P91" i="14"/>
  <c r="P75" i="14"/>
  <c r="P161" i="14"/>
  <c r="P81" i="14"/>
  <c r="P85" i="14"/>
  <c r="P117" i="14"/>
  <c r="P151" i="14"/>
  <c r="P193" i="14"/>
  <c r="P103" i="14"/>
  <c r="P135" i="14"/>
  <c r="P89" i="14"/>
  <c r="P173" i="14"/>
  <c r="P177" i="14"/>
  <c r="P149" i="14"/>
  <c r="P55" i="14"/>
  <c r="P123" i="14"/>
  <c r="P99" i="14"/>
  <c r="P45" i="14"/>
  <c r="P113" i="14"/>
  <c r="P61" i="14"/>
  <c r="P145" i="14"/>
  <c r="P153" i="14"/>
  <c r="P195" i="14"/>
  <c r="P201" i="14"/>
  <c r="P183" i="14"/>
  <c r="P49" i="14"/>
  <c r="P77" i="14"/>
  <c r="P163" i="14"/>
  <c r="P175" i="14"/>
  <c r="P159" i="14"/>
  <c r="P167" i="14"/>
  <c r="P59" i="14"/>
  <c r="P47" i="14"/>
  <c r="P203" i="14"/>
  <c r="P119" i="14"/>
  <c r="P189" i="14"/>
  <c r="P95" i="14"/>
  <c r="P169" i="14"/>
  <c r="P121" i="14"/>
  <c r="P179" i="14"/>
  <c r="P131" i="14"/>
  <c r="P65" i="14"/>
  <c r="P79" i="14"/>
  <c r="P93" i="14"/>
  <c r="P143" i="14"/>
  <c r="P187" i="14"/>
  <c r="P53" i="14"/>
  <c r="G23" i="14"/>
  <c r="I23" i="15"/>
  <c r="P105" i="14"/>
  <c r="P157" i="14"/>
  <c r="P165" i="14"/>
  <c r="P9" i="14"/>
  <c r="P115" i="14"/>
  <c r="R115" i="15"/>
  <c r="D19" i="14"/>
  <c r="F19" i="15"/>
  <c r="R16" i="8"/>
  <c r="R15" i="15" s="1"/>
  <c r="Q15" i="15"/>
  <c r="P71" i="14"/>
  <c r="R71" i="15"/>
  <c r="P199" i="14"/>
  <c r="R199" i="15"/>
  <c r="E20" i="14"/>
  <c r="G20" i="15"/>
  <c r="I23" i="14"/>
  <c r="K23" i="15"/>
  <c r="H19" i="14"/>
  <c r="J19" i="15"/>
  <c r="P11" i="14"/>
  <c r="R11" i="15"/>
  <c r="G24" i="14"/>
  <c r="I24" i="15"/>
  <c r="C23" i="14"/>
  <c r="P127" i="14"/>
  <c r="E21" i="14"/>
  <c r="G21" i="15"/>
  <c r="Q17" i="15"/>
  <c r="H17" i="15"/>
  <c r="P171" i="14"/>
  <c r="R171" i="15"/>
  <c r="C24" i="14"/>
  <c r="J24" i="8"/>
  <c r="G22" i="14"/>
  <c r="J22" i="8"/>
  <c r="F17" i="14"/>
  <c r="C22" i="14"/>
  <c r="F22" i="8"/>
  <c r="I22" i="14"/>
  <c r="L22" i="8"/>
  <c r="H20" i="8"/>
  <c r="Q20" i="8" s="1"/>
  <c r="K24" i="15"/>
  <c r="O15" i="14"/>
  <c r="AU26" i="1"/>
  <c r="AV26" i="1"/>
  <c r="AS26" i="1"/>
  <c r="AT24" i="1"/>
  <c r="AA25" i="6"/>
  <c r="O23" i="6"/>
  <c r="AN21" i="6"/>
  <c r="U25" i="6"/>
  <c r="I25" i="6"/>
  <c r="AB28" i="1"/>
  <c r="V28" i="1"/>
  <c r="P26" i="1"/>
  <c r="AO26" i="1" s="1"/>
  <c r="J28" i="1"/>
  <c r="E25" i="15" l="1"/>
  <c r="K28" i="8"/>
  <c r="K29" i="8"/>
  <c r="P15" i="14"/>
  <c r="G26" i="8"/>
  <c r="G27" i="8"/>
  <c r="E29" i="8"/>
  <c r="E28" i="15" s="1"/>
  <c r="E28" i="8"/>
  <c r="E27" i="15" s="1"/>
  <c r="I28" i="8"/>
  <c r="I29" i="8"/>
  <c r="O17" i="14"/>
  <c r="R18" i="8"/>
  <c r="P17" i="14" s="1"/>
  <c r="I25" i="14"/>
  <c r="K25" i="15"/>
  <c r="D21" i="14"/>
  <c r="F21" i="15"/>
  <c r="G25" i="14"/>
  <c r="I25" i="15"/>
  <c r="J21" i="14"/>
  <c r="L21" i="15"/>
  <c r="E23" i="14"/>
  <c r="G23" i="15"/>
  <c r="E22" i="14"/>
  <c r="G22" i="15"/>
  <c r="Q19" i="15"/>
  <c r="H19" i="15"/>
  <c r="H23" i="14"/>
  <c r="J23" i="15"/>
  <c r="H21" i="14"/>
  <c r="J21" i="15"/>
  <c r="F24" i="8"/>
  <c r="C26" i="14"/>
  <c r="H22" i="8"/>
  <c r="Q22" i="8" s="1"/>
  <c r="F19" i="14"/>
  <c r="I26" i="15"/>
  <c r="F26" i="8"/>
  <c r="I24" i="14"/>
  <c r="L24" i="8"/>
  <c r="AV28" i="1"/>
  <c r="AS28" i="1"/>
  <c r="AU28" i="1"/>
  <c r="AT26" i="1"/>
  <c r="AA27" i="6"/>
  <c r="AN23" i="6"/>
  <c r="O25" i="6"/>
  <c r="U27" i="6"/>
  <c r="AY26" i="1"/>
  <c r="I27" i="6"/>
  <c r="AB30" i="1"/>
  <c r="V30" i="1"/>
  <c r="P28" i="1"/>
  <c r="J30" i="1"/>
  <c r="AO28" i="1" l="1"/>
  <c r="C27" i="14"/>
  <c r="G28" i="8"/>
  <c r="G29" i="8"/>
  <c r="E30" i="8"/>
  <c r="E29" i="15" s="1"/>
  <c r="E31" i="8"/>
  <c r="E30" i="15" s="1"/>
  <c r="I30" i="8"/>
  <c r="I31" i="8"/>
  <c r="K30" i="8"/>
  <c r="K31" i="8"/>
  <c r="R17" i="15"/>
  <c r="O19" i="14"/>
  <c r="D25" i="14"/>
  <c r="F25" i="15"/>
  <c r="I28" i="14"/>
  <c r="K28" i="15"/>
  <c r="E25" i="14"/>
  <c r="G25" i="15"/>
  <c r="F21" i="14"/>
  <c r="H21" i="15"/>
  <c r="D23" i="14"/>
  <c r="F23" i="15"/>
  <c r="I27" i="14"/>
  <c r="K27" i="15"/>
  <c r="J23" i="14"/>
  <c r="L23" i="15"/>
  <c r="R20" i="8"/>
  <c r="E24" i="14"/>
  <c r="G24" i="15"/>
  <c r="G27" i="14"/>
  <c r="I27" i="15"/>
  <c r="I26" i="14"/>
  <c r="K26" i="15"/>
  <c r="L26" i="8"/>
  <c r="L28" i="8"/>
  <c r="Q21" i="15"/>
  <c r="H24" i="8"/>
  <c r="Q24" i="8" s="1"/>
  <c r="G26" i="14"/>
  <c r="J26" i="8"/>
  <c r="G26" i="15"/>
  <c r="I28" i="15"/>
  <c r="AS30" i="1"/>
  <c r="AU30" i="1"/>
  <c r="AV30" i="1"/>
  <c r="AT28" i="1"/>
  <c r="AN25" i="6"/>
  <c r="AA29" i="6"/>
  <c r="O27" i="6"/>
  <c r="U29" i="6"/>
  <c r="AY28" i="1"/>
  <c r="I29" i="6"/>
  <c r="AB32" i="1"/>
  <c r="V32" i="1"/>
  <c r="P30" i="1"/>
  <c r="J32" i="1"/>
  <c r="C29" i="14" l="1"/>
  <c r="AO30" i="1"/>
  <c r="AY30" i="1" s="1"/>
  <c r="E33" i="8"/>
  <c r="E32" i="15" s="1"/>
  <c r="E32" i="8"/>
  <c r="E31" i="15" s="1"/>
  <c r="K32" i="8"/>
  <c r="K33" i="8"/>
  <c r="G30" i="8"/>
  <c r="G31" i="8"/>
  <c r="I32" i="8"/>
  <c r="I33" i="8"/>
  <c r="F23" i="14"/>
  <c r="H23" i="15"/>
  <c r="E28" i="14"/>
  <c r="G28" i="15"/>
  <c r="P19" i="14"/>
  <c r="R19" i="15"/>
  <c r="E27" i="14"/>
  <c r="G27" i="15"/>
  <c r="G29" i="14"/>
  <c r="I29" i="15"/>
  <c r="H25" i="14"/>
  <c r="J25" i="15"/>
  <c r="J27" i="14"/>
  <c r="L27" i="15"/>
  <c r="I29" i="14"/>
  <c r="K29" i="15"/>
  <c r="J25" i="14"/>
  <c r="L25" i="15"/>
  <c r="C30" i="14"/>
  <c r="R22" i="8"/>
  <c r="Q23" i="15"/>
  <c r="H28" i="8"/>
  <c r="O21" i="14"/>
  <c r="E26" i="14"/>
  <c r="H26" i="8"/>
  <c r="H25" i="15" s="1"/>
  <c r="G28" i="14"/>
  <c r="J28" i="8"/>
  <c r="C28" i="14"/>
  <c r="F28" i="8"/>
  <c r="I30" i="15"/>
  <c r="K30" i="15"/>
  <c r="AU32" i="1"/>
  <c r="AV32" i="1"/>
  <c r="AS32" i="1"/>
  <c r="AT30" i="1"/>
  <c r="O29" i="6"/>
  <c r="AA31" i="6"/>
  <c r="AN27" i="6"/>
  <c r="U31" i="6"/>
  <c r="I31" i="6"/>
  <c r="AB34" i="1"/>
  <c r="V34" i="1"/>
  <c r="P32" i="1"/>
  <c r="AO32" i="1" s="1"/>
  <c r="J34" i="1"/>
  <c r="Q28" i="8" l="1"/>
  <c r="Q27" i="15" s="1"/>
  <c r="Q26" i="8"/>
  <c r="G33" i="8"/>
  <c r="G32" i="8"/>
  <c r="I34" i="8"/>
  <c r="I35" i="8"/>
  <c r="K35" i="8"/>
  <c r="K34" i="8"/>
  <c r="E35" i="8"/>
  <c r="E34" i="15" s="1"/>
  <c r="E34" i="8"/>
  <c r="C33" i="14" s="1"/>
  <c r="I32" i="14"/>
  <c r="K32" i="15"/>
  <c r="G31" i="14"/>
  <c r="I31" i="15"/>
  <c r="H27" i="14"/>
  <c r="J27" i="15"/>
  <c r="I31" i="14"/>
  <c r="K31" i="15"/>
  <c r="E29" i="14"/>
  <c r="G29" i="15"/>
  <c r="F27" i="14"/>
  <c r="H27" i="15"/>
  <c r="D27" i="14"/>
  <c r="F27" i="15"/>
  <c r="C31" i="14"/>
  <c r="P21" i="14"/>
  <c r="R21" i="15"/>
  <c r="F30" i="8"/>
  <c r="C32" i="14"/>
  <c r="R24" i="8"/>
  <c r="O23" i="14"/>
  <c r="F25" i="14"/>
  <c r="L32" i="8"/>
  <c r="I30" i="14"/>
  <c r="L30" i="8"/>
  <c r="G30" i="14"/>
  <c r="J30" i="8"/>
  <c r="AV34" i="1"/>
  <c r="AS34" i="1"/>
  <c r="AU34" i="1"/>
  <c r="AT32" i="1"/>
  <c r="AN29" i="6"/>
  <c r="AA33" i="6"/>
  <c r="O31" i="6"/>
  <c r="U33" i="6"/>
  <c r="AY32" i="1"/>
  <c r="I33" i="6"/>
  <c r="AB36" i="1"/>
  <c r="V36" i="1"/>
  <c r="P34" i="1"/>
  <c r="J36" i="1"/>
  <c r="AO34" i="1" l="1"/>
  <c r="E33" i="15"/>
  <c r="E37" i="8"/>
  <c r="E36" i="15" s="1"/>
  <c r="E36" i="8"/>
  <c r="E35" i="15" s="1"/>
  <c r="G34" i="8"/>
  <c r="G35" i="8"/>
  <c r="I36" i="8"/>
  <c r="I37" i="8"/>
  <c r="K36" i="8"/>
  <c r="K37" i="8"/>
  <c r="E31" i="14"/>
  <c r="G31" i="15"/>
  <c r="J31" i="14"/>
  <c r="L31" i="15"/>
  <c r="D29" i="14"/>
  <c r="F29" i="15"/>
  <c r="I33" i="14"/>
  <c r="K33" i="15"/>
  <c r="R26" i="8"/>
  <c r="R25" i="15" s="1"/>
  <c r="Q25" i="15"/>
  <c r="E30" i="14"/>
  <c r="G30" i="15"/>
  <c r="G33" i="14"/>
  <c r="I33" i="15"/>
  <c r="H29" i="14"/>
  <c r="J29" i="15"/>
  <c r="P23" i="14"/>
  <c r="R23" i="15"/>
  <c r="G32" i="14"/>
  <c r="I32" i="15"/>
  <c r="J29" i="14"/>
  <c r="L29" i="15"/>
  <c r="J32" i="8"/>
  <c r="H30" i="8"/>
  <c r="Q30" i="8" s="1"/>
  <c r="F32" i="8"/>
  <c r="C34" i="14"/>
  <c r="R28" i="8"/>
  <c r="O27" i="14"/>
  <c r="O25" i="14"/>
  <c r="F34" i="8"/>
  <c r="K34" i="15"/>
  <c r="AU36" i="1"/>
  <c r="AS36" i="1"/>
  <c r="AV36" i="1"/>
  <c r="AT34" i="1"/>
  <c r="U35" i="6"/>
  <c r="O33" i="6"/>
  <c r="AA35" i="6"/>
  <c r="AN31" i="6"/>
  <c r="AY34" i="1"/>
  <c r="I35" i="6"/>
  <c r="AB38" i="1"/>
  <c r="V38" i="1"/>
  <c r="P36" i="1"/>
  <c r="AO36" i="1" s="1"/>
  <c r="J38" i="1"/>
  <c r="C35" i="14" l="1"/>
  <c r="I38" i="8"/>
  <c r="I39" i="8"/>
  <c r="E38" i="8"/>
  <c r="E37" i="15" s="1"/>
  <c r="E39" i="8"/>
  <c r="E38" i="15" s="1"/>
  <c r="G36" i="8"/>
  <c r="G37" i="8"/>
  <c r="K38" i="8"/>
  <c r="K39" i="8"/>
  <c r="P25" i="14"/>
  <c r="G36" i="14"/>
  <c r="I36" i="15"/>
  <c r="E34" i="14"/>
  <c r="G34" i="15"/>
  <c r="G34" i="14"/>
  <c r="I34" i="15"/>
  <c r="Q29" i="15"/>
  <c r="H29" i="15"/>
  <c r="G35" i="14"/>
  <c r="I35" i="15"/>
  <c r="E33" i="14"/>
  <c r="G33" i="15"/>
  <c r="P27" i="14"/>
  <c r="R27" i="15"/>
  <c r="H31" i="14"/>
  <c r="J31" i="15"/>
  <c r="I36" i="14"/>
  <c r="K36" i="15"/>
  <c r="I35" i="14"/>
  <c r="K35" i="15"/>
  <c r="D33" i="14"/>
  <c r="F33" i="15"/>
  <c r="E32" i="14"/>
  <c r="G32" i="15"/>
  <c r="D31" i="14"/>
  <c r="F31" i="15"/>
  <c r="J34" i="8"/>
  <c r="F29" i="14"/>
  <c r="H32" i="8"/>
  <c r="Q32" i="8" s="1"/>
  <c r="H34" i="8"/>
  <c r="I34" i="14"/>
  <c r="L34" i="8"/>
  <c r="J36" i="8"/>
  <c r="L36" i="8"/>
  <c r="AV38" i="1"/>
  <c r="AS38" i="1"/>
  <c r="AU38" i="1"/>
  <c r="AT36" i="1"/>
  <c r="AN33" i="6"/>
  <c r="O35" i="6"/>
  <c r="U37" i="6"/>
  <c r="AA37" i="6"/>
  <c r="AY36" i="1"/>
  <c r="I37" i="6"/>
  <c r="AB40" i="1"/>
  <c r="V40" i="1"/>
  <c r="P38" i="1"/>
  <c r="J40" i="1"/>
  <c r="Q34" i="8" l="1"/>
  <c r="Q33" i="15" s="1"/>
  <c r="C37" i="14"/>
  <c r="AO38" i="1"/>
  <c r="E41" i="8"/>
  <c r="E40" i="15" s="1"/>
  <c r="E40" i="8"/>
  <c r="E39" i="15" s="1"/>
  <c r="G38" i="8"/>
  <c r="G39" i="8"/>
  <c r="K40" i="8"/>
  <c r="K41" i="8"/>
  <c r="I40" i="8"/>
  <c r="I41" i="8"/>
  <c r="R30" i="8"/>
  <c r="P29" i="14" s="1"/>
  <c r="J35" i="14"/>
  <c r="L35" i="15"/>
  <c r="F33" i="14"/>
  <c r="H33" i="15"/>
  <c r="I37" i="14"/>
  <c r="K37" i="15"/>
  <c r="F31" i="14"/>
  <c r="H31" i="15"/>
  <c r="H33" i="14"/>
  <c r="J33" i="15"/>
  <c r="J33" i="14"/>
  <c r="L33" i="15"/>
  <c r="H35" i="14"/>
  <c r="J35" i="15"/>
  <c r="O29" i="14"/>
  <c r="G37" i="14"/>
  <c r="I37" i="15"/>
  <c r="E35" i="14"/>
  <c r="G35" i="15"/>
  <c r="C38" i="14"/>
  <c r="C36" i="14"/>
  <c r="F36" i="8"/>
  <c r="Q31" i="15"/>
  <c r="L38" i="8"/>
  <c r="AV40" i="1"/>
  <c r="AU40" i="1"/>
  <c r="AS40" i="1"/>
  <c r="AT38" i="1"/>
  <c r="O37" i="6"/>
  <c r="AA39" i="6"/>
  <c r="U39" i="6"/>
  <c r="AN35" i="6"/>
  <c r="AY38" i="1"/>
  <c r="I39" i="6"/>
  <c r="AB42" i="1"/>
  <c r="V42" i="1"/>
  <c r="P40" i="1"/>
  <c r="J42" i="1"/>
  <c r="R29" i="15" l="1"/>
  <c r="AO40" i="1"/>
  <c r="AY40" i="1" s="1"/>
  <c r="C39" i="14"/>
  <c r="E43" i="8"/>
  <c r="E42" i="15" s="1"/>
  <c r="E42" i="8"/>
  <c r="E41" i="15" s="1"/>
  <c r="G41" i="8"/>
  <c r="G40" i="8"/>
  <c r="I42" i="8"/>
  <c r="I43" i="8"/>
  <c r="K43" i="8"/>
  <c r="K42" i="8"/>
  <c r="J37" i="14"/>
  <c r="L37" i="15"/>
  <c r="D35" i="14"/>
  <c r="F35" i="15"/>
  <c r="I38" i="14"/>
  <c r="K38" i="15"/>
  <c r="E36" i="14"/>
  <c r="G36" i="15"/>
  <c r="I39" i="14"/>
  <c r="K39" i="15"/>
  <c r="G39" i="14"/>
  <c r="I39" i="15"/>
  <c r="E37" i="14"/>
  <c r="G37" i="15"/>
  <c r="G38" i="14"/>
  <c r="I38" i="15"/>
  <c r="J38" i="8"/>
  <c r="F38" i="8"/>
  <c r="C40" i="14"/>
  <c r="R32" i="8"/>
  <c r="O33" i="14"/>
  <c r="R34" i="8"/>
  <c r="O31" i="14"/>
  <c r="H36" i="8"/>
  <c r="Q36" i="8" s="1"/>
  <c r="F40" i="8"/>
  <c r="K40" i="15"/>
  <c r="I40" i="15"/>
  <c r="G38" i="15"/>
  <c r="AS42" i="1"/>
  <c r="AU42" i="1"/>
  <c r="AV42" i="1"/>
  <c r="AT40" i="1"/>
  <c r="O39" i="6"/>
  <c r="AN37" i="6"/>
  <c r="U41" i="6"/>
  <c r="AA41" i="6"/>
  <c r="I41" i="6"/>
  <c r="AB44" i="1"/>
  <c r="V44" i="1"/>
  <c r="P42" i="1"/>
  <c r="J44" i="1"/>
  <c r="C41" i="14" l="1"/>
  <c r="AO42" i="1"/>
  <c r="I44" i="8"/>
  <c r="I45" i="8"/>
  <c r="K44" i="8"/>
  <c r="K45" i="8"/>
  <c r="E45" i="8"/>
  <c r="E44" i="15" s="1"/>
  <c r="E44" i="8"/>
  <c r="E43" i="15" s="1"/>
  <c r="G42" i="8"/>
  <c r="G43" i="8"/>
  <c r="G41" i="14"/>
  <c r="I41" i="15"/>
  <c r="P31" i="14"/>
  <c r="R31" i="15"/>
  <c r="F35" i="14"/>
  <c r="H35" i="15"/>
  <c r="E39" i="14"/>
  <c r="G39" i="15"/>
  <c r="I41" i="14"/>
  <c r="K41" i="15"/>
  <c r="P33" i="14"/>
  <c r="R33" i="15"/>
  <c r="D37" i="14"/>
  <c r="F37" i="15"/>
  <c r="G42" i="14"/>
  <c r="I42" i="15"/>
  <c r="D39" i="14"/>
  <c r="F39" i="15"/>
  <c r="H37" i="14"/>
  <c r="J37" i="15"/>
  <c r="Q35" i="15"/>
  <c r="I40" i="14"/>
  <c r="L40" i="8"/>
  <c r="J42" i="8"/>
  <c r="E38" i="14"/>
  <c r="H38" i="8"/>
  <c r="H37" i="15" s="1"/>
  <c r="G40" i="14"/>
  <c r="J40" i="8"/>
  <c r="K42" i="15"/>
  <c r="AS44" i="1"/>
  <c r="AU44" i="1"/>
  <c r="AV44" i="1"/>
  <c r="AT42" i="1"/>
  <c r="O41" i="6"/>
  <c r="U43" i="6"/>
  <c r="AN39" i="6"/>
  <c r="AA43" i="6"/>
  <c r="AY42" i="1"/>
  <c r="I43" i="6"/>
  <c r="P44" i="1"/>
  <c r="Q38" i="8" l="1"/>
  <c r="AO44" i="1"/>
  <c r="C43" i="14"/>
  <c r="G44" i="8"/>
  <c r="G45" i="8"/>
  <c r="H39" i="14"/>
  <c r="J39" i="15"/>
  <c r="H41" i="14"/>
  <c r="J41" i="15"/>
  <c r="E41" i="14"/>
  <c r="G41" i="15"/>
  <c r="I43" i="14"/>
  <c r="K43" i="15"/>
  <c r="G43" i="14"/>
  <c r="I43" i="15"/>
  <c r="J39" i="14"/>
  <c r="L39" i="15"/>
  <c r="E40" i="14"/>
  <c r="G40" i="15"/>
  <c r="H40" i="8"/>
  <c r="Q40" i="8" s="1"/>
  <c r="R36" i="8"/>
  <c r="O35" i="14"/>
  <c r="I42" i="14"/>
  <c r="L42" i="8"/>
  <c r="K44" i="15"/>
  <c r="C42" i="14"/>
  <c r="F42" i="8"/>
  <c r="F37" i="14"/>
  <c r="I44" i="15"/>
  <c r="AT44" i="1"/>
  <c r="AN41" i="6"/>
  <c r="O43" i="6"/>
  <c r="AY44" i="1"/>
  <c r="Q39" i="15" l="1"/>
  <c r="D41" i="14"/>
  <c r="F41" i="15"/>
  <c r="J41" i="14"/>
  <c r="L41" i="15"/>
  <c r="E42" i="14"/>
  <c r="G42" i="15"/>
  <c r="F39" i="14"/>
  <c r="H39" i="15"/>
  <c r="E43" i="14"/>
  <c r="G43" i="15"/>
  <c r="R38" i="8"/>
  <c r="R37" i="15" s="1"/>
  <c r="Q37" i="15"/>
  <c r="P35" i="14"/>
  <c r="R35" i="15"/>
  <c r="H42" i="8"/>
  <c r="Q42" i="8" s="1"/>
  <c r="R40" i="8"/>
  <c r="O37" i="14"/>
  <c r="I44" i="14"/>
  <c r="L44" i="8"/>
  <c r="G44" i="14"/>
  <c r="J44" i="8"/>
  <c r="C44" i="14"/>
  <c r="F44" i="8"/>
  <c r="O39" i="14"/>
  <c r="AY208" i="1"/>
  <c r="AO209" i="1"/>
  <c r="AO208" i="1"/>
  <c r="AN43" i="6"/>
  <c r="E44" i="14" l="1"/>
  <c r="G44" i="15"/>
  <c r="Q41" i="15"/>
  <c r="H41" i="15"/>
  <c r="H43" i="14"/>
  <c r="J43" i="15"/>
  <c r="P37" i="14"/>
  <c r="D43" i="14"/>
  <c r="F43" i="15"/>
  <c r="J43" i="14"/>
  <c r="L43" i="15"/>
  <c r="P39" i="14"/>
  <c r="R39" i="15"/>
  <c r="F41" i="14"/>
  <c r="H44" i="8"/>
  <c r="Q44" i="8" s="1"/>
  <c r="I17" i="10"/>
  <c r="J2" i="10"/>
  <c r="I19" i="10"/>
  <c r="L2" i="10"/>
  <c r="H2" i="10"/>
  <c r="B2" i="10"/>
  <c r="R42" i="8" l="1"/>
  <c r="F43" i="14"/>
  <c r="H43" i="15"/>
  <c r="O41" i="14"/>
  <c r="Q43" i="15"/>
  <c r="Q208" i="8" l="1"/>
  <c r="C2" i="10" s="1"/>
  <c r="D2" i="10" s="1"/>
  <c r="Q209" i="8"/>
  <c r="I18" i="10" s="1"/>
  <c r="R44" i="8"/>
  <c r="P43" i="14" s="1"/>
  <c r="O43" i="14"/>
  <c r="P41" i="14"/>
  <c r="R41" i="15"/>
  <c r="I11" i="10" l="1"/>
  <c r="K2" i="10"/>
  <c r="R208" i="8"/>
  <c r="R43" i="15"/>
  <c r="F2" i="10"/>
  <c r="I2" i="10" s="1"/>
  <c r="I20" i="10" l="1"/>
  <c r="M2" i="10"/>
</calcChain>
</file>

<file path=xl/sharedStrings.xml><?xml version="1.0" encoding="utf-8"?>
<sst xmlns="http://schemas.openxmlformats.org/spreadsheetml/2006/main" count="437" uniqueCount="172">
  <si>
    <t>Prezime i ime</t>
  </si>
  <si>
    <t>JMBAG</t>
  </si>
  <si>
    <t>NV1</t>
  </si>
  <si>
    <t>NV2</t>
  </si>
  <si>
    <t>NV3</t>
  </si>
  <si>
    <t>NV4</t>
  </si>
  <si>
    <t>ISHOD POLOŽEN</t>
  </si>
  <si>
    <t>ISHOD 1</t>
  </si>
  <si>
    <t>ISHOD 2</t>
  </si>
  <si>
    <t>ISHOD 3</t>
  </si>
  <si>
    <t>ISHOD 4</t>
  </si>
  <si>
    <t>UK</t>
  </si>
  <si>
    <t>ISHOD 5</t>
  </si>
  <si>
    <t>Rbr.</t>
  </si>
  <si>
    <t>MAX POSTOTAKA</t>
  </si>
  <si>
    <t>KOLEGIJ  UKUPNO</t>
  </si>
  <si>
    <t>MAX B</t>
  </si>
  <si>
    <t>MAX P</t>
  </si>
  <si>
    <t>Način vrednovanja</t>
  </si>
  <si>
    <t>B</t>
  </si>
  <si>
    <t>P</t>
  </si>
  <si>
    <t>B - bodovi</t>
  </si>
  <si>
    <t>P - postoci</t>
  </si>
  <si>
    <t>Ime i prezime nastavnika:</t>
  </si>
  <si>
    <t>Potpis</t>
  </si>
  <si>
    <t>Status studenta:</t>
  </si>
  <si>
    <t>Datum:</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</si>
  <si>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</si>
  <si>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</si>
  <si>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</si>
  <si>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</si>
  <si>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</si>
  <si>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</si>
  <si>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</si>
  <si>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</si>
  <si>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</si>
  <si>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</si>
  <si>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</si>
  <si>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</si>
  <si>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</si>
  <si>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</si>
  <si>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</si>
  <si>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</si>
  <si>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</si>
  <si>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</si>
  <si>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</si>
  <si>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</si>
  <si>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</si>
  <si>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</si>
  <si>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</si>
  <si>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</si>
  <si>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</si>
  <si>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</si>
  <si>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</si>
  <si>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</si>
  <si>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</si>
  <si>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</si>
  <si>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</si>
  <si>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</si>
  <si>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</si>
  <si>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</si>
  <si>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</si>
  <si>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</si>
  <si>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</si>
  <si>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</si>
  <si>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</si>
  <si>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</si>
  <si>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</si>
  <si>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</si>
  <si>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</si>
  <si>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</si>
  <si>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</si>
  <si>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</si>
  <si>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</si>
  <si>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</si>
  <si>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</si>
  <si>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</si>
  <si>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ISHOD 6</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</si>
  <si>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</si>
  <si>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</si>
  <si>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</si>
  <si>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</si>
  <si>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</si>
  <si>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</si>
  <si>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</si>
  <si>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</si>
  <si>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</si>
  <si>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</si>
  <si>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</si>
  <si>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</si>
  <si>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</si>
  <si>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</si>
  <si>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</si>
  <si>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</si>
  <si>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</si>
  <si>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</si>
  <si>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</si>
  <si>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</si>
  <si>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</si>
  <si>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</si>
  <si>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</si>
  <si>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</si>
  <si>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</si>
  <si>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</si>
  <si>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</si>
  <si>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</si>
  <si>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</si>
  <si>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</si>
  <si>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</si>
  <si>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</si>
  <si>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</si>
  <si>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</si>
  <si>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</si>
  <si>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</si>
  <si>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</si>
  <si>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</si>
  <si>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</si>
  <si>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</si>
  <si>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</si>
  <si>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</si>
  <si>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</si>
  <si>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</si>
  <si>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</si>
  <si>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</si>
  <si>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</si>
  <si>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</si>
  <si>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</si>
  <si>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</si>
  <si>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Kolegij/Studij:</t>
  </si>
  <si>
    <t>Ishod položen</t>
  </si>
  <si>
    <t>Broj ishoda za parcijalni ispit</t>
  </si>
  <si>
    <t>Napomena</t>
  </si>
  <si>
    <t>ISPIT POLOŽEN</t>
  </si>
  <si>
    <t>Kolegij/ Studij:</t>
  </si>
  <si>
    <t>Položeni/nepoloženi ishodi</t>
  </si>
  <si>
    <t>I1</t>
  </si>
  <si>
    <t>I2</t>
  </si>
  <si>
    <t>I3</t>
  </si>
  <si>
    <t>I4</t>
  </si>
  <si>
    <t>I5</t>
  </si>
  <si>
    <t>I6</t>
  </si>
  <si>
    <t>aktivan</t>
  </si>
  <si>
    <t>br aktivni</t>
  </si>
  <si>
    <t>Položili</t>
  </si>
  <si>
    <t>Polozili kroz kontinuirano</t>
  </si>
  <si>
    <t>broj aktivnih kontinuirano</t>
  </si>
  <si>
    <t>Prolaznost kontinuirano</t>
  </si>
  <si>
    <t>Prolaznost nakon ispita</t>
  </si>
  <si>
    <t>koliko ih je pristupilo cjelovitom</t>
  </si>
  <si>
    <t>Prosjek bodova kontinuirano</t>
  </si>
  <si>
    <t>Prosjek bodova nakon ispita</t>
  </si>
  <si>
    <t>Prosjecna ocjena kontinuirano</t>
  </si>
  <si>
    <t>Prosjecna ocjena nakon ispita</t>
  </si>
  <si>
    <t>Polozili ukupno</t>
  </si>
  <si>
    <t>polozili kroz ispite</t>
  </si>
  <si>
    <t>Broj studenta koji su cjeloviti ispit</t>
  </si>
  <si>
    <t>Odabrali</t>
  </si>
  <si>
    <t>Pristupilli</t>
  </si>
  <si>
    <t>Položili kroz kontinuirano praćenje</t>
  </si>
  <si>
    <t>Položili na ispitnom roku</t>
  </si>
  <si>
    <t>Odabrali cjeloviti ispit</t>
  </si>
  <si>
    <t>Pristupili cjelovitom ispitu</t>
  </si>
  <si>
    <t>Položili cijeloviti ispit</t>
  </si>
  <si>
    <t>Broj aktivnih studenata na kolegiju tijekom semestra</t>
  </si>
  <si>
    <t>Položili ukupno</t>
  </si>
  <si>
    <t>Datum</t>
  </si>
  <si>
    <t>OCJENA</t>
  </si>
  <si>
    <t>________________</t>
  </si>
  <si>
    <t>Kolegij/studij</t>
  </si>
  <si>
    <t>Status</t>
  </si>
  <si>
    <t>Ime</t>
  </si>
  <si>
    <t>Prezime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</si>
</sst>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charset val="238"/>
      <scheme val="minor"/>
    </font>
    <font>
      <b/>
      <sz val="11"/>
      <color theme="1"/>
      <name val="Calibri"/>
      <family val="2"/>
      <charset val="238"/>
      <scheme val="minor"/>
    </font>
    <font>
      <b/>
      <sz val="12"/>
      <color theme="1"/>
      <name val="Calibri"/>
      <family val="2"/>
      <charset val="238"/>
      <scheme val="minor"/>
    </font>
    <font>
      <b/>
      <sz val="14"/>
      <color theme="1"/>
      <name val="Calibri"/>
      <family val="2"/>
      <charset val="238"/>
      <scheme val="minor"/>
    </font>
    <font>
      <sz val="14"/>
      <color theme="1"/>
      <name val="Calibri"/>
      <family val="2"/>
      <charset val="238"/>
      <scheme val="minor"/>
    </font>
    <font>
      <sz val="8"/>
      <name val="Calibri"/>
      <family val="2"/>
      <charset val="238"/>
      <scheme val="minor"/>
    </font>
    <font>
      <b/>
      <sz val="10"/>
      <color theme="1"/>
      <name val="Calibri"/>
      <family val="2"/>
      <charset val="238"/>
      <scheme val="minor"/>
    </font>
    <font>
      <b/>
      <sz val="11"/>
      <color theme="1"/>
      <name val="Calibri"/>
      <family val="2"/>
      <scheme val="minor"/>
    </font>
    <font>
      <sz val="11"/>
      <color rgb="FF00B050"/>
      <name val="Calibri"/>
      <family val="2"/>
      <charset val="238"/>
      <scheme val="minor"/>
    </font>
  </fonts>
  <fills count="8">
    <fill>
      <patternFill patternType="none"/>
    </fill>
    <fill>
      <patternFill patternType="gray125"/>
    </fill>
    <fill>
      <patternFill patternType="solid">
        <fgColor theme="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39997558519241921"/>
        <bgColor indexed="64"/>
      </patternFill>
    </fill>
    <fill>
      <patternFill patternType="solid">
        <fgColor rgb="FFFFFF00"/>
        <bgColor indexed="64"/>
      </patternFill>
    </fill>
  </fills>
  <borders count="53">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style="medium">
        <color auto="1"/>
      </top>
      <bottom style="thin">
        <color auto="1"/>
      </bottom>
      <diagonal/>
    </border>
    <border>
      <left/>
      <right/>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top/>
      <bottom style="medium">
        <color auto="1"/>
      </bottom>
      <diagonal/>
    </border>
    <border>
      <left style="medium">
        <color auto="1"/>
      </left>
      <right style="thin">
        <color auto="1"/>
      </right>
      <top/>
      <bottom/>
      <diagonal/>
    </border>
    <border>
      <left style="thin">
        <color auto="1"/>
      </left>
      <right style="thin">
        <color auto="1"/>
      </right>
      <top/>
      <bottom/>
      <diagonal/>
    </border>
    <border>
      <left style="thin">
        <color auto="1"/>
      </left>
      <right style="medium">
        <color auto="1"/>
      </right>
      <top/>
      <bottom/>
      <diagonal/>
    </border>
    <border>
      <left style="thin">
        <color auto="1"/>
      </left>
      <right/>
      <top style="medium">
        <color auto="1"/>
      </top>
      <bottom/>
      <diagonal/>
    </border>
    <border>
      <left style="thin">
        <color auto="1"/>
      </left>
      <right style="thin">
        <color auto="1"/>
      </right>
      <top style="medium">
        <color auto="1"/>
      </top>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medium">
        <color auto="1"/>
      </right>
      <top style="medium">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bottom style="medium">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style="thin">
        <color auto="1"/>
      </left>
      <right/>
      <top/>
      <bottom/>
      <diagonal/>
    </border>
    <border>
      <left/>
      <right style="medium">
        <color auto="1"/>
      </right>
      <top style="medium">
        <color auto="1"/>
      </top>
      <bottom/>
      <diagonal/>
    </border>
    <border>
      <left/>
      <right style="medium">
        <color auto="1"/>
      </right>
      <top/>
      <bottom/>
      <diagonal/>
    </border>
    <border>
      <left/>
      <right style="medium">
        <color auto="1"/>
      </right>
      <top/>
      <bottom style="medium">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medium">
        <color auto="1"/>
      </left>
      <right style="medium">
        <color auto="1"/>
      </right>
      <top/>
      <bottom/>
      <diagonal/>
    </border>
    <border>
      <left style="medium">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medium">
        <color auto="1"/>
      </right>
      <top style="thin">
        <color auto="1"/>
      </top>
      <bottom/>
      <diagonal/>
    </border>
    <border>
      <left style="medium">
        <color indexed="64"/>
      </left>
      <right style="medium">
        <color indexed="64"/>
      </right>
      <top style="medium">
        <color indexed="64"/>
      </top>
      <bottom style="medium">
        <color indexed="64"/>
      </bottom>
      <diagonal/>
    </border>
    <border>
      <left style="medium">
        <color auto="1"/>
      </left>
      <right/>
      <top/>
      <bottom/>
      <diagonal/>
    </border>
    <border>
      <left style="medium">
        <color auto="1"/>
      </left>
      <right/>
      <top/>
      <bottom style="medium">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auto="1"/>
      </right>
      <top/>
      <bottom style="thin">
        <color auto="1"/>
      </bottom>
      <diagonal/>
    </border>
  </borders>
  <cellStyleXfs count="1">
    <xf numFmtId="0" fontId="0" fillId="0" borderId="0"/>
  </cellStyleXfs>
  <cellXfs count="282">
    <xf numFmtId="0" fontId="0" fillId="0" borderId="0" xfId="0"/>
    <xf numFmtId="0" fontId="0" fillId="0" borderId="0" xfId="0" applyAlignment="1">
      <alignment horizontal="center" vertical="center"/>
    </xf>
    <xf numFmtId="0" fontId="1" fillId="0" borderId="0" xfId="0" applyFont="1" applyAlignment="1">
      <alignment horizontal="center" vertical="center"/>
    </xf>
    <xf numFmtId="0" fontId="0" fillId="0" borderId="0" xfId="0" applyFill="1" applyAlignment="1">
      <alignment horizontal="center" vertical="center"/>
    </xf>
    <xf numFmtId="2" fontId="0" fillId="0" borderId="2" xfId="0" applyNumberFormat="1" applyBorder="1" applyAlignment="1">
      <alignment horizontal="center" vertical="center" wrapText="1"/>
    </xf>
    <xf numFmtId="2" fontId="0" fillId="0" borderId="5" xfId="0" applyNumberFormat="1" applyBorder="1" applyAlignment="1">
      <alignment horizontal="center" vertical="center" wrapText="1"/>
    </xf>
    <xf numFmtId="2" fontId="0" fillId="0" borderId="7" xfId="0" applyNumberFormat="1" applyBorder="1" applyAlignment="1">
      <alignment horizontal="center" vertical="center" wrapText="1"/>
    </xf>
    <xf numFmtId="1" fontId="0" fillId="0" borderId="0" xfId="0" applyNumberFormat="1" applyAlignment="1">
      <alignment horizontal="center" vertical="center"/>
    </xf>
    <xf numFmtId="2" fontId="0" fillId="0" borderId="2" xfId="0" applyNumberFormat="1" applyBorder="1" applyAlignment="1" applyProtection="1">
      <alignment horizontal="center" vertical="center" wrapText="1"/>
    </xf>
    <xf numFmtId="2" fontId="0" fillId="0" borderId="5" xfId="0" applyNumberFormat="1" applyBorder="1" applyAlignment="1" applyProtection="1">
      <alignment horizontal="center" vertical="center" wrapText="1"/>
    </xf>
    <xf numFmtId="0" fontId="1" fillId="0" borderId="0" xfId="0" applyFont="1" applyAlignment="1">
      <alignment horizontal="center" vertical="center" wrapText="1"/>
    </xf>
    <xf numFmtId="14" fontId="1" fillId="0" borderId="0" xfId="0" applyNumberFormat="1" applyFont="1" applyAlignment="1">
      <alignment horizontal="center" vertical="center" wrapText="1"/>
    </xf>
    <xf numFmtId="2" fontId="1" fillId="0" borderId="33" xfId="0" applyNumberFormat="1" applyFont="1" applyBorder="1" applyAlignment="1">
      <alignment horizontal="center" vertical="center" wrapText="1"/>
    </xf>
    <xf numFmtId="2" fontId="0" fillId="0" borderId="7" xfId="0" applyNumberFormat="1" applyBorder="1" applyAlignment="1">
      <alignment horizontal="center" vertical="center" wrapText="1"/>
    </xf>
    <xf numFmtId="2" fontId="1" fillId="0" borderId="8" xfId="0" applyNumberFormat="1" applyFont="1" applyFill="1" applyBorder="1" applyAlignment="1">
      <alignment horizontal="center" vertical="center" wrapText="1"/>
    </xf>
    <xf numFmtId="2" fontId="1" fillId="0" borderId="11" xfId="0" applyNumberFormat="1" applyFont="1" applyFill="1" applyBorder="1" applyAlignment="1">
      <alignment horizontal="center" vertical="center" wrapText="1"/>
    </xf>
    <xf numFmtId="2" fontId="1" fillId="0" borderId="15" xfId="0" applyNumberFormat="1" applyFont="1" applyBorder="1" applyAlignment="1">
      <alignment horizontal="center" vertical="center" wrapText="1"/>
    </xf>
    <xf numFmtId="2" fontId="0" fillId="0" borderId="2" xfId="0" applyNumberFormat="1" applyBorder="1" applyAlignment="1" applyProtection="1">
      <alignment horizontal="center" vertical="center" wrapText="1"/>
      <protection locked="0"/>
    </xf>
    <xf numFmtId="2" fontId="0" fillId="0" borderId="1" xfId="0" applyNumberFormat="1" applyBorder="1" applyAlignment="1" applyProtection="1">
      <alignment horizontal="center" vertical="center" wrapText="1"/>
      <protection locked="0"/>
    </xf>
    <xf numFmtId="2" fontId="0" fillId="0" borderId="9" xfId="0" applyNumberFormat="1" applyBorder="1" applyAlignment="1" applyProtection="1">
      <alignment horizontal="center" vertical="center" wrapText="1"/>
      <protection locked="0"/>
    </xf>
    <xf numFmtId="2" fontId="0" fillId="3" borderId="5" xfId="0" applyNumberFormat="1" applyFill="1" applyBorder="1" applyAlignment="1" applyProtection="1">
      <alignment horizontal="center" vertical="center" wrapText="1"/>
      <protection locked="0"/>
    </xf>
    <xf numFmtId="2" fontId="0" fillId="2" borderId="28" xfId="0" applyNumberFormat="1" applyFill="1" applyBorder="1" applyAlignment="1">
      <alignment horizontal="center" vertical="center" wrapText="1"/>
    </xf>
    <xf numFmtId="2" fontId="0" fillId="2" borderId="1" xfId="0" applyNumberFormat="1" applyFill="1" applyBorder="1" applyAlignment="1" applyProtection="1">
      <alignment horizontal="center" vertical="center" wrapText="1"/>
      <protection locked="0"/>
    </xf>
    <xf numFmtId="2" fontId="0" fillId="2" borderId="2" xfId="0" applyNumberFormat="1" applyFill="1" applyBorder="1" applyAlignment="1" applyProtection="1">
      <alignment horizontal="center" vertical="center" wrapText="1"/>
      <protection locked="0"/>
    </xf>
    <xf numFmtId="2" fontId="0" fillId="2" borderId="39" xfId="0" applyNumberFormat="1" applyFill="1" applyBorder="1" applyAlignment="1" applyProtection="1">
      <alignment horizontal="center" vertical="center" wrapText="1"/>
      <protection locked="0"/>
    </xf>
    <xf numFmtId="2" fontId="0" fillId="2" borderId="40" xfId="0" applyNumberFormat="1" applyFill="1" applyBorder="1" applyAlignment="1" applyProtection="1">
      <alignment horizontal="center" vertical="center" wrapText="1"/>
      <protection locked="0"/>
    </xf>
    <xf numFmtId="2" fontId="0" fillId="0" borderId="29" xfId="0" applyNumberFormat="1" applyFill="1" applyBorder="1" applyAlignment="1">
      <alignment horizontal="center" vertical="center" wrapText="1"/>
    </xf>
    <xf numFmtId="2" fontId="0" fillId="0" borderId="7" xfId="0" applyNumberFormat="1" applyFill="1" applyBorder="1" applyAlignment="1">
      <alignment horizontal="center" vertical="center" wrapText="1"/>
    </xf>
    <xf numFmtId="2" fontId="0" fillId="0" borderId="6" xfId="0" applyNumberFormat="1" applyFill="1" applyBorder="1" applyAlignment="1">
      <alignment horizontal="center" vertical="center" wrapText="1"/>
    </xf>
    <xf numFmtId="2" fontId="0" fillId="0" borderId="6" xfId="0" applyNumberFormat="1" applyBorder="1" applyAlignment="1">
      <alignment horizontal="center" vertical="center" wrapText="1"/>
    </xf>
    <xf numFmtId="0" fontId="2" fillId="0" borderId="10" xfId="0" applyFont="1" applyBorder="1" applyAlignment="1" applyProtection="1">
      <alignment vertical="center" wrapText="1"/>
    </xf>
    <xf numFmtId="0" fontId="1" fillId="0" borderId="10" xfId="0" applyFont="1" applyBorder="1" applyAlignment="1" applyProtection="1">
      <alignment vertical="center" wrapText="1"/>
    </xf>
    <xf numFmtId="0" fontId="1" fillId="0" borderId="0" xfId="0" applyFont="1" applyAlignment="1" applyProtection="1">
      <alignment horizontal="center" vertical="center" wrapText="1"/>
    </xf>
    <xf numFmtId="1" fontId="0" fillId="0" borderId="0" xfId="0" applyNumberFormat="1" applyBorder="1" applyAlignment="1" applyProtection="1">
      <alignment horizontal="center" vertical="center" wrapText="1"/>
    </xf>
    <xf numFmtId="2" fontId="0" fillId="0" borderId="37" xfId="0" applyNumberFormat="1" applyBorder="1" applyAlignment="1" applyProtection="1">
      <alignment horizontal="center" vertical="center" wrapText="1"/>
    </xf>
    <xf numFmtId="1" fontId="0" fillId="0" borderId="10" xfId="0" applyNumberFormat="1" applyBorder="1" applyAlignment="1" applyProtection="1">
      <alignment horizontal="center" vertical="center" wrapText="1"/>
    </xf>
    <xf numFmtId="2" fontId="0" fillId="0" borderId="10" xfId="0" applyNumberFormat="1" applyBorder="1" applyAlignment="1" applyProtection="1">
      <alignment horizontal="center" vertical="center" wrapText="1"/>
    </xf>
    <xf numFmtId="2" fontId="1" fillId="0" borderId="8" xfId="0" applyNumberFormat="1" applyFont="1" applyFill="1" applyBorder="1" applyAlignment="1" applyProtection="1">
      <alignment horizontal="center" vertical="center" wrapText="1"/>
    </xf>
    <xf numFmtId="2" fontId="1" fillId="0" borderId="11" xfId="0" applyNumberFormat="1" applyFont="1" applyFill="1" applyBorder="1" applyAlignment="1" applyProtection="1">
      <alignment horizontal="center" vertical="center" wrapText="1"/>
    </xf>
    <xf numFmtId="2" fontId="1" fillId="0" borderId="15" xfId="0" applyNumberFormat="1" applyFont="1" applyBorder="1" applyAlignment="1" applyProtection="1">
      <alignment horizontal="center" vertical="center" wrapText="1"/>
    </xf>
    <xf numFmtId="2" fontId="0" fillId="0" borderId="1" xfId="0" applyNumberFormat="1" applyBorder="1" applyAlignment="1" applyProtection="1">
      <alignment horizontal="center" vertical="center" wrapText="1"/>
    </xf>
    <xf numFmtId="2" fontId="0" fillId="0" borderId="9" xfId="0" applyNumberFormat="1" applyBorder="1" applyAlignment="1" applyProtection="1">
      <alignment horizontal="center" vertical="center" wrapText="1"/>
    </xf>
    <xf numFmtId="2" fontId="1" fillId="0" borderId="4" xfId="0" applyNumberFormat="1" applyFont="1" applyBorder="1" applyAlignment="1" applyProtection="1">
      <alignment horizontal="center" vertical="center" wrapText="1"/>
    </xf>
    <xf numFmtId="2" fontId="0" fillId="3" borderId="5" xfId="0" applyNumberFormat="1" applyFill="1" applyBorder="1" applyAlignment="1" applyProtection="1">
      <alignment horizontal="center" vertical="center" wrapText="1"/>
    </xf>
    <xf numFmtId="2" fontId="1" fillId="0" borderId="6" xfId="0" applyNumberFormat="1" applyFont="1" applyBorder="1" applyAlignment="1" applyProtection="1">
      <alignment horizontal="center" vertical="center" wrapText="1"/>
    </xf>
    <xf numFmtId="2" fontId="0" fillId="2" borderId="28" xfId="0" applyNumberFormat="1" applyFill="1" applyBorder="1" applyAlignment="1" applyProtection="1">
      <alignment horizontal="center" vertical="center" wrapText="1"/>
    </xf>
    <xf numFmtId="2" fontId="0" fillId="2" borderId="1" xfId="0" applyNumberFormat="1" applyFill="1" applyBorder="1" applyAlignment="1" applyProtection="1">
      <alignment horizontal="center" vertical="center" wrapText="1"/>
    </xf>
    <xf numFmtId="2" fontId="0" fillId="2" borderId="2" xfId="0" applyNumberFormat="1" applyFill="1" applyBorder="1" applyAlignment="1" applyProtection="1">
      <alignment horizontal="center" vertical="center" wrapText="1"/>
    </xf>
    <xf numFmtId="2" fontId="0" fillId="2" borderId="39" xfId="0" applyNumberFormat="1" applyFill="1" applyBorder="1" applyAlignment="1" applyProtection="1">
      <alignment horizontal="center" vertical="center" wrapText="1"/>
    </xf>
    <xf numFmtId="2" fontId="0" fillId="2" borderId="40" xfId="0" applyNumberFormat="1" applyFill="1" applyBorder="1" applyAlignment="1" applyProtection="1">
      <alignment horizontal="center" vertical="center" wrapText="1"/>
    </xf>
    <xf numFmtId="2" fontId="0" fillId="0" borderId="29" xfId="0" applyNumberFormat="1" applyFill="1" applyBorder="1" applyAlignment="1" applyProtection="1">
      <alignment horizontal="center" vertical="center" wrapText="1"/>
    </xf>
    <xf numFmtId="2" fontId="0" fillId="0" borderId="7" xfId="0" applyNumberFormat="1" applyFill="1" applyBorder="1" applyAlignment="1" applyProtection="1">
      <alignment horizontal="center" vertical="center" wrapText="1"/>
    </xf>
    <xf numFmtId="2" fontId="0" fillId="0" borderId="6" xfId="0" applyNumberFormat="1" applyFill="1" applyBorder="1" applyAlignment="1" applyProtection="1">
      <alignment horizontal="center" vertical="center" wrapText="1"/>
    </xf>
    <xf numFmtId="2" fontId="1" fillId="0" borderId="42" xfId="0" applyNumberFormat="1" applyFont="1" applyBorder="1" applyAlignment="1">
      <alignment horizontal="center" vertical="center" wrapText="1"/>
    </xf>
    <xf numFmtId="2" fontId="1" fillId="0" borderId="31" xfId="0" applyNumberFormat="1" applyFont="1" applyBorder="1" applyAlignment="1">
      <alignment horizontal="center" vertical="center" wrapText="1"/>
    </xf>
    <xf numFmtId="2" fontId="0" fillId="3" borderId="4" xfId="0" applyNumberFormat="1" applyFill="1" applyBorder="1" applyAlignment="1" applyProtection="1">
      <alignment horizontal="center" vertical="center" wrapText="1"/>
      <protection locked="0"/>
    </xf>
    <xf numFmtId="2" fontId="0" fillId="3" borderId="6" xfId="0" applyNumberFormat="1" applyFill="1" applyBorder="1" applyAlignment="1" applyProtection="1">
      <alignment horizontal="center" vertical="center" wrapText="1"/>
      <protection locked="0"/>
    </xf>
    <xf numFmtId="2" fontId="0" fillId="3" borderId="7" xfId="0" applyNumberFormat="1" applyFill="1" applyBorder="1" applyAlignment="1" applyProtection="1">
      <alignment horizontal="center" vertical="center" wrapText="1"/>
      <protection locked="0"/>
    </xf>
    <xf numFmtId="2" fontId="1" fillId="0" borderId="33" xfId="0" applyNumberFormat="1" applyFont="1" applyBorder="1" applyAlignment="1">
      <alignment horizontal="center" vertical="center" wrapText="1"/>
    </xf>
    <xf numFmtId="2" fontId="0" fillId="0" borderId="6" xfId="0" applyNumberFormat="1" applyBorder="1" applyAlignment="1">
      <alignment horizontal="center" vertical="center" wrapText="1"/>
    </xf>
    <xf numFmtId="2" fontId="0" fillId="0" borderId="28" xfId="0" applyNumberFormat="1" applyBorder="1" applyAlignment="1">
      <alignment horizontal="center" vertical="center"/>
    </xf>
    <xf numFmtId="2" fontId="0" fillId="0" borderId="29" xfId="0" applyNumberFormat="1" applyBorder="1" applyAlignment="1">
      <alignment horizontal="center" vertical="center"/>
    </xf>
    <xf numFmtId="2" fontId="0" fillId="0" borderId="6" xfId="0" applyNumberFormat="1" applyBorder="1" applyAlignment="1">
      <alignment horizontal="center" vertical="center"/>
    </xf>
    <xf numFmtId="0" fontId="1" fillId="0" borderId="0" xfId="0" applyFont="1" applyAlignment="1" applyProtection="1">
      <alignment horizontal="center" vertical="center"/>
      <protection locked="0"/>
    </xf>
    <xf numFmtId="2" fontId="0" fillId="0" borderId="28" xfId="0" applyNumberFormat="1" applyBorder="1" applyAlignment="1">
      <alignment horizontal="center" vertical="center"/>
    </xf>
    <xf numFmtId="0" fontId="1" fillId="0" borderId="0" xfId="0" applyFont="1" applyAlignment="1" applyProtection="1">
      <alignment horizontal="center" vertical="center"/>
    </xf>
    <xf numFmtId="14" fontId="0" fillId="0" borderId="0" xfId="0" applyNumberFormat="1" applyAlignment="1">
      <alignment horizontal="center" vertical="center"/>
    </xf>
    <xf numFmtId="0" fontId="0" fillId="0" borderId="0" xfId="0" applyFont="1"/>
    <xf numFmtId="2" fontId="0" fillId="5" borderId="39" xfId="0" applyNumberFormat="1" applyFill="1" applyBorder="1" applyAlignment="1">
      <alignment horizontal="center" vertical="center"/>
    </xf>
    <xf numFmtId="1" fontId="7" fillId="7" borderId="29" xfId="0" applyNumberFormat="1" applyFont="1" applyFill="1" applyBorder="1" applyAlignment="1">
      <alignment horizontal="center" vertical="center" wrapText="1"/>
    </xf>
    <xf numFmtId="2" fontId="1" fillId="7" borderId="29" xfId="0" applyNumberFormat="1" applyFont="1" applyFill="1" applyBorder="1" applyAlignment="1">
      <alignment horizontal="center" vertical="center" wrapText="1"/>
    </xf>
    <xf numFmtId="1" fontId="1" fillId="7" borderId="29" xfId="0" applyNumberFormat="1" applyFont="1" applyFill="1" applyBorder="1" applyAlignment="1">
      <alignment horizontal="center" vertical="center" wrapText="1"/>
    </xf>
    <xf numFmtId="0" fontId="0" fillId="0" borderId="0" xfId="0" applyAlignment="1">
      <alignment vertical="center"/>
    </xf>
    <xf numFmtId="1" fontId="0" fillId="0" borderId="0" xfId="0" applyNumberFormat="1"/>
    <xf numFmtId="0" fontId="0" fillId="0" borderId="0" xfId="0" applyAlignment="1">
      <alignment wrapText="1"/>
    </xf>
    <xf numFmtId="2" fontId="1" fillId="0" borderId="0" xfId="0" applyNumberFormat="1" applyFont="1" applyBorder="1" applyAlignment="1">
      <alignment horizontal="center" vertical="top" wrapText="1"/>
    </xf>
    <xf numFmtId="1" fontId="1" fillId="0" borderId="0" xfId="0" applyNumberFormat="1" applyFont="1" applyBorder="1" applyAlignment="1">
      <alignment horizontal="center" vertical="top" wrapText="1"/>
    </xf>
    <xf numFmtId="0" fontId="8" fillId="0" borderId="0" xfId="0" applyFont="1"/>
    <xf numFmtId="10" fontId="0" fillId="0" borderId="0" xfId="0" applyNumberFormat="1" applyFont="1"/>
    <xf numFmtId="1" fontId="1" fillId="0" borderId="30" xfId="0" applyNumberFormat="1" applyFont="1" applyBorder="1" applyAlignment="1">
      <alignment horizontal="center" wrapText="1"/>
    </xf>
    <xf numFmtId="2" fontId="1" fillId="0" borderId="46" xfId="0" applyNumberFormat="1" applyFont="1" applyBorder="1" applyAlignment="1">
      <alignment horizontal="center" wrapText="1"/>
    </xf>
    <xf numFmtId="2" fontId="1" fillId="0" borderId="14" xfId="0" applyNumberFormat="1" applyFont="1" applyBorder="1" applyAlignment="1">
      <alignment horizontal="center" vertical="center" wrapText="1"/>
    </xf>
    <xf numFmtId="2" fontId="1" fillId="0" borderId="33" xfId="0" applyNumberFormat="1" applyFont="1" applyBorder="1" applyAlignment="1" applyProtection="1">
      <alignment horizontal="center" vertical="center" wrapText="1"/>
    </xf>
    <xf numFmtId="2" fontId="1" fillId="0" borderId="14" xfId="0" applyNumberFormat="1" applyFont="1" applyBorder="1" applyAlignment="1" applyProtection="1">
      <alignment horizontal="center" vertical="center" wrapText="1"/>
    </xf>
    <xf numFmtId="2" fontId="0" fillId="0" borderId="7" xfId="0" applyNumberFormat="1" applyBorder="1" applyAlignment="1" applyProtection="1">
      <alignment horizontal="center" vertical="center" wrapText="1"/>
    </xf>
    <xf numFmtId="2" fontId="1" fillId="0" borderId="1" xfId="0" applyNumberFormat="1" applyFont="1" applyBorder="1" applyAlignment="1" applyProtection="1">
      <alignment horizontal="center" vertical="center" wrapText="1"/>
    </xf>
    <xf numFmtId="0" fontId="0" fillId="0" borderId="0" xfId="0" applyAlignment="1">
      <alignment horizontal="center" vertical="center"/>
    </xf>
    <xf numFmtId="0" fontId="1" fillId="0" borderId="0" xfId="0" applyFont="1" applyAlignment="1">
      <alignment horizontal="center" vertical="center" wrapText="1"/>
    </xf>
    <xf numFmtId="1" fontId="7" fillId="6" borderId="30" xfId="0" applyNumberFormat="1" applyFont="1" applyFill="1" applyBorder="1" applyAlignment="1" applyProtection="1">
      <alignment vertical="center" wrapText="1"/>
      <protection locked="0"/>
    </xf>
    <xf numFmtId="2" fontId="0" fillId="4" borderId="1" xfId="0" applyNumberFormat="1" applyFill="1" applyBorder="1" applyAlignment="1" applyProtection="1">
      <alignment horizontal="center" vertical="center"/>
      <protection locked="0"/>
    </xf>
    <xf numFmtId="0" fontId="0" fillId="0" borderId="0" xfId="0" applyAlignment="1" applyProtection="1">
      <alignment horizontal="center" vertical="center"/>
    </xf>
    <xf numFmtId="0" fontId="0" fillId="0" borderId="46" xfId="0" applyBorder="1" applyAlignment="1" applyProtection="1">
      <alignment horizontal="center" vertical="center"/>
    </xf>
    <xf numFmtId="0" fontId="1" fillId="0" borderId="0" xfId="0" applyFont="1" applyAlignment="1">
      <alignment vertical="center" wrapText="1"/>
    </xf>
    <xf numFmtId="1" fontId="1" fillId="0" borderId="0" xfId="0" applyNumberFormat="1" applyFont="1" applyAlignment="1" applyProtection="1">
      <alignment vertical="center" wrapText="1"/>
    </xf>
    <xf numFmtId="14" fontId="0" fillId="0" borderId="0" xfId="0" applyNumberFormat="1" applyAlignment="1" applyProtection="1">
      <alignment horizontal="center" vertical="center"/>
    </xf>
    <xf numFmtId="2" fontId="1" fillId="0" borderId="42" xfId="0" applyNumberFormat="1" applyFont="1" applyBorder="1" applyAlignment="1" applyProtection="1">
      <alignment horizontal="center" vertical="center" wrapText="1"/>
    </xf>
    <xf numFmtId="2" fontId="0" fillId="3" borderId="4" xfId="0" applyNumberFormat="1" applyFill="1" applyBorder="1" applyAlignment="1" applyProtection="1">
      <alignment horizontal="center" vertical="center" wrapText="1"/>
    </xf>
    <xf numFmtId="2" fontId="1" fillId="0" borderId="31" xfId="0" applyNumberFormat="1" applyFont="1" applyBorder="1" applyAlignment="1" applyProtection="1">
      <alignment horizontal="center" vertical="center" wrapText="1"/>
    </xf>
    <xf numFmtId="2" fontId="0" fillId="3" borderId="6" xfId="0" applyNumberFormat="1" applyFill="1" applyBorder="1" applyAlignment="1" applyProtection="1">
      <alignment horizontal="center" vertical="center" wrapText="1"/>
    </xf>
    <xf numFmtId="2" fontId="0" fillId="0" borderId="28" xfId="0" applyNumberFormat="1" applyBorder="1" applyAlignment="1" applyProtection="1">
      <alignment horizontal="center" vertical="center"/>
    </xf>
    <xf numFmtId="2" fontId="0" fillId="4" borderId="1" xfId="0" applyNumberFormat="1" applyFill="1" applyBorder="1" applyAlignment="1" applyProtection="1">
      <alignment horizontal="center" vertical="center"/>
    </xf>
    <xf numFmtId="2" fontId="0" fillId="0" borderId="29" xfId="0" applyNumberFormat="1" applyBorder="1" applyAlignment="1" applyProtection="1">
      <alignment horizontal="center" vertical="center"/>
    </xf>
    <xf numFmtId="2" fontId="0" fillId="0" borderId="6" xfId="0" applyNumberFormat="1" applyBorder="1" applyAlignment="1" applyProtection="1">
      <alignment horizontal="center" vertical="center"/>
    </xf>
    <xf numFmtId="2" fontId="0" fillId="5" borderId="39" xfId="0" applyNumberFormat="1" applyFill="1" applyBorder="1" applyAlignment="1" applyProtection="1">
      <alignment horizontal="center" vertical="center"/>
    </xf>
    <xf numFmtId="0" fontId="0" fillId="0" borderId="0" xfId="0" applyAlignment="1" applyProtection="1">
      <alignment vertical="center"/>
    </xf>
    <xf numFmtId="1" fontId="7" fillId="7" borderId="29" xfId="0" applyNumberFormat="1" applyFont="1" applyFill="1" applyBorder="1" applyAlignment="1" applyProtection="1">
      <alignment horizontal="center" vertical="center" wrapText="1"/>
    </xf>
    <xf numFmtId="2" fontId="1" fillId="7" borderId="29" xfId="0" applyNumberFormat="1" applyFont="1" applyFill="1" applyBorder="1" applyAlignment="1" applyProtection="1">
      <alignment horizontal="center" vertical="center" wrapText="1"/>
    </xf>
    <xf numFmtId="1" fontId="1" fillId="7" borderId="29" xfId="0" applyNumberFormat="1" applyFont="1" applyFill="1" applyBorder="1" applyAlignment="1" applyProtection="1">
      <alignment horizontal="center" vertical="center" wrapText="1"/>
    </xf>
    <xf numFmtId="1" fontId="7" fillId="6" borderId="30" xfId="0" applyNumberFormat="1" applyFont="1" applyFill="1" applyBorder="1" applyAlignment="1" applyProtection="1">
      <alignment vertical="center" wrapText="1"/>
    </xf>
    <xf numFmtId="0" fontId="1" fillId="0" borderId="46" xfId="0" applyFont="1" applyBorder="1" applyAlignment="1" applyProtection="1">
      <alignment vertical="center" wrapText="1"/>
      <protection locked="0"/>
    </xf>
    <xf numFmtId="1" fontId="1" fillId="0" borderId="0" xfId="0" applyNumberFormat="1" applyFont="1" applyAlignment="1" applyProtection="1">
      <alignment horizontal="left" vertical="top" wrapText="1"/>
    </xf>
    <xf numFmtId="0" fontId="1" fillId="0" borderId="0" xfId="0" applyFont="1" applyAlignment="1" applyProtection="1">
      <alignment vertical="center" wrapText="1"/>
    </xf>
    <xf numFmtId="2" fontId="1" fillId="0" borderId="26" xfId="0" applyNumberFormat="1" applyFont="1" applyBorder="1" applyAlignment="1">
      <alignment horizontal="center" vertical="center" wrapText="1"/>
    </xf>
    <xf numFmtId="2" fontId="1" fillId="0" borderId="18" xfId="0" applyNumberFormat="1" applyFont="1" applyBorder="1" applyAlignment="1">
      <alignment horizontal="center" vertical="center" wrapText="1"/>
    </xf>
    <xf numFmtId="2" fontId="0" fillId="0" borderId="24" xfId="0" applyNumberFormat="1" applyBorder="1" applyAlignment="1">
      <alignment horizontal="center" vertical="center" wrapText="1"/>
    </xf>
    <xf numFmtId="2" fontId="0" fillId="0" borderId="17" xfId="0" applyNumberFormat="1" applyBorder="1" applyAlignment="1">
      <alignment horizontal="center" vertical="center" wrapText="1"/>
    </xf>
    <xf numFmtId="2" fontId="0" fillId="0" borderId="18" xfId="0" applyNumberFormat="1" applyBorder="1" applyAlignment="1">
      <alignment horizontal="center" vertical="center" wrapText="1"/>
    </xf>
    <xf numFmtId="2" fontId="3" fillId="0" borderId="27" xfId="0" applyNumberFormat="1" applyFont="1" applyBorder="1" applyAlignment="1">
      <alignment horizontal="center" vertical="center" wrapText="1"/>
    </xf>
    <xf numFmtId="2" fontId="4" fillId="0" borderId="30" xfId="0" applyNumberFormat="1" applyFont="1" applyBorder="1" applyAlignment="1">
      <alignment horizontal="center" vertical="center" wrapText="1"/>
    </xf>
    <xf numFmtId="2" fontId="0" fillId="0" borderId="24" xfId="0" applyNumberFormat="1" applyFill="1" applyBorder="1" applyAlignment="1">
      <alignment horizontal="center" vertical="center" wrapText="1"/>
    </xf>
    <xf numFmtId="2" fontId="0" fillId="0" borderId="17" xfId="0" applyNumberFormat="1" applyFill="1" applyBorder="1" applyAlignment="1">
      <alignment horizontal="center" vertical="center" wrapText="1"/>
    </xf>
    <xf numFmtId="2" fontId="1" fillId="0" borderId="33" xfId="0" applyNumberFormat="1" applyFont="1" applyBorder="1" applyAlignment="1">
      <alignment horizontal="center" vertical="center" wrapText="1"/>
    </xf>
    <xf numFmtId="2" fontId="1" fillId="0" borderId="34" xfId="0" applyNumberFormat="1" applyFont="1" applyBorder="1" applyAlignment="1">
      <alignment horizontal="center" vertical="center" wrapText="1"/>
    </xf>
    <xf numFmtId="2" fontId="1" fillId="0" borderId="14" xfId="0" applyNumberFormat="1" applyFont="1" applyBorder="1" applyAlignment="1">
      <alignment horizontal="center" vertical="center" wrapText="1"/>
    </xf>
    <xf numFmtId="2" fontId="0" fillId="0" borderId="31" xfId="0" applyNumberFormat="1" applyBorder="1" applyAlignment="1">
      <alignment horizontal="center" vertical="center" wrapText="1"/>
    </xf>
    <xf numFmtId="2" fontId="0" fillId="0" borderId="32" xfId="0" applyNumberFormat="1" applyBorder="1" applyAlignment="1">
      <alignment horizontal="center" vertical="center" wrapText="1"/>
    </xf>
    <xf numFmtId="2" fontId="0" fillId="0" borderId="12" xfId="0" applyNumberFormat="1" applyBorder="1" applyAlignment="1">
      <alignment horizontal="center" vertical="center" wrapText="1"/>
    </xf>
    <xf numFmtId="2" fontId="1" fillId="0" borderId="22" xfId="0" applyNumberFormat="1" applyFont="1" applyBorder="1" applyAlignment="1">
      <alignment horizontal="center" vertical="center" wrapText="1"/>
    </xf>
    <xf numFmtId="0" fontId="2" fillId="0" borderId="49" xfId="0" applyFont="1" applyBorder="1" applyAlignment="1">
      <alignment horizontal="center" vertical="center" wrapText="1"/>
    </xf>
    <xf numFmtId="0" fontId="2" fillId="0" borderId="51" xfId="0" applyFont="1" applyBorder="1" applyAlignment="1">
      <alignment horizontal="center" vertical="center" wrapText="1"/>
    </xf>
    <xf numFmtId="1" fontId="2" fillId="0" borderId="49" xfId="0" applyNumberFormat="1" applyFont="1" applyBorder="1" applyAlignment="1">
      <alignment horizontal="left" vertical="center" wrapText="1"/>
    </xf>
    <xf numFmtId="1" fontId="2" fillId="0" borderId="50" xfId="0" applyNumberFormat="1" applyFont="1" applyBorder="1" applyAlignment="1">
      <alignment horizontal="left" vertical="center" wrapText="1"/>
    </xf>
    <xf numFmtId="1" fontId="2" fillId="0" borderId="51" xfId="0" applyNumberFormat="1" applyFont="1" applyBorder="1" applyAlignment="1">
      <alignment horizontal="left" vertical="center" wrapText="1"/>
    </xf>
    <xf numFmtId="0" fontId="2" fillId="0" borderId="10" xfId="0" applyFont="1" applyBorder="1" applyAlignment="1" applyProtection="1">
      <alignment horizontal="center" vertical="center" wrapText="1"/>
      <protection locked="0"/>
    </xf>
    <xf numFmtId="0" fontId="1" fillId="0" borderId="49" xfId="0" applyFont="1" applyBorder="1" applyAlignment="1" applyProtection="1">
      <alignment horizontal="center" vertical="top" wrapText="1"/>
      <protection locked="0"/>
    </xf>
    <xf numFmtId="0" fontId="1" fillId="0" borderId="50" xfId="0" applyFont="1" applyBorder="1" applyAlignment="1" applyProtection="1">
      <alignment horizontal="center" vertical="top" wrapText="1"/>
      <protection locked="0"/>
    </xf>
    <xf numFmtId="0" fontId="1" fillId="0" borderId="51" xfId="0" applyFont="1" applyBorder="1" applyAlignment="1" applyProtection="1">
      <alignment horizontal="center" vertical="top" wrapText="1"/>
      <protection locked="0"/>
    </xf>
    <xf numFmtId="0" fontId="1" fillId="7" borderId="33" xfId="0" applyFont="1" applyFill="1" applyBorder="1" applyAlignment="1">
      <alignment horizontal="center" vertical="center" wrapText="1"/>
    </xf>
    <xf numFmtId="0" fontId="1" fillId="7" borderId="34" xfId="0" applyFont="1" applyFill="1" applyBorder="1" applyAlignment="1">
      <alignment horizontal="center" vertical="center" wrapText="1"/>
    </xf>
    <xf numFmtId="0" fontId="1" fillId="7" borderId="52" xfId="0" applyFont="1" applyFill="1" applyBorder="1" applyAlignment="1">
      <alignment horizontal="center" vertical="center" wrapText="1"/>
    </xf>
    <xf numFmtId="2" fontId="1" fillId="0" borderId="1" xfId="0" applyNumberFormat="1" applyFont="1" applyBorder="1" applyAlignment="1">
      <alignment horizontal="center" vertical="center" wrapText="1"/>
    </xf>
    <xf numFmtId="2" fontId="1" fillId="0" borderId="2" xfId="0" applyNumberFormat="1" applyFont="1" applyBorder="1" applyAlignment="1">
      <alignment horizontal="center" vertical="center" wrapText="1"/>
    </xf>
    <xf numFmtId="2" fontId="1" fillId="0" borderId="3" xfId="0" applyNumberFormat="1" applyFont="1" applyBorder="1" applyAlignment="1">
      <alignment horizontal="center" vertical="center" wrapText="1"/>
    </xf>
    <xf numFmtId="2" fontId="1" fillId="0" borderId="9" xfId="0" applyNumberFormat="1" applyFont="1" applyBorder="1" applyAlignment="1">
      <alignment horizontal="center" vertical="center" wrapText="1"/>
    </xf>
    <xf numFmtId="2" fontId="1" fillId="0" borderId="13" xfId="0" applyNumberFormat="1" applyFont="1" applyBorder="1" applyAlignment="1">
      <alignment horizontal="center" vertical="center" wrapText="1"/>
    </xf>
    <xf numFmtId="2" fontId="3" fillId="0" borderId="36" xfId="0" applyNumberFormat="1" applyFont="1" applyBorder="1" applyAlignment="1">
      <alignment horizontal="center" vertical="center" wrapText="1"/>
    </xf>
    <xf numFmtId="2" fontId="4" fillId="0" borderId="37" xfId="0" applyNumberFormat="1" applyFont="1" applyBorder="1" applyAlignment="1">
      <alignment horizontal="center" vertical="center" wrapText="1"/>
    </xf>
    <xf numFmtId="2" fontId="4" fillId="0" borderId="38" xfId="0" applyNumberFormat="1" applyFont="1" applyBorder="1" applyAlignment="1">
      <alignment horizontal="center" vertical="center" wrapText="1"/>
    </xf>
    <xf numFmtId="0" fontId="1" fillId="0" borderId="49" xfId="0" applyFont="1" applyBorder="1" applyAlignment="1">
      <alignment horizontal="center" vertical="center" wrapText="1"/>
    </xf>
    <xf numFmtId="0" fontId="1" fillId="0" borderId="50" xfId="0" applyFont="1" applyBorder="1" applyAlignment="1">
      <alignment horizontal="center" vertical="center" wrapText="1"/>
    </xf>
    <xf numFmtId="0" fontId="1" fillId="0" borderId="51" xfId="0" applyFont="1" applyBorder="1" applyAlignment="1">
      <alignment horizontal="center" vertical="center" wrapText="1"/>
    </xf>
    <xf numFmtId="1" fontId="0" fillId="0" borderId="25" xfId="0" applyNumberFormat="1" applyBorder="1" applyAlignment="1">
      <alignment horizontal="center" vertical="center" wrapText="1"/>
    </xf>
    <xf numFmtId="1" fontId="0" fillId="0" borderId="16" xfId="0" applyNumberFormat="1" applyBorder="1" applyAlignment="1">
      <alignment horizontal="center" vertical="center" wrapText="1"/>
    </xf>
    <xf numFmtId="2" fontId="0" fillId="2" borderId="24" xfId="0" applyNumberFormat="1" applyFill="1" applyBorder="1" applyAlignment="1" applyProtection="1">
      <alignment horizontal="center" vertical="center" wrapText="1"/>
    </xf>
    <xf numFmtId="2" fontId="0" fillId="2" borderId="17" xfId="0" applyNumberFormat="1" applyFill="1" applyBorder="1" applyAlignment="1" applyProtection="1">
      <alignment horizontal="center" vertical="center" wrapText="1"/>
    </xf>
    <xf numFmtId="49" fontId="0" fillId="2" borderId="24" xfId="0" applyNumberFormat="1" applyFill="1" applyBorder="1" applyAlignment="1" applyProtection="1">
      <alignment horizontal="center" vertical="center" wrapText="1"/>
    </xf>
    <xf numFmtId="49" fontId="0" fillId="2" borderId="17" xfId="0" applyNumberFormat="1" applyFill="1" applyBorder="1" applyAlignment="1" applyProtection="1">
      <alignment horizontal="center" vertical="center" wrapText="1"/>
    </xf>
    <xf numFmtId="2" fontId="1" fillId="0" borderId="23" xfId="0" applyNumberFormat="1" applyFont="1" applyBorder="1" applyAlignment="1">
      <alignment horizontal="center" vertical="center" wrapText="1"/>
    </xf>
    <xf numFmtId="2" fontId="0" fillId="0" borderId="35" xfId="0" applyNumberFormat="1" applyBorder="1" applyAlignment="1">
      <alignment horizontal="center" vertical="center" wrapText="1"/>
    </xf>
    <xf numFmtId="2" fontId="0" fillId="0" borderId="19" xfId="0" applyNumberFormat="1" applyBorder="1" applyAlignment="1">
      <alignment horizontal="center" vertical="center" wrapText="1"/>
    </xf>
    <xf numFmtId="2" fontId="0" fillId="0" borderId="22" xfId="0" applyNumberFormat="1" applyBorder="1" applyAlignment="1">
      <alignment horizontal="center" vertical="center" wrapText="1"/>
    </xf>
    <xf numFmtId="1" fontId="1" fillId="0" borderId="26" xfId="0" applyNumberFormat="1" applyFont="1" applyBorder="1" applyAlignment="1">
      <alignment horizontal="center" vertical="center" wrapText="1"/>
    </xf>
    <xf numFmtId="1" fontId="0" fillId="0" borderId="22" xfId="0" applyNumberFormat="1" applyBorder="1" applyAlignment="1">
      <alignment horizontal="center" vertical="center" wrapText="1"/>
    </xf>
    <xf numFmtId="1" fontId="0" fillId="0" borderId="18" xfId="0" applyNumberFormat="1" applyBorder="1" applyAlignment="1">
      <alignment horizontal="center" vertical="center" wrapText="1"/>
    </xf>
    <xf numFmtId="2" fontId="1" fillId="0" borderId="24" xfId="0" applyNumberFormat="1" applyFont="1" applyBorder="1" applyAlignment="1">
      <alignment horizontal="center" vertical="center" wrapText="1"/>
    </xf>
    <xf numFmtId="2" fontId="0" fillId="0" borderId="21" xfId="0" applyNumberFormat="1" applyBorder="1" applyAlignment="1">
      <alignment horizontal="center" vertical="center" wrapText="1"/>
    </xf>
    <xf numFmtId="1" fontId="1" fillId="0" borderId="25" xfId="0" applyNumberFormat="1" applyFont="1" applyBorder="1" applyAlignment="1">
      <alignment horizontal="center" vertical="center" wrapText="1"/>
    </xf>
    <xf numFmtId="1" fontId="0" fillId="0" borderId="20" xfId="0" applyNumberFormat="1" applyBorder="1" applyAlignment="1">
      <alignment horizontal="center" vertical="center" wrapText="1"/>
    </xf>
    <xf numFmtId="2" fontId="0" fillId="0" borderId="6" xfId="0" applyNumberFormat="1" applyBorder="1" applyAlignment="1">
      <alignment horizontal="center" vertical="center" wrapText="1"/>
    </xf>
    <xf numFmtId="2" fontId="0" fillId="0" borderId="7" xfId="0" applyNumberFormat="1" applyBorder="1" applyAlignment="1">
      <alignment horizontal="center" vertical="center" wrapText="1"/>
    </xf>
    <xf numFmtId="2" fontId="1" fillId="0" borderId="26" xfId="0" applyNumberFormat="1" applyFont="1" applyBorder="1" applyAlignment="1" applyProtection="1">
      <alignment horizontal="center" vertical="center" wrapText="1"/>
    </xf>
    <xf numFmtId="2" fontId="1" fillId="0" borderId="18" xfId="0" applyNumberFormat="1" applyFont="1" applyBorder="1" applyAlignment="1" applyProtection="1">
      <alignment horizontal="center" vertical="center" wrapText="1"/>
    </xf>
    <xf numFmtId="2" fontId="1" fillId="0" borderId="27" xfId="0" applyNumberFormat="1" applyFont="1" applyBorder="1" applyAlignment="1" applyProtection="1">
      <alignment horizontal="center" vertical="center" wrapText="1"/>
    </xf>
    <xf numFmtId="2" fontId="1" fillId="0" borderId="41" xfId="0" applyNumberFormat="1" applyFont="1" applyBorder="1" applyAlignment="1" applyProtection="1">
      <alignment horizontal="center" vertical="center" wrapText="1"/>
    </xf>
    <xf numFmtId="2" fontId="1" fillId="0" borderId="30" xfId="0" applyNumberFormat="1" applyFont="1" applyBorder="1" applyAlignment="1" applyProtection="1">
      <alignment horizontal="center" vertical="center" wrapText="1"/>
    </xf>
    <xf numFmtId="2" fontId="3" fillId="0" borderId="27" xfId="0" applyNumberFormat="1" applyFont="1" applyBorder="1" applyAlignment="1" applyProtection="1">
      <alignment horizontal="center" vertical="center" wrapText="1"/>
      <protection locked="0"/>
    </xf>
    <xf numFmtId="2" fontId="3" fillId="0" borderId="41" xfId="0" applyNumberFormat="1" applyFont="1" applyBorder="1" applyAlignment="1" applyProtection="1">
      <alignment horizontal="center" vertical="center" wrapText="1"/>
      <protection locked="0"/>
    </xf>
    <xf numFmtId="2" fontId="3" fillId="0" borderId="30" xfId="0" applyNumberFormat="1" applyFont="1" applyBorder="1" applyAlignment="1" applyProtection="1">
      <alignment horizontal="center" vertical="center" wrapText="1"/>
      <protection locked="0"/>
    </xf>
    <xf numFmtId="2" fontId="1" fillId="0" borderId="26" xfId="0" applyNumberFormat="1" applyFont="1" applyBorder="1" applyAlignment="1" applyProtection="1">
      <alignment horizontal="center" vertical="center" wrapText="1"/>
      <protection locked="0"/>
    </xf>
    <xf numFmtId="2" fontId="1" fillId="0" borderId="18" xfId="0" applyNumberFormat="1" applyFont="1" applyBorder="1" applyAlignment="1" applyProtection="1">
      <alignment horizontal="center" vertical="center" wrapText="1"/>
      <protection locked="0"/>
    </xf>
    <xf numFmtId="0" fontId="3" fillId="0" borderId="45" xfId="0" applyFont="1" applyBorder="1" applyAlignment="1">
      <alignment horizontal="center" vertical="center"/>
    </xf>
    <xf numFmtId="0" fontId="3" fillId="0" borderId="30" xfId="0" applyFont="1" applyBorder="1" applyAlignment="1">
      <alignment horizontal="center" vertical="center"/>
    </xf>
    <xf numFmtId="0" fontId="3" fillId="0" borderId="27" xfId="0" applyFont="1" applyBorder="1" applyAlignment="1">
      <alignment horizontal="center" vertical="center"/>
    </xf>
    <xf numFmtId="0" fontId="3" fillId="0" borderId="41" xfId="0" applyFont="1" applyBorder="1" applyAlignment="1">
      <alignment horizontal="center" vertical="center"/>
    </xf>
    <xf numFmtId="2" fontId="3" fillId="0" borderId="41" xfId="0" applyNumberFormat="1" applyFont="1" applyBorder="1" applyAlignment="1">
      <alignment horizontal="center" vertical="center"/>
    </xf>
    <xf numFmtId="0" fontId="7" fillId="0" borderId="27" xfId="0" applyFont="1" applyBorder="1" applyAlignment="1">
      <alignment horizontal="center" vertical="center"/>
    </xf>
    <xf numFmtId="0" fontId="7" fillId="0" borderId="41" xfId="0" applyFont="1" applyBorder="1" applyAlignment="1">
      <alignment horizontal="center" vertical="center"/>
    </xf>
    <xf numFmtId="0" fontId="7" fillId="0" borderId="30" xfId="0" applyFont="1" applyBorder="1" applyAlignment="1">
      <alignment horizontal="center" vertical="center"/>
    </xf>
    <xf numFmtId="0" fontId="0" fillId="0" borderId="27" xfId="0" applyBorder="1" applyAlignment="1">
      <alignment horizontal="center" vertical="center"/>
    </xf>
    <xf numFmtId="0" fontId="0" fillId="0" borderId="30" xfId="0" applyBorder="1" applyAlignment="1">
      <alignment horizontal="center" vertical="center"/>
    </xf>
    <xf numFmtId="1" fontId="0" fillId="0" borderId="25" xfId="0" applyNumberFormat="1" applyBorder="1" applyAlignment="1" applyProtection="1">
      <alignment horizontal="center" vertical="center" wrapText="1"/>
    </xf>
    <xf numFmtId="1" fontId="0" fillId="0" borderId="16" xfId="0" applyNumberFormat="1" applyBorder="1" applyAlignment="1" applyProtection="1">
      <alignment horizontal="center" vertical="center" wrapText="1"/>
    </xf>
    <xf numFmtId="1" fontId="0" fillId="2" borderId="26" xfId="0" applyNumberFormat="1" applyFill="1" applyBorder="1" applyAlignment="1" applyProtection="1">
      <alignment horizontal="center" vertical="center" wrapText="1"/>
    </xf>
    <xf numFmtId="1" fontId="0" fillId="2" borderId="18" xfId="0" applyNumberFormat="1" applyFill="1" applyBorder="1" applyAlignment="1" applyProtection="1">
      <alignment horizontal="center" vertical="center" wrapText="1"/>
    </xf>
    <xf numFmtId="2" fontId="0" fillId="0" borderId="24" xfId="0" applyNumberFormat="1" applyFill="1" applyBorder="1" applyAlignment="1" applyProtection="1">
      <alignment horizontal="center" vertical="center" wrapText="1"/>
    </xf>
    <xf numFmtId="2" fontId="0" fillId="0" borderId="17" xfId="0" applyNumberFormat="1" applyBorder="1" applyAlignment="1" applyProtection="1">
      <alignment horizontal="center" vertical="center" wrapText="1"/>
    </xf>
    <xf numFmtId="2" fontId="0" fillId="0" borderId="18" xfId="0" applyNumberFormat="1" applyBorder="1" applyAlignment="1" applyProtection="1">
      <alignment horizontal="center" vertical="center" wrapText="1"/>
    </xf>
    <xf numFmtId="2" fontId="0" fillId="0" borderId="17" xfId="0" applyNumberFormat="1" applyFill="1" applyBorder="1" applyAlignment="1" applyProtection="1">
      <alignment horizontal="center" vertical="center" wrapText="1"/>
    </xf>
    <xf numFmtId="2" fontId="3" fillId="0" borderId="27" xfId="0" applyNumberFormat="1" applyFont="1" applyBorder="1" applyAlignment="1" applyProtection="1">
      <alignment horizontal="center" vertical="center" wrapText="1"/>
    </xf>
    <xf numFmtId="2" fontId="4" fillId="0" borderId="30" xfId="0" applyNumberFormat="1" applyFont="1" applyBorder="1" applyAlignment="1" applyProtection="1">
      <alignment horizontal="center" vertical="center" wrapText="1"/>
    </xf>
    <xf numFmtId="0" fontId="2" fillId="0" borderId="10" xfId="0" applyFont="1" applyBorder="1" applyAlignment="1" applyProtection="1">
      <alignment horizontal="center" vertical="center" wrapText="1"/>
    </xf>
    <xf numFmtId="0" fontId="6" fillId="0" borderId="10" xfId="0" applyFont="1" applyBorder="1" applyAlignment="1" applyProtection="1">
      <alignment horizontal="center" vertical="center" wrapText="1"/>
    </xf>
    <xf numFmtId="0" fontId="1" fillId="0" borderId="10" xfId="0" applyFont="1" applyBorder="1" applyAlignment="1" applyProtection="1">
      <alignment horizontal="center" vertical="center" wrapText="1"/>
    </xf>
    <xf numFmtId="2" fontId="3" fillId="0" borderId="41" xfId="0" applyNumberFormat="1" applyFont="1" applyBorder="1" applyAlignment="1" applyProtection="1">
      <alignment horizontal="center" vertical="center" wrapText="1"/>
    </xf>
    <xf numFmtId="2" fontId="3" fillId="0" borderId="30" xfId="0" applyNumberFormat="1" applyFont="1" applyBorder="1" applyAlignment="1" applyProtection="1">
      <alignment horizontal="center" vertical="center" wrapText="1"/>
    </xf>
    <xf numFmtId="1" fontId="1" fillId="0" borderId="25" xfId="0" applyNumberFormat="1" applyFont="1" applyBorder="1" applyAlignment="1" applyProtection="1">
      <alignment horizontal="center" vertical="center" wrapText="1"/>
    </xf>
    <xf numFmtId="1" fontId="0" fillId="0" borderId="20" xfId="0" applyNumberFormat="1" applyBorder="1" applyAlignment="1" applyProtection="1">
      <alignment horizontal="center" vertical="center" wrapText="1"/>
    </xf>
    <xf numFmtId="1" fontId="1" fillId="0" borderId="26" xfId="0" applyNumberFormat="1" applyFont="1" applyBorder="1" applyAlignment="1" applyProtection="1">
      <alignment horizontal="center" vertical="center" wrapText="1"/>
    </xf>
    <xf numFmtId="1" fontId="0" fillId="0" borderId="22" xfId="0" applyNumberFormat="1" applyBorder="1" applyAlignment="1" applyProtection="1">
      <alignment horizontal="center" vertical="center" wrapText="1"/>
    </xf>
    <xf numFmtId="1" fontId="0" fillId="0" borderId="18" xfId="0" applyNumberFormat="1" applyBorder="1" applyAlignment="1" applyProtection="1">
      <alignment horizontal="center" vertical="center" wrapText="1"/>
    </xf>
    <xf numFmtId="2" fontId="1" fillId="0" borderId="23" xfId="0" applyNumberFormat="1" applyFont="1" applyBorder="1" applyAlignment="1" applyProtection="1">
      <alignment horizontal="center" vertical="center" wrapText="1"/>
    </xf>
    <xf numFmtId="2" fontId="1" fillId="0" borderId="35" xfId="0" applyNumberFormat="1" applyFont="1" applyBorder="1" applyAlignment="1" applyProtection="1">
      <alignment horizontal="center" vertical="center" wrapText="1"/>
    </xf>
    <xf numFmtId="2" fontId="1" fillId="0" borderId="19" xfId="0" applyNumberFormat="1" applyFont="1" applyBorder="1" applyAlignment="1" applyProtection="1">
      <alignment horizontal="center" vertical="center" wrapText="1"/>
    </xf>
    <xf numFmtId="2" fontId="1" fillId="0" borderId="22" xfId="0" applyNumberFormat="1" applyFont="1" applyBorder="1" applyAlignment="1" applyProtection="1">
      <alignment horizontal="center" vertical="center" wrapText="1"/>
    </xf>
    <xf numFmtId="2" fontId="1" fillId="0" borderId="33" xfId="0" applyNumberFormat="1" applyFont="1" applyBorder="1" applyAlignment="1" applyProtection="1">
      <alignment horizontal="center" vertical="center" wrapText="1"/>
    </xf>
    <xf numFmtId="2" fontId="1" fillId="0" borderId="34" xfId="0" applyNumberFormat="1" applyFont="1" applyBorder="1" applyAlignment="1" applyProtection="1">
      <alignment horizontal="center" vertical="center" wrapText="1"/>
    </xf>
    <xf numFmtId="2" fontId="1" fillId="0" borderId="14" xfId="0" applyNumberFormat="1" applyFont="1" applyBorder="1" applyAlignment="1" applyProtection="1">
      <alignment horizontal="center" vertical="center" wrapText="1"/>
    </xf>
    <xf numFmtId="2" fontId="0" fillId="0" borderId="6" xfId="0" applyNumberFormat="1" applyBorder="1" applyAlignment="1" applyProtection="1">
      <alignment horizontal="center" vertical="center" wrapText="1"/>
    </xf>
    <xf numFmtId="2" fontId="0" fillId="0" borderId="7" xfId="0" applyNumberFormat="1" applyBorder="1" applyAlignment="1" applyProtection="1">
      <alignment horizontal="center" vertical="center" wrapText="1"/>
    </xf>
    <xf numFmtId="2" fontId="0" fillId="0" borderId="12" xfId="0" applyNumberFormat="1" applyBorder="1" applyAlignment="1" applyProtection="1">
      <alignment horizontal="center" vertical="center" wrapText="1"/>
    </xf>
    <xf numFmtId="2" fontId="0" fillId="0" borderId="31" xfId="0" applyNumberFormat="1" applyBorder="1" applyAlignment="1" applyProtection="1">
      <alignment horizontal="center" vertical="center" wrapText="1"/>
    </xf>
    <xf numFmtId="2" fontId="0" fillId="0" borderId="32" xfId="0" applyNumberFormat="1" applyBorder="1" applyAlignment="1" applyProtection="1">
      <alignment horizontal="center" vertical="center" wrapText="1"/>
    </xf>
    <xf numFmtId="0" fontId="3" fillId="0" borderId="10" xfId="0" applyFont="1" applyBorder="1" applyAlignment="1" applyProtection="1">
      <alignment horizontal="center" vertical="center" wrapText="1"/>
    </xf>
    <xf numFmtId="2" fontId="1" fillId="0" borderId="9" xfId="0" applyNumberFormat="1" applyFont="1" applyBorder="1" applyAlignment="1" applyProtection="1">
      <alignment horizontal="center" vertical="center" wrapText="1"/>
    </xf>
    <xf numFmtId="2" fontId="1" fillId="0" borderId="2" xfId="0" applyNumberFormat="1" applyFont="1" applyBorder="1" applyAlignment="1" applyProtection="1">
      <alignment horizontal="center" vertical="center" wrapText="1"/>
    </xf>
    <xf numFmtId="2" fontId="1" fillId="0" borderId="3" xfId="0" applyNumberFormat="1" applyFont="1" applyBorder="1" applyAlignment="1" applyProtection="1">
      <alignment horizontal="center" vertical="center" wrapText="1"/>
    </xf>
    <xf numFmtId="2" fontId="1" fillId="0" borderId="13" xfId="0" applyNumberFormat="1" applyFont="1" applyBorder="1" applyAlignment="1" applyProtection="1">
      <alignment horizontal="center" vertical="center" wrapText="1"/>
    </xf>
    <xf numFmtId="2" fontId="1" fillId="0" borderId="1" xfId="0" applyNumberFormat="1" applyFont="1" applyBorder="1" applyAlignment="1" applyProtection="1">
      <alignment horizontal="center" vertical="center" wrapText="1"/>
    </xf>
    <xf numFmtId="14" fontId="1" fillId="0" borderId="10" xfId="0" applyNumberFormat="1" applyFont="1" applyBorder="1" applyAlignment="1" applyProtection="1">
      <alignment horizontal="center" vertical="center" wrapText="1"/>
    </xf>
    <xf numFmtId="1" fontId="2" fillId="0" borderId="0" xfId="0" applyNumberFormat="1" applyFont="1" applyAlignment="1" applyProtection="1">
      <alignment horizontal="center" vertical="center" wrapText="1"/>
    </xf>
    <xf numFmtId="0" fontId="1" fillId="0" borderId="10" xfId="0" applyFont="1" applyBorder="1" applyAlignment="1">
      <alignment horizontal="center" vertical="center" wrapText="1"/>
    </xf>
    <xf numFmtId="0" fontId="1" fillId="7" borderId="14" xfId="0" applyFont="1" applyFill="1" applyBorder="1" applyAlignment="1">
      <alignment horizontal="center" vertical="center" wrapText="1"/>
    </xf>
    <xf numFmtId="0" fontId="1" fillId="0" borderId="47" xfId="0" applyFont="1" applyBorder="1" applyAlignment="1">
      <alignment horizontal="center" vertical="center" wrapText="1"/>
    </xf>
    <xf numFmtId="1" fontId="1" fillId="0" borderId="48" xfId="0" applyNumberFormat="1" applyFont="1" applyBorder="1" applyAlignment="1">
      <alignment horizontal="center" vertical="center" wrapText="1"/>
    </xf>
    <xf numFmtId="1" fontId="1" fillId="0" borderId="10" xfId="0" applyNumberFormat="1" applyFont="1" applyBorder="1" applyAlignment="1">
      <alignment horizontal="center" vertical="center" wrapText="1"/>
    </xf>
    <xf numFmtId="0" fontId="0" fillId="0" borderId="10" xfId="0" applyBorder="1"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0" fillId="0" borderId="3" xfId="0" applyBorder="1" applyAlignment="1">
      <alignment horizontal="center" vertical="center"/>
    </xf>
    <xf numFmtId="0" fontId="0" fillId="0" borderId="8" xfId="0" applyBorder="1" applyAlignment="1">
      <alignment horizontal="center" vertical="center"/>
    </xf>
    <xf numFmtId="2" fontId="1" fillId="0" borderId="33" xfId="0" applyNumberFormat="1" applyFont="1" applyBorder="1" applyAlignment="1" applyProtection="1">
      <alignment horizontal="center" vertical="center" wrapText="1"/>
      <protection locked="0"/>
    </xf>
    <xf numFmtId="0" fontId="1" fillId="0" borderId="9" xfId="0" applyFont="1" applyBorder="1" applyAlignment="1">
      <alignment horizontal="center" vertical="center" wrapText="1"/>
    </xf>
    <xf numFmtId="2" fontId="0" fillId="0" borderId="43" xfId="0" applyNumberFormat="1" applyFill="1" applyBorder="1" applyAlignment="1" applyProtection="1">
      <alignment horizontal="center" vertical="center" wrapText="1"/>
      <protection locked="0"/>
    </xf>
    <xf numFmtId="0" fontId="0" fillId="0" borderId="17" xfId="0" applyFill="1" applyBorder="1" applyAlignment="1">
      <alignment horizontal="center" vertical="center" wrapText="1"/>
    </xf>
    <xf numFmtId="2" fontId="0" fillId="0" borderId="44" xfId="0" applyNumberFormat="1" applyFill="1" applyBorder="1" applyAlignment="1" applyProtection="1">
      <alignment horizontal="center" vertical="center" wrapText="1"/>
      <protection locked="0"/>
    </xf>
    <xf numFmtId="0" fontId="0" fillId="0" borderId="18" xfId="0" applyFill="1" applyBorder="1" applyAlignment="1">
      <alignment horizontal="center" vertical="center" wrapText="1"/>
    </xf>
    <xf numFmtId="1" fontId="0" fillId="0" borderId="28" xfId="0" applyNumberFormat="1" applyBorder="1" applyAlignment="1">
      <alignment horizontal="center" vertical="center"/>
    </xf>
    <xf numFmtId="0" fontId="0" fillId="0" borderId="29" xfId="0" applyBorder="1" applyAlignment="1">
      <alignment horizontal="center" vertical="center"/>
    </xf>
    <xf numFmtId="2" fontId="0" fillId="0" borderId="28" xfId="0" applyNumberFormat="1" applyBorder="1" applyAlignment="1">
      <alignment horizontal="center" vertical="center" wrapText="1"/>
    </xf>
    <xf numFmtId="0" fontId="0" fillId="0" borderId="29" xfId="0" applyBorder="1" applyAlignment="1">
      <alignment horizontal="center" vertical="center" wrapText="1"/>
    </xf>
    <xf numFmtId="0" fontId="0" fillId="0" borderId="41" xfId="0" applyBorder="1" applyAlignment="1" applyProtection="1">
      <alignment horizontal="center" vertical="center"/>
    </xf>
    <xf numFmtId="0" fontId="0" fillId="0" borderId="30" xfId="0" applyBorder="1" applyAlignment="1" applyProtection="1">
      <alignment horizontal="center" vertical="center"/>
    </xf>
    <xf numFmtId="0" fontId="0" fillId="0" borderId="27" xfId="0" applyBorder="1" applyAlignment="1" applyProtection="1">
      <alignment horizontal="center" vertical="center"/>
    </xf>
    <xf numFmtId="0" fontId="1" fillId="0" borderId="0" xfId="0" applyFont="1" applyAlignment="1" applyProtection="1">
      <alignment horizontal="center" vertical="center" wrapText="1"/>
    </xf>
    <xf numFmtId="0" fontId="1" fillId="0" borderId="9" xfId="0" applyFont="1" applyBorder="1" applyAlignment="1" applyProtection="1">
      <alignment horizontal="center" vertical="center" wrapText="1"/>
    </xf>
    <xf numFmtId="2" fontId="0" fillId="0" borderId="43" xfId="0" applyNumberFormat="1" applyFill="1" applyBorder="1" applyAlignment="1" applyProtection="1">
      <alignment horizontal="center" vertical="center" wrapText="1"/>
    </xf>
    <xf numFmtId="0" fontId="0" fillId="0" borderId="17" xfId="0" applyFill="1" applyBorder="1" applyAlignment="1" applyProtection="1">
      <alignment horizontal="center" vertical="center" wrapText="1"/>
    </xf>
    <xf numFmtId="2" fontId="0" fillId="0" borderId="44" xfId="0" applyNumberFormat="1" applyFill="1" applyBorder="1" applyAlignment="1" applyProtection="1">
      <alignment horizontal="center" vertical="center" wrapText="1"/>
    </xf>
    <xf numFmtId="0" fontId="0" fillId="0" borderId="18" xfId="0" applyFill="1" applyBorder="1" applyAlignment="1" applyProtection="1">
      <alignment horizontal="center" vertical="center" wrapText="1"/>
    </xf>
    <xf numFmtId="0" fontId="0" fillId="0" borderId="3" xfId="0" applyBorder="1" applyAlignment="1" applyProtection="1">
      <alignment horizontal="center" vertical="center"/>
    </xf>
    <xf numFmtId="0" fontId="0" fillId="0" borderId="8" xfId="0" applyBorder="1" applyAlignment="1" applyProtection="1">
      <alignment horizontal="center" vertical="center"/>
    </xf>
    <xf numFmtId="1" fontId="0" fillId="0" borderId="28" xfId="0" applyNumberFormat="1" applyBorder="1" applyAlignment="1" applyProtection="1">
      <alignment horizontal="center" vertical="center"/>
    </xf>
    <xf numFmtId="0" fontId="0" fillId="0" borderId="29" xfId="0" applyBorder="1" applyAlignment="1" applyProtection="1">
      <alignment horizontal="center" vertical="center"/>
    </xf>
    <xf numFmtId="2" fontId="0" fillId="0" borderId="28" xfId="0" applyNumberFormat="1" applyBorder="1" applyAlignment="1" applyProtection="1">
      <alignment horizontal="center" vertical="center" wrapText="1"/>
    </xf>
    <xf numFmtId="0" fontId="0" fillId="0" borderId="29" xfId="0" applyBorder="1" applyAlignment="1" applyProtection="1">
      <alignment horizontal="center" vertical="center" wrapText="1"/>
    </xf>
    <xf numFmtId="0" fontId="1" fillId="7" borderId="33" xfId="0" applyFont="1" applyFill="1" applyBorder="1" applyAlignment="1" applyProtection="1">
      <alignment horizontal="center" vertical="center" wrapText="1"/>
    </xf>
    <xf numFmtId="0" fontId="1" fillId="7" borderId="34" xfId="0" applyFont="1" applyFill="1" applyBorder="1" applyAlignment="1" applyProtection="1">
      <alignment horizontal="center" vertical="center" wrapText="1"/>
    </xf>
    <xf numFmtId="0" fontId="1" fillId="7" borderId="14" xfId="0" applyFont="1" applyFill="1" applyBorder="1" applyAlignment="1" applyProtection="1">
      <alignment horizontal="center" vertical="center" wrapText="1"/>
    </xf>
    <xf numFmtId="0" fontId="1" fillId="0" borderId="47" xfId="0" applyFont="1" applyBorder="1" applyAlignment="1" applyProtection="1">
      <alignment horizontal="center" vertical="center" wrapText="1"/>
    </xf>
    <xf numFmtId="0" fontId="0" fillId="0" borderId="0" xfId="0" applyAlignment="1" applyProtection="1">
      <alignment horizontal="center" vertical="center" wrapText="1"/>
    </xf>
    <xf numFmtId="0" fontId="0" fillId="0" borderId="0" xfId="0" applyAlignment="1" applyProtection="1">
      <alignment horizontal="center" vertical="center"/>
    </xf>
    <xf numFmtId="1" fontId="1" fillId="0" borderId="48" xfId="0" applyNumberFormat="1" applyFont="1" applyBorder="1" applyAlignment="1" applyProtection="1">
      <alignment horizontal="center" vertical="center" wrapText="1"/>
    </xf>
    <xf numFmtId="1" fontId="1" fillId="0" borderId="10" xfId="0" applyNumberFormat="1" applyFont="1" applyBorder="1" applyAlignment="1" applyProtection="1">
      <alignment horizontal="center" vertical="center" wrapText="1"/>
    </xf>
    <xf numFmtId="0" fontId="0" fillId="0" borderId="10" xfId="0" applyBorder="1" applyAlignment="1" applyProtection="1">
      <alignment horizontal="center" vertical="center"/>
    </xf>
    <xf numFmtId="0" fontId="7" fillId="0" borderId="27" xfId="0" applyFont="1" applyBorder="1" applyAlignment="1" applyProtection="1">
      <alignment horizontal="center" vertical="center"/>
    </xf>
    <xf numFmtId="0" fontId="7" fillId="0" borderId="41" xfId="0" applyFont="1" applyBorder="1" applyAlignment="1" applyProtection="1">
      <alignment horizontal="center" vertical="center"/>
    </xf>
    <xf numFmtId="0" fontId="7" fillId="0" borderId="30" xfId="0" applyFont="1" applyBorder="1" applyAlignment="1" applyProtection="1">
      <alignment horizontal="center" vertical="center"/>
    </xf>
    <xf numFmtId="2" fontId="1" fillId="0" borderId="24" xfId="0" applyNumberFormat="1" applyFont="1" applyBorder="1" applyAlignment="1" applyProtection="1">
      <alignment horizontal="center" vertical="center" wrapText="1"/>
    </xf>
    <xf numFmtId="2" fontId="0" fillId="0" borderId="21" xfId="0" applyNumberFormat="1" applyBorder="1" applyAlignment="1" applyProtection="1">
      <alignment horizontal="center" vertical="center" wrapText="1"/>
    </xf>
    <xf numFmtId="0" fontId="0" fillId="0" borderId="0" xfId="0" applyProtection="1">
      <protection locked="0"/>
    </xf>
    <xf numFmtId="0" fontId="0" fillId="0" borderId="0" xfId="0" applyAlignment="1">
      <alignment horizontal="center"/>
    </xf>
    <xf numFmtId="0" fontId="0" fillId="0" borderId="0" xfId="0" applyAlignment="1" applyProtection="1">
      <alignment horizontal="center"/>
      <protection locked="0"/>
    </xf>
  </cellXfs>
  <cellStyles count="1">
    <cellStyle name="Normalno" xfId="0" builtinId="0"/>
  </cellStyles>
  <dxfs count="41">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101"/>
  <sheetViews>
    <sheetView tabSelected="1" zoomScale="115" zoomScaleNormal="115" workbookViewId="0">
      <selection activeCell="D1" sqref="D1"/>
    </sheetView>
  </sheetViews>
  <sheetFormatPr defaultRowHeight="15" x14ac:dyDescent="0.25"/>
  <cols>
    <col min="2" max="3" width="20" style="280" hidden="1" customWidth="1"/>
    <col min="4" max="4" width="26.7109375" style="281" customWidth="1"/>
    <col min="5" max="5" width="19.42578125" style="281" customWidth="1"/>
    <col min="6" max="6" width="20" style="281" customWidth="1"/>
    <col min="7" max="15" width="9.140625" style="279"/>
  </cols>
  <sheetData>
    <row r="1" spans="1:6" x14ac:dyDescent="0.25">
      <c r="B1" s="280" t="s">
        <v>0</v>
      </c>
      <c r="C1" s="280" t="s">
        <v>1</v>
      </c>
      <c r="D1" s="281" t="s">
        <v>1</v>
      </c>
      <c r="E1" s="281" t="s">
        <v>170</v>
      </c>
      <c r="F1" s="281" t="s">
        <v>171</v>
      </c>
    </row>
    <row r="2" spans="1:6" x14ac:dyDescent="0.25">
      <c r="A2" t="s">
        <v>27</v>
      </c>
      <c r="B2" s="280" t="str">
        <f>_xlfn.CONCAT(F2," ",E2)</f>
        <v xml:space="preserve"> </v>
      </c>
      <c r="C2" s="280">
        <f>D2</f>
        <v>0</v>
      </c>
    </row>
    <row r="3" spans="1:6" x14ac:dyDescent="0.25">
      <c r="A3" t="s">
        <v>28</v>
      </c>
      <c r="B3" s="280" t="str">
        <f t="shared" ref="B3:B66" si="0">_xlfn.CONCAT(F3," ",E3)</f>
        <v xml:space="preserve"> </v>
      </c>
      <c r="C3" s="280">
        <f t="shared" ref="C3:C66" si="1">D3</f>
        <v>0</v>
      </c>
    </row>
    <row r="4" spans="1:6" x14ac:dyDescent="0.25">
      <c r="A4" t="s">
        <v>29</v>
      </c>
      <c r="B4" s="280" t="str">
        <f t="shared" si="0"/>
        <v xml:space="preserve"> </v>
      </c>
      <c r="C4" s="280">
        <f t="shared" si="1"/>
        <v>0</v>
      </c>
    </row>
    <row r="5" spans="1:6" x14ac:dyDescent="0.25">
      <c r="A5" t="s">
        <v>30</v>
      </c>
      <c r="B5" s="280" t="str">
        <f t="shared" si="0"/>
        <v xml:space="preserve"> </v>
      </c>
      <c r="C5" s="280">
        <f t="shared" si="1"/>
        <v>0</v>
      </c>
    </row>
    <row r="6" spans="1:6" x14ac:dyDescent="0.25">
      <c r="A6" t="s">
        <v>31</v>
      </c>
      <c r="B6" s="280" t="str">
        <f t="shared" si="0"/>
        <v xml:space="preserve"> </v>
      </c>
      <c r="C6" s="280">
        <f t="shared" si="1"/>
        <v>0</v>
      </c>
    </row>
    <row r="7" spans="1:6" x14ac:dyDescent="0.25">
      <c r="A7" t="s">
        <v>32</v>
      </c>
      <c r="B7" s="280" t="str">
        <f t="shared" si="0"/>
        <v xml:space="preserve"> </v>
      </c>
      <c r="C7" s="280">
        <f t="shared" si="1"/>
        <v>0</v>
      </c>
    </row>
    <row r="8" spans="1:6" x14ac:dyDescent="0.25">
      <c r="A8" t="s">
        <v>33</v>
      </c>
      <c r="B8" s="280" t="str">
        <f t="shared" si="0"/>
        <v xml:space="preserve"> </v>
      </c>
      <c r="C8" s="280">
        <f t="shared" si="1"/>
        <v>0</v>
      </c>
    </row>
    <row r="9" spans="1:6" x14ac:dyDescent="0.25">
      <c r="A9" t="s">
        <v>34</v>
      </c>
      <c r="B9" s="280" t="str">
        <f t="shared" si="0"/>
        <v xml:space="preserve"> </v>
      </c>
      <c r="C9" s="280">
        <f t="shared" si="1"/>
        <v>0</v>
      </c>
    </row>
    <row r="10" spans="1:6" x14ac:dyDescent="0.25">
      <c r="A10" t="s">
        <v>35</v>
      </c>
      <c r="B10" s="280" t="str">
        <f t="shared" si="0"/>
        <v xml:space="preserve"> </v>
      </c>
      <c r="C10" s="280">
        <f t="shared" si="1"/>
        <v>0</v>
      </c>
    </row>
    <row r="11" spans="1:6" x14ac:dyDescent="0.25">
      <c r="A11" t="s">
        <v>36</v>
      </c>
      <c r="B11" s="280" t="str">
        <f t="shared" si="0"/>
        <v xml:space="preserve"> </v>
      </c>
      <c r="C11" s="280">
        <f t="shared" si="1"/>
        <v>0</v>
      </c>
    </row>
    <row r="12" spans="1:6" x14ac:dyDescent="0.25">
      <c r="A12" t="s">
        <v>37</v>
      </c>
      <c r="B12" s="280" t="str">
        <f t="shared" si="0"/>
        <v xml:space="preserve"> </v>
      </c>
      <c r="C12" s="280">
        <f t="shared" si="1"/>
        <v>0</v>
      </c>
    </row>
    <row r="13" spans="1:6" x14ac:dyDescent="0.25">
      <c r="A13" t="s">
        <v>38</v>
      </c>
      <c r="B13" s="280" t="str">
        <f t="shared" si="0"/>
        <v xml:space="preserve"> </v>
      </c>
      <c r="C13" s="280">
        <f t="shared" si="1"/>
        <v>0</v>
      </c>
    </row>
    <row r="14" spans="1:6" x14ac:dyDescent="0.25">
      <c r="A14" t="s">
        <v>39</v>
      </c>
      <c r="B14" s="280" t="str">
        <f t="shared" si="0"/>
        <v xml:space="preserve"> </v>
      </c>
      <c r="C14" s="280">
        <f t="shared" si="1"/>
        <v>0</v>
      </c>
    </row>
    <row r="15" spans="1:6" x14ac:dyDescent="0.25">
      <c r="A15" t="s">
        <v>40</v>
      </c>
      <c r="B15" s="280" t="str">
        <f t="shared" si="0"/>
        <v xml:space="preserve"> </v>
      </c>
      <c r="C15" s="280">
        <f t="shared" si="1"/>
        <v>0</v>
      </c>
    </row>
    <row r="16" spans="1:6" x14ac:dyDescent="0.25">
      <c r="A16" t="s">
        <v>41</v>
      </c>
      <c r="B16" s="280" t="str">
        <f t="shared" si="0"/>
        <v xml:space="preserve"> </v>
      </c>
      <c r="C16" s="280">
        <f t="shared" si="1"/>
        <v>0</v>
      </c>
    </row>
    <row r="17" spans="1:3" x14ac:dyDescent="0.25">
      <c r="A17" t="s">
        <v>42</v>
      </c>
      <c r="B17" s="280" t="str">
        <f t="shared" si="0"/>
        <v xml:space="preserve"> </v>
      </c>
      <c r="C17" s="280">
        <f t="shared" si="1"/>
        <v>0</v>
      </c>
    </row>
    <row r="18" spans="1:3" x14ac:dyDescent="0.25">
      <c r="A18" t="s">
        <v>43</v>
      </c>
      <c r="B18" s="280" t="str">
        <f t="shared" si="0"/>
        <v xml:space="preserve"> </v>
      </c>
      <c r="C18" s="280">
        <f t="shared" si="1"/>
        <v>0</v>
      </c>
    </row>
    <row r="19" spans="1:3" x14ac:dyDescent="0.25">
      <c r="A19" t="s">
        <v>44</v>
      </c>
      <c r="B19" s="280" t="str">
        <f t="shared" si="0"/>
        <v xml:space="preserve"> </v>
      </c>
      <c r="C19" s="280">
        <f t="shared" si="1"/>
        <v>0</v>
      </c>
    </row>
    <row r="20" spans="1:3" x14ac:dyDescent="0.25">
      <c r="A20" t="s">
        <v>45</v>
      </c>
      <c r="B20" s="280" t="str">
        <f t="shared" si="0"/>
        <v xml:space="preserve"> </v>
      </c>
      <c r="C20" s="280">
        <f t="shared" si="1"/>
        <v>0</v>
      </c>
    </row>
    <row r="21" spans="1:3" x14ac:dyDescent="0.25">
      <c r="A21" t="s">
        <v>46</v>
      </c>
      <c r="B21" s="280" t="str">
        <f t="shared" si="0"/>
        <v xml:space="preserve"> </v>
      </c>
      <c r="C21" s="280">
        <f t="shared" si="1"/>
        <v>0</v>
      </c>
    </row>
    <row r="22" spans="1:3" x14ac:dyDescent="0.25">
      <c r="A22" t="s">
        <v>47</v>
      </c>
      <c r="B22" s="280" t="str">
        <f t="shared" si="0"/>
        <v xml:space="preserve"> </v>
      </c>
      <c r="C22" s="280">
        <f t="shared" si="1"/>
        <v>0</v>
      </c>
    </row>
    <row r="23" spans="1:3" x14ac:dyDescent="0.25">
      <c r="A23" t="s">
        <v>48</v>
      </c>
      <c r="B23" s="280" t="str">
        <f t="shared" si="0"/>
        <v xml:space="preserve"> </v>
      </c>
      <c r="C23" s="280">
        <f t="shared" si="1"/>
        <v>0</v>
      </c>
    </row>
    <row r="24" spans="1:3" x14ac:dyDescent="0.25">
      <c r="A24" t="s">
        <v>49</v>
      </c>
      <c r="B24" s="280" t="str">
        <f t="shared" si="0"/>
        <v xml:space="preserve"> </v>
      </c>
      <c r="C24" s="280">
        <f t="shared" si="1"/>
        <v>0</v>
      </c>
    </row>
    <row r="25" spans="1:3" x14ac:dyDescent="0.25">
      <c r="A25" t="s">
        <v>50</v>
      </c>
      <c r="B25" s="280" t="str">
        <f t="shared" si="0"/>
        <v xml:space="preserve"> </v>
      </c>
      <c r="C25" s="280">
        <f t="shared" si="1"/>
        <v>0</v>
      </c>
    </row>
    <row r="26" spans="1:3" x14ac:dyDescent="0.25">
      <c r="A26" t="s">
        <v>51</v>
      </c>
      <c r="B26" s="280" t="str">
        <f t="shared" si="0"/>
        <v xml:space="preserve"> </v>
      </c>
      <c r="C26" s="280">
        <f t="shared" si="1"/>
        <v>0</v>
      </c>
    </row>
    <row r="27" spans="1:3" x14ac:dyDescent="0.25">
      <c r="A27" t="s">
        <v>52</v>
      </c>
      <c r="B27" s="280" t="str">
        <f t="shared" si="0"/>
        <v xml:space="preserve"> </v>
      </c>
      <c r="C27" s="280">
        <f t="shared" si="1"/>
        <v>0</v>
      </c>
    </row>
    <row r="28" spans="1:3" x14ac:dyDescent="0.25">
      <c r="A28" t="s">
        <v>53</v>
      </c>
      <c r="B28" s="280" t="str">
        <f t="shared" si="0"/>
        <v xml:space="preserve"> </v>
      </c>
      <c r="C28" s="280">
        <f t="shared" si="1"/>
        <v>0</v>
      </c>
    </row>
    <row r="29" spans="1:3" x14ac:dyDescent="0.25">
      <c r="A29" t="s">
        <v>54</v>
      </c>
      <c r="B29" s="280" t="str">
        <f t="shared" si="0"/>
        <v xml:space="preserve"> </v>
      </c>
      <c r="C29" s="280">
        <f t="shared" si="1"/>
        <v>0</v>
      </c>
    </row>
    <row r="30" spans="1:3" x14ac:dyDescent="0.25">
      <c r="A30" t="s">
        <v>55</v>
      </c>
      <c r="B30" s="280" t="str">
        <f t="shared" si="0"/>
        <v xml:space="preserve"> </v>
      </c>
      <c r="C30" s="280">
        <f t="shared" si="1"/>
        <v>0</v>
      </c>
    </row>
    <row r="31" spans="1:3" x14ac:dyDescent="0.25">
      <c r="A31" t="s">
        <v>56</v>
      </c>
      <c r="B31" s="280" t="str">
        <f t="shared" si="0"/>
        <v xml:space="preserve"> </v>
      </c>
      <c r="C31" s="280">
        <f t="shared" si="1"/>
        <v>0</v>
      </c>
    </row>
    <row r="32" spans="1:3" x14ac:dyDescent="0.25">
      <c r="A32" t="s">
        <v>57</v>
      </c>
      <c r="B32" s="280" t="str">
        <f t="shared" si="0"/>
        <v xml:space="preserve"> </v>
      </c>
      <c r="C32" s="280">
        <f t="shared" si="1"/>
        <v>0</v>
      </c>
    </row>
    <row r="33" spans="1:3" x14ac:dyDescent="0.25">
      <c r="A33" t="s">
        <v>58</v>
      </c>
      <c r="B33" s="280" t="str">
        <f t="shared" si="0"/>
        <v xml:space="preserve"> </v>
      </c>
      <c r="C33" s="280">
        <f t="shared" si="1"/>
        <v>0</v>
      </c>
    </row>
    <row r="34" spans="1:3" x14ac:dyDescent="0.25">
      <c r="A34" t="s">
        <v>59</v>
      </c>
      <c r="B34" s="280" t="str">
        <f t="shared" si="0"/>
        <v xml:space="preserve"> </v>
      </c>
      <c r="C34" s="280">
        <f t="shared" si="1"/>
        <v>0</v>
      </c>
    </row>
    <row r="35" spans="1:3" x14ac:dyDescent="0.25">
      <c r="A35" t="s">
        <v>60</v>
      </c>
      <c r="B35" s="280" t="str">
        <f t="shared" si="0"/>
        <v xml:space="preserve"> </v>
      </c>
      <c r="C35" s="280">
        <f t="shared" si="1"/>
        <v>0</v>
      </c>
    </row>
    <row r="36" spans="1:3" x14ac:dyDescent="0.25">
      <c r="A36" t="s">
        <v>61</v>
      </c>
      <c r="B36" s="280" t="str">
        <f t="shared" si="0"/>
        <v xml:space="preserve"> </v>
      </c>
      <c r="C36" s="280">
        <f t="shared" si="1"/>
        <v>0</v>
      </c>
    </row>
    <row r="37" spans="1:3" x14ac:dyDescent="0.25">
      <c r="A37" t="s">
        <v>62</v>
      </c>
      <c r="B37" s="280" t="str">
        <f t="shared" si="0"/>
        <v xml:space="preserve"> </v>
      </c>
      <c r="C37" s="280">
        <f t="shared" si="1"/>
        <v>0</v>
      </c>
    </row>
    <row r="38" spans="1:3" x14ac:dyDescent="0.25">
      <c r="A38" t="s">
        <v>63</v>
      </c>
      <c r="B38" s="280" t="str">
        <f t="shared" si="0"/>
        <v xml:space="preserve"> </v>
      </c>
      <c r="C38" s="280">
        <f t="shared" si="1"/>
        <v>0</v>
      </c>
    </row>
    <row r="39" spans="1:3" x14ac:dyDescent="0.25">
      <c r="A39" t="s">
        <v>64</v>
      </c>
      <c r="B39" s="280" t="str">
        <f t="shared" si="0"/>
        <v xml:space="preserve"> </v>
      </c>
      <c r="C39" s="280">
        <f t="shared" si="1"/>
        <v>0</v>
      </c>
    </row>
    <row r="40" spans="1:3" x14ac:dyDescent="0.25">
      <c r="A40" t="s">
        <v>65</v>
      </c>
      <c r="B40" s="280" t="str">
        <f t="shared" si="0"/>
        <v xml:space="preserve"> </v>
      </c>
      <c r="C40" s="280">
        <f t="shared" si="1"/>
        <v>0</v>
      </c>
    </row>
    <row r="41" spans="1:3" x14ac:dyDescent="0.25">
      <c r="A41" t="s">
        <v>66</v>
      </c>
      <c r="B41" s="280" t="str">
        <f t="shared" si="0"/>
        <v xml:space="preserve"> </v>
      </c>
      <c r="C41" s="280">
        <f t="shared" si="1"/>
        <v>0</v>
      </c>
    </row>
    <row r="42" spans="1:3" x14ac:dyDescent="0.25">
      <c r="A42" t="s">
        <v>67</v>
      </c>
      <c r="B42" s="280" t="str">
        <f t="shared" si="0"/>
        <v xml:space="preserve"> </v>
      </c>
      <c r="C42" s="280">
        <f t="shared" si="1"/>
        <v>0</v>
      </c>
    </row>
    <row r="43" spans="1:3" x14ac:dyDescent="0.25">
      <c r="A43" t="s">
        <v>68</v>
      </c>
      <c r="B43" s="280" t="str">
        <f t="shared" si="0"/>
        <v xml:space="preserve"> </v>
      </c>
      <c r="C43" s="280">
        <f t="shared" si="1"/>
        <v>0</v>
      </c>
    </row>
    <row r="44" spans="1:3" x14ac:dyDescent="0.25">
      <c r="A44" t="s">
        <v>69</v>
      </c>
      <c r="B44" s="280" t="str">
        <f t="shared" si="0"/>
        <v xml:space="preserve"> </v>
      </c>
      <c r="C44" s="280">
        <f t="shared" si="1"/>
        <v>0</v>
      </c>
    </row>
    <row r="45" spans="1:3" x14ac:dyDescent="0.25">
      <c r="A45" t="s">
        <v>70</v>
      </c>
      <c r="B45" s="280" t="str">
        <f t="shared" si="0"/>
        <v xml:space="preserve"> </v>
      </c>
      <c r="C45" s="280">
        <f t="shared" si="1"/>
        <v>0</v>
      </c>
    </row>
    <row r="46" spans="1:3" x14ac:dyDescent="0.25">
      <c r="A46" t="s">
        <v>71</v>
      </c>
      <c r="B46" s="280" t="str">
        <f t="shared" si="0"/>
        <v xml:space="preserve"> </v>
      </c>
      <c r="C46" s="280">
        <f t="shared" si="1"/>
        <v>0</v>
      </c>
    </row>
    <row r="47" spans="1:3" x14ac:dyDescent="0.25">
      <c r="A47" t="s">
        <v>72</v>
      </c>
      <c r="B47" s="280" t="str">
        <f t="shared" si="0"/>
        <v xml:space="preserve"> </v>
      </c>
      <c r="C47" s="280">
        <f t="shared" si="1"/>
        <v>0</v>
      </c>
    </row>
    <row r="48" spans="1:3" x14ac:dyDescent="0.25">
      <c r="A48" t="s">
        <v>73</v>
      </c>
      <c r="B48" s="280" t="str">
        <f t="shared" si="0"/>
        <v xml:space="preserve"> </v>
      </c>
      <c r="C48" s="280">
        <f t="shared" si="1"/>
        <v>0</v>
      </c>
    </row>
    <row r="49" spans="1:3" x14ac:dyDescent="0.25">
      <c r="A49" t="s">
        <v>74</v>
      </c>
      <c r="B49" s="280" t="str">
        <f t="shared" si="0"/>
        <v xml:space="preserve"> </v>
      </c>
      <c r="C49" s="280">
        <f t="shared" si="1"/>
        <v>0</v>
      </c>
    </row>
    <row r="50" spans="1:3" x14ac:dyDescent="0.25">
      <c r="A50" t="s">
        <v>75</v>
      </c>
      <c r="B50" s="280" t="str">
        <f t="shared" si="0"/>
        <v xml:space="preserve"> </v>
      </c>
      <c r="C50" s="280">
        <f t="shared" si="1"/>
        <v>0</v>
      </c>
    </row>
    <row r="51" spans="1:3" x14ac:dyDescent="0.25">
      <c r="A51" t="s">
        <v>76</v>
      </c>
      <c r="B51" s="280" t="str">
        <f t="shared" si="0"/>
        <v xml:space="preserve"> </v>
      </c>
      <c r="C51" s="280">
        <f t="shared" si="1"/>
        <v>0</v>
      </c>
    </row>
    <row r="52" spans="1:3" x14ac:dyDescent="0.25">
      <c r="A52" t="s">
        <v>78</v>
      </c>
      <c r="B52" s="280" t="str">
        <f t="shared" si="0"/>
        <v xml:space="preserve"> </v>
      </c>
      <c r="C52" s="280">
        <f t="shared" si="1"/>
        <v>0</v>
      </c>
    </row>
    <row r="53" spans="1:3" x14ac:dyDescent="0.25">
      <c r="A53" t="s">
        <v>79</v>
      </c>
      <c r="B53" s="280" t="str">
        <f t="shared" si="0"/>
        <v xml:space="preserve"> </v>
      </c>
      <c r="C53" s="280">
        <f t="shared" si="1"/>
        <v>0</v>
      </c>
    </row>
    <row r="54" spans="1:3" x14ac:dyDescent="0.25">
      <c r="A54" t="s">
        <v>80</v>
      </c>
      <c r="B54" s="280" t="str">
        <f t="shared" si="0"/>
        <v xml:space="preserve"> </v>
      </c>
      <c r="C54" s="280">
        <f t="shared" si="1"/>
        <v>0</v>
      </c>
    </row>
    <row r="55" spans="1:3" x14ac:dyDescent="0.25">
      <c r="A55" t="s">
        <v>81</v>
      </c>
      <c r="B55" s="280" t="str">
        <f t="shared" si="0"/>
        <v xml:space="preserve"> </v>
      </c>
      <c r="C55" s="280">
        <f t="shared" si="1"/>
        <v>0</v>
      </c>
    </row>
    <row r="56" spans="1:3" x14ac:dyDescent="0.25">
      <c r="A56" t="s">
        <v>82</v>
      </c>
      <c r="B56" s="280" t="str">
        <f t="shared" si="0"/>
        <v xml:space="preserve"> </v>
      </c>
      <c r="C56" s="280">
        <f t="shared" si="1"/>
        <v>0</v>
      </c>
    </row>
    <row r="57" spans="1:3" x14ac:dyDescent="0.25">
      <c r="A57" t="s">
        <v>83</v>
      </c>
      <c r="B57" s="280" t="str">
        <f t="shared" si="0"/>
        <v xml:space="preserve"> </v>
      </c>
      <c r="C57" s="280">
        <f t="shared" si="1"/>
        <v>0</v>
      </c>
    </row>
    <row r="58" spans="1:3" x14ac:dyDescent="0.25">
      <c r="A58" t="s">
        <v>84</v>
      </c>
      <c r="B58" s="280" t="str">
        <f t="shared" si="0"/>
        <v xml:space="preserve"> </v>
      </c>
      <c r="C58" s="280">
        <f t="shared" si="1"/>
        <v>0</v>
      </c>
    </row>
    <row r="59" spans="1:3" x14ac:dyDescent="0.25">
      <c r="A59" t="s">
        <v>85</v>
      </c>
      <c r="B59" s="280" t="str">
        <f t="shared" si="0"/>
        <v xml:space="preserve"> </v>
      </c>
      <c r="C59" s="280">
        <f t="shared" si="1"/>
        <v>0</v>
      </c>
    </row>
    <row r="60" spans="1:3" x14ac:dyDescent="0.25">
      <c r="A60" t="s">
        <v>86</v>
      </c>
      <c r="B60" s="280" t="str">
        <f t="shared" si="0"/>
        <v xml:space="preserve"> </v>
      </c>
      <c r="C60" s="280">
        <f t="shared" si="1"/>
        <v>0</v>
      </c>
    </row>
    <row r="61" spans="1:3" x14ac:dyDescent="0.25">
      <c r="A61" t="s">
        <v>87</v>
      </c>
      <c r="B61" s="280" t="str">
        <f t="shared" si="0"/>
        <v xml:space="preserve"> </v>
      </c>
      <c r="C61" s="280">
        <f t="shared" si="1"/>
        <v>0</v>
      </c>
    </row>
    <row r="62" spans="1:3" x14ac:dyDescent="0.25">
      <c r="A62" t="s">
        <v>88</v>
      </c>
      <c r="B62" s="280" t="str">
        <f t="shared" si="0"/>
        <v xml:space="preserve"> </v>
      </c>
      <c r="C62" s="280">
        <f t="shared" si="1"/>
        <v>0</v>
      </c>
    </row>
    <row r="63" spans="1:3" x14ac:dyDescent="0.25">
      <c r="A63" t="s">
        <v>89</v>
      </c>
      <c r="B63" s="280" t="str">
        <f t="shared" si="0"/>
        <v xml:space="preserve"> </v>
      </c>
      <c r="C63" s="280">
        <f t="shared" si="1"/>
        <v>0</v>
      </c>
    </row>
    <row r="64" spans="1:3" x14ac:dyDescent="0.25">
      <c r="A64" t="s">
        <v>90</v>
      </c>
      <c r="B64" s="280" t="str">
        <f t="shared" si="0"/>
        <v xml:space="preserve"> </v>
      </c>
      <c r="C64" s="280">
        <f t="shared" si="1"/>
        <v>0</v>
      </c>
    </row>
    <row r="65" spans="1:3" x14ac:dyDescent="0.25">
      <c r="A65" t="s">
        <v>91</v>
      </c>
      <c r="B65" s="280" t="str">
        <f t="shared" si="0"/>
        <v xml:space="preserve"> </v>
      </c>
      <c r="C65" s="280">
        <f t="shared" si="1"/>
        <v>0</v>
      </c>
    </row>
    <row r="66" spans="1:3" x14ac:dyDescent="0.25">
      <c r="A66" t="s">
        <v>92</v>
      </c>
      <c r="B66" s="280" t="str">
        <f t="shared" si="0"/>
        <v xml:space="preserve"> </v>
      </c>
      <c r="C66" s="280">
        <f t="shared" si="1"/>
        <v>0</v>
      </c>
    </row>
    <row r="67" spans="1:3" x14ac:dyDescent="0.25">
      <c r="A67" t="s">
        <v>93</v>
      </c>
      <c r="B67" s="280" t="str">
        <f t="shared" ref="B67:B101" si="2">_xlfn.CONCAT(F67," ",E67)</f>
        <v xml:space="preserve"> </v>
      </c>
      <c r="C67" s="280">
        <f t="shared" ref="C67:C101" si="3">D67</f>
        <v>0</v>
      </c>
    </row>
    <row r="68" spans="1:3" x14ac:dyDescent="0.25">
      <c r="A68" t="s">
        <v>94</v>
      </c>
      <c r="B68" s="280" t="str">
        <f t="shared" si="2"/>
        <v xml:space="preserve"> </v>
      </c>
      <c r="C68" s="280">
        <f t="shared" si="3"/>
        <v>0</v>
      </c>
    </row>
    <row r="69" spans="1:3" x14ac:dyDescent="0.25">
      <c r="A69" t="s">
        <v>95</v>
      </c>
      <c r="B69" s="280" t="str">
        <f t="shared" si="2"/>
        <v xml:space="preserve"> </v>
      </c>
      <c r="C69" s="280">
        <f t="shared" si="3"/>
        <v>0</v>
      </c>
    </row>
    <row r="70" spans="1:3" x14ac:dyDescent="0.25">
      <c r="A70" t="s">
        <v>96</v>
      </c>
      <c r="B70" s="280" t="str">
        <f t="shared" si="2"/>
        <v xml:space="preserve"> </v>
      </c>
      <c r="C70" s="280">
        <f t="shared" si="3"/>
        <v>0</v>
      </c>
    </row>
    <row r="71" spans="1:3" x14ac:dyDescent="0.25">
      <c r="A71" t="s">
        <v>97</v>
      </c>
      <c r="B71" s="280" t="str">
        <f t="shared" si="2"/>
        <v xml:space="preserve"> </v>
      </c>
      <c r="C71" s="280">
        <f t="shared" si="3"/>
        <v>0</v>
      </c>
    </row>
    <row r="72" spans="1:3" x14ac:dyDescent="0.25">
      <c r="A72" t="s">
        <v>98</v>
      </c>
      <c r="B72" s="280" t="str">
        <f t="shared" si="2"/>
        <v xml:space="preserve"> </v>
      </c>
      <c r="C72" s="280">
        <f t="shared" si="3"/>
        <v>0</v>
      </c>
    </row>
    <row r="73" spans="1:3" x14ac:dyDescent="0.25">
      <c r="A73" t="s">
        <v>99</v>
      </c>
      <c r="B73" s="280" t="str">
        <f t="shared" si="2"/>
        <v xml:space="preserve"> </v>
      </c>
      <c r="C73" s="280">
        <f t="shared" si="3"/>
        <v>0</v>
      </c>
    </row>
    <row r="74" spans="1:3" x14ac:dyDescent="0.25">
      <c r="A74" t="s">
        <v>100</v>
      </c>
      <c r="B74" s="280" t="str">
        <f t="shared" si="2"/>
        <v xml:space="preserve"> </v>
      </c>
      <c r="C74" s="280">
        <f t="shared" si="3"/>
        <v>0</v>
      </c>
    </row>
    <row r="75" spans="1:3" x14ac:dyDescent="0.25">
      <c r="A75" t="s">
        <v>101</v>
      </c>
      <c r="B75" s="280" t="str">
        <f t="shared" si="2"/>
        <v xml:space="preserve"> </v>
      </c>
      <c r="C75" s="280">
        <f t="shared" si="3"/>
        <v>0</v>
      </c>
    </row>
    <row r="76" spans="1:3" x14ac:dyDescent="0.25">
      <c r="A76" t="s">
        <v>102</v>
      </c>
      <c r="B76" s="280" t="str">
        <f t="shared" si="2"/>
        <v xml:space="preserve"> </v>
      </c>
      <c r="C76" s="280">
        <f t="shared" si="3"/>
        <v>0</v>
      </c>
    </row>
    <row r="77" spans="1:3" x14ac:dyDescent="0.25">
      <c r="A77" t="s">
        <v>103</v>
      </c>
      <c r="B77" s="280" t="str">
        <f t="shared" si="2"/>
        <v xml:space="preserve"> </v>
      </c>
      <c r="C77" s="280">
        <f t="shared" si="3"/>
        <v>0</v>
      </c>
    </row>
    <row r="78" spans="1:3" x14ac:dyDescent="0.25">
      <c r="A78" t="s">
        <v>104</v>
      </c>
      <c r="B78" s="280" t="str">
        <f t="shared" si="2"/>
        <v xml:space="preserve"> </v>
      </c>
      <c r="C78" s="280">
        <f t="shared" si="3"/>
        <v>0</v>
      </c>
    </row>
    <row r="79" spans="1:3" x14ac:dyDescent="0.25">
      <c r="A79" t="s">
        <v>105</v>
      </c>
      <c r="B79" s="280" t="str">
        <f t="shared" si="2"/>
        <v xml:space="preserve"> </v>
      </c>
      <c r="C79" s="280">
        <f t="shared" si="3"/>
        <v>0</v>
      </c>
    </row>
    <row r="80" spans="1:3" x14ac:dyDescent="0.25">
      <c r="A80" t="s">
        <v>106</v>
      </c>
      <c r="B80" s="280" t="str">
        <f t="shared" si="2"/>
        <v xml:space="preserve"> </v>
      </c>
      <c r="C80" s="280">
        <f t="shared" si="3"/>
        <v>0</v>
      </c>
    </row>
    <row r="81" spans="1:3" x14ac:dyDescent="0.25">
      <c r="A81" t="s">
        <v>107</v>
      </c>
      <c r="B81" s="280" t="str">
        <f t="shared" si="2"/>
        <v xml:space="preserve"> </v>
      </c>
      <c r="C81" s="280">
        <f t="shared" si="3"/>
        <v>0</v>
      </c>
    </row>
    <row r="82" spans="1:3" x14ac:dyDescent="0.25">
      <c r="A82" t="s">
        <v>108</v>
      </c>
      <c r="B82" s="280" t="str">
        <f t="shared" si="2"/>
        <v xml:space="preserve"> </v>
      </c>
      <c r="C82" s="280">
        <f t="shared" si="3"/>
        <v>0</v>
      </c>
    </row>
    <row r="83" spans="1:3" x14ac:dyDescent="0.25">
      <c r="A83" t="s">
        <v>109</v>
      </c>
      <c r="B83" s="280" t="str">
        <f t="shared" si="2"/>
        <v xml:space="preserve"> </v>
      </c>
      <c r="C83" s="280">
        <f t="shared" si="3"/>
        <v>0</v>
      </c>
    </row>
    <row r="84" spans="1:3" x14ac:dyDescent="0.25">
      <c r="A84" t="s">
        <v>110</v>
      </c>
      <c r="B84" s="280" t="str">
        <f t="shared" si="2"/>
        <v xml:space="preserve"> </v>
      </c>
      <c r="C84" s="280">
        <f t="shared" si="3"/>
        <v>0</v>
      </c>
    </row>
    <row r="85" spans="1:3" x14ac:dyDescent="0.25">
      <c r="A85" t="s">
        <v>111</v>
      </c>
      <c r="B85" s="280" t="str">
        <f t="shared" si="2"/>
        <v xml:space="preserve"> </v>
      </c>
      <c r="C85" s="280">
        <f t="shared" si="3"/>
        <v>0</v>
      </c>
    </row>
    <row r="86" spans="1:3" x14ac:dyDescent="0.25">
      <c r="A86" t="s">
        <v>112</v>
      </c>
      <c r="B86" s="280" t="str">
        <f t="shared" si="2"/>
        <v xml:space="preserve"> </v>
      </c>
      <c r="C86" s="280">
        <f t="shared" si="3"/>
        <v>0</v>
      </c>
    </row>
    <row r="87" spans="1:3" x14ac:dyDescent="0.25">
      <c r="A87" t="s">
        <v>113</v>
      </c>
      <c r="B87" s="280" t="str">
        <f t="shared" si="2"/>
        <v xml:space="preserve"> </v>
      </c>
      <c r="C87" s="280">
        <f t="shared" si="3"/>
        <v>0</v>
      </c>
    </row>
    <row r="88" spans="1:3" x14ac:dyDescent="0.25">
      <c r="A88" t="s">
        <v>114</v>
      </c>
      <c r="B88" s="280" t="str">
        <f t="shared" si="2"/>
        <v xml:space="preserve"> </v>
      </c>
      <c r="C88" s="280">
        <f t="shared" si="3"/>
        <v>0</v>
      </c>
    </row>
    <row r="89" spans="1:3" x14ac:dyDescent="0.25">
      <c r="A89" t="s">
        <v>115</v>
      </c>
      <c r="B89" s="280" t="str">
        <f t="shared" si="2"/>
        <v xml:space="preserve"> </v>
      </c>
      <c r="C89" s="280">
        <f t="shared" si="3"/>
        <v>0</v>
      </c>
    </row>
    <row r="90" spans="1:3" x14ac:dyDescent="0.25">
      <c r="A90" t="s">
        <v>116</v>
      </c>
      <c r="B90" s="280" t="str">
        <f t="shared" si="2"/>
        <v xml:space="preserve"> </v>
      </c>
      <c r="C90" s="280">
        <f t="shared" si="3"/>
        <v>0</v>
      </c>
    </row>
    <row r="91" spans="1:3" x14ac:dyDescent="0.25">
      <c r="A91" t="s">
        <v>117</v>
      </c>
      <c r="B91" s="280" t="str">
        <f t="shared" si="2"/>
        <v xml:space="preserve"> </v>
      </c>
      <c r="C91" s="280">
        <f t="shared" si="3"/>
        <v>0</v>
      </c>
    </row>
    <row r="92" spans="1:3" x14ac:dyDescent="0.25">
      <c r="A92" t="s">
        <v>118</v>
      </c>
      <c r="B92" s="280" t="str">
        <f t="shared" si="2"/>
        <v xml:space="preserve"> </v>
      </c>
      <c r="C92" s="280">
        <f t="shared" si="3"/>
        <v>0</v>
      </c>
    </row>
    <row r="93" spans="1:3" x14ac:dyDescent="0.25">
      <c r="A93" t="s">
        <v>119</v>
      </c>
      <c r="B93" s="280" t="str">
        <f t="shared" si="2"/>
        <v xml:space="preserve"> </v>
      </c>
      <c r="C93" s="280">
        <f t="shared" si="3"/>
        <v>0</v>
      </c>
    </row>
    <row r="94" spans="1:3" x14ac:dyDescent="0.25">
      <c r="A94" t="s">
        <v>120</v>
      </c>
      <c r="B94" s="280" t="str">
        <f t="shared" si="2"/>
        <v xml:space="preserve"> </v>
      </c>
      <c r="C94" s="280">
        <f t="shared" si="3"/>
        <v>0</v>
      </c>
    </row>
    <row r="95" spans="1:3" x14ac:dyDescent="0.25">
      <c r="A95" t="s">
        <v>121</v>
      </c>
      <c r="B95" s="280" t="str">
        <f t="shared" si="2"/>
        <v xml:space="preserve"> </v>
      </c>
      <c r="C95" s="280">
        <f t="shared" si="3"/>
        <v>0</v>
      </c>
    </row>
    <row r="96" spans="1:3" x14ac:dyDescent="0.25">
      <c r="A96" t="s">
        <v>122</v>
      </c>
      <c r="B96" s="280" t="str">
        <f t="shared" si="2"/>
        <v xml:space="preserve"> </v>
      </c>
      <c r="C96" s="280">
        <f t="shared" si="3"/>
        <v>0</v>
      </c>
    </row>
    <row r="97" spans="1:3" x14ac:dyDescent="0.25">
      <c r="A97" t="s">
        <v>123</v>
      </c>
      <c r="B97" s="280" t="str">
        <f t="shared" si="2"/>
        <v xml:space="preserve"> </v>
      </c>
      <c r="C97" s="280">
        <f t="shared" si="3"/>
        <v>0</v>
      </c>
    </row>
    <row r="98" spans="1:3" x14ac:dyDescent="0.25">
      <c r="A98" t="s">
        <v>124</v>
      </c>
      <c r="B98" s="280" t="str">
        <f t="shared" si="2"/>
        <v xml:space="preserve"> </v>
      </c>
      <c r="C98" s="280">
        <f t="shared" si="3"/>
        <v>0</v>
      </c>
    </row>
    <row r="99" spans="1:3" x14ac:dyDescent="0.25">
      <c r="A99" t="s">
        <v>125</v>
      </c>
      <c r="B99" s="280" t="str">
        <f t="shared" si="2"/>
        <v xml:space="preserve"> </v>
      </c>
      <c r="C99" s="280">
        <f t="shared" si="3"/>
        <v>0</v>
      </c>
    </row>
    <row r="100" spans="1:3" x14ac:dyDescent="0.25">
      <c r="A100" t="s">
        <v>126</v>
      </c>
      <c r="B100" s="280" t="str">
        <f t="shared" si="2"/>
        <v xml:space="preserve"> </v>
      </c>
      <c r="C100" s="280">
        <f t="shared" si="3"/>
        <v>0</v>
      </c>
    </row>
    <row r="101" spans="1:3" x14ac:dyDescent="0.25">
      <c r="A101" t="s">
        <v>127</v>
      </c>
      <c r="B101" s="280" t="str">
        <f t="shared" si="2"/>
        <v xml:space="preserve"> </v>
      </c>
      <c r="C101" s="280">
        <f t="shared" si="3"/>
        <v>0</v>
      </c>
    </row>
  </sheetData>
  <sheetProtection algorithmName="SHA-512" hashValue="ih9tTo4E8qs+I1jSEphe2OF79hy+nrFMTkG6wFpU9Qfo+7fizJUzoT3nn8NPw+bQAqvEeXuU7nUlB+LVyeamhg==" saltValue="Lvl5bDj8yCpCBka0QhoYAw==" spinCount="100000" sheet="1" objects="1" scenarios="1" selectLockedCells="1"/>
  <phoneticPr fontId="5"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1">
    <pageSetUpPr fitToPage="1"/>
  </sheetPr>
  <dimension ref="A1:AY209"/>
  <sheetViews>
    <sheetView zoomScale="50" zoomScaleNormal="50" workbookViewId="0">
      <pane xSplit="4" ySplit="7" topLeftCell="E8" activePane="bottomRight" state="frozen"/>
      <selection pane="topRight" activeCell="E1" sqref="E1"/>
      <selection pane="bottomLeft" activeCell="A7" sqref="A7"/>
      <selection pane="bottomRight" activeCell="E8" sqref="E8"/>
    </sheetView>
  </sheetViews>
  <sheetFormatPr defaultColWidth="8.85546875" defaultRowHeight="15" x14ac:dyDescent="0.25"/>
  <cols>
    <col min="1" max="1" width="9.140625" style="7" customWidth="1"/>
    <col min="2" max="2" width="25.7109375" style="1" customWidth="1"/>
    <col min="3" max="3" width="17" style="7" customWidth="1"/>
    <col min="4" max="4" width="10.28515625" style="1" customWidth="1"/>
    <col min="5" max="8" width="6.85546875" style="1" customWidth="1"/>
    <col min="9" max="9" width="7.42578125" style="1" customWidth="1"/>
    <col min="10" max="10" width="9.28515625" style="2" customWidth="1"/>
    <col min="11" max="15" width="6.85546875" style="1" customWidth="1"/>
    <col min="16" max="16" width="9.5703125" style="2" customWidth="1"/>
    <col min="17" max="21" width="6.85546875" style="1" customWidth="1"/>
    <col min="22" max="22" width="9.28515625" style="2" customWidth="1"/>
    <col min="23" max="27" width="6.85546875" style="1" customWidth="1"/>
    <col min="28" max="28" width="9.5703125" style="2" customWidth="1"/>
    <col min="29" max="33" width="6.85546875" style="2" customWidth="1"/>
    <col min="34" max="34" width="12.85546875" style="2" customWidth="1"/>
    <col min="35" max="36" width="6.85546875" style="2" customWidth="1"/>
    <col min="37" max="37" width="14.28515625" style="2" customWidth="1"/>
    <col min="38" max="39" width="6.85546875" style="2" customWidth="1"/>
    <col min="40" max="40" width="9.5703125" style="2" customWidth="1"/>
    <col min="41" max="41" width="9" style="2" bestFit="1" customWidth="1"/>
    <col min="42" max="42" width="9" style="65" bestFit="1" customWidth="1"/>
    <col min="43" max="43" width="9" style="65" customWidth="1"/>
    <col min="44" max="44" width="32.85546875" style="63" customWidth="1"/>
    <col min="45" max="51" width="8.85546875" style="86"/>
    <col min="52" max="16384" width="8.85546875" style="1"/>
  </cols>
  <sheetData>
    <row r="1" spans="1:51" s="2" customFormat="1" ht="36" customHeight="1" thickBot="1" x14ac:dyDescent="0.3">
      <c r="A1" s="10"/>
      <c r="B1" s="11">
        <f ca="1">TODAY()</f>
        <v>45595</v>
      </c>
      <c r="C1" s="130" t="s">
        <v>23</v>
      </c>
      <c r="D1" s="131"/>
      <c r="E1" s="132"/>
      <c r="F1" s="133"/>
      <c r="G1" s="133"/>
      <c r="H1" s="133"/>
      <c r="I1" s="133"/>
      <c r="J1" s="133"/>
      <c r="K1" s="10"/>
      <c r="L1" s="10"/>
      <c r="M1" s="128" t="s">
        <v>24</v>
      </c>
      <c r="N1" s="129"/>
      <c r="O1" s="148"/>
      <c r="P1" s="149"/>
      <c r="Q1" s="149"/>
      <c r="R1" s="149"/>
      <c r="S1" s="149"/>
      <c r="T1" s="150"/>
      <c r="U1" s="10"/>
      <c r="V1" s="128" t="s">
        <v>168</v>
      </c>
      <c r="W1" s="129"/>
      <c r="X1" s="134"/>
      <c r="Y1" s="135"/>
      <c r="Z1" s="135"/>
      <c r="AA1" s="135"/>
      <c r="AB1" s="135"/>
      <c r="AC1" s="135"/>
      <c r="AD1" s="136"/>
      <c r="AH1" s="109" t="s">
        <v>169</v>
      </c>
      <c r="AI1" s="109"/>
    </row>
    <row r="2" spans="1:51" ht="15.75" thickBot="1" x14ac:dyDescent="0.3">
      <c r="A2" s="137" t="s">
        <v>155</v>
      </c>
      <c r="B2" s="138"/>
      <c r="C2" s="139"/>
    </row>
    <row r="3" spans="1:51" ht="30.75" thickBot="1" x14ac:dyDescent="0.3">
      <c r="A3" s="69" t="s">
        <v>156</v>
      </c>
      <c r="B3" s="70" t="s">
        <v>157</v>
      </c>
      <c r="C3" s="71" t="s">
        <v>143</v>
      </c>
      <c r="D3" s="80" t="s">
        <v>21</v>
      </c>
      <c r="E3" s="140" t="s">
        <v>7</v>
      </c>
      <c r="F3" s="141"/>
      <c r="G3" s="141"/>
      <c r="H3" s="141"/>
      <c r="I3" s="141"/>
      <c r="J3" s="142"/>
      <c r="K3" s="143" t="s">
        <v>8</v>
      </c>
      <c r="L3" s="141"/>
      <c r="M3" s="141"/>
      <c r="N3" s="141"/>
      <c r="O3" s="141"/>
      <c r="P3" s="144"/>
      <c r="Q3" s="140" t="s">
        <v>9</v>
      </c>
      <c r="R3" s="141"/>
      <c r="S3" s="141"/>
      <c r="T3" s="141"/>
      <c r="U3" s="141"/>
      <c r="V3" s="142"/>
      <c r="W3" s="143" t="s">
        <v>10</v>
      </c>
      <c r="X3" s="141"/>
      <c r="Y3" s="141"/>
      <c r="Z3" s="141"/>
      <c r="AA3" s="141"/>
      <c r="AB3" s="144"/>
      <c r="AC3" s="121" t="s">
        <v>12</v>
      </c>
      <c r="AD3" s="122"/>
      <c r="AE3" s="122"/>
      <c r="AF3" s="122"/>
      <c r="AG3" s="122"/>
      <c r="AH3" s="123"/>
      <c r="AI3" s="121" t="s">
        <v>77</v>
      </c>
      <c r="AJ3" s="122"/>
      <c r="AK3" s="122"/>
      <c r="AL3" s="122"/>
      <c r="AM3" s="122"/>
      <c r="AN3" s="123"/>
      <c r="AO3" s="81" t="s">
        <v>15</v>
      </c>
      <c r="AP3" s="172" t="s">
        <v>130</v>
      </c>
      <c r="AQ3" s="172" t="s">
        <v>141</v>
      </c>
      <c r="AR3" s="175" t="s">
        <v>131</v>
      </c>
      <c r="AS3" s="182" t="s">
        <v>134</v>
      </c>
      <c r="AT3" s="182"/>
      <c r="AU3" s="182"/>
      <c r="AV3" s="182"/>
      <c r="AW3" s="182"/>
      <c r="AX3" s="182"/>
      <c r="AY3" s="185" t="s">
        <v>166</v>
      </c>
    </row>
    <row r="4" spans="1:51" ht="28.15" customHeight="1" thickBot="1" x14ac:dyDescent="0.3">
      <c r="A4" s="88"/>
      <c r="B4" s="88"/>
      <c r="C4" s="88"/>
      <c r="D4" s="79" t="s">
        <v>22</v>
      </c>
      <c r="E4" s="168" t="s">
        <v>14</v>
      </c>
      <c r="F4" s="169"/>
      <c r="G4" s="169"/>
      <c r="H4" s="169"/>
      <c r="I4" s="169"/>
      <c r="J4" s="14">
        <f>I7</f>
        <v>0</v>
      </c>
      <c r="K4" s="126" t="s">
        <v>14</v>
      </c>
      <c r="L4" s="169"/>
      <c r="M4" s="169"/>
      <c r="N4" s="169"/>
      <c r="O4" s="169"/>
      <c r="P4" s="15">
        <f>O7</f>
        <v>0</v>
      </c>
      <c r="Q4" s="168" t="s">
        <v>14</v>
      </c>
      <c r="R4" s="169"/>
      <c r="S4" s="169"/>
      <c r="T4" s="169"/>
      <c r="U4" s="169"/>
      <c r="V4" s="14">
        <f>U7</f>
        <v>0</v>
      </c>
      <c r="W4" s="126" t="s">
        <v>14</v>
      </c>
      <c r="X4" s="169"/>
      <c r="Y4" s="169"/>
      <c r="Z4" s="169"/>
      <c r="AA4" s="169"/>
      <c r="AB4" s="15">
        <f>AA7</f>
        <v>0</v>
      </c>
      <c r="AC4" s="124" t="s">
        <v>14</v>
      </c>
      <c r="AD4" s="125"/>
      <c r="AE4" s="125"/>
      <c r="AF4" s="125"/>
      <c r="AG4" s="126"/>
      <c r="AH4" s="14">
        <f>AG7</f>
        <v>0</v>
      </c>
      <c r="AI4" s="124" t="s">
        <v>14</v>
      </c>
      <c r="AJ4" s="125"/>
      <c r="AK4" s="125"/>
      <c r="AL4" s="125"/>
      <c r="AM4" s="126"/>
      <c r="AN4" s="14">
        <f>AM7</f>
        <v>0</v>
      </c>
      <c r="AO4" s="16" t="str">
        <f>IF(AO5=100,"OK","GREŠKA")</f>
        <v>GREŠKA</v>
      </c>
      <c r="AP4" s="173"/>
      <c r="AQ4" s="173"/>
      <c r="AR4" s="176"/>
      <c r="AS4" s="183"/>
      <c r="AT4" s="183"/>
      <c r="AU4" s="183"/>
      <c r="AV4" s="183"/>
      <c r="AW4" s="183"/>
      <c r="AX4" s="183"/>
      <c r="AY4" s="186"/>
    </row>
    <row r="5" spans="1:51" ht="45" x14ac:dyDescent="0.25">
      <c r="A5" s="166" t="s">
        <v>13</v>
      </c>
      <c r="B5" s="164" t="s">
        <v>0</v>
      </c>
      <c r="C5" s="161" t="s">
        <v>1</v>
      </c>
      <c r="D5" s="12" t="s">
        <v>18</v>
      </c>
      <c r="E5" s="18" t="s">
        <v>2</v>
      </c>
      <c r="F5" s="17" t="s">
        <v>3</v>
      </c>
      <c r="G5" s="17" t="s">
        <v>4</v>
      </c>
      <c r="H5" s="17" t="s">
        <v>5</v>
      </c>
      <c r="I5" s="4" t="s">
        <v>11</v>
      </c>
      <c r="J5" s="112" t="s">
        <v>6</v>
      </c>
      <c r="K5" s="19" t="s">
        <v>2</v>
      </c>
      <c r="L5" s="17" t="s">
        <v>3</v>
      </c>
      <c r="M5" s="17" t="s">
        <v>4</v>
      </c>
      <c r="N5" s="17" t="s">
        <v>5</v>
      </c>
      <c r="O5" s="4" t="s">
        <v>11</v>
      </c>
      <c r="P5" s="112" t="s">
        <v>6</v>
      </c>
      <c r="Q5" s="19" t="s">
        <v>2</v>
      </c>
      <c r="R5" s="17" t="s">
        <v>3</v>
      </c>
      <c r="S5" s="17" t="s">
        <v>4</v>
      </c>
      <c r="T5" s="17" t="s">
        <v>5</v>
      </c>
      <c r="U5" s="4" t="s">
        <v>11</v>
      </c>
      <c r="V5" s="157" t="s">
        <v>6</v>
      </c>
      <c r="W5" s="18" t="s">
        <v>2</v>
      </c>
      <c r="X5" s="17" t="s">
        <v>3</v>
      </c>
      <c r="Y5" s="17" t="s">
        <v>4</v>
      </c>
      <c r="Z5" s="17" t="s">
        <v>5</v>
      </c>
      <c r="AA5" s="4" t="s">
        <v>11</v>
      </c>
      <c r="AB5" s="112" t="s">
        <v>6</v>
      </c>
      <c r="AC5" s="18" t="s">
        <v>2</v>
      </c>
      <c r="AD5" s="17" t="s">
        <v>3</v>
      </c>
      <c r="AE5" s="17" t="s">
        <v>4</v>
      </c>
      <c r="AF5" s="17" t="s">
        <v>5</v>
      </c>
      <c r="AG5" s="4" t="s">
        <v>11</v>
      </c>
      <c r="AH5" s="112" t="s">
        <v>6</v>
      </c>
      <c r="AI5" s="18" t="s">
        <v>2</v>
      </c>
      <c r="AJ5" s="17" t="s">
        <v>3</v>
      </c>
      <c r="AK5" s="17" t="s">
        <v>4</v>
      </c>
      <c r="AL5" s="17" t="s">
        <v>5</v>
      </c>
      <c r="AM5" s="4" t="s">
        <v>11</v>
      </c>
      <c r="AN5" s="112" t="s">
        <v>6</v>
      </c>
      <c r="AO5" s="145">
        <f>AB4+V4+P4+J4+AH4+AN4</f>
        <v>0</v>
      </c>
      <c r="AP5" s="173"/>
      <c r="AQ5" s="173"/>
      <c r="AR5" s="176"/>
      <c r="AS5" s="183"/>
      <c r="AT5" s="183"/>
      <c r="AU5" s="183"/>
      <c r="AV5" s="183"/>
      <c r="AW5" s="183"/>
      <c r="AX5" s="183"/>
      <c r="AY5" s="186"/>
    </row>
    <row r="6" spans="1:51" ht="15" customHeight="1" x14ac:dyDescent="0.25">
      <c r="A6" s="167"/>
      <c r="B6" s="165"/>
      <c r="C6" s="162"/>
      <c r="D6" s="53" t="s">
        <v>16</v>
      </c>
      <c r="E6" s="55">
        <v>0</v>
      </c>
      <c r="F6" s="20">
        <v>0</v>
      </c>
      <c r="G6" s="20">
        <v>0</v>
      </c>
      <c r="H6" s="20">
        <v>0</v>
      </c>
      <c r="I6" s="5">
        <f>SUM(E6:H6)</f>
        <v>0</v>
      </c>
      <c r="J6" s="160"/>
      <c r="K6" s="55">
        <v>0</v>
      </c>
      <c r="L6" s="20">
        <v>0</v>
      </c>
      <c r="M6" s="20">
        <v>0</v>
      </c>
      <c r="N6" s="20">
        <v>0</v>
      </c>
      <c r="O6" s="5">
        <f>SUM(K6:N6)</f>
        <v>0</v>
      </c>
      <c r="P6" s="160"/>
      <c r="Q6" s="55">
        <v>0</v>
      </c>
      <c r="R6" s="20">
        <v>0</v>
      </c>
      <c r="S6" s="20">
        <v>0</v>
      </c>
      <c r="T6" s="20">
        <v>0</v>
      </c>
      <c r="U6" s="5">
        <f>SUM(Q6:T6)</f>
        <v>0</v>
      </c>
      <c r="V6" s="158"/>
      <c r="W6" s="55">
        <v>0</v>
      </c>
      <c r="X6" s="20">
        <v>0</v>
      </c>
      <c r="Y6" s="20">
        <v>0</v>
      </c>
      <c r="Z6" s="20">
        <v>0</v>
      </c>
      <c r="AA6" s="5">
        <f>SUM(W6:Z6)</f>
        <v>0</v>
      </c>
      <c r="AB6" s="160"/>
      <c r="AC6" s="55">
        <v>0</v>
      </c>
      <c r="AD6" s="20">
        <v>0</v>
      </c>
      <c r="AE6" s="20">
        <v>0</v>
      </c>
      <c r="AF6" s="20">
        <v>0</v>
      </c>
      <c r="AG6" s="5">
        <f>SUM(AC6:AF6)</f>
        <v>0</v>
      </c>
      <c r="AH6" s="127"/>
      <c r="AI6" s="55">
        <v>0</v>
      </c>
      <c r="AJ6" s="20">
        <v>0</v>
      </c>
      <c r="AK6" s="20">
        <v>0</v>
      </c>
      <c r="AL6" s="20">
        <v>0</v>
      </c>
      <c r="AM6" s="5">
        <f>SUM(AI6:AL6)</f>
        <v>0</v>
      </c>
      <c r="AN6" s="127"/>
      <c r="AO6" s="146"/>
      <c r="AP6" s="173"/>
      <c r="AQ6" s="173"/>
      <c r="AR6" s="176"/>
      <c r="AS6" s="180" t="s">
        <v>135</v>
      </c>
      <c r="AT6" s="180" t="s">
        <v>136</v>
      </c>
      <c r="AU6" s="180" t="s">
        <v>137</v>
      </c>
      <c r="AV6" s="180" t="s">
        <v>138</v>
      </c>
      <c r="AW6" s="180" t="s">
        <v>139</v>
      </c>
      <c r="AX6" s="180" t="s">
        <v>140</v>
      </c>
      <c r="AY6" s="186"/>
    </row>
    <row r="7" spans="1:51" ht="15.75" customHeight="1" thickBot="1" x14ac:dyDescent="0.3">
      <c r="A7" s="152"/>
      <c r="B7" s="115"/>
      <c r="C7" s="163"/>
      <c r="D7" s="54" t="s">
        <v>17</v>
      </c>
      <c r="E7" s="56">
        <v>0</v>
      </c>
      <c r="F7" s="57">
        <v>0</v>
      </c>
      <c r="G7" s="57">
        <v>0</v>
      </c>
      <c r="H7" s="57">
        <v>0</v>
      </c>
      <c r="I7" s="13">
        <f>SUM(E7:H7)</f>
        <v>0</v>
      </c>
      <c r="J7" s="116"/>
      <c r="K7" s="56">
        <v>0</v>
      </c>
      <c r="L7" s="57">
        <v>0</v>
      </c>
      <c r="M7" s="57">
        <v>0</v>
      </c>
      <c r="N7" s="57">
        <v>0</v>
      </c>
      <c r="O7" s="6">
        <f>SUM(K7:N7)</f>
        <v>0</v>
      </c>
      <c r="P7" s="116"/>
      <c r="Q7" s="56">
        <v>0</v>
      </c>
      <c r="R7" s="57">
        <v>0</v>
      </c>
      <c r="S7" s="57">
        <v>0</v>
      </c>
      <c r="T7" s="57">
        <v>0</v>
      </c>
      <c r="U7" s="6">
        <f>SUM(Q7:T7)</f>
        <v>0</v>
      </c>
      <c r="V7" s="159"/>
      <c r="W7" s="56">
        <v>0</v>
      </c>
      <c r="X7" s="57">
        <v>0</v>
      </c>
      <c r="Y7" s="57">
        <v>0</v>
      </c>
      <c r="Z7" s="57">
        <v>0</v>
      </c>
      <c r="AA7" s="6">
        <f>SUM(W7:Z7)</f>
        <v>0</v>
      </c>
      <c r="AB7" s="116"/>
      <c r="AC7" s="56">
        <v>0</v>
      </c>
      <c r="AD7" s="57">
        <v>0</v>
      </c>
      <c r="AE7" s="57">
        <v>0</v>
      </c>
      <c r="AF7" s="57">
        <v>0</v>
      </c>
      <c r="AG7" s="6">
        <f>SUM(AC7:AF7)</f>
        <v>0</v>
      </c>
      <c r="AH7" s="113"/>
      <c r="AI7" s="56">
        <v>0</v>
      </c>
      <c r="AJ7" s="57">
        <v>0</v>
      </c>
      <c r="AK7" s="57">
        <v>0</v>
      </c>
      <c r="AL7" s="57">
        <v>0</v>
      </c>
      <c r="AM7" s="6">
        <f>SUM(AI7:AL7)</f>
        <v>0</v>
      </c>
      <c r="AN7" s="113"/>
      <c r="AO7" s="147"/>
      <c r="AP7" s="174"/>
      <c r="AQ7" s="174"/>
      <c r="AR7" s="177"/>
      <c r="AS7" s="181"/>
      <c r="AT7" s="181"/>
      <c r="AU7" s="181"/>
      <c r="AV7" s="181"/>
      <c r="AW7" s="181"/>
      <c r="AX7" s="181"/>
      <c r="AY7" s="187"/>
    </row>
    <row r="8" spans="1:51" ht="15" customHeight="1" x14ac:dyDescent="0.25">
      <c r="A8" s="151">
        <v>1</v>
      </c>
      <c r="B8" s="153" t="str">
        <f>'Popis studenata'!B2</f>
        <v xml:space="preserve"> </v>
      </c>
      <c r="C8" s="155">
        <f>'Popis studenata'!C2</f>
        <v>0</v>
      </c>
      <c r="D8" s="21" t="s">
        <v>19</v>
      </c>
      <c r="E8" s="22"/>
      <c r="F8" s="23"/>
      <c r="G8" s="23"/>
      <c r="H8" s="23"/>
      <c r="I8" s="119">
        <f>IF((E9+F9+G9+H9)&gt;$J$4,"GREŠKA",E9+F9+G9+H9)</f>
        <v>0</v>
      </c>
      <c r="J8" s="112" t="str">
        <f>IF(I8=0,"NE",(IF(I8&gt;=($J$4/2),"DA","NE")))</f>
        <v>NE</v>
      </c>
      <c r="K8" s="24"/>
      <c r="L8" s="25"/>
      <c r="M8" s="25"/>
      <c r="N8" s="25"/>
      <c r="O8" s="119">
        <f>IF((K9+L9+M9+N9)&gt;$P$4,"GREŠKA",K9+L9+M9+N9)</f>
        <v>0</v>
      </c>
      <c r="P8" s="112" t="str">
        <f>IF(O8=0,"NE",(IF(O8&gt;=($P$4/2),"DA","NE")))</f>
        <v>NE</v>
      </c>
      <c r="Q8" s="22"/>
      <c r="R8" s="23"/>
      <c r="S8" s="23"/>
      <c r="T8" s="23"/>
      <c r="U8" s="119">
        <f>IF((Q9+R9+S9+T9)&gt;$V$4,"GREŠKA",Q9+R9+S9+T9)</f>
        <v>0</v>
      </c>
      <c r="V8" s="112" t="str">
        <f>IF(U8=0,"NE",(IF(U8&gt;=($V$4/2),"DA","NE")))</f>
        <v>NE</v>
      </c>
      <c r="W8" s="22"/>
      <c r="X8" s="23"/>
      <c r="Y8" s="23"/>
      <c r="Z8" s="23"/>
      <c r="AA8" s="119">
        <f>IF((W9+X9+Y9+Z9)&gt;$AB$4,"GREŠKA",W9+X9+Y9+Z9)</f>
        <v>0</v>
      </c>
      <c r="AB8" s="112" t="str">
        <f>IF(AA8=0,"NE",(IF(AA8&gt;=($AB$4/2),"DA","NE")))</f>
        <v>NE</v>
      </c>
      <c r="AC8" s="22"/>
      <c r="AD8" s="23"/>
      <c r="AE8" s="23"/>
      <c r="AF8" s="23"/>
      <c r="AG8" s="119">
        <f>IF((AC9+AD9+AE9+AF9)&gt;$AH$4,"GREŠKA",AC9+AD9+AE9+AF9)</f>
        <v>0</v>
      </c>
      <c r="AH8" s="112" t="str">
        <f>IF(AG8=0,"NE",(IF(AG8&gt;=($AH$4/2),"DA","NE")))</f>
        <v>NE</v>
      </c>
      <c r="AI8" s="22"/>
      <c r="AJ8" s="23"/>
      <c r="AK8" s="23"/>
      <c r="AL8" s="23"/>
      <c r="AM8" s="114">
        <f>IF((AI9+AJ9+AK9+AL9)&gt;$AN$4,"GREŠKA",AI9+AJ9+AK9+AL9)</f>
        <v>0</v>
      </c>
      <c r="AN8" s="112" t="str">
        <f>IF(AM8=0,"NE",(IF(AM8&gt;=($AN$4/2),"DA","NE")))</f>
        <v>NE</v>
      </c>
      <c r="AO8" s="117">
        <f>IF(AND(J8="da",P8="da",V8="da",AB8="da",AH8="da",AN8="da"),I8+O8+U8+AA8+AM8+AG8,0)</f>
        <v>0</v>
      </c>
      <c r="AP8" s="170" t="str">
        <f>IF(OR(COUNTIF(J8:AN9,"ne")&gt;3,COUNTIF(J8:AN9,"ne")=0),"NE",COUNTIF(J8:AN9,"ne"))</f>
        <v>NE</v>
      </c>
      <c r="AQ8" s="172" t="str">
        <f>IF(SUM(COUNTBLANK(E8:H8),COUNTBLANK(K8:N8),COUNTBLANK(Q8:T8),COUNTBLANK(W8:Z8),COUNTBLANK(AC8:AF8),COUNTBLANK(AI8:AL8))=24,"NE","DA")</f>
        <v>NE</v>
      </c>
      <c r="AR8" s="178"/>
      <c r="AS8" s="184" t="str">
        <f>J8</f>
        <v>NE</v>
      </c>
      <c r="AT8" s="184" t="str">
        <f>P8</f>
        <v>NE</v>
      </c>
      <c r="AU8" s="184" t="str">
        <f>V8</f>
        <v>NE</v>
      </c>
      <c r="AV8" s="184" t="str">
        <f>AB8</f>
        <v>NE</v>
      </c>
      <c r="AW8" s="184" t="str">
        <f>AH8</f>
        <v>NE</v>
      </c>
      <c r="AX8" s="184" t="str">
        <f>AN8</f>
        <v>NE</v>
      </c>
      <c r="AY8" s="188" t="str">
        <f>IF(AO8&lt;50, "NE",IF(AO8&lt;60,2,IF(AO8&lt;75,3,IF(AO8&lt;90,4,5))))</f>
        <v>NE</v>
      </c>
    </row>
    <row r="9" spans="1:51" s="3" customFormat="1" ht="15.75" customHeight="1" thickBot="1" x14ac:dyDescent="0.3">
      <c r="A9" s="152"/>
      <c r="B9" s="154"/>
      <c r="C9" s="156"/>
      <c r="D9" s="26" t="s">
        <v>20</v>
      </c>
      <c r="E9" s="27">
        <f>IF($E$7=0,0,$E$7/$E$6*E8)</f>
        <v>0</v>
      </c>
      <c r="F9" s="27">
        <f>IF($F$7=0,0,$F$7/$F$6*F8)</f>
        <v>0</v>
      </c>
      <c r="G9" s="27">
        <f>IF($G$7=0,0,$G$7/$G$6*G8)</f>
        <v>0</v>
      </c>
      <c r="H9" s="27">
        <f>IF($H$7=0,0,$H$7/$H$6*H8)</f>
        <v>0</v>
      </c>
      <c r="I9" s="115"/>
      <c r="J9" s="116"/>
      <c r="K9" s="28">
        <f>IF($K$7=0,0,$K$7/$K$6*K8)</f>
        <v>0</v>
      </c>
      <c r="L9" s="27">
        <f>IF($L$7=0,0,$L$7/$L$6*L8)</f>
        <v>0</v>
      </c>
      <c r="M9" s="27">
        <f>IF($M$7=0,0,$M$7/$M$6*M8)</f>
        <v>0</v>
      </c>
      <c r="N9" s="27">
        <f>IF($N$7=0,0,$N$7/$N$6*N8)</f>
        <v>0</v>
      </c>
      <c r="O9" s="115"/>
      <c r="P9" s="116"/>
      <c r="Q9" s="28">
        <f>IF($Q$7=0,0,$Q$7/$Q$6*Q8)</f>
        <v>0</v>
      </c>
      <c r="R9" s="27">
        <f>IF($R$7=0,0,$R$7/$R$6*R8)</f>
        <v>0</v>
      </c>
      <c r="S9" s="27">
        <f>IF($S$7=0,0,$S$7/$S$6*S8)</f>
        <v>0</v>
      </c>
      <c r="T9" s="27">
        <f>IF($T$7=0,0,$T$7/$T$6*T8)</f>
        <v>0</v>
      </c>
      <c r="U9" s="115"/>
      <c r="V9" s="116"/>
      <c r="W9" s="28">
        <f>IF($W$7=0,0,$W$7/$W$6*W8)</f>
        <v>0</v>
      </c>
      <c r="X9" s="27">
        <f>IF($X$7=0,0,$X$7/$X$6*X8)</f>
        <v>0</v>
      </c>
      <c r="Y9" s="27">
        <f>IF($Y$7=0,0,$Y$7/$Y$6*Y8)</f>
        <v>0</v>
      </c>
      <c r="Z9" s="27">
        <f>IF($Z$7=0,0,$Z$7/$Z$6*Z8)</f>
        <v>0</v>
      </c>
      <c r="AA9" s="115"/>
      <c r="AB9" s="116"/>
      <c r="AC9" s="28">
        <f>IF($AC$7=0,0,$AC$7/$AC$6*AC8)</f>
        <v>0</v>
      </c>
      <c r="AD9" s="27">
        <f>IF($AD$7=0,0,$AD$7/$AD$6*AD8)</f>
        <v>0</v>
      </c>
      <c r="AE9" s="27">
        <f>IF($AE$7=0,0,$AE$7/$AE$6*AE8)</f>
        <v>0</v>
      </c>
      <c r="AF9" s="27">
        <f>IF($AF$7=0,0,$AF$7/$AF$6*AF8)</f>
        <v>0</v>
      </c>
      <c r="AG9" s="120"/>
      <c r="AH9" s="113"/>
      <c r="AI9" s="29">
        <f>IF($AI$7=0,0,$AI$7/$AI$6*AI8)</f>
        <v>0</v>
      </c>
      <c r="AJ9" s="29">
        <f>IF($AJ$7=0,0,$AJ$7/$AJ$6*AJ8)</f>
        <v>0</v>
      </c>
      <c r="AK9" s="29">
        <f>IF($AK$7=0,0,$AK$7/$AK$6*AK8)</f>
        <v>0</v>
      </c>
      <c r="AL9" s="29">
        <f>IF($AL$7=0,0,$AL$7/$AL$6*AL8)</f>
        <v>0</v>
      </c>
      <c r="AM9" s="115"/>
      <c r="AN9" s="116"/>
      <c r="AO9" s="118"/>
      <c r="AP9" s="171"/>
      <c r="AQ9" s="174"/>
      <c r="AR9" s="179"/>
      <c r="AS9" s="181"/>
      <c r="AT9" s="181"/>
      <c r="AU9" s="181"/>
      <c r="AV9" s="181"/>
      <c r="AW9" s="181"/>
      <c r="AX9" s="181"/>
      <c r="AY9" s="189"/>
    </row>
    <row r="10" spans="1:51" ht="15" customHeight="1" x14ac:dyDescent="0.25">
      <c r="A10" s="151">
        <v>2</v>
      </c>
      <c r="B10" s="153" t="str">
        <f>'Popis studenata'!B3</f>
        <v xml:space="preserve"> </v>
      </c>
      <c r="C10" s="155">
        <f>'Popis studenata'!C3</f>
        <v>0</v>
      </c>
      <c r="D10" s="21" t="s">
        <v>19</v>
      </c>
      <c r="E10" s="22"/>
      <c r="F10" s="23"/>
      <c r="G10" s="23"/>
      <c r="H10" s="23"/>
      <c r="I10" s="119">
        <f>IF((E11+F11+G11+H11)&gt;$J$4,"GREŠKA",E11+F11+G11+H11)</f>
        <v>0</v>
      </c>
      <c r="J10" s="112" t="str">
        <f>IF(I10=0,"NE",(IF(I10&gt;=($J$4/2),"DA","NE")))</f>
        <v>NE</v>
      </c>
      <c r="K10" s="22"/>
      <c r="L10" s="23"/>
      <c r="M10" s="23"/>
      <c r="N10" s="23"/>
      <c r="O10" s="119">
        <f>IF((K11+L11+M11+N11)&gt;$P$4,"GREŠKA",K11+L11+M11+N11)</f>
        <v>0</v>
      </c>
      <c r="P10" s="112" t="str">
        <f>IF(O10=0,"NE",(IF(O10&gt;=($P$4/2),"DA","NE")))</f>
        <v>NE</v>
      </c>
      <c r="Q10" s="22"/>
      <c r="R10" s="23"/>
      <c r="S10" s="23"/>
      <c r="T10" s="23"/>
      <c r="U10" s="119">
        <f>IF((Q11+R11+S11+T11)&gt;$V$4,"GREŠKA",Q11+R11+S11+T11)</f>
        <v>0</v>
      </c>
      <c r="V10" s="112" t="str">
        <f>IF(U10=0,"NE",(IF(U10&gt;=($V$4/2),"DA","NE")))</f>
        <v>NE</v>
      </c>
      <c r="W10" s="22"/>
      <c r="X10" s="23"/>
      <c r="Y10" s="23"/>
      <c r="Z10" s="23"/>
      <c r="AA10" s="119">
        <f>IF((W11+X11+Y11+Z11)&gt;$AB$4,"GREŠKA",W11+X11+Y11+Z11)</f>
        <v>0</v>
      </c>
      <c r="AB10" s="112" t="str">
        <f>IF(AA10=0,"NE",(IF(AA10&gt;=($AB$4/2),"DA","NE")))</f>
        <v>NE</v>
      </c>
      <c r="AC10" s="22"/>
      <c r="AD10" s="23"/>
      <c r="AE10" s="23"/>
      <c r="AF10" s="23"/>
      <c r="AG10" s="119">
        <f t="shared" ref="AG10" si="0">IF((AC11+AD11+AE11+AF11)&gt;$AH$4,"GREŠKA",AC11+AD11+AE11+AF11)</f>
        <v>0</v>
      </c>
      <c r="AH10" s="112" t="str">
        <f t="shared" ref="AH10" si="1">IF(AG10=0,"NE",(IF(AG10&gt;=($AH$4/2),"DA","NE")))</f>
        <v>NE</v>
      </c>
      <c r="AI10" s="22"/>
      <c r="AJ10" s="23"/>
      <c r="AK10" s="23"/>
      <c r="AL10" s="23"/>
      <c r="AM10" s="114">
        <f t="shared" ref="AM10" si="2">IF((AI11+AJ11+AK11+AL11)&gt;$AN$4,"GREŠKA",AI11+AJ11+AK11+AL11)</f>
        <v>0</v>
      </c>
      <c r="AN10" s="112" t="str">
        <f t="shared" ref="AN10" si="3">IF(AM10=0,"NE",(IF(AM10&gt;=($AN$4/2),"DA","NE")))</f>
        <v>NE</v>
      </c>
      <c r="AO10" s="117">
        <f t="shared" ref="AO10" si="4">IF(AND(J10="da",P10="da",V10="da",AB10="da",AH10="da",AN10="da"),I10+O10+U10+AA10+AM10+AG10,0)</f>
        <v>0</v>
      </c>
      <c r="AP10" s="170" t="str">
        <f t="shared" ref="AP10" si="5">IF(OR(COUNTIF(J10:AN11,"ne")&gt;3,COUNTIF(J10:AN11,"ne")=0),"NE",COUNTIF(J10:AN11,"ne"))</f>
        <v>NE</v>
      </c>
      <c r="AQ10" s="172" t="str">
        <f t="shared" ref="AQ10" si="6">IF(SUM(COUNTBLANK(E10:H10),COUNTBLANK(K10:N10),COUNTBLANK(Q10:T10),COUNTBLANK(W10:Z10),COUNTBLANK(AC10:AF10),COUNTBLANK(AI10:AL10))=24,"NE","DA")</f>
        <v>NE</v>
      </c>
      <c r="AR10" s="178"/>
      <c r="AS10" s="184" t="str">
        <f>J10</f>
        <v>NE</v>
      </c>
      <c r="AT10" s="184" t="str">
        <f>P10</f>
        <v>NE</v>
      </c>
      <c r="AU10" s="184" t="str">
        <f>V10</f>
        <v>NE</v>
      </c>
      <c r="AV10" s="184" t="str">
        <f>AB10</f>
        <v>NE</v>
      </c>
      <c r="AW10" s="184" t="str">
        <f>AH10</f>
        <v>NE</v>
      </c>
      <c r="AX10" s="184" t="str">
        <f>AN10</f>
        <v>NE</v>
      </c>
      <c r="AY10" s="188" t="str">
        <f t="shared" ref="AY10" si="7">IF(AO10&lt;50, "NE",IF(AO10&lt;60,2,IF(AO10&lt;75,3,IF(AO10&lt;90,4,5))))</f>
        <v>NE</v>
      </c>
    </row>
    <row r="11" spans="1:51" ht="15.75" customHeight="1" thickBot="1" x14ac:dyDescent="0.3">
      <c r="A11" s="152"/>
      <c r="B11" s="154"/>
      <c r="C11" s="156"/>
      <c r="D11" s="26" t="s">
        <v>20</v>
      </c>
      <c r="E11" s="27">
        <f>IF($E$7=0,0,$E$7/$E$6*E10)</f>
        <v>0</v>
      </c>
      <c r="F11" s="27">
        <f>IF($F$7=0,0,$F$7/$F$6*F10)</f>
        <v>0</v>
      </c>
      <c r="G11" s="27">
        <f>IF($G$7=0,0,$G$7/$G$6*G10)</f>
        <v>0</v>
      </c>
      <c r="H11" s="27">
        <f>IF($H$7=0,0,$H$7/$H$6*H10)</f>
        <v>0</v>
      </c>
      <c r="I11" s="115"/>
      <c r="J11" s="116"/>
      <c r="K11" s="28">
        <f>IF($K$7=0,0,$K$7/$K$6*K10)</f>
        <v>0</v>
      </c>
      <c r="L11" s="27">
        <f>IF($L$7=0,0,$L$7/$L$6*L10)</f>
        <v>0</v>
      </c>
      <c r="M11" s="27">
        <f>IF($M$7=0,0,$M$7/$M$6*M10)</f>
        <v>0</v>
      </c>
      <c r="N11" s="27">
        <f>IF($N$7=0,0,$N$7/$N$6*N10)</f>
        <v>0</v>
      </c>
      <c r="O11" s="115"/>
      <c r="P11" s="116"/>
      <c r="Q11" s="28">
        <f>IF($Q$7=0,0,$Q$7/$Q$6*Q10)</f>
        <v>0</v>
      </c>
      <c r="R11" s="27">
        <f>IF($R$7=0,0,$R$7/$R$6*R10)</f>
        <v>0</v>
      </c>
      <c r="S11" s="27">
        <f>IF($S$7=0,0,$S$7/$S$6*S10)</f>
        <v>0</v>
      </c>
      <c r="T11" s="27">
        <f>IF($T$7=0,0,$T$7/$T$6*T10)</f>
        <v>0</v>
      </c>
      <c r="U11" s="115"/>
      <c r="V11" s="116"/>
      <c r="W11" s="28">
        <f>IF($W$7=0,0,$W$7/$W$6*W10)</f>
        <v>0</v>
      </c>
      <c r="X11" s="27">
        <f>IF($X$7=0,0,$X$7/$X$6*X10)</f>
        <v>0</v>
      </c>
      <c r="Y11" s="27">
        <f>IF($Y$7=0,0,$Y$7/$Y$6*Y10)</f>
        <v>0</v>
      </c>
      <c r="Z11" s="27">
        <f>IF($Z$7=0,0,$Z$7/$Z$6*Z10)</f>
        <v>0</v>
      </c>
      <c r="AA11" s="115"/>
      <c r="AB11" s="116"/>
      <c r="AC11" s="28">
        <f t="shared" ref="AC11" si="8">IF($AC$7=0,0,$AC$7/$AC$6*AC10)</f>
        <v>0</v>
      </c>
      <c r="AD11" s="27">
        <f t="shared" ref="AD11" si="9">IF($AD$7=0,0,$AD$7/$AD$6*AD10)</f>
        <v>0</v>
      </c>
      <c r="AE11" s="27">
        <f t="shared" ref="AE11" si="10">IF($AE$7=0,0,$AE$7/$AE$6*AE10)</f>
        <v>0</v>
      </c>
      <c r="AF11" s="27">
        <f t="shared" ref="AF11" si="11">IF($AF$7=0,0,$AF$7/$AF$6*AF10)</f>
        <v>0</v>
      </c>
      <c r="AG11" s="120"/>
      <c r="AH11" s="113"/>
      <c r="AI11" s="29">
        <f t="shared" ref="AI11" si="12">IF($AI$7=0,0,$AI$7/$AI$6*AI10)</f>
        <v>0</v>
      </c>
      <c r="AJ11" s="29">
        <f t="shared" ref="AJ11" si="13">IF($AJ$7=0,0,$AJ$7/$AJ$6*AJ10)</f>
        <v>0</v>
      </c>
      <c r="AK11" s="29">
        <f t="shared" ref="AK11" si="14">IF($AK$7=0,0,$AK$7/$AK$6*AK10)</f>
        <v>0</v>
      </c>
      <c r="AL11" s="29">
        <f t="shared" ref="AL11" si="15">IF($AL$7=0,0,$AL$7/$AL$6*AL10)</f>
        <v>0</v>
      </c>
      <c r="AM11" s="115"/>
      <c r="AN11" s="116"/>
      <c r="AO11" s="118"/>
      <c r="AP11" s="171"/>
      <c r="AQ11" s="174"/>
      <c r="AR11" s="179"/>
      <c r="AS11" s="181"/>
      <c r="AT11" s="181"/>
      <c r="AU11" s="181"/>
      <c r="AV11" s="181"/>
      <c r="AW11" s="181"/>
      <c r="AX11" s="181"/>
      <c r="AY11" s="189"/>
    </row>
    <row r="12" spans="1:51" ht="15" customHeight="1" x14ac:dyDescent="0.25">
      <c r="A12" s="151">
        <v>3</v>
      </c>
      <c r="B12" s="153" t="str">
        <f>'Popis studenata'!B4</f>
        <v xml:space="preserve"> </v>
      </c>
      <c r="C12" s="155">
        <f>'Popis studenata'!C4</f>
        <v>0</v>
      </c>
      <c r="D12" s="21" t="s">
        <v>19</v>
      </c>
      <c r="E12" s="22"/>
      <c r="F12" s="23"/>
      <c r="G12" s="23"/>
      <c r="H12" s="23"/>
      <c r="I12" s="119">
        <f>IF((E13+F13+G13+H13)&gt;$J$4,"GREŠKA",E13+F13+G13+H13)</f>
        <v>0</v>
      </c>
      <c r="J12" s="112" t="str">
        <f>IF(I12=0,"NE",(IF(I12&gt;=($J$4/2),"DA","NE")))</f>
        <v>NE</v>
      </c>
      <c r="K12" s="22"/>
      <c r="L12" s="23"/>
      <c r="M12" s="23"/>
      <c r="N12" s="23"/>
      <c r="O12" s="119">
        <f>IF((K13+L13+M13+N13)&gt;$P$4,"GREŠKA",K13+L13+M13+N13)</f>
        <v>0</v>
      </c>
      <c r="P12" s="112" t="str">
        <f>IF(O12=0,"NE",(IF(O12&gt;=($P$4/2),"DA","NE")))</f>
        <v>NE</v>
      </c>
      <c r="Q12" s="22"/>
      <c r="R12" s="23"/>
      <c r="S12" s="23"/>
      <c r="T12" s="23"/>
      <c r="U12" s="119">
        <f>IF((Q13+R13+S13+T13)&gt;$V$4,"GREŠKA",Q13+R13+S13+T13)</f>
        <v>0</v>
      </c>
      <c r="V12" s="112" t="str">
        <f>IF(U12=0,"NE",(IF(U12&gt;=($V$4/2),"DA","NE")))</f>
        <v>NE</v>
      </c>
      <c r="W12" s="22"/>
      <c r="X12" s="23"/>
      <c r="Y12" s="23"/>
      <c r="Z12" s="23"/>
      <c r="AA12" s="119">
        <f>IF((W13+X13+Y13+Z13)&gt;$AB$4,"GREŠKA",W13+X13+Y13+Z13)</f>
        <v>0</v>
      </c>
      <c r="AB12" s="112" t="str">
        <f>IF(AA12=0,"NE",(IF(AA12&gt;=($AB$4/2),"DA","NE")))</f>
        <v>NE</v>
      </c>
      <c r="AC12" s="22"/>
      <c r="AD12" s="23"/>
      <c r="AE12" s="23"/>
      <c r="AF12" s="23"/>
      <c r="AG12" s="119">
        <f t="shared" ref="AG12" si="16">IF((AC13+AD13+AE13+AF13)&gt;$AH$4,"GREŠKA",AC13+AD13+AE13+AF13)</f>
        <v>0</v>
      </c>
      <c r="AH12" s="112" t="str">
        <f t="shared" ref="AH12" si="17">IF(AG12=0,"NE",(IF(AG12&gt;=($AH$4/2),"DA","NE")))</f>
        <v>NE</v>
      </c>
      <c r="AI12" s="22"/>
      <c r="AJ12" s="23"/>
      <c r="AK12" s="23"/>
      <c r="AL12" s="23"/>
      <c r="AM12" s="114">
        <f t="shared" ref="AM12" si="18">IF((AI13+AJ13+AK13+AL13)&gt;$AN$4,"GREŠKA",AI13+AJ13+AK13+AL13)</f>
        <v>0</v>
      </c>
      <c r="AN12" s="112" t="str">
        <f t="shared" ref="AN12" si="19">IF(AM12=0,"NE",(IF(AM12&gt;=($AN$4/2),"DA","NE")))</f>
        <v>NE</v>
      </c>
      <c r="AO12" s="117">
        <f t="shared" ref="AO12" si="20">IF(AND(J12="da",P12="da",V12="da",AB12="da",AH12="da",AN12="da"),I12+O12+U12+AA12+AM12+AG12,0)</f>
        <v>0</v>
      </c>
      <c r="AP12" s="170" t="str">
        <f t="shared" ref="AP12" si="21">IF(OR(COUNTIF(J12:AN13,"ne")&gt;3,COUNTIF(J12:AN13,"ne")=0),"NE",COUNTIF(J12:AN13,"ne"))</f>
        <v>NE</v>
      </c>
      <c r="AQ12" s="172" t="str">
        <f t="shared" ref="AQ12" si="22">IF(SUM(COUNTBLANK(E12:H12),COUNTBLANK(K12:N12),COUNTBLANK(Q12:T12),COUNTBLANK(W12:Z12),COUNTBLANK(AC12:AF12),COUNTBLANK(AI12:AL12))=24,"NE","DA")</f>
        <v>NE</v>
      </c>
      <c r="AR12" s="178"/>
      <c r="AS12" s="184" t="str">
        <f>J12</f>
        <v>NE</v>
      </c>
      <c r="AT12" s="184" t="str">
        <f>P12</f>
        <v>NE</v>
      </c>
      <c r="AU12" s="184" t="str">
        <f>V12</f>
        <v>NE</v>
      </c>
      <c r="AV12" s="184" t="str">
        <f>AB12</f>
        <v>NE</v>
      </c>
      <c r="AW12" s="184" t="str">
        <f>AH12</f>
        <v>NE</v>
      </c>
      <c r="AX12" s="184" t="str">
        <f>AN12</f>
        <v>NE</v>
      </c>
      <c r="AY12" s="188" t="str">
        <f t="shared" ref="AY12" si="23">IF(AO12&lt;50, "NE",IF(AO12&lt;60,2,IF(AO12&lt;75,3,IF(AO12&lt;90,4,5))))</f>
        <v>NE</v>
      </c>
    </row>
    <row r="13" spans="1:51" ht="15.75" customHeight="1" thickBot="1" x14ac:dyDescent="0.3">
      <c r="A13" s="152"/>
      <c r="B13" s="154"/>
      <c r="C13" s="156"/>
      <c r="D13" s="26" t="s">
        <v>20</v>
      </c>
      <c r="E13" s="27">
        <f>IF($E$7=0,0,$E$7/$E$6*E12)</f>
        <v>0</v>
      </c>
      <c r="F13" s="27">
        <f>IF($F$7=0,0,$F$7/$F$6*F12)</f>
        <v>0</v>
      </c>
      <c r="G13" s="27">
        <f>IF($G$7=0,0,$G$7/$G$6*G12)</f>
        <v>0</v>
      </c>
      <c r="H13" s="27">
        <f>IF($H$7=0,0,$H$7/$H$6*H12)</f>
        <v>0</v>
      </c>
      <c r="I13" s="115"/>
      <c r="J13" s="116"/>
      <c r="K13" s="28">
        <f>IF($K$7=0,0,$K$7/$K$6*K12)</f>
        <v>0</v>
      </c>
      <c r="L13" s="27">
        <f>IF($L$7=0,0,$L$7/$L$6*L12)</f>
        <v>0</v>
      </c>
      <c r="M13" s="27">
        <f>IF($M$7=0,0,$M$7/$M$6*M12)</f>
        <v>0</v>
      </c>
      <c r="N13" s="27">
        <f>IF($N$7=0,0,$N$7/$N$6*N12)</f>
        <v>0</v>
      </c>
      <c r="O13" s="115"/>
      <c r="P13" s="116"/>
      <c r="Q13" s="28">
        <f>IF($Q$7=0,0,$Q$7/$Q$6*Q12)</f>
        <v>0</v>
      </c>
      <c r="R13" s="27">
        <f>IF($R$7=0,0,$R$7/$R$6*R12)</f>
        <v>0</v>
      </c>
      <c r="S13" s="27">
        <f>IF($S$7=0,0,$S$7/$S$6*S12)</f>
        <v>0</v>
      </c>
      <c r="T13" s="27">
        <f>IF($T$7=0,0,$T$7/$T$6*T12)</f>
        <v>0</v>
      </c>
      <c r="U13" s="115"/>
      <c r="V13" s="116"/>
      <c r="W13" s="28">
        <f>IF($W$7=0,0,$W$7/$W$6*W12)</f>
        <v>0</v>
      </c>
      <c r="X13" s="27">
        <f>IF($X$7=0,0,$X$7/$X$6*X12)</f>
        <v>0</v>
      </c>
      <c r="Y13" s="27">
        <f>IF($Y$7=0,0,$Y$7/$Y$6*Y12)</f>
        <v>0</v>
      </c>
      <c r="Z13" s="27">
        <f>IF($Z$7=0,0,$Z$7/$Z$6*Z12)</f>
        <v>0</v>
      </c>
      <c r="AA13" s="115"/>
      <c r="AB13" s="116"/>
      <c r="AC13" s="28">
        <f t="shared" ref="AC13" si="24">IF($AC$7=0,0,$AC$7/$AC$6*AC12)</f>
        <v>0</v>
      </c>
      <c r="AD13" s="27">
        <f t="shared" ref="AD13" si="25">IF($AD$7=0,0,$AD$7/$AD$6*AD12)</f>
        <v>0</v>
      </c>
      <c r="AE13" s="27">
        <f t="shared" ref="AE13" si="26">IF($AE$7=0,0,$AE$7/$AE$6*AE12)</f>
        <v>0</v>
      </c>
      <c r="AF13" s="27">
        <f t="shared" ref="AF13" si="27">IF($AF$7=0,0,$AF$7/$AF$6*AF12)</f>
        <v>0</v>
      </c>
      <c r="AG13" s="120"/>
      <c r="AH13" s="113"/>
      <c r="AI13" s="29">
        <f t="shared" ref="AI13" si="28">IF($AI$7=0,0,$AI$7/$AI$6*AI12)</f>
        <v>0</v>
      </c>
      <c r="AJ13" s="29">
        <f t="shared" ref="AJ13" si="29">IF($AJ$7=0,0,$AJ$7/$AJ$6*AJ12)</f>
        <v>0</v>
      </c>
      <c r="AK13" s="29">
        <f t="shared" ref="AK13" si="30">IF($AK$7=0,0,$AK$7/$AK$6*AK12)</f>
        <v>0</v>
      </c>
      <c r="AL13" s="29">
        <f t="shared" ref="AL13" si="31">IF($AL$7=0,0,$AL$7/$AL$6*AL12)</f>
        <v>0</v>
      </c>
      <c r="AM13" s="115"/>
      <c r="AN13" s="116"/>
      <c r="AO13" s="118"/>
      <c r="AP13" s="171"/>
      <c r="AQ13" s="174"/>
      <c r="AR13" s="179"/>
      <c r="AS13" s="181"/>
      <c r="AT13" s="181"/>
      <c r="AU13" s="181"/>
      <c r="AV13" s="181"/>
      <c r="AW13" s="181"/>
      <c r="AX13" s="181"/>
      <c r="AY13" s="189"/>
    </row>
    <row r="14" spans="1:51" ht="15" customHeight="1" x14ac:dyDescent="0.25">
      <c r="A14" s="151">
        <v>4</v>
      </c>
      <c r="B14" s="153" t="str">
        <f>'Popis studenata'!B5</f>
        <v xml:space="preserve"> </v>
      </c>
      <c r="C14" s="155">
        <f>'Popis studenata'!C5</f>
        <v>0</v>
      </c>
      <c r="D14" s="21" t="s">
        <v>19</v>
      </c>
      <c r="E14" s="22"/>
      <c r="F14" s="23"/>
      <c r="G14" s="23"/>
      <c r="H14" s="23"/>
      <c r="I14" s="119">
        <f>IF((E15+F15+G15+H15)&gt;$J$4,"GREŠKA",E15+F15+G15+H15)</f>
        <v>0</v>
      </c>
      <c r="J14" s="112" t="str">
        <f>IF(I14=0,"NE",(IF(I14&gt;=($J$4/2),"DA","NE")))</f>
        <v>NE</v>
      </c>
      <c r="K14" s="22"/>
      <c r="L14" s="23"/>
      <c r="M14" s="23"/>
      <c r="N14" s="23"/>
      <c r="O14" s="119">
        <f>IF((K15+L15+M15+N15)&gt;$P$4,"GREŠKA",K15+L15+M15+N15)</f>
        <v>0</v>
      </c>
      <c r="P14" s="112" t="str">
        <f>IF(O14=0,"NE",(IF(O14&gt;=($P$4/2),"DA","NE")))</f>
        <v>NE</v>
      </c>
      <c r="Q14" s="22"/>
      <c r="R14" s="23"/>
      <c r="S14" s="23"/>
      <c r="T14" s="23"/>
      <c r="U14" s="119">
        <f>IF((Q15+R15+S15+T15)&gt;$V$4,"GREŠKA",Q15+R15+S15+T15)</f>
        <v>0</v>
      </c>
      <c r="V14" s="112" t="str">
        <f>IF(U14=0,"NE",(IF(U14&gt;=($V$4/2),"DA","NE")))</f>
        <v>NE</v>
      </c>
      <c r="W14" s="22"/>
      <c r="X14" s="23"/>
      <c r="Y14" s="23"/>
      <c r="Z14" s="23"/>
      <c r="AA14" s="119">
        <f>IF((W15+X15+Y15+Z15)&gt;$AB$4,"GREŠKA",W15+X15+Y15+Z15)</f>
        <v>0</v>
      </c>
      <c r="AB14" s="112" t="str">
        <f>IF(AA14=0,"NE",(IF(AA14&gt;=($AB$4/2),"DA","NE")))</f>
        <v>NE</v>
      </c>
      <c r="AC14" s="22"/>
      <c r="AD14" s="23"/>
      <c r="AE14" s="23"/>
      <c r="AF14" s="23"/>
      <c r="AG14" s="119">
        <f t="shared" ref="AG14" si="32">IF((AC15+AD15+AE15+AF15)&gt;$AH$4,"GREŠKA",AC15+AD15+AE15+AF15)</f>
        <v>0</v>
      </c>
      <c r="AH14" s="112" t="str">
        <f t="shared" ref="AH14" si="33">IF(AG14=0,"NE",(IF(AG14&gt;=($AH$4/2),"DA","NE")))</f>
        <v>NE</v>
      </c>
      <c r="AI14" s="22"/>
      <c r="AJ14" s="23"/>
      <c r="AK14" s="23"/>
      <c r="AL14" s="23"/>
      <c r="AM14" s="114">
        <f t="shared" ref="AM14" si="34">IF((AI15+AJ15+AK15+AL15)&gt;$AN$4,"GREŠKA",AI15+AJ15+AK15+AL15)</f>
        <v>0</v>
      </c>
      <c r="AN14" s="112" t="str">
        <f t="shared" ref="AN14" si="35">IF(AM14=0,"NE",(IF(AM14&gt;=($AN$4/2),"DA","NE")))</f>
        <v>NE</v>
      </c>
      <c r="AO14" s="117">
        <f t="shared" ref="AO14" si="36">IF(AND(J14="da",P14="da",V14="da",AB14="da",AH14="da",AN14="da"),I14+O14+U14+AA14+AM14+AG14,0)</f>
        <v>0</v>
      </c>
      <c r="AP14" s="170" t="str">
        <f t="shared" ref="AP14" si="37">IF(OR(COUNTIF(J14:AN15,"ne")&gt;3,COUNTIF(J14:AN15,"ne")=0),"NE",COUNTIF(J14:AN15,"ne"))</f>
        <v>NE</v>
      </c>
      <c r="AQ14" s="172" t="str">
        <f t="shared" ref="AQ14" si="38">IF(SUM(COUNTBLANK(E14:H14),COUNTBLANK(K14:N14),COUNTBLANK(Q14:T14),COUNTBLANK(W14:Z14),COUNTBLANK(AC14:AF14),COUNTBLANK(AI14:AL14))=24,"NE","DA")</f>
        <v>NE</v>
      </c>
      <c r="AR14" s="178"/>
      <c r="AS14" s="184" t="str">
        <f>J14</f>
        <v>NE</v>
      </c>
      <c r="AT14" s="184" t="str">
        <f>P14</f>
        <v>NE</v>
      </c>
      <c r="AU14" s="184" t="str">
        <f>V14</f>
        <v>NE</v>
      </c>
      <c r="AV14" s="184" t="str">
        <f>AB14</f>
        <v>NE</v>
      </c>
      <c r="AW14" s="184" t="str">
        <f>AH14</f>
        <v>NE</v>
      </c>
      <c r="AX14" s="184" t="str">
        <f>AN14</f>
        <v>NE</v>
      </c>
      <c r="AY14" s="188" t="str">
        <f t="shared" ref="AY14" si="39">IF(AO14&lt;50, "NE",IF(AO14&lt;60,2,IF(AO14&lt;75,3,IF(AO14&lt;90,4,5))))</f>
        <v>NE</v>
      </c>
    </row>
    <row r="15" spans="1:51" ht="15.75" customHeight="1" thickBot="1" x14ac:dyDescent="0.3">
      <c r="A15" s="152"/>
      <c r="B15" s="154"/>
      <c r="C15" s="156"/>
      <c r="D15" s="26" t="s">
        <v>20</v>
      </c>
      <c r="E15" s="27">
        <f>IF($E$7=0,0,$E$7/$E$6*E14)</f>
        <v>0</v>
      </c>
      <c r="F15" s="27">
        <f>IF($F$7=0,0,$F$7/$F$6*F14)</f>
        <v>0</v>
      </c>
      <c r="G15" s="27">
        <f>IF($G$7=0,0,$G$7/$G$6*G14)</f>
        <v>0</v>
      </c>
      <c r="H15" s="27">
        <f>IF($H$7=0,0,$H$7/$H$6*H14)</f>
        <v>0</v>
      </c>
      <c r="I15" s="115"/>
      <c r="J15" s="116"/>
      <c r="K15" s="28">
        <f>IF($K$7=0,0,$K$7/$K$6*K14)</f>
        <v>0</v>
      </c>
      <c r="L15" s="27">
        <f>IF($L$7=0,0,$L$7/$L$6*L14)</f>
        <v>0</v>
      </c>
      <c r="M15" s="27">
        <f>IF($M$7=0,0,$M$7/$M$6*M14)</f>
        <v>0</v>
      </c>
      <c r="N15" s="27">
        <f>IF($N$7=0,0,$N$7/$N$6*N14)</f>
        <v>0</v>
      </c>
      <c r="O15" s="115"/>
      <c r="P15" s="116"/>
      <c r="Q15" s="28">
        <f>IF($Q$7=0,0,$Q$7/$Q$6*Q14)</f>
        <v>0</v>
      </c>
      <c r="R15" s="27">
        <f>IF($R$7=0,0,$R$7/$R$6*R14)</f>
        <v>0</v>
      </c>
      <c r="S15" s="27">
        <f>IF($S$7=0,0,$S$7/$S$6*S14)</f>
        <v>0</v>
      </c>
      <c r="T15" s="27">
        <f>IF($T$7=0,0,$T$7/$T$6*T14)</f>
        <v>0</v>
      </c>
      <c r="U15" s="115"/>
      <c r="V15" s="116"/>
      <c r="W15" s="28">
        <f>IF($W$7=0,0,$W$7/$W$6*W14)</f>
        <v>0</v>
      </c>
      <c r="X15" s="27">
        <f>IF($X$7=0,0,$X$7/$X$6*X14)</f>
        <v>0</v>
      </c>
      <c r="Y15" s="27">
        <f>IF($Y$7=0,0,$Y$7/$Y$6*Y14)</f>
        <v>0</v>
      </c>
      <c r="Z15" s="27">
        <f>IF($Z$7=0,0,$Z$7/$Z$6*Z14)</f>
        <v>0</v>
      </c>
      <c r="AA15" s="115"/>
      <c r="AB15" s="116"/>
      <c r="AC15" s="28">
        <f t="shared" ref="AC15" si="40">IF($AC$7=0,0,$AC$7/$AC$6*AC14)</f>
        <v>0</v>
      </c>
      <c r="AD15" s="27">
        <f t="shared" ref="AD15" si="41">IF($AD$7=0,0,$AD$7/$AD$6*AD14)</f>
        <v>0</v>
      </c>
      <c r="AE15" s="27">
        <f t="shared" ref="AE15" si="42">IF($AE$7=0,0,$AE$7/$AE$6*AE14)</f>
        <v>0</v>
      </c>
      <c r="AF15" s="27">
        <f t="shared" ref="AF15" si="43">IF($AF$7=0,0,$AF$7/$AF$6*AF14)</f>
        <v>0</v>
      </c>
      <c r="AG15" s="120"/>
      <c r="AH15" s="113"/>
      <c r="AI15" s="29">
        <f t="shared" ref="AI15" si="44">IF($AI$7=0,0,$AI$7/$AI$6*AI14)</f>
        <v>0</v>
      </c>
      <c r="AJ15" s="29">
        <f t="shared" ref="AJ15" si="45">IF($AJ$7=0,0,$AJ$7/$AJ$6*AJ14)</f>
        <v>0</v>
      </c>
      <c r="AK15" s="29">
        <f t="shared" ref="AK15" si="46">IF($AK$7=0,0,$AK$7/$AK$6*AK14)</f>
        <v>0</v>
      </c>
      <c r="AL15" s="29">
        <f t="shared" ref="AL15" si="47">IF($AL$7=0,0,$AL$7/$AL$6*AL14)</f>
        <v>0</v>
      </c>
      <c r="AM15" s="115"/>
      <c r="AN15" s="116"/>
      <c r="AO15" s="118"/>
      <c r="AP15" s="171"/>
      <c r="AQ15" s="174"/>
      <c r="AR15" s="179"/>
      <c r="AS15" s="181"/>
      <c r="AT15" s="181"/>
      <c r="AU15" s="181"/>
      <c r="AV15" s="181"/>
      <c r="AW15" s="181"/>
      <c r="AX15" s="181"/>
      <c r="AY15" s="189"/>
    </row>
    <row r="16" spans="1:51" ht="15" customHeight="1" x14ac:dyDescent="0.25">
      <c r="A16" s="151">
        <v>5</v>
      </c>
      <c r="B16" s="153" t="str">
        <f>'Popis studenata'!B6</f>
        <v xml:space="preserve"> </v>
      </c>
      <c r="C16" s="155">
        <f>'Popis studenata'!C6</f>
        <v>0</v>
      </c>
      <c r="D16" s="21" t="s">
        <v>19</v>
      </c>
      <c r="E16" s="22"/>
      <c r="F16" s="23"/>
      <c r="G16" s="23"/>
      <c r="H16" s="23"/>
      <c r="I16" s="119">
        <f>IF((E17+F17+G17+H17)&gt;$J$4,"GREŠKA",E17+F17+G17+H17)</f>
        <v>0</v>
      </c>
      <c r="J16" s="112" t="str">
        <f>IF(I16=0,"NE",(IF(I16&gt;=($J$4/2),"DA","NE")))</f>
        <v>NE</v>
      </c>
      <c r="K16" s="22"/>
      <c r="L16" s="23"/>
      <c r="M16" s="23"/>
      <c r="N16" s="23"/>
      <c r="O16" s="119">
        <f>IF((K17+L17+M17+N17)&gt;$P$4,"GREŠKA",K17+L17+M17+N17)</f>
        <v>0</v>
      </c>
      <c r="P16" s="112" t="str">
        <f>IF(O16=0,"NE",(IF(O16&gt;=($P$4/2),"DA","NE")))</f>
        <v>NE</v>
      </c>
      <c r="Q16" s="22"/>
      <c r="R16" s="23"/>
      <c r="S16" s="23"/>
      <c r="T16" s="23"/>
      <c r="U16" s="119">
        <f>IF((Q17+R17+S17+T17)&gt;$V$4,"GREŠKA",Q17+R17+S17+T17)</f>
        <v>0</v>
      </c>
      <c r="V16" s="112" t="str">
        <f>IF(U16=0,"NE",(IF(U16&gt;=($V$4/2),"DA","NE")))</f>
        <v>NE</v>
      </c>
      <c r="W16" s="22"/>
      <c r="X16" s="23"/>
      <c r="Y16" s="23"/>
      <c r="Z16" s="23"/>
      <c r="AA16" s="119">
        <f>IF((W17+X17+Y17+Z17)&gt;$AB$4,"GREŠKA",W17+X17+Y17+Z17)</f>
        <v>0</v>
      </c>
      <c r="AB16" s="112" t="str">
        <f>IF(AA16=0,"NE",(IF(AA16&gt;=($AB$4/2),"DA","NE")))</f>
        <v>NE</v>
      </c>
      <c r="AC16" s="22"/>
      <c r="AD16" s="23"/>
      <c r="AE16" s="23"/>
      <c r="AF16" s="23"/>
      <c r="AG16" s="119">
        <f t="shared" ref="AG16" si="48">IF((AC17+AD17+AE17+AF17)&gt;$AH$4,"GREŠKA",AC17+AD17+AE17+AF17)</f>
        <v>0</v>
      </c>
      <c r="AH16" s="112" t="str">
        <f t="shared" ref="AH16" si="49">IF(AG16=0,"NE",(IF(AG16&gt;=($AH$4/2),"DA","NE")))</f>
        <v>NE</v>
      </c>
      <c r="AI16" s="22"/>
      <c r="AJ16" s="23"/>
      <c r="AK16" s="23"/>
      <c r="AL16" s="23"/>
      <c r="AM16" s="114">
        <f t="shared" ref="AM16" si="50">IF((AI17+AJ17+AK17+AL17)&gt;$AN$4,"GREŠKA",AI17+AJ17+AK17+AL17)</f>
        <v>0</v>
      </c>
      <c r="AN16" s="112" t="str">
        <f t="shared" ref="AN16" si="51">IF(AM16=0,"NE",(IF(AM16&gt;=($AN$4/2),"DA","NE")))</f>
        <v>NE</v>
      </c>
      <c r="AO16" s="117">
        <f t="shared" ref="AO16" si="52">IF(AND(J16="da",P16="da",V16="da",AB16="da",AH16="da",AN16="da"),I16+O16+U16+AA16+AM16+AG16,0)</f>
        <v>0</v>
      </c>
      <c r="AP16" s="170" t="str">
        <f t="shared" ref="AP16" si="53">IF(OR(COUNTIF(J16:AN17,"ne")&gt;3,COUNTIF(J16:AN17,"ne")=0),"NE",COUNTIF(J16:AN17,"ne"))</f>
        <v>NE</v>
      </c>
      <c r="AQ16" s="172" t="str">
        <f t="shared" ref="AQ16" si="54">IF(SUM(COUNTBLANK(E16:H16),COUNTBLANK(K16:N16),COUNTBLANK(Q16:T16),COUNTBLANK(W16:Z16),COUNTBLANK(AC16:AF16),COUNTBLANK(AI16:AL16))=24,"NE","DA")</f>
        <v>NE</v>
      </c>
      <c r="AR16" s="178"/>
      <c r="AS16" s="184" t="str">
        <f>J16</f>
        <v>NE</v>
      </c>
      <c r="AT16" s="184" t="str">
        <f>P16</f>
        <v>NE</v>
      </c>
      <c r="AU16" s="184" t="str">
        <f>V16</f>
        <v>NE</v>
      </c>
      <c r="AV16" s="184" t="str">
        <f>AB16</f>
        <v>NE</v>
      </c>
      <c r="AW16" s="184" t="str">
        <f>AH16</f>
        <v>NE</v>
      </c>
      <c r="AX16" s="184" t="str">
        <f>AN16</f>
        <v>NE</v>
      </c>
      <c r="AY16" s="188" t="str">
        <f t="shared" ref="AY16" si="55">IF(AO16&lt;50, "NE",IF(AO16&lt;60,2,IF(AO16&lt;75,3,IF(AO16&lt;90,4,5))))</f>
        <v>NE</v>
      </c>
    </row>
    <row r="17" spans="1:51" ht="15.75" customHeight="1" thickBot="1" x14ac:dyDescent="0.3">
      <c r="A17" s="152"/>
      <c r="B17" s="154"/>
      <c r="C17" s="156"/>
      <c r="D17" s="26" t="s">
        <v>20</v>
      </c>
      <c r="E17" s="27">
        <f>IF($E$7=0,0,$E$7/$E$6*E16)</f>
        <v>0</v>
      </c>
      <c r="F17" s="27">
        <f>IF($F$7=0,0,$F$7/$F$6*F16)</f>
        <v>0</v>
      </c>
      <c r="G17" s="27">
        <f>IF($G$7=0,0,$G$7/$G$6*G16)</f>
        <v>0</v>
      </c>
      <c r="H17" s="27">
        <f>IF($H$7=0,0,$H$7/$H$6*H16)</f>
        <v>0</v>
      </c>
      <c r="I17" s="115"/>
      <c r="J17" s="116"/>
      <c r="K17" s="28">
        <f>IF($K$7=0,0,$K$7/$K$6*K16)</f>
        <v>0</v>
      </c>
      <c r="L17" s="27">
        <f>IF($L$7=0,0,$L$7/$L$6*L16)</f>
        <v>0</v>
      </c>
      <c r="M17" s="27">
        <f>IF($M$7=0,0,$M$7/$M$6*M16)</f>
        <v>0</v>
      </c>
      <c r="N17" s="27">
        <f>IF($N$7=0,0,$N$7/$N$6*N16)</f>
        <v>0</v>
      </c>
      <c r="O17" s="115"/>
      <c r="P17" s="116"/>
      <c r="Q17" s="28">
        <f>IF($Q$7=0,0,$Q$7/$Q$6*Q16)</f>
        <v>0</v>
      </c>
      <c r="R17" s="27">
        <f>IF($R$7=0,0,$R$7/$R$6*R16)</f>
        <v>0</v>
      </c>
      <c r="S17" s="27">
        <f>IF($S$7=0,0,$S$7/$S$6*S16)</f>
        <v>0</v>
      </c>
      <c r="T17" s="27">
        <f>IF($T$7=0,0,$T$7/$T$6*T16)</f>
        <v>0</v>
      </c>
      <c r="U17" s="115"/>
      <c r="V17" s="116"/>
      <c r="W17" s="28">
        <f>IF($W$7=0,0,$W$7/$W$6*W16)</f>
        <v>0</v>
      </c>
      <c r="X17" s="27">
        <f>IF($X$7=0,0,$X$7/$X$6*X16)</f>
        <v>0</v>
      </c>
      <c r="Y17" s="27">
        <f>IF($Y$7=0,0,$Y$7/$Y$6*Y16)</f>
        <v>0</v>
      </c>
      <c r="Z17" s="27">
        <f>IF($Z$7=0,0,$Z$7/$Z$6*Z16)</f>
        <v>0</v>
      </c>
      <c r="AA17" s="115"/>
      <c r="AB17" s="116"/>
      <c r="AC17" s="28">
        <f t="shared" ref="AC17" si="56">IF($AC$7=0,0,$AC$7/$AC$6*AC16)</f>
        <v>0</v>
      </c>
      <c r="AD17" s="27">
        <f t="shared" ref="AD17" si="57">IF($AD$7=0,0,$AD$7/$AD$6*AD16)</f>
        <v>0</v>
      </c>
      <c r="AE17" s="27">
        <f t="shared" ref="AE17" si="58">IF($AE$7=0,0,$AE$7/$AE$6*AE16)</f>
        <v>0</v>
      </c>
      <c r="AF17" s="27">
        <f t="shared" ref="AF17" si="59">IF($AF$7=0,0,$AF$7/$AF$6*AF16)</f>
        <v>0</v>
      </c>
      <c r="AG17" s="120"/>
      <c r="AH17" s="113"/>
      <c r="AI17" s="29">
        <f t="shared" ref="AI17" si="60">IF($AI$7=0,0,$AI$7/$AI$6*AI16)</f>
        <v>0</v>
      </c>
      <c r="AJ17" s="29">
        <f t="shared" ref="AJ17" si="61">IF($AJ$7=0,0,$AJ$7/$AJ$6*AJ16)</f>
        <v>0</v>
      </c>
      <c r="AK17" s="29">
        <f t="shared" ref="AK17" si="62">IF($AK$7=0,0,$AK$7/$AK$6*AK16)</f>
        <v>0</v>
      </c>
      <c r="AL17" s="29">
        <f t="shared" ref="AL17" si="63">IF($AL$7=0,0,$AL$7/$AL$6*AL16)</f>
        <v>0</v>
      </c>
      <c r="AM17" s="115"/>
      <c r="AN17" s="116"/>
      <c r="AO17" s="118"/>
      <c r="AP17" s="171"/>
      <c r="AQ17" s="174"/>
      <c r="AR17" s="179"/>
      <c r="AS17" s="181"/>
      <c r="AT17" s="181"/>
      <c r="AU17" s="181"/>
      <c r="AV17" s="181"/>
      <c r="AW17" s="181"/>
      <c r="AX17" s="181"/>
      <c r="AY17" s="189"/>
    </row>
    <row r="18" spans="1:51" ht="15" customHeight="1" x14ac:dyDescent="0.25">
      <c r="A18" s="151">
        <v>6</v>
      </c>
      <c r="B18" s="153" t="str">
        <f>'Popis studenata'!B7</f>
        <v xml:space="preserve"> </v>
      </c>
      <c r="C18" s="155">
        <f>'Popis studenata'!C7</f>
        <v>0</v>
      </c>
      <c r="D18" s="21" t="s">
        <v>19</v>
      </c>
      <c r="E18" s="22"/>
      <c r="F18" s="23"/>
      <c r="G18" s="23"/>
      <c r="H18" s="23"/>
      <c r="I18" s="119">
        <f>IF((E19+F19+G19+H19)&gt;$J$4,"GREŠKA",E19+F19+G19+H19)</f>
        <v>0</v>
      </c>
      <c r="J18" s="112" t="str">
        <f>IF(I18=0,"NE",(IF(I18&gt;=($J$4/2),"DA","NE")))</f>
        <v>NE</v>
      </c>
      <c r="K18" s="22"/>
      <c r="L18" s="23"/>
      <c r="M18" s="23"/>
      <c r="N18" s="23"/>
      <c r="O18" s="119">
        <f>IF((K19+L19+M19+N19)&gt;$P$4,"GREŠKA",K19+L19+M19+N19)</f>
        <v>0</v>
      </c>
      <c r="P18" s="112" t="str">
        <f>IF(O18=0,"NE",(IF(O18&gt;=($P$4/2),"DA","NE")))</f>
        <v>NE</v>
      </c>
      <c r="Q18" s="22"/>
      <c r="R18" s="23"/>
      <c r="S18" s="23"/>
      <c r="T18" s="23"/>
      <c r="U18" s="119">
        <f>IF((Q19+R19+S19+T19)&gt;$V$4,"GREŠKA",Q19+R19+S19+T19)</f>
        <v>0</v>
      </c>
      <c r="V18" s="112" t="str">
        <f>IF(U18=0,"NE",(IF(U18&gt;=($V$4/2),"DA","NE")))</f>
        <v>NE</v>
      </c>
      <c r="W18" s="22"/>
      <c r="X18" s="23"/>
      <c r="Y18" s="23"/>
      <c r="Z18" s="23"/>
      <c r="AA18" s="119">
        <f>IF((W19+X19+Y19+Z19)&gt;$AB$4,"GREŠKA",W19+X19+Y19+Z19)</f>
        <v>0</v>
      </c>
      <c r="AB18" s="112" t="str">
        <f>IF(AA18=0,"NE",(IF(AA18&gt;=($AB$4/2),"DA","NE")))</f>
        <v>NE</v>
      </c>
      <c r="AC18" s="22"/>
      <c r="AD18" s="23"/>
      <c r="AE18" s="23"/>
      <c r="AF18" s="23"/>
      <c r="AG18" s="119">
        <f t="shared" ref="AG18" si="64">IF((AC19+AD19+AE19+AF19)&gt;$AH$4,"GREŠKA",AC19+AD19+AE19+AF19)</f>
        <v>0</v>
      </c>
      <c r="AH18" s="112" t="str">
        <f t="shared" ref="AH18" si="65">IF(AG18=0,"NE",(IF(AG18&gt;=($AH$4/2),"DA","NE")))</f>
        <v>NE</v>
      </c>
      <c r="AI18" s="22"/>
      <c r="AJ18" s="23"/>
      <c r="AK18" s="23"/>
      <c r="AL18" s="23"/>
      <c r="AM18" s="114">
        <f t="shared" ref="AM18" si="66">IF((AI19+AJ19+AK19+AL19)&gt;$AN$4,"GREŠKA",AI19+AJ19+AK19+AL19)</f>
        <v>0</v>
      </c>
      <c r="AN18" s="112" t="str">
        <f t="shared" ref="AN18" si="67">IF(AM18=0,"NE",(IF(AM18&gt;=($AN$4/2),"DA","NE")))</f>
        <v>NE</v>
      </c>
      <c r="AO18" s="117">
        <f t="shared" ref="AO18" si="68">IF(AND(J18="da",P18="da",V18="da",AB18="da",AH18="da",AN18="da"),I18+O18+U18+AA18+AM18+AG18,0)</f>
        <v>0</v>
      </c>
      <c r="AP18" s="170" t="str">
        <f t="shared" ref="AP18" si="69">IF(OR(COUNTIF(J18:AN19,"ne")&gt;3,COUNTIF(J18:AN19,"ne")=0),"NE",COUNTIF(J18:AN19,"ne"))</f>
        <v>NE</v>
      </c>
      <c r="AQ18" s="172" t="str">
        <f t="shared" ref="AQ18" si="70">IF(SUM(COUNTBLANK(E18:H18),COUNTBLANK(K18:N18),COUNTBLANK(Q18:T18),COUNTBLANK(W18:Z18),COUNTBLANK(AC18:AF18),COUNTBLANK(AI18:AL18))=24,"NE","DA")</f>
        <v>NE</v>
      </c>
      <c r="AR18" s="178"/>
      <c r="AS18" s="184" t="str">
        <f>J18</f>
        <v>NE</v>
      </c>
      <c r="AT18" s="184" t="str">
        <f>P18</f>
        <v>NE</v>
      </c>
      <c r="AU18" s="184" t="str">
        <f>V18</f>
        <v>NE</v>
      </c>
      <c r="AV18" s="184" t="str">
        <f>AB18</f>
        <v>NE</v>
      </c>
      <c r="AW18" s="184" t="str">
        <f>AH18</f>
        <v>NE</v>
      </c>
      <c r="AX18" s="184" t="str">
        <f>AN18</f>
        <v>NE</v>
      </c>
      <c r="AY18" s="188" t="str">
        <f t="shared" ref="AY18" si="71">IF(AO18&lt;50, "NE",IF(AO18&lt;60,2,IF(AO18&lt;75,3,IF(AO18&lt;90,4,5))))</f>
        <v>NE</v>
      </c>
    </row>
    <row r="19" spans="1:51" ht="15.75" customHeight="1" thickBot="1" x14ac:dyDescent="0.3">
      <c r="A19" s="152"/>
      <c r="B19" s="154"/>
      <c r="C19" s="156"/>
      <c r="D19" s="26" t="s">
        <v>20</v>
      </c>
      <c r="E19" s="27">
        <f>IF($E$7=0,0,$E$7/$E$6*E18)</f>
        <v>0</v>
      </c>
      <c r="F19" s="27">
        <f>IF($F$7=0,0,$F$7/$F$6*F18)</f>
        <v>0</v>
      </c>
      <c r="G19" s="27">
        <f>IF($G$7=0,0,$G$7/$G$6*G18)</f>
        <v>0</v>
      </c>
      <c r="H19" s="27">
        <f>IF($H$7=0,0,$H$7/$H$6*H18)</f>
        <v>0</v>
      </c>
      <c r="I19" s="115"/>
      <c r="J19" s="116"/>
      <c r="K19" s="28">
        <f>IF($K$7=0,0,$K$7/$K$6*K18)</f>
        <v>0</v>
      </c>
      <c r="L19" s="27">
        <f>IF($L$7=0,0,$L$7/$L$6*L18)</f>
        <v>0</v>
      </c>
      <c r="M19" s="27">
        <f>IF($M$7=0,0,$M$7/$M$6*M18)</f>
        <v>0</v>
      </c>
      <c r="N19" s="27">
        <f>IF($N$7=0,0,$N$7/$N$6*N18)</f>
        <v>0</v>
      </c>
      <c r="O19" s="115"/>
      <c r="P19" s="116"/>
      <c r="Q19" s="28">
        <f>IF($Q$7=0,0,$Q$7/$Q$6*Q18)</f>
        <v>0</v>
      </c>
      <c r="R19" s="27">
        <f>IF($R$7=0,0,$R$7/$R$6*R18)</f>
        <v>0</v>
      </c>
      <c r="S19" s="27">
        <f>IF($S$7=0,0,$S$7/$S$6*S18)</f>
        <v>0</v>
      </c>
      <c r="T19" s="27">
        <f>IF($T$7=0,0,$T$7/$T$6*T18)</f>
        <v>0</v>
      </c>
      <c r="U19" s="115"/>
      <c r="V19" s="116"/>
      <c r="W19" s="28">
        <f>IF($W$7=0,0,$W$7/$W$6*W18)</f>
        <v>0</v>
      </c>
      <c r="X19" s="27">
        <f>IF($X$7=0,0,$X$7/$X$6*X18)</f>
        <v>0</v>
      </c>
      <c r="Y19" s="27">
        <f>IF($Y$7=0,0,$Y$7/$Y$6*Y18)</f>
        <v>0</v>
      </c>
      <c r="Z19" s="27">
        <f>IF($Z$7=0,0,$Z$7/$Z$6*Z18)</f>
        <v>0</v>
      </c>
      <c r="AA19" s="115"/>
      <c r="AB19" s="116"/>
      <c r="AC19" s="28">
        <f t="shared" ref="AC19" si="72">IF($AC$7=0,0,$AC$7/$AC$6*AC18)</f>
        <v>0</v>
      </c>
      <c r="AD19" s="27">
        <f t="shared" ref="AD19" si="73">IF($AD$7=0,0,$AD$7/$AD$6*AD18)</f>
        <v>0</v>
      </c>
      <c r="AE19" s="27">
        <f t="shared" ref="AE19" si="74">IF($AE$7=0,0,$AE$7/$AE$6*AE18)</f>
        <v>0</v>
      </c>
      <c r="AF19" s="27">
        <f t="shared" ref="AF19" si="75">IF($AF$7=0,0,$AF$7/$AF$6*AF18)</f>
        <v>0</v>
      </c>
      <c r="AG19" s="120"/>
      <c r="AH19" s="113"/>
      <c r="AI19" s="29">
        <f t="shared" ref="AI19" si="76">IF($AI$7=0,0,$AI$7/$AI$6*AI18)</f>
        <v>0</v>
      </c>
      <c r="AJ19" s="29">
        <f t="shared" ref="AJ19" si="77">IF($AJ$7=0,0,$AJ$7/$AJ$6*AJ18)</f>
        <v>0</v>
      </c>
      <c r="AK19" s="29">
        <f t="shared" ref="AK19" si="78">IF($AK$7=0,0,$AK$7/$AK$6*AK18)</f>
        <v>0</v>
      </c>
      <c r="AL19" s="29">
        <f t="shared" ref="AL19" si="79">IF($AL$7=0,0,$AL$7/$AL$6*AL18)</f>
        <v>0</v>
      </c>
      <c r="AM19" s="115"/>
      <c r="AN19" s="116"/>
      <c r="AO19" s="118"/>
      <c r="AP19" s="171"/>
      <c r="AQ19" s="174"/>
      <c r="AR19" s="179"/>
      <c r="AS19" s="181"/>
      <c r="AT19" s="181"/>
      <c r="AU19" s="181"/>
      <c r="AV19" s="181"/>
      <c r="AW19" s="181"/>
      <c r="AX19" s="181"/>
      <c r="AY19" s="189"/>
    </row>
    <row r="20" spans="1:51" ht="15" customHeight="1" x14ac:dyDescent="0.25">
      <c r="A20" s="151">
        <v>7</v>
      </c>
      <c r="B20" s="153" t="str">
        <f>'Popis studenata'!B8</f>
        <v xml:space="preserve"> </v>
      </c>
      <c r="C20" s="155">
        <f>'Popis studenata'!C8</f>
        <v>0</v>
      </c>
      <c r="D20" s="21" t="s">
        <v>19</v>
      </c>
      <c r="E20" s="22"/>
      <c r="F20" s="23"/>
      <c r="G20" s="23"/>
      <c r="H20" s="23"/>
      <c r="I20" s="119">
        <f>IF((E21+F21+G21+H21)&gt;$J$4,"GREŠKA",E21+F21+G21+H21)</f>
        <v>0</v>
      </c>
      <c r="J20" s="112" t="str">
        <f>IF(I20=0,"NE",(IF(I20&gt;=($J$4/2),"DA","NE")))</f>
        <v>NE</v>
      </c>
      <c r="K20" s="22"/>
      <c r="L20" s="23"/>
      <c r="M20" s="23"/>
      <c r="N20" s="23"/>
      <c r="O20" s="119">
        <f>IF((K21+L21+M21+N21)&gt;$P$4,"GREŠKA",K21+L21+M21+N21)</f>
        <v>0</v>
      </c>
      <c r="P20" s="112" t="str">
        <f>IF(O20=0,"NE",(IF(O20&gt;=($P$4/2),"DA","NE")))</f>
        <v>NE</v>
      </c>
      <c r="Q20" s="22"/>
      <c r="R20" s="23"/>
      <c r="S20" s="23"/>
      <c r="T20" s="23"/>
      <c r="U20" s="119">
        <f>IF((Q21+R21+S21+T21)&gt;$V$4,"GREŠKA",Q21+R21+S21+T21)</f>
        <v>0</v>
      </c>
      <c r="V20" s="112" t="str">
        <f>IF(U20=0,"NE",(IF(U20&gt;=($V$4/2),"DA","NE")))</f>
        <v>NE</v>
      </c>
      <c r="W20" s="22"/>
      <c r="X20" s="23"/>
      <c r="Y20" s="23"/>
      <c r="Z20" s="23"/>
      <c r="AA20" s="119">
        <f>IF((W21+X21+Y21+Z21)&gt;$AB$4,"GREŠKA",W21+X21+Y21+Z21)</f>
        <v>0</v>
      </c>
      <c r="AB20" s="112" t="str">
        <f>IF(AA20=0,"NE",(IF(AA20&gt;=($AB$4/2),"DA","NE")))</f>
        <v>NE</v>
      </c>
      <c r="AC20" s="22"/>
      <c r="AD20" s="23"/>
      <c r="AE20" s="23"/>
      <c r="AF20" s="23"/>
      <c r="AG20" s="119">
        <f t="shared" ref="AG20" si="80">IF((AC21+AD21+AE21+AF21)&gt;$AH$4,"GREŠKA",AC21+AD21+AE21+AF21)</f>
        <v>0</v>
      </c>
      <c r="AH20" s="112" t="str">
        <f t="shared" ref="AH20" si="81">IF(AG20=0,"NE",(IF(AG20&gt;=($AH$4/2),"DA","NE")))</f>
        <v>NE</v>
      </c>
      <c r="AI20" s="22"/>
      <c r="AJ20" s="23"/>
      <c r="AK20" s="23"/>
      <c r="AL20" s="23"/>
      <c r="AM20" s="114">
        <f t="shared" ref="AM20" si="82">IF((AI21+AJ21+AK21+AL21)&gt;$AN$4,"GREŠKA",AI21+AJ21+AK21+AL21)</f>
        <v>0</v>
      </c>
      <c r="AN20" s="112" t="str">
        <f t="shared" ref="AN20" si="83">IF(AM20=0,"NE",(IF(AM20&gt;=($AN$4/2),"DA","NE")))</f>
        <v>NE</v>
      </c>
      <c r="AO20" s="117">
        <f t="shared" ref="AO20" si="84">IF(AND(J20="da",P20="da",V20="da",AB20="da",AH20="da",AN20="da"),I20+O20+U20+AA20+AM20+AG20,0)</f>
        <v>0</v>
      </c>
      <c r="AP20" s="170" t="str">
        <f t="shared" ref="AP20" si="85">IF(OR(COUNTIF(J20:AN21,"ne")&gt;3,COUNTIF(J20:AN21,"ne")=0),"NE",COUNTIF(J20:AN21,"ne"))</f>
        <v>NE</v>
      </c>
      <c r="AQ20" s="172" t="str">
        <f t="shared" ref="AQ20" si="86">IF(SUM(COUNTBLANK(E20:H20),COUNTBLANK(K20:N20),COUNTBLANK(Q20:T20),COUNTBLANK(W20:Z20),COUNTBLANK(AC20:AF20),COUNTBLANK(AI20:AL20))=24,"NE","DA")</f>
        <v>NE</v>
      </c>
      <c r="AR20" s="178"/>
      <c r="AS20" s="184" t="str">
        <f>J20</f>
        <v>NE</v>
      </c>
      <c r="AT20" s="184" t="str">
        <f>P20</f>
        <v>NE</v>
      </c>
      <c r="AU20" s="184" t="str">
        <f>V20</f>
        <v>NE</v>
      </c>
      <c r="AV20" s="184" t="str">
        <f>AB20</f>
        <v>NE</v>
      </c>
      <c r="AW20" s="184" t="str">
        <f>AH20</f>
        <v>NE</v>
      </c>
      <c r="AX20" s="184" t="str">
        <f>AN20</f>
        <v>NE</v>
      </c>
      <c r="AY20" s="188" t="str">
        <f t="shared" ref="AY20" si="87">IF(AO20&lt;50, "NE",IF(AO20&lt;60,2,IF(AO20&lt;75,3,IF(AO20&lt;90,4,5))))</f>
        <v>NE</v>
      </c>
    </row>
    <row r="21" spans="1:51" ht="15.75" customHeight="1" thickBot="1" x14ac:dyDescent="0.3">
      <c r="A21" s="152"/>
      <c r="B21" s="154"/>
      <c r="C21" s="156"/>
      <c r="D21" s="26" t="s">
        <v>20</v>
      </c>
      <c r="E21" s="27">
        <f>IF($E$7=0,0,$E$7/$E$6*E20)</f>
        <v>0</v>
      </c>
      <c r="F21" s="27">
        <f>IF($F$7=0,0,$F$7/$F$6*F20)</f>
        <v>0</v>
      </c>
      <c r="G21" s="27">
        <f>IF($G$7=0,0,$G$7/$G$6*G20)</f>
        <v>0</v>
      </c>
      <c r="H21" s="27">
        <f>IF($H$7=0,0,$H$7/$H$6*H20)</f>
        <v>0</v>
      </c>
      <c r="I21" s="115"/>
      <c r="J21" s="116"/>
      <c r="K21" s="28">
        <f>IF($K$7=0,0,$K$7/$K$6*K20)</f>
        <v>0</v>
      </c>
      <c r="L21" s="27">
        <f>IF($L$7=0,0,$L$7/$L$6*L20)</f>
        <v>0</v>
      </c>
      <c r="M21" s="27">
        <f>IF($M$7=0,0,$M$7/$M$6*M20)</f>
        <v>0</v>
      </c>
      <c r="N21" s="27">
        <f>IF($N$7=0,0,$N$7/$N$6*N20)</f>
        <v>0</v>
      </c>
      <c r="O21" s="115"/>
      <c r="P21" s="116"/>
      <c r="Q21" s="28">
        <f>IF($Q$7=0,0,$Q$7/$Q$6*Q20)</f>
        <v>0</v>
      </c>
      <c r="R21" s="27">
        <f>IF($R$7=0,0,$R$7/$R$6*R20)</f>
        <v>0</v>
      </c>
      <c r="S21" s="27">
        <f>IF($S$7=0,0,$S$7/$S$6*S20)</f>
        <v>0</v>
      </c>
      <c r="T21" s="27">
        <f>IF($T$7=0,0,$T$7/$T$6*T20)</f>
        <v>0</v>
      </c>
      <c r="U21" s="115"/>
      <c r="V21" s="116"/>
      <c r="W21" s="28">
        <f>IF($W$7=0,0,$W$7/$W$6*W20)</f>
        <v>0</v>
      </c>
      <c r="X21" s="27">
        <f>IF($X$7=0,0,$X$7/$X$6*X20)</f>
        <v>0</v>
      </c>
      <c r="Y21" s="27">
        <f>IF($Y$7=0,0,$Y$7/$Y$6*Y20)</f>
        <v>0</v>
      </c>
      <c r="Z21" s="27">
        <f>IF($Z$7=0,0,$Z$7/$Z$6*Z20)</f>
        <v>0</v>
      </c>
      <c r="AA21" s="115"/>
      <c r="AB21" s="116"/>
      <c r="AC21" s="28">
        <f t="shared" ref="AC21" si="88">IF($AC$7=0,0,$AC$7/$AC$6*AC20)</f>
        <v>0</v>
      </c>
      <c r="AD21" s="27">
        <f t="shared" ref="AD21" si="89">IF($AD$7=0,0,$AD$7/$AD$6*AD20)</f>
        <v>0</v>
      </c>
      <c r="AE21" s="27">
        <f t="shared" ref="AE21" si="90">IF($AE$7=0,0,$AE$7/$AE$6*AE20)</f>
        <v>0</v>
      </c>
      <c r="AF21" s="27">
        <f t="shared" ref="AF21" si="91">IF($AF$7=0,0,$AF$7/$AF$6*AF20)</f>
        <v>0</v>
      </c>
      <c r="AG21" s="120"/>
      <c r="AH21" s="113"/>
      <c r="AI21" s="29">
        <f t="shared" ref="AI21" si="92">IF($AI$7=0,0,$AI$7/$AI$6*AI20)</f>
        <v>0</v>
      </c>
      <c r="AJ21" s="29">
        <f t="shared" ref="AJ21" si="93">IF($AJ$7=0,0,$AJ$7/$AJ$6*AJ20)</f>
        <v>0</v>
      </c>
      <c r="AK21" s="29">
        <f t="shared" ref="AK21" si="94">IF($AK$7=0,0,$AK$7/$AK$6*AK20)</f>
        <v>0</v>
      </c>
      <c r="AL21" s="29">
        <f t="shared" ref="AL21" si="95">IF($AL$7=0,0,$AL$7/$AL$6*AL20)</f>
        <v>0</v>
      </c>
      <c r="AM21" s="115"/>
      <c r="AN21" s="116"/>
      <c r="AO21" s="118"/>
      <c r="AP21" s="171"/>
      <c r="AQ21" s="174"/>
      <c r="AR21" s="179"/>
      <c r="AS21" s="181"/>
      <c r="AT21" s="181"/>
      <c r="AU21" s="181"/>
      <c r="AV21" s="181"/>
      <c r="AW21" s="181"/>
      <c r="AX21" s="181"/>
      <c r="AY21" s="189"/>
    </row>
    <row r="22" spans="1:51" ht="15" customHeight="1" x14ac:dyDescent="0.25">
      <c r="A22" s="151">
        <v>8</v>
      </c>
      <c r="B22" s="153" t="str">
        <f>'Popis studenata'!B9</f>
        <v xml:space="preserve"> </v>
      </c>
      <c r="C22" s="155">
        <f>'Popis studenata'!C9</f>
        <v>0</v>
      </c>
      <c r="D22" s="21" t="s">
        <v>19</v>
      </c>
      <c r="E22" s="22"/>
      <c r="F22" s="23"/>
      <c r="G22" s="23"/>
      <c r="H22" s="23"/>
      <c r="I22" s="119">
        <f>IF((E23+F23+G23+H23)&gt;$J$4,"GREŠKA",E23+F23+G23+H23)</f>
        <v>0</v>
      </c>
      <c r="J22" s="112" t="str">
        <f>IF(I22=0,"NE",(IF(I22&gt;=($J$4/2),"DA","NE")))</f>
        <v>NE</v>
      </c>
      <c r="K22" s="22"/>
      <c r="L22" s="23"/>
      <c r="M22" s="23"/>
      <c r="N22" s="23"/>
      <c r="O22" s="119">
        <f>IF((K23+L23+M23+N23)&gt;$P$4,"GREŠKA",K23+L23+M23+N23)</f>
        <v>0</v>
      </c>
      <c r="P22" s="112" t="str">
        <f>IF(O22=0,"NE",(IF(O22&gt;=($P$4/2),"DA","NE")))</f>
        <v>NE</v>
      </c>
      <c r="Q22" s="22"/>
      <c r="R22" s="23"/>
      <c r="S22" s="23"/>
      <c r="T22" s="23"/>
      <c r="U22" s="119">
        <f>IF((Q23+R23+S23+T23)&gt;$V$4,"GREŠKA",Q23+R23+S23+T23)</f>
        <v>0</v>
      </c>
      <c r="V22" s="112" t="str">
        <f>IF(U22=0,"NE",(IF(U22&gt;=($V$4/2),"DA","NE")))</f>
        <v>NE</v>
      </c>
      <c r="W22" s="22"/>
      <c r="X22" s="23"/>
      <c r="Y22" s="23"/>
      <c r="Z22" s="23"/>
      <c r="AA22" s="119">
        <f>IF((W23+X23+Y23+Z23)&gt;$AB$4,"GREŠKA",W23+X23+Y23+Z23)</f>
        <v>0</v>
      </c>
      <c r="AB22" s="112" t="str">
        <f>IF(AA22=0,"NE",(IF(AA22&gt;=($AB$4/2),"DA","NE")))</f>
        <v>NE</v>
      </c>
      <c r="AC22" s="22"/>
      <c r="AD22" s="23"/>
      <c r="AE22" s="23"/>
      <c r="AF22" s="23"/>
      <c r="AG22" s="119">
        <f t="shared" ref="AG22" si="96">IF((AC23+AD23+AE23+AF23)&gt;$AH$4,"GREŠKA",AC23+AD23+AE23+AF23)</f>
        <v>0</v>
      </c>
      <c r="AH22" s="112" t="str">
        <f t="shared" ref="AH22" si="97">IF(AG22=0,"NE",(IF(AG22&gt;=($AH$4/2),"DA","NE")))</f>
        <v>NE</v>
      </c>
      <c r="AI22" s="22"/>
      <c r="AJ22" s="23"/>
      <c r="AK22" s="23"/>
      <c r="AL22" s="23"/>
      <c r="AM22" s="114">
        <f t="shared" ref="AM22" si="98">IF((AI23+AJ23+AK23+AL23)&gt;$AN$4,"GREŠKA",AI23+AJ23+AK23+AL23)</f>
        <v>0</v>
      </c>
      <c r="AN22" s="112" t="str">
        <f t="shared" ref="AN22" si="99">IF(AM22=0,"NE",(IF(AM22&gt;=($AN$4/2),"DA","NE")))</f>
        <v>NE</v>
      </c>
      <c r="AO22" s="117">
        <f t="shared" ref="AO22" si="100">IF(AND(J22="da",P22="da",V22="da",AB22="da",AH22="da",AN22="da"),I22+O22+U22+AA22+AM22+AG22,0)</f>
        <v>0</v>
      </c>
      <c r="AP22" s="170" t="str">
        <f t="shared" ref="AP22" si="101">IF(OR(COUNTIF(J22:AN23,"ne")&gt;3,COUNTIF(J22:AN23,"ne")=0),"NE",COUNTIF(J22:AN23,"ne"))</f>
        <v>NE</v>
      </c>
      <c r="AQ22" s="172" t="str">
        <f t="shared" ref="AQ22" si="102">IF(SUM(COUNTBLANK(E22:H22),COUNTBLANK(K22:N22),COUNTBLANK(Q22:T22),COUNTBLANK(W22:Z22),COUNTBLANK(AC22:AF22),COUNTBLANK(AI22:AL22))=24,"NE","DA")</f>
        <v>NE</v>
      </c>
      <c r="AR22" s="178"/>
      <c r="AS22" s="184" t="str">
        <f>J22</f>
        <v>NE</v>
      </c>
      <c r="AT22" s="184" t="str">
        <f>P22</f>
        <v>NE</v>
      </c>
      <c r="AU22" s="184" t="str">
        <f>V22</f>
        <v>NE</v>
      </c>
      <c r="AV22" s="184" t="str">
        <f>AB22</f>
        <v>NE</v>
      </c>
      <c r="AW22" s="184" t="str">
        <f>AH22</f>
        <v>NE</v>
      </c>
      <c r="AX22" s="184" t="str">
        <f>AN22</f>
        <v>NE</v>
      </c>
      <c r="AY22" s="188" t="str">
        <f t="shared" ref="AY22" si="103">IF(AO22&lt;50, "NE",IF(AO22&lt;60,2,IF(AO22&lt;75,3,IF(AO22&lt;90,4,5))))</f>
        <v>NE</v>
      </c>
    </row>
    <row r="23" spans="1:51" ht="15.75" customHeight="1" thickBot="1" x14ac:dyDescent="0.3">
      <c r="A23" s="152"/>
      <c r="B23" s="154"/>
      <c r="C23" s="156"/>
      <c r="D23" s="26" t="s">
        <v>20</v>
      </c>
      <c r="E23" s="27">
        <f>IF($E$7=0,0,$E$7/$E$6*E22)</f>
        <v>0</v>
      </c>
      <c r="F23" s="27">
        <f>IF($F$7=0,0,$F$7/$F$6*F22)</f>
        <v>0</v>
      </c>
      <c r="G23" s="27">
        <f>IF($G$7=0,0,$G$7/$G$6*G22)</f>
        <v>0</v>
      </c>
      <c r="H23" s="27">
        <f>IF($H$7=0,0,$H$7/$H$6*H22)</f>
        <v>0</v>
      </c>
      <c r="I23" s="115"/>
      <c r="J23" s="116"/>
      <c r="K23" s="28">
        <f>IF($K$7=0,0,$K$7/$K$6*K22)</f>
        <v>0</v>
      </c>
      <c r="L23" s="27">
        <f>IF($L$7=0,0,$L$7/$L$6*L22)</f>
        <v>0</v>
      </c>
      <c r="M23" s="27">
        <f>IF($M$7=0,0,$M$7/$M$6*M22)</f>
        <v>0</v>
      </c>
      <c r="N23" s="27">
        <f>IF($N$7=0,0,$N$7/$N$6*N22)</f>
        <v>0</v>
      </c>
      <c r="O23" s="115"/>
      <c r="P23" s="116"/>
      <c r="Q23" s="28">
        <f>IF($Q$7=0,0,$Q$7/$Q$6*Q22)</f>
        <v>0</v>
      </c>
      <c r="R23" s="27">
        <f>IF($R$7=0,0,$R$7/$R$6*R22)</f>
        <v>0</v>
      </c>
      <c r="S23" s="27">
        <f>IF($S$7=0,0,$S$7/$S$6*S22)</f>
        <v>0</v>
      </c>
      <c r="T23" s="27">
        <f>IF($T$7=0,0,$T$7/$T$6*T22)</f>
        <v>0</v>
      </c>
      <c r="U23" s="115"/>
      <c r="V23" s="116"/>
      <c r="W23" s="28">
        <f>IF($W$7=0,0,$W$7/$W$6*W22)</f>
        <v>0</v>
      </c>
      <c r="X23" s="27">
        <f>IF($X$7=0,0,$X$7/$X$6*X22)</f>
        <v>0</v>
      </c>
      <c r="Y23" s="27">
        <f>IF($Y$7=0,0,$Y$7/$Y$6*Y22)</f>
        <v>0</v>
      </c>
      <c r="Z23" s="27">
        <f>IF($Z$7=0,0,$Z$7/$Z$6*Z22)</f>
        <v>0</v>
      </c>
      <c r="AA23" s="115"/>
      <c r="AB23" s="116"/>
      <c r="AC23" s="28">
        <f t="shared" ref="AC23" si="104">IF($AC$7=0,0,$AC$7/$AC$6*AC22)</f>
        <v>0</v>
      </c>
      <c r="AD23" s="27">
        <f t="shared" ref="AD23" si="105">IF($AD$7=0,0,$AD$7/$AD$6*AD22)</f>
        <v>0</v>
      </c>
      <c r="AE23" s="27">
        <f t="shared" ref="AE23" si="106">IF($AE$7=0,0,$AE$7/$AE$6*AE22)</f>
        <v>0</v>
      </c>
      <c r="AF23" s="27">
        <f t="shared" ref="AF23" si="107">IF($AF$7=0,0,$AF$7/$AF$6*AF22)</f>
        <v>0</v>
      </c>
      <c r="AG23" s="120"/>
      <c r="AH23" s="113"/>
      <c r="AI23" s="29">
        <f t="shared" ref="AI23" si="108">IF($AI$7=0,0,$AI$7/$AI$6*AI22)</f>
        <v>0</v>
      </c>
      <c r="AJ23" s="29">
        <f t="shared" ref="AJ23" si="109">IF($AJ$7=0,0,$AJ$7/$AJ$6*AJ22)</f>
        <v>0</v>
      </c>
      <c r="AK23" s="29">
        <f t="shared" ref="AK23" si="110">IF($AK$7=0,0,$AK$7/$AK$6*AK22)</f>
        <v>0</v>
      </c>
      <c r="AL23" s="29">
        <f t="shared" ref="AL23" si="111">IF($AL$7=0,0,$AL$7/$AL$6*AL22)</f>
        <v>0</v>
      </c>
      <c r="AM23" s="115"/>
      <c r="AN23" s="116"/>
      <c r="AO23" s="118"/>
      <c r="AP23" s="171"/>
      <c r="AQ23" s="174"/>
      <c r="AR23" s="179"/>
      <c r="AS23" s="181"/>
      <c r="AT23" s="181"/>
      <c r="AU23" s="181"/>
      <c r="AV23" s="181"/>
      <c r="AW23" s="181"/>
      <c r="AX23" s="181"/>
      <c r="AY23" s="189"/>
    </row>
    <row r="24" spans="1:51" ht="15" customHeight="1" x14ac:dyDescent="0.25">
      <c r="A24" s="151">
        <v>9</v>
      </c>
      <c r="B24" s="153" t="str">
        <f>'Popis studenata'!B10</f>
        <v xml:space="preserve"> </v>
      </c>
      <c r="C24" s="155">
        <f>'Popis studenata'!C10</f>
        <v>0</v>
      </c>
      <c r="D24" s="21" t="s">
        <v>19</v>
      </c>
      <c r="E24" s="22"/>
      <c r="F24" s="23"/>
      <c r="G24" s="23"/>
      <c r="H24" s="23"/>
      <c r="I24" s="119">
        <f>IF((E25+F25+G25+H25)&gt;$J$4,"GREŠKA",E25+F25+G25+H25)</f>
        <v>0</v>
      </c>
      <c r="J24" s="112" t="str">
        <f>IF(I24=0,"NE",(IF(I24&gt;=($J$4/2),"DA","NE")))</f>
        <v>NE</v>
      </c>
      <c r="K24" s="22"/>
      <c r="L24" s="23"/>
      <c r="M24" s="23"/>
      <c r="N24" s="23"/>
      <c r="O24" s="119">
        <f>IF((K25+L25+M25+N25)&gt;$P$4,"GREŠKA",K25+L25+M25+N25)</f>
        <v>0</v>
      </c>
      <c r="P24" s="112" t="str">
        <f>IF(O24=0,"NE",(IF(O24&gt;=($P$4/2),"DA","NE")))</f>
        <v>NE</v>
      </c>
      <c r="Q24" s="22"/>
      <c r="R24" s="23"/>
      <c r="S24" s="23"/>
      <c r="T24" s="23"/>
      <c r="U24" s="119">
        <f>IF((Q25+R25+S25+T25)&gt;$V$4,"GREŠKA",Q25+R25+S25+T25)</f>
        <v>0</v>
      </c>
      <c r="V24" s="112" t="str">
        <f>IF(U24=0,"NE",(IF(U24&gt;=($V$4/2),"DA","NE")))</f>
        <v>NE</v>
      </c>
      <c r="W24" s="22"/>
      <c r="X24" s="23"/>
      <c r="Y24" s="23"/>
      <c r="Z24" s="23"/>
      <c r="AA24" s="119">
        <f>IF((W25+X25+Y25+Z25)&gt;$AB$4,"GREŠKA",W25+X25+Y25+Z25)</f>
        <v>0</v>
      </c>
      <c r="AB24" s="112" t="str">
        <f>IF(AA24=0,"NE",(IF(AA24&gt;=($AB$4/2),"DA","NE")))</f>
        <v>NE</v>
      </c>
      <c r="AC24" s="22"/>
      <c r="AD24" s="23"/>
      <c r="AE24" s="23"/>
      <c r="AF24" s="23"/>
      <c r="AG24" s="119">
        <f t="shared" ref="AG24" si="112">IF((AC25+AD25+AE25+AF25)&gt;$AH$4,"GREŠKA",AC25+AD25+AE25+AF25)</f>
        <v>0</v>
      </c>
      <c r="AH24" s="112" t="str">
        <f t="shared" ref="AH24" si="113">IF(AG24=0,"NE",(IF(AG24&gt;=($AH$4/2),"DA","NE")))</f>
        <v>NE</v>
      </c>
      <c r="AI24" s="22"/>
      <c r="AJ24" s="23"/>
      <c r="AK24" s="23"/>
      <c r="AL24" s="23"/>
      <c r="AM24" s="114">
        <f t="shared" ref="AM24" si="114">IF((AI25+AJ25+AK25+AL25)&gt;$AN$4,"GREŠKA",AI25+AJ25+AK25+AL25)</f>
        <v>0</v>
      </c>
      <c r="AN24" s="112" t="str">
        <f t="shared" ref="AN24" si="115">IF(AM24=0,"NE",(IF(AM24&gt;=($AN$4/2),"DA","NE")))</f>
        <v>NE</v>
      </c>
      <c r="AO24" s="117">
        <f t="shared" ref="AO24" si="116">IF(AND(J24="da",P24="da",V24="da",AB24="da",AH24="da",AN24="da"),I24+O24+U24+AA24+AM24+AG24,0)</f>
        <v>0</v>
      </c>
      <c r="AP24" s="170" t="str">
        <f t="shared" ref="AP24" si="117">IF(OR(COUNTIF(J24:AN25,"ne")&gt;3,COUNTIF(J24:AN25,"ne")=0),"NE",COUNTIF(J24:AN25,"ne"))</f>
        <v>NE</v>
      </c>
      <c r="AQ24" s="172" t="str">
        <f t="shared" ref="AQ24" si="118">IF(SUM(COUNTBLANK(E24:H24),COUNTBLANK(K24:N24),COUNTBLANK(Q24:T24),COUNTBLANK(W24:Z24),COUNTBLANK(AC24:AF24),COUNTBLANK(AI24:AL24))=24,"NE","DA")</f>
        <v>NE</v>
      </c>
      <c r="AR24" s="178"/>
      <c r="AS24" s="184" t="str">
        <f>J24</f>
        <v>NE</v>
      </c>
      <c r="AT24" s="184" t="str">
        <f>P24</f>
        <v>NE</v>
      </c>
      <c r="AU24" s="184" t="str">
        <f>V24</f>
        <v>NE</v>
      </c>
      <c r="AV24" s="184" t="str">
        <f>AB24</f>
        <v>NE</v>
      </c>
      <c r="AW24" s="184" t="str">
        <f>AH24</f>
        <v>NE</v>
      </c>
      <c r="AX24" s="184" t="str">
        <f>AN24</f>
        <v>NE</v>
      </c>
      <c r="AY24" s="188" t="str">
        <f t="shared" ref="AY24" si="119">IF(AO24&lt;50, "NE",IF(AO24&lt;60,2,IF(AO24&lt;75,3,IF(AO24&lt;90,4,5))))</f>
        <v>NE</v>
      </c>
    </row>
    <row r="25" spans="1:51" ht="15.75" customHeight="1" thickBot="1" x14ac:dyDescent="0.3">
      <c r="A25" s="152"/>
      <c r="B25" s="154"/>
      <c r="C25" s="156"/>
      <c r="D25" s="26" t="s">
        <v>20</v>
      </c>
      <c r="E25" s="27">
        <f>IF($E$7=0,0,$E$7/$E$6*E24)</f>
        <v>0</v>
      </c>
      <c r="F25" s="27">
        <f>IF($F$7=0,0,$F$7/$F$6*F24)</f>
        <v>0</v>
      </c>
      <c r="G25" s="27">
        <f>IF($G$7=0,0,$G$7/$G$6*G24)</f>
        <v>0</v>
      </c>
      <c r="H25" s="27">
        <f>IF($H$7=0,0,$H$7/$H$6*H24)</f>
        <v>0</v>
      </c>
      <c r="I25" s="115"/>
      <c r="J25" s="116"/>
      <c r="K25" s="28">
        <f>IF($K$7=0,0,$K$7/$K$6*K24)</f>
        <v>0</v>
      </c>
      <c r="L25" s="27">
        <f>IF($L$7=0,0,$L$7/$L$6*L24)</f>
        <v>0</v>
      </c>
      <c r="M25" s="27">
        <f>IF($M$7=0,0,$M$7/$M$6*M24)</f>
        <v>0</v>
      </c>
      <c r="N25" s="27">
        <f>IF($N$7=0,0,$N$7/$N$6*N24)</f>
        <v>0</v>
      </c>
      <c r="O25" s="115"/>
      <c r="P25" s="116"/>
      <c r="Q25" s="28">
        <f>IF($Q$7=0,0,$Q$7/$Q$6*Q24)</f>
        <v>0</v>
      </c>
      <c r="R25" s="27">
        <f>IF($R$7=0,0,$R$7/$R$6*R24)</f>
        <v>0</v>
      </c>
      <c r="S25" s="27">
        <f>IF($S$7=0,0,$S$7/$S$6*S24)</f>
        <v>0</v>
      </c>
      <c r="T25" s="27">
        <f>IF($T$7=0,0,$T$7/$T$6*T24)</f>
        <v>0</v>
      </c>
      <c r="U25" s="115"/>
      <c r="V25" s="116"/>
      <c r="W25" s="28">
        <f>IF($W$7=0,0,$W$7/$W$6*W24)</f>
        <v>0</v>
      </c>
      <c r="X25" s="27">
        <f>IF($X$7=0,0,$X$7/$X$6*X24)</f>
        <v>0</v>
      </c>
      <c r="Y25" s="27">
        <f>IF($Y$7=0,0,$Y$7/$Y$6*Y24)</f>
        <v>0</v>
      </c>
      <c r="Z25" s="27">
        <f>IF($Z$7=0,0,$Z$7/$Z$6*Z24)</f>
        <v>0</v>
      </c>
      <c r="AA25" s="115"/>
      <c r="AB25" s="116"/>
      <c r="AC25" s="28">
        <f t="shared" ref="AC25" si="120">IF($AC$7=0,0,$AC$7/$AC$6*AC24)</f>
        <v>0</v>
      </c>
      <c r="AD25" s="27">
        <f t="shared" ref="AD25" si="121">IF($AD$7=0,0,$AD$7/$AD$6*AD24)</f>
        <v>0</v>
      </c>
      <c r="AE25" s="27">
        <f t="shared" ref="AE25" si="122">IF($AE$7=0,0,$AE$7/$AE$6*AE24)</f>
        <v>0</v>
      </c>
      <c r="AF25" s="27">
        <f t="shared" ref="AF25" si="123">IF($AF$7=0,0,$AF$7/$AF$6*AF24)</f>
        <v>0</v>
      </c>
      <c r="AG25" s="120"/>
      <c r="AH25" s="113"/>
      <c r="AI25" s="29">
        <f t="shared" ref="AI25" si="124">IF($AI$7=0,0,$AI$7/$AI$6*AI24)</f>
        <v>0</v>
      </c>
      <c r="AJ25" s="29">
        <f t="shared" ref="AJ25" si="125">IF($AJ$7=0,0,$AJ$7/$AJ$6*AJ24)</f>
        <v>0</v>
      </c>
      <c r="AK25" s="29">
        <f t="shared" ref="AK25" si="126">IF($AK$7=0,0,$AK$7/$AK$6*AK24)</f>
        <v>0</v>
      </c>
      <c r="AL25" s="29">
        <f t="shared" ref="AL25" si="127">IF($AL$7=0,0,$AL$7/$AL$6*AL24)</f>
        <v>0</v>
      </c>
      <c r="AM25" s="115"/>
      <c r="AN25" s="116"/>
      <c r="AO25" s="118"/>
      <c r="AP25" s="171"/>
      <c r="AQ25" s="174"/>
      <c r="AR25" s="179"/>
      <c r="AS25" s="181"/>
      <c r="AT25" s="181"/>
      <c r="AU25" s="181"/>
      <c r="AV25" s="181"/>
      <c r="AW25" s="181"/>
      <c r="AX25" s="181"/>
      <c r="AY25" s="189"/>
    </row>
    <row r="26" spans="1:51" ht="15" customHeight="1" x14ac:dyDescent="0.25">
      <c r="A26" s="151">
        <v>10</v>
      </c>
      <c r="B26" s="153" t="str">
        <f>'Popis studenata'!B11</f>
        <v xml:space="preserve"> </v>
      </c>
      <c r="C26" s="155">
        <f>'Popis studenata'!C11</f>
        <v>0</v>
      </c>
      <c r="D26" s="21" t="s">
        <v>19</v>
      </c>
      <c r="E26" s="22"/>
      <c r="F26" s="23"/>
      <c r="G26" s="23"/>
      <c r="H26" s="23"/>
      <c r="I26" s="119">
        <f>IF((E27+F27+G27+H27)&gt;$J$4,"GREŠKA",E27+F27+G27+H27)</f>
        <v>0</v>
      </c>
      <c r="J26" s="112" t="str">
        <f>IF(I26=0,"NE",(IF(I26&gt;=($J$4/2),"DA","NE")))</f>
        <v>NE</v>
      </c>
      <c r="K26" s="22"/>
      <c r="L26" s="23"/>
      <c r="M26" s="23"/>
      <c r="N26" s="23"/>
      <c r="O26" s="119">
        <f>IF((K27+L27+M27+N27)&gt;$P$4,"GREŠKA",K27+L27+M27+N27)</f>
        <v>0</v>
      </c>
      <c r="P26" s="112" t="str">
        <f>IF(O26=0,"NE",(IF(O26&gt;=($P$4/2),"DA","NE")))</f>
        <v>NE</v>
      </c>
      <c r="Q26" s="22"/>
      <c r="R26" s="23"/>
      <c r="S26" s="23"/>
      <c r="T26" s="23"/>
      <c r="U26" s="119">
        <f>IF((Q27+R27+S27+T27)&gt;$V$4,"GREŠKA",Q27+R27+S27+T27)</f>
        <v>0</v>
      </c>
      <c r="V26" s="112" t="str">
        <f>IF(U26=0,"NE",(IF(U26&gt;=($V$4/2),"DA","NE")))</f>
        <v>NE</v>
      </c>
      <c r="W26" s="22"/>
      <c r="X26" s="23"/>
      <c r="Y26" s="23"/>
      <c r="Z26" s="23"/>
      <c r="AA26" s="119">
        <f>IF((W27+X27+Y27+Z27)&gt;$AB$4,"GREŠKA",W27+X27+Y27+Z27)</f>
        <v>0</v>
      </c>
      <c r="AB26" s="112" t="str">
        <f>IF(AA26=0,"NE",(IF(AA26&gt;=($AB$4/2),"DA","NE")))</f>
        <v>NE</v>
      </c>
      <c r="AC26" s="22"/>
      <c r="AD26" s="23"/>
      <c r="AE26" s="23"/>
      <c r="AF26" s="23"/>
      <c r="AG26" s="119">
        <f t="shared" ref="AG26" si="128">IF((AC27+AD27+AE27+AF27)&gt;$AH$4,"GREŠKA",AC27+AD27+AE27+AF27)</f>
        <v>0</v>
      </c>
      <c r="AH26" s="112" t="str">
        <f t="shared" ref="AH26" si="129">IF(AG26=0,"NE",(IF(AG26&gt;=($AH$4/2),"DA","NE")))</f>
        <v>NE</v>
      </c>
      <c r="AI26" s="22"/>
      <c r="AJ26" s="23"/>
      <c r="AK26" s="23"/>
      <c r="AL26" s="23"/>
      <c r="AM26" s="114">
        <f t="shared" ref="AM26" si="130">IF((AI27+AJ27+AK27+AL27)&gt;$AN$4,"GREŠKA",AI27+AJ27+AK27+AL27)</f>
        <v>0</v>
      </c>
      <c r="AN26" s="112" t="str">
        <f t="shared" ref="AN26" si="131">IF(AM26=0,"NE",(IF(AM26&gt;=($AN$4/2),"DA","NE")))</f>
        <v>NE</v>
      </c>
      <c r="AO26" s="117">
        <f t="shared" ref="AO26" si="132">IF(AND(J26="da",P26="da",V26="da",AB26="da",AH26="da",AN26="da"),I26+O26+U26+AA26+AM26+AG26,0)</f>
        <v>0</v>
      </c>
      <c r="AP26" s="170" t="str">
        <f t="shared" ref="AP26" si="133">IF(OR(COUNTIF(J26:AN27,"ne")&gt;3,COUNTIF(J26:AN27,"ne")=0),"NE",COUNTIF(J26:AN27,"ne"))</f>
        <v>NE</v>
      </c>
      <c r="AQ26" s="172" t="str">
        <f t="shared" ref="AQ26" si="134">IF(SUM(COUNTBLANK(E26:H26),COUNTBLANK(K26:N26),COUNTBLANK(Q26:T26),COUNTBLANK(W26:Z26),COUNTBLANK(AC26:AF26),COUNTBLANK(AI26:AL26))=24,"NE","DA")</f>
        <v>NE</v>
      </c>
      <c r="AR26" s="178"/>
      <c r="AS26" s="184" t="str">
        <f>J26</f>
        <v>NE</v>
      </c>
      <c r="AT26" s="184" t="str">
        <f>P26</f>
        <v>NE</v>
      </c>
      <c r="AU26" s="184" t="str">
        <f>V26</f>
        <v>NE</v>
      </c>
      <c r="AV26" s="184" t="str">
        <f>AB26</f>
        <v>NE</v>
      </c>
      <c r="AW26" s="184" t="str">
        <f>AH26</f>
        <v>NE</v>
      </c>
      <c r="AX26" s="184" t="str">
        <f>AN26</f>
        <v>NE</v>
      </c>
      <c r="AY26" s="188" t="str">
        <f t="shared" ref="AY26" si="135">IF(AO26&lt;50, "NE",IF(AO26&lt;60,2,IF(AO26&lt;75,3,IF(AO26&lt;90,4,5))))</f>
        <v>NE</v>
      </c>
    </row>
    <row r="27" spans="1:51" ht="15.75" customHeight="1" thickBot="1" x14ac:dyDescent="0.3">
      <c r="A27" s="152"/>
      <c r="B27" s="154"/>
      <c r="C27" s="156"/>
      <c r="D27" s="26" t="s">
        <v>20</v>
      </c>
      <c r="E27" s="27">
        <f>IF($E$7=0,0,$E$7/$E$6*E26)</f>
        <v>0</v>
      </c>
      <c r="F27" s="27">
        <f>IF($F$7=0,0,$F$7/$F$6*F26)</f>
        <v>0</v>
      </c>
      <c r="G27" s="27">
        <f>IF($G$7=0,0,$G$7/$G$6*G26)</f>
        <v>0</v>
      </c>
      <c r="H27" s="27">
        <f>IF($H$7=0,0,$H$7/$H$6*H26)</f>
        <v>0</v>
      </c>
      <c r="I27" s="115"/>
      <c r="J27" s="116"/>
      <c r="K27" s="28">
        <f>IF($K$7=0,0,$K$7/$K$6*K26)</f>
        <v>0</v>
      </c>
      <c r="L27" s="27">
        <f>IF($L$7=0,0,$L$7/$L$6*L26)</f>
        <v>0</v>
      </c>
      <c r="M27" s="27">
        <f>IF($M$7=0,0,$M$7/$M$6*M26)</f>
        <v>0</v>
      </c>
      <c r="N27" s="27">
        <f>IF($N$7=0,0,$N$7/$N$6*N26)</f>
        <v>0</v>
      </c>
      <c r="O27" s="115"/>
      <c r="P27" s="116"/>
      <c r="Q27" s="28">
        <f>IF($Q$7=0,0,$Q$7/$Q$6*Q26)</f>
        <v>0</v>
      </c>
      <c r="R27" s="27">
        <f>IF($R$7=0,0,$R$7/$R$6*R26)</f>
        <v>0</v>
      </c>
      <c r="S27" s="27">
        <f>IF($S$7=0,0,$S$7/$S$6*S26)</f>
        <v>0</v>
      </c>
      <c r="T27" s="27">
        <f>IF($T$7=0,0,$T$7/$T$6*T26)</f>
        <v>0</v>
      </c>
      <c r="U27" s="115"/>
      <c r="V27" s="116"/>
      <c r="W27" s="28">
        <f>IF($W$7=0,0,$W$7/$W$6*W26)</f>
        <v>0</v>
      </c>
      <c r="X27" s="27">
        <f>IF($X$7=0,0,$X$7/$X$6*X26)</f>
        <v>0</v>
      </c>
      <c r="Y27" s="27">
        <f>IF($Y$7=0,0,$Y$7/$Y$6*Y26)</f>
        <v>0</v>
      </c>
      <c r="Z27" s="27">
        <f>IF($Z$7=0,0,$Z$7/$Z$6*Z26)</f>
        <v>0</v>
      </c>
      <c r="AA27" s="115"/>
      <c r="AB27" s="116"/>
      <c r="AC27" s="28">
        <f t="shared" ref="AC27" si="136">IF($AC$7=0,0,$AC$7/$AC$6*AC26)</f>
        <v>0</v>
      </c>
      <c r="AD27" s="27">
        <f t="shared" ref="AD27" si="137">IF($AD$7=0,0,$AD$7/$AD$6*AD26)</f>
        <v>0</v>
      </c>
      <c r="AE27" s="27">
        <f t="shared" ref="AE27" si="138">IF($AE$7=0,0,$AE$7/$AE$6*AE26)</f>
        <v>0</v>
      </c>
      <c r="AF27" s="27">
        <f t="shared" ref="AF27" si="139">IF($AF$7=0,0,$AF$7/$AF$6*AF26)</f>
        <v>0</v>
      </c>
      <c r="AG27" s="120"/>
      <c r="AH27" s="113"/>
      <c r="AI27" s="29">
        <f t="shared" ref="AI27" si="140">IF($AI$7=0,0,$AI$7/$AI$6*AI26)</f>
        <v>0</v>
      </c>
      <c r="AJ27" s="29">
        <f t="shared" ref="AJ27" si="141">IF($AJ$7=0,0,$AJ$7/$AJ$6*AJ26)</f>
        <v>0</v>
      </c>
      <c r="AK27" s="29">
        <f t="shared" ref="AK27" si="142">IF($AK$7=0,0,$AK$7/$AK$6*AK26)</f>
        <v>0</v>
      </c>
      <c r="AL27" s="29">
        <f t="shared" ref="AL27" si="143">IF($AL$7=0,0,$AL$7/$AL$6*AL26)</f>
        <v>0</v>
      </c>
      <c r="AM27" s="115"/>
      <c r="AN27" s="116"/>
      <c r="AO27" s="118"/>
      <c r="AP27" s="171"/>
      <c r="AQ27" s="174"/>
      <c r="AR27" s="179"/>
      <c r="AS27" s="181"/>
      <c r="AT27" s="181"/>
      <c r="AU27" s="181"/>
      <c r="AV27" s="181"/>
      <c r="AW27" s="181"/>
      <c r="AX27" s="181"/>
      <c r="AY27" s="189"/>
    </row>
    <row r="28" spans="1:51" ht="15" customHeight="1" x14ac:dyDescent="0.25">
      <c r="A28" s="151">
        <v>11</v>
      </c>
      <c r="B28" s="153" t="str">
        <f>'Popis studenata'!B12</f>
        <v xml:space="preserve"> </v>
      </c>
      <c r="C28" s="155">
        <f>'Popis studenata'!C12</f>
        <v>0</v>
      </c>
      <c r="D28" s="21" t="s">
        <v>19</v>
      </c>
      <c r="E28" s="22"/>
      <c r="F28" s="23"/>
      <c r="G28" s="23"/>
      <c r="H28" s="23"/>
      <c r="I28" s="119">
        <f>IF((E29+F29+G29+H29)&gt;$J$4,"GREŠKA",E29+F29+G29+H29)</f>
        <v>0</v>
      </c>
      <c r="J28" s="112" t="str">
        <f>IF(I28=0,"NE",(IF(I28&gt;=($J$4/2),"DA","NE")))</f>
        <v>NE</v>
      </c>
      <c r="K28" s="22"/>
      <c r="L28" s="23"/>
      <c r="M28" s="23"/>
      <c r="N28" s="23"/>
      <c r="O28" s="119">
        <f>IF((K29+L29+M29+N29)&gt;$P$4,"GREŠKA",K29+L29+M29+N29)</f>
        <v>0</v>
      </c>
      <c r="P28" s="112" t="str">
        <f>IF(O28=0,"NE",(IF(O28&gt;=($P$4/2),"DA","NE")))</f>
        <v>NE</v>
      </c>
      <c r="Q28" s="22"/>
      <c r="R28" s="23"/>
      <c r="S28" s="23"/>
      <c r="T28" s="23"/>
      <c r="U28" s="119">
        <f>IF((Q29+R29+S29+T29)&gt;$V$4,"GREŠKA",Q29+R29+S29+T29)</f>
        <v>0</v>
      </c>
      <c r="V28" s="112" t="str">
        <f>IF(U28=0,"NE",(IF(U28&gt;=($V$4/2),"DA","NE")))</f>
        <v>NE</v>
      </c>
      <c r="W28" s="22"/>
      <c r="X28" s="23"/>
      <c r="Y28" s="23"/>
      <c r="Z28" s="23"/>
      <c r="AA28" s="119">
        <f>IF((W29+X29+Y29+Z29)&gt;$AB$4,"GREŠKA",W29+X29+Y29+Z29)</f>
        <v>0</v>
      </c>
      <c r="AB28" s="112" t="str">
        <f>IF(AA28=0,"NE",(IF(AA28&gt;=($AB$4/2),"DA","NE")))</f>
        <v>NE</v>
      </c>
      <c r="AC28" s="22"/>
      <c r="AD28" s="23"/>
      <c r="AE28" s="23"/>
      <c r="AF28" s="23"/>
      <c r="AG28" s="119">
        <f t="shared" ref="AG28" si="144">IF((AC29+AD29+AE29+AF29)&gt;$AH$4,"GREŠKA",AC29+AD29+AE29+AF29)</f>
        <v>0</v>
      </c>
      <c r="AH28" s="112" t="str">
        <f t="shared" ref="AH28" si="145">IF(AG28=0,"NE",(IF(AG28&gt;=($AH$4/2),"DA","NE")))</f>
        <v>NE</v>
      </c>
      <c r="AI28" s="22"/>
      <c r="AJ28" s="23"/>
      <c r="AK28" s="23"/>
      <c r="AL28" s="23"/>
      <c r="AM28" s="114">
        <f t="shared" ref="AM28" si="146">IF((AI29+AJ29+AK29+AL29)&gt;$AN$4,"GREŠKA",AI29+AJ29+AK29+AL29)</f>
        <v>0</v>
      </c>
      <c r="AN28" s="112" t="str">
        <f t="shared" ref="AN28" si="147">IF(AM28=0,"NE",(IF(AM28&gt;=($AN$4/2),"DA","NE")))</f>
        <v>NE</v>
      </c>
      <c r="AO28" s="117">
        <f t="shared" ref="AO28" si="148">IF(AND(J28="da",P28="da",V28="da",AB28="da",AH28="da",AN28="da"),I28+O28+U28+AA28+AM28+AG28,0)</f>
        <v>0</v>
      </c>
      <c r="AP28" s="170" t="str">
        <f t="shared" ref="AP28" si="149">IF(OR(COUNTIF(J28:AN29,"ne")&gt;3,COUNTIF(J28:AN29,"ne")=0),"NE",COUNTIF(J28:AN29,"ne"))</f>
        <v>NE</v>
      </c>
      <c r="AQ28" s="172" t="str">
        <f t="shared" ref="AQ28" si="150">IF(SUM(COUNTBLANK(E28:H28),COUNTBLANK(K28:N28),COUNTBLANK(Q28:T28),COUNTBLANK(W28:Z28),COUNTBLANK(AC28:AF28),COUNTBLANK(AI28:AL28))=24,"NE","DA")</f>
        <v>NE</v>
      </c>
      <c r="AR28" s="178"/>
      <c r="AS28" s="184" t="str">
        <f>J28</f>
        <v>NE</v>
      </c>
      <c r="AT28" s="184" t="str">
        <f>P28</f>
        <v>NE</v>
      </c>
      <c r="AU28" s="184" t="str">
        <f>V28</f>
        <v>NE</v>
      </c>
      <c r="AV28" s="184" t="str">
        <f>AB28</f>
        <v>NE</v>
      </c>
      <c r="AW28" s="184" t="str">
        <f>AH28</f>
        <v>NE</v>
      </c>
      <c r="AX28" s="184" t="str">
        <f>AN28</f>
        <v>NE</v>
      </c>
      <c r="AY28" s="188" t="str">
        <f t="shared" ref="AY28" si="151">IF(AO28&lt;50, "NE",IF(AO28&lt;60,2,IF(AO28&lt;75,3,IF(AO28&lt;90,4,5))))</f>
        <v>NE</v>
      </c>
    </row>
    <row r="29" spans="1:51" ht="15.75" customHeight="1" thickBot="1" x14ac:dyDescent="0.3">
      <c r="A29" s="152"/>
      <c r="B29" s="154"/>
      <c r="C29" s="156"/>
      <c r="D29" s="26" t="s">
        <v>20</v>
      </c>
      <c r="E29" s="27">
        <f>IF($E$7=0,0,$E$7/$E$6*E28)</f>
        <v>0</v>
      </c>
      <c r="F29" s="27">
        <f>IF($F$7=0,0,$F$7/$F$6*F28)</f>
        <v>0</v>
      </c>
      <c r="G29" s="27">
        <f>IF($G$7=0,0,$G$7/$G$6*G28)</f>
        <v>0</v>
      </c>
      <c r="H29" s="27">
        <f>IF($H$7=0,0,$H$7/$H$6*H28)</f>
        <v>0</v>
      </c>
      <c r="I29" s="115"/>
      <c r="J29" s="116"/>
      <c r="K29" s="28">
        <f>IF($K$7=0,0,$K$7/$K$6*K28)</f>
        <v>0</v>
      </c>
      <c r="L29" s="27">
        <f>IF($L$7=0,0,$L$7/$L$6*L28)</f>
        <v>0</v>
      </c>
      <c r="M29" s="27">
        <f>IF($M$7=0,0,$M$7/$M$6*M28)</f>
        <v>0</v>
      </c>
      <c r="N29" s="27">
        <f>IF($N$7=0,0,$N$7/$N$6*N28)</f>
        <v>0</v>
      </c>
      <c r="O29" s="115"/>
      <c r="P29" s="116"/>
      <c r="Q29" s="28">
        <f>IF($Q$7=0,0,$Q$7/$Q$6*Q28)</f>
        <v>0</v>
      </c>
      <c r="R29" s="27">
        <f>IF($R$7=0,0,$R$7/$R$6*R28)</f>
        <v>0</v>
      </c>
      <c r="S29" s="27">
        <f>IF($S$7=0,0,$S$7/$S$6*S28)</f>
        <v>0</v>
      </c>
      <c r="T29" s="27">
        <f>IF($T$7=0,0,$T$7/$T$6*T28)</f>
        <v>0</v>
      </c>
      <c r="U29" s="115"/>
      <c r="V29" s="116"/>
      <c r="W29" s="28">
        <f>IF($W$7=0,0,$W$7/$W$6*W28)</f>
        <v>0</v>
      </c>
      <c r="X29" s="27">
        <f>IF($X$7=0,0,$X$7/$X$6*X28)</f>
        <v>0</v>
      </c>
      <c r="Y29" s="27">
        <f>IF($Y$7=0,0,$Y$7/$Y$6*Y28)</f>
        <v>0</v>
      </c>
      <c r="Z29" s="27">
        <f>IF($Z$7=0,0,$Z$7/$Z$6*Z28)</f>
        <v>0</v>
      </c>
      <c r="AA29" s="115"/>
      <c r="AB29" s="116"/>
      <c r="AC29" s="28">
        <f t="shared" ref="AC29" si="152">IF($AC$7=0,0,$AC$7/$AC$6*AC28)</f>
        <v>0</v>
      </c>
      <c r="AD29" s="27">
        <f t="shared" ref="AD29" si="153">IF($AD$7=0,0,$AD$7/$AD$6*AD28)</f>
        <v>0</v>
      </c>
      <c r="AE29" s="27">
        <f t="shared" ref="AE29" si="154">IF($AE$7=0,0,$AE$7/$AE$6*AE28)</f>
        <v>0</v>
      </c>
      <c r="AF29" s="27">
        <f t="shared" ref="AF29" si="155">IF($AF$7=0,0,$AF$7/$AF$6*AF28)</f>
        <v>0</v>
      </c>
      <c r="AG29" s="120"/>
      <c r="AH29" s="113"/>
      <c r="AI29" s="29">
        <f t="shared" ref="AI29" si="156">IF($AI$7=0,0,$AI$7/$AI$6*AI28)</f>
        <v>0</v>
      </c>
      <c r="AJ29" s="29">
        <f t="shared" ref="AJ29" si="157">IF($AJ$7=0,0,$AJ$7/$AJ$6*AJ28)</f>
        <v>0</v>
      </c>
      <c r="AK29" s="29">
        <f t="shared" ref="AK29" si="158">IF($AK$7=0,0,$AK$7/$AK$6*AK28)</f>
        <v>0</v>
      </c>
      <c r="AL29" s="29">
        <f t="shared" ref="AL29" si="159">IF($AL$7=0,0,$AL$7/$AL$6*AL28)</f>
        <v>0</v>
      </c>
      <c r="AM29" s="115"/>
      <c r="AN29" s="116"/>
      <c r="AO29" s="118"/>
      <c r="AP29" s="171"/>
      <c r="AQ29" s="174"/>
      <c r="AR29" s="179"/>
      <c r="AS29" s="181"/>
      <c r="AT29" s="181"/>
      <c r="AU29" s="181"/>
      <c r="AV29" s="181"/>
      <c r="AW29" s="181"/>
      <c r="AX29" s="181"/>
      <c r="AY29" s="189"/>
    </row>
    <row r="30" spans="1:51" ht="15" customHeight="1" x14ac:dyDescent="0.25">
      <c r="A30" s="151">
        <v>12</v>
      </c>
      <c r="B30" s="153" t="str">
        <f>'Popis studenata'!B13</f>
        <v xml:space="preserve"> </v>
      </c>
      <c r="C30" s="155">
        <f>'Popis studenata'!C13</f>
        <v>0</v>
      </c>
      <c r="D30" s="21" t="s">
        <v>19</v>
      </c>
      <c r="E30" s="22"/>
      <c r="F30" s="23"/>
      <c r="G30" s="23"/>
      <c r="H30" s="23"/>
      <c r="I30" s="119">
        <f>IF((E31+F31+G31+H31)&gt;$J$4,"GREŠKA",E31+F31+G31+H31)</f>
        <v>0</v>
      </c>
      <c r="J30" s="112" t="str">
        <f>IF(I30=0,"NE",(IF(I30&gt;=($J$4/2),"DA","NE")))</f>
        <v>NE</v>
      </c>
      <c r="K30" s="22"/>
      <c r="L30" s="23"/>
      <c r="M30" s="23"/>
      <c r="N30" s="23"/>
      <c r="O30" s="119">
        <f>IF((K31+L31+M31+N31)&gt;$P$4,"GREŠKA",K31+L31+M31+N31)</f>
        <v>0</v>
      </c>
      <c r="P30" s="112" t="str">
        <f>IF(O30=0,"NE",(IF(O30&gt;=($P$4/2),"DA","NE")))</f>
        <v>NE</v>
      </c>
      <c r="Q30" s="22"/>
      <c r="R30" s="23"/>
      <c r="S30" s="23"/>
      <c r="T30" s="23"/>
      <c r="U30" s="119">
        <f>IF((Q31+R31+S31+T31)&gt;$V$4,"GREŠKA",Q31+R31+S31+T31)</f>
        <v>0</v>
      </c>
      <c r="V30" s="112" t="str">
        <f>IF(U30=0,"NE",(IF(U30&gt;=($V$4/2),"DA","NE")))</f>
        <v>NE</v>
      </c>
      <c r="W30" s="22"/>
      <c r="X30" s="23"/>
      <c r="Y30" s="23"/>
      <c r="Z30" s="23"/>
      <c r="AA30" s="119">
        <f>IF((W31+X31+Y31+Z31)&gt;$AB$4,"GREŠKA",W31+X31+Y31+Z31)</f>
        <v>0</v>
      </c>
      <c r="AB30" s="112" t="str">
        <f>IF(AA30=0,"NE",(IF(AA30&gt;=($AB$4/2),"DA","NE")))</f>
        <v>NE</v>
      </c>
      <c r="AC30" s="22"/>
      <c r="AD30" s="23"/>
      <c r="AE30" s="23"/>
      <c r="AF30" s="23"/>
      <c r="AG30" s="119">
        <f t="shared" ref="AG30" si="160">IF((AC31+AD31+AE31+AF31)&gt;$AH$4,"GREŠKA",AC31+AD31+AE31+AF31)</f>
        <v>0</v>
      </c>
      <c r="AH30" s="112" t="str">
        <f t="shared" ref="AH30" si="161">IF(AG30=0,"NE",(IF(AG30&gt;=($AH$4/2),"DA","NE")))</f>
        <v>NE</v>
      </c>
      <c r="AI30" s="22"/>
      <c r="AJ30" s="23"/>
      <c r="AK30" s="23"/>
      <c r="AL30" s="23"/>
      <c r="AM30" s="114">
        <f t="shared" ref="AM30" si="162">IF((AI31+AJ31+AK31+AL31)&gt;$AN$4,"GREŠKA",AI31+AJ31+AK31+AL31)</f>
        <v>0</v>
      </c>
      <c r="AN30" s="112" t="str">
        <f t="shared" ref="AN30" si="163">IF(AM30=0,"NE",(IF(AM30&gt;=($AN$4/2),"DA","NE")))</f>
        <v>NE</v>
      </c>
      <c r="AO30" s="117">
        <f t="shared" ref="AO30" si="164">IF(AND(J30="da",P30="da",V30="da",AB30="da",AH30="da",AN30="da"),I30+O30+U30+AA30+AM30+AG30,0)</f>
        <v>0</v>
      </c>
      <c r="AP30" s="170" t="str">
        <f t="shared" ref="AP30" si="165">IF(OR(COUNTIF(J30:AN31,"ne")&gt;3,COUNTIF(J30:AN31,"ne")=0),"NE",COUNTIF(J30:AN31,"ne"))</f>
        <v>NE</v>
      </c>
      <c r="AQ30" s="172" t="str">
        <f t="shared" ref="AQ30" si="166">IF(SUM(COUNTBLANK(E30:H30),COUNTBLANK(K30:N30),COUNTBLANK(Q30:T30),COUNTBLANK(W30:Z30),COUNTBLANK(AC30:AF30),COUNTBLANK(AI30:AL30))=24,"NE","DA")</f>
        <v>NE</v>
      </c>
      <c r="AR30" s="178"/>
      <c r="AS30" s="184" t="str">
        <f>J30</f>
        <v>NE</v>
      </c>
      <c r="AT30" s="184" t="str">
        <f>P30</f>
        <v>NE</v>
      </c>
      <c r="AU30" s="184" t="str">
        <f>V30</f>
        <v>NE</v>
      </c>
      <c r="AV30" s="184" t="str">
        <f>AB30</f>
        <v>NE</v>
      </c>
      <c r="AW30" s="184" t="str">
        <f>AH30</f>
        <v>NE</v>
      </c>
      <c r="AX30" s="184" t="str">
        <f>AN30</f>
        <v>NE</v>
      </c>
      <c r="AY30" s="188" t="str">
        <f t="shared" ref="AY30" si="167">IF(AO30&lt;50, "NE",IF(AO30&lt;60,2,IF(AO30&lt;75,3,IF(AO30&lt;90,4,5))))</f>
        <v>NE</v>
      </c>
    </row>
    <row r="31" spans="1:51" ht="15.75" customHeight="1" thickBot="1" x14ac:dyDescent="0.3">
      <c r="A31" s="152"/>
      <c r="B31" s="154"/>
      <c r="C31" s="156"/>
      <c r="D31" s="26" t="s">
        <v>20</v>
      </c>
      <c r="E31" s="27">
        <f>IF($E$7=0,0,$E$7/$E$6*E30)</f>
        <v>0</v>
      </c>
      <c r="F31" s="27">
        <f>IF($F$7=0,0,$F$7/$F$6*F30)</f>
        <v>0</v>
      </c>
      <c r="G31" s="27">
        <f>IF($G$7=0,0,$G$7/$G$6*G30)</f>
        <v>0</v>
      </c>
      <c r="H31" s="27">
        <f>IF($H$7=0,0,$H$7/$H$6*H30)</f>
        <v>0</v>
      </c>
      <c r="I31" s="115"/>
      <c r="J31" s="116"/>
      <c r="K31" s="28">
        <f>IF($K$7=0,0,$K$7/$K$6*K30)</f>
        <v>0</v>
      </c>
      <c r="L31" s="27">
        <f>IF($L$7=0,0,$L$7/$L$6*L30)</f>
        <v>0</v>
      </c>
      <c r="M31" s="27">
        <f>IF($M$7=0,0,$M$7/$M$6*M30)</f>
        <v>0</v>
      </c>
      <c r="N31" s="27">
        <f>IF($N$7=0,0,$N$7/$N$6*N30)</f>
        <v>0</v>
      </c>
      <c r="O31" s="115"/>
      <c r="P31" s="116"/>
      <c r="Q31" s="28">
        <f>IF($Q$7=0,0,$Q$7/$Q$6*Q30)</f>
        <v>0</v>
      </c>
      <c r="R31" s="27">
        <f>IF($R$7=0,0,$R$7/$R$6*R30)</f>
        <v>0</v>
      </c>
      <c r="S31" s="27">
        <f>IF($S$7=0,0,$S$7/$S$6*S30)</f>
        <v>0</v>
      </c>
      <c r="T31" s="27">
        <f>IF($T$7=0,0,$T$7/$T$6*T30)</f>
        <v>0</v>
      </c>
      <c r="U31" s="115"/>
      <c r="V31" s="116"/>
      <c r="W31" s="28">
        <f>IF($W$7=0,0,$W$7/$W$6*W30)</f>
        <v>0</v>
      </c>
      <c r="X31" s="27">
        <f>IF($X$7=0,0,$X$7/$X$6*X30)</f>
        <v>0</v>
      </c>
      <c r="Y31" s="27">
        <f>IF($Y$7=0,0,$Y$7/$Y$6*Y30)</f>
        <v>0</v>
      </c>
      <c r="Z31" s="27">
        <f>IF($Z$7=0,0,$Z$7/$Z$6*Z30)</f>
        <v>0</v>
      </c>
      <c r="AA31" s="115"/>
      <c r="AB31" s="116"/>
      <c r="AC31" s="28">
        <f t="shared" ref="AC31" si="168">IF($AC$7=0,0,$AC$7/$AC$6*AC30)</f>
        <v>0</v>
      </c>
      <c r="AD31" s="27">
        <f t="shared" ref="AD31" si="169">IF($AD$7=0,0,$AD$7/$AD$6*AD30)</f>
        <v>0</v>
      </c>
      <c r="AE31" s="27">
        <f t="shared" ref="AE31" si="170">IF($AE$7=0,0,$AE$7/$AE$6*AE30)</f>
        <v>0</v>
      </c>
      <c r="AF31" s="27">
        <f t="shared" ref="AF31" si="171">IF($AF$7=0,0,$AF$7/$AF$6*AF30)</f>
        <v>0</v>
      </c>
      <c r="AG31" s="120"/>
      <c r="AH31" s="113"/>
      <c r="AI31" s="29">
        <f t="shared" ref="AI31" si="172">IF($AI$7=0,0,$AI$7/$AI$6*AI30)</f>
        <v>0</v>
      </c>
      <c r="AJ31" s="29">
        <f t="shared" ref="AJ31" si="173">IF($AJ$7=0,0,$AJ$7/$AJ$6*AJ30)</f>
        <v>0</v>
      </c>
      <c r="AK31" s="29">
        <f t="shared" ref="AK31" si="174">IF($AK$7=0,0,$AK$7/$AK$6*AK30)</f>
        <v>0</v>
      </c>
      <c r="AL31" s="29">
        <f t="shared" ref="AL31" si="175">IF($AL$7=0,0,$AL$7/$AL$6*AL30)</f>
        <v>0</v>
      </c>
      <c r="AM31" s="115"/>
      <c r="AN31" s="116"/>
      <c r="AO31" s="118"/>
      <c r="AP31" s="171"/>
      <c r="AQ31" s="174"/>
      <c r="AR31" s="179"/>
      <c r="AS31" s="181"/>
      <c r="AT31" s="181"/>
      <c r="AU31" s="181"/>
      <c r="AV31" s="181"/>
      <c r="AW31" s="181"/>
      <c r="AX31" s="181"/>
      <c r="AY31" s="189"/>
    </row>
    <row r="32" spans="1:51" ht="15" customHeight="1" x14ac:dyDescent="0.25">
      <c r="A32" s="151">
        <v>13</v>
      </c>
      <c r="B32" s="153" t="str">
        <f>'Popis studenata'!B14</f>
        <v xml:space="preserve"> </v>
      </c>
      <c r="C32" s="155">
        <f>'Popis studenata'!C14</f>
        <v>0</v>
      </c>
      <c r="D32" s="21" t="s">
        <v>19</v>
      </c>
      <c r="E32" s="22"/>
      <c r="F32" s="23"/>
      <c r="G32" s="23"/>
      <c r="H32" s="23"/>
      <c r="I32" s="119">
        <f>IF((E33+F33+G33+H33)&gt;$J$4,"GREŠKA",E33+F33+G33+H33)</f>
        <v>0</v>
      </c>
      <c r="J32" s="112" t="str">
        <f>IF(I32=0,"NE",(IF(I32&gt;=($J$4/2),"DA","NE")))</f>
        <v>NE</v>
      </c>
      <c r="K32" s="22"/>
      <c r="L32" s="23"/>
      <c r="M32" s="23"/>
      <c r="N32" s="23"/>
      <c r="O32" s="119">
        <f>IF((K33+L33+M33+N33)&gt;$P$4,"GREŠKA",K33+L33+M33+N33)</f>
        <v>0</v>
      </c>
      <c r="P32" s="112" t="str">
        <f>IF(O32=0,"NE",(IF(O32&gt;=($P$4/2),"DA","NE")))</f>
        <v>NE</v>
      </c>
      <c r="Q32" s="22"/>
      <c r="R32" s="23"/>
      <c r="S32" s="23"/>
      <c r="T32" s="23"/>
      <c r="U32" s="119">
        <f>IF((Q33+R33+S33+T33)&gt;$V$4,"GREŠKA",Q33+R33+S33+T33)</f>
        <v>0</v>
      </c>
      <c r="V32" s="112" t="str">
        <f>IF(U32=0,"NE",(IF(U32&gt;=($V$4/2),"DA","NE")))</f>
        <v>NE</v>
      </c>
      <c r="W32" s="22"/>
      <c r="X32" s="23"/>
      <c r="Y32" s="23"/>
      <c r="Z32" s="23"/>
      <c r="AA32" s="119">
        <f>IF((W33+X33+Y33+Z33)&gt;$AB$4,"GREŠKA",W33+X33+Y33+Z33)</f>
        <v>0</v>
      </c>
      <c r="AB32" s="112" t="str">
        <f>IF(AA32=0,"NE",(IF(AA32&gt;=($AB$4/2),"DA","NE")))</f>
        <v>NE</v>
      </c>
      <c r="AC32" s="22"/>
      <c r="AD32" s="23"/>
      <c r="AE32" s="23"/>
      <c r="AF32" s="23"/>
      <c r="AG32" s="119">
        <f t="shared" ref="AG32" si="176">IF((AC33+AD33+AE33+AF33)&gt;$AH$4,"GREŠKA",AC33+AD33+AE33+AF33)</f>
        <v>0</v>
      </c>
      <c r="AH32" s="112" t="str">
        <f t="shared" ref="AH32" si="177">IF(AG32=0,"NE",(IF(AG32&gt;=($AH$4/2),"DA","NE")))</f>
        <v>NE</v>
      </c>
      <c r="AI32" s="22"/>
      <c r="AJ32" s="23"/>
      <c r="AK32" s="23"/>
      <c r="AL32" s="23"/>
      <c r="AM32" s="114">
        <f t="shared" ref="AM32" si="178">IF((AI33+AJ33+AK33+AL33)&gt;$AN$4,"GREŠKA",AI33+AJ33+AK33+AL33)</f>
        <v>0</v>
      </c>
      <c r="AN32" s="112" t="str">
        <f t="shared" ref="AN32" si="179">IF(AM32=0,"NE",(IF(AM32&gt;=($AN$4/2),"DA","NE")))</f>
        <v>NE</v>
      </c>
      <c r="AO32" s="117">
        <f t="shared" ref="AO32" si="180">IF(AND(J32="da",P32="da",V32="da",AB32="da",AH32="da",AN32="da"),I32+O32+U32+AA32+AM32+AG32,0)</f>
        <v>0</v>
      </c>
      <c r="AP32" s="170" t="str">
        <f t="shared" ref="AP32" si="181">IF(OR(COUNTIF(J32:AN33,"ne")&gt;3,COUNTIF(J32:AN33,"ne")=0),"NE",COUNTIF(J32:AN33,"ne"))</f>
        <v>NE</v>
      </c>
      <c r="AQ32" s="172" t="str">
        <f t="shared" ref="AQ32" si="182">IF(SUM(COUNTBLANK(E32:H32),COUNTBLANK(K32:N32),COUNTBLANK(Q32:T32),COUNTBLANK(W32:Z32),COUNTBLANK(AC32:AF32),COUNTBLANK(AI32:AL32))=24,"NE","DA")</f>
        <v>NE</v>
      </c>
      <c r="AR32" s="178"/>
      <c r="AS32" s="184" t="str">
        <f>J32</f>
        <v>NE</v>
      </c>
      <c r="AT32" s="184" t="str">
        <f>P32</f>
        <v>NE</v>
      </c>
      <c r="AU32" s="184" t="str">
        <f>V32</f>
        <v>NE</v>
      </c>
      <c r="AV32" s="184" t="str">
        <f>AB32</f>
        <v>NE</v>
      </c>
      <c r="AW32" s="184" t="str">
        <f>AH32</f>
        <v>NE</v>
      </c>
      <c r="AX32" s="184" t="str">
        <f>AN32</f>
        <v>NE</v>
      </c>
      <c r="AY32" s="188" t="str">
        <f t="shared" ref="AY32" si="183">IF(AO32&lt;50, "NE",IF(AO32&lt;60,2,IF(AO32&lt;75,3,IF(AO32&lt;90,4,5))))</f>
        <v>NE</v>
      </c>
    </row>
    <row r="33" spans="1:51" ht="15.75" customHeight="1" thickBot="1" x14ac:dyDescent="0.3">
      <c r="A33" s="152"/>
      <c r="B33" s="154"/>
      <c r="C33" s="156"/>
      <c r="D33" s="26" t="s">
        <v>20</v>
      </c>
      <c r="E33" s="27">
        <f>IF($E$7=0,0,$E$7/$E$6*E32)</f>
        <v>0</v>
      </c>
      <c r="F33" s="27">
        <f>IF($F$7=0,0,$F$7/$F$6*F32)</f>
        <v>0</v>
      </c>
      <c r="G33" s="27">
        <f>IF($G$7=0,0,$G$7/$G$6*G32)</f>
        <v>0</v>
      </c>
      <c r="H33" s="27">
        <f>IF($H$7=0,0,$H$7/$H$6*H32)</f>
        <v>0</v>
      </c>
      <c r="I33" s="115"/>
      <c r="J33" s="116"/>
      <c r="K33" s="28">
        <f>IF($K$7=0,0,$K$7/$K$6*K32)</f>
        <v>0</v>
      </c>
      <c r="L33" s="27">
        <f>IF($L$7=0,0,$L$7/$L$6*L32)</f>
        <v>0</v>
      </c>
      <c r="M33" s="27">
        <f>IF($M$7=0,0,$M$7/$M$6*M32)</f>
        <v>0</v>
      </c>
      <c r="N33" s="27">
        <f>IF($N$7=0,0,$N$7/$N$6*N32)</f>
        <v>0</v>
      </c>
      <c r="O33" s="115"/>
      <c r="P33" s="116"/>
      <c r="Q33" s="28">
        <f>IF($Q$7=0,0,$Q$7/$Q$6*Q32)</f>
        <v>0</v>
      </c>
      <c r="R33" s="27">
        <f>IF($R$7=0,0,$R$7/$R$6*R32)</f>
        <v>0</v>
      </c>
      <c r="S33" s="27">
        <f>IF($S$7=0,0,$S$7/$S$6*S32)</f>
        <v>0</v>
      </c>
      <c r="T33" s="27">
        <f>IF($T$7=0,0,$T$7/$T$6*T32)</f>
        <v>0</v>
      </c>
      <c r="U33" s="115"/>
      <c r="V33" s="116"/>
      <c r="W33" s="28">
        <f>IF($W$7=0,0,$W$7/$W$6*W32)</f>
        <v>0</v>
      </c>
      <c r="X33" s="27">
        <f>IF($X$7=0,0,$X$7/$X$6*X32)</f>
        <v>0</v>
      </c>
      <c r="Y33" s="27">
        <f>IF($Y$7=0,0,$Y$7/$Y$6*Y32)</f>
        <v>0</v>
      </c>
      <c r="Z33" s="27">
        <f>IF($Z$7=0,0,$Z$7/$Z$6*Z32)</f>
        <v>0</v>
      </c>
      <c r="AA33" s="115"/>
      <c r="AB33" s="116"/>
      <c r="AC33" s="28">
        <f t="shared" ref="AC33" si="184">IF($AC$7=0,0,$AC$7/$AC$6*AC32)</f>
        <v>0</v>
      </c>
      <c r="AD33" s="27">
        <f t="shared" ref="AD33" si="185">IF($AD$7=0,0,$AD$7/$AD$6*AD32)</f>
        <v>0</v>
      </c>
      <c r="AE33" s="27">
        <f t="shared" ref="AE33" si="186">IF($AE$7=0,0,$AE$7/$AE$6*AE32)</f>
        <v>0</v>
      </c>
      <c r="AF33" s="27">
        <f t="shared" ref="AF33" si="187">IF($AF$7=0,0,$AF$7/$AF$6*AF32)</f>
        <v>0</v>
      </c>
      <c r="AG33" s="120"/>
      <c r="AH33" s="113"/>
      <c r="AI33" s="29">
        <f t="shared" ref="AI33" si="188">IF($AI$7=0,0,$AI$7/$AI$6*AI32)</f>
        <v>0</v>
      </c>
      <c r="AJ33" s="29">
        <f t="shared" ref="AJ33" si="189">IF($AJ$7=0,0,$AJ$7/$AJ$6*AJ32)</f>
        <v>0</v>
      </c>
      <c r="AK33" s="29">
        <f t="shared" ref="AK33" si="190">IF($AK$7=0,0,$AK$7/$AK$6*AK32)</f>
        <v>0</v>
      </c>
      <c r="AL33" s="29">
        <f t="shared" ref="AL33" si="191">IF($AL$7=0,0,$AL$7/$AL$6*AL32)</f>
        <v>0</v>
      </c>
      <c r="AM33" s="115"/>
      <c r="AN33" s="116"/>
      <c r="AO33" s="118"/>
      <c r="AP33" s="171"/>
      <c r="AQ33" s="174"/>
      <c r="AR33" s="179"/>
      <c r="AS33" s="181"/>
      <c r="AT33" s="181"/>
      <c r="AU33" s="181"/>
      <c r="AV33" s="181"/>
      <c r="AW33" s="181"/>
      <c r="AX33" s="181"/>
      <c r="AY33" s="189"/>
    </row>
    <row r="34" spans="1:51" ht="15" customHeight="1" x14ac:dyDescent="0.25">
      <c r="A34" s="151">
        <v>14</v>
      </c>
      <c r="B34" s="153" t="str">
        <f>'Popis studenata'!B15</f>
        <v xml:space="preserve"> </v>
      </c>
      <c r="C34" s="155">
        <f>'Popis studenata'!C15</f>
        <v>0</v>
      </c>
      <c r="D34" s="21" t="s">
        <v>19</v>
      </c>
      <c r="E34" s="22"/>
      <c r="F34" s="23"/>
      <c r="G34" s="23"/>
      <c r="H34" s="23"/>
      <c r="I34" s="119">
        <f>IF((E35+F35+G35+H35)&gt;$J$4,"GREŠKA",E35+F35+G35+H35)</f>
        <v>0</v>
      </c>
      <c r="J34" s="112" t="str">
        <f>IF(I34=0,"NE",(IF(I34&gt;=($J$4/2),"DA","NE")))</f>
        <v>NE</v>
      </c>
      <c r="K34" s="22"/>
      <c r="L34" s="23"/>
      <c r="M34" s="23"/>
      <c r="N34" s="23"/>
      <c r="O34" s="119">
        <f>IF((K35+L35+M35+N35)&gt;$P$4,"GREŠKA",K35+L35+M35+N35)</f>
        <v>0</v>
      </c>
      <c r="P34" s="112" t="str">
        <f>IF(O34=0,"NE",(IF(O34&gt;=($P$4/2),"DA","NE")))</f>
        <v>NE</v>
      </c>
      <c r="Q34" s="22"/>
      <c r="R34" s="23"/>
      <c r="S34" s="23"/>
      <c r="T34" s="23"/>
      <c r="U34" s="119">
        <f>IF((Q35+R35+S35+T35)&gt;$V$4,"GREŠKA",Q35+R35+S35+T35)</f>
        <v>0</v>
      </c>
      <c r="V34" s="112" t="str">
        <f>IF(U34=0,"NE",(IF(U34&gt;=($V$4/2),"DA","NE")))</f>
        <v>NE</v>
      </c>
      <c r="W34" s="22"/>
      <c r="X34" s="23"/>
      <c r="Y34" s="23"/>
      <c r="Z34" s="23"/>
      <c r="AA34" s="119">
        <f>IF((W35+X35+Y35+Z35)&gt;$AB$4,"GREŠKA",W35+X35+Y35+Z35)</f>
        <v>0</v>
      </c>
      <c r="AB34" s="112" t="str">
        <f>IF(AA34=0,"NE",(IF(AA34&gt;=($AB$4/2),"DA","NE")))</f>
        <v>NE</v>
      </c>
      <c r="AC34" s="22"/>
      <c r="AD34" s="23"/>
      <c r="AE34" s="23"/>
      <c r="AF34" s="23"/>
      <c r="AG34" s="119">
        <f t="shared" ref="AG34" si="192">IF((AC35+AD35+AE35+AF35)&gt;$AH$4,"GREŠKA",AC35+AD35+AE35+AF35)</f>
        <v>0</v>
      </c>
      <c r="AH34" s="112" t="str">
        <f t="shared" ref="AH34" si="193">IF(AG34=0,"NE",(IF(AG34&gt;=($AH$4/2),"DA","NE")))</f>
        <v>NE</v>
      </c>
      <c r="AI34" s="22"/>
      <c r="AJ34" s="23"/>
      <c r="AK34" s="23"/>
      <c r="AL34" s="23"/>
      <c r="AM34" s="114">
        <f t="shared" ref="AM34" si="194">IF((AI35+AJ35+AK35+AL35)&gt;$AN$4,"GREŠKA",AI35+AJ35+AK35+AL35)</f>
        <v>0</v>
      </c>
      <c r="AN34" s="112" t="str">
        <f t="shared" ref="AN34" si="195">IF(AM34=0,"NE",(IF(AM34&gt;=($AN$4/2),"DA","NE")))</f>
        <v>NE</v>
      </c>
      <c r="AO34" s="117">
        <f t="shared" ref="AO34" si="196">IF(AND(J34="da",P34="da",V34="da",AB34="da",AH34="da",AN34="da"),I34+O34+U34+AA34+AM34+AG34,0)</f>
        <v>0</v>
      </c>
      <c r="AP34" s="170" t="str">
        <f t="shared" ref="AP34" si="197">IF(OR(COUNTIF(J34:AN35,"ne")&gt;3,COUNTIF(J34:AN35,"ne")=0),"NE",COUNTIF(J34:AN35,"ne"))</f>
        <v>NE</v>
      </c>
      <c r="AQ34" s="172" t="str">
        <f t="shared" ref="AQ34" si="198">IF(SUM(COUNTBLANK(E34:H34),COUNTBLANK(K34:N34),COUNTBLANK(Q34:T34),COUNTBLANK(W34:Z34),COUNTBLANK(AC34:AF34),COUNTBLANK(AI34:AL34))=24,"NE","DA")</f>
        <v>NE</v>
      </c>
      <c r="AR34" s="178"/>
      <c r="AS34" s="184" t="str">
        <f>J34</f>
        <v>NE</v>
      </c>
      <c r="AT34" s="184" t="str">
        <f>P34</f>
        <v>NE</v>
      </c>
      <c r="AU34" s="184" t="str">
        <f>V34</f>
        <v>NE</v>
      </c>
      <c r="AV34" s="184" t="str">
        <f>AB34</f>
        <v>NE</v>
      </c>
      <c r="AW34" s="184" t="str">
        <f>AH34</f>
        <v>NE</v>
      </c>
      <c r="AX34" s="184" t="str">
        <f>AN34</f>
        <v>NE</v>
      </c>
      <c r="AY34" s="188" t="str">
        <f t="shared" ref="AY34" si="199">IF(AO34&lt;50, "NE",IF(AO34&lt;60,2,IF(AO34&lt;75,3,IF(AO34&lt;90,4,5))))</f>
        <v>NE</v>
      </c>
    </row>
    <row r="35" spans="1:51" ht="15.75" customHeight="1" thickBot="1" x14ac:dyDescent="0.3">
      <c r="A35" s="152"/>
      <c r="B35" s="154"/>
      <c r="C35" s="156"/>
      <c r="D35" s="26" t="s">
        <v>20</v>
      </c>
      <c r="E35" s="27">
        <f>IF($E$7=0,0,$E$7/$E$6*E34)</f>
        <v>0</v>
      </c>
      <c r="F35" s="27">
        <f>IF($F$7=0,0,$F$7/$F$6*F34)</f>
        <v>0</v>
      </c>
      <c r="G35" s="27">
        <f>IF($G$7=0,0,$G$7/$G$6*G34)</f>
        <v>0</v>
      </c>
      <c r="H35" s="27">
        <f>IF($H$7=0,0,$H$7/$H$6*H34)</f>
        <v>0</v>
      </c>
      <c r="I35" s="115"/>
      <c r="J35" s="116"/>
      <c r="K35" s="28">
        <f>IF($K$7=0,0,$K$7/$K$6*K34)</f>
        <v>0</v>
      </c>
      <c r="L35" s="27">
        <f>IF($L$7=0,0,$L$7/$L$6*L34)</f>
        <v>0</v>
      </c>
      <c r="M35" s="27">
        <f>IF($M$7=0,0,$M$7/$M$6*M34)</f>
        <v>0</v>
      </c>
      <c r="N35" s="27">
        <f>IF($N$7=0,0,$N$7/$N$6*N34)</f>
        <v>0</v>
      </c>
      <c r="O35" s="115"/>
      <c r="P35" s="116"/>
      <c r="Q35" s="28">
        <f>IF($Q$7=0,0,$Q$7/$Q$6*Q34)</f>
        <v>0</v>
      </c>
      <c r="R35" s="27">
        <f>IF($R$7=0,0,$R$7/$R$6*R34)</f>
        <v>0</v>
      </c>
      <c r="S35" s="27">
        <f>IF($S$7=0,0,$S$7/$S$6*S34)</f>
        <v>0</v>
      </c>
      <c r="T35" s="27">
        <f>IF($T$7=0,0,$T$7/$T$6*T34)</f>
        <v>0</v>
      </c>
      <c r="U35" s="115"/>
      <c r="V35" s="116"/>
      <c r="W35" s="28">
        <f>IF($W$7=0,0,$W$7/$W$6*W34)</f>
        <v>0</v>
      </c>
      <c r="X35" s="27">
        <f>IF($X$7=0,0,$X$7/$X$6*X34)</f>
        <v>0</v>
      </c>
      <c r="Y35" s="27">
        <f>IF($Y$7=0,0,$Y$7/$Y$6*Y34)</f>
        <v>0</v>
      </c>
      <c r="Z35" s="27">
        <f>IF($Z$7=0,0,$Z$7/$Z$6*Z34)</f>
        <v>0</v>
      </c>
      <c r="AA35" s="115"/>
      <c r="AB35" s="116"/>
      <c r="AC35" s="28">
        <f t="shared" ref="AC35" si="200">IF($AC$7=0,0,$AC$7/$AC$6*AC34)</f>
        <v>0</v>
      </c>
      <c r="AD35" s="27">
        <f t="shared" ref="AD35" si="201">IF($AD$7=0,0,$AD$7/$AD$6*AD34)</f>
        <v>0</v>
      </c>
      <c r="AE35" s="27">
        <f t="shared" ref="AE35" si="202">IF($AE$7=0,0,$AE$7/$AE$6*AE34)</f>
        <v>0</v>
      </c>
      <c r="AF35" s="27">
        <f t="shared" ref="AF35" si="203">IF($AF$7=0,0,$AF$7/$AF$6*AF34)</f>
        <v>0</v>
      </c>
      <c r="AG35" s="120"/>
      <c r="AH35" s="113"/>
      <c r="AI35" s="29">
        <f t="shared" ref="AI35" si="204">IF($AI$7=0,0,$AI$7/$AI$6*AI34)</f>
        <v>0</v>
      </c>
      <c r="AJ35" s="29">
        <f t="shared" ref="AJ35" si="205">IF($AJ$7=0,0,$AJ$7/$AJ$6*AJ34)</f>
        <v>0</v>
      </c>
      <c r="AK35" s="29">
        <f t="shared" ref="AK35" si="206">IF($AK$7=0,0,$AK$7/$AK$6*AK34)</f>
        <v>0</v>
      </c>
      <c r="AL35" s="29">
        <f t="shared" ref="AL35" si="207">IF($AL$7=0,0,$AL$7/$AL$6*AL34)</f>
        <v>0</v>
      </c>
      <c r="AM35" s="115"/>
      <c r="AN35" s="116"/>
      <c r="AO35" s="118"/>
      <c r="AP35" s="171"/>
      <c r="AQ35" s="174"/>
      <c r="AR35" s="179"/>
      <c r="AS35" s="181"/>
      <c r="AT35" s="181"/>
      <c r="AU35" s="181"/>
      <c r="AV35" s="181"/>
      <c r="AW35" s="181"/>
      <c r="AX35" s="181"/>
      <c r="AY35" s="189"/>
    </row>
    <row r="36" spans="1:51" ht="15" customHeight="1" x14ac:dyDescent="0.25">
      <c r="A36" s="151">
        <v>15</v>
      </c>
      <c r="B36" s="153" t="str">
        <f>'Popis studenata'!B16</f>
        <v xml:space="preserve"> </v>
      </c>
      <c r="C36" s="155">
        <f>'Popis studenata'!C16</f>
        <v>0</v>
      </c>
      <c r="D36" s="21" t="s">
        <v>19</v>
      </c>
      <c r="E36" s="22"/>
      <c r="F36" s="23"/>
      <c r="G36" s="23"/>
      <c r="H36" s="23"/>
      <c r="I36" s="119">
        <f>IF((E37+F37+G37+H37)&gt;$J$4,"GREŠKA",E37+F37+G37+H37)</f>
        <v>0</v>
      </c>
      <c r="J36" s="112" t="str">
        <f>IF(I36=0,"NE",(IF(I36&gt;=($J$4/2),"DA","NE")))</f>
        <v>NE</v>
      </c>
      <c r="K36" s="22"/>
      <c r="L36" s="23"/>
      <c r="M36" s="23"/>
      <c r="N36" s="23"/>
      <c r="O36" s="119">
        <f>IF((K37+L37+M37+N37)&gt;$P$4,"GREŠKA",K37+L37+M37+N37)</f>
        <v>0</v>
      </c>
      <c r="P36" s="112" t="str">
        <f>IF(O36=0,"NE",(IF(O36&gt;=($P$4/2),"DA","NE")))</f>
        <v>NE</v>
      </c>
      <c r="Q36" s="22"/>
      <c r="R36" s="23"/>
      <c r="S36" s="23"/>
      <c r="T36" s="23"/>
      <c r="U36" s="119">
        <f>IF((Q37+R37+S37+T37)&gt;$V$4,"GREŠKA",Q37+R37+S37+T37)</f>
        <v>0</v>
      </c>
      <c r="V36" s="112" t="str">
        <f>IF(U36=0,"NE",(IF(U36&gt;=($V$4/2),"DA","NE")))</f>
        <v>NE</v>
      </c>
      <c r="W36" s="22"/>
      <c r="X36" s="23"/>
      <c r="Y36" s="23"/>
      <c r="Z36" s="23"/>
      <c r="AA36" s="119">
        <f>IF((W37+X37+Y37+Z37)&gt;$AB$4,"GREŠKA",W37+X37+Y37+Z37)</f>
        <v>0</v>
      </c>
      <c r="AB36" s="112" t="str">
        <f>IF(AA36=0,"NE",(IF(AA36&gt;=($AB$4/2),"DA","NE")))</f>
        <v>NE</v>
      </c>
      <c r="AC36" s="22"/>
      <c r="AD36" s="23"/>
      <c r="AE36" s="23"/>
      <c r="AF36" s="23"/>
      <c r="AG36" s="119">
        <f t="shared" ref="AG36" si="208">IF((AC37+AD37+AE37+AF37)&gt;$AH$4,"GREŠKA",AC37+AD37+AE37+AF37)</f>
        <v>0</v>
      </c>
      <c r="AH36" s="112" t="str">
        <f t="shared" ref="AH36" si="209">IF(AG36=0,"NE",(IF(AG36&gt;=($AH$4/2),"DA","NE")))</f>
        <v>NE</v>
      </c>
      <c r="AI36" s="22"/>
      <c r="AJ36" s="23"/>
      <c r="AK36" s="23"/>
      <c r="AL36" s="23"/>
      <c r="AM36" s="114">
        <f t="shared" ref="AM36" si="210">IF((AI37+AJ37+AK37+AL37)&gt;$AN$4,"GREŠKA",AI37+AJ37+AK37+AL37)</f>
        <v>0</v>
      </c>
      <c r="AN36" s="112" t="str">
        <f t="shared" ref="AN36" si="211">IF(AM36=0,"NE",(IF(AM36&gt;=($AN$4/2),"DA","NE")))</f>
        <v>NE</v>
      </c>
      <c r="AO36" s="117">
        <f t="shared" ref="AO36" si="212">IF(AND(J36="da",P36="da",V36="da",AB36="da",AH36="da",AN36="da"),I36+O36+U36+AA36+AM36+AG36,0)</f>
        <v>0</v>
      </c>
      <c r="AP36" s="170" t="str">
        <f t="shared" ref="AP36" si="213">IF(OR(COUNTIF(J36:AN37,"ne")&gt;3,COUNTIF(J36:AN37,"ne")=0),"NE",COUNTIF(J36:AN37,"ne"))</f>
        <v>NE</v>
      </c>
      <c r="AQ36" s="172" t="str">
        <f t="shared" ref="AQ36" si="214">IF(SUM(COUNTBLANK(E36:H36),COUNTBLANK(K36:N36),COUNTBLANK(Q36:T36),COUNTBLANK(W36:Z36),COUNTBLANK(AC36:AF36),COUNTBLANK(AI36:AL36))=24,"NE","DA")</f>
        <v>NE</v>
      </c>
      <c r="AR36" s="178"/>
      <c r="AS36" s="184" t="str">
        <f>J36</f>
        <v>NE</v>
      </c>
      <c r="AT36" s="184" t="str">
        <f>P36</f>
        <v>NE</v>
      </c>
      <c r="AU36" s="184" t="str">
        <f>V36</f>
        <v>NE</v>
      </c>
      <c r="AV36" s="184" t="str">
        <f>AB36</f>
        <v>NE</v>
      </c>
      <c r="AW36" s="184" t="str">
        <f>AH36</f>
        <v>NE</v>
      </c>
      <c r="AX36" s="184" t="str">
        <f>AN36</f>
        <v>NE</v>
      </c>
      <c r="AY36" s="188" t="str">
        <f t="shared" ref="AY36" si="215">IF(AO36&lt;50, "NE",IF(AO36&lt;60,2,IF(AO36&lt;75,3,IF(AO36&lt;90,4,5))))</f>
        <v>NE</v>
      </c>
    </row>
    <row r="37" spans="1:51" ht="15.75" customHeight="1" thickBot="1" x14ac:dyDescent="0.3">
      <c r="A37" s="152"/>
      <c r="B37" s="154"/>
      <c r="C37" s="156"/>
      <c r="D37" s="26" t="s">
        <v>20</v>
      </c>
      <c r="E37" s="27">
        <f>IF($E$7=0,0,$E$7/$E$6*E36)</f>
        <v>0</v>
      </c>
      <c r="F37" s="27">
        <f>IF($F$7=0,0,$F$7/$F$6*F36)</f>
        <v>0</v>
      </c>
      <c r="G37" s="27">
        <f>IF($G$7=0,0,$G$7/$G$6*G36)</f>
        <v>0</v>
      </c>
      <c r="H37" s="27">
        <f>IF($H$7=0,0,$H$7/$H$6*H36)</f>
        <v>0</v>
      </c>
      <c r="I37" s="115"/>
      <c r="J37" s="116"/>
      <c r="K37" s="28">
        <f>IF($K$7=0,0,$K$7/$K$6*K36)</f>
        <v>0</v>
      </c>
      <c r="L37" s="27">
        <f>IF($L$7=0,0,$L$7/$L$6*L36)</f>
        <v>0</v>
      </c>
      <c r="M37" s="27">
        <f>IF($M$7=0,0,$M$7/$M$6*M36)</f>
        <v>0</v>
      </c>
      <c r="N37" s="27">
        <f>IF($N$7=0,0,$N$7/$N$6*N36)</f>
        <v>0</v>
      </c>
      <c r="O37" s="115"/>
      <c r="P37" s="116"/>
      <c r="Q37" s="28">
        <f>IF($Q$7=0,0,$Q$7/$Q$6*Q36)</f>
        <v>0</v>
      </c>
      <c r="R37" s="27">
        <f>IF($R$7=0,0,$R$7/$R$6*R36)</f>
        <v>0</v>
      </c>
      <c r="S37" s="27">
        <f>IF($S$7=0,0,$S$7/$S$6*S36)</f>
        <v>0</v>
      </c>
      <c r="T37" s="27">
        <f>IF($T$7=0,0,$T$7/$T$6*T36)</f>
        <v>0</v>
      </c>
      <c r="U37" s="115"/>
      <c r="V37" s="116"/>
      <c r="W37" s="28">
        <f>IF($W$7=0,0,$W$7/$W$6*W36)</f>
        <v>0</v>
      </c>
      <c r="X37" s="27">
        <f>IF($X$7=0,0,$X$7/$X$6*X36)</f>
        <v>0</v>
      </c>
      <c r="Y37" s="27">
        <f>IF($Y$7=0,0,$Y$7/$Y$6*Y36)</f>
        <v>0</v>
      </c>
      <c r="Z37" s="27">
        <f>IF($Z$7=0,0,$Z$7/$Z$6*Z36)</f>
        <v>0</v>
      </c>
      <c r="AA37" s="115"/>
      <c r="AB37" s="116"/>
      <c r="AC37" s="28">
        <f t="shared" ref="AC37" si="216">IF($AC$7=0,0,$AC$7/$AC$6*AC36)</f>
        <v>0</v>
      </c>
      <c r="AD37" s="27">
        <f t="shared" ref="AD37" si="217">IF($AD$7=0,0,$AD$7/$AD$6*AD36)</f>
        <v>0</v>
      </c>
      <c r="AE37" s="27">
        <f t="shared" ref="AE37" si="218">IF($AE$7=0,0,$AE$7/$AE$6*AE36)</f>
        <v>0</v>
      </c>
      <c r="AF37" s="27">
        <f t="shared" ref="AF37" si="219">IF($AF$7=0,0,$AF$7/$AF$6*AF36)</f>
        <v>0</v>
      </c>
      <c r="AG37" s="120"/>
      <c r="AH37" s="113"/>
      <c r="AI37" s="29">
        <f t="shared" ref="AI37" si="220">IF($AI$7=0,0,$AI$7/$AI$6*AI36)</f>
        <v>0</v>
      </c>
      <c r="AJ37" s="29">
        <f t="shared" ref="AJ37" si="221">IF($AJ$7=0,0,$AJ$7/$AJ$6*AJ36)</f>
        <v>0</v>
      </c>
      <c r="AK37" s="29">
        <f t="shared" ref="AK37" si="222">IF($AK$7=0,0,$AK$7/$AK$6*AK36)</f>
        <v>0</v>
      </c>
      <c r="AL37" s="29">
        <f t="shared" ref="AL37" si="223">IF($AL$7=0,0,$AL$7/$AL$6*AL36)</f>
        <v>0</v>
      </c>
      <c r="AM37" s="115"/>
      <c r="AN37" s="116"/>
      <c r="AO37" s="118"/>
      <c r="AP37" s="171"/>
      <c r="AQ37" s="174"/>
      <c r="AR37" s="179"/>
      <c r="AS37" s="181"/>
      <c r="AT37" s="181"/>
      <c r="AU37" s="181"/>
      <c r="AV37" s="181"/>
      <c r="AW37" s="181"/>
      <c r="AX37" s="181"/>
      <c r="AY37" s="189"/>
    </row>
    <row r="38" spans="1:51" ht="15" customHeight="1" x14ac:dyDescent="0.25">
      <c r="A38" s="151">
        <v>16</v>
      </c>
      <c r="B38" s="153" t="str">
        <f>'Popis studenata'!B17</f>
        <v xml:space="preserve"> </v>
      </c>
      <c r="C38" s="155">
        <f>'Popis studenata'!C17</f>
        <v>0</v>
      </c>
      <c r="D38" s="21" t="s">
        <v>19</v>
      </c>
      <c r="E38" s="22"/>
      <c r="F38" s="23"/>
      <c r="G38" s="23"/>
      <c r="H38" s="23"/>
      <c r="I38" s="119">
        <f>IF((E39+F39+G39+H39)&gt;$J$4,"GREŠKA",E39+F39+G39+H39)</f>
        <v>0</v>
      </c>
      <c r="J38" s="112" t="str">
        <f>IF(I38=0,"NE",(IF(I38&gt;=($J$4/2),"DA","NE")))</f>
        <v>NE</v>
      </c>
      <c r="K38" s="22"/>
      <c r="L38" s="23"/>
      <c r="M38" s="23"/>
      <c r="N38" s="23"/>
      <c r="O38" s="119">
        <f>IF((K39+L39+M39+N39)&gt;$P$4,"GREŠKA",K39+L39+M39+N39)</f>
        <v>0</v>
      </c>
      <c r="P38" s="112" t="str">
        <f>IF(O38=0,"NE",(IF(O38&gt;=($P$4/2),"DA","NE")))</f>
        <v>NE</v>
      </c>
      <c r="Q38" s="22"/>
      <c r="R38" s="23"/>
      <c r="S38" s="23"/>
      <c r="T38" s="23"/>
      <c r="U38" s="119">
        <f>IF((Q39+R39+S39+T39)&gt;$V$4,"GREŠKA",Q39+R39+S39+T39)</f>
        <v>0</v>
      </c>
      <c r="V38" s="112" t="str">
        <f>IF(U38=0,"NE",(IF(U38&gt;=($V$4/2),"DA","NE")))</f>
        <v>NE</v>
      </c>
      <c r="W38" s="22"/>
      <c r="X38" s="23"/>
      <c r="Y38" s="23"/>
      <c r="Z38" s="23"/>
      <c r="AA38" s="119">
        <f>IF((W39+X39+Y39+Z39)&gt;$AB$4,"GREŠKA",W39+X39+Y39+Z39)</f>
        <v>0</v>
      </c>
      <c r="AB38" s="112" t="str">
        <f>IF(AA38=0,"NE",(IF(AA38&gt;=($AB$4/2),"DA","NE")))</f>
        <v>NE</v>
      </c>
      <c r="AC38" s="22"/>
      <c r="AD38" s="23"/>
      <c r="AE38" s="23"/>
      <c r="AF38" s="23"/>
      <c r="AG38" s="119">
        <f t="shared" ref="AG38" si="224">IF((AC39+AD39+AE39+AF39)&gt;$AH$4,"GREŠKA",AC39+AD39+AE39+AF39)</f>
        <v>0</v>
      </c>
      <c r="AH38" s="112" t="str">
        <f t="shared" ref="AH38" si="225">IF(AG38=0,"NE",(IF(AG38&gt;=($AH$4/2),"DA","NE")))</f>
        <v>NE</v>
      </c>
      <c r="AI38" s="22"/>
      <c r="AJ38" s="23"/>
      <c r="AK38" s="23"/>
      <c r="AL38" s="23"/>
      <c r="AM38" s="114">
        <f t="shared" ref="AM38" si="226">IF((AI39+AJ39+AK39+AL39)&gt;$AN$4,"GREŠKA",AI39+AJ39+AK39+AL39)</f>
        <v>0</v>
      </c>
      <c r="AN38" s="112" t="str">
        <f t="shared" ref="AN38" si="227">IF(AM38=0,"NE",(IF(AM38&gt;=($AN$4/2),"DA","NE")))</f>
        <v>NE</v>
      </c>
      <c r="AO38" s="117">
        <f t="shared" ref="AO38" si="228">IF(AND(J38="da",P38="da",V38="da",AB38="da",AH38="da",AN38="da"),I38+O38+U38+AA38+AM38+AG38,0)</f>
        <v>0</v>
      </c>
      <c r="AP38" s="170" t="str">
        <f t="shared" ref="AP38" si="229">IF(OR(COUNTIF(J38:AN39,"ne")&gt;3,COUNTIF(J38:AN39,"ne")=0),"NE",COUNTIF(J38:AN39,"ne"))</f>
        <v>NE</v>
      </c>
      <c r="AQ38" s="172" t="str">
        <f t="shared" ref="AQ38" si="230">IF(SUM(COUNTBLANK(E38:H38),COUNTBLANK(K38:N38),COUNTBLANK(Q38:T38),COUNTBLANK(W38:Z38),COUNTBLANK(AC38:AF38),COUNTBLANK(AI38:AL38))=24,"NE","DA")</f>
        <v>NE</v>
      </c>
      <c r="AR38" s="178"/>
      <c r="AS38" s="184" t="str">
        <f>J38</f>
        <v>NE</v>
      </c>
      <c r="AT38" s="184" t="str">
        <f>P38</f>
        <v>NE</v>
      </c>
      <c r="AU38" s="184" t="str">
        <f>V38</f>
        <v>NE</v>
      </c>
      <c r="AV38" s="184" t="str">
        <f>AB38</f>
        <v>NE</v>
      </c>
      <c r="AW38" s="184" t="str">
        <f>AH38</f>
        <v>NE</v>
      </c>
      <c r="AX38" s="184" t="str">
        <f>AN38</f>
        <v>NE</v>
      </c>
      <c r="AY38" s="188" t="str">
        <f t="shared" ref="AY38" si="231">IF(AO38&lt;50, "NE",IF(AO38&lt;60,2,IF(AO38&lt;75,3,IF(AO38&lt;90,4,5))))</f>
        <v>NE</v>
      </c>
    </row>
    <row r="39" spans="1:51" ht="15.75" customHeight="1" thickBot="1" x14ac:dyDescent="0.3">
      <c r="A39" s="152"/>
      <c r="B39" s="154"/>
      <c r="C39" s="156"/>
      <c r="D39" s="26" t="s">
        <v>20</v>
      </c>
      <c r="E39" s="27">
        <f>IF($E$7=0,0,$E$7/$E$6*E38)</f>
        <v>0</v>
      </c>
      <c r="F39" s="27">
        <f>IF($F$7=0,0,$F$7/$F$6*F38)</f>
        <v>0</v>
      </c>
      <c r="G39" s="27">
        <f>IF($G$7=0,0,$G$7/$G$6*G38)</f>
        <v>0</v>
      </c>
      <c r="H39" s="27">
        <f>IF($H$7=0,0,$H$7/$H$6*H38)</f>
        <v>0</v>
      </c>
      <c r="I39" s="115"/>
      <c r="J39" s="116"/>
      <c r="K39" s="28">
        <f>IF($K$7=0,0,$K$7/$K$6*K38)</f>
        <v>0</v>
      </c>
      <c r="L39" s="27">
        <f>IF($L$7=0,0,$L$7/$L$6*L38)</f>
        <v>0</v>
      </c>
      <c r="M39" s="27">
        <f>IF($M$7=0,0,$M$7/$M$6*M38)</f>
        <v>0</v>
      </c>
      <c r="N39" s="27">
        <f>IF($N$7=0,0,$N$7/$N$6*N38)</f>
        <v>0</v>
      </c>
      <c r="O39" s="115"/>
      <c r="P39" s="116"/>
      <c r="Q39" s="28">
        <f>IF($Q$7=0,0,$Q$7/$Q$6*Q38)</f>
        <v>0</v>
      </c>
      <c r="R39" s="27">
        <f>IF($R$7=0,0,$R$7/$R$6*R38)</f>
        <v>0</v>
      </c>
      <c r="S39" s="27">
        <f>IF($S$7=0,0,$S$7/$S$6*S38)</f>
        <v>0</v>
      </c>
      <c r="T39" s="27">
        <f>IF($T$7=0,0,$T$7/$T$6*T38)</f>
        <v>0</v>
      </c>
      <c r="U39" s="115"/>
      <c r="V39" s="116"/>
      <c r="W39" s="28">
        <f>IF($W$7=0,0,$W$7/$W$6*W38)</f>
        <v>0</v>
      </c>
      <c r="X39" s="27">
        <f>IF($X$7=0,0,$X$7/$X$6*X38)</f>
        <v>0</v>
      </c>
      <c r="Y39" s="27">
        <f>IF($Y$7=0,0,$Y$7/$Y$6*Y38)</f>
        <v>0</v>
      </c>
      <c r="Z39" s="27">
        <f>IF($Z$7=0,0,$Z$7/$Z$6*Z38)</f>
        <v>0</v>
      </c>
      <c r="AA39" s="115"/>
      <c r="AB39" s="116"/>
      <c r="AC39" s="28">
        <f t="shared" ref="AC39" si="232">IF($AC$7=0,0,$AC$7/$AC$6*AC38)</f>
        <v>0</v>
      </c>
      <c r="AD39" s="27">
        <f t="shared" ref="AD39" si="233">IF($AD$7=0,0,$AD$7/$AD$6*AD38)</f>
        <v>0</v>
      </c>
      <c r="AE39" s="27">
        <f t="shared" ref="AE39" si="234">IF($AE$7=0,0,$AE$7/$AE$6*AE38)</f>
        <v>0</v>
      </c>
      <c r="AF39" s="27">
        <f t="shared" ref="AF39" si="235">IF($AF$7=0,0,$AF$7/$AF$6*AF38)</f>
        <v>0</v>
      </c>
      <c r="AG39" s="120"/>
      <c r="AH39" s="113"/>
      <c r="AI39" s="29">
        <f t="shared" ref="AI39" si="236">IF($AI$7=0,0,$AI$7/$AI$6*AI38)</f>
        <v>0</v>
      </c>
      <c r="AJ39" s="29">
        <f t="shared" ref="AJ39" si="237">IF($AJ$7=0,0,$AJ$7/$AJ$6*AJ38)</f>
        <v>0</v>
      </c>
      <c r="AK39" s="29">
        <f t="shared" ref="AK39" si="238">IF($AK$7=0,0,$AK$7/$AK$6*AK38)</f>
        <v>0</v>
      </c>
      <c r="AL39" s="29">
        <f t="shared" ref="AL39" si="239">IF($AL$7=0,0,$AL$7/$AL$6*AL38)</f>
        <v>0</v>
      </c>
      <c r="AM39" s="115"/>
      <c r="AN39" s="116"/>
      <c r="AO39" s="118"/>
      <c r="AP39" s="171"/>
      <c r="AQ39" s="174"/>
      <c r="AR39" s="179"/>
      <c r="AS39" s="181"/>
      <c r="AT39" s="181"/>
      <c r="AU39" s="181"/>
      <c r="AV39" s="181"/>
      <c r="AW39" s="181"/>
      <c r="AX39" s="181"/>
      <c r="AY39" s="189"/>
    </row>
    <row r="40" spans="1:51" ht="15" customHeight="1" x14ac:dyDescent="0.25">
      <c r="A40" s="151">
        <v>17</v>
      </c>
      <c r="B40" s="153" t="str">
        <f>'Popis studenata'!B18</f>
        <v xml:space="preserve"> </v>
      </c>
      <c r="C40" s="155">
        <f>'Popis studenata'!C18</f>
        <v>0</v>
      </c>
      <c r="D40" s="21" t="s">
        <v>19</v>
      </c>
      <c r="E40" s="22"/>
      <c r="F40" s="23"/>
      <c r="G40" s="23"/>
      <c r="H40" s="23"/>
      <c r="I40" s="119">
        <f>IF((E41+F41+G41+H41)&gt;$J$4,"GREŠKA",E41+F41+G41+H41)</f>
        <v>0</v>
      </c>
      <c r="J40" s="112" t="str">
        <f>IF(I40=0,"NE",(IF(I40&gt;=($J$4/2),"DA","NE")))</f>
        <v>NE</v>
      </c>
      <c r="K40" s="22"/>
      <c r="L40" s="23"/>
      <c r="M40" s="23"/>
      <c r="N40" s="23"/>
      <c r="O40" s="119">
        <f>IF((K41+L41+M41+N41)&gt;$P$4,"GREŠKA",K41+L41+M41+N41)</f>
        <v>0</v>
      </c>
      <c r="P40" s="112" t="str">
        <f>IF(O40=0,"NE",(IF(O40&gt;=($P$4/2),"DA","NE")))</f>
        <v>NE</v>
      </c>
      <c r="Q40" s="22"/>
      <c r="R40" s="23"/>
      <c r="S40" s="23"/>
      <c r="T40" s="23"/>
      <c r="U40" s="119">
        <f>IF((Q41+R41+S41+T41)&gt;$V$4,"GREŠKA",Q41+R41+S41+T41)</f>
        <v>0</v>
      </c>
      <c r="V40" s="112" t="str">
        <f>IF(U40=0,"NE",(IF(U40&gt;=($V$4/2),"DA","NE")))</f>
        <v>NE</v>
      </c>
      <c r="W40" s="22"/>
      <c r="X40" s="23"/>
      <c r="Y40" s="23"/>
      <c r="Z40" s="23"/>
      <c r="AA40" s="119">
        <f>IF((W41+X41+Y41+Z41)&gt;$AB$4,"GREŠKA",W41+X41+Y41+Z41)</f>
        <v>0</v>
      </c>
      <c r="AB40" s="112" t="str">
        <f>IF(AA40=0,"NE",(IF(AA40&gt;=($AB$4/2),"DA","NE")))</f>
        <v>NE</v>
      </c>
      <c r="AC40" s="22"/>
      <c r="AD40" s="23"/>
      <c r="AE40" s="23"/>
      <c r="AF40" s="23"/>
      <c r="AG40" s="119">
        <f t="shared" ref="AG40" si="240">IF((AC41+AD41+AE41+AF41)&gt;$AH$4,"GREŠKA",AC41+AD41+AE41+AF41)</f>
        <v>0</v>
      </c>
      <c r="AH40" s="112" t="str">
        <f t="shared" ref="AH40" si="241">IF(AG40=0,"NE",(IF(AG40&gt;=($AH$4/2),"DA","NE")))</f>
        <v>NE</v>
      </c>
      <c r="AI40" s="22"/>
      <c r="AJ40" s="23"/>
      <c r="AK40" s="23"/>
      <c r="AL40" s="23"/>
      <c r="AM40" s="114">
        <f t="shared" ref="AM40" si="242">IF((AI41+AJ41+AK41+AL41)&gt;$AN$4,"GREŠKA",AI41+AJ41+AK41+AL41)</f>
        <v>0</v>
      </c>
      <c r="AN40" s="112" t="str">
        <f t="shared" ref="AN40" si="243">IF(AM40=0,"NE",(IF(AM40&gt;=($AN$4/2),"DA","NE")))</f>
        <v>NE</v>
      </c>
      <c r="AO40" s="117">
        <f t="shared" ref="AO40" si="244">IF(AND(J40="da",P40="da",V40="da",AB40="da",AH40="da",AN40="da"),I40+O40+U40+AA40+AM40+AG40,0)</f>
        <v>0</v>
      </c>
      <c r="AP40" s="170" t="str">
        <f t="shared" ref="AP40" si="245">IF(OR(COUNTIF(J40:AN41,"ne")&gt;3,COUNTIF(J40:AN41,"ne")=0),"NE",COUNTIF(J40:AN41,"ne"))</f>
        <v>NE</v>
      </c>
      <c r="AQ40" s="172" t="str">
        <f t="shared" ref="AQ40" si="246">IF(SUM(COUNTBLANK(E40:H40),COUNTBLANK(K40:N40),COUNTBLANK(Q40:T40),COUNTBLANK(W40:Z40),COUNTBLANK(AC40:AF40),COUNTBLANK(AI40:AL40))=24,"NE","DA")</f>
        <v>NE</v>
      </c>
      <c r="AR40" s="178"/>
      <c r="AS40" s="184" t="str">
        <f>J40</f>
        <v>NE</v>
      </c>
      <c r="AT40" s="184" t="str">
        <f>P40</f>
        <v>NE</v>
      </c>
      <c r="AU40" s="184" t="str">
        <f>V40</f>
        <v>NE</v>
      </c>
      <c r="AV40" s="184" t="str">
        <f>AB40</f>
        <v>NE</v>
      </c>
      <c r="AW40" s="184" t="str">
        <f>AH40</f>
        <v>NE</v>
      </c>
      <c r="AX40" s="184" t="str">
        <f>AN40</f>
        <v>NE</v>
      </c>
      <c r="AY40" s="188" t="str">
        <f t="shared" ref="AY40" si="247">IF(AO40&lt;50, "NE",IF(AO40&lt;60,2,IF(AO40&lt;75,3,IF(AO40&lt;90,4,5))))</f>
        <v>NE</v>
      </c>
    </row>
    <row r="41" spans="1:51" ht="15.75" customHeight="1" thickBot="1" x14ac:dyDescent="0.3">
      <c r="A41" s="152"/>
      <c r="B41" s="154"/>
      <c r="C41" s="156"/>
      <c r="D41" s="26" t="s">
        <v>20</v>
      </c>
      <c r="E41" s="27">
        <f>IF($E$7=0,0,$E$7/$E$6*E40)</f>
        <v>0</v>
      </c>
      <c r="F41" s="27">
        <f>IF($F$7=0,0,$F$7/$F$6*F40)</f>
        <v>0</v>
      </c>
      <c r="G41" s="27">
        <f>IF($G$7=0,0,$G$7/$G$6*G40)</f>
        <v>0</v>
      </c>
      <c r="H41" s="27">
        <f>IF($H$7=0,0,$H$7/$H$6*H40)</f>
        <v>0</v>
      </c>
      <c r="I41" s="115"/>
      <c r="J41" s="116"/>
      <c r="K41" s="28">
        <f>IF($K$7=0,0,$K$7/$K$6*K40)</f>
        <v>0</v>
      </c>
      <c r="L41" s="27">
        <f>IF($L$7=0,0,$L$7/$L$6*L40)</f>
        <v>0</v>
      </c>
      <c r="M41" s="27">
        <f>IF($M$7=0,0,$M$7/$M$6*M40)</f>
        <v>0</v>
      </c>
      <c r="N41" s="27">
        <f>IF($N$7=0,0,$N$7/$N$6*N40)</f>
        <v>0</v>
      </c>
      <c r="O41" s="115"/>
      <c r="P41" s="116"/>
      <c r="Q41" s="28">
        <f>IF($Q$7=0,0,$Q$7/$Q$6*Q40)</f>
        <v>0</v>
      </c>
      <c r="R41" s="27">
        <f>IF($R$7=0,0,$R$7/$R$6*R40)</f>
        <v>0</v>
      </c>
      <c r="S41" s="27">
        <f>IF($S$7=0,0,$S$7/$S$6*S40)</f>
        <v>0</v>
      </c>
      <c r="T41" s="27">
        <f>IF($T$7=0,0,$T$7/$T$6*T40)</f>
        <v>0</v>
      </c>
      <c r="U41" s="115"/>
      <c r="V41" s="116"/>
      <c r="W41" s="28">
        <f>IF($W$7=0,0,$W$7/$W$6*W40)</f>
        <v>0</v>
      </c>
      <c r="X41" s="27">
        <f>IF($X$7=0,0,$X$7/$X$6*X40)</f>
        <v>0</v>
      </c>
      <c r="Y41" s="27">
        <f>IF($Y$7=0,0,$Y$7/$Y$6*Y40)</f>
        <v>0</v>
      </c>
      <c r="Z41" s="27">
        <f>IF($Z$7=0,0,$Z$7/$Z$6*Z40)</f>
        <v>0</v>
      </c>
      <c r="AA41" s="115"/>
      <c r="AB41" s="116"/>
      <c r="AC41" s="28">
        <f t="shared" ref="AC41" si="248">IF($AC$7=0,0,$AC$7/$AC$6*AC40)</f>
        <v>0</v>
      </c>
      <c r="AD41" s="27">
        <f t="shared" ref="AD41" si="249">IF($AD$7=0,0,$AD$7/$AD$6*AD40)</f>
        <v>0</v>
      </c>
      <c r="AE41" s="27">
        <f t="shared" ref="AE41" si="250">IF($AE$7=0,0,$AE$7/$AE$6*AE40)</f>
        <v>0</v>
      </c>
      <c r="AF41" s="27">
        <f t="shared" ref="AF41" si="251">IF($AF$7=0,0,$AF$7/$AF$6*AF40)</f>
        <v>0</v>
      </c>
      <c r="AG41" s="120"/>
      <c r="AH41" s="113"/>
      <c r="AI41" s="29">
        <f t="shared" ref="AI41" si="252">IF($AI$7=0,0,$AI$7/$AI$6*AI40)</f>
        <v>0</v>
      </c>
      <c r="AJ41" s="29">
        <f t="shared" ref="AJ41" si="253">IF($AJ$7=0,0,$AJ$7/$AJ$6*AJ40)</f>
        <v>0</v>
      </c>
      <c r="AK41" s="29">
        <f t="shared" ref="AK41" si="254">IF($AK$7=0,0,$AK$7/$AK$6*AK40)</f>
        <v>0</v>
      </c>
      <c r="AL41" s="29">
        <f t="shared" ref="AL41" si="255">IF($AL$7=0,0,$AL$7/$AL$6*AL40)</f>
        <v>0</v>
      </c>
      <c r="AM41" s="115"/>
      <c r="AN41" s="116"/>
      <c r="AO41" s="118"/>
      <c r="AP41" s="171"/>
      <c r="AQ41" s="174"/>
      <c r="AR41" s="179"/>
      <c r="AS41" s="181"/>
      <c r="AT41" s="181"/>
      <c r="AU41" s="181"/>
      <c r="AV41" s="181"/>
      <c r="AW41" s="181"/>
      <c r="AX41" s="181"/>
      <c r="AY41" s="189"/>
    </row>
    <row r="42" spans="1:51" ht="15" customHeight="1" x14ac:dyDescent="0.25">
      <c r="A42" s="151">
        <v>18</v>
      </c>
      <c r="B42" s="153" t="str">
        <f>'Popis studenata'!B19</f>
        <v xml:space="preserve"> </v>
      </c>
      <c r="C42" s="155">
        <f>'Popis studenata'!C19</f>
        <v>0</v>
      </c>
      <c r="D42" s="21" t="s">
        <v>19</v>
      </c>
      <c r="E42" s="22"/>
      <c r="F42" s="23"/>
      <c r="G42" s="23"/>
      <c r="H42" s="23"/>
      <c r="I42" s="119">
        <f>IF((E43+F43+G43+H43)&gt;$J$4,"GREŠKA",E43+F43+G43+H43)</f>
        <v>0</v>
      </c>
      <c r="J42" s="112" t="str">
        <f>IF(I42=0,"NE",(IF(I42&gt;=($J$4/2),"DA","NE")))</f>
        <v>NE</v>
      </c>
      <c r="K42" s="22"/>
      <c r="L42" s="23"/>
      <c r="M42" s="23"/>
      <c r="N42" s="23"/>
      <c r="O42" s="119">
        <f>IF((K43+L43+M43+N43)&gt;$P$4,"GREŠKA",K43+L43+M43+N43)</f>
        <v>0</v>
      </c>
      <c r="P42" s="112" t="str">
        <f>IF(O42=0,"NE",(IF(O42&gt;=($P$4/2),"DA","NE")))</f>
        <v>NE</v>
      </c>
      <c r="Q42" s="22"/>
      <c r="R42" s="23"/>
      <c r="S42" s="23"/>
      <c r="T42" s="23"/>
      <c r="U42" s="119">
        <f>IF((Q43+R43+S43+T43)&gt;$V$4,"GREŠKA",Q43+R43+S43+T43)</f>
        <v>0</v>
      </c>
      <c r="V42" s="112" t="str">
        <f>IF(U42=0,"NE",(IF(U42&gt;=($V$4/2),"DA","NE")))</f>
        <v>NE</v>
      </c>
      <c r="W42" s="22"/>
      <c r="X42" s="23"/>
      <c r="Y42" s="23"/>
      <c r="Z42" s="23"/>
      <c r="AA42" s="119">
        <f>IF((W43+X43+Y43+Z43)&gt;$AB$4,"GREŠKA",W43+X43+Y43+Z43)</f>
        <v>0</v>
      </c>
      <c r="AB42" s="112" t="str">
        <f>IF(AA42=0,"NE",(IF(AA42&gt;=($AB$4/2),"DA","NE")))</f>
        <v>NE</v>
      </c>
      <c r="AC42" s="22"/>
      <c r="AD42" s="23"/>
      <c r="AE42" s="23"/>
      <c r="AF42" s="23"/>
      <c r="AG42" s="119">
        <f t="shared" ref="AG42" si="256">IF((AC43+AD43+AE43+AF43)&gt;$AH$4,"GREŠKA",AC43+AD43+AE43+AF43)</f>
        <v>0</v>
      </c>
      <c r="AH42" s="112" t="str">
        <f t="shared" ref="AH42" si="257">IF(AG42=0,"NE",(IF(AG42&gt;=($AH$4/2),"DA","NE")))</f>
        <v>NE</v>
      </c>
      <c r="AI42" s="22"/>
      <c r="AJ42" s="23"/>
      <c r="AK42" s="23"/>
      <c r="AL42" s="23"/>
      <c r="AM42" s="114">
        <f t="shared" ref="AM42" si="258">IF((AI43+AJ43+AK43+AL43)&gt;$AN$4,"GREŠKA",AI43+AJ43+AK43+AL43)</f>
        <v>0</v>
      </c>
      <c r="AN42" s="112" t="str">
        <f t="shared" ref="AN42" si="259">IF(AM42=0,"NE",(IF(AM42&gt;=($AN$4/2),"DA","NE")))</f>
        <v>NE</v>
      </c>
      <c r="AO42" s="117">
        <f t="shared" ref="AO42" si="260">IF(AND(J42="da",P42="da",V42="da",AB42="da",AH42="da",AN42="da"),I42+O42+U42+AA42+AM42+AG42,0)</f>
        <v>0</v>
      </c>
      <c r="AP42" s="170" t="str">
        <f t="shared" ref="AP42" si="261">IF(OR(COUNTIF(J42:AN43,"ne")&gt;3,COUNTIF(J42:AN43,"ne")=0),"NE",COUNTIF(J42:AN43,"ne"))</f>
        <v>NE</v>
      </c>
      <c r="AQ42" s="172" t="str">
        <f t="shared" ref="AQ42" si="262">IF(SUM(COUNTBLANK(E42:H42),COUNTBLANK(K42:N42),COUNTBLANK(Q42:T42),COUNTBLANK(W42:Z42),COUNTBLANK(AC42:AF42),COUNTBLANK(AI42:AL42))=24,"NE","DA")</f>
        <v>NE</v>
      </c>
      <c r="AR42" s="178"/>
      <c r="AS42" s="184" t="str">
        <f>J42</f>
        <v>NE</v>
      </c>
      <c r="AT42" s="184" t="str">
        <f>P42</f>
        <v>NE</v>
      </c>
      <c r="AU42" s="184" t="str">
        <f>V42</f>
        <v>NE</v>
      </c>
      <c r="AV42" s="184" t="str">
        <f>AB42</f>
        <v>NE</v>
      </c>
      <c r="AW42" s="184" t="str">
        <f>AH42</f>
        <v>NE</v>
      </c>
      <c r="AX42" s="184" t="str">
        <f>AN42</f>
        <v>NE</v>
      </c>
      <c r="AY42" s="188" t="str">
        <f t="shared" ref="AY42" si="263">IF(AO42&lt;50, "NE",IF(AO42&lt;60,2,IF(AO42&lt;75,3,IF(AO42&lt;90,4,5))))</f>
        <v>NE</v>
      </c>
    </row>
    <row r="43" spans="1:51" ht="15.75" customHeight="1" thickBot="1" x14ac:dyDescent="0.3">
      <c r="A43" s="152"/>
      <c r="B43" s="154"/>
      <c r="C43" s="156"/>
      <c r="D43" s="26" t="s">
        <v>20</v>
      </c>
      <c r="E43" s="27">
        <f>IF($E$7=0,0,$E$7/$E$6*E42)</f>
        <v>0</v>
      </c>
      <c r="F43" s="27">
        <f>IF($F$7=0,0,$F$7/$F$6*F42)</f>
        <v>0</v>
      </c>
      <c r="G43" s="27">
        <f>IF($G$7=0,0,$G$7/$G$6*G42)</f>
        <v>0</v>
      </c>
      <c r="H43" s="27">
        <f>IF($H$7=0,0,$H$7/$H$6*H42)</f>
        <v>0</v>
      </c>
      <c r="I43" s="115"/>
      <c r="J43" s="116"/>
      <c r="K43" s="28">
        <f>IF($K$7=0,0,$K$7/$K$6*K42)</f>
        <v>0</v>
      </c>
      <c r="L43" s="27">
        <f>IF($L$7=0,0,$L$7/$L$6*L42)</f>
        <v>0</v>
      </c>
      <c r="M43" s="27">
        <f>IF($M$7=0,0,$M$7/$M$6*M42)</f>
        <v>0</v>
      </c>
      <c r="N43" s="27">
        <f>IF($N$7=0,0,$N$7/$N$6*N42)</f>
        <v>0</v>
      </c>
      <c r="O43" s="115"/>
      <c r="P43" s="116"/>
      <c r="Q43" s="28">
        <f>IF($Q$7=0,0,$Q$7/$Q$6*Q42)</f>
        <v>0</v>
      </c>
      <c r="R43" s="27">
        <f>IF($R$7=0,0,$R$7/$R$6*R42)</f>
        <v>0</v>
      </c>
      <c r="S43" s="27">
        <f>IF($S$7=0,0,$S$7/$S$6*S42)</f>
        <v>0</v>
      </c>
      <c r="T43" s="27">
        <f>IF($T$7=0,0,$T$7/$T$6*T42)</f>
        <v>0</v>
      </c>
      <c r="U43" s="115"/>
      <c r="V43" s="116"/>
      <c r="W43" s="28">
        <f>IF($W$7=0,0,$W$7/$W$6*W42)</f>
        <v>0</v>
      </c>
      <c r="X43" s="27">
        <f>IF($X$7=0,0,$X$7/$X$6*X42)</f>
        <v>0</v>
      </c>
      <c r="Y43" s="27">
        <f>IF($Y$7=0,0,$Y$7/$Y$6*Y42)</f>
        <v>0</v>
      </c>
      <c r="Z43" s="27">
        <f>IF($Z$7=0,0,$Z$7/$Z$6*Z42)</f>
        <v>0</v>
      </c>
      <c r="AA43" s="115"/>
      <c r="AB43" s="116"/>
      <c r="AC43" s="28">
        <f t="shared" ref="AC43" si="264">IF($AC$7=0,0,$AC$7/$AC$6*AC42)</f>
        <v>0</v>
      </c>
      <c r="AD43" s="27">
        <f t="shared" ref="AD43" si="265">IF($AD$7=0,0,$AD$7/$AD$6*AD42)</f>
        <v>0</v>
      </c>
      <c r="AE43" s="27">
        <f t="shared" ref="AE43" si="266">IF($AE$7=0,0,$AE$7/$AE$6*AE42)</f>
        <v>0</v>
      </c>
      <c r="AF43" s="27">
        <f t="shared" ref="AF43" si="267">IF($AF$7=0,0,$AF$7/$AF$6*AF42)</f>
        <v>0</v>
      </c>
      <c r="AG43" s="120"/>
      <c r="AH43" s="113"/>
      <c r="AI43" s="29">
        <f t="shared" ref="AI43" si="268">IF($AI$7=0,0,$AI$7/$AI$6*AI42)</f>
        <v>0</v>
      </c>
      <c r="AJ43" s="29">
        <f t="shared" ref="AJ43" si="269">IF($AJ$7=0,0,$AJ$7/$AJ$6*AJ42)</f>
        <v>0</v>
      </c>
      <c r="AK43" s="29">
        <f t="shared" ref="AK43" si="270">IF($AK$7=0,0,$AK$7/$AK$6*AK42)</f>
        <v>0</v>
      </c>
      <c r="AL43" s="29">
        <f t="shared" ref="AL43" si="271">IF($AL$7=0,0,$AL$7/$AL$6*AL42)</f>
        <v>0</v>
      </c>
      <c r="AM43" s="115"/>
      <c r="AN43" s="116"/>
      <c r="AO43" s="118"/>
      <c r="AP43" s="171"/>
      <c r="AQ43" s="174"/>
      <c r="AR43" s="179"/>
      <c r="AS43" s="181"/>
      <c r="AT43" s="181"/>
      <c r="AU43" s="181"/>
      <c r="AV43" s="181"/>
      <c r="AW43" s="181"/>
      <c r="AX43" s="181"/>
      <c r="AY43" s="189"/>
    </row>
    <row r="44" spans="1:51" ht="15" customHeight="1" x14ac:dyDescent="0.25">
      <c r="A44" s="151">
        <v>19</v>
      </c>
      <c r="B44" s="153" t="str">
        <f>'Popis studenata'!B20</f>
        <v xml:space="preserve"> </v>
      </c>
      <c r="C44" s="155">
        <f>'Popis studenata'!C20</f>
        <v>0</v>
      </c>
      <c r="D44" s="21" t="s">
        <v>19</v>
      </c>
      <c r="E44" s="22"/>
      <c r="F44" s="23"/>
      <c r="G44" s="23"/>
      <c r="H44" s="23"/>
      <c r="I44" s="119">
        <f>IF((E45+F45+G45+H45)&gt;$J$4,"GREŠKA",E45+F45+G45+H45)</f>
        <v>0</v>
      </c>
      <c r="J44" s="112" t="str">
        <f>IF(I44=0,"NE",(IF(I44&gt;=($J$4/2),"DA","NE")))</f>
        <v>NE</v>
      </c>
      <c r="K44" s="22"/>
      <c r="L44" s="23"/>
      <c r="M44" s="23"/>
      <c r="N44" s="23"/>
      <c r="O44" s="119">
        <f>IF((K45+L45+M45+N45)&gt;$P$4,"GREŠKA",K45+L45+M45+N45)</f>
        <v>0</v>
      </c>
      <c r="P44" s="112" t="str">
        <f>IF(O44=0,"NE",(IF(O44&gt;=($P$4/2),"DA","NE")))</f>
        <v>NE</v>
      </c>
      <c r="Q44" s="22"/>
      <c r="R44" s="23"/>
      <c r="S44" s="23"/>
      <c r="T44" s="23"/>
      <c r="U44" s="119">
        <f>IF((Q45+R45+S45+T45)&gt;$V$4,"GREŠKA",Q45+R45+S45+T45)</f>
        <v>0</v>
      </c>
      <c r="V44" s="112" t="str">
        <f>IF(U44=0,"NE",(IF(U44&gt;=($V$4/2),"DA","NE")))</f>
        <v>NE</v>
      </c>
      <c r="W44" s="22"/>
      <c r="X44" s="23"/>
      <c r="Y44" s="23"/>
      <c r="Z44" s="23"/>
      <c r="AA44" s="119">
        <f>IF((W45+X45+Y45+Z45)&gt;$AB$4,"GREŠKA",W45+X45+Y45+Z45)</f>
        <v>0</v>
      </c>
      <c r="AB44" s="112" t="str">
        <f>IF(AA44=0,"NE",(IF(AA44&gt;=($AB$4/2),"DA","NE")))</f>
        <v>NE</v>
      </c>
      <c r="AC44" s="22"/>
      <c r="AD44" s="23"/>
      <c r="AE44" s="23"/>
      <c r="AF44" s="23"/>
      <c r="AG44" s="119">
        <f t="shared" ref="AG44" si="272">IF((AC45+AD45+AE45+AF45)&gt;$AH$4,"GREŠKA",AC45+AD45+AE45+AF45)</f>
        <v>0</v>
      </c>
      <c r="AH44" s="112" t="str">
        <f t="shared" ref="AH44" si="273">IF(AG44=0,"NE",(IF(AG44&gt;=($AH$4/2),"DA","NE")))</f>
        <v>NE</v>
      </c>
      <c r="AI44" s="22"/>
      <c r="AJ44" s="23"/>
      <c r="AK44" s="23"/>
      <c r="AL44" s="23"/>
      <c r="AM44" s="114">
        <f t="shared" ref="AM44" si="274">IF((AI45+AJ45+AK45+AL45)&gt;$AN$4,"GREŠKA",AI45+AJ45+AK45+AL45)</f>
        <v>0</v>
      </c>
      <c r="AN44" s="112" t="str">
        <f t="shared" ref="AN44" si="275">IF(AM44=0,"NE",(IF(AM44&gt;=($AN$4/2),"DA","NE")))</f>
        <v>NE</v>
      </c>
      <c r="AO44" s="117">
        <f t="shared" ref="AO44" si="276">IF(AND(J44="da",P44="da",V44="da",AB44="da",AH44="da",AN44="da"),I44+O44+U44+AA44+AM44+AG44,0)</f>
        <v>0</v>
      </c>
      <c r="AP44" s="170" t="str">
        <f t="shared" ref="AP44" si="277">IF(OR(COUNTIF(J44:AN45,"ne")&gt;3,COUNTIF(J44:AN45,"ne")=0),"NE",COUNTIF(J44:AN45,"ne"))</f>
        <v>NE</v>
      </c>
      <c r="AQ44" s="172" t="str">
        <f t="shared" ref="AQ44" si="278">IF(SUM(COUNTBLANK(E44:H44),COUNTBLANK(K44:N44),COUNTBLANK(Q44:T44),COUNTBLANK(W44:Z44),COUNTBLANK(AC44:AF44),COUNTBLANK(AI44:AL44))=24,"NE","DA")</f>
        <v>NE</v>
      </c>
      <c r="AR44" s="178"/>
      <c r="AS44" s="184" t="str">
        <f>J44</f>
        <v>NE</v>
      </c>
      <c r="AT44" s="184" t="str">
        <f>P44</f>
        <v>NE</v>
      </c>
      <c r="AU44" s="184" t="str">
        <f>V44</f>
        <v>NE</v>
      </c>
      <c r="AV44" s="184" t="str">
        <f>AB44</f>
        <v>NE</v>
      </c>
      <c r="AW44" s="184" t="str">
        <f>AH44</f>
        <v>NE</v>
      </c>
      <c r="AX44" s="184" t="str">
        <f>AN44</f>
        <v>NE</v>
      </c>
      <c r="AY44" s="188" t="str">
        <f t="shared" ref="AY44" si="279">IF(AO44&lt;50, "NE",IF(AO44&lt;60,2,IF(AO44&lt;75,3,IF(AO44&lt;90,4,5))))</f>
        <v>NE</v>
      </c>
    </row>
    <row r="45" spans="1:51" ht="15.75" customHeight="1" thickBot="1" x14ac:dyDescent="0.3">
      <c r="A45" s="152"/>
      <c r="B45" s="154"/>
      <c r="C45" s="156"/>
      <c r="D45" s="26" t="s">
        <v>20</v>
      </c>
      <c r="E45" s="27">
        <f>IF($E$7=0,0,$E$7/$E$6*E44)</f>
        <v>0</v>
      </c>
      <c r="F45" s="27">
        <f>IF($F$7=0,0,$F$7/$F$6*F44)</f>
        <v>0</v>
      </c>
      <c r="G45" s="27">
        <f>IF($G$7=0,0,$G$7/$G$6*G44)</f>
        <v>0</v>
      </c>
      <c r="H45" s="27">
        <f>IF($H$7=0,0,$H$7/$H$6*H44)</f>
        <v>0</v>
      </c>
      <c r="I45" s="115"/>
      <c r="J45" s="116"/>
      <c r="K45" s="28">
        <f>IF($K$7=0,0,$K$7/$K$6*K44)</f>
        <v>0</v>
      </c>
      <c r="L45" s="27">
        <f>IF($L$7=0,0,$L$7/$L$6*L44)</f>
        <v>0</v>
      </c>
      <c r="M45" s="27">
        <f>IF($M$7=0,0,$M$7/$M$6*M44)</f>
        <v>0</v>
      </c>
      <c r="N45" s="27">
        <f>IF($N$7=0,0,$N$7/$N$6*N44)</f>
        <v>0</v>
      </c>
      <c r="O45" s="115"/>
      <c r="P45" s="116"/>
      <c r="Q45" s="28">
        <f>IF($Q$7=0,0,$Q$7/$Q$6*Q44)</f>
        <v>0</v>
      </c>
      <c r="R45" s="27">
        <f>IF($R$7=0,0,$R$7/$R$6*R44)</f>
        <v>0</v>
      </c>
      <c r="S45" s="27">
        <f>IF($S$7=0,0,$S$7/$S$6*S44)</f>
        <v>0</v>
      </c>
      <c r="T45" s="27">
        <f>IF($T$7=0,0,$T$7/$T$6*T44)</f>
        <v>0</v>
      </c>
      <c r="U45" s="115"/>
      <c r="V45" s="116"/>
      <c r="W45" s="28">
        <f>IF($W$7=0,0,$W$7/$W$6*W44)</f>
        <v>0</v>
      </c>
      <c r="X45" s="27">
        <f>IF($X$7=0,0,$X$7/$X$6*X44)</f>
        <v>0</v>
      </c>
      <c r="Y45" s="27">
        <f>IF($Y$7=0,0,$Y$7/$Y$6*Y44)</f>
        <v>0</v>
      </c>
      <c r="Z45" s="27">
        <f>IF($Z$7=0,0,$Z$7/$Z$6*Z44)</f>
        <v>0</v>
      </c>
      <c r="AA45" s="115"/>
      <c r="AB45" s="116"/>
      <c r="AC45" s="28">
        <f t="shared" ref="AC45:AC107" si="280">IF($AC$7=0,0,$AC$7/$AC$6*AC44)</f>
        <v>0</v>
      </c>
      <c r="AD45" s="27">
        <f t="shared" ref="AD45:AD107" si="281">IF($AD$7=0,0,$AD$7/$AD$6*AD44)</f>
        <v>0</v>
      </c>
      <c r="AE45" s="27">
        <f t="shared" ref="AE45:AE107" si="282">IF($AE$7=0,0,$AE$7/$AE$6*AE44)</f>
        <v>0</v>
      </c>
      <c r="AF45" s="27">
        <f t="shared" ref="AF45:AF107" si="283">IF($AF$7=0,0,$AF$7/$AF$6*AF44)</f>
        <v>0</v>
      </c>
      <c r="AG45" s="120"/>
      <c r="AH45" s="113"/>
      <c r="AI45" s="29">
        <f t="shared" ref="AI45:AI107" si="284">IF($AI$7=0,0,$AI$7/$AI$6*AI44)</f>
        <v>0</v>
      </c>
      <c r="AJ45" s="29">
        <f t="shared" ref="AJ45:AJ107" si="285">IF($AJ$7=0,0,$AJ$7/$AJ$6*AJ44)</f>
        <v>0</v>
      </c>
      <c r="AK45" s="29">
        <f t="shared" ref="AK45:AK107" si="286">IF($AK$7=0,0,$AK$7/$AK$6*AK44)</f>
        <v>0</v>
      </c>
      <c r="AL45" s="29">
        <f t="shared" ref="AL45:AL107" si="287">IF($AL$7=0,0,$AL$7/$AL$6*AL44)</f>
        <v>0</v>
      </c>
      <c r="AM45" s="115"/>
      <c r="AN45" s="116"/>
      <c r="AO45" s="118"/>
      <c r="AP45" s="171"/>
      <c r="AQ45" s="174"/>
      <c r="AR45" s="179"/>
      <c r="AS45" s="181"/>
      <c r="AT45" s="181"/>
      <c r="AU45" s="181"/>
      <c r="AV45" s="181"/>
      <c r="AW45" s="181"/>
      <c r="AX45" s="181"/>
      <c r="AY45" s="189"/>
    </row>
    <row r="46" spans="1:51" ht="15" customHeight="1" x14ac:dyDescent="0.25">
      <c r="A46" s="151">
        <v>20</v>
      </c>
      <c r="B46" s="153" t="str">
        <f>'Popis studenata'!B21</f>
        <v xml:space="preserve"> </v>
      </c>
      <c r="C46" s="155">
        <f>'Popis studenata'!C21</f>
        <v>0</v>
      </c>
      <c r="D46" s="21" t="s">
        <v>19</v>
      </c>
      <c r="E46" s="22"/>
      <c r="F46" s="23"/>
      <c r="G46" s="23"/>
      <c r="H46" s="23"/>
      <c r="I46" s="119">
        <f t="shared" ref="I46" si="288">IF((E47+F47+G47+H47)&gt;$J$4,"GREŠKA",E47+F47+G47+H47)</f>
        <v>0</v>
      </c>
      <c r="J46" s="112" t="str">
        <f t="shared" ref="J46" si="289">IF(I46=0,"NE",(IF(I46&gt;=($J$4/2),"DA","NE")))</f>
        <v>NE</v>
      </c>
      <c r="K46" s="22"/>
      <c r="L46" s="23"/>
      <c r="M46" s="23"/>
      <c r="N46" s="23"/>
      <c r="O46" s="119">
        <f t="shared" ref="O46" si="290">IF((K47+L47+M47+N47)&gt;$P$4,"GREŠKA",K47+L47+M47+N47)</f>
        <v>0</v>
      </c>
      <c r="P46" s="112" t="str">
        <f t="shared" ref="P46" si="291">IF(O46=0,"NE",(IF(O46&gt;=($P$4/2),"DA","NE")))</f>
        <v>NE</v>
      </c>
      <c r="Q46" s="22"/>
      <c r="R46" s="23"/>
      <c r="S46" s="23"/>
      <c r="T46" s="23"/>
      <c r="U46" s="119">
        <f t="shared" ref="U46" si="292">IF((Q47+R47+S47+T47)&gt;$V$4,"GREŠKA",Q47+R47+S47+T47)</f>
        <v>0</v>
      </c>
      <c r="V46" s="112" t="str">
        <f t="shared" ref="V46" si="293">IF(U46=0,"NE",(IF(U46&gt;=($V$4/2),"DA","NE")))</f>
        <v>NE</v>
      </c>
      <c r="W46" s="22"/>
      <c r="X46" s="23"/>
      <c r="Y46" s="23"/>
      <c r="Z46" s="23"/>
      <c r="AA46" s="119">
        <f t="shared" ref="AA46" si="294">IF((W47+X47+Y47+Z47)&gt;$AB$4,"GREŠKA",W47+X47+Y47+Z47)</f>
        <v>0</v>
      </c>
      <c r="AB46" s="112" t="str">
        <f t="shared" ref="AB46" si="295">IF(AA46=0,"NE",(IF(AA46&gt;=($AB$4/2),"DA","NE")))</f>
        <v>NE</v>
      </c>
      <c r="AC46" s="22"/>
      <c r="AD46" s="23"/>
      <c r="AE46" s="23"/>
      <c r="AF46" s="23"/>
      <c r="AG46" s="119">
        <f t="shared" ref="AG46" si="296">IF((AC47+AD47+AE47+AF47)&gt;$AH$4,"GREŠKA",AC47+AD47+AE47+AF47)</f>
        <v>0</v>
      </c>
      <c r="AH46" s="112" t="str">
        <f t="shared" ref="AH46" si="297">IF(AG46=0,"NE",(IF(AG46&gt;=($AH$4/2),"DA","NE")))</f>
        <v>NE</v>
      </c>
      <c r="AI46" s="22"/>
      <c r="AJ46" s="23"/>
      <c r="AK46" s="23"/>
      <c r="AL46" s="23"/>
      <c r="AM46" s="114">
        <f t="shared" ref="AM46" si="298">IF((AI47+AJ47+AK47+AL47)&gt;$AN$4,"GREŠKA",AI47+AJ47+AK47+AL47)</f>
        <v>0</v>
      </c>
      <c r="AN46" s="112" t="str">
        <f t="shared" ref="AN46" si="299">IF(AM46=0,"NE",(IF(AM46&gt;=($AN$4/2),"DA","NE")))</f>
        <v>NE</v>
      </c>
      <c r="AO46" s="117">
        <f t="shared" ref="AO46" si="300">IF(AND(J46="da",P46="da",V46="da",AB46="da",AH46="da",AN46="da"),I46+O46+U46+AA46+AM46+AG46,0)</f>
        <v>0</v>
      </c>
      <c r="AP46" s="170" t="str">
        <f t="shared" ref="AP46" si="301">IF(OR(COUNTIF(J46:AN47,"ne")&gt;3,COUNTIF(J46:AN47,"ne")=0),"NE",COUNTIF(J46:AN47,"ne"))</f>
        <v>NE</v>
      </c>
      <c r="AQ46" s="172" t="str">
        <f t="shared" ref="AQ46" si="302">IF(SUM(COUNTBLANK(E46:H46),COUNTBLANK(K46:N46),COUNTBLANK(Q46:T46),COUNTBLANK(W46:Z46),COUNTBLANK(AC46:AF46),COUNTBLANK(AI46:AL46))=24,"NE","DA")</f>
        <v>NE</v>
      </c>
      <c r="AR46" s="178"/>
      <c r="AS46" s="184" t="str">
        <f>J46</f>
        <v>NE</v>
      </c>
      <c r="AT46" s="184" t="str">
        <f>P46</f>
        <v>NE</v>
      </c>
      <c r="AU46" s="184" t="str">
        <f>V46</f>
        <v>NE</v>
      </c>
      <c r="AV46" s="184" t="str">
        <f>AB46</f>
        <v>NE</v>
      </c>
      <c r="AW46" s="184" t="str">
        <f>AH46</f>
        <v>NE</v>
      </c>
      <c r="AX46" s="184" t="str">
        <f>AN46</f>
        <v>NE</v>
      </c>
      <c r="AY46" s="188" t="str">
        <f t="shared" ref="AY46" si="303">IF(AO46&lt;50, "NE",IF(AO46&lt;60,2,IF(AO46&lt;75,3,IF(AO46&lt;90,4,5))))</f>
        <v>NE</v>
      </c>
    </row>
    <row r="47" spans="1:51" ht="15.75" customHeight="1" thickBot="1" x14ac:dyDescent="0.3">
      <c r="A47" s="152"/>
      <c r="B47" s="154"/>
      <c r="C47" s="156"/>
      <c r="D47" s="26" t="s">
        <v>20</v>
      </c>
      <c r="E47" s="27">
        <f t="shared" ref="E47" si="304">IF($E$7=0,0,$E$7/$E$6*E46)</f>
        <v>0</v>
      </c>
      <c r="F47" s="27">
        <f t="shared" ref="F47" si="305">IF($F$7=0,0,$F$7/$F$6*F46)</f>
        <v>0</v>
      </c>
      <c r="G47" s="27">
        <f t="shared" ref="G47" si="306">IF($G$7=0,0,$G$7/$G$6*G46)</f>
        <v>0</v>
      </c>
      <c r="H47" s="27">
        <f t="shared" ref="H47" si="307">IF($H$7=0,0,$H$7/$H$6*H46)</f>
        <v>0</v>
      </c>
      <c r="I47" s="115"/>
      <c r="J47" s="116"/>
      <c r="K47" s="28">
        <f t="shared" ref="K47" si="308">IF($K$7=0,0,$K$7/$K$6*K46)</f>
        <v>0</v>
      </c>
      <c r="L47" s="27">
        <f t="shared" ref="L47" si="309">IF($L$7=0,0,$L$7/$L$6*L46)</f>
        <v>0</v>
      </c>
      <c r="M47" s="27">
        <f t="shared" ref="M47" si="310">IF($M$7=0,0,$M$7/$M$6*M46)</f>
        <v>0</v>
      </c>
      <c r="N47" s="27">
        <f t="shared" ref="N47" si="311">IF($N$7=0,0,$N$7/$N$6*N46)</f>
        <v>0</v>
      </c>
      <c r="O47" s="115"/>
      <c r="P47" s="116"/>
      <c r="Q47" s="28">
        <f t="shared" ref="Q47" si="312">IF($Q$7=0,0,$Q$7/$Q$6*Q46)</f>
        <v>0</v>
      </c>
      <c r="R47" s="27">
        <f t="shared" ref="R47" si="313">IF($R$7=0,0,$R$7/$R$6*R46)</f>
        <v>0</v>
      </c>
      <c r="S47" s="27">
        <f t="shared" ref="S47" si="314">IF($S$7=0,0,$S$7/$S$6*S46)</f>
        <v>0</v>
      </c>
      <c r="T47" s="27">
        <f t="shared" ref="T47" si="315">IF($T$7=0,0,$T$7/$T$6*T46)</f>
        <v>0</v>
      </c>
      <c r="U47" s="115"/>
      <c r="V47" s="116"/>
      <c r="W47" s="28">
        <f t="shared" ref="W47" si="316">IF($W$7=0,0,$W$7/$W$6*W46)</f>
        <v>0</v>
      </c>
      <c r="X47" s="27">
        <f t="shared" ref="X47" si="317">IF($X$7=0,0,$X$7/$X$6*X46)</f>
        <v>0</v>
      </c>
      <c r="Y47" s="27">
        <f t="shared" ref="Y47" si="318">IF($Y$7=0,0,$Y$7/$Y$6*Y46)</f>
        <v>0</v>
      </c>
      <c r="Z47" s="27">
        <f t="shared" ref="Z47" si="319">IF($Z$7=0,0,$Z$7/$Z$6*Z46)</f>
        <v>0</v>
      </c>
      <c r="AA47" s="115"/>
      <c r="AB47" s="116"/>
      <c r="AC47" s="28">
        <f t="shared" si="280"/>
        <v>0</v>
      </c>
      <c r="AD47" s="27">
        <f t="shared" si="281"/>
        <v>0</v>
      </c>
      <c r="AE47" s="27">
        <f t="shared" si="282"/>
        <v>0</v>
      </c>
      <c r="AF47" s="27">
        <f t="shared" si="283"/>
        <v>0</v>
      </c>
      <c r="AG47" s="120"/>
      <c r="AH47" s="113"/>
      <c r="AI47" s="59">
        <f t="shared" si="284"/>
        <v>0</v>
      </c>
      <c r="AJ47" s="59">
        <f t="shared" si="285"/>
        <v>0</v>
      </c>
      <c r="AK47" s="59">
        <f t="shared" si="286"/>
        <v>0</v>
      </c>
      <c r="AL47" s="59">
        <f t="shared" si="287"/>
        <v>0</v>
      </c>
      <c r="AM47" s="115"/>
      <c r="AN47" s="116"/>
      <c r="AO47" s="118"/>
      <c r="AP47" s="171"/>
      <c r="AQ47" s="174"/>
      <c r="AR47" s="179"/>
      <c r="AS47" s="181"/>
      <c r="AT47" s="181"/>
      <c r="AU47" s="181"/>
      <c r="AV47" s="181"/>
      <c r="AW47" s="181"/>
      <c r="AX47" s="181"/>
      <c r="AY47" s="189"/>
    </row>
    <row r="48" spans="1:51" ht="15" customHeight="1" x14ac:dyDescent="0.25">
      <c r="A48" s="151">
        <v>21</v>
      </c>
      <c r="B48" s="153" t="str">
        <f>'Popis studenata'!B22</f>
        <v xml:space="preserve"> </v>
      </c>
      <c r="C48" s="155">
        <f>'Popis studenata'!C22</f>
        <v>0</v>
      </c>
      <c r="D48" s="21" t="s">
        <v>19</v>
      </c>
      <c r="E48" s="22"/>
      <c r="F48" s="23"/>
      <c r="G48" s="23"/>
      <c r="H48" s="23"/>
      <c r="I48" s="119">
        <f t="shared" ref="I48" si="320">IF((E49+F49+G49+H49)&gt;$J$4,"GREŠKA",E49+F49+G49+H49)</f>
        <v>0</v>
      </c>
      <c r="J48" s="112" t="str">
        <f t="shared" ref="J48" si="321">IF(I48=0,"NE",(IF(I48&gt;=($J$4/2),"DA","NE")))</f>
        <v>NE</v>
      </c>
      <c r="K48" s="22"/>
      <c r="L48" s="23"/>
      <c r="M48" s="23"/>
      <c r="N48" s="23"/>
      <c r="O48" s="119">
        <f t="shared" ref="O48" si="322">IF((K49+L49+M49+N49)&gt;$P$4,"GREŠKA",K49+L49+M49+N49)</f>
        <v>0</v>
      </c>
      <c r="P48" s="112" t="str">
        <f t="shared" ref="P48" si="323">IF(O48=0,"NE",(IF(O48&gt;=($P$4/2),"DA","NE")))</f>
        <v>NE</v>
      </c>
      <c r="Q48" s="22"/>
      <c r="R48" s="23"/>
      <c r="S48" s="23"/>
      <c r="T48" s="23"/>
      <c r="U48" s="119">
        <f t="shared" ref="U48" si="324">IF((Q49+R49+S49+T49)&gt;$V$4,"GREŠKA",Q49+R49+S49+T49)</f>
        <v>0</v>
      </c>
      <c r="V48" s="112" t="str">
        <f t="shared" ref="V48" si="325">IF(U48=0,"NE",(IF(U48&gt;=($V$4/2),"DA","NE")))</f>
        <v>NE</v>
      </c>
      <c r="W48" s="22"/>
      <c r="X48" s="23"/>
      <c r="Y48" s="23"/>
      <c r="Z48" s="23"/>
      <c r="AA48" s="119">
        <f t="shared" ref="AA48" si="326">IF((W49+X49+Y49+Z49)&gt;$AB$4,"GREŠKA",W49+X49+Y49+Z49)</f>
        <v>0</v>
      </c>
      <c r="AB48" s="112" t="str">
        <f t="shared" ref="AB48" si="327">IF(AA48=0,"NE",(IF(AA48&gt;=($AB$4/2),"DA","NE")))</f>
        <v>NE</v>
      </c>
      <c r="AC48" s="22"/>
      <c r="AD48" s="23"/>
      <c r="AE48" s="23"/>
      <c r="AF48" s="23"/>
      <c r="AG48" s="119">
        <f t="shared" ref="AG48" si="328">IF((AC49+AD49+AE49+AF49)&gt;$AH$4,"GREŠKA",AC49+AD49+AE49+AF49)</f>
        <v>0</v>
      </c>
      <c r="AH48" s="112" t="str">
        <f t="shared" ref="AH48" si="329">IF(AG48=0,"NE",(IF(AG48&gt;=($AH$4/2),"DA","NE")))</f>
        <v>NE</v>
      </c>
      <c r="AI48" s="22"/>
      <c r="AJ48" s="23"/>
      <c r="AK48" s="23"/>
      <c r="AL48" s="23"/>
      <c r="AM48" s="114">
        <f t="shared" ref="AM48" si="330">IF((AI49+AJ49+AK49+AL49)&gt;$AN$4,"GREŠKA",AI49+AJ49+AK49+AL49)</f>
        <v>0</v>
      </c>
      <c r="AN48" s="112" t="str">
        <f t="shared" ref="AN48" si="331">IF(AM48=0,"NE",(IF(AM48&gt;=($AN$4/2),"DA","NE")))</f>
        <v>NE</v>
      </c>
      <c r="AO48" s="117">
        <f t="shared" ref="AO48" si="332">IF(AND(J48="da",P48="da",V48="da",AB48="da",AH48="da",AN48="da"),I48+O48+U48+AA48+AM48+AG48,0)</f>
        <v>0</v>
      </c>
      <c r="AP48" s="170" t="str">
        <f t="shared" ref="AP48" si="333">IF(OR(COUNTIF(J48:AN49,"ne")&gt;3,COUNTIF(J48:AN49,"ne")=0),"NE",COUNTIF(J48:AN49,"ne"))</f>
        <v>NE</v>
      </c>
      <c r="AQ48" s="172" t="str">
        <f t="shared" ref="AQ48" si="334">IF(SUM(COUNTBLANK(E48:H48),COUNTBLANK(K48:N48),COUNTBLANK(Q48:T48),COUNTBLANK(W48:Z48),COUNTBLANK(AC48:AF48),COUNTBLANK(AI48:AL48))=24,"NE","DA")</f>
        <v>NE</v>
      </c>
      <c r="AR48" s="178"/>
      <c r="AS48" s="184" t="str">
        <f>J48</f>
        <v>NE</v>
      </c>
      <c r="AT48" s="184" t="str">
        <f>P48</f>
        <v>NE</v>
      </c>
      <c r="AU48" s="184" t="str">
        <f>V48</f>
        <v>NE</v>
      </c>
      <c r="AV48" s="184" t="str">
        <f>AB48</f>
        <v>NE</v>
      </c>
      <c r="AW48" s="184" t="str">
        <f>AH48</f>
        <v>NE</v>
      </c>
      <c r="AX48" s="184" t="str">
        <f>AN48</f>
        <v>NE</v>
      </c>
      <c r="AY48" s="188" t="str">
        <f t="shared" ref="AY48" si="335">IF(AO48&lt;50, "NE",IF(AO48&lt;60,2,IF(AO48&lt;75,3,IF(AO48&lt;90,4,5))))</f>
        <v>NE</v>
      </c>
    </row>
    <row r="49" spans="1:51" ht="15.75" customHeight="1" thickBot="1" x14ac:dyDescent="0.3">
      <c r="A49" s="152"/>
      <c r="B49" s="154"/>
      <c r="C49" s="156"/>
      <c r="D49" s="26" t="s">
        <v>20</v>
      </c>
      <c r="E49" s="27">
        <f t="shared" ref="E49" si="336">IF($E$7=0,0,$E$7/$E$6*E48)</f>
        <v>0</v>
      </c>
      <c r="F49" s="27">
        <f t="shared" ref="F49" si="337">IF($F$7=0,0,$F$7/$F$6*F48)</f>
        <v>0</v>
      </c>
      <c r="G49" s="27">
        <f t="shared" ref="G49" si="338">IF($G$7=0,0,$G$7/$G$6*G48)</f>
        <v>0</v>
      </c>
      <c r="H49" s="27">
        <f t="shared" ref="H49" si="339">IF($H$7=0,0,$H$7/$H$6*H48)</f>
        <v>0</v>
      </c>
      <c r="I49" s="115"/>
      <c r="J49" s="116"/>
      <c r="K49" s="28">
        <f t="shared" ref="K49" si="340">IF($K$7=0,0,$K$7/$K$6*K48)</f>
        <v>0</v>
      </c>
      <c r="L49" s="27">
        <f t="shared" ref="L49" si="341">IF($L$7=0,0,$L$7/$L$6*L48)</f>
        <v>0</v>
      </c>
      <c r="M49" s="27">
        <f t="shared" ref="M49" si="342">IF($M$7=0,0,$M$7/$M$6*M48)</f>
        <v>0</v>
      </c>
      <c r="N49" s="27">
        <f t="shared" ref="N49" si="343">IF($N$7=0,0,$N$7/$N$6*N48)</f>
        <v>0</v>
      </c>
      <c r="O49" s="115"/>
      <c r="P49" s="116"/>
      <c r="Q49" s="28">
        <f t="shared" ref="Q49" si="344">IF($Q$7=0,0,$Q$7/$Q$6*Q48)</f>
        <v>0</v>
      </c>
      <c r="R49" s="27">
        <f t="shared" ref="R49" si="345">IF($R$7=0,0,$R$7/$R$6*R48)</f>
        <v>0</v>
      </c>
      <c r="S49" s="27">
        <f t="shared" ref="S49" si="346">IF($S$7=0,0,$S$7/$S$6*S48)</f>
        <v>0</v>
      </c>
      <c r="T49" s="27">
        <f t="shared" ref="T49" si="347">IF($T$7=0,0,$T$7/$T$6*T48)</f>
        <v>0</v>
      </c>
      <c r="U49" s="115"/>
      <c r="V49" s="116"/>
      <c r="W49" s="28">
        <f t="shared" ref="W49" si="348">IF($W$7=0,0,$W$7/$W$6*W48)</f>
        <v>0</v>
      </c>
      <c r="X49" s="27">
        <f t="shared" ref="X49" si="349">IF($X$7=0,0,$X$7/$X$6*X48)</f>
        <v>0</v>
      </c>
      <c r="Y49" s="27">
        <f t="shared" ref="Y49" si="350">IF($Y$7=0,0,$Y$7/$Y$6*Y48)</f>
        <v>0</v>
      </c>
      <c r="Z49" s="27">
        <f t="shared" ref="Z49" si="351">IF($Z$7=0,0,$Z$7/$Z$6*Z48)</f>
        <v>0</v>
      </c>
      <c r="AA49" s="115"/>
      <c r="AB49" s="116"/>
      <c r="AC49" s="28">
        <f t="shared" si="280"/>
        <v>0</v>
      </c>
      <c r="AD49" s="27">
        <f t="shared" si="281"/>
        <v>0</v>
      </c>
      <c r="AE49" s="27">
        <f t="shared" si="282"/>
        <v>0</v>
      </c>
      <c r="AF49" s="27">
        <f t="shared" si="283"/>
        <v>0</v>
      </c>
      <c r="AG49" s="120"/>
      <c r="AH49" s="113"/>
      <c r="AI49" s="59">
        <f t="shared" si="284"/>
        <v>0</v>
      </c>
      <c r="AJ49" s="59">
        <f t="shared" si="285"/>
        <v>0</v>
      </c>
      <c r="AK49" s="59">
        <f t="shared" si="286"/>
        <v>0</v>
      </c>
      <c r="AL49" s="59">
        <f t="shared" si="287"/>
        <v>0</v>
      </c>
      <c r="AM49" s="115"/>
      <c r="AN49" s="116"/>
      <c r="AO49" s="118"/>
      <c r="AP49" s="171"/>
      <c r="AQ49" s="174"/>
      <c r="AR49" s="179"/>
      <c r="AS49" s="181"/>
      <c r="AT49" s="181"/>
      <c r="AU49" s="181"/>
      <c r="AV49" s="181"/>
      <c r="AW49" s="181"/>
      <c r="AX49" s="181"/>
      <c r="AY49" s="189"/>
    </row>
    <row r="50" spans="1:51" ht="15" customHeight="1" x14ac:dyDescent="0.25">
      <c r="A50" s="151">
        <v>22</v>
      </c>
      <c r="B50" s="153" t="str">
        <f>'Popis studenata'!B23</f>
        <v xml:space="preserve"> </v>
      </c>
      <c r="C50" s="155">
        <f>'Popis studenata'!C23</f>
        <v>0</v>
      </c>
      <c r="D50" s="21" t="s">
        <v>19</v>
      </c>
      <c r="E50" s="22"/>
      <c r="F50" s="23"/>
      <c r="G50" s="23"/>
      <c r="H50" s="23"/>
      <c r="I50" s="119">
        <f t="shared" ref="I50" si="352">IF((E51+F51+G51+H51)&gt;$J$4,"GREŠKA",E51+F51+G51+H51)</f>
        <v>0</v>
      </c>
      <c r="J50" s="112" t="str">
        <f t="shared" ref="J50" si="353">IF(I50=0,"NE",(IF(I50&gt;=($J$4/2),"DA","NE")))</f>
        <v>NE</v>
      </c>
      <c r="K50" s="22"/>
      <c r="L50" s="23"/>
      <c r="M50" s="23"/>
      <c r="N50" s="23"/>
      <c r="O50" s="119">
        <f t="shared" ref="O50" si="354">IF((K51+L51+M51+N51)&gt;$P$4,"GREŠKA",K51+L51+M51+N51)</f>
        <v>0</v>
      </c>
      <c r="P50" s="112" t="str">
        <f t="shared" ref="P50" si="355">IF(O50=0,"NE",(IF(O50&gt;=($P$4/2),"DA","NE")))</f>
        <v>NE</v>
      </c>
      <c r="Q50" s="22"/>
      <c r="R50" s="23"/>
      <c r="S50" s="23"/>
      <c r="T50" s="23"/>
      <c r="U50" s="119">
        <f t="shared" ref="U50" si="356">IF((Q51+R51+S51+T51)&gt;$V$4,"GREŠKA",Q51+R51+S51+T51)</f>
        <v>0</v>
      </c>
      <c r="V50" s="112" t="str">
        <f t="shared" ref="V50" si="357">IF(U50=0,"NE",(IF(U50&gt;=($V$4/2),"DA","NE")))</f>
        <v>NE</v>
      </c>
      <c r="W50" s="22"/>
      <c r="X50" s="23"/>
      <c r="Y50" s="23"/>
      <c r="Z50" s="23"/>
      <c r="AA50" s="119">
        <f t="shared" ref="AA50" si="358">IF((W51+X51+Y51+Z51)&gt;$AB$4,"GREŠKA",W51+X51+Y51+Z51)</f>
        <v>0</v>
      </c>
      <c r="AB50" s="112" t="str">
        <f t="shared" ref="AB50" si="359">IF(AA50=0,"NE",(IF(AA50&gt;=($AB$4/2),"DA","NE")))</f>
        <v>NE</v>
      </c>
      <c r="AC50" s="22"/>
      <c r="AD50" s="23"/>
      <c r="AE50" s="23"/>
      <c r="AF50" s="23"/>
      <c r="AG50" s="119">
        <f t="shared" ref="AG50" si="360">IF((AC51+AD51+AE51+AF51)&gt;$AH$4,"GREŠKA",AC51+AD51+AE51+AF51)</f>
        <v>0</v>
      </c>
      <c r="AH50" s="112" t="str">
        <f t="shared" ref="AH50" si="361">IF(AG50=0,"NE",(IF(AG50&gt;=($AH$4/2),"DA","NE")))</f>
        <v>NE</v>
      </c>
      <c r="AI50" s="22"/>
      <c r="AJ50" s="23"/>
      <c r="AK50" s="23"/>
      <c r="AL50" s="23"/>
      <c r="AM50" s="114">
        <f t="shared" ref="AM50" si="362">IF((AI51+AJ51+AK51+AL51)&gt;$AN$4,"GREŠKA",AI51+AJ51+AK51+AL51)</f>
        <v>0</v>
      </c>
      <c r="AN50" s="112" t="str">
        <f t="shared" ref="AN50" si="363">IF(AM50=0,"NE",(IF(AM50&gt;=($AN$4/2),"DA","NE")))</f>
        <v>NE</v>
      </c>
      <c r="AO50" s="117">
        <f t="shared" ref="AO50" si="364">IF(AND(J50="da",P50="da",V50="da",AB50="da",AH50="da",AN50="da"),I50+O50+U50+AA50+AM50+AG50,0)</f>
        <v>0</v>
      </c>
      <c r="AP50" s="170" t="str">
        <f t="shared" ref="AP50" si="365">IF(OR(COUNTIF(J50:AN51,"ne")&gt;3,COUNTIF(J50:AN51,"ne")=0),"NE",COUNTIF(J50:AN51,"ne"))</f>
        <v>NE</v>
      </c>
      <c r="AQ50" s="172" t="str">
        <f t="shared" ref="AQ50" si="366">IF(SUM(COUNTBLANK(E50:H50),COUNTBLANK(K50:N50),COUNTBLANK(Q50:T50),COUNTBLANK(W50:Z50),COUNTBLANK(AC50:AF50),COUNTBLANK(AI50:AL50))=24,"NE","DA")</f>
        <v>NE</v>
      </c>
      <c r="AR50" s="178"/>
      <c r="AS50" s="184" t="str">
        <f>J50</f>
        <v>NE</v>
      </c>
      <c r="AT50" s="184" t="str">
        <f>P50</f>
        <v>NE</v>
      </c>
      <c r="AU50" s="184" t="str">
        <f>V50</f>
        <v>NE</v>
      </c>
      <c r="AV50" s="184" t="str">
        <f>AB50</f>
        <v>NE</v>
      </c>
      <c r="AW50" s="184" t="str">
        <f>AH50</f>
        <v>NE</v>
      </c>
      <c r="AX50" s="184" t="str">
        <f>AN50</f>
        <v>NE</v>
      </c>
      <c r="AY50" s="188" t="str">
        <f t="shared" ref="AY50" si="367">IF(AO50&lt;50, "NE",IF(AO50&lt;60,2,IF(AO50&lt;75,3,IF(AO50&lt;90,4,5))))</f>
        <v>NE</v>
      </c>
    </row>
    <row r="51" spans="1:51" ht="15.75" customHeight="1" thickBot="1" x14ac:dyDescent="0.3">
      <c r="A51" s="152"/>
      <c r="B51" s="154"/>
      <c r="C51" s="156"/>
      <c r="D51" s="26" t="s">
        <v>20</v>
      </c>
      <c r="E51" s="27">
        <f t="shared" ref="E51" si="368">IF($E$7=0,0,$E$7/$E$6*E50)</f>
        <v>0</v>
      </c>
      <c r="F51" s="27">
        <f t="shared" ref="F51" si="369">IF($F$7=0,0,$F$7/$F$6*F50)</f>
        <v>0</v>
      </c>
      <c r="G51" s="27">
        <f t="shared" ref="G51" si="370">IF($G$7=0,0,$G$7/$G$6*G50)</f>
        <v>0</v>
      </c>
      <c r="H51" s="27">
        <f t="shared" ref="H51" si="371">IF($H$7=0,0,$H$7/$H$6*H50)</f>
        <v>0</v>
      </c>
      <c r="I51" s="115"/>
      <c r="J51" s="116"/>
      <c r="K51" s="28">
        <f t="shared" ref="K51" si="372">IF($K$7=0,0,$K$7/$K$6*K50)</f>
        <v>0</v>
      </c>
      <c r="L51" s="27">
        <f t="shared" ref="L51" si="373">IF($L$7=0,0,$L$7/$L$6*L50)</f>
        <v>0</v>
      </c>
      <c r="M51" s="27">
        <f t="shared" ref="M51" si="374">IF($M$7=0,0,$M$7/$M$6*M50)</f>
        <v>0</v>
      </c>
      <c r="N51" s="27">
        <f t="shared" ref="N51" si="375">IF($N$7=0,0,$N$7/$N$6*N50)</f>
        <v>0</v>
      </c>
      <c r="O51" s="115"/>
      <c r="P51" s="116"/>
      <c r="Q51" s="28">
        <f t="shared" ref="Q51" si="376">IF($Q$7=0,0,$Q$7/$Q$6*Q50)</f>
        <v>0</v>
      </c>
      <c r="R51" s="27">
        <f t="shared" ref="R51" si="377">IF($R$7=0,0,$R$7/$R$6*R50)</f>
        <v>0</v>
      </c>
      <c r="S51" s="27">
        <f t="shared" ref="S51" si="378">IF($S$7=0,0,$S$7/$S$6*S50)</f>
        <v>0</v>
      </c>
      <c r="T51" s="27">
        <f t="shared" ref="T51" si="379">IF($T$7=0,0,$T$7/$T$6*T50)</f>
        <v>0</v>
      </c>
      <c r="U51" s="115"/>
      <c r="V51" s="116"/>
      <c r="W51" s="28">
        <f t="shared" ref="W51" si="380">IF($W$7=0,0,$W$7/$W$6*W50)</f>
        <v>0</v>
      </c>
      <c r="X51" s="27">
        <f t="shared" ref="X51" si="381">IF($X$7=0,0,$X$7/$X$6*X50)</f>
        <v>0</v>
      </c>
      <c r="Y51" s="27">
        <f t="shared" ref="Y51" si="382">IF($Y$7=0,0,$Y$7/$Y$6*Y50)</f>
        <v>0</v>
      </c>
      <c r="Z51" s="27">
        <f t="shared" ref="Z51" si="383">IF($Z$7=0,0,$Z$7/$Z$6*Z50)</f>
        <v>0</v>
      </c>
      <c r="AA51" s="115"/>
      <c r="AB51" s="116"/>
      <c r="AC51" s="28">
        <f t="shared" si="280"/>
        <v>0</v>
      </c>
      <c r="AD51" s="27">
        <f t="shared" si="281"/>
        <v>0</v>
      </c>
      <c r="AE51" s="27">
        <f t="shared" si="282"/>
        <v>0</v>
      </c>
      <c r="AF51" s="27">
        <f t="shared" si="283"/>
        <v>0</v>
      </c>
      <c r="AG51" s="120"/>
      <c r="AH51" s="113"/>
      <c r="AI51" s="59">
        <f t="shared" si="284"/>
        <v>0</v>
      </c>
      <c r="AJ51" s="59">
        <f t="shared" si="285"/>
        <v>0</v>
      </c>
      <c r="AK51" s="59">
        <f t="shared" si="286"/>
        <v>0</v>
      </c>
      <c r="AL51" s="59">
        <f t="shared" si="287"/>
        <v>0</v>
      </c>
      <c r="AM51" s="115"/>
      <c r="AN51" s="116"/>
      <c r="AO51" s="118"/>
      <c r="AP51" s="171"/>
      <c r="AQ51" s="174"/>
      <c r="AR51" s="179"/>
      <c r="AS51" s="181"/>
      <c r="AT51" s="181"/>
      <c r="AU51" s="181"/>
      <c r="AV51" s="181"/>
      <c r="AW51" s="181"/>
      <c r="AX51" s="181"/>
      <c r="AY51" s="189"/>
    </row>
    <row r="52" spans="1:51" ht="15" customHeight="1" x14ac:dyDescent="0.25">
      <c r="A52" s="151">
        <v>23</v>
      </c>
      <c r="B52" s="153" t="str">
        <f>'Popis studenata'!B24</f>
        <v xml:space="preserve"> </v>
      </c>
      <c r="C52" s="155">
        <f>'Popis studenata'!C24</f>
        <v>0</v>
      </c>
      <c r="D52" s="21" t="s">
        <v>19</v>
      </c>
      <c r="E52" s="22"/>
      <c r="F52" s="23"/>
      <c r="G52" s="23"/>
      <c r="H52" s="23"/>
      <c r="I52" s="119">
        <f t="shared" ref="I52" si="384">IF((E53+F53+G53+H53)&gt;$J$4,"GREŠKA",E53+F53+G53+H53)</f>
        <v>0</v>
      </c>
      <c r="J52" s="112" t="str">
        <f t="shared" ref="J52" si="385">IF(I52=0,"NE",(IF(I52&gt;=($J$4/2),"DA","NE")))</f>
        <v>NE</v>
      </c>
      <c r="K52" s="22"/>
      <c r="L52" s="23"/>
      <c r="M52" s="23"/>
      <c r="N52" s="23"/>
      <c r="O52" s="119">
        <f t="shared" ref="O52" si="386">IF((K53+L53+M53+N53)&gt;$P$4,"GREŠKA",K53+L53+M53+N53)</f>
        <v>0</v>
      </c>
      <c r="P52" s="112" t="str">
        <f t="shared" ref="P52" si="387">IF(O52=0,"NE",(IF(O52&gt;=($P$4/2),"DA","NE")))</f>
        <v>NE</v>
      </c>
      <c r="Q52" s="22"/>
      <c r="R52" s="23"/>
      <c r="S52" s="23"/>
      <c r="T52" s="23"/>
      <c r="U52" s="119">
        <f t="shared" ref="U52" si="388">IF((Q53+R53+S53+T53)&gt;$V$4,"GREŠKA",Q53+R53+S53+T53)</f>
        <v>0</v>
      </c>
      <c r="V52" s="112" t="str">
        <f t="shared" ref="V52" si="389">IF(U52=0,"NE",(IF(U52&gt;=($V$4/2),"DA","NE")))</f>
        <v>NE</v>
      </c>
      <c r="W52" s="22"/>
      <c r="X52" s="23"/>
      <c r="Y52" s="23"/>
      <c r="Z52" s="23"/>
      <c r="AA52" s="119">
        <f t="shared" ref="AA52" si="390">IF((W53+X53+Y53+Z53)&gt;$AB$4,"GREŠKA",W53+X53+Y53+Z53)</f>
        <v>0</v>
      </c>
      <c r="AB52" s="112" t="str">
        <f t="shared" ref="AB52" si="391">IF(AA52=0,"NE",(IF(AA52&gt;=($AB$4/2),"DA","NE")))</f>
        <v>NE</v>
      </c>
      <c r="AC52" s="22"/>
      <c r="AD52" s="23"/>
      <c r="AE52" s="23"/>
      <c r="AF52" s="23"/>
      <c r="AG52" s="119">
        <f t="shared" ref="AG52" si="392">IF((AC53+AD53+AE53+AF53)&gt;$AH$4,"GREŠKA",AC53+AD53+AE53+AF53)</f>
        <v>0</v>
      </c>
      <c r="AH52" s="112" t="str">
        <f t="shared" ref="AH52" si="393">IF(AG52=0,"NE",(IF(AG52&gt;=($AH$4/2),"DA","NE")))</f>
        <v>NE</v>
      </c>
      <c r="AI52" s="22"/>
      <c r="AJ52" s="23"/>
      <c r="AK52" s="23"/>
      <c r="AL52" s="23"/>
      <c r="AM52" s="114">
        <f t="shared" ref="AM52" si="394">IF((AI53+AJ53+AK53+AL53)&gt;$AN$4,"GREŠKA",AI53+AJ53+AK53+AL53)</f>
        <v>0</v>
      </c>
      <c r="AN52" s="112" t="str">
        <f t="shared" ref="AN52" si="395">IF(AM52=0,"NE",(IF(AM52&gt;=($AN$4/2),"DA","NE")))</f>
        <v>NE</v>
      </c>
      <c r="AO52" s="117">
        <f t="shared" ref="AO52" si="396">IF(AND(J52="da",P52="da",V52="da",AB52="da",AH52="da",AN52="da"),I52+O52+U52+AA52+AM52+AG52,0)</f>
        <v>0</v>
      </c>
      <c r="AP52" s="170" t="str">
        <f t="shared" ref="AP52" si="397">IF(OR(COUNTIF(J52:AN53,"ne")&gt;3,COUNTIF(J52:AN53,"ne")=0),"NE",COUNTIF(J52:AN53,"ne"))</f>
        <v>NE</v>
      </c>
      <c r="AQ52" s="172" t="str">
        <f t="shared" ref="AQ52" si="398">IF(SUM(COUNTBLANK(E52:H52),COUNTBLANK(K52:N52),COUNTBLANK(Q52:T52),COUNTBLANK(W52:Z52),COUNTBLANK(AC52:AF52),COUNTBLANK(AI52:AL52))=24,"NE","DA")</f>
        <v>NE</v>
      </c>
      <c r="AR52" s="178"/>
      <c r="AS52" s="184" t="str">
        <f>J52</f>
        <v>NE</v>
      </c>
      <c r="AT52" s="184" t="str">
        <f>P52</f>
        <v>NE</v>
      </c>
      <c r="AU52" s="184" t="str">
        <f>V52</f>
        <v>NE</v>
      </c>
      <c r="AV52" s="184" t="str">
        <f>AB52</f>
        <v>NE</v>
      </c>
      <c r="AW52" s="184" t="str">
        <f>AH52</f>
        <v>NE</v>
      </c>
      <c r="AX52" s="184" t="str">
        <f>AN52</f>
        <v>NE</v>
      </c>
      <c r="AY52" s="188" t="str">
        <f t="shared" ref="AY52" si="399">IF(AO52&lt;50, "NE",IF(AO52&lt;60,2,IF(AO52&lt;75,3,IF(AO52&lt;90,4,5))))</f>
        <v>NE</v>
      </c>
    </row>
    <row r="53" spans="1:51" ht="15.75" customHeight="1" thickBot="1" x14ac:dyDescent="0.3">
      <c r="A53" s="152"/>
      <c r="B53" s="154"/>
      <c r="C53" s="156"/>
      <c r="D53" s="26" t="s">
        <v>20</v>
      </c>
      <c r="E53" s="27">
        <f t="shared" ref="E53" si="400">IF($E$7=0,0,$E$7/$E$6*E52)</f>
        <v>0</v>
      </c>
      <c r="F53" s="27">
        <f t="shared" ref="F53" si="401">IF($F$7=0,0,$F$7/$F$6*F52)</f>
        <v>0</v>
      </c>
      <c r="G53" s="27">
        <f t="shared" ref="G53" si="402">IF($G$7=0,0,$G$7/$G$6*G52)</f>
        <v>0</v>
      </c>
      <c r="H53" s="27">
        <f t="shared" ref="H53" si="403">IF($H$7=0,0,$H$7/$H$6*H52)</f>
        <v>0</v>
      </c>
      <c r="I53" s="115"/>
      <c r="J53" s="116"/>
      <c r="K53" s="28">
        <f t="shared" ref="K53" si="404">IF($K$7=0,0,$K$7/$K$6*K52)</f>
        <v>0</v>
      </c>
      <c r="L53" s="27">
        <f t="shared" ref="L53" si="405">IF($L$7=0,0,$L$7/$L$6*L52)</f>
        <v>0</v>
      </c>
      <c r="M53" s="27">
        <f t="shared" ref="M53" si="406">IF($M$7=0,0,$M$7/$M$6*M52)</f>
        <v>0</v>
      </c>
      <c r="N53" s="27">
        <f t="shared" ref="N53" si="407">IF($N$7=0,0,$N$7/$N$6*N52)</f>
        <v>0</v>
      </c>
      <c r="O53" s="115"/>
      <c r="P53" s="116"/>
      <c r="Q53" s="28">
        <f t="shared" ref="Q53" si="408">IF($Q$7=0,0,$Q$7/$Q$6*Q52)</f>
        <v>0</v>
      </c>
      <c r="R53" s="27">
        <f t="shared" ref="R53" si="409">IF($R$7=0,0,$R$7/$R$6*R52)</f>
        <v>0</v>
      </c>
      <c r="S53" s="27">
        <f t="shared" ref="S53" si="410">IF($S$7=0,0,$S$7/$S$6*S52)</f>
        <v>0</v>
      </c>
      <c r="T53" s="27">
        <f t="shared" ref="T53" si="411">IF($T$7=0,0,$T$7/$T$6*T52)</f>
        <v>0</v>
      </c>
      <c r="U53" s="115"/>
      <c r="V53" s="116"/>
      <c r="W53" s="28">
        <f t="shared" ref="W53" si="412">IF($W$7=0,0,$W$7/$W$6*W52)</f>
        <v>0</v>
      </c>
      <c r="X53" s="27">
        <f t="shared" ref="X53" si="413">IF($X$7=0,0,$X$7/$X$6*X52)</f>
        <v>0</v>
      </c>
      <c r="Y53" s="27">
        <f t="shared" ref="Y53" si="414">IF($Y$7=0,0,$Y$7/$Y$6*Y52)</f>
        <v>0</v>
      </c>
      <c r="Z53" s="27">
        <f t="shared" ref="Z53" si="415">IF($Z$7=0,0,$Z$7/$Z$6*Z52)</f>
        <v>0</v>
      </c>
      <c r="AA53" s="115"/>
      <c r="AB53" s="116"/>
      <c r="AC53" s="28">
        <f t="shared" si="280"/>
        <v>0</v>
      </c>
      <c r="AD53" s="27">
        <f t="shared" si="281"/>
        <v>0</v>
      </c>
      <c r="AE53" s="27">
        <f t="shared" si="282"/>
        <v>0</v>
      </c>
      <c r="AF53" s="27">
        <f t="shared" si="283"/>
        <v>0</v>
      </c>
      <c r="AG53" s="120"/>
      <c r="AH53" s="113"/>
      <c r="AI53" s="59">
        <f t="shared" si="284"/>
        <v>0</v>
      </c>
      <c r="AJ53" s="59">
        <f t="shared" si="285"/>
        <v>0</v>
      </c>
      <c r="AK53" s="59">
        <f t="shared" si="286"/>
        <v>0</v>
      </c>
      <c r="AL53" s="59">
        <f t="shared" si="287"/>
        <v>0</v>
      </c>
      <c r="AM53" s="115"/>
      <c r="AN53" s="116"/>
      <c r="AO53" s="118"/>
      <c r="AP53" s="171"/>
      <c r="AQ53" s="174"/>
      <c r="AR53" s="179"/>
      <c r="AS53" s="181"/>
      <c r="AT53" s="181"/>
      <c r="AU53" s="181"/>
      <c r="AV53" s="181"/>
      <c r="AW53" s="181"/>
      <c r="AX53" s="181"/>
      <c r="AY53" s="189"/>
    </row>
    <row r="54" spans="1:51" ht="15" customHeight="1" x14ac:dyDescent="0.25">
      <c r="A54" s="151">
        <v>24</v>
      </c>
      <c r="B54" s="153" t="str">
        <f>'Popis studenata'!B25</f>
        <v xml:space="preserve"> </v>
      </c>
      <c r="C54" s="155">
        <f>'Popis studenata'!C25</f>
        <v>0</v>
      </c>
      <c r="D54" s="21" t="s">
        <v>19</v>
      </c>
      <c r="E54" s="22"/>
      <c r="F54" s="23"/>
      <c r="G54" s="23"/>
      <c r="H54" s="23"/>
      <c r="I54" s="119">
        <f t="shared" ref="I54" si="416">IF((E55+F55+G55+H55)&gt;$J$4,"GREŠKA",E55+F55+G55+H55)</f>
        <v>0</v>
      </c>
      <c r="J54" s="112" t="str">
        <f t="shared" ref="J54" si="417">IF(I54=0,"NE",(IF(I54&gt;=($J$4/2),"DA","NE")))</f>
        <v>NE</v>
      </c>
      <c r="K54" s="22"/>
      <c r="L54" s="23"/>
      <c r="M54" s="23"/>
      <c r="N54" s="23"/>
      <c r="O54" s="119">
        <f t="shared" ref="O54" si="418">IF((K55+L55+M55+N55)&gt;$P$4,"GREŠKA",K55+L55+M55+N55)</f>
        <v>0</v>
      </c>
      <c r="P54" s="112" t="str">
        <f t="shared" ref="P54" si="419">IF(O54=0,"NE",(IF(O54&gt;=($P$4/2),"DA","NE")))</f>
        <v>NE</v>
      </c>
      <c r="Q54" s="22"/>
      <c r="R54" s="23"/>
      <c r="S54" s="23"/>
      <c r="T54" s="23"/>
      <c r="U54" s="119">
        <f t="shared" ref="U54" si="420">IF((Q55+R55+S55+T55)&gt;$V$4,"GREŠKA",Q55+R55+S55+T55)</f>
        <v>0</v>
      </c>
      <c r="V54" s="112" t="str">
        <f t="shared" ref="V54" si="421">IF(U54=0,"NE",(IF(U54&gt;=($V$4/2),"DA","NE")))</f>
        <v>NE</v>
      </c>
      <c r="W54" s="22"/>
      <c r="X54" s="23"/>
      <c r="Y54" s="23"/>
      <c r="Z54" s="23"/>
      <c r="AA54" s="119">
        <f t="shared" ref="AA54" si="422">IF((W55+X55+Y55+Z55)&gt;$AB$4,"GREŠKA",W55+X55+Y55+Z55)</f>
        <v>0</v>
      </c>
      <c r="AB54" s="112" t="str">
        <f t="shared" ref="AB54" si="423">IF(AA54=0,"NE",(IF(AA54&gt;=($AB$4/2),"DA","NE")))</f>
        <v>NE</v>
      </c>
      <c r="AC54" s="22"/>
      <c r="AD54" s="23"/>
      <c r="AE54" s="23"/>
      <c r="AF54" s="23"/>
      <c r="AG54" s="119">
        <f t="shared" ref="AG54" si="424">IF((AC55+AD55+AE55+AF55)&gt;$AH$4,"GREŠKA",AC55+AD55+AE55+AF55)</f>
        <v>0</v>
      </c>
      <c r="AH54" s="112" t="str">
        <f t="shared" ref="AH54" si="425">IF(AG54=0,"NE",(IF(AG54&gt;=($AH$4/2),"DA","NE")))</f>
        <v>NE</v>
      </c>
      <c r="AI54" s="22"/>
      <c r="AJ54" s="23"/>
      <c r="AK54" s="23"/>
      <c r="AL54" s="23"/>
      <c r="AM54" s="114">
        <f t="shared" ref="AM54" si="426">IF((AI55+AJ55+AK55+AL55)&gt;$AN$4,"GREŠKA",AI55+AJ55+AK55+AL55)</f>
        <v>0</v>
      </c>
      <c r="AN54" s="112" t="str">
        <f t="shared" ref="AN54" si="427">IF(AM54=0,"NE",(IF(AM54&gt;=($AN$4/2),"DA","NE")))</f>
        <v>NE</v>
      </c>
      <c r="AO54" s="117">
        <f t="shared" ref="AO54" si="428">IF(AND(J54="da",P54="da",V54="da",AB54="da",AH54="da",AN54="da"),I54+O54+U54+AA54+AM54+AG54,0)</f>
        <v>0</v>
      </c>
      <c r="AP54" s="170" t="str">
        <f t="shared" ref="AP54" si="429">IF(OR(COUNTIF(J54:AN55,"ne")&gt;3,COUNTIF(J54:AN55,"ne")=0),"NE",COUNTIF(J54:AN55,"ne"))</f>
        <v>NE</v>
      </c>
      <c r="AQ54" s="172" t="str">
        <f t="shared" ref="AQ54" si="430">IF(SUM(COUNTBLANK(E54:H54),COUNTBLANK(K54:N54),COUNTBLANK(Q54:T54),COUNTBLANK(W54:Z54),COUNTBLANK(AC54:AF54),COUNTBLANK(AI54:AL54))=24,"NE","DA")</f>
        <v>NE</v>
      </c>
      <c r="AR54" s="178"/>
      <c r="AS54" s="184" t="str">
        <f>J54</f>
        <v>NE</v>
      </c>
      <c r="AT54" s="184" t="str">
        <f>P54</f>
        <v>NE</v>
      </c>
      <c r="AU54" s="184" t="str">
        <f>V54</f>
        <v>NE</v>
      </c>
      <c r="AV54" s="184" t="str">
        <f>AB54</f>
        <v>NE</v>
      </c>
      <c r="AW54" s="184" t="str">
        <f>AH54</f>
        <v>NE</v>
      </c>
      <c r="AX54" s="184" t="str">
        <f>AN54</f>
        <v>NE</v>
      </c>
      <c r="AY54" s="188" t="str">
        <f t="shared" ref="AY54" si="431">IF(AO54&lt;50, "NE",IF(AO54&lt;60,2,IF(AO54&lt;75,3,IF(AO54&lt;90,4,5))))</f>
        <v>NE</v>
      </c>
    </row>
    <row r="55" spans="1:51" ht="15.75" customHeight="1" thickBot="1" x14ac:dyDescent="0.3">
      <c r="A55" s="152"/>
      <c r="B55" s="154"/>
      <c r="C55" s="156"/>
      <c r="D55" s="26" t="s">
        <v>20</v>
      </c>
      <c r="E55" s="27">
        <f t="shared" ref="E55" si="432">IF($E$7=0,0,$E$7/$E$6*E54)</f>
        <v>0</v>
      </c>
      <c r="F55" s="27">
        <f t="shared" ref="F55" si="433">IF($F$7=0,0,$F$7/$F$6*F54)</f>
        <v>0</v>
      </c>
      <c r="G55" s="27">
        <f t="shared" ref="G55" si="434">IF($G$7=0,0,$G$7/$G$6*G54)</f>
        <v>0</v>
      </c>
      <c r="H55" s="27">
        <f t="shared" ref="H55" si="435">IF($H$7=0,0,$H$7/$H$6*H54)</f>
        <v>0</v>
      </c>
      <c r="I55" s="115"/>
      <c r="J55" s="116"/>
      <c r="K55" s="28">
        <f t="shared" ref="K55" si="436">IF($K$7=0,0,$K$7/$K$6*K54)</f>
        <v>0</v>
      </c>
      <c r="L55" s="27">
        <f t="shared" ref="L55" si="437">IF($L$7=0,0,$L$7/$L$6*L54)</f>
        <v>0</v>
      </c>
      <c r="M55" s="27">
        <f t="shared" ref="M55" si="438">IF($M$7=0,0,$M$7/$M$6*M54)</f>
        <v>0</v>
      </c>
      <c r="N55" s="27">
        <f t="shared" ref="N55" si="439">IF($N$7=0,0,$N$7/$N$6*N54)</f>
        <v>0</v>
      </c>
      <c r="O55" s="115"/>
      <c r="P55" s="116"/>
      <c r="Q55" s="28">
        <f t="shared" ref="Q55" si="440">IF($Q$7=0,0,$Q$7/$Q$6*Q54)</f>
        <v>0</v>
      </c>
      <c r="R55" s="27">
        <f t="shared" ref="R55" si="441">IF($R$7=0,0,$R$7/$R$6*R54)</f>
        <v>0</v>
      </c>
      <c r="S55" s="27">
        <f t="shared" ref="S55" si="442">IF($S$7=0,0,$S$7/$S$6*S54)</f>
        <v>0</v>
      </c>
      <c r="T55" s="27">
        <f t="shared" ref="T55" si="443">IF($T$7=0,0,$T$7/$T$6*T54)</f>
        <v>0</v>
      </c>
      <c r="U55" s="115"/>
      <c r="V55" s="116"/>
      <c r="W55" s="28">
        <f t="shared" ref="W55" si="444">IF($W$7=0,0,$W$7/$W$6*W54)</f>
        <v>0</v>
      </c>
      <c r="X55" s="27">
        <f t="shared" ref="X55" si="445">IF($X$7=0,0,$X$7/$X$6*X54)</f>
        <v>0</v>
      </c>
      <c r="Y55" s="27">
        <f t="shared" ref="Y55" si="446">IF($Y$7=0,0,$Y$7/$Y$6*Y54)</f>
        <v>0</v>
      </c>
      <c r="Z55" s="27">
        <f t="shared" ref="Z55" si="447">IF($Z$7=0,0,$Z$7/$Z$6*Z54)</f>
        <v>0</v>
      </c>
      <c r="AA55" s="115"/>
      <c r="AB55" s="116"/>
      <c r="AC55" s="28">
        <f t="shared" si="280"/>
        <v>0</v>
      </c>
      <c r="AD55" s="27">
        <f t="shared" si="281"/>
        <v>0</v>
      </c>
      <c r="AE55" s="27">
        <f t="shared" si="282"/>
        <v>0</v>
      </c>
      <c r="AF55" s="27">
        <f t="shared" si="283"/>
        <v>0</v>
      </c>
      <c r="AG55" s="120"/>
      <c r="AH55" s="113"/>
      <c r="AI55" s="59">
        <f t="shared" si="284"/>
        <v>0</v>
      </c>
      <c r="AJ55" s="59">
        <f t="shared" si="285"/>
        <v>0</v>
      </c>
      <c r="AK55" s="59">
        <f t="shared" si="286"/>
        <v>0</v>
      </c>
      <c r="AL55" s="59">
        <f t="shared" si="287"/>
        <v>0</v>
      </c>
      <c r="AM55" s="115"/>
      <c r="AN55" s="116"/>
      <c r="AO55" s="118"/>
      <c r="AP55" s="171"/>
      <c r="AQ55" s="174"/>
      <c r="AR55" s="179"/>
      <c r="AS55" s="181"/>
      <c r="AT55" s="181"/>
      <c r="AU55" s="181"/>
      <c r="AV55" s="181"/>
      <c r="AW55" s="181"/>
      <c r="AX55" s="181"/>
      <c r="AY55" s="189"/>
    </row>
    <row r="56" spans="1:51" ht="15" customHeight="1" x14ac:dyDescent="0.25">
      <c r="A56" s="151">
        <v>25</v>
      </c>
      <c r="B56" s="153" t="str">
        <f>'Popis studenata'!B26</f>
        <v xml:space="preserve"> </v>
      </c>
      <c r="C56" s="155">
        <f>'Popis studenata'!C26</f>
        <v>0</v>
      </c>
      <c r="D56" s="21" t="s">
        <v>19</v>
      </c>
      <c r="E56" s="22"/>
      <c r="F56" s="23"/>
      <c r="G56" s="23"/>
      <c r="H56" s="23"/>
      <c r="I56" s="119">
        <f t="shared" ref="I56" si="448">IF((E57+F57+G57+H57)&gt;$J$4,"GREŠKA",E57+F57+G57+H57)</f>
        <v>0</v>
      </c>
      <c r="J56" s="112" t="str">
        <f t="shared" ref="J56" si="449">IF(I56=0,"NE",(IF(I56&gt;=($J$4/2),"DA","NE")))</f>
        <v>NE</v>
      </c>
      <c r="K56" s="22"/>
      <c r="L56" s="23"/>
      <c r="M56" s="23"/>
      <c r="N56" s="23"/>
      <c r="O56" s="119">
        <f t="shared" ref="O56" si="450">IF((K57+L57+M57+N57)&gt;$P$4,"GREŠKA",K57+L57+M57+N57)</f>
        <v>0</v>
      </c>
      <c r="P56" s="112" t="str">
        <f t="shared" ref="P56" si="451">IF(O56=0,"NE",(IF(O56&gt;=($P$4/2),"DA","NE")))</f>
        <v>NE</v>
      </c>
      <c r="Q56" s="22"/>
      <c r="R56" s="23"/>
      <c r="S56" s="23"/>
      <c r="T56" s="23"/>
      <c r="U56" s="119">
        <f t="shared" ref="U56" si="452">IF((Q57+R57+S57+T57)&gt;$V$4,"GREŠKA",Q57+R57+S57+T57)</f>
        <v>0</v>
      </c>
      <c r="V56" s="112" t="str">
        <f t="shared" ref="V56" si="453">IF(U56=0,"NE",(IF(U56&gt;=($V$4/2),"DA","NE")))</f>
        <v>NE</v>
      </c>
      <c r="W56" s="22"/>
      <c r="X56" s="23"/>
      <c r="Y56" s="23"/>
      <c r="Z56" s="23"/>
      <c r="AA56" s="119">
        <f t="shared" ref="AA56" si="454">IF((W57+X57+Y57+Z57)&gt;$AB$4,"GREŠKA",W57+X57+Y57+Z57)</f>
        <v>0</v>
      </c>
      <c r="AB56" s="112" t="str">
        <f t="shared" ref="AB56" si="455">IF(AA56=0,"NE",(IF(AA56&gt;=($AB$4/2),"DA","NE")))</f>
        <v>NE</v>
      </c>
      <c r="AC56" s="22"/>
      <c r="AD56" s="23"/>
      <c r="AE56" s="23"/>
      <c r="AF56" s="23"/>
      <c r="AG56" s="119">
        <f t="shared" ref="AG56" si="456">IF((AC57+AD57+AE57+AF57)&gt;$AH$4,"GREŠKA",AC57+AD57+AE57+AF57)</f>
        <v>0</v>
      </c>
      <c r="AH56" s="112" t="str">
        <f t="shared" ref="AH56" si="457">IF(AG56=0,"NE",(IF(AG56&gt;=($AH$4/2),"DA","NE")))</f>
        <v>NE</v>
      </c>
      <c r="AI56" s="22"/>
      <c r="AJ56" s="23"/>
      <c r="AK56" s="23"/>
      <c r="AL56" s="23"/>
      <c r="AM56" s="114">
        <f t="shared" ref="AM56" si="458">IF((AI57+AJ57+AK57+AL57)&gt;$AN$4,"GREŠKA",AI57+AJ57+AK57+AL57)</f>
        <v>0</v>
      </c>
      <c r="AN56" s="112" t="str">
        <f t="shared" ref="AN56" si="459">IF(AM56=0,"NE",(IF(AM56&gt;=($AN$4/2),"DA","NE")))</f>
        <v>NE</v>
      </c>
      <c r="AO56" s="117">
        <f t="shared" ref="AO56" si="460">IF(AND(J56="da",P56="da",V56="da",AB56="da",AH56="da",AN56="da"),I56+O56+U56+AA56+AM56+AG56,0)</f>
        <v>0</v>
      </c>
      <c r="AP56" s="170" t="str">
        <f t="shared" ref="AP56" si="461">IF(OR(COUNTIF(J56:AN57,"ne")&gt;3,COUNTIF(J56:AN57,"ne")=0),"NE",COUNTIF(J56:AN57,"ne"))</f>
        <v>NE</v>
      </c>
      <c r="AQ56" s="172" t="str">
        <f t="shared" ref="AQ56" si="462">IF(SUM(COUNTBLANK(E56:H56),COUNTBLANK(K56:N56),COUNTBLANK(Q56:T56),COUNTBLANK(W56:Z56),COUNTBLANK(AC56:AF56),COUNTBLANK(AI56:AL56))=24,"NE","DA")</f>
        <v>NE</v>
      </c>
      <c r="AR56" s="178"/>
      <c r="AS56" s="184" t="str">
        <f>J56</f>
        <v>NE</v>
      </c>
      <c r="AT56" s="184" t="str">
        <f>P56</f>
        <v>NE</v>
      </c>
      <c r="AU56" s="184" t="str">
        <f>V56</f>
        <v>NE</v>
      </c>
      <c r="AV56" s="184" t="str">
        <f>AB56</f>
        <v>NE</v>
      </c>
      <c r="AW56" s="184" t="str">
        <f>AH56</f>
        <v>NE</v>
      </c>
      <c r="AX56" s="184" t="str">
        <f>AN56</f>
        <v>NE</v>
      </c>
      <c r="AY56" s="188" t="str">
        <f t="shared" ref="AY56" si="463">IF(AO56&lt;50, "NE",IF(AO56&lt;60,2,IF(AO56&lt;75,3,IF(AO56&lt;90,4,5))))</f>
        <v>NE</v>
      </c>
    </row>
    <row r="57" spans="1:51" ht="15.75" customHeight="1" thickBot="1" x14ac:dyDescent="0.3">
      <c r="A57" s="152"/>
      <c r="B57" s="154"/>
      <c r="C57" s="156"/>
      <c r="D57" s="26" t="s">
        <v>20</v>
      </c>
      <c r="E57" s="27">
        <f t="shared" ref="E57" si="464">IF($E$7=0,0,$E$7/$E$6*E56)</f>
        <v>0</v>
      </c>
      <c r="F57" s="27">
        <f t="shared" ref="F57" si="465">IF($F$7=0,0,$F$7/$F$6*F56)</f>
        <v>0</v>
      </c>
      <c r="G57" s="27">
        <f t="shared" ref="G57" si="466">IF($G$7=0,0,$G$7/$G$6*G56)</f>
        <v>0</v>
      </c>
      <c r="H57" s="27">
        <f t="shared" ref="H57" si="467">IF($H$7=0,0,$H$7/$H$6*H56)</f>
        <v>0</v>
      </c>
      <c r="I57" s="115"/>
      <c r="J57" s="116"/>
      <c r="K57" s="28">
        <f t="shared" ref="K57" si="468">IF($K$7=0,0,$K$7/$K$6*K56)</f>
        <v>0</v>
      </c>
      <c r="L57" s="27">
        <f t="shared" ref="L57" si="469">IF($L$7=0,0,$L$7/$L$6*L56)</f>
        <v>0</v>
      </c>
      <c r="M57" s="27">
        <f t="shared" ref="M57" si="470">IF($M$7=0,0,$M$7/$M$6*M56)</f>
        <v>0</v>
      </c>
      <c r="N57" s="27">
        <f t="shared" ref="N57" si="471">IF($N$7=0,0,$N$7/$N$6*N56)</f>
        <v>0</v>
      </c>
      <c r="O57" s="115"/>
      <c r="P57" s="116"/>
      <c r="Q57" s="28">
        <f t="shared" ref="Q57" si="472">IF($Q$7=0,0,$Q$7/$Q$6*Q56)</f>
        <v>0</v>
      </c>
      <c r="R57" s="27">
        <f t="shared" ref="R57" si="473">IF($R$7=0,0,$R$7/$R$6*R56)</f>
        <v>0</v>
      </c>
      <c r="S57" s="27">
        <f t="shared" ref="S57" si="474">IF($S$7=0,0,$S$7/$S$6*S56)</f>
        <v>0</v>
      </c>
      <c r="T57" s="27">
        <f t="shared" ref="T57" si="475">IF($T$7=0,0,$T$7/$T$6*T56)</f>
        <v>0</v>
      </c>
      <c r="U57" s="115"/>
      <c r="V57" s="116"/>
      <c r="W57" s="28">
        <f t="shared" ref="W57" si="476">IF($W$7=0,0,$W$7/$W$6*W56)</f>
        <v>0</v>
      </c>
      <c r="X57" s="27">
        <f t="shared" ref="X57" si="477">IF($X$7=0,0,$X$7/$X$6*X56)</f>
        <v>0</v>
      </c>
      <c r="Y57" s="27">
        <f t="shared" ref="Y57" si="478">IF($Y$7=0,0,$Y$7/$Y$6*Y56)</f>
        <v>0</v>
      </c>
      <c r="Z57" s="27">
        <f t="shared" ref="Z57" si="479">IF($Z$7=0,0,$Z$7/$Z$6*Z56)</f>
        <v>0</v>
      </c>
      <c r="AA57" s="115"/>
      <c r="AB57" s="116"/>
      <c r="AC57" s="28">
        <f t="shared" si="280"/>
        <v>0</v>
      </c>
      <c r="AD57" s="27">
        <f t="shared" si="281"/>
        <v>0</v>
      </c>
      <c r="AE57" s="27">
        <f t="shared" si="282"/>
        <v>0</v>
      </c>
      <c r="AF57" s="27">
        <f t="shared" si="283"/>
        <v>0</v>
      </c>
      <c r="AG57" s="120"/>
      <c r="AH57" s="113"/>
      <c r="AI57" s="59">
        <f t="shared" si="284"/>
        <v>0</v>
      </c>
      <c r="AJ57" s="59">
        <f t="shared" si="285"/>
        <v>0</v>
      </c>
      <c r="AK57" s="59">
        <f t="shared" si="286"/>
        <v>0</v>
      </c>
      <c r="AL57" s="59">
        <f t="shared" si="287"/>
        <v>0</v>
      </c>
      <c r="AM57" s="115"/>
      <c r="AN57" s="116"/>
      <c r="AO57" s="118"/>
      <c r="AP57" s="171"/>
      <c r="AQ57" s="174"/>
      <c r="AR57" s="179"/>
      <c r="AS57" s="181"/>
      <c r="AT57" s="181"/>
      <c r="AU57" s="181"/>
      <c r="AV57" s="181"/>
      <c r="AW57" s="181"/>
      <c r="AX57" s="181"/>
      <c r="AY57" s="189"/>
    </row>
    <row r="58" spans="1:51" ht="15" customHeight="1" x14ac:dyDescent="0.25">
      <c r="A58" s="151">
        <v>26</v>
      </c>
      <c r="B58" s="153" t="str">
        <f>'Popis studenata'!B27</f>
        <v xml:space="preserve"> </v>
      </c>
      <c r="C58" s="155">
        <f>'Popis studenata'!C27</f>
        <v>0</v>
      </c>
      <c r="D58" s="21" t="s">
        <v>19</v>
      </c>
      <c r="E58" s="22"/>
      <c r="F58" s="23"/>
      <c r="G58" s="23"/>
      <c r="H58" s="23"/>
      <c r="I58" s="119">
        <f t="shared" ref="I58" si="480">IF((E59+F59+G59+H59)&gt;$J$4,"GREŠKA",E59+F59+G59+H59)</f>
        <v>0</v>
      </c>
      <c r="J58" s="112" t="str">
        <f t="shared" ref="J58" si="481">IF(I58=0,"NE",(IF(I58&gt;=($J$4/2),"DA","NE")))</f>
        <v>NE</v>
      </c>
      <c r="K58" s="22"/>
      <c r="L58" s="23"/>
      <c r="M58" s="23"/>
      <c r="N58" s="23"/>
      <c r="O58" s="119">
        <f t="shared" ref="O58" si="482">IF((K59+L59+M59+N59)&gt;$P$4,"GREŠKA",K59+L59+M59+N59)</f>
        <v>0</v>
      </c>
      <c r="P58" s="112" t="str">
        <f t="shared" ref="P58" si="483">IF(O58=0,"NE",(IF(O58&gt;=($P$4/2),"DA","NE")))</f>
        <v>NE</v>
      </c>
      <c r="Q58" s="22"/>
      <c r="R58" s="23"/>
      <c r="S58" s="23"/>
      <c r="T58" s="23"/>
      <c r="U58" s="119">
        <f t="shared" ref="U58" si="484">IF((Q59+R59+S59+T59)&gt;$V$4,"GREŠKA",Q59+R59+S59+T59)</f>
        <v>0</v>
      </c>
      <c r="V58" s="112" t="str">
        <f t="shared" ref="V58" si="485">IF(U58=0,"NE",(IF(U58&gt;=($V$4/2),"DA","NE")))</f>
        <v>NE</v>
      </c>
      <c r="W58" s="22"/>
      <c r="X58" s="23"/>
      <c r="Y58" s="23"/>
      <c r="Z58" s="23"/>
      <c r="AA58" s="119">
        <f t="shared" ref="AA58" si="486">IF((W59+X59+Y59+Z59)&gt;$AB$4,"GREŠKA",W59+X59+Y59+Z59)</f>
        <v>0</v>
      </c>
      <c r="AB58" s="112" t="str">
        <f t="shared" ref="AB58" si="487">IF(AA58=0,"NE",(IF(AA58&gt;=($AB$4/2),"DA","NE")))</f>
        <v>NE</v>
      </c>
      <c r="AC58" s="22"/>
      <c r="AD58" s="23"/>
      <c r="AE58" s="23"/>
      <c r="AF58" s="23"/>
      <c r="AG58" s="119">
        <f t="shared" ref="AG58" si="488">IF((AC59+AD59+AE59+AF59)&gt;$AH$4,"GREŠKA",AC59+AD59+AE59+AF59)</f>
        <v>0</v>
      </c>
      <c r="AH58" s="112" t="str">
        <f t="shared" ref="AH58" si="489">IF(AG58=0,"NE",(IF(AG58&gt;=($AH$4/2),"DA","NE")))</f>
        <v>NE</v>
      </c>
      <c r="AI58" s="22"/>
      <c r="AJ58" s="23"/>
      <c r="AK58" s="23"/>
      <c r="AL58" s="23"/>
      <c r="AM58" s="114">
        <f t="shared" ref="AM58" si="490">IF((AI59+AJ59+AK59+AL59)&gt;$AN$4,"GREŠKA",AI59+AJ59+AK59+AL59)</f>
        <v>0</v>
      </c>
      <c r="AN58" s="112" t="str">
        <f t="shared" ref="AN58" si="491">IF(AM58=0,"NE",(IF(AM58&gt;=($AN$4/2),"DA","NE")))</f>
        <v>NE</v>
      </c>
      <c r="AO58" s="117">
        <f t="shared" ref="AO58" si="492">IF(AND(J58="da",P58="da",V58="da",AB58="da",AH58="da",AN58="da"),I58+O58+U58+AA58+AM58+AG58,0)</f>
        <v>0</v>
      </c>
      <c r="AP58" s="170" t="str">
        <f t="shared" ref="AP58" si="493">IF(OR(COUNTIF(J58:AN59,"ne")&gt;3,COUNTIF(J58:AN59,"ne")=0),"NE",COUNTIF(J58:AN59,"ne"))</f>
        <v>NE</v>
      </c>
      <c r="AQ58" s="172" t="str">
        <f t="shared" ref="AQ58" si="494">IF(SUM(COUNTBLANK(E58:H58),COUNTBLANK(K58:N58),COUNTBLANK(Q58:T58),COUNTBLANK(W58:Z58),COUNTBLANK(AC58:AF58),COUNTBLANK(AI58:AL58))=24,"NE","DA")</f>
        <v>NE</v>
      </c>
      <c r="AR58" s="178"/>
      <c r="AS58" s="184" t="str">
        <f>J58</f>
        <v>NE</v>
      </c>
      <c r="AT58" s="184" t="str">
        <f>P58</f>
        <v>NE</v>
      </c>
      <c r="AU58" s="184" t="str">
        <f>V58</f>
        <v>NE</v>
      </c>
      <c r="AV58" s="184" t="str">
        <f>AB58</f>
        <v>NE</v>
      </c>
      <c r="AW58" s="184" t="str">
        <f>AH58</f>
        <v>NE</v>
      </c>
      <c r="AX58" s="184" t="str">
        <f>AN58</f>
        <v>NE</v>
      </c>
      <c r="AY58" s="188" t="str">
        <f t="shared" ref="AY58" si="495">IF(AO58&lt;50, "NE",IF(AO58&lt;60,2,IF(AO58&lt;75,3,IF(AO58&lt;90,4,5))))</f>
        <v>NE</v>
      </c>
    </row>
    <row r="59" spans="1:51" ht="15.75" customHeight="1" thickBot="1" x14ac:dyDescent="0.3">
      <c r="A59" s="152"/>
      <c r="B59" s="154"/>
      <c r="C59" s="156"/>
      <c r="D59" s="26" t="s">
        <v>20</v>
      </c>
      <c r="E59" s="27">
        <f t="shared" ref="E59" si="496">IF($E$7=0,0,$E$7/$E$6*E58)</f>
        <v>0</v>
      </c>
      <c r="F59" s="27">
        <f t="shared" ref="F59" si="497">IF($F$7=0,0,$F$7/$F$6*F58)</f>
        <v>0</v>
      </c>
      <c r="G59" s="27">
        <f t="shared" ref="G59" si="498">IF($G$7=0,0,$G$7/$G$6*G58)</f>
        <v>0</v>
      </c>
      <c r="H59" s="27">
        <f t="shared" ref="H59" si="499">IF($H$7=0,0,$H$7/$H$6*H58)</f>
        <v>0</v>
      </c>
      <c r="I59" s="115"/>
      <c r="J59" s="116"/>
      <c r="K59" s="28">
        <f t="shared" ref="K59" si="500">IF($K$7=0,0,$K$7/$K$6*K58)</f>
        <v>0</v>
      </c>
      <c r="L59" s="27">
        <f t="shared" ref="L59" si="501">IF($L$7=0,0,$L$7/$L$6*L58)</f>
        <v>0</v>
      </c>
      <c r="M59" s="27">
        <f t="shared" ref="M59" si="502">IF($M$7=0,0,$M$7/$M$6*M58)</f>
        <v>0</v>
      </c>
      <c r="N59" s="27">
        <f t="shared" ref="N59" si="503">IF($N$7=0,0,$N$7/$N$6*N58)</f>
        <v>0</v>
      </c>
      <c r="O59" s="115"/>
      <c r="P59" s="116"/>
      <c r="Q59" s="28">
        <f t="shared" ref="Q59" si="504">IF($Q$7=0,0,$Q$7/$Q$6*Q58)</f>
        <v>0</v>
      </c>
      <c r="R59" s="27">
        <f t="shared" ref="R59" si="505">IF($R$7=0,0,$R$7/$R$6*R58)</f>
        <v>0</v>
      </c>
      <c r="S59" s="27">
        <f t="shared" ref="S59" si="506">IF($S$7=0,0,$S$7/$S$6*S58)</f>
        <v>0</v>
      </c>
      <c r="T59" s="27">
        <f t="shared" ref="T59" si="507">IF($T$7=0,0,$T$7/$T$6*T58)</f>
        <v>0</v>
      </c>
      <c r="U59" s="115"/>
      <c r="V59" s="116"/>
      <c r="W59" s="28">
        <f t="shared" ref="W59" si="508">IF($W$7=0,0,$W$7/$W$6*W58)</f>
        <v>0</v>
      </c>
      <c r="X59" s="27">
        <f t="shared" ref="X59" si="509">IF($X$7=0,0,$X$7/$X$6*X58)</f>
        <v>0</v>
      </c>
      <c r="Y59" s="27">
        <f t="shared" ref="Y59" si="510">IF($Y$7=0,0,$Y$7/$Y$6*Y58)</f>
        <v>0</v>
      </c>
      <c r="Z59" s="27">
        <f t="shared" ref="Z59" si="511">IF($Z$7=0,0,$Z$7/$Z$6*Z58)</f>
        <v>0</v>
      </c>
      <c r="AA59" s="115"/>
      <c r="AB59" s="116"/>
      <c r="AC59" s="28">
        <f t="shared" si="280"/>
        <v>0</v>
      </c>
      <c r="AD59" s="27">
        <f t="shared" si="281"/>
        <v>0</v>
      </c>
      <c r="AE59" s="27">
        <f t="shared" si="282"/>
        <v>0</v>
      </c>
      <c r="AF59" s="27">
        <f t="shared" si="283"/>
        <v>0</v>
      </c>
      <c r="AG59" s="120"/>
      <c r="AH59" s="113"/>
      <c r="AI59" s="59">
        <f t="shared" si="284"/>
        <v>0</v>
      </c>
      <c r="AJ59" s="59">
        <f t="shared" si="285"/>
        <v>0</v>
      </c>
      <c r="AK59" s="59">
        <f t="shared" si="286"/>
        <v>0</v>
      </c>
      <c r="AL59" s="59">
        <f t="shared" si="287"/>
        <v>0</v>
      </c>
      <c r="AM59" s="115"/>
      <c r="AN59" s="116"/>
      <c r="AO59" s="118"/>
      <c r="AP59" s="171"/>
      <c r="AQ59" s="174"/>
      <c r="AR59" s="179"/>
      <c r="AS59" s="181"/>
      <c r="AT59" s="181"/>
      <c r="AU59" s="181"/>
      <c r="AV59" s="181"/>
      <c r="AW59" s="181"/>
      <c r="AX59" s="181"/>
      <c r="AY59" s="189"/>
    </row>
    <row r="60" spans="1:51" ht="15" customHeight="1" x14ac:dyDescent="0.25">
      <c r="A60" s="151">
        <v>27</v>
      </c>
      <c r="B60" s="153" t="str">
        <f>'Popis studenata'!B28</f>
        <v xml:space="preserve"> </v>
      </c>
      <c r="C60" s="155">
        <f>'Popis studenata'!C28</f>
        <v>0</v>
      </c>
      <c r="D60" s="21" t="s">
        <v>19</v>
      </c>
      <c r="E60" s="22"/>
      <c r="F60" s="23"/>
      <c r="G60" s="23"/>
      <c r="H60" s="23"/>
      <c r="I60" s="119">
        <f t="shared" ref="I60" si="512">IF((E61+F61+G61+H61)&gt;$J$4,"GREŠKA",E61+F61+G61+H61)</f>
        <v>0</v>
      </c>
      <c r="J60" s="112" t="str">
        <f t="shared" ref="J60" si="513">IF(I60=0,"NE",(IF(I60&gt;=($J$4/2),"DA","NE")))</f>
        <v>NE</v>
      </c>
      <c r="K60" s="22"/>
      <c r="L60" s="23"/>
      <c r="M60" s="23"/>
      <c r="N60" s="23"/>
      <c r="O60" s="119">
        <f t="shared" ref="O60" si="514">IF((K61+L61+M61+N61)&gt;$P$4,"GREŠKA",K61+L61+M61+N61)</f>
        <v>0</v>
      </c>
      <c r="P60" s="112" t="str">
        <f t="shared" ref="P60" si="515">IF(O60=0,"NE",(IF(O60&gt;=($P$4/2),"DA","NE")))</f>
        <v>NE</v>
      </c>
      <c r="Q60" s="22"/>
      <c r="R60" s="23"/>
      <c r="S60" s="23"/>
      <c r="T60" s="23"/>
      <c r="U60" s="119">
        <f t="shared" ref="U60" si="516">IF((Q61+R61+S61+T61)&gt;$V$4,"GREŠKA",Q61+R61+S61+T61)</f>
        <v>0</v>
      </c>
      <c r="V60" s="112" t="str">
        <f t="shared" ref="V60" si="517">IF(U60=0,"NE",(IF(U60&gt;=($V$4/2),"DA","NE")))</f>
        <v>NE</v>
      </c>
      <c r="W60" s="22"/>
      <c r="X60" s="23"/>
      <c r="Y60" s="23"/>
      <c r="Z60" s="23"/>
      <c r="AA60" s="119">
        <f t="shared" ref="AA60" si="518">IF((W61+X61+Y61+Z61)&gt;$AB$4,"GREŠKA",W61+X61+Y61+Z61)</f>
        <v>0</v>
      </c>
      <c r="AB60" s="112" t="str">
        <f t="shared" ref="AB60" si="519">IF(AA60=0,"NE",(IF(AA60&gt;=($AB$4/2),"DA","NE")))</f>
        <v>NE</v>
      </c>
      <c r="AC60" s="22"/>
      <c r="AD60" s="23"/>
      <c r="AE60" s="23"/>
      <c r="AF60" s="23"/>
      <c r="AG60" s="119">
        <f t="shared" ref="AG60" si="520">IF((AC61+AD61+AE61+AF61)&gt;$AH$4,"GREŠKA",AC61+AD61+AE61+AF61)</f>
        <v>0</v>
      </c>
      <c r="AH60" s="112" t="str">
        <f t="shared" ref="AH60" si="521">IF(AG60=0,"NE",(IF(AG60&gt;=($AH$4/2),"DA","NE")))</f>
        <v>NE</v>
      </c>
      <c r="AI60" s="22"/>
      <c r="AJ60" s="23"/>
      <c r="AK60" s="23"/>
      <c r="AL60" s="23"/>
      <c r="AM60" s="114">
        <f t="shared" ref="AM60" si="522">IF((AI61+AJ61+AK61+AL61)&gt;$AN$4,"GREŠKA",AI61+AJ61+AK61+AL61)</f>
        <v>0</v>
      </c>
      <c r="AN60" s="112" t="str">
        <f t="shared" ref="AN60" si="523">IF(AM60=0,"NE",(IF(AM60&gt;=($AN$4/2),"DA","NE")))</f>
        <v>NE</v>
      </c>
      <c r="AO60" s="117">
        <f t="shared" ref="AO60" si="524">IF(AND(J60="da",P60="da",V60="da",AB60="da",AH60="da",AN60="da"),I60+O60+U60+AA60+AM60+AG60,0)</f>
        <v>0</v>
      </c>
      <c r="AP60" s="170" t="str">
        <f t="shared" ref="AP60" si="525">IF(OR(COUNTIF(J60:AN61,"ne")&gt;3,COUNTIF(J60:AN61,"ne")=0),"NE",COUNTIF(J60:AN61,"ne"))</f>
        <v>NE</v>
      </c>
      <c r="AQ60" s="172" t="str">
        <f t="shared" ref="AQ60" si="526">IF(SUM(COUNTBLANK(E60:H60),COUNTBLANK(K60:N60),COUNTBLANK(Q60:T60),COUNTBLANK(W60:Z60),COUNTBLANK(AC60:AF60),COUNTBLANK(AI60:AL60))=24,"NE","DA")</f>
        <v>NE</v>
      </c>
      <c r="AR60" s="178"/>
      <c r="AS60" s="184" t="str">
        <f>J60</f>
        <v>NE</v>
      </c>
      <c r="AT60" s="184" t="str">
        <f>P60</f>
        <v>NE</v>
      </c>
      <c r="AU60" s="184" t="str">
        <f>V60</f>
        <v>NE</v>
      </c>
      <c r="AV60" s="184" t="str">
        <f>AB60</f>
        <v>NE</v>
      </c>
      <c r="AW60" s="184" t="str">
        <f>AH60</f>
        <v>NE</v>
      </c>
      <c r="AX60" s="184" t="str">
        <f>AN60</f>
        <v>NE</v>
      </c>
      <c r="AY60" s="188" t="str">
        <f t="shared" ref="AY60" si="527">IF(AO60&lt;50, "NE",IF(AO60&lt;60,2,IF(AO60&lt;75,3,IF(AO60&lt;90,4,5))))</f>
        <v>NE</v>
      </c>
    </row>
    <row r="61" spans="1:51" ht="15.75" customHeight="1" thickBot="1" x14ac:dyDescent="0.3">
      <c r="A61" s="152"/>
      <c r="B61" s="154"/>
      <c r="C61" s="156"/>
      <c r="D61" s="26" t="s">
        <v>20</v>
      </c>
      <c r="E61" s="27">
        <f t="shared" ref="E61" si="528">IF($E$7=0,0,$E$7/$E$6*E60)</f>
        <v>0</v>
      </c>
      <c r="F61" s="27">
        <f t="shared" ref="F61" si="529">IF($F$7=0,0,$F$7/$F$6*F60)</f>
        <v>0</v>
      </c>
      <c r="G61" s="27">
        <f t="shared" ref="G61" si="530">IF($G$7=0,0,$G$7/$G$6*G60)</f>
        <v>0</v>
      </c>
      <c r="H61" s="27">
        <f t="shared" ref="H61" si="531">IF($H$7=0,0,$H$7/$H$6*H60)</f>
        <v>0</v>
      </c>
      <c r="I61" s="115"/>
      <c r="J61" s="116"/>
      <c r="K61" s="28">
        <f t="shared" ref="K61" si="532">IF($K$7=0,0,$K$7/$K$6*K60)</f>
        <v>0</v>
      </c>
      <c r="L61" s="27">
        <f t="shared" ref="L61" si="533">IF($L$7=0,0,$L$7/$L$6*L60)</f>
        <v>0</v>
      </c>
      <c r="M61" s="27">
        <f t="shared" ref="M61" si="534">IF($M$7=0,0,$M$7/$M$6*M60)</f>
        <v>0</v>
      </c>
      <c r="N61" s="27">
        <f t="shared" ref="N61" si="535">IF($N$7=0,0,$N$7/$N$6*N60)</f>
        <v>0</v>
      </c>
      <c r="O61" s="115"/>
      <c r="P61" s="116"/>
      <c r="Q61" s="28">
        <f t="shared" ref="Q61" si="536">IF($Q$7=0,0,$Q$7/$Q$6*Q60)</f>
        <v>0</v>
      </c>
      <c r="R61" s="27">
        <f t="shared" ref="R61" si="537">IF($R$7=0,0,$R$7/$R$6*R60)</f>
        <v>0</v>
      </c>
      <c r="S61" s="27">
        <f t="shared" ref="S61" si="538">IF($S$7=0,0,$S$7/$S$6*S60)</f>
        <v>0</v>
      </c>
      <c r="T61" s="27">
        <f t="shared" ref="T61" si="539">IF($T$7=0,0,$T$7/$T$6*T60)</f>
        <v>0</v>
      </c>
      <c r="U61" s="115"/>
      <c r="V61" s="116"/>
      <c r="W61" s="28">
        <f t="shared" ref="W61" si="540">IF($W$7=0,0,$W$7/$W$6*W60)</f>
        <v>0</v>
      </c>
      <c r="X61" s="27">
        <f t="shared" ref="X61" si="541">IF($X$7=0,0,$X$7/$X$6*X60)</f>
        <v>0</v>
      </c>
      <c r="Y61" s="27">
        <f t="shared" ref="Y61" si="542">IF($Y$7=0,0,$Y$7/$Y$6*Y60)</f>
        <v>0</v>
      </c>
      <c r="Z61" s="27">
        <f t="shared" ref="Z61" si="543">IF($Z$7=0,0,$Z$7/$Z$6*Z60)</f>
        <v>0</v>
      </c>
      <c r="AA61" s="115"/>
      <c r="AB61" s="116"/>
      <c r="AC61" s="28">
        <f t="shared" si="280"/>
        <v>0</v>
      </c>
      <c r="AD61" s="27">
        <f t="shared" si="281"/>
        <v>0</v>
      </c>
      <c r="AE61" s="27">
        <f t="shared" si="282"/>
        <v>0</v>
      </c>
      <c r="AF61" s="27">
        <f t="shared" si="283"/>
        <v>0</v>
      </c>
      <c r="AG61" s="120"/>
      <c r="AH61" s="113"/>
      <c r="AI61" s="59">
        <f t="shared" si="284"/>
        <v>0</v>
      </c>
      <c r="AJ61" s="59">
        <f t="shared" si="285"/>
        <v>0</v>
      </c>
      <c r="AK61" s="59">
        <f t="shared" si="286"/>
        <v>0</v>
      </c>
      <c r="AL61" s="59">
        <f t="shared" si="287"/>
        <v>0</v>
      </c>
      <c r="AM61" s="115"/>
      <c r="AN61" s="116"/>
      <c r="AO61" s="118"/>
      <c r="AP61" s="171"/>
      <c r="AQ61" s="174"/>
      <c r="AR61" s="179"/>
      <c r="AS61" s="181"/>
      <c r="AT61" s="181"/>
      <c r="AU61" s="181"/>
      <c r="AV61" s="181"/>
      <c r="AW61" s="181"/>
      <c r="AX61" s="181"/>
      <c r="AY61" s="189"/>
    </row>
    <row r="62" spans="1:51" ht="15" customHeight="1" x14ac:dyDescent="0.25">
      <c r="A62" s="151">
        <v>28</v>
      </c>
      <c r="B62" s="153" t="str">
        <f>'Popis studenata'!B29</f>
        <v xml:space="preserve"> </v>
      </c>
      <c r="C62" s="155">
        <f>'Popis studenata'!C29</f>
        <v>0</v>
      </c>
      <c r="D62" s="21" t="s">
        <v>19</v>
      </c>
      <c r="E62" s="22"/>
      <c r="F62" s="23"/>
      <c r="G62" s="23"/>
      <c r="H62" s="23"/>
      <c r="I62" s="119">
        <f t="shared" ref="I62" si="544">IF((E63+F63+G63+H63)&gt;$J$4,"GREŠKA",E63+F63+G63+H63)</f>
        <v>0</v>
      </c>
      <c r="J62" s="112" t="str">
        <f t="shared" ref="J62" si="545">IF(I62=0,"NE",(IF(I62&gt;=($J$4/2),"DA","NE")))</f>
        <v>NE</v>
      </c>
      <c r="K62" s="22"/>
      <c r="L62" s="23"/>
      <c r="M62" s="23"/>
      <c r="N62" s="23"/>
      <c r="O62" s="119">
        <f t="shared" ref="O62" si="546">IF((K63+L63+M63+N63)&gt;$P$4,"GREŠKA",K63+L63+M63+N63)</f>
        <v>0</v>
      </c>
      <c r="P62" s="112" t="str">
        <f t="shared" ref="P62" si="547">IF(O62=0,"NE",(IF(O62&gt;=($P$4/2),"DA","NE")))</f>
        <v>NE</v>
      </c>
      <c r="Q62" s="22"/>
      <c r="R62" s="23"/>
      <c r="S62" s="23"/>
      <c r="T62" s="23"/>
      <c r="U62" s="119">
        <f t="shared" ref="U62" si="548">IF((Q63+R63+S63+T63)&gt;$V$4,"GREŠKA",Q63+R63+S63+T63)</f>
        <v>0</v>
      </c>
      <c r="V62" s="112" t="str">
        <f t="shared" ref="V62" si="549">IF(U62=0,"NE",(IF(U62&gt;=($V$4/2),"DA","NE")))</f>
        <v>NE</v>
      </c>
      <c r="W62" s="22"/>
      <c r="X62" s="23"/>
      <c r="Y62" s="23"/>
      <c r="Z62" s="23"/>
      <c r="AA62" s="119">
        <f t="shared" ref="AA62" si="550">IF((W63+X63+Y63+Z63)&gt;$AB$4,"GREŠKA",W63+X63+Y63+Z63)</f>
        <v>0</v>
      </c>
      <c r="AB62" s="112" t="str">
        <f t="shared" ref="AB62" si="551">IF(AA62=0,"NE",(IF(AA62&gt;=($AB$4/2),"DA","NE")))</f>
        <v>NE</v>
      </c>
      <c r="AC62" s="22"/>
      <c r="AD62" s="23"/>
      <c r="AE62" s="23"/>
      <c r="AF62" s="23"/>
      <c r="AG62" s="119">
        <f t="shared" ref="AG62" si="552">IF((AC63+AD63+AE63+AF63)&gt;$AH$4,"GREŠKA",AC63+AD63+AE63+AF63)</f>
        <v>0</v>
      </c>
      <c r="AH62" s="112" t="str">
        <f t="shared" ref="AH62" si="553">IF(AG62=0,"NE",(IF(AG62&gt;=($AH$4/2),"DA","NE")))</f>
        <v>NE</v>
      </c>
      <c r="AI62" s="22"/>
      <c r="AJ62" s="23"/>
      <c r="AK62" s="23"/>
      <c r="AL62" s="23"/>
      <c r="AM62" s="114">
        <f t="shared" ref="AM62" si="554">IF((AI63+AJ63+AK63+AL63)&gt;$AN$4,"GREŠKA",AI63+AJ63+AK63+AL63)</f>
        <v>0</v>
      </c>
      <c r="AN62" s="112" t="str">
        <f t="shared" ref="AN62" si="555">IF(AM62=0,"NE",(IF(AM62&gt;=($AN$4/2),"DA","NE")))</f>
        <v>NE</v>
      </c>
      <c r="AO62" s="117">
        <f t="shared" ref="AO62" si="556">IF(AND(J62="da",P62="da",V62="da",AB62="da",AH62="da",AN62="da"),I62+O62+U62+AA62+AM62+AG62,0)</f>
        <v>0</v>
      </c>
      <c r="AP62" s="170" t="str">
        <f t="shared" ref="AP62" si="557">IF(OR(COUNTIF(J62:AN63,"ne")&gt;3,COUNTIF(J62:AN63,"ne")=0),"NE",COUNTIF(J62:AN63,"ne"))</f>
        <v>NE</v>
      </c>
      <c r="AQ62" s="172" t="str">
        <f t="shared" ref="AQ62" si="558">IF(SUM(COUNTBLANK(E62:H62),COUNTBLANK(K62:N62),COUNTBLANK(Q62:T62),COUNTBLANK(W62:Z62),COUNTBLANK(AC62:AF62),COUNTBLANK(AI62:AL62))=24,"NE","DA")</f>
        <v>NE</v>
      </c>
      <c r="AR62" s="178"/>
      <c r="AS62" s="184" t="str">
        <f>J62</f>
        <v>NE</v>
      </c>
      <c r="AT62" s="184" t="str">
        <f>P62</f>
        <v>NE</v>
      </c>
      <c r="AU62" s="184" t="str">
        <f>V62</f>
        <v>NE</v>
      </c>
      <c r="AV62" s="184" t="str">
        <f>AB62</f>
        <v>NE</v>
      </c>
      <c r="AW62" s="184" t="str">
        <f>AH62</f>
        <v>NE</v>
      </c>
      <c r="AX62" s="184" t="str">
        <f>AN62</f>
        <v>NE</v>
      </c>
      <c r="AY62" s="188" t="str">
        <f t="shared" ref="AY62" si="559">IF(AO62&lt;50, "NE",IF(AO62&lt;60,2,IF(AO62&lt;75,3,IF(AO62&lt;90,4,5))))</f>
        <v>NE</v>
      </c>
    </row>
    <row r="63" spans="1:51" ht="15.75" customHeight="1" thickBot="1" x14ac:dyDescent="0.3">
      <c r="A63" s="152"/>
      <c r="B63" s="154"/>
      <c r="C63" s="156"/>
      <c r="D63" s="26" t="s">
        <v>20</v>
      </c>
      <c r="E63" s="27">
        <f t="shared" ref="E63" si="560">IF($E$7=0,0,$E$7/$E$6*E62)</f>
        <v>0</v>
      </c>
      <c r="F63" s="27">
        <f t="shared" ref="F63" si="561">IF($F$7=0,0,$F$7/$F$6*F62)</f>
        <v>0</v>
      </c>
      <c r="G63" s="27">
        <f t="shared" ref="G63" si="562">IF($G$7=0,0,$G$7/$G$6*G62)</f>
        <v>0</v>
      </c>
      <c r="H63" s="27">
        <f t="shared" ref="H63" si="563">IF($H$7=0,0,$H$7/$H$6*H62)</f>
        <v>0</v>
      </c>
      <c r="I63" s="115"/>
      <c r="J63" s="116"/>
      <c r="K63" s="28">
        <f t="shared" ref="K63" si="564">IF($K$7=0,0,$K$7/$K$6*K62)</f>
        <v>0</v>
      </c>
      <c r="L63" s="27">
        <f t="shared" ref="L63" si="565">IF($L$7=0,0,$L$7/$L$6*L62)</f>
        <v>0</v>
      </c>
      <c r="M63" s="27">
        <f t="shared" ref="M63" si="566">IF($M$7=0,0,$M$7/$M$6*M62)</f>
        <v>0</v>
      </c>
      <c r="N63" s="27">
        <f t="shared" ref="N63" si="567">IF($N$7=0,0,$N$7/$N$6*N62)</f>
        <v>0</v>
      </c>
      <c r="O63" s="115"/>
      <c r="P63" s="116"/>
      <c r="Q63" s="28">
        <f t="shared" ref="Q63" si="568">IF($Q$7=0,0,$Q$7/$Q$6*Q62)</f>
        <v>0</v>
      </c>
      <c r="R63" s="27">
        <f t="shared" ref="R63" si="569">IF($R$7=0,0,$R$7/$R$6*R62)</f>
        <v>0</v>
      </c>
      <c r="S63" s="27">
        <f t="shared" ref="S63" si="570">IF($S$7=0,0,$S$7/$S$6*S62)</f>
        <v>0</v>
      </c>
      <c r="T63" s="27">
        <f t="shared" ref="T63" si="571">IF($T$7=0,0,$T$7/$T$6*T62)</f>
        <v>0</v>
      </c>
      <c r="U63" s="115"/>
      <c r="V63" s="116"/>
      <c r="W63" s="28">
        <f t="shared" ref="W63" si="572">IF($W$7=0,0,$W$7/$W$6*W62)</f>
        <v>0</v>
      </c>
      <c r="X63" s="27">
        <f t="shared" ref="X63" si="573">IF($X$7=0,0,$X$7/$X$6*X62)</f>
        <v>0</v>
      </c>
      <c r="Y63" s="27">
        <f t="shared" ref="Y63" si="574">IF($Y$7=0,0,$Y$7/$Y$6*Y62)</f>
        <v>0</v>
      </c>
      <c r="Z63" s="27">
        <f t="shared" ref="Z63" si="575">IF($Z$7=0,0,$Z$7/$Z$6*Z62)</f>
        <v>0</v>
      </c>
      <c r="AA63" s="115"/>
      <c r="AB63" s="116"/>
      <c r="AC63" s="28">
        <f t="shared" si="280"/>
        <v>0</v>
      </c>
      <c r="AD63" s="27">
        <f t="shared" si="281"/>
        <v>0</v>
      </c>
      <c r="AE63" s="27">
        <f t="shared" si="282"/>
        <v>0</v>
      </c>
      <c r="AF63" s="27">
        <f t="shared" si="283"/>
        <v>0</v>
      </c>
      <c r="AG63" s="120"/>
      <c r="AH63" s="113"/>
      <c r="AI63" s="59">
        <f t="shared" si="284"/>
        <v>0</v>
      </c>
      <c r="AJ63" s="59">
        <f t="shared" si="285"/>
        <v>0</v>
      </c>
      <c r="AK63" s="59">
        <f t="shared" si="286"/>
        <v>0</v>
      </c>
      <c r="AL63" s="59">
        <f t="shared" si="287"/>
        <v>0</v>
      </c>
      <c r="AM63" s="115"/>
      <c r="AN63" s="116"/>
      <c r="AO63" s="118"/>
      <c r="AP63" s="171"/>
      <c r="AQ63" s="174"/>
      <c r="AR63" s="179"/>
      <c r="AS63" s="181"/>
      <c r="AT63" s="181"/>
      <c r="AU63" s="181"/>
      <c r="AV63" s="181"/>
      <c r="AW63" s="181"/>
      <c r="AX63" s="181"/>
      <c r="AY63" s="189"/>
    </row>
    <row r="64" spans="1:51" ht="15" customHeight="1" x14ac:dyDescent="0.25">
      <c r="A64" s="151">
        <v>29</v>
      </c>
      <c r="B64" s="153" t="str">
        <f>'Popis studenata'!B30</f>
        <v xml:space="preserve"> </v>
      </c>
      <c r="C64" s="155">
        <f>'Popis studenata'!C30</f>
        <v>0</v>
      </c>
      <c r="D64" s="21" t="s">
        <v>19</v>
      </c>
      <c r="E64" s="22"/>
      <c r="F64" s="23"/>
      <c r="G64" s="23"/>
      <c r="H64" s="23"/>
      <c r="I64" s="119">
        <f t="shared" ref="I64" si="576">IF((E65+F65+G65+H65)&gt;$J$4,"GREŠKA",E65+F65+G65+H65)</f>
        <v>0</v>
      </c>
      <c r="J64" s="112" t="str">
        <f t="shared" ref="J64" si="577">IF(I64=0,"NE",(IF(I64&gt;=($J$4/2),"DA","NE")))</f>
        <v>NE</v>
      </c>
      <c r="K64" s="22"/>
      <c r="L64" s="23"/>
      <c r="M64" s="23"/>
      <c r="N64" s="23"/>
      <c r="O64" s="119">
        <f t="shared" ref="O64" si="578">IF((K65+L65+M65+N65)&gt;$P$4,"GREŠKA",K65+L65+M65+N65)</f>
        <v>0</v>
      </c>
      <c r="P64" s="112" t="str">
        <f t="shared" ref="P64" si="579">IF(O64=0,"NE",(IF(O64&gt;=($P$4/2),"DA","NE")))</f>
        <v>NE</v>
      </c>
      <c r="Q64" s="22"/>
      <c r="R64" s="23"/>
      <c r="S64" s="23"/>
      <c r="T64" s="23"/>
      <c r="U64" s="119">
        <f t="shared" ref="U64" si="580">IF((Q65+R65+S65+T65)&gt;$V$4,"GREŠKA",Q65+R65+S65+T65)</f>
        <v>0</v>
      </c>
      <c r="V64" s="112" t="str">
        <f t="shared" ref="V64" si="581">IF(U64=0,"NE",(IF(U64&gt;=($V$4/2),"DA","NE")))</f>
        <v>NE</v>
      </c>
      <c r="W64" s="22"/>
      <c r="X64" s="23"/>
      <c r="Y64" s="23"/>
      <c r="Z64" s="23"/>
      <c r="AA64" s="119">
        <f t="shared" ref="AA64" si="582">IF((W65+X65+Y65+Z65)&gt;$AB$4,"GREŠKA",W65+X65+Y65+Z65)</f>
        <v>0</v>
      </c>
      <c r="AB64" s="112" t="str">
        <f t="shared" ref="AB64" si="583">IF(AA64=0,"NE",(IF(AA64&gt;=($AB$4/2),"DA","NE")))</f>
        <v>NE</v>
      </c>
      <c r="AC64" s="22"/>
      <c r="AD64" s="23"/>
      <c r="AE64" s="23"/>
      <c r="AF64" s="23"/>
      <c r="AG64" s="119">
        <f t="shared" ref="AG64" si="584">IF((AC65+AD65+AE65+AF65)&gt;$AH$4,"GREŠKA",AC65+AD65+AE65+AF65)</f>
        <v>0</v>
      </c>
      <c r="AH64" s="112" t="str">
        <f t="shared" ref="AH64" si="585">IF(AG64=0,"NE",(IF(AG64&gt;=($AH$4/2),"DA","NE")))</f>
        <v>NE</v>
      </c>
      <c r="AI64" s="22"/>
      <c r="AJ64" s="23"/>
      <c r="AK64" s="23"/>
      <c r="AL64" s="23"/>
      <c r="AM64" s="114">
        <f t="shared" ref="AM64" si="586">IF((AI65+AJ65+AK65+AL65)&gt;$AN$4,"GREŠKA",AI65+AJ65+AK65+AL65)</f>
        <v>0</v>
      </c>
      <c r="AN64" s="112" t="str">
        <f t="shared" ref="AN64" si="587">IF(AM64=0,"NE",(IF(AM64&gt;=($AN$4/2),"DA","NE")))</f>
        <v>NE</v>
      </c>
      <c r="AO64" s="117">
        <f t="shared" ref="AO64" si="588">IF(AND(J64="da",P64="da",V64="da",AB64="da",AH64="da",AN64="da"),I64+O64+U64+AA64+AM64+AG64,0)</f>
        <v>0</v>
      </c>
      <c r="AP64" s="170" t="str">
        <f t="shared" ref="AP64" si="589">IF(OR(COUNTIF(J64:AN65,"ne")&gt;3,COUNTIF(J64:AN65,"ne")=0),"NE",COUNTIF(J64:AN65,"ne"))</f>
        <v>NE</v>
      </c>
      <c r="AQ64" s="172" t="str">
        <f t="shared" ref="AQ64" si="590">IF(SUM(COUNTBLANK(E64:H64),COUNTBLANK(K64:N64),COUNTBLANK(Q64:T64),COUNTBLANK(W64:Z64),COUNTBLANK(AC64:AF64),COUNTBLANK(AI64:AL64))=24,"NE","DA")</f>
        <v>NE</v>
      </c>
      <c r="AR64" s="178"/>
      <c r="AS64" s="184" t="str">
        <f>J64</f>
        <v>NE</v>
      </c>
      <c r="AT64" s="184" t="str">
        <f>P64</f>
        <v>NE</v>
      </c>
      <c r="AU64" s="184" t="str">
        <f>V64</f>
        <v>NE</v>
      </c>
      <c r="AV64" s="184" t="str">
        <f>AB64</f>
        <v>NE</v>
      </c>
      <c r="AW64" s="184" t="str">
        <f>AH64</f>
        <v>NE</v>
      </c>
      <c r="AX64" s="184" t="str">
        <f>AN64</f>
        <v>NE</v>
      </c>
      <c r="AY64" s="188" t="str">
        <f t="shared" ref="AY64" si="591">IF(AO64&lt;50, "NE",IF(AO64&lt;60,2,IF(AO64&lt;75,3,IF(AO64&lt;90,4,5))))</f>
        <v>NE</v>
      </c>
    </row>
    <row r="65" spans="1:51" ht="15.75" customHeight="1" thickBot="1" x14ac:dyDescent="0.3">
      <c r="A65" s="152"/>
      <c r="B65" s="154"/>
      <c r="C65" s="156"/>
      <c r="D65" s="26" t="s">
        <v>20</v>
      </c>
      <c r="E65" s="27">
        <f t="shared" ref="E65" si="592">IF($E$7=0,0,$E$7/$E$6*E64)</f>
        <v>0</v>
      </c>
      <c r="F65" s="27">
        <f t="shared" ref="F65" si="593">IF($F$7=0,0,$F$7/$F$6*F64)</f>
        <v>0</v>
      </c>
      <c r="G65" s="27">
        <f t="shared" ref="G65" si="594">IF($G$7=0,0,$G$7/$G$6*G64)</f>
        <v>0</v>
      </c>
      <c r="H65" s="27">
        <f t="shared" ref="H65" si="595">IF($H$7=0,0,$H$7/$H$6*H64)</f>
        <v>0</v>
      </c>
      <c r="I65" s="115"/>
      <c r="J65" s="116"/>
      <c r="K65" s="28">
        <f t="shared" ref="K65" si="596">IF($K$7=0,0,$K$7/$K$6*K64)</f>
        <v>0</v>
      </c>
      <c r="L65" s="27">
        <f t="shared" ref="L65" si="597">IF($L$7=0,0,$L$7/$L$6*L64)</f>
        <v>0</v>
      </c>
      <c r="M65" s="27">
        <f t="shared" ref="M65" si="598">IF($M$7=0,0,$M$7/$M$6*M64)</f>
        <v>0</v>
      </c>
      <c r="N65" s="27">
        <f t="shared" ref="N65" si="599">IF($N$7=0,0,$N$7/$N$6*N64)</f>
        <v>0</v>
      </c>
      <c r="O65" s="115"/>
      <c r="P65" s="116"/>
      <c r="Q65" s="28">
        <f t="shared" ref="Q65" si="600">IF($Q$7=0,0,$Q$7/$Q$6*Q64)</f>
        <v>0</v>
      </c>
      <c r="R65" s="27">
        <f t="shared" ref="R65" si="601">IF($R$7=0,0,$R$7/$R$6*R64)</f>
        <v>0</v>
      </c>
      <c r="S65" s="27">
        <f t="shared" ref="S65" si="602">IF($S$7=0,0,$S$7/$S$6*S64)</f>
        <v>0</v>
      </c>
      <c r="T65" s="27">
        <f t="shared" ref="T65" si="603">IF($T$7=0,0,$T$7/$T$6*T64)</f>
        <v>0</v>
      </c>
      <c r="U65" s="115"/>
      <c r="V65" s="116"/>
      <c r="W65" s="28">
        <f t="shared" ref="W65" si="604">IF($W$7=0,0,$W$7/$W$6*W64)</f>
        <v>0</v>
      </c>
      <c r="X65" s="27">
        <f t="shared" ref="X65" si="605">IF($X$7=0,0,$X$7/$X$6*X64)</f>
        <v>0</v>
      </c>
      <c r="Y65" s="27">
        <f t="shared" ref="Y65" si="606">IF($Y$7=0,0,$Y$7/$Y$6*Y64)</f>
        <v>0</v>
      </c>
      <c r="Z65" s="27">
        <f t="shared" ref="Z65" si="607">IF($Z$7=0,0,$Z$7/$Z$6*Z64)</f>
        <v>0</v>
      </c>
      <c r="AA65" s="115"/>
      <c r="AB65" s="116"/>
      <c r="AC65" s="28">
        <f t="shared" si="280"/>
        <v>0</v>
      </c>
      <c r="AD65" s="27">
        <f t="shared" si="281"/>
        <v>0</v>
      </c>
      <c r="AE65" s="27">
        <f t="shared" si="282"/>
        <v>0</v>
      </c>
      <c r="AF65" s="27">
        <f t="shared" si="283"/>
        <v>0</v>
      </c>
      <c r="AG65" s="120"/>
      <c r="AH65" s="113"/>
      <c r="AI65" s="59">
        <f t="shared" si="284"/>
        <v>0</v>
      </c>
      <c r="AJ65" s="59">
        <f t="shared" si="285"/>
        <v>0</v>
      </c>
      <c r="AK65" s="59">
        <f t="shared" si="286"/>
        <v>0</v>
      </c>
      <c r="AL65" s="59">
        <f t="shared" si="287"/>
        <v>0</v>
      </c>
      <c r="AM65" s="115"/>
      <c r="AN65" s="116"/>
      <c r="AO65" s="118"/>
      <c r="AP65" s="171"/>
      <c r="AQ65" s="174"/>
      <c r="AR65" s="179"/>
      <c r="AS65" s="181"/>
      <c r="AT65" s="181"/>
      <c r="AU65" s="181"/>
      <c r="AV65" s="181"/>
      <c r="AW65" s="181"/>
      <c r="AX65" s="181"/>
      <c r="AY65" s="189"/>
    </row>
    <row r="66" spans="1:51" ht="15" customHeight="1" x14ac:dyDescent="0.25">
      <c r="A66" s="151">
        <v>30</v>
      </c>
      <c r="B66" s="153" t="str">
        <f>'Popis studenata'!B31</f>
        <v xml:space="preserve"> </v>
      </c>
      <c r="C66" s="155">
        <f>'Popis studenata'!C31</f>
        <v>0</v>
      </c>
      <c r="D66" s="21" t="s">
        <v>19</v>
      </c>
      <c r="E66" s="22"/>
      <c r="F66" s="23"/>
      <c r="G66" s="23"/>
      <c r="H66" s="23"/>
      <c r="I66" s="119">
        <f t="shared" ref="I66" si="608">IF((E67+F67+G67+H67)&gt;$J$4,"GREŠKA",E67+F67+G67+H67)</f>
        <v>0</v>
      </c>
      <c r="J66" s="112" t="str">
        <f t="shared" ref="J66" si="609">IF(I66=0,"NE",(IF(I66&gt;=($J$4/2),"DA","NE")))</f>
        <v>NE</v>
      </c>
      <c r="K66" s="22"/>
      <c r="L66" s="23"/>
      <c r="M66" s="23"/>
      <c r="N66" s="23"/>
      <c r="O66" s="119">
        <f t="shared" ref="O66" si="610">IF((K67+L67+M67+N67)&gt;$P$4,"GREŠKA",K67+L67+M67+N67)</f>
        <v>0</v>
      </c>
      <c r="P66" s="112" t="str">
        <f t="shared" ref="P66" si="611">IF(O66=0,"NE",(IF(O66&gt;=($P$4/2),"DA","NE")))</f>
        <v>NE</v>
      </c>
      <c r="Q66" s="22"/>
      <c r="R66" s="23"/>
      <c r="S66" s="23"/>
      <c r="T66" s="23"/>
      <c r="U66" s="119">
        <f t="shared" ref="U66" si="612">IF((Q67+R67+S67+T67)&gt;$V$4,"GREŠKA",Q67+R67+S67+T67)</f>
        <v>0</v>
      </c>
      <c r="V66" s="112" t="str">
        <f t="shared" ref="V66" si="613">IF(U66=0,"NE",(IF(U66&gt;=($V$4/2),"DA","NE")))</f>
        <v>NE</v>
      </c>
      <c r="W66" s="22"/>
      <c r="X66" s="23"/>
      <c r="Y66" s="23"/>
      <c r="Z66" s="23"/>
      <c r="AA66" s="119">
        <f t="shared" ref="AA66" si="614">IF((W67+X67+Y67+Z67)&gt;$AB$4,"GREŠKA",W67+X67+Y67+Z67)</f>
        <v>0</v>
      </c>
      <c r="AB66" s="112" t="str">
        <f t="shared" ref="AB66" si="615">IF(AA66=0,"NE",(IF(AA66&gt;=($AB$4/2),"DA","NE")))</f>
        <v>NE</v>
      </c>
      <c r="AC66" s="22"/>
      <c r="AD66" s="23"/>
      <c r="AE66" s="23"/>
      <c r="AF66" s="23"/>
      <c r="AG66" s="119">
        <f t="shared" ref="AG66" si="616">IF((AC67+AD67+AE67+AF67)&gt;$AH$4,"GREŠKA",AC67+AD67+AE67+AF67)</f>
        <v>0</v>
      </c>
      <c r="AH66" s="112" t="str">
        <f t="shared" ref="AH66" si="617">IF(AG66=0,"NE",(IF(AG66&gt;=($AH$4/2),"DA","NE")))</f>
        <v>NE</v>
      </c>
      <c r="AI66" s="22"/>
      <c r="AJ66" s="23"/>
      <c r="AK66" s="23"/>
      <c r="AL66" s="23"/>
      <c r="AM66" s="114">
        <f t="shared" ref="AM66" si="618">IF((AI67+AJ67+AK67+AL67)&gt;$AN$4,"GREŠKA",AI67+AJ67+AK67+AL67)</f>
        <v>0</v>
      </c>
      <c r="AN66" s="112" t="str">
        <f t="shared" ref="AN66" si="619">IF(AM66=0,"NE",(IF(AM66&gt;=($AN$4/2),"DA","NE")))</f>
        <v>NE</v>
      </c>
      <c r="AO66" s="117">
        <f t="shared" ref="AO66" si="620">IF(AND(J66="da",P66="da",V66="da",AB66="da",AH66="da",AN66="da"),I66+O66+U66+AA66+AM66+AG66,0)</f>
        <v>0</v>
      </c>
      <c r="AP66" s="170" t="str">
        <f t="shared" ref="AP66" si="621">IF(OR(COUNTIF(J66:AN67,"ne")&gt;3,COUNTIF(J66:AN67,"ne")=0),"NE",COUNTIF(J66:AN67,"ne"))</f>
        <v>NE</v>
      </c>
      <c r="AQ66" s="172" t="str">
        <f t="shared" ref="AQ66" si="622">IF(SUM(COUNTBLANK(E66:H66),COUNTBLANK(K66:N66),COUNTBLANK(Q66:T66),COUNTBLANK(W66:Z66),COUNTBLANK(AC66:AF66),COUNTBLANK(AI66:AL66))=24,"NE","DA")</f>
        <v>NE</v>
      </c>
      <c r="AR66" s="178"/>
      <c r="AS66" s="184" t="str">
        <f>J66</f>
        <v>NE</v>
      </c>
      <c r="AT66" s="184" t="str">
        <f>P66</f>
        <v>NE</v>
      </c>
      <c r="AU66" s="184" t="str">
        <f>V66</f>
        <v>NE</v>
      </c>
      <c r="AV66" s="184" t="str">
        <f>AB66</f>
        <v>NE</v>
      </c>
      <c r="AW66" s="184" t="str">
        <f>AH66</f>
        <v>NE</v>
      </c>
      <c r="AX66" s="184" t="str">
        <f>AN66</f>
        <v>NE</v>
      </c>
      <c r="AY66" s="188" t="str">
        <f t="shared" ref="AY66" si="623">IF(AO66&lt;50, "NE",IF(AO66&lt;60,2,IF(AO66&lt;75,3,IF(AO66&lt;90,4,5))))</f>
        <v>NE</v>
      </c>
    </row>
    <row r="67" spans="1:51" ht="15.75" customHeight="1" thickBot="1" x14ac:dyDescent="0.3">
      <c r="A67" s="152"/>
      <c r="B67" s="154"/>
      <c r="C67" s="156"/>
      <c r="D67" s="26" t="s">
        <v>20</v>
      </c>
      <c r="E67" s="27">
        <f t="shared" ref="E67" si="624">IF($E$7=0,0,$E$7/$E$6*E66)</f>
        <v>0</v>
      </c>
      <c r="F67" s="27">
        <f t="shared" ref="F67" si="625">IF($F$7=0,0,$F$7/$F$6*F66)</f>
        <v>0</v>
      </c>
      <c r="G67" s="27">
        <f t="shared" ref="G67" si="626">IF($G$7=0,0,$G$7/$G$6*G66)</f>
        <v>0</v>
      </c>
      <c r="H67" s="27">
        <f t="shared" ref="H67" si="627">IF($H$7=0,0,$H$7/$H$6*H66)</f>
        <v>0</v>
      </c>
      <c r="I67" s="115"/>
      <c r="J67" s="116"/>
      <c r="K67" s="28">
        <f t="shared" ref="K67" si="628">IF($K$7=0,0,$K$7/$K$6*K66)</f>
        <v>0</v>
      </c>
      <c r="L67" s="27">
        <f t="shared" ref="L67" si="629">IF($L$7=0,0,$L$7/$L$6*L66)</f>
        <v>0</v>
      </c>
      <c r="M67" s="27">
        <f t="shared" ref="M67" si="630">IF($M$7=0,0,$M$7/$M$6*M66)</f>
        <v>0</v>
      </c>
      <c r="N67" s="27">
        <f t="shared" ref="N67" si="631">IF($N$7=0,0,$N$7/$N$6*N66)</f>
        <v>0</v>
      </c>
      <c r="O67" s="115"/>
      <c r="P67" s="116"/>
      <c r="Q67" s="28">
        <f t="shared" ref="Q67" si="632">IF($Q$7=0,0,$Q$7/$Q$6*Q66)</f>
        <v>0</v>
      </c>
      <c r="R67" s="27">
        <f t="shared" ref="R67" si="633">IF($R$7=0,0,$R$7/$R$6*R66)</f>
        <v>0</v>
      </c>
      <c r="S67" s="27">
        <f t="shared" ref="S67" si="634">IF($S$7=0,0,$S$7/$S$6*S66)</f>
        <v>0</v>
      </c>
      <c r="T67" s="27">
        <f t="shared" ref="T67" si="635">IF($T$7=0,0,$T$7/$T$6*T66)</f>
        <v>0</v>
      </c>
      <c r="U67" s="115"/>
      <c r="V67" s="116"/>
      <c r="W67" s="28">
        <f t="shared" ref="W67" si="636">IF($W$7=0,0,$W$7/$W$6*W66)</f>
        <v>0</v>
      </c>
      <c r="X67" s="27">
        <f t="shared" ref="X67" si="637">IF($X$7=0,0,$X$7/$X$6*X66)</f>
        <v>0</v>
      </c>
      <c r="Y67" s="27">
        <f t="shared" ref="Y67" si="638">IF($Y$7=0,0,$Y$7/$Y$6*Y66)</f>
        <v>0</v>
      </c>
      <c r="Z67" s="27">
        <f t="shared" ref="Z67" si="639">IF($Z$7=0,0,$Z$7/$Z$6*Z66)</f>
        <v>0</v>
      </c>
      <c r="AA67" s="115"/>
      <c r="AB67" s="116"/>
      <c r="AC67" s="28">
        <f t="shared" si="280"/>
        <v>0</v>
      </c>
      <c r="AD67" s="27">
        <f t="shared" si="281"/>
        <v>0</v>
      </c>
      <c r="AE67" s="27">
        <f t="shared" si="282"/>
        <v>0</v>
      </c>
      <c r="AF67" s="27">
        <f t="shared" si="283"/>
        <v>0</v>
      </c>
      <c r="AG67" s="120"/>
      <c r="AH67" s="113"/>
      <c r="AI67" s="59">
        <f t="shared" si="284"/>
        <v>0</v>
      </c>
      <c r="AJ67" s="59">
        <f t="shared" si="285"/>
        <v>0</v>
      </c>
      <c r="AK67" s="59">
        <f t="shared" si="286"/>
        <v>0</v>
      </c>
      <c r="AL67" s="59">
        <f t="shared" si="287"/>
        <v>0</v>
      </c>
      <c r="AM67" s="115"/>
      <c r="AN67" s="116"/>
      <c r="AO67" s="118"/>
      <c r="AP67" s="171"/>
      <c r="AQ67" s="174"/>
      <c r="AR67" s="179"/>
      <c r="AS67" s="181"/>
      <c r="AT67" s="181"/>
      <c r="AU67" s="181"/>
      <c r="AV67" s="181"/>
      <c r="AW67" s="181"/>
      <c r="AX67" s="181"/>
      <c r="AY67" s="189"/>
    </row>
    <row r="68" spans="1:51" ht="15" customHeight="1" x14ac:dyDescent="0.25">
      <c r="A68" s="151">
        <v>31</v>
      </c>
      <c r="B68" s="153" t="str">
        <f>'Popis studenata'!B32</f>
        <v xml:space="preserve"> </v>
      </c>
      <c r="C68" s="155">
        <f>'Popis studenata'!C32</f>
        <v>0</v>
      </c>
      <c r="D68" s="21" t="s">
        <v>19</v>
      </c>
      <c r="E68" s="22"/>
      <c r="F68" s="23"/>
      <c r="G68" s="23"/>
      <c r="H68" s="23"/>
      <c r="I68" s="119">
        <f t="shared" ref="I68" si="640">IF((E69+F69+G69+H69)&gt;$J$4,"GREŠKA",E69+F69+G69+H69)</f>
        <v>0</v>
      </c>
      <c r="J68" s="112" t="str">
        <f t="shared" ref="J68" si="641">IF(I68=0,"NE",(IF(I68&gt;=($J$4/2),"DA","NE")))</f>
        <v>NE</v>
      </c>
      <c r="K68" s="22"/>
      <c r="L68" s="23"/>
      <c r="M68" s="23"/>
      <c r="N68" s="23"/>
      <c r="O68" s="119">
        <f t="shared" ref="O68" si="642">IF((K69+L69+M69+N69)&gt;$P$4,"GREŠKA",K69+L69+M69+N69)</f>
        <v>0</v>
      </c>
      <c r="P68" s="112" t="str">
        <f t="shared" ref="P68" si="643">IF(O68=0,"NE",(IF(O68&gt;=($P$4/2),"DA","NE")))</f>
        <v>NE</v>
      </c>
      <c r="Q68" s="22"/>
      <c r="R68" s="23"/>
      <c r="S68" s="23"/>
      <c r="T68" s="23"/>
      <c r="U68" s="119">
        <f t="shared" ref="U68" si="644">IF((Q69+R69+S69+T69)&gt;$V$4,"GREŠKA",Q69+R69+S69+T69)</f>
        <v>0</v>
      </c>
      <c r="V68" s="112" t="str">
        <f t="shared" ref="V68" si="645">IF(U68=0,"NE",(IF(U68&gt;=($V$4/2),"DA","NE")))</f>
        <v>NE</v>
      </c>
      <c r="W68" s="22"/>
      <c r="X68" s="23"/>
      <c r="Y68" s="23"/>
      <c r="Z68" s="23"/>
      <c r="AA68" s="119">
        <f t="shared" ref="AA68" si="646">IF((W69+X69+Y69+Z69)&gt;$AB$4,"GREŠKA",W69+X69+Y69+Z69)</f>
        <v>0</v>
      </c>
      <c r="AB68" s="112" t="str">
        <f t="shared" ref="AB68" si="647">IF(AA68=0,"NE",(IF(AA68&gt;=($AB$4/2),"DA","NE")))</f>
        <v>NE</v>
      </c>
      <c r="AC68" s="22"/>
      <c r="AD68" s="23"/>
      <c r="AE68" s="23"/>
      <c r="AF68" s="23"/>
      <c r="AG68" s="119">
        <f t="shared" ref="AG68" si="648">IF((AC69+AD69+AE69+AF69)&gt;$AH$4,"GREŠKA",AC69+AD69+AE69+AF69)</f>
        <v>0</v>
      </c>
      <c r="AH68" s="112" t="str">
        <f t="shared" ref="AH68" si="649">IF(AG68=0,"NE",(IF(AG68&gt;=($AH$4/2),"DA","NE")))</f>
        <v>NE</v>
      </c>
      <c r="AI68" s="22"/>
      <c r="AJ68" s="23"/>
      <c r="AK68" s="23"/>
      <c r="AL68" s="23"/>
      <c r="AM68" s="114">
        <f t="shared" ref="AM68" si="650">IF((AI69+AJ69+AK69+AL69)&gt;$AN$4,"GREŠKA",AI69+AJ69+AK69+AL69)</f>
        <v>0</v>
      </c>
      <c r="AN68" s="112" t="str">
        <f t="shared" ref="AN68" si="651">IF(AM68=0,"NE",(IF(AM68&gt;=($AN$4/2),"DA","NE")))</f>
        <v>NE</v>
      </c>
      <c r="AO68" s="117">
        <f t="shared" ref="AO68" si="652">IF(AND(J68="da",P68="da",V68="da",AB68="da",AH68="da",AN68="da"),I68+O68+U68+AA68+AM68+AG68,0)</f>
        <v>0</v>
      </c>
      <c r="AP68" s="170" t="str">
        <f t="shared" ref="AP68" si="653">IF(OR(COUNTIF(J68:AN69,"ne")&gt;3,COUNTIF(J68:AN69,"ne")=0),"NE",COUNTIF(J68:AN69,"ne"))</f>
        <v>NE</v>
      </c>
      <c r="AQ68" s="172" t="str">
        <f t="shared" ref="AQ68" si="654">IF(SUM(COUNTBLANK(E68:H68),COUNTBLANK(K68:N68),COUNTBLANK(Q68:T68),COUNTBLANK(W68:Z68),COUNTBLANK(AC68:AF68),COUNTBLANK(AI68:AL68))=24,"NE","DA")</f>
        <v>NE</v>
      </c>
      <c r="AR68" s="178"/>
      <c r="AS68" s="184" t="str">
        <f>J68</f>
        <v>NE</v>
      </c>
      <c r="AT68" s="184" t="str">
        <f>P68</f>
        <v>NE</v>
      </c>
      <c r="AU68" s="184" t="str">
        <f>V68</f>
        <v>NE</v>
      </c>
      <c r="AV68" s="184" t="str">
        <f>AB68</f>
        <v>NE</v>
      </c>
      <c r="AW68" s="184" t="str">
        <f>AH68</f>
        <v>NE</v>
      </c>
      <c r="AX68" s="184" t="str">
        <f>AN68</f>
        <v>NE</v>
      </c>
      <c r="AY68" s="188" t="str">
        <f t="shared" ref="AY68" si="655">IF(AO68&lt;50, "NE",IF(AO68&lt;60,2,IF(AO68&lt;75,3,IF(AO68&lt;90,4,5))))</f>
        <v>NE</v>
      </c>
    </row>
    <row r="69" spans="1:51" ht="15.75" customHeight="1" thickBot="1" x14ac:dyDescent="0.3">
      <c r="A69" s="152"/>
      <c r="B69" s="154"/>
      <c r="C69" s="156"/>
      <c r="D69" s="26" t="s">
        <v>20</v>
      </c>
      <c r="E69" s="27">
        <f t="shared" ref="E69" si="656">IF($E$7=0,0,$E$7/$E$6*E68)</f>
        <v>0</v>
      </c>
      <c r="F69" s="27">
        <f t="shared" ref="F69" si="657">IF($F$7=0,0,$F$7/$F$6*F68)</f>
        <v>0</v>
      </c>
      <c r="G69" s="27">
        <f t="shared" ref="G69" si="658">IF($G$7=0,0,$G$7/$G$6*G68)</f>
        <v>0</v>
      </c>
      <c r="H69" s="27">
        <f t="shared" ref="H69" si="659">IF($H$7=0,0,$H$7/$H$6*H68)</f>
        <v>0</v>
      </c>
      <c r="I69" s="115"/>
      <c r="J69" s="116"/>
      <c r="K69" s="28">
        <f t="shared" ref="K69" si="660">IF($K$7=0,0,$K$7/$K$6*K68)</f>
        <v>0</v>
      </c>
      <c r="L69" s="27">
        <f t="shared" ref="L69" si="661">IF($L$7=0,0,$L$7/$L$6*L68)</f>
        <v>0</v>
      </c>
      <c r="M69" s="27">
        <f t="shared" ref="M69" si="662">IF($M$7=0,0,$M$7/$M$6*M68)</f>
        <v>0</v>
      </c>
      <c r="N69" s="27">
        <f t="shared" ref="N69" si="663">IF($N$7=0,0,$N$7/$N$6*N68)</f>
        <v>0</v>
      </c>
      <c r="O69" s="115"/>
      <c r="P69" s="116"/>
      <c r="Q69" s="28">
        <f t="shared" ref="Q69" si="664">IF($Q$7=0,0,$Q$7/$Q$6*Q68)</f>
        <v>0</v>
      </c>
      <c r="R69" s="27">
        <f t="shared" ref="R69" si="665">IF($R$7=0,0,$R$7/$R$6*R68)</f>
        <v>0</v>
      </c>
      <c r="S69" s="27">
        <f t="shared" ref="S69" si="666">IF($S$7=0,0,$S$7/$S$6*S68)</f>
        <v>0</v>
      </c>
      <c r="T69" s="27">
        <f t="shared" ref="T69" si="667">IF($T$7=0,0,$T$7/$T$6*T68)</f>
        <v>0</v>
      </c>
      <c r="U69" s="115"/>
      <c r="V69" s="116"/>
      <c r="W69" s="28">
        <f t="shared" ref="W69" si="668">IF($W$7=0,0,$W$7/$W$6*W68)</f>
        <v>0</v>
      </c>
      <c r="X69" s="27">
        <f t="shared" ref="X69" si="669">IF($X$7=0,0,$X$7/$X$6*X68)</f>
        <v>0</v>
      </c>
      <c r="Y69" s="27">
        <f t="shared" ref="Y69" si="670">IF($Y$7=0,0,$Y$7/$Y$6*Y68)</f>
        <v>0</v>
      </c>
      <c r="Z69" s="27">
        <f t="shared" ref="Z69" si="671">IF($Z$7=0,0,$Z$7/$Z$6*Z68)</f>
        <v>0</v>
      </c>
      <c r="AA69" s="115"/>
      <c r="AB69" s="116"/>
      <c r="AC69" s="28">
        <f t="shared" si="280"/>
        <v>0</v>
      </c>
      <c r="AD69" s="27">
        <f t="shared" si="281"/>
        <v>0</v>
      </c>
      <c r="AE69" s="27">
        <f t="shared" si="282"/>
        <v>0</v>
      </c>
      <c r="AF69" s="27">
        <f t="shared" si="283"/>
        <v>0</v>
      </c>
      <c r="AG69" s="120"/>
      <c r="AH69" s="113"/>
      <c r="AI69" s="59">
        <f t="shared" si="284"/>
        <v>0</v>
      </c>
      <c r="AJ69" s="59">
        <f t="shared" si="285"/>
        <v>0</v>
      </c>
      <c r="AK69" s="59">
        <f t="shared" si="286"/>
        <v>0</v>
      </c>
      <c r="AL69" s="59">
        <f t="shared" si="287"/>
        <v>0</v>
      </c>
      <c r="AM69" s="115"/>
      <c r="AN69" s="116"/>
      <c r="AO69" s="118"/>
      <c r="AP69" s="171"/>
      <c r="AQ69" s="174"/>
      <c r="AR69" s="179"/>
      <c r="AS69" s="181"/>
      <c r="AT69" s="181"/>
      <c r="AU69" s="181"/>
      <c r="AV69" s="181"/>
      <c r="AW69" s="181"/>
      <c r="AX69" s="181"/>
      <c r="AY69" s="189"/>
    </row>
    <row r="70" spans="1:51" ht="15" customHeight="1" x14ac:dyDescent="0.25">
      <c r="A70" s="151">
        <v>32</v>
      </c>
      <c r="B70" s="153" t="str">
        <f>'Popis studenata'!B33</f>
        <v xml:space="preserve"> </v>
      </c>
      <c r="C70" s="155">
        <f>'Popis studenata'!C33</f>
        <v>0</v>
      </c>
      <c r="D70" s="21" t="s">
        <v>19</v>
      </c>
      <c r="E70" s="22"/>
      <c r="F70" s="23"/>
      <c r="G70" s="23"/>
      <c r="H70" s="23"/>
      <c r="I70" s="119">
        <f t="shared" ref="I70" si="672">IF((E71+F71+G71+H71)&gt;$J$4,"GREŠKA",E71+F71+G71+H71)</f>
        <v>0</v>
      </c>
      <c r="J70" s="112" t="str">
        <f t="shared" ref="J70" si="673">IF(I70=0,"NE",(IF(I70&gt;=($J$4/2),"DA","NE")))</f>
        <v>NE</v>
      </c>
      <c r="K70" s="22"/>
      <c r="L70" s="23"/>
      <c r="M70" s="23"/>
      <c r="N70" s="23"/>
      <c r="O70" s="119">
        <f t="shared" ref="O70" si="674">IF((K71+L71+M71+N71)&gt;$P$4,"GREŠKA",K71+L71+M71+N71)</f>
        <v>0</v>
      </c>
      <c r="P70" s="112" t="str">
        <f t="shared" ref="P70" si="675">IF(O70=0,"NE",(IF(O70&gt;=($P$4/2),"DA","NE")))</f>
        <v>NE</v>
      </c>
      <c r="Q70" s="22"/>
      <c r="R70" s="23"/>
      <c r="S70" s="23"/>
      <c r="T70" s="23"/>
      <c r="U70" s="119">
        <f t="shared" ref="U70" si="676">IF((Q71+R71+S71+T71)&gt;$V$4,"GREŠKA",Q71+R71+S71+T71)</f>
        <v>0</v>
      </c>
      <c r="V70" s="112" t="str">
        <f t="shared" ref="V70" si="677">IF(U70=0,"NE",(IF(U70&gt;=($V$4/2),"DA","NE")))</f>
        <v>NE</v>
      </c>
      <c r="W70" s="22"/>
      <c r="X70" s="23"/>
      <c r="Y70" s="23"/>
      <c r="Z70" s="23"/>
      <c r="AA70" s="119">
        <f t="shared" ref="AA70" si="678">IF((W71+X71+Y71+Z71)&gt;$AB$4,"GREŠKA",W71+X71+Y71+Z71)</f>
        <v>0</v>
      </c>
      <c r="AB70" s="112" t="str">
        <f t="shared" ref="AB70" si="679">IF(AA70=0,"NE",(IF(AA70&gt;=($AB$4/2),"DA","NE")))</f>
        <v>NE</v>
      </c>
      <c r="AC70" s="22"/>
      <c r="AD70" s="23"/>
      <c r="AE70" s="23"/>
      <c r="AF70" s="23"/>
      <c r="AG70" s="119">
        <f t="shared" ref="AG70" si="680">IF((AC71+AD71+AE71+AF71)&gt;$AH$4,"GREŠKA",AC71+AD71+AE71+AF71)</f>
        <v>0</v>
      </c>
      <c r="AH70" s="112" t="str">
        <f t="shared" ref="AH70" si="681">IF(AG70=0,"NE",(IF(AG70&gt;=($AH$4/2),"DA","NE")))</f>
        <v>NE</v>
      </c>
      <c r="AI70" s="22"/>
      <c r="AJ70" s="23"/>
      <c r="AK70" s="23"/>
      <c r="AL70" s="23"/>
      <c r="AM70" s="114">
        <f t="shared" ref="AM70" si="682">IF((AI71+AJ71+AK71+AL71)&gt;$AN$4,"GREŠKA",AI71+AJ71+AK71+AL71)</f>
        <v>0</v>
      </c>
      <c r="AN70" s="112" t="str">
        <f t="shared" ref="AN70" si="683">IF(AM70=0,"NE",(IF(AM70&gt;=($AN$4/2),"DA","NE")))</f>
        <v>NE</v>
      </c>
      <c r="AO70" s="117">
        <f t="shared" ref="AO70" si="684">IF(AND(J70="da",P70="da",V70="da",AB70="da",AH70="da",AN70="da"),I70+O70+U70+AA70+AM70+AG70,0)</f>
        <v>0</v>
      </c>
      <c r="AP70" s="170" t="str">
        <f t="shared" ref="AP70" si="685">IF(OR(COUNTIF(J70:AN71,"ne")&gt;3,COUNTIF(J70:AN71,"ne")=0),"NE",COUNTIF(J70:AN71,"ne"))</f>
        <v>NE</v>
      </c>
      <c r="AQ70" s="172" t="str">
        <f t="shared" ref="AQ70" si="686">IF(SUM(COUNTBLANK(E70:H70),COUNTBLANK(K70:N70),COUNTBLANK(Q70:T70),COUNTBLANK(W70:Z70),COUNTBLANK(AC70:AF70),COUNTBLANK(AI70:AL70))=24,"NE","DA")</f>
        <v>NE</v>
      </c>
      <c r="AR70" s="178"/>
      <c r="AS70" s="184" t="str">
        <f>J70</f>
        <v>NE</v>
      </c>
      <c r="AT70" s="184" t="str">
        <f>P70</f>
        <v>NE</v>
      </c>
      <c r="AU70" s="184" t="str">
        <f>V70</f>
        <v>NE</v>
      </c>
      <c r="AV70" s="184" t="str">
        <f>AB70</f>
        <v>NE</v>
      </c>
      <c r="AW70" s="184" t="str">
        <f>AH70</f>
        <v>NE</v>
      </c>
      <c r="AX70" s="184" t="str">
        <f>AN70</f>
        <v>NE</v>
      </c>
      <c r="AY70" s="188" t="str">
        <f t="shared" ref="AY70" si="687">IF(AO70&lt;50, "NE",IF(AO70&lt;60,2,IF(AO70&lt;75,3,IF(AO70&lt;90,4,5))))</f>
        <v>NE</v>
      </c>
    </row>
    <row r="71" spans="1:51" ht="15.75" customHeight="1" thickBot="1" x14ac:dyDescent="0.3">
      <c r="A71" s="152"/>
      <c r="B71" s="154"/>
      <c r="C71" s="156"/>
      <c r="D71" s="26" t="s">
        <v>20</v>
      </c>
      <c r="E71" s="27">
        <f t="shared" ref="E71" si="688">IF($E$7=0,0,$E$7/$E$6*E70)</f>
        <v>0</v>
      </c>
      <c r="F71" s="27">
        <f t="shared" ref="F71" si="689">IF($F$7=0,0,$F$7/$F$6*F70)</f>
        <v>0</v>
      </c>
      <c r="G71" s="27">
        <f t="shared" ref="G71" si="690">IF($G$7=0,0,$G$7/$G$6*G70)</f>
        <v>0</v>
      </c>
      <c r="H71" s="27">
        <f t="shared" ref="H71" si="691">IF($H$7=0,0,$H$7/$H$6*H70)</f>
        <v>0</v>
      </c>
      <c r="I71" s="115"/>
      <c r="J71" s="116"/>
      <c r="K71" s="28">
        <f t="shared" ref="K71" si="692">IF($K$7=0,0,$K$7/$K$6*K70)</f>
        <v>0</v>
      </c>
      <c r="L71" s="27">
        <f t="shared" ref="L71" si="693">IF($L$7=0,0,$L$7/$L$6*L70)</f>
        <v>0</v>
      </c>
      <c r="M71" s="27">
        <f t="shared" ref="M71" si="694">IF($M$7=0,0,$M$7/$M$6*M70)</f>
        <v>0</v>
      </c>
      <c r="N71" s="27">
        <f t="shared" ref="N71" si="695">IF($N$7=0,0,$N$7/$N$6*N70)</f>
        <v>0</v>
      </c>
      <c r="O71" s="115"/>
      <c r="P71" s="116"/>
      <c r="Q71" s="28">
        <f t="shared" ref="Q71" si="696">IF($Q$7=0,0,$Q$7/$Q$6*Q70)</f>
        <v>0</v>
      </c>
      <c r="R71" s="27">
        <f t="shared" ref="R71" si="697">IF($R$7=0,0,$R$7/$R$6*R70)</f>
        <v>0</v>
      </c>
      <c r="S71" s="27">
        <f t="shared" ref="S71" si="698">IF($S$7=0,0,$S$7/$S$6*S70)</f>
        <v>0</v>
      </c>
      <c r="T71" s="27">
        <f t="shared" ref="T71" si="699">IF($T$7=0,0,$T$7/$T$6*T70)</f>
        <v>0</v>
      </c>
      <c r="U71" s="115"/>
      <c r="V71" s="116"/>
      <c r="W71" s="28">
        <f t="shared" ref="W71" si="700">IF($W$7=0,0,$W$7/$W$6*W70)</f>
        <v>0</v>
      </c>
      <c r="X71" s="27">
        <f t="shared" ref="X71" si="701">IF($X$7=0,0,$X$7/$X$6*X70)</f>
        <v>0</v>
      </c>
      <c r="Y71" s="27">
        <f t="shared" ref="Y71" si="702">IF($Y$7=0,0,$Y$7/$Y$6*Y70)</f>
        <v>0</v>
      </c>
      <c r="Z71" s="27">
        <f t="shared" ref="Z71" si="703">IF($Z$7=0,0,$Z$7/$Z$6*Z70)</f>
        <v>0</v>
      </c>
      <c r="AA71" s="115"/>
      <c r="AB71" s="116"/>
      <c r="AC71" s="28">
        <f t="shared" si="280"/>
        <v>0</v>
      </c>
      <c r="AD71" s="27">
        <f t="shared" si="281"/>
        <v>0</v>
      </c>
      <c r="AE71" s="27">
        <f t="shared" si="282"/>
        <v>0</v>
      </c>
      <c r="AF71" s="27">
        <f t="shared" si="283"/>
        <v>0</v>
      </c>
      <c r="AG71" s="120"/>
      <c r="AH71" s="113"/>
      <c r="AI71" s="59">
        <f t="shared" si="284"/>
        <v>0</v>
      </c>
      <c r="AJ71" s="59">
        <f t="shared" si="285"/>
        <v>0</v>
      </c>
      <c r="AK71" s="59">
        <f t="shared" si="286"/>
        <v>0</v>
      </c>
      <c r="AL71" s="59">
        <f t="shared" si="287"/>
        <v>0</v>
      </c>
      <c r="AM71" s="115"/>
      <c r="AN71" s="116"/>
      <c r="AO71" s="118"/>
      <c r="AP71" s="171"/>
      <c r="AQ71" s="174"/>
      <c r="AR71" s="179"/>
      <c r="AS71" s="181"/>
      <c r="AT71" s="181"/>
      <c r="AU71" s="181"/>
      <c r="AV71" s="181"/>
      <c r="AW71" s="181"/>
      <c r="AX71" s="181"/>
      <c r="AY71" s="189"/>
    </row>
    <row r="72" spans="1:51" ht="15" customHeight="1" x14ac:dyDescent="0.25">
      <c r="A72" s="151">
        <v>33</v>
      </c>
      <c r="B72" s="153" t="str">
        <f>'Popis studenata'!B34</f>
        <v xml:space="preserve"> </v>
      </c>
      <c r="C72" s="155">
        <f>'Popis studenata'!C34</f>
        <v>0</v>
      </c>
      <c r="D72" s="21" t="s">
        <v>19</v>
      </c>
      <c r="E72" s="22"/>
      <c r="F72" s="23"/>
      <c r="G72" s="23"/>
      <c r="H72" s="23"/>
      <c r="I72" s="119">
        <f t="shared" ref="I72" si="704">IF((E73+F73+G73+H73)&gt;$J$4,"GREŠKA",E73+F73+G73+H73)</f>
        <v>0</v>
      </c>
      <c r="J72" s="112" t="str">
        <f t="shared" ref="J72" si="705">IF(I72=0,"NE",(IF(I72&gt;=($J$4/2),"DA","NE")))</f>
        <v>NE</v>
      </c>
      <c r="K72" s="22"/>
      <c r="L72" s="23"/>
      <c r="M72" s="23"/>
      <c r="N72" s="23"/>
      <c r="O72" s="119">
        <f t="shared" ref="O72" si="706">IF((K73+L73+M73+N73)&gt;$P$4,"GREŠKA",K73+L73+M73+N73)</f>
        <v>0</v>
      </c>
      <c r="P72" s="112" t="str">
        <f t="shared" ref="P72" si="707">IF(O72=0,"NE",(IF(O72&gt;=($P$4/2),"DA","NE")))</f>
        <v>NE</v>
      </c>
      <c r="Q72" s="22"/>
      <c r="R72" s="23"/>
      <c r="S72" s="23"/>
      <c r="T72" s="23"/>
      <c r="U72" s="119">
        <f t="shared" ref="U72" si="708">IF((Q73+R73+S73+T73)&gt;$V$4,"GREŠKA",Q73+R73+S73+T73)</f>
        <v>0</v>
      </c>
      <c r="V72" s="112" t="str">
        <f t="shared" ref="V72" si="709">IF(U72=0,"NE",(IF(U72&gt;=($V$4/2),"DA","NE")))</f>
        <v>NE</v>
      </c>
      <c r="W72" s="22"/>
      <c r="X72" s="23"/>
      <c r="Y72" s="23"/>
      <c r="Z72" s="23"/>
      <c r="AA72" s="119">
        <f t="shared" ref="AA72" si="710">IF((W73+X73+Y73+Z73)&gt;$AB$4,"GREŠKA",W73+X73+Y73+Z73)</f>
        <v>0</v>
      </c>
      <c r="AB72" s="112" t="str">
        <f t="shared" ref="AB72" si="711">IF(AA72=0,"NE",(IF(AA72&gt;=($AB$4/2),"DA","NE")))</f>
        <v>NE</v>
      </c>
      <c r="AC72" s="22"/>
      <c r="AD72" s="23"/>
      <c r="AE72" s="23"/>
      <c r="AF72" s="23"/>
      <c r="AG72" s="119">
        <f t="shared" ref="AG72" si="712">IF((AC73+AD73+AE73+AF73)&gt;$AH$4,"GREŠKA",AC73+AD73+AE73+AF73)</f>
        <v>0</v>
      </c>
      <c r="AH72" s="112" t="str">
        <f t="shared" ref="AH72" si="713">IF(AG72=0,"NE",(IF(AG72&gt;=($AH$4/2),"DA","NE")))</f>
        <v>NE</v>
      </c>
      <c r="AI72" s="22"/>
      <c r="AJ72" s="23"/>
      <c r="AK72" s="23"/>
      <c r="AL72" s="23"/>
      <c r="AM72" s="114">
        <f t="shared" ref="AM72" si="714">IF((AI73+AJ73+AK73+AL73)&gt;$AN$4,"GREŠKA",AI73+AJ73+AK73+AL73)</f>
        <v>0</v>
      </c>
      <c r="AN72" s="112" t="str">
        <f t="shared" ref="AN72" si="715">IF(AM72=0,"NE",(IF(AM72&gt;=($AN$4/2),"DA","NE")))</f>
        <v>NE</v>
      </c>
      <c r="AO72" s="117">
        <f t="shared" ref="AO72" si="716">IF(AND(J72="da",P72="da",V72="da",AB72="da",AH72="da",AN72="da"),I72+O72+U72+AA72+AM72+AG72,0)</f>
        <v>0</v>
      </c>
      <c r="AP72" s="170" t="str">
        <f t="shared" ref="AP72" si="717">IF(OR(COUNTIF(J72:AN73,"ne")&gt;3,COUNTIF(J72:AN73,"ne")=0),"NE",COUNTIF(J72:AN73,"ne"))</f>
        <v>NE</v>
      </c>
      <c r="AQ72" s="172" t="str">
        <f t="shared" ref="AQ72" si="718">IF(SUM(COUNTBLANK(E72:H72),COUNTBLANK(K72:N72),COUNTBLANK(Q72:T72),COUNTBLANK(W72:Z72),COUNTBLANK(AC72:AF72),COUNTBLANK(AI72:AL72))=24,"NE","DA")</f>
        <v>NE</v>
      </c>
      <c r="AR72" s="178"/>
      <c r="AS72" s="184" t="str">
        <f>J72</f>
        <v>NE</v>
      </c>
      <c r="AT72" s="184" t="str">
        <f>P72</f>
        <v>NE</v>
      </c>
      <c r="AU72" s="184" t="str">
        <f>V72</f>
        <v>NE</v>
      </c>
      <c r="AV72" s="184" t="str">
        <f>AB72</f>
        <v>NE</v>
      </c>
      <c r="AW72" s="184" t="str">
        <f>AH72</f>
        <v>NE</v>
      </c>
      <c r="AX72" s="184" t="str">
        <f>AN72</f>
        <v>NE</v>
      </c>
      <c r="AY72" s="188" t="str">
        <f t="shared" ref="AY72" si="719">IF(AO72&lt;50, "NE",IF(AO72&lt;60,2,IF(AO72&lt;75,3,IF(AO72&lt;90,4,5))))</f>
        <v>NE</v>
      </c>
    </row>
    <row r="73" spans="1:51" ht="15.75" customHeight="1" thickBot="1" x14ac:dyDescent="0.3">
      <c r="A73" s="152"/>
      <c r="B73" s="154"/>
      <c r="C73" s="156"/>
      <c r="D73" s="26" t="s">
        <v>20</v>
      </c>
      <c r="E73" s="27">
        <f t="shared" ref="E73" si="720">IF($E$7=0,0,$E$7/$E$6*E72)</f>
        <v>0</v>
      </c>
      <c r="F73" s="27">
        <f t="shared" ref="F73" si="721">IF($F$7=0,0,$F$7/$F$6*F72)</f>
        <v>0</v>
      </c>
      <c r="G73" s="27">
        <f t="shared" ref="G73" si="722">IF($G$7=0,0,$G$7/$G$6*G72)</f>
        <v>0</v>
      </c>
      <c r="H73" s="27">
        <f t="shared" ref="H73" si="723">IF($H$7=0,0,$H$7/$H$6*H72)</f>
        <v>0</v>
      </c>
      <c r="I73" s="115"/>
      <c r="J73" s="116"/>
      <c r="K73" s="28">
        <f t="shared" ref="K73" si="724">IF($K$7=0,0,$K$7/$K$6*K72)</f>
        <v>0</v>
      </c>
      <c r="L73" s="27">
        <f t="shared" ref="L73" si="725">IF($L$7=0,0,$L$7/$L$6*L72)</f>
        <v>0</v>
      </c>
      <c r="M73" s="27">
        <f t="shared" ref="M73" si="726">IF($M$7=0,0,$M$7/$M$6*M72)</f>
        <v>0</v>
      </c>
      <c r="N73" s="27">
        <f t="shared" ref="N73" si="727">IF($N$7=0,0,$N$7/$N$6*N72)</f>
        <v>0</v>
      </c>
      <c r="O73" s="115"/>
      <c r="P73" s="116"/>
      <c r="Q73" s="28">
        <f t="shared" ref="Q73" si="728">IF($Q$7=0,0,$Q$7/$Q$6*Q72)</f>
        <v>0</v>
      </c>
      <c r="R73" s="27">
        <f t="shared" ref="R73" si="729">IF($R$7=0,0,$R$7/$R$6*R72)</f>
        <v>0</v>
      </c>
      <c r="S73" s="27">
        <f t="shared" ref="S73" si="730">IF($S$7=0,0,$S$7/$S$6*S72)</f>
        <v>0</v>
      </c>
      <c r="T73" s="27">
        <f t="shared" ref="T73" si="731">IF($T$7=0,0,$T$7/$T$6*T72)</f>
        <v>0</v>
      </c>
      <c r="U73" s="115"/>
      <c r="V73" s="116"/>
      <c r="W73" s="28">
        <f t="shared" ref="W73" si="732">IF($W$7=0,0,$W$7/$W$6*W72)</f>
        <v>0</v>
      </c>
      <c r="X73" s="27">
        <f t="shared" ref="X73" si="733">IF($X$7=0,0,$X$7/$X$6*X72)</f>
        <v>0</v>
      </c>
      <c r="Y73" s="27">
        <f t="shared" ref="Y73" si="734">IF($Y$7=0,0,$Y$7/$Y$6*Y72)</f>
        <v>0</v>
      </c>
      <c r="Z73" s="27">
        <f t="shared" ref="Z73" si="735">IF($Z$7=0,0,$Z$7/$Z$6*Z72)</f>
        <v>0</v>
      </c>
      <c r="AA73" s="115"/>
      <c r="AB73" s="116"/>
      <c r="AC73" s="28">
        <f t="shared" si="280"/>
        <v>0</v>
      </c>
      <c r="AD73" s="27">
        <f t="shared" si="281"/>
        <v>0</v>
      </c>
      <c r="AE73" s="27">
        <f t="shared" si="282"/>
        <v>0</v>
      </c>
      <c r="AF73" s="27">
        <f t="shared" si="283"/>
        <v>0</v>
      </c>
      <c r="AG73" s="120"/>
      <c r="AH73" s="113"/>
      <c r="AI73" s="59">
        <f t="shared" si="284"/>
        <v>0</v>
      </c>
      <c r="AJ73" s="59">
        <f t="shared" si="285"/>
        <v>0</v>
      </c>
      <c r="AK73" s="59">
        <f t="shared" si="286"/>
        <v>0</v>
      </c>
      <c r="AL73" s="59">
        <f t="shared" si="287"/>
        <v>0</v>
      </c>
      <c r="AM73" s="115"/>
      <c r="AN73" s="116"/>
      <c r="AO73" s="118"/>
      <c r="AP73" s="171"/>
      <c r="AQ73" s="174"/>
      <c r="AR73" s="179"/>
      <c r="AS73" s="181"/>
      <c r="AT73" s="181"/>
      <c r="AU73" s="181"/>
      <c r="AV73" s="181"/>
      <c r="AW73" s="181"/>
      <c r="AX73" s="181"/>
      <c r="AY73" s="189"/>
    </row>
    <row r="74" spans="1:51" ht="15" customHeight="1" x14ac:dyDescent="0.25">
      <c r="A74" s="151">
        <v>34</v>
      </c>
      <c r="B74" s="153" t="str">
        <f>'Popis studenata'!B35</f>
        <v xml:space="preserve"> </v>
      </c>
      <c r="C74" s="155">
        <f>'Popis studenata'!C35</f>
        <v>0</v>
      </c>
      <c r="D74" s="21" t="s">
        <v>19</v>
      </c>
      <c r="E74" s="22"/>
      <c r="F74" s="23"/>
      <c r="G74" s="23"/>
      <c r="H74" s="23"/>
      <c r="I74" s="119">
        <f t="shared" ref="I74" si="736">IF((E75+F75+G75+H75)&gt;$J$4,"GREŠKA",E75+F75+G75+H75)</f>
        <v>0</v>
      </c>
      <c r="J74" s="112" t="str">
        <f t="shared" ref="J74" si="737">IF(I74=0,"NE",(IF(I74&gt;=($J$4/2),"DA","NE")))</f>
        <v>NE</v>
      </c>
      <c r="K74" s="22"/>
      <c r="L74" s="23"/>
      <c r="M74" s="23"/>
      <c r="N74" s="23"/>
      <c r="O74" s="119">
        <f t="shared" ref="O74" si="738">IF((K75+L75+M75+N75)&gt;$P$4,"GREŠKA",K75+L75+M75+N75)</f>
        <v>0</v>
      </c>
      <c r="P74" s="112" t="str">
        <f t="shared" ref="P74" si="739">IF(O74=0,"NE",(IF(O74&gt;=($P$4/2),"DA","NE")))</f>
        <v>NE</v>
      </c>
      <c r="Q74" s="22"/>
      <c r="R74" s="23"/>
      <c r="S74" s="23"/>
      <c r="T74" s="23"/>
      <c r="U74" s="119">
        <f t="shared" ref="U74" si="740">IF((Q75+R75+S75+T75)&gt;$V$4,"GREŠKA",Q75+R75+S75+T75)</f>
        <v>0</v>
      </c>
      <c r="V74" s="112" t="str">
        <f t="shared" ref="V74" si="741">IF(U74=0,"NE",(IF(U74&gt;=($V$4/2),"DA","NE")))</f>
        <v>NE</v>
      </c>
      <c r="W74" s="22"/>
      <c r="X74" s="23"/>
      <c r="Y74" s="23"/>
      <c r="Z74" s="23"/>
      <c r="AA74" s="119">
        <f t="shared" ref="AA74" si="742">IF((W75+X75+Y75+Z75)&gt;$AB$4,"GREŠKA",W75+X75+Y75+Z75)</f>
        <v>0</v>
      </c>
      <c r="AB74" s="112" t="str">
        <f t="shared" ref="AB74" si="743">IF(AA74=0,"NE",(IF(AA74&gt;=($AB$4/2),"DA","NE")))</f>
        <v>NE</v>
      </c>
      <c r="AC74" s="22"/>
      <c r="AD74" s="23"/>
      <c r="AE74" s="23"/>
      <c r="AF74" s="23"/>
      <c r="AG74" s="119">
        <f t="shared" ref="AG74" si="744">IF((AC75+AD75+AE75+AF75)&gt;$AH$4,"GREŠKA",AC75+AD75+AE75+AF75)</f>
        <v>0</v>
      </c>
      <c r="AH74" s="112" t="str">
        <f t="shared" ref="AH74" si="745">IF(AG74=0,"NE",(IF(AG74&gt;=($AH$4/2),"DA","NE")))</f>
        <v>NE</v>
      </c>
      <c r="AI74" s="22"/>
      <c r="AJ74" s="23"/>
      <c r="AK74" s="23"/>
      <c r="AL74" s="23"/>
      <c r="AM74" s="114">
        <f t="shared" ref="AM74" si="746">IF((AI75+AJ75+AK75+AL75)&gt;$AN$4,"GREŠKA",AI75+AJ75+AK75+AL75)</f>
        <v>0</v>
      </c>
      <c r="AN74" s="112" t="str">
        <f t="shared" ref="AN74" si="747">IF(AM74=0,"NE",(IF(AM74&gt;=($AN$4/2),"DA","NE")))</f>
        <v>NE</v>
      </c>
      <c r="AO74" s="117">
        <f t="shared" ref="AO74" si="748">IF(AND(J74="da",P74="da",V74="da",AB74="da",AH74="da",AN74="da"),I74+O74+U74+AA74+AM74+AG74,0)</f>
        <v>0</v>
      </c>
      <c r="AP74" s="170" t="str">
        <f t="shared" ref="AP74" si="749">IF(OR(COUNTIF(J74:AN75,"ne")&gt;3,COUNTIF(J74:AN75,"ne")=0),"NE",COUNTIF(J74:AN75,"ne"))</f>
        <v>NE</v>
      </c>
      <c r="AQ74" s="172" t="str">
        <f t="shared" ref="AQ74" si="750">IF(SUM(COUNTBLANK(E74:H74),COUNTBLANK(K74:N74),COUNTBLANK(Q74:T74),COUNTBLANK(W74:Z74),COUNTBLANK(AC74:AF74),COUNTBLANK(AI74:AL74))=24,"NE","DA")</f>
        <v>NE</v>
      </c>
      <c r="AR74" s="178"/>
      <c r="AS74" s="184" t="str">
        <f>J74</f>
        <v>NE</v>
      </c>
      <c r="AT74" s="184" t="str">
        <f>P74</f>
        <v>NE</v>
      </c>
      <c r="AU74" s="184" t="str">
        <f>V74</f>
        <v>NE</v>
      </c>
      <c r="AV74" s="184" t="str">
        <f>AB74</f>
        <v>NE</v>
      </c>
      <c r="AW74" s="184" t="str">
        <f>AH74</f>
        <v>NE</v>
      </c>
      <c r="AX74" s="184" t="str">
        <f>AN74</f>
        <v>NE</v>
      </c>
      <c r="AY74" s="188" t="str">
        <f t="shared" ref="AY74" si="751">IF(AO74&lt;50, "NE",IF(AO74&lt;60,2,IF(AO74&lt;75,3,IF(AO74&lt;90,4,5))))</f>
        <v>NE</v>
      </c>
    </row>
    <row r="75" spans="1:51" ht="15.75" customHeight="1" thickBot="1" x14ac:dyDescent="0.3">
      <c r="A75" s="152"/>
      <c r="B75" s="154"/>
      <c r="C75" s="156"/>
      <c r="D75" s="26" t="s">
        <v>20</v>
      </c>
      <c r="E75" s="27">
        <f t="shared" ref="E75" si="752">IF($E$7=0,0,$E$7/$E$6*E74)</f>
        <v>0</v>
      </c>
      <c r="F75" s="27">
        <f t="shared" ref="F75" si="753">IF($F$7=0,0,$F$7/$F$6*F74)</f>
        <v>0</v>
      </c>
      <c r="G75" s="27">
        <f t="shared" ref="G75" si="754">IF($G$7=0,0,$G$7/$G$6*G74)</f>
        <v>0</v>
      </c>
      <c r="H75" s="27">
        <f t="shared" ref="H75" si="755">IF($H$7=0,0,$H$7/$H$6*H74)</f>
        <v>0</v>
      </c>
      <c r="I75" s="115"/>
      <c r="J75" s="116"/>
      <c r="K75" s="28">
        <f t="shared" ref="K75" si="756">IF($K$7=0,0,$K$7/$K$6*K74)</f>
        <v>0</v>
      </c>
      <c r="L75" s="27">
        <f t="shared" ref="L75" si="757">IF($L$7=0,0,$L$7/$L$6*L74)</f>
        <v>0</v>
      </c>
      <c r="M75" s="27">
        <f t="shared" ref="M75" si="758">IF($M$7=0,0,$M$7/$M$6*M74)</f>
        <v>0</v>
      </c>
      <c r="N75" s="27">
        <f t="shared" ref="N75" si="759">IF($N$7=0,0,$N$7/$N$6*N74)</f>
        <v>0</v>
      </c>
      <c r="O75" s="115"/>
      <c r="P75" s="116"/>
      <c r="Q75" s="28">
        <f t="shared" ref="Q75" si="760">IF($Q$7=0,0,$Q$7/$Q$6*Q74)</f>
        <v>0</v>
      </c>
      <c r="R75" s="27">
        <f t="shared" ref="R75" si="761">IF($R$7=0,0,$R$7/$R$6*R74)</f>
        <v>0</v>
      </c>
      <c r="S75" s="27">
        <f t="shared" ref="S75" si="762">IF($S$7=0,0,$S$7/$S$6*S74)</f>
        <v>0</v>
      </c>
      <c r="T75" s="27">
        <f t="shared" ref="T75" si="763">IF($T$7=0,0,$T$7/$T$6*T74)</f>
        <v>0</v>
      </c>
      <c r="U75" s="115"/>
      <c r="V75" s="116"/>
      <c r="W75" s="28">
        <f t="shared" ref="W75" si="764">IF($W$7=0,0,$W$7/$W$6*W74)</f>
        <v>0</v>
      </c>
      <c r="X75" s="27">
        <f t="shared" ref="X75" si="765">IF($X$7=0,0,$X$7/$X$6*X74)</f>
        <v>0</v>
      </c>
      <c r="Y75" s="27">
        <f t="shared" ref="Y75" si="766">IF($Y$7=0,0,$Y$7/$Y$6*Y74)</f>
        <v>0</v>
      </c>
      <c r="Z75" s="27">
        <f t="shared" ref="Z75" si="767">IF($Z$7=0,0,$Z$7/$Z$6*Z74)</f>
        <v>0</v>
      </c>
      <c r="AA75" s="115"/>
      <c r="AB75" s="116"/>
      <c r="AC75" s="28">
        <f t="shared" si="280"/>
        <v>0</v>
      </c>
      <c r="AD75" s="27">
        <f t="shared" si="281"/>
        <v>0</v>
      </c>
      <c r="AE75" s="27">
        <f t="shared" si="282"/>
        <v>0</v>
      </c>
      <c r="AF75" s="27">
        <f t="shared" si="283"/>
        <v>0</v>
      </c>
      <c r="AG75" s="120"/>
      <c r="AH75" s="113"/>
      <c r="AI75" s="59">
        <f t="shared" si="284"/>
        <v>0</v>
      </c>
      <c r="AJ75" s="59">
        <f t="shared" si="285"/>
        <v>0</v>
      </c>
      <c r="AK75" s="59">
        <f t="shared" si="286"/>
        <v>0</v>
      </c>
      <c r="AL75" s="59">
        <f t="shared" si="287"/>
        <v>0</v>
      </c>
      <c r="AM75" s="115"/>
      <c r="AN75" s="116"/>
      <c r="AO75" s="118"/>
      <c r="AP75" s="171"/>
      <c r="AQ75" s="174"/>
      <c r="AR75" s="179"/>
      <c r="AS75" s="181"/>
      <c r="AT75" s="181"/>
      <c r="AU75" s="181"/>
      <c r="AV75" s="181"/>
      <c r="AW75" s="181"/>
      <c r="AX75" s="181"/>
      <c r="AY75" s="189"/>
    </row>
    <row r="76" spans="1:51" ht="15" customHeight="1" x14ac:dyDescent="0.25">
      <c r="A76" s="151">
        <v>35</v>
      </c>
      <c r="B76" s="153" t="str">
        <f>'Popis studenata'!B36</f>
        <v xml:space="preserve"> </v>
      </c>
      <c r="C76" s="155">
        <f>'Popis studenata'!C36</f>
        <v>0</v>
      </c>
      <c r="D76" s="21" t="s">
        <v>19</v>
      </c>
      <c r="E76" s="22"/>
      <c r="F76" s="23"/>
      <c r="G76" s="23"/>
      <c r="H76" s="23"/>
      <c r="I76" s="119">
        <f t="shared" ref="I76" si="768">IF((E77+F77+G77+H77)&gt;$J$4,"GREŠKA",E77+F77+G77+H77)</f>
        <v>0</v>
      </c>
      <c r="J76" s="112" t="str">
        <f t="shared" ref="J76" si="769">IF(I76=0,"NE",(IF(I76&gt;=($J$4/2),"DA","NE")))</f>
        <v>NE</v>
      </c>
      <c r="K76" s="22"/>
      <c r="L76" s="23"/>
      <c r="M76" s="23"/>
      <c r="N76" s="23"/>
      <c r="O76" s="119">
        <f t="shared" ref="O76" si="770">IF((K77+L77+M77+N77)&gt;$P$4,"GREŠKA",K77+L77+M77+N77)</f>
        <v>0</v>
      </c>
      <c r="P76" s="112" t="str">
        <f t="shared" ref="P76" si="771">IF(O76=0,"NE",(IF(O76&gt;=($P$4/2),"DA","NE")))</f>
        <v>NE</v>
      </c>
      <c r="Q76" s="22"/>
      <c r="R76" s="23"/>
      <c r="S76" s="23"/>
      <c r="T76" s="23"/>
      <c r="U76" s="119">
        <f t="shared" ref="U76" si="772">IF((Q77+R77+S77+T77)&gt;$V$4,"GREŠKA",Q77+R77+S77+T77)</f>
        <v>0</v>
      </c>
      <c r="V76" s="112" t="str">
        <f t="shared" ref="V76" si="773">IF(U76=0,"NE",(IF(U76&gt;=($V$4/2),"DA","NE")))</f>
        <v>NE</v>
      </c>
      <c r="W76" s="22"/>
      <c r="X76" s="23"/>
      <c r="Y76" s="23"/>
      <c r="Z76" s="23"/>
      <c r="AA76" s="119">
        <f t="shared" ref="AA76" si="774">IF((W77+X77+Y77+Z77)&gt;$AB$4,"GREŠKA",W77+X77+Y77+Z77)</f>
        <v>0</v>
      </c>
      <c r="AB76" s="112" t="str">
        <f t="shared" ref="AB76" si="775">IF(AA76=0,"NE",(IF(AA76&gt;=($AB$4/2),"DA","NE")))</f>
        <v>NE</v>
      </c>
      <c r="AC76" s="22"/>
      <c r="AD76" s="23"/>
      <c r="AE76" s="23"/>
      <c r="AF76" s="23"/>
      <c r="AG76" s="119">
        <f t="shared" ref="AG76" si="776">IF((AC77+AD77+AE77+AF77)&gt;$AH$4,"GREŠKA",AC77+AD77+AE77+AF77)</f>
        <v>0</v>
      </c>
      <c r="AH76" s="112" t="str">
        <f t="shared" ref="AH76" si="777">IF(AG76=0,"NE",(IF(AG76&gt;=($AH$4/2),"DA","NE")))</f>
        <v>NE</v>
      </c>
      <c r="AI76" s="22"/>
      <c r="AJ76" s="23"/>
      <c r="AK76" s="23"/>
      <c r="AL76" s="23"/>
      <c r="AM76" s="114">
        <f t="shared" ref="AM76" si="778">IF((AI77+AJ77+AK77+AL77)&gt;$AN$4,"GREŠKA",AI77+AJ77+AK77+AL77)</f>
        <v>0</v>
      </c>
      <c r="AN76" s="112" t="str">
        <f t="shared" ref="AN76" si="779">IF(AM76=0,"NE",(IF(AM76&gt;=($AN$4/2),"DA","NE")))</f>
        <v>NE</v>
      </c>
      <c r="AO76" s="117">
        <f t="shared" ref="AO76" si="780">IF(AND(J76="da",P76="da",V76="da",AB76="da",AH76="da",AN76="da"),I76+O76+U76+AA76+AM76+AG76,0)</f>
        <v>0</v>
      </c>
      <c r="AP76" s="170" t="str">
        <f t="shared" ref="AP76" si="781">IF(OR(COUNTIF(J76:AN77,"ne")&gt;3,COUNTIF(J76:AN77,"ne")=0),"NE",COUNTIF(J76:AN77,"ne"))</f>
        <v>NE</v>
      </c>
      <c r="AQ76" s="172" t="str">
        <f t="shared" ref="AQ76" si="782">IF(SUM(COUNTBLANK(E76:H76),COUNTBLANK(K76:N76),COUNTBLANK(Q76:T76),COUNTBLANK(W76:Z76),COUNTBLANK(AC76:AF76),COUNTBLANK(AI76:AL76))=24,"NE","DA")</f>
        <v>NE</v>
      </c>
      <c r="AR76" s="178"/>
      <c r="AS76" s="184" t="str">
        <f>J76</f>
        <v>NE</v>
      </c>
      <c r="AT76" s="184" t="str">
        <f>P76</f>
        <v>NE</v>
      </c>
      <c r="AU76" s="184" t="str">
        <f>V76</f>
        <v>NE</v>
      </c>
      <c r="AV76" s="184" t="str">
        <f>AB76</f>
        <v>NE</v>
      </c>
      <c r="AW76" s="184" t="str">
        <f>AH76</f>
        <v>NE</v>
      </c>
      <c r="AX76" s="184" t="str">
        <f>AN76</f>
        <v>NE</v>
      </c>
      <c r="AY76" s="188" t="str">
        <f t="shared" ref="AY76" si="783">IF(AO76&lt;50, "NE",IF(AO76&lt;60,2,IF(AO76&lt;75,3,IF(AO76&lt;90,4,5))))</f>
        <v>NE</v>
      </c>
    </row>
    <row r="77" spans="1:51" ht="15.75" customHeight="1" thickBot="1" x14ac:dyDescent="0.3">
      <c r="A77" s="152"/>
      <c r="B77" s="154"/>
      <c r="C77" s="156"/>
      <c r="D77" s="26" t="s">
        <v>20</v>
      </c>
      <c r="E77" s="27">
        <f t="shared" ref="E77" si="784">IF($E$7=0,0,$E$7/$E$6*E76)</f>
        <v>0</v>
      </c>
      <c r="F77" s="27">
        <f t="shared" ref="F77" si="785">IF($F$7=0,0,$F$7/$F$6*F76)</f>
        <v>0</v>
      </c>
      <c r="G77" s="27">
        <f t="shared" ref="G77" si="786">IF($G$7=0,0,$G$7/$G$6*G76)</f>
        <v>0</v>
      </c>
      <c r="H77" s="27">
        <f t="shared" ref="H77" si="787">IF($H$7=0,0,$H$7/$H$6*H76)</f>
        <v>0</v>
      </c>
      <c r="I77" s="115"/>
      <c r="J77" s="116"/>
      <c r="K77" s="28">
        <f t="shared" ref="K77" si="788">IF($K$7=0,0,$K$7/$K$6*K76)</f>
        <v>0</v>
      </c>
      <c r="L77" s="27">
        <f t="shared" ref="L77" si="789">IF($L$7=0,0,$L$7/$L$6*L76)</f>
        <v>0</v>
      </c>
      <c r="M77" s="27">
        <f t="shared" ref="M77" si="790">IF($M$7=0,0,$M$7/$M$6*M76)</f>
        <v>0</v>
      </c>
      <c r="N77" s="27">
        <f t="shared" ref="N77" si="791">IF($N$7=0,0,$N$7/$N$6*N76)</f>
        <v>0</v>
      </c>
      <c r="O77" s="115"/>
      <c r="P77" s="116"/>
      <c r="Q77" s="28">
        <f t="shared" ref="Q77" si="792">IF($Q$7=0,0,$Q$7/$Q$6*Q76)</f>
        <v>0</v>
      </c>
      <c r="R77" s="27">
        <f t="shared" ref="R77" si="793">IF($R$7=0,0,$R$7/$R$6*R76)</f>
        <v>0</v>
      </c>
      <c r="S77" s="27">
        <f t="shared" ref="S77" si="794">IF($S$7=0,0,$S$7/$S$6*S76)</f>
        <v>0</v>
      </c>
      <c r="T77" s="27">
        <f t="shared" ref="T77" si="795">IF($T$7=0,0,$T$7/$T$6*T76)</f>
        <v>0</v>
      </c>
      <c r="U77" s="115"/>
      <c r="V77" s="116"/>
      <c r="W77" s="28">
        <f t="shared" ref="W77" si="796">IF($W$7=0,0,$W$7/$W$6*W76)</f>
        <v>0</v>
      </c>
      <c r="X77" s="27">
        <f t="shared" ref="X77" si="797">IF($X$7=0,0,$X$7/$X$6*X76)</f>
        <v>0</v>
      </c>
      <c r="Y77" s="27">
        <f t="shared" ref="Y77" si="798">IF($Y$7=0,0,$Y$7/$Y$6*Y76)</f>
        <v>0</v>
      </c>
      <c r="Z77" s="27">
        <f t="shared" ref="Z77" si="799">IF($Z$7=0,0,$Z$7/$Z$6*Z76)</f>
        <v>0</v>
      </c>
      <c r="AA77" s="115"/>
      <c r="AB77" s="116"/>
      <c r="AC77" s="28">
        <f t="shared" si="280"/>
        <v>0</v>
      </c>
      <c r="AD77" s="27">
        <f t="shared" si="281"/>
        <v>0</v>
      </c>
      <c r="AE77" s="27">
        <f t="shared" si="282"/>
        <v>0</v>
      </c>
      <c r="AF77" s="27">
        <f t="shared" si="283"/>
        <v>0</v>
      </c>
      <c r="AG77" s="120"/>
      <c r="AH77" s="113"/>
      <c r="AI77" s="59">
        <f t="shared" si="284"/>
        <v>0</v>
      </c>
      <c r="AJ77" s="59">
        <f t="shared" si="285"/>
        <v>0</v>
      </c>
      <c r="AK77" s="59">
        <f t="shared" si="286"/>
        <v>0</v>
      </c>
      <c r="AL77" s="59">
        <f t="shared" si="287"/>
        <v>0</v>
      </c>
      <c r="AM77" s="115"/>
      <c r="AN77" s="116"/>
      <c r="AO77" s="118"/>
      <c r="AP77" s="171"/>
      <c r="AQ77" s="174"/>
      <c r="AR77" s="179"/>
      <c r="AS77" s="181"/>
      <c r="AT77" s="181"/>
      <c r="AU77" s="181"/>
      <c r="AV77" s="181"/>
      <c r="AW77" s="181"/>
      <c r="AX77" s="181"/>
      <c r="AY77" s="189"/>
    </row>
    <row r="78" spans="1:51" ht="15" customHeight="1" x14ac:dyDescent="0.25">
      <c r="A78" s="151">
        <v>36</v>
      </c>
      <c r="B78" s="153" t="str">
        <f>'Popis studenata'!B37</f>
        <v xml:space="preserve"> </v>
      </c>
      <c r="C78" s="155">
        <f>'Popis studenata'!C37</f>
        <v>0</v>
      </c>
      <c r="D78" s="21" t="s">
        <v>19</v>
      </c>
      <c r="E78" s="22"/>
      <c r="F78" s="23"/>
      <c r="G78" s="23"/>
      <c r="H78" s="23"/>
      <c r="I78" s="119">
        <f t="shared" ref="I78" si="800">IF((E79+F79+G79+H79)&gt;$J$4,"GREŠKA",E79+F79+G79+H79)</f>
        <v>0</v>
      </c>
      <c r="J78" s="112" t="str">
        <f t="shared" ref="J78" si="801">IF(I78=0,"NE",(IF(I78&gt;=($J$4/2),"DA","NE")))</f>
        <v>NE</v>
      </c>
      <c r="K78" s="22"/>
      <c r="L78" s="23"/>
      <c r="M78" s="23"/>
      <c r="N78" s="23"/>
      <c r="O78" s="119">
        <f t="shared" ref="O78" si="802">IF((K79+L79+M79+N79)&gt;$P$4,"GREŠKA",K79+L79+M79+N79)</f>
        <v>0</v>
      </c>
      <c r="P78" s="112" t="str">
        <f t="shared" ref="P78" si="803">IF(O78=0,"NE",(IF(O78&gt;=($P$4/2),"DA","NE")))</f>
        <v>NE</v>
      </c>
      <c r="Q78" s="22"/>
      <c r="R78" s="23"/>
      <c r="S78" s="23"/>
      <c r="T78" s="23"/>
      <c r="U78" s="119">
        <f t="shared" ref="U78" si="804">IF((Q79+R79+S79+T79)&gt;$V$4,"GREŠKA",Q79+R79+S79+T79)</f>
        <v>0</v>
      </c>
      <c r="V78" s="112" t="str">
        <f t="shared" ref="V78" si="805">IF(U78=0,"NE",(IF(U78&gt;=($V$4/2),"DA","NE")))</f>
        <v>NE</v>
      </c>
      <c r="W78" s="22"/>
      <c r="X78" s="23"/>
      <c r="Y78" s="23"/>
      <c r="Z78" s="23"/>
      <c r="AA78" s="119">
        <f t="shared" ref="AA78" si="806">IF((W79+X79+Y79+Z79)&gt;$AB$4,"GREŠKA",W79+X79+Y79+Z79)</f>
        <v>0</v>
      </c>
      <c r="AB78" s="112" t="str">
        <f t="shared" ref="AB78" si="807">IF(AA78=0,"NE",(IF(AA78&gt;=($AB$4/2),"DA","NE")))</f>
        <v>NE</v>
      </c>
      <c r="AC78" s="22"/>
      <c r="AD78" s="23"/>
      <c r="AE78" s="23"/>
      <c r="AF78" s="23"/>
      <c r="AG78" s="119">
        <f t="shared" ref="AG78" si="808">IF((AC79+AD79+AE79+AF79)&gt;$AH$4,"GREŠKA",AC79+AD79+AE79+AF79)</f>
        <v>0</v>
      </c>
      <c r="AH78" s="112" t="str">
        <f t="shared" ref="AH78" si="809">IF(AG78=0,"NE",(IF(AG78&gt;=($AH$4/2),"DA","NE")))</f>
        <v>NE</v>
      </c>
      <c r="AI78" s="22"/>
      <c r="AJ78" s="23"/>
      <c r="AK78" s="23"/>
      <c r="AL78" s="23"/>
      <c r="AM78" s="114">
        <f t="shared" ref="AM78" si="810">IF((AI79+AJ79+AK79+AL79)&gt;$AN$4,"GREŠKA",AI79+AJ79+AK79+AL79)</f>
        <v>0</v>
      </c>
      <c r="AN78" s="112" t="str">
        <f t="shared" ref="AN78" si="811">IF(AM78=0,"NE",(IF(AM78&gt;=($AN$4/2),"DA","NE")))</f>
        <v>NE</v>
      </c>
      <c r="AO78" s="117">
        <f t="shared" ref="AO78" si="812">IF(AND(J78="da",P78="da",V78="da",AB78="da",AH78="da",AN78="da"),I78+O78+U78+AA78+AM78+AG78,0)</f>
        <v>0</v>
      </c>
      <c r="AP78" s="170" t="str">
        <f t="shared" ref="AP78" si="813">IF(OR(COUNTIF(J78:AN79,"ne")&gt;3,COUNTIF(J78:AN79,"ne")=0),"NE",COUNTIF(J78:AN79,"ne"))</f>
        <v>NE</v>
      </c>
      <c r="AQ78" s="172" t="str">
        <f t="shared" ref="AQ78" si="814">IF(SUM(COUNTBLANK(E78:H78),COUNTBLANK(K78:N78),COUNTBLANK(Q78:T78),COUNTBLANK(W78:Z78),COUNTBLANK(AC78:AF78),COUNTBLANK(AI78:AL78))=24,"NE","DA")</f>
        <v>NE</v>
      </c>
      <c r="AR78" s="178"/>
      <c r="AS78" s="184" t="str">
        <f>J78</f>
        <v>NE</v>
      </c>
      <c r="AT78" s="184" t="str">
        <f>P78</f>
        <v>NE</v>
      </c>
      <c r="AU78" s="184" t="str">
        <f>V78</f>
        <v>NE</v>
      </c>
      <c r="AV78" s="184" t="str">
        <f>AB78</f>
        <v>NE</v>
      </c>
      <c r="AW78" s="184" t="str">
        <f>AH78</f>
        <v>NE</v>
      </c>
      <c r="AX78" s="184" t="str">
        <f>AN78</f>
        <v>NE</v>
      </c>
      <c r="AY78" s="188" t="str">
        <f t="shared" ref="AY78" si="815">IF(AO78&lt;50, "NE",IF(AO78&lt;60,2,IF(AO78&lt;75,3,IF(AO78&lt;90,4,5))))</f>
        <v>NE</v>
      </c>
    </row>
    <row r="79" spans="1:51" ht="15.75" customHeight="1" thickBot="1" x14ac:dyDescent="0.3">
      <c r="A79" s="152"/>
      <c r="B79" s="154"/>
      <c r="C79" s="156"/>
      <c r="D79" s="26" t="s">
        <v>20</v>
      </c>
      <c r="E79" s="27">
        <f t="shared" ref="E79" si="816">IF($E$7=0,0,$E$7/$E$6*E78)</f>
        <v>0</v>
      </c>
      <c r="F79" s="27">
        <f t="shared" ref="F79" si="817">IF($F$7=0,0,$F$7/$F$6*F78)</f>
        <v>0</v>
      </c>
      <c r="G79" s="27">
        <f t="shared" ref="G79" si="818">IF($G$7=0,0,$G$7/$G$6*G78)</f>
        <v>0</v>
      </c>
      <c r="H79" s="27">
        <f t="shared" ref="H79" si="819">IF($H$7=0,0,$H$7/$H$6*H78)</f>
        <v>0</v>
      </c>
      <c r="I79" s="115"/>
      <c r="J79" s="116"/>
      <c r="K79" s="28">
        <f t="shared" ref="K79" si="820">IF($K$7=0,0,$K$7/$K$6*K78)</f>
        <v>0</v>
      </c>
      <c r="L79" s="27">
        <f t="shared" ref="L79" si="821">IF($L$7=0,0,$L$7/$L$6*L78)</f>
        <v>0</v>
      </c>
      <c r="M79" s="27">
        <f t="shared" ref="M79" si="822">IF($M$7=0,0,$M$7/$M$6*M78)</f>
        <v>0</v>
      </c>
      <c r="N79" s="27">
        <f t="shared" ref="N79" si="823">IF($N$7=0,0,$N$7/$N$6*N78)</f>
        <v>0</v>
      </c>
      <c r="O79" s="115"/>
      <c r="P79" s="116"/>
      <c r="Q79" s="28">
        <f t="shared" ref="Q79" si="824">IF($Q$7=0,0,$Q$7/$Q$6*Q78)</f>
        <v>0</v>
      </c>
      <c r="R79" s="27">
        <f t="shared" ref="R79" si="825">IF($R$7=0,0,$R$7/$R$6*R78)</f>
        <v>0</v>
      </c>
      <c r="S79" s="27">
        <f t="shared" ref="S79" si="826">IF($S$7=0,0,$S$7/$S$6*S78)</f>
        <v>0</v>
      </c>
      <c r="T79" s="27">
        <f t="shared" ref="T79" si="827">IF($T$7=0,0,$T$7/$T$6*T78)</f>
        <v>0</v>
      </c>
      <c r="U79" s="115"/>
      <c r="V79" s="116"/>
      <c r="W79" s="28">
        <f t="shared" ref="W79" si="828">IF($W$7=0,0,$W$7/$W$6*W78)</f>
        <v>0</v>
      </c>
      <c r="X79" s="27">
        <f t="shared" ref="X79" si="829">IF($X$7=0,0,$X$7/$X$6*X78)</f>
        <v>0</v>
      </c>
      <c r="Y79" s="27">
        <f t="shared" ref="Y79" si="830">IF($Y$7=0,0,$Y$7/$Y$6*Y78)</f>
        <v>0</v>
      </c>
      <c r="Z79" s="27">
        <f t="shared" ref="Z79" si="831">IF($Z$7=0,0,$Z$7/$Z$6*Z78)</f>
        <v>0</v>
      </c>
      <c r="AA79" s="115"/>
      <c r="AB79" s="116"/>
      <c r="AC79" s="28">
        <f t="shared" si="280"/>
        <v>0</v>
      </c>
      <c r="AD79" s="27">
        <f t="shared" si="281"/>
        <v>0</v>
      </c>
      <c r="AE79" s="27">
        <f t="shared" si="282"/>
        <v>0</v>
      </c>
      <c r="AF79" s="27">
        <f t="shared" si="283"/>
        <v>0</v>
      </c>
      <c r="AG79" s="120"/>
      <c r="AH79" s="113"/>
      <c r="AI79" s="59">
        <f t="shared" si="284"/>
        <v>0</v>
      </c>
      <c r="AJ79" s="59">
        <f t="shared" si="285"/>
        <v>0</v>
      </c>
      <c r="AK79" s="59">
        <f t="shared" si="286"/>
        <v>0</v>
      </c>
      <c r="AL79" s="59">
        <f t="shared" si="287"/>
        <v>0</v>
      </c>
      <c r="AM79" s="115"/>
      <c r="AN79" s="116"/>
      <c r="AO79" s="118"/>
      <c r="AP79" s="171"/>
      <c r="AQ79" s="174"/>
      <c r="AR79" s="179"/>
      <c r="AS79" s="181"/>
      <c r="AT79" s="181"/>
      <c r="AU79" s="181"/>
      <c r="AV79" s="181"/>
      <c r="AW79" s="181"/>
      <c r="AX79" s="181"/>
      <c r="AY79" s="189"/>
    </row>
    <row r="80" spans="1:51" ht="15" customHeight="1" x14ac:dyDescent="0.25">
      <c r="A80" s="151">
        <v>37</v>
      </c>
      <c r="B80" s="153" t="str">
        <f>'Popis studenata'!B38</f>
        <v xml:space="preserve"> </v>
      </c>
      <c r="C80" s="155">
        <f>'Popis studenata'!C38</f>
        <v>0</v>
      </c>
      <c r="D80" s="21" t="s">
        <v>19</v>
      </c>
      <c r="E80" s="22"/>
      <c r="F80" s="23"/>
      <c r="G80" s="23"/>
      <c r="H80" s="23"/>
      <c r="I80" s="119">
        <f t="shared" ref="I80" si="832">IF((E81+F81+G81+H81)&gt;$J$4,"GREŠKA",E81+F81+G81+H81)</f>
        <v>0</v>
      </c>
      <c r="J80" s="112" t="str">
        <f t="shared" ref="J80" si="833">IF(I80=0,"NE",(IF(I80&gt;=($J$4/2),"DA","NE")))</f>
        <v>NE</v>
      </c>
      <c r="K80" s="22"/>
      <c r="L80" s="23"/>
      <c r="M80" s="23"/>
      <c r="N80" s="23"/>
      <c r="O80" s="119">
        <f t="shared" ref="O80" si="834">IF((K81+L81+M81+N81)&gt;$P$4,"GREŠKA",K81+L81+M81+N81)</f>
        <v>0</v>
      </c>
      <c r="P80" s="112" t="str">
        <f t="shared" ref="P80" si="835">IF(O80=0,"NE",(IF(O80&gt;=($P$4/2),"DA","NE")))</f>
        <v>NE</v>
      </c>
      <c r="Q80" s="22"/>
      <c r="R80" s="23"/>
      <c r="S80" s="23"/>
      <c r="T80" s="23"/>
      <c r="U80" s="119">
        <f t="shared" ref="U80" si="836">IF((Q81+R81+S81+T81)&gt;$V$4,"GREŠKA",Q81+R81+S81+T81)</f>
        <v>0</v>
      </c>
      <c r="V80" s="112" t="str">
        <f t="shared" ref="V80" si="837">IF(U80=0,"NE",(IF(U80&gt;=($V$4/2),"DA","NE")))</f>
        <v>NE</v>
      </c>
      <c r="W80" s="22"/>
      <c r="X80" s="23"/>
      <c r="Y80" s="23"/>
      <c r="Z80" s="23"/>
      <c r="AA80" s="119">
        <f t="shared" ref="AA80" si="838">IF((W81+X81+Y81+Z81)&gt;$AB$4,"GREŠKA",W81+X81+Y81+Z81)</f>
        <v>0</v>
      </c>
      <c r="AB80" s="112" t="str">
        <f t="shared" ref="AB80" si="839">IF(AA80=0,"NE",(IF(AA80&gt;=($AB$4/2),"DA","NE")))</f>
        <v>NE</v>
      </c>
      <c r="AC80" s="22"/>
      <c r="AD80" s="23"/>
      <c r="AE80" s="23"/>
      <c r="AF80" s="23"/>
      <c r="AG80" s="119">
        <f t="shared" ref="AG80" si="840">IF((AC81+AD81+AE81+AF81)&gt;$AH$4,"GREŠKA",AC81+AD81+AE81+AF81)</f>
        <v>0</v>
      </c>
      <c r="AH80" s="112" t="str">
        <f t="shared" ref="AH80" si="841">IF(AG80=0,"NE",(IF(AG80&gt;=($AH$4/2),"DA","NE")))</f>
        <v>NE</v>
      </c>
      <c r="AI80" s="22"/>
      <c r="AJ80" s="23"/>
      <c r="AK80" s="23"/>
      <c r="AL80" s="23"/>
      <c r="AM80" s="114">
        <f t="shared" ref="AM80" si="842">IF((AI81+AJ81+AK81+AL81)&gt;$AN$4,"GREŠKA",AI81+AJ81+AK81+AL81)</f>
        <v>0</v>
      </c>
      <c r="AN80" s="112" t="str">
        <f t="shared" ref="AN80" si="843">IF(AM80=0,"NE",(IF(AM80&gt;=($AN$4/2),"DA","NE")))</f>
        <v>NE</v>
      </c>
      <c r="AO80" s="117">
        <f t="shared" ref="AO80" si="844">IF(AND(J80="da",P80="da",V80="da",AB80="da",AH80="da",AN80="da"),I80+O80+U80+AA80+AM80+AG80,0)</f>
        <v>0</v>
      </c>
      <c r="AP80" s="170" t="str">
        <f t="shared" ref="AP80" si="845">IF(OR(COUNTIF(J80:AN81,"ne")&gt;3,COUNTIF(J80:AN81,"ne")=0),"NE",COUNTIF(J80:AN81,"ne"))</f>
        <v>NE</v>
      </c>
      <c r="AQ80" s="172" t="str">
        <f t="shared" ref="AQ80" si="846">IF(SUM(COUNTBLANK(E80:H80),COUNTBLANK(K80:N80),COUNTBLANK(Q80:T80),COUNTBLANK(W80:Z80),COUNTBLANK(AC80:AF80),COUNTBLANK(AI80:AL80))=24,"NE","DA")</f>
        <v>NE</v>
      </c>
      <c r="AR80" s="178"/>
      <c r="AS80" s="184" t="str">
        <f>J80</f>
        <v>NE</v>
      </c>
      <c r="AT80" s="184" t="str">
        <f>P80</f>
        <v>NE</v>
      </c>
      <c r="AU80" s="184" t="str">
        <f>V80</f>
        <v>NE</v>
      </c>
      <c r="AV80" s="184" t="str">
        <f>AB80</f>
        <v>NE</v>
      </c>
      <c r="AW80" s="184" t="str">
        <f>AH80</f>
        <v>NE</v>
      </c>
      <c r="AX80" s="184" t="str">
        <f>AN80</f>
        <v>NE</v>
      </c>
      <c r="AY80" s="188" t="str">
        <f t="shared" ref="AY80" si="847">IF(AO80&lt;50, "NE",IF(AO80&lt;60,2,IF(AO80&lt;75,3,IF(AO80&lt;90,4,5))))</f>
        <v>NE</v>
      </c>
    </row>
    <row r="81" spans="1:51" ht="15.75" customHeight="1" thickBot="1" x14ac:dyDescent="0.3">
      <c r="A81" s="152"/>
      <c r="B81" s="154"/>
      <c r="C81" s="156"/>
      <c r="D81" s="26" t="s">
        <v>20</v>
      </c>
      <c r="E81" s="27">
        <f t="shared" ref="E81" si="848">IF($E$7=0,0,$E$7/$E$6*E80)</f>
        <v>0</v>
      </c>
      <c r="F81" s="27">
        <f t="shared" ref="F81" si="849">IF($F$7=0,0,$F$7/$F$6*F80)</f>
        <v>0</v>
      </c>
      <c r="G81" s="27">
        <f t="shared" ref="G81" si="850">IF($G$7=0,0,$G$7/$G$6*G80)</f>
        <v>0</v>
      </c>
      <c r="H81" s="27">
        <f t="shared" ref="H81" si="851">IF($H$7=0,0,$H$7/$H$6*H80)</f>
        <v>0</v>
      </c>
      <c r="I81" s="115"/>
      <c r="J81" s="116"/>
      <c r="K81" s="28">
        <f t="shared" ref="K81" si="852">IF($K$7=0,0,$K$7/$K$6*K80)</f>
        <v>0</v>
      </c>
      <c r="L81" s="27">
        <f t="shared" ref="L81" si="853">IF($L$7=0,0,$L$7/$L$6*L80)</f>
        <v>0</v>
      </c>
      <c r="M81" s="27">
        <f t="shared" ref="M81" si="854">IF($M$7=0,0,$M$7/$M$6*M80)</f>
        <v>0</v>
      </c>
      <c r="N81" s="27">
        <f t="shared" ref="N81" si="855">IF($N$7=0,0,$N$7/$N$6*N80)</f>
        <v>0</v>
      </c>
      <c r="O81" s="115"/>
      <c r="P81" s="116"/>
      <c r="Q81" s="28">
        <f t="shared" ref="Q81" si="856">IF($Q$7=0,0,$Q$7/$Q$6*Q80)</f>
        <v>0</v>
      </c>
      <c r="R81" s="27">
        <f t="shared" ref="R81" si="857">IF($R$7=0,0,$R$7/$R$6*R80)</f>
        <v>0</v>
      </c>
      <c r="S81" s="27">
        <f t="shared" ref="S81" si="858">IF($S$7=0,0,$S$7/$S$6*S80)</f>
        <v>0</v>
      </c>
      <c r="T81" s="27">
        <f t="shared" ref="T81" si="859">IF($T$7=0,0,$T$7/$T$6*T80)</f>
        <v>0</v>
      </c>
      <c r="U81" s="115"/>
      <c r="V81" s="116"/>
      <c r="W81" s="28">
        <f t="shared" ref="W81" si="860">IF($W$7=0,0,$W$7/$W$6*W80)</f>
        <v>0</v>
      </c>
      <c r="X81" s="27">
        <f t="shared" ref="X81" si="861">IF($X$7=0,0,$X$7/$X$6*X80)</f>
        <v>0</v>
      </c>
      <c r="Y81" s="27">
        <f t="shared" ref="Y81" si="862">IF($Y$7=0,0,$Y$7/$Y$6*Y80)</f>
        <v>0</v>
      </c>
      <c r="Z81" s="27">
        <f t="shared" ref="Z81" si="863">IF($Z$7=0,0,$Z$7/$Z$6*Z80)</f>
        <v>0</v>
      </c>
      <c r="AA81" s="115"/>
      <c r="AB81" s="116"/>
      <c r="AC81" s="28">
        <f t="shared" si="280"/>
        <v>0</v>
      </c>
      <c r="AD81" s="27">
        <f t="shared" si="281"/>
        <v>0</v>
      </c>
      <c r="AE81" s="27">
        <f t="shared" si="282"/>
        <v>0</v>
      </c>
      <c r="AF81" s="27">
        <f t="shared" si="283"/>
        <v>0</v>
      </c>
      <c r="AG81" s="120"/>
      <c r="AH81" s="113"/>
      <c r="AI81" s="59">
        <f t="shared" si="284"/>
        <v>0</v>
      </c>
      <c r="AJ81" s="59">
        <f t="shared" si="285"/>
        <v>0</v>
      </c>
      <c r="AK81" s="59">
        <f t="shared" si="286"/>
        <v>0</v>
      </c>
      <c r="AL81" s="59">
        <f t="shared" si="287"/>
        <v>0</v>
      </c>
      <c r="AM81" s="115"/>
      <c r="AN81" s="116"/>
      <c r="AO81" s="118"/>
      <c r="AP81" s="171"/>
      <c r="AQ81" s="174"/>
      <c r="AR81" s="179"/>
      <c r="AS81" s="181"/>
      <c r="AT81" s="181"/>
      <c r="AU81" s="181"/>
      <c r="AV81" s="181"/>
      <c r="AW81" s="181"/>
      <c r="AX81" s="181"/>
      <c r="AY81" s="189"/>
    </row>
    <row r="82" spans="1:51" ht="15" customHeight="1" x14ac:dyDescent="0.25">
      <c r="A82" s="151">
        <v>38</v>
      </c>
      <c r="B82" s="153" t="str">
        <f>'Popis studenata'!B39</f>
        <v xml:space="preserve"> </v>
      </c>
      <c r="C82" s="155">
        <f>'Popis studenata'!C39</f>
        <v>0</v>
      </c>
      <c r="D82" s="21" t="s">
        <v>19</v>
      </c>
      <c r="E82" s="22"/>
      <c r="F82" s="23"/>
      <c r="G82" s="23"/>
      <c r="H82" s="23"/>
      <c r="I82" s="119">
        <f t="shared" ref="I82" si="864">IF((E83+F83+G83+H83)&gt;$J$4,"GREŠKA",E83+F83+G83+H83)</f>
        <v>0</v>
      </c>
      <c r="J82" s="112" t="str">
        <f t="shared" ref="J82" si="865">IF(I82=0,"NE",(IF(I82&gt;=($J$4/2),"DA","NE")))</f>
        <v>NE</v>
      </c>
      <c r="K82" s="22"/>
      <c r="L82" s="23"/>
      <c r="M82" s="23"/>
      <c r="N82" s="23"/>
      <c r="O82" s="119">
        <f t="shared" ref="O82" si="866">IF((K83+L83+M83+N83)&gt;$P$4,"GREŠKA",K83+L83+M83+N83)</f>
        <v>0</v>
      </c>
      <c r="P82" s="112" t="str">
        <f t="shared" ref="P82" si="867">IF(O82=0,"NE",(IF(O82&gt;=($P$4/2),"DA","NE")))</f>
        <v>NE</v>
      </c>
      <c r="Q82" s="22"/>
      <c r="R82" s="23"/>
      <c r="S82" s="23"/>
      <c r="T82" s="23"/>
      <c r="U82" s="119">
        <f t="shared" ref="U82" si="868">IF((Q83+R83+S83+T83)&gt;$V$4,"GREŠKA",Q83+R83+S83+T83)</f>
        <v>0</v>
      </c>
      <c r="V82" s="112" t="str">
        <f t="shared" ref="V82" si="869">IF(U82=0,"NE",(IF(U82&gt;=($V$4/2),"DA","NE")))</f>
        <v>NE</v>
      </c>
      <c r="W82" s="22"/>
      <c r="X82" s="23"/>
      <c r="Y82" s="23"/>
      <c r="Z82" s="23"/>
      <c r="AA82" s="119">
        <f t="shared" ref="AA82" si="870">IF((W83+X83+Y83+Z83)&gt;$AB$4,"GREŠKA",W83+X83+Y83+Z83)</f>
        <v>0</v>
      </c>
      <c r="AB82" s="112" t="str">
        <f t="shared" ref="AB82" si="871">IF(AA82=0,"NE",(IF(AA82&gt;=($AB$4/2),"DA","NE")))</f>
        <v>NE</v>
      </c>
      <c r="AC82" s="22"/>
      <c r="AD82" s="23"/>
      <c r="AE82" s="23"/>
      <c r="AF82" s="23"/>
      <c r="AG82" s="119">
        <f t="shared" ref="AG82" si="872">IF((AC83+AD83+AE83+AF83)&gt;$AH$4,"GREŠKA",AC83+AD83+AE83+AF83)</f>
        <v>0</v>
      </c>
      <c r="AH82" s="112" t="str">
        <f t="shared" ref="AH82" si="873">IF(AG82=0,"NE",(IF(AG82&gt;=($AH$4/2),"DA","NE")))</f>
        <v>NE</v>
      </c>
      <c r="AI82" s="22"/>
      <c r="AJ82" s="23"/>
      <c r="AK82" s="23"/>
      <c r="AL82" s="23"/>
      <c r="AM82" s="114">
        <f t="shared" ref="AM82" si="874">IF((AI83+AJ83+AK83+AL83)&gt;$AN$4,"GREŠKA",AI83+AJ83+AK83+AL83)</f>
        <v>0</v>
      </c>
      <c r="AN82" s="112" t="str">
        <f t="shared" ref="AN82" si="875">IF(AM82=0,"NE",(IF(AM82&gt;=($AN$4/2),"DA","NE")))</f>
        <v>NE</v>
      </c>
      <c r="AO82" s="117">
        <f t="shared" ref="AO82" si="876">IF(AND(J82="da",P82="da",V82="da",AB82="da",AH82="da",AN82="da"),I82+O82+U82+AA82+AM82+AG82,0)</f>
        <v>0</v>
      </c>
      <c r="AP82" s="170" t="str">
        <f t="shared" ref="AP82" si="877">IF(OR(COUNTIF(J82:AN83,"ne")&gt;3,COUNTIF(J82:AN83,"ne")=0),"NE",COUNTIF(J82:AN83,"ne"))</f>
        <v>NE</v>
      </c>
      <c r="AQ82" s="172" t="str">
        <f t="shared" ref="AQ82" si="878">IF(SUM(COUNTBLANK(E82:H82),COUNTBLANK(K82:N82),COUNTBLANK(Q82:T82),COUNTBLANK(W82:Z82),COUNTBLANK(AC82:AF82),COUNTBLANK(AI82:AL82))=24,"NE","DA")</f>
        <v>NE</v>
      </c>
      <c r="AR82" s="178"/>
      <c r="AS82" s="184" t="str">
        <f>J82</f>
        <v>NE</v>
      </c>
      <c r="AT82" s="184" t="str">
        <f>P82</f>
        <v>NE</v>
      </c>
      <c r="AU82" s="184" t="str">
        <f>V82</f>
        <v>NE</v>
      </c>
      <c r="AV82" s="184" t="str">
        <f>AB82</f>
        <v>NE</v>
      </c>
      <c r="AW82" s="184" t="str">
        <f>AH82</f>
        <v>NE</v>
      </c>
      <c r="AX82" s="184" t="str">
        <f>AN82</f>
        <v>NE</v>
      </c>
      <c r="AY82" s="188" t="str">
        <f t="shared" ref="AY82" si="879">IF(AO82&lt;50, "NE",IF(AO82&lt;60,2,IF(AO82&lt;75,3,IF(AO82&lt;90,4,5))))</f>
        <v>NE</v>
      </c>
    </row>
    <row r="83" spans="1:51" ht="15.75" customHeight="1" thickBot="1" x14ac:dyDescent="0.3">
      <c r="A83" s="152"/>
      <c r="B83" s="154"/>
      <c r="C83" s="156"/>
      <c r="D83" s="26" t="s">
        <v>20</v>
      </c>
      <c r="E83" s="27">
        <f t="shared" ref="E83" si="880">IF($E$7=0,0,$E$7/$E$6*E82)</f>
        <v>0</v>
      </c>
      <c r="F83" s="27">
        <f t="shared" ref="F83" si="881">IF($F$7=0,0,$F$7/$F$6*F82)</f>
        <v>0</v>
      </c>
      <c r="G83" s="27">
        <f t="shared" ref="G83" si="882">IF($G$7=0,0,$G$7/$G$6*G82)</f>
        <v>0</v>
      </c>
      <c r="H83" s="27">
        <f t="shared" ref="H83" si="883">IF($H$7=0,0,$H$7/$H$6*H82)</f>
        <v>0</v>
      </c>
      <c r="I83" s="115"/>
      <c r="J83" s="116"/>
      <c r="K83" s="28">
        <f t="shared" ref="K83" si="884">IF($K$7=0,0,$K$7/$K$6*K82)</f>
        <v>0</v>
      </c>
      <c r="L83" s="27">
        <f t="shared" ref="L83" si="885">IF($L$7=0,0,$L$7/$L$6*L82)</f>
        <v>0</v>
      </c>
      <c r="M83" s="27">
        <f t="shared" ref="M83" si="886">IF($M$7=0,0,$M$7/$M$6*M82)</f>
        <v>0</v>
      </c>
      <c r="N83" s="27">
        <f t="shared" ref="N83" si="887">IF($N$7=0,0,$N$7/$N$6*N82)</f>
        <v>0</v>
      </c>
      <c r="O83" s="115"/>
      <c r="P83" s="116"/>
      <c r="Q83" s="28">
        <f t="shared" ref="Q83" si="888">IF($Q$7=0,0,$Q$7/$Q$6*Q82)</f>
        <v>0</v>
      </c>
      <c r="R83" s="27">
        <f t="shared" ref="R83" si="889">IF($R$7=0,0,$R$7/$R$6*R82)</f>
        <v>0</v>
      </c>
      <c r="S83" s="27">
        <f t="shared" ref="S83" si="890">IF($S$7=0,0,$S$7/$S$6*S82)</f>
        <v>0</v>
      </c>
      <c r="T83" s="27">
        <f t="shared" ref="T83" si="891">IF($T$7=0,0,$T$7/$T$6*T82)</f>
        <v>0</v>
      </c>
      <c r="U83" s="115"/>
      <c r="V83" s="116"/>
      <c r="W83" s="28">
        <f t="shared" ref="W83" si="892">IF($W$7=0,0,$W$7/$W$6*W82)</f>
        <v>0</v>
      </c>
      <c r="X83" s="27">
        <f t="shared" ref="X83" si="893">IF($X$7=0,0,$X$7/$X$6*X82)</f>
        <v>0</v>
      </c>
      <c r="Y83" s="27">
        <f t="shared" ref="Y83" si="894">IF($Y$7=0,0,$Y$7/$Y$6*Y82)</f>
        <v>0</v>
      </c>
      <c r="Z83" s="27">
        <f t="shared" ref="Z83" si="895">IF($Z$7=0,0,$Z$7/$Z$6*Z82)</f>
        <v>0</v>
      </c>
      <c r="AA83" s="115"/>
      <c r="AB83" s="116"/>
      <c r="AC83" s="28">
        <f t="shared" si="280"/>
        <v>0</v>
      </c>
      <c r="AD83" s="27">
        <f t="shared" si="281"/>
        <v>0</v>
      </c>
      <c r="AE83" s="27">
        <f t="shared" si="282"/>
        <v>0</v>
      </c>
      <c r="AF83" s="27">
        <f t="shared" si="283"/>
        <v>0</v>
      </c>
      <c r="AG83" s="120"/>
      <c r="AH83" s="113"/>
      <c r="AI83" s="59">
        <f t="shared" si="284"/>
        <v>0</v>
      </c>
      <c r="AJ83" s="59">
        <f t="shared" si="285"/>
        <v>0</v>
      </c>
      <c r="AK83" s="59">
        <f t="shared" si="286"/>
        <v>0</v>
      </c>
      <c r="AL83" s="59">
        <f t="shared" si="287"/>
        <v>0</v>
      </c>
      <c r="AM83" s="115"/>
      <c r="AN83" s="116"/>
      <c r="AO83" s="118"/>
      <c r="AP83" s="171"/>
      <c r="AQ83" s="174"/>
      <c r="AR83" s="179"/>
      <c r="AS83" s="181"/>
      <c r="AT83" s="181"/>
      <c r="AU83" s="181"/>
      <c r="AV83" s="181"/>
      <c r="AW83" s="181"/>
      <c r="AX83" s="181"/>
      <c r="AY83" s="189"/>
    </row>
    <row r="84" spans="1:51" ht="15" customHeight="1" x14ac:dyDescent="0.25">
      <c r="A84" s="151">
        <v>39</v>
      </c>
      <c r="B84" s="153" t="str">
        <f>'Popis studenata'!B40</f>
        <v xml:space="preserve"> </v>
      </c>
      <c r="C84" s="155">
        <f>'Popis studenata'!C40</f>
        <v>0</v>
      </c>
      <c r="D84" s="21" t="s">
        <v>19</v>
      </c>
      <c r="E84" s="22"/>
      <c r="F84" s="23"/>
      <c r="G84" s="23"/>
      <c r="H84" s="23"/>
      <c r="I84" s="119">
        <f t="shared" ref="I84" si="896">IF((E85+F85+G85+H85)&gt;$J$4,"GREŠKA",E85+F85+G85+H85)</f>
        <v>0</v>
      </c>
      <c r="J84" s="112" t="str">
        <f t="shared" ref="J84" si="897">IF(I84=0,"NE",(IF(I84&gt;=($J$4/2),"DA","NE")))</f>
        <v>NE</v>
      </c>
      <c r="K84" s="22"/>
      <c r="L84" s="23"/>
      <c r="M84" s="23"/>
      <c r="N84" s="23"/>
      <c r="O84" s="119">
        <f t="shared" ref="O84" si="898">IF((K85+L85+M85+N85)&gt;$P$4,"GREŠKA",K85+L85+M85+N85)</f>
        <v>0</v>
      </c>
      <c r="P84" s="112" t="str">
        <f t="shared" ref="P84" si="899">IF(O84=0,"NE",(IF(O84&gt;=($P$4/2),"DA","NE")))</f>
        <v>NE</v>
      </c>
      <c r="Q84" s="22"/>
      <c r="R84" s="23"/>
      <c r="S84" s="23"/>
      <c r="T84" s="23"/>
      <c r="U84" s="119">
        <f t="shared" ref="U84" si="900">IF((Q85+R85+S85+T85)&gt;$V$4,"GREŠKA",Q85+R85+S85+T85)</f>
        <v>0</v>
      </c>
      <c r="V84" s="112" t="str">
        <f t="shared" ref="V84" si="901">IF(U84=0,"NE",(IF(U84&gt;=($V$4/2),"DA","NE")))</f>
        <v>NE</v>
      </c>
      <c r="W84" s="22"/>
      <c r="X84" s="23"/>
      <c r="Y84" s="23"/>
      <c r="Z84" s="23"/>
      <c r="AA84" s="119">
        <f t="shared" ref="AA84" si="902">IF((W85+X85+Y85+Z85)&gt;$AB$4,"GREŠKA",W85+X85+Y85+Z85)</f>
        <v>0</v>
      </c>
      <c r="AB84" s="112" t="str">
        <f t="shared" ref="AB84" si="903">IF(AA84=0,"NE",(IF(AA84&gt;=($AB$4/2),"DA","NE")))</f>
        <v>NE</v>
      </c>
      <c r="AC84" s="22"/>
      <c r="AD84" s="23"/>
      <c r="AE84" s="23"/>
      <c r="AF84" s="23"/>
      <c r="AG84" s="119">
        <f t="shared" ref="AG84" si="904">IF((AC85+AD85+AE85+AF85)&gt;$AH$4,"GREŠKA",AC85+AD85+AE85+AF85)</f>
        <v>0</v>
      </c>
      <c r="AH84" s="112" t="str">
        <f t="shared" ref="AH84" si="905">IF(AG84=0,"NE",(IF(AG84&gt;=($AH$4/2),"DA","NE")))</f>
        <v>NE</v>
      </c>
      <c r="AI84" s="22"/>
      <c r="AJ84" s="23"/>
      <c r="AK84" s="23"/>
      <c r="AL84" s="23"/>
      <c r="AM84" s="114">
        <f t="shared" ref="AM84" si="906">IF((AI85+AJ85+AK85+AL85)&gt;$AN$4,"GREŠKA",AI85+AJ85+AK85+AL85)</f>
        <v>0</v>
      </c>
      <c r="AN84" s="112" t="str">
        <f t="shared" ref="AN84" si="907">IF(AM84=0,"NE",(IF(AM84&gt;=($AN$4/2),"DA","NE")))</f>
        <v>NE</v>
      </c>
      <c r="AO84" s="117">
        <f t="shared" ref="AO84" si="908">IF(AND(J84="da",P84="da",V84="da",AB84="da",AH84="da",AN84="da"),I84+O84+U84+AA84+AM84+AG84,0)</f>
        <v>0</v>
      </c>
      <c r="AP84" s="170" t="str">
        <f t="shared" ref="AP84" si="909">IF(OR(COUNTIF(J84:AN85,"ne")&gt;3,COUNTIF(J84:AN85,"ne")=0),"NE",COUNTIF(J84:AN85,"ne"))</f>
        <v>NE</v>
      </c>
      <c r="AQ84" s="172" t="str">
        <f t="shared" ref="AQ84" si="910">IF(SUM(COUNTBLANK(E84:H84),COUNTBLANK(K84:N84),COUNTBLANK(Q84:T84),COUNTBLANK(W84:Z84),COUNTBLANK(AC84:AF84),COUNTBLANK(AI84:AL84))=24,"NE","DA")</f>
        <v>NE</v>
      </c>
      <c r="AR84" s="178"/>
      <c r="AS84" s="184" t="str">
        <f>J84</f>
        <v>NE</v>
      </c>
      <c r="AT84" s="184" t="str">
        <f>P84</f>
        <v>NE</v>
      </c>
      <c r="AU84" s="184" t="str">
        <f>V84</f>
        <v>NE</v>
      </c>
      <c r="AV84" s="184" t="str">
        <f>AB84</f>
        <v>NE</v>
      </c>
      <c r="AW84" s="184" t="str">
        <f>AH84</f>
        <v>NE</v>
      </c>
      <c r="AX84" s="184" t="str">
        <f>AN84</f>
        <v>NE</v>
      </c>
      <c r="AY84" s="188" t="str">
        <f t="shared" ref="AY84" si="911">IF(AO84&lt;50, "NE",IF(AO84&lt;60,2,IF(AO84&lt;75,3,IF(AO84&lt;90,4,5))))</f>
        <v>NE</v>
      </c>
    </row>
    <row r="85" spans="1:51" ht="15.75" customHeight="1" thickBot="1" x14ac:dyDescent="0.3">
      <c r="A85" s="152"/>
      <c r="B85" s="154"/>
      <c r="C85" s="156"/>
      <c r="D85" s="26" t="s">
        <v>20</v>
      </c>
      <c r="E85" s="27">
        <f t="shared" ref="E85" si="912">IF($E$7=0,0,$E$7/$E$6*E84)</f>
        <v>0</v>
      </c>
      <c r="F85" s="27">
        <f t="shared" ref="F85" si="913">IF($F$7=0,0,$F$7/$F$6*F84)</f>
        <v>0</v>
      </c>
      <c r="G85" s="27">
        <f t="shared" ref="G85" si="914">IF($G$7=0,0,$G$7/$G$6*G84)</f>
        <v>0</v>
      </c>
      <c r="H85" s="27">
        <f t="shared" ref="H85" si="915">IF($H$7=0,0,$H$7/$H$6*H84)</f>
        <v>0</v>
      </c>
      <c r="I85" s="115"/>
      <c r="J85" s="116"/>
      <c r="K85" s="28">
        <f t="shared" ref="K85" si="916">IF($K$7=0,0,$K$7/$K$6*K84)</f>
        <v>0</v>
      </c>
      <c r="L85" s="27">
        <f t="shared" ref="L85" si="917">IF($L$7=0,0,$L$7/$L$6*L84)</f>
        <v>0</v>
      </c>
      <c r="M85" s="27">
        <f t="shared" ref="M85" si="918">IF($M$7=0,0,$M$7/$M$6*M84)</f>
        <v>0</v>
      </c>
      <c r="N85" s="27">
        <f t="shared" ref="N85" si="919">IF($N$7=0,0,$N$7/$N$6*N84)</f>
        <v>0</v>
      </c>
      <c r="O85" s="115"/>
      <c r="P85" s="116"/>
      <c r="Q85" s="28">
        <f t="shared" ref="Q85" si="920">IF($Q$7=0,0,$Q$7/$Q$6*Q84)</f>
        <v>0</v>
      </c>
      <c r="R85" s="27">
        <f t="shared" ref="R85" si="921">IF($R$7=0,0,$R$7/$R$6*R84)</f>
        <v>0</v>
      </c>
      <c r="S85" s="27">
        <f t="shared" ref="S85" si="922">IF($S$7=0,0,$S$7/$S$6*S84)</f>
        <v>0</v>
      </c>
      <c r="T85" s="27">
        <f t="shared" ref="T85" si="923">IF($T$7=0,0,$T$7/$T$6*T84)</f>
        <v>0</v>
      </c>
      <c r="U85" s="115"/>
      <c r="V85" s="116"/>
      <c r="W85" s="28">
        <f t="shared" ref="W85" si="924">IF($W$7=0,0,$W$7/$W$6*W84)</f>
        <v>0</v>
      </c>
      <c r="X85" s="27">
        <f t="shared" ref="X85" si="925">IF($X$7=0,0,$X$7/$X$6*X84)</f>
        <v>0</v>
      </c>
      <c r="Y85" s="27">
        <f t="shared" ref="Y85" si="926">IF($Y$7=0,0,$Y$7/$Y$6*Y84)</f>
        <v>0</v>
      </c>
      <c r="Z85" s="27">
        <f t="shared" ref="Z85" si="927">IF($Z$7=0,0,$Z$7/$Z$6*Z84)</f>
        <v>0</v>
      </c>
      <c r="AA85" s="115"/>
      <c r="AB85" s="116"/>
      <c r="AC85" s="28">
        <f t="shared" si="280"/>
        <v>0</v>
      </c>
      <c r="AD85" s="27">
        <f t="shared" si="281"/>
        <v>0</v>
      </c>
      <c r="AE85" s="27">
        <f t="shared" si="282"/>
        <v>0</v>
      </c>
      <c r="AF85" s="27">
        <f t="shared" si="283"/>
        <v>0</v>
      </c>
      <c r="AG85" s="120"/>
      <c r="AH85" s="113"/>
      <c r="AI85" s="59">
        <f t="shared" si="284"/>
        <v>0</v>
      </c>
      <c r="AJ85" s="59">
        <f t="shared" si="285"/>
        <v>0</v>
      </c>
      <c r="AK85" s="59">
        <f t="shared" si="286"/>
        <v>0</v>
      </c>
      <c r="AL85" s="59">
        <f t="shared" si="287"/>
        <v>0</v>
      </c>
      <c r="AM85" s="115"/>
      <c r="AN85" s="116"/>
      <c r="AO85" s="118"/>
      <c r="AP85" s="171"/>
      <c r="AQ85" s="174"/>
      <c r="AR85" s="179"/>
      <c r="AS85" s="181"/>
      <c r="AT85" s="181"/>
      <c r="AU85" s="181"/>
      <c r="AV85" s="181"/>
      <c r="AW85" s="181"/>
      <c r="AX85" s="181"/>
      <c r="AY85" s="189"/>
    </row>
    <row r="86" spans="1:51" ht="15" customHeight="1" x14ac:dyDescent="0.25">
      <c r="A86" s="151">
        <v>40</v>
      </c>
      <c r="B86" s="153" t="str">
        <f>'Popis studenata'!B41</f>
        <v xml:space="preserve"> </v>
      </c>
      <c r="C86" s="155">
        <f>'Popis studenata'!C41</f>
        <v>0</v>
      </c>
      <c r="D86" s="21" t="s">
        <v>19</v>
      </c>
      <c r="E86" s="22"/>
      <c r="F86" s="23"/>
      <c r="G86" s="23"/>
      <c r="H86" s="23"/>
      <c r="I86" s="119">
        <f t="shared" ref="I86" si="928">IF((E87+F87+G87+H87)&gt;$J$4,"GREŠKA",E87+F87+G87+H87)</f>
        <v>0</v>
      </c>
      <c r="J86" s="112" t="str">
        <f t="shared" ref="J86" si="929">IF(I86=0,"NE",(IF(I86&gt;=($J$4/2),"DA","NE")))</f>
        <v>NE</v>
      </c>
      <c r="K86" s="22"/>
      <c r="L86" s="23"/>
      <c r="M86" s="23"/>
      <c r="N86" s="23"/>
      <c r="O86" s="119">
        <f t="shared" ref="O86" si="930">IF((K87+L87+M87+N87)&gt;$P$4,"GREŠKA",K87+L87+M87+N87)</f>
        <v>0</v>
      </c>
      <c r="P86" s="112" t="str">
        <f t="shared" ref="P86" si="931">IF(O86=0,"NE",(IF(O86&gt;=($P$4/2),"DA","NE")))</f>
        <v>NE</v>
      </c>
      <c r="Q86" s="22"/>
      <c r="R86" s="23"/>
      <c r="S86" s="23"/>
      <c r="T86" s="23"/>
      <c r="U86" s="119">
        <f t="shared" ref="U86" si="932">IF((Q87+R87+S87+T87)&gt;$V$4,"GREŠKA",Q87+R87+S87+T87)</f>
        <v>0</v>
      </c>
      <c r="V86" s="112" t="str">
        <f t="shared" ref="V86" si="933">IF(U86=0,"NE",(IF(U86&gt;=($V$4/2),"DA","NE")))</f>
        <v>NE</v>
      </c>
      <c r="W86" s="22"/>
      <c r="X86" s="23"/>
      <c r="Y86" s="23"/>
      <c r="Z86" s="23"/>
      <c r="AA86" s="119">
        <f t="shared" ref="AA86" si="934">IF((W87+X87+Y87+Z87)&gt;$AB$4,"GREŠKA",W87+X87+Y87+Z87)</f>
        <v>0</v>
      </c>
      <c r="AB86" s="112" t="str">
        <f t="shared" ref="AB86" si="935">IF(AA86=0,"NE",(IF(AA86&gt;=($AB$4/2),"DA","NE")))</f>
        <v>NE</v>
      </c>
      <c r="AC86" s="22"/>
      <c r="AD86" s="23"/>
      <c r="AE86" s="23"/>
      <c r="AF86" s="23"/>
      <c r="AG86" s="119">
        <f t="shared" ref="AG86" si="936">IF((AC87+AD87+AE87+AF87)&gt;$AH$4,"GREŠKA",AC87+AD87+AE87+AF87)</f>
        <v>0</v>
      </c>
      <c r="AH86" s="112" t="str">
        <f t="shared" ref="AH86" si="937">IF(AG86=0,"NE",(IF(AG86&gt;=($AH$4/2),"DA","NE")))</f>
        <v>NE</v>
      </c>
      <c r="AI86" s="22"/>
      <c r="AJ86" s="23"/>
      <c r="AK86" s="23"/>
      <c r="AL86" s="23"/>
      <c r="AM86" s="114">
        <f t="shared" ref="AM86" si="938">IF((AI87+AJ87+AK87+AL87)&gt;$AN$4,"GREŠKA",AI87+AJ87+AK87+AL87)</f>
        <v>0</v>
      </c>
      <c r="AN86" s="112" t="str">
        <f t="shared" ref="AN86" si="939">IF(AM86=0,"NE",(IF(AM86&gt;=($AN$4/2),"DA","NE")))</f>
        <v>NE</v>
      </c>
      <c r="AO86" s="117">
        <f t="shared" ref="AO86" si="940">IF(AND(J86="da",P86="da",V86="da",AB86="da",AH86="da",AN86="da"),I86+O86+U86+AA86+AM86+AG86,0)</f>
        <v>0</v>
      </c>
      <c r="AP86" s="170" t="str">
        <f t="shared" ref="AP86" si="941">IF(OR(COUNTIF(J86:AN87,"ne")&gt;3,COUNTIF(J86:AN87,"ne")=0),"NE",COUNTIF(J86:AN87,"ne"))</f>
        <v>NE</v>
      </c>
      <c r="AQ86" s="172" t="str">
        <f t="shared" ref="AQ86" si="942">IF(SUM(COUNTBLANK(E86:H86),COUNTBLANK(K86:N86),COUNTBLANK(Q86:T86),COUNTBLANK(W86:Z86),COUNTBLANK(AC86:AF86),COUNTBLANK(AI86:AL86))=24,"NE","DA")</f>
        <v>NE</v>
      </c>
      <c r="AR86" s="178"/>
      <c r="AS86" s="184" t="str">
        <f>J86</f>
        <v>NE</v>
      </c>
      <c r="AT86" s="184" t="str">
        <f>P86</f>
        <v>NE</v>
      </c>
      <c r="AU86" s="184" t="str">
        <f>V86</f>
        <v>NE</v>
      </c>
      <c r="AV86" s="184" t="str">
        <f>AB86</f>
        <v>NE</v>
      </c>
      <c r="AW86" s="184" t="str">
        <f>AH86</f>
        <v>NE</v>
      </c>
      <c r="AX86" s="184" t="str">
        <f>AN86</f>
        <v>NE</v>
      </c>
      <c r="AY86" s="188" t="str">
        <f t="shared" ref="AY86" si="943">IF(AO86&lt;50, "NE",IF(AO86&lt;60,2,IF(AO86&lt;75,3,IF(AO86&lt;90,4,5))))</f>
        <v>NE</v>
      </c>
    </row>
    <row r="87" spans="1:51" ht="15.75" customHeight="1" thickBot="1" x14ac:dyDescent="0.3">
      <c r="A87" s="152"/>
      <c r="B87" s="154"/>
      <c r="C87" s="156"/>
      <c r="D87" s="26" t="s">
        <v>20</v>
      </c>
      <c r="E87" s="27">
        <f t="shared" ref="E87" si="944">IF($E$7=0,0,$E$7/$E$6*E86)</f>
        <v>0</v>
      </c>
      <c r="F87" s="27">
        <f t="shared" ref="F87" si="945">IF($F$7=0,0,$F$7/$F$6*F86)</f>
        <v>0</v>
      </c>
      <c r="G87" s="27">
        <f t="shared" ref="G87" si="946">IF($G$7=0,0,$G$7/$G$6*G86)</f>
        <v>0</v>
      </c>
      <c r="H87" s="27">
        <f t="shared" ref="H87" si="947">IF($H$7=0,0,$H$7/$H$6*H86)</f>
        <v>0</v>
      </c>
      <c r="I87" s="115"/>
      <c r="J87" s="116"/>
      <c r="K87" s="28">
        <f t="shared" ref="K87" si="948">IF($K$7=0,0,$K$7/$K$6*K86)</f>
        <v>0</v>
      </c>
      <c r="L87" s="27">
        <f t="shared" ref="L87" si="949">IF($L$7=0,0,$L$7/$L$6*L86)</f>
        <v>0</v>
      </c>
      <c r="M87" s="27">
        <f t="shared" ref="M87" si="950">IF($M$7=0,0,$M$7/$M$6*M86)</f>
        <v>0</v>
      </c>
      <c r="N87" s="27">
        <f t="shared" ref="N87" si="951">IF($N$7=0,0,$N$7/$N$6*N86)</f>
        <v>0</v>
      </c>
      <c r="O87" s="115"/>
      <c r="P87" s="116"/>
      <c r="Q87" s="28">
        <f t="shared" ref="Q87" si="952">IF($Q$7=0,0,$Q$7/$Q$6*Q86)</f>
        <v>0</v>
      </c>
      <c r="R87" s="27">
        <f t="shared" ref="R87" si="953">IF($R$7=0,0,$R$7/$R$6*R86)</f>
        <v>0</v>
      </c>
      <c r="S87" s="27">
        <f t="shared" ref="S87" si="954">IF($S$7=0,0,$S$7/$S$6*S86)</f>
        <v>0</v>
      </c>
      <c r="T87" s="27">
        <f t="shared" ref="T87" si="955">IF($T$7=0,0,$T$7/$T$6*T86)</f>
        <v>0</v>
      </c>
      <c r="U87" s="115"/>
      <c r="V87" s="116"/>
      <c r="W87" s="28">
        <f t="shared" ref="W87" si="956">IF($W$7=0,0,$W$7/$W$6*W86)</f>
        <v>0</v>
      </c>
      <c r="X87" s="27">
        <f t="shared" ref="X87" si="957">IF($X$7=0,0,$X$7/$X$6*X86)</f>
        <v>0</v>
      </c>
      <c r="Y87" s="27">
        <f t="shared" ref="Y87" si="958">IF($Y$7=0,0,$Y$7/$Y$6*Y86)</f>
        <v>0</v>
      </c>
      <c r="Z87" s="27">
        <f t="shared" ref="Z87" si="959">IF($Z$7=0,0,$Z$7/$Z$6*Z86)</f>
        <v>0</v>
      </c>
      <c r="AA87" s="115"/>
      <c r="AB87" s="116"/>
      <c r="AC87" s="28">
        <f t="shared" si="280"/>
        <v>0</v>
      </c>
      <c r="AD87" s="27">
        <f t="shared" si="281"/>
        <v>0</v>
      </c>
      <c r="AE87" s="27">
        <f t="shared" si="282"/>
        <v>0</v>
      </c>
      <c r="AF87" s="27">
        <f t="shared" si="283"/>
        <v>0</v>
      </c>
      <c r="AG87" s="120"/>
      <c r="AH87" s="113"/>
      <c r="AI87" s="59">
        <f t="shared" si="284"/>
        <v>0</v>
      </c>
      <c r="AJ87" s="59">
        <f t="shared" si="285"/>
        <v>0</v>
      </c>
      <c r="AK87" s="59">
        <f t="shared" si="286"/>
        <v>0</v>
      </c>
      <c r="AL87" s="59">
        <f t="shared" si="287"/>
        <v>0</v>
      </c>
      <c r="AM87" s="115"/>
      <c r="AN87" s="116"/>
      <c r="AO87" s="118"/>
      <c r="AP87" s="171"/>
      <c r="AQ87" s="174"/>
      <c r="AR87" s="179"/>
      <c r="AS87" s="181"/>
      <c r="AT87" s="181"/>
      <c r="AU87" s="181"/>
      <c r="AV87" s="181"/>
      <c r="AW87" s="181"/>
      <c r="AX87" s="181"/>
      <c r="AY87" s="189"/>
    </row>
    <row r="88" spans="1:51" ht="15" customHeight="1" x14ac:dyDescent="0.25">
      <c r="A88" s="151">
        <v>41</v>
      </c>
      <c r="B88" s="153" t="str">
        <f>'Popis studenata'!B42</f>
        <v xml:space="preserve"> </v>
      </c>
      <c r="C88" s="155">
        <f>'Popis studenata'!C42</f>
        <v>0</v>
      </c>
      <c r="D88" s="21" t="s">
        <v>19</v>
      </c>
      <c r="E88" s="22"/>
      <c r="F88" s="23"/>
      <c r="G88" s="23"/>
      <c r="H88" s="23"/>
      <c r="I88" s="119">
        <f t="shared" ref="I88" si="960">IF((E89+F89+G89+H89)&gt;$J$4,"GREŠKA",E89+F89+G89+H89)</f>
        <v>0</v>
      </c>
      <c r="J88" s="112" t="str">
        <f t="shared" ref="J88" si="961">IF(I88=0,"NE",(IF(I88&gt;=($J$4/2),"DA","NE")))</f>
        <v>NE</v>
      </c>
      <c r="K88" s="22"/>
      <c r="L88" s="23"/>
      <c r="M88" s="23"/>
      <c r="N88" s="23"/>
      <c r="O88" s="119">
        <f t="shared" ref="O88" si="962">IF((K89+L89+M89+N89)&gt;$P$4,"GREŠKA",K89+L89+M89+N89)</f>
        <v>0</v>
      </c>
      <c r="P88" s="112" t="str">
        <f t="shared" ref="P88" si="963">IF(O88=0,"NE",(IF(O88&gt;=($P$4/2),"DA","NE")))</f>
        <v>NE</v>
      </c>
      <c r="Q88" s="22"/>
      <c r="R88" s="23"/>
      <c r="S88" s="23"/>
      <c r="T88" s="23"/>
      <c r="U88" s="119">
        <f t="shared" ref="U88" si="964">IF((Q89+R89+S89+T89)&gt;$V$4,"GREŠKA",Q89+R89+S89+T89)</f>
        <v>0</v>
      </c>
      <c r="V88" s="112" t="str">
        <f t="shared" ref="V88" si="965">IF(U88=0,"NE",(IF(U88&gt;=($V$4/2),"DA","NE")))</f>
        <v>NE</v>
      </c>
      <c r="W88" s="22"/>
      <c r="X88" s="23"/>
      <c r="Y88" s="23"/>
      <c r="Z88" s="23"/>
      <c r="AA88" s="119">
        <f t="shared" ref="AA88" si="966">IF((W89+X89+Y89+Z89)&gt;$AB$4,"GREŠKA",W89+X89+Y89+Z89)</f>
        <v>0</v>
      </c>
      <c r="AB88" s="112" t="str">
        <f t="shared" ref="AB88" si="967">IF(AA88=0,"NE",(IF(AA88&gt;=($AB$4/2),"DA","NE")))</f>
        <v>NE</v>
      </c>
      <c r="AC88" s="22"/>
      <c r="AD88" s="23"/>
      <c r="AE88" s="23"/>
      <c r="AF88" s="23"/>
      <c r="AG88" s="119">
        <f t="shared" ref="AG88" si="968">IF((AC89+AD89+AE89+AF89)&gt;$AH$4,"GREŠKA",AC89+AD89+AE89+AF89)</f>
        <v>0</v>
      </c>
      <c r="AH88" s="112" t="str">
        <f t="shared" ref="AH88" si="969">IF(AG88=0,"NE",(IF(AG88&gt;=($AH$4/2),"DA","NE")))</f>
        <v>NE</v>
      </c>
      <c r="AI88" s="22"/>
      <c r="AJ88" s="23"/>
      <c r="AK88" s="23"/>
      <c r="AL88" s="23"/>
      <c r="AM88" s="114">
        <f t="shared" ref="AM88" si="970">IF((AI89+AJ89+AK89+AL89)&gt;$AN$4,"GREŠKA",AI89+AJ89+AK89+AL89)</f>
        <v>0</v>
      </c>
      <c r="AN88" s="112" t="str">
        <f t="shared" ref="AN88" si="971">IF(AM88=0,"NE",(IF(AM88&gt;=($AN$4/2),"DA","NE")))</f>
        <v>NE</v>
      </c>
      <c r="AO88" s="117">
        <f t="shared" ref="AO88" si="972">IF(AND(J88="da",P88="da",V88="da",AB88="da",AH88="da",AN88="da"),I88+O88+U88+AA88+AM88+AG88,0)</f>
        <v>0</v>
      </c>
      <c r="AP88" s="170" t="str">
        <f t="shared" ref="AP88" si="973">IF(OR(COUNTIF(J88:AN89,"ne")&gt;3,COUNTIF(J88:AN89,"ne")=0),"NE",COUNTIF(J88:AN89,"ne"))</f>
        <v>NE</v>
      </c>
      <c r="AQ88" s="172" t="str">
        <f t="shared" ref="AQ88" si="974">IF(SUM(COUNTBLANK(E88:H88),COUNTBLANK(K88:N88),COUNTBLANK(Q88:T88),COUNTBLANK(W88:Z88),COUNTBLANK(AC88:AF88),COUNTBLANK(AI88:AL88))=24,"NE","DA")</f>
        <v>NE</v>
      </c>
      <c r="AR88" s="178"/>
      <c r="AS88" s="184" t="str">
        <f>J88</f>
        <v>NE</v>
      </c>
      <c r="AT88" s="184" t="str">
        <f>P88</f>
        <v>NE</v>
      </c>
      <c r="AU88" s="184" t="str">
        <f>V88</f>
        <v>NE</v>
      </c>
      <c r="AV88" s="184" t="str">
        <f>AB88</f>
        <v>NE</v>
      </c>
      <c r="AW88" s="184" t="str">
        <f>AH88</f>
        <v>NE</v>
      </c>
      <c r="AX88" s="184" t="str">
        <f>AN88</f>
        <v>NE</v>
      </c>
      <c r="AY88" s="188" t="str">
        <f t="shared" ref="AY88" si="975">IF(AO88&lt;50, "NE",IF(AO88&lt;60,2,IF(AO88&lt;75,3,IF(AO88&lt;90,4,5))))</f>
        <v>NE</v>
      </c>
    </row>
    <row r="89" spans="1:51" ht="15.75" customHeight="1" thickBot="1" x14ac:dyDescent="0.3">
      <c r="A89" s="152"/>
      <c r="B89" s="154"/>
      <c r="C89" s="156"/>
      <c r="D89" s="26" t="s">
        <v>20</v>
      </c>
      <c r="E89" s="27">
        <f t="shared" ref="E89" si="976">IF($E$7=0,0,$E$7/$E$6*E88)</f>
        <v>0</v>
      </c>
      <c r="F89" s="27">
        <f t="shared" ref="F89" si="977">IF($F$7=0,0,$F$7/$F$6*F88)</f>
        <v>0</v>
      </c>
      <c r="G89" s="27">
        <f t="shared" ref="G89" si="978">IF($G$7=0,0,$G$7/$G$6*G88)</f>
        <v>0</v>
      </c>
      <c r="H89" s="27">
        <f t="shared" ref="H89" si="979">IF($H$7=0,0,$H$7/$H$6*H88)</f>
        <v>0</v>
      </c>
      <c r="I89" s="115"/>
      <c r="J89" s="116"/>
      <c r="K89" s="28">
        <f t="shared" ref="K89" si="980">IF($K$7=0,0,$K$7/$K$6*K88)</f>
        <v>0</v>
      </c>
      <c r="L89" s="27">
        <f t="shared" ref="L89" si="981">IF($L$7=0,0,$L$7/$L$6*L88)</f>
        <v>0</v>
      </c>
      <c r="M89" s="27">
        <f t="shared" ref="M89" si="982">IF($M$7=0,0,$M$7/$M$6*M88)</f>
        <v>0</v>
      </c>
      <c r="N89" s="27">
        <f t="shared" ref="N89" si="983">IF($N$7=0,0,$N$7/$N$6*N88)</f>
        <v>0</v>
      </c>
      <c r="O89" s="115"/>
      <c r="P89" s="116"/>
      <c r="Q89" s="28">
        <f t="shared" ref="Q89" si="984">IF($Q$7=0,0,$Q$7/$Q$6*Q88)</f>
        <v>0</v>
      </c>
      <c r="R89" s="27">
        <f t="shared" ref="R89" si="985">IF($R$7=0,0,$R$7/$R$6*R88)</f>
        <v>0</v>
      </c>
      <c r="S89" s="27">
        <f t="shared" ref="S89" si="986">IF($S$7=0,0,$S$7/$S$6*S88)</f>
        <v>0</v>
      </c>
      <c r="T89" s="27">
        <f t="shared" ref="T89" si="987">IF($T$7=0,0,$T$7/$T$6*T88)</f>
        <v>0</v>
      </c>
      <c r="U89" s="115"/>
      <c r="V89" s="116"/>
      <c r="W89" s="28">
        <f t="shared" ref="W89" si="988">IF($W$7=0,0,$W$7/$W$6*W88)</f>
        <v>0</v>
      </c>
      <c r="X89" s="27">
        <f t="shared" ref="X89" si="989">IF($X$7=0,0,$X$7/$X$6*X88)</f>
        <v>0</v>
      </c>
      <c r="Y89" s="27">
        <f t="shared" ref="Y89" si="990">IF($Y$7=0,0,$Y$7/$Y$6*Y88)</f>
        <v>0</v>
      </c>
      <c r="Z89" s="27">
        <f t="shared" ref="Z89" si="991">IF($Z$7=0,0,$Z$7/$Z$6*Z88)</f>
        <v>0</v>
      </c>
      <c r="AA89" s="115"/>
      <c r="AB89" s="116"/>
      <c r="AC89" s="28">
        <f t="shared" si="280"/>
        <v>0</v>
      </c>
      <c r="AD89" s="27">
        <f t="shared" si="281"/>
        <v>0</v>
      </c>
      <c r="AE89" s="27">
        <f t="shared" si="282"/>
        <v>0</v>
      </c>
      <c r="AF89" s="27">
        <f t="shared" si="283"/>
        <v>0</v>
      </c>
      <c r="AG89" s="120"/>
      <c r="AH89" s="113"/>
      <c r="AI89" s="59">
        <f t="shared" si="284"/>
        <v>0</v>
      </c>
      <c r="AJ89" s="59">
        <f t="shared" si="285"/>
        <v>0</v>
      </c>
      <c r="AK89" s="59">
        <f t="shared" si="286"/>
        <v>0</v>
      </c>
      <c r="AL89" s="59">
        <f t="shared" si="287"/>
        <v>0</v>
      </c>
      <c r="AM89" s="115"/>
      <c r="AN89" s="116"/>
      <c r="AO89" s="118"/>
      <c r="AP89" s="171"/>
      <c r="AQ89" s="174"/>
      <c r="AR89" s="179"/>
      <c r="AS89" s="181"/>
      <c r="AT89" s="181"/>
      <c r="AU89" s="181"/>
      <c r="AV89" s="181"/>
      <c r="AW89" s="181"/>
      <c r="AX89" s="181"/>
      <c r="AY89" s="189"/>
    </row>
    <row r="90" spans="1:51" ht="15" customHeight="1" x14ac:dyDescent="0.25">
      <c r="A90" s="151">
        <v>42</v>
      </c>
      <c r="B90" s="153" t="str">
        <f>'Popis studenata'!B43</f>
        <v xml:space="preserve"> </v>
      </c>
      <c r="C90" s="155">
        <f>'Popis studenata'!C43</f>
        <v>0</v>
      </c>
      <c r="D90" s="21" t="s">
        <v>19</v>
      </c>
      <c r="E90" s="22"/>
      <c r="F90" s="23"/>
      <c r="G90" s="23"/>
      <c r="H90" s="23"/>
      <c r="I90" s="119">
        <f t="shared" ref="I90" si="992">IF((E91+F91+G91+H91)&gt;$J$4,"GREŠKA",E91+F91+G91+H91)</f>
        <v>0</v>
      </c>
      <c r="J90" s="112" t="str">
        <f t="shared" ref="J90" si="993">IF(I90=0,"NE",(IF(I90&gt;=($J$4/2),"DA","NE")))</f>
        <v>NE</v>
      </c>
      <c r="K90" s="22"/>
      <c r="L90" s="23"/>
      <c r="M90" s="23"/>
      <c r="N90" s="23"/>
      <c r="O90" s="119">
        <f t="shared" ref="O90" si="994">IF((K91+L91+M91+N91)&gt;$P$4,"GREŠKA",K91+L91+M91+N91)</f>
        <v>0</v>
      </c>
      <c r="P90" s="112" t="str">
        <f t="shared" ref="P90" si="995">IF(O90=0,"NE",(IF(O90&gt;=($P$4/2),"DA","NE")))</f>
        <v>NE</v>
      </c>
      <c r="Q90" s="22"/>
      <c r="R90" s="23"/>
      <c r="S90" s="23"/>
      <c r="T90" s="23"/>
      <c r="U90" s="119">
        <f t="shared" ref="U90" si="996">IF((Q91+R91+S91+T91)&gt;$V$4,"GREŠKA",Q91+R91+S91+T91)</f>
        <v>0</v>
      </c>
      <c r="V90" s="112" t="str">
        <f t="shared" ref="V90" si="997">IF(U90=0,"NE",(IF(U90&gt;=($V$4/2),"DA","NE")))</f>
        <v>NE</v>
      </c>
      <c r="W90" s="22"/>
      <c r="X90" s="23"/>
      <c r="Y90" s="23"/>
      <c r="Z90" s="23"/>
      <c r="AA90" s="119">
        <f t="shared" ref="AA90" si="998">IF((W91+X91+Y91+Z91)&gt;$AB$4,"GREŠKA",W91+X91+Y91+Z91)</f>
        <v>0</v>
      </c>
      <c r="AB90" s="112" t="str">
        <f t="shared" ref="AB90" si="999">IF(AA90=0,"NE",(IF(AA90&gt;=($AB$4/2),"DA","NE")))</f>
        <v>NE</v>
      </c>
      <c r="AC90" s="22"/>
      <c r="AD90" s="23"/>
      <c r="AE90" s="23"/>
      <c r="AF90" s="23"/>
      <c r="AG90" s="119">
        <f t="shared" ref="AG90" si="1000">IF((AC91+AD91+AE91+AF91)&gt;$AH$4,"GREŠKA",AC91+AD91+AE91+AF91)</f>
        <v>0</v>
      </c>
      <c r="AH90" s="112" t="str">
        <f t="shared" ref="AH90" si="1001">IF(AG90=0,"NE",(IF(AG90&gt;=($AH$4/2),"DA","NE")))</f>
        <v>NE</v>
      </c>
      <c r="AI90" s="22"/>
      <c r="AJ90" s="23"/>
      <c r="AK90" s="23"/>
      <c r="AL90" s="23"/>
      <c r="AM90" s="114">
        <f t="shared" ref="AM90" si="1002">IF((AI91+AJ91+AK91+AL91)&gt;$AN$4,"GREŠKA",AI91+AJ91+AK91+AL91)</f>
        <v>0</v>
      </c>
      <c r="AN90" s="112" t="str">
        <f t="shared" ref="AN90" si="1003">IF(AM90=0,"NE",(IF(AM90&gt;=($AN$4/2),"DA","NE")))</f>
        <v>NE</v>
      </c>
      <c r="AO90" s="117">
        <f t="shared" ref="AO90" si="1004">IF(AND(J90="da",P90="da",V90="da",AB90="da",AH90="da",AN90="da"),I90+O90+U90+AA90+AM90+AG90,0)</f>
        <v>0</v>
      </c>
      <c r="AP90" s="170" t="str">
        <f t="shared" ref="AP90" si="1005">IF(OR(COUNTIF(J90:AN91,"ne")&gt;3,COUNTIF(J90:AN91,"ne")=0),"NE",COUNTIF(J90:AN91,"ne"))</f>
        <v>NE</v>
      </c>
      <c r="AQ90" s="172" t="str">
        <f t="shared" ref="AQ90" si="1006">IF(SUM(COUNTBLANK(E90:H90),COUNTBLANK(K90:N90),COUNTBLANK(Q90:T90),COUNTBLANK(W90:Z90),COUNTBLANK(AC90:AF90),COUNTBLANK(AI90:AL90))=24,"NE","DA")</f>
        <v>NE</v>
      </c>
      <c r="AR90" s="178"/>
      <c r="AS90" s="184" t="str">
        <f>J90</f>
        <v>NE</v>
      </c>
      <c r="AT90" s="184" t="str">
        <f>P90</f>
        <v>NE</v>
      </c>
      <c r="AU90" s="184" t="str">
        <f>V90</f>
        <v>NE</v>
      </c>
      <c r="AV90" s="184" t="str">
        <f>AB90</f>
        <v>NE</v>
      </c>
      <c r="AW90" s="184" t="str">
        <f>AH90</f>
        <v>NE</v>
      </c>
      <c r="AX90" s="184" t="str">
        <f>AN90</f>
        <v>NE</v>
      </c>
      <c r="AY90" s="188" t="str">
        <f t="shared" ref="AY90" si="1007">IF(AO90&lt;50, "NE",IF(AO90&lt;60,2,IF(AO90&lt;75,3,IF(AO90&lt;90,4,5))))</f>
        <v>NE</v>
      </c>
    </row>
    <row r="91" spans="1:51" ht="15.75" customHeight="1" thickBot="1" x14ac:dyDescent="0.3">
      <c r="A91" s="152"/>
      <c r="B91" s="154"/>
      <c r="C91" s="156"/>
      <c r="D91" s="26" t="s">
        <v>20</v>
      </c>
      <c r="E91" s="27">
        <f t="shared" ref="E91" si="1008">IF($E$7=0,0,$E$7/$E$6*E90)</f>
        <v>0</v>
      </c>
      <c r="F91" s="27">
        <f t="shared" ref="F91" si="1009">IF($F$7=0,0,$F$7/$F$6*F90)</f>
        <v>0</v>
      </c>
      <c r="G91" s="27">
        <f t="shared" ref="G91" si="1010">IF($G$7=0,0,$G$7/$G$6*G90)</f>
        <v>0</v>
      </c>
      <c r="H91" s="27">
        <f t="shared" ref="H91" si="1011">IF($H$7=0,0,$H$7/$H$6*H90)</f>
        <v>0</v>
      </c>
      <c r="I91" s="115"/>
      <c r="J91" s="116"/>
      <c r="K91" s="28">
        <f t="shared" ref="K91" si="1012">IF($K$7=0,0,$K$7/$K$6*K90)</f>
        <v>0</v>
      </c>
      <c r="L91" s="27">
        <f t="shared" ref="L91" si="1013">IF($L$7=0,0,$L$7/$L$6*L90)</f>
        <v>0</v>
      </c>
      <c r="M91" s="27">
        <f t="shared" ref="M91" si="1014">IF($M$7=0,0,$M$7/$M$6*M90)</f>
        <v>0</v>
      </c>
      <c r="N91" s="27">
        <f t="shared" ref="N91" si="1015">IF($N$7=0,0,$N$7/$N$6*N90)</f>
        <v>0</v>
      </c>
      <c r="O91" s="115"/>
      <c r="P91" s="116"/>
      <c r="Q91" s="28">
        <f t="shared" ref="Q91" si="1016">IF($Q$7=0,0,$Q$7/$Q$6*Q90)</f>
        <v>0</v>
      </c>
      <c r="R91" s="27">
        <f t="shared" ref="R91" si="1017">IF($R$7=0,0,$R$7/$R$6*R90)</f>
        <v>0</v>
      </c>
      <c r="S91" s="27">
        <f t="shared" ref="S91" si="1018">IF($S$7=0,0,$S$7/$S$6*S90)</f>
        <v>0</v>
      </c>
      <c r="T91" s="27">
        <f t="shared" ref="T91" si="1019">IF($T$7=0,0,$T$7/$T$6*T90)</f>
        <v>0</v>
      </c>
      <c r="U91" s="115"/>
      <c r="V91" s="116"/>
      <c r="W91" s="28">
        <f t="shared" ref="W91" si="1020">IF($W$7=0,0,$W$7/$W$6*W90)</f>
        <v>0</v>
      </c>
      <c r="X91" s="27">
        <f t="shared" ref="X91" si="1021">IF($X$7=0,0,$X$7/$X$6*X90)</f>
        <v>0</v>
      </c>
      <c r="Y91" s="27">
        <f t="shared" ref="Y91" si="1022">IF($Y$7=0,0,$Y$7/$Y$6*Y90)</f>
        <v>0</v>
      </c>
      <c r="Z91" s="27">
        <f t="shared" ref="Z91" si="1023">IF($Z$7=0,0,$Z$7/$Z$6*Z90)</f>
        <v>0</v>
      </c>
      <c r="AA91" s="115"/>
      <c r="AB91" s="116"/>
      <c r="AC91" s="28">
        <f t="shared" si="280"/>
        <v>0</v>
      </c>
      <c r="AD91" s="27">
        <f t="shared" si="281"/>
        <v>0</v>
      </c>
      <c r="AE91" s="27">
        <f t="shared" si="282"/>
        <v>0</v>
      </c>
      <c r="AF91" s="27">
        <f t="shared" si="283"/>
        <v>0</v>
      </c>
      <c r="AG91" s="120"/>
      <c r="AH91" s="113"/>
      <c r="AI91" s="59">
        <f t="shared" si="284"/>
        <v>0</v>
      </c>
      <c r="AJ91" s="59">
        <f t="shared" si="285"/>
        <v>0</v>
      </c>
      <c r="AK91" s="59">
        <f t="shared" si="286"/>
        <v>0</v>
      </c>
      <c r="AL91" s="59">
        <f t="shared" si="287"/>
        <v>0</v>
      </c>
      <c r="AM91" s="115"/>
      <c r="AN91" s="116"/>
      <c r="AO91" s="118"/>
      <c r="AP91" s="171"/>
      <c r="AQ91" s="174"/>
      <c r="AR91" s="179"/>
      <c r="AS91" s="181"/>
      <c r="AT91" s="181"/>
      <c r="AU91" s="181"/>
      <c r="AV91" s="181"/>
      <c r="AW91" s="181"/>
      <c r="AX91" s="181"/>
      <c r="AY91" s="189"/>
    </row>
    <row r="92" spans="1:51" ht="15" customHeight="1" x14ac:dyDescent="0.25">
      <c r="A92" s="151">
        <v>43</v>
      </c>
      <c r="B92" s="153" t="str">
        <f>'Popis studenata'!B44</f>
        <v xml:space="preserve"> </v>
      </c>
      <c r="C92" s="155">
        <f>'Popis studenata'!C44</f>
        <v>0</v>
      </c>
      <c r="D92" s="21" t="s">
        <v>19</v>
      </c>
      <c r="E92" s="22"/>
      <c r="F92" s="23"/>
      <c r="G92" s="23"/>
      <c r="H92" s="23"/>
      <c r="I92" s="119">
        <f t="shared" ref="I92" si="1024">IF((E93+F93+G93+H93)&gt;$J$4,"GREŠKA",E93+F93+G93+H93)</f>
        <v>0</v>
      </c>
      <c r="J92" s="112" t="str">
        <f t="shared" ref="J92" si="1025">IF(I92=0,"NE",(IF(I92&gt;=($J$4/2),"DA","NE")))</f>
        <v>NE</v>
      </c>
      <c r="K92" s="22"/>
      <c r="L92" s="23"/>
      <c r="M92" s="23"/>
      <c r="N92" s="23"/>
      <c r="O92" s="119">
        <f t="shared" ref="O92" si="1026">IF((K93+L93+M93+N93)&gt;$P$4,"GREŠKA",K93+L93+M93+N93)</f>
        <v>0</v>
      </c>
      <c r="P92" s="112" t="str">
        <f t="shared" ref="P92" si="1027">IF(O92=0,"NE",(IF(O92&gt;=($P$4/2),"DA","NE")))</f>
        <v>NE</v>
      </c>
      <c r="Q92" s="22"/>
      <c r="R92" s="23"/>
      <c r="S92" s="23"/>
      <c r="T92" s="23"/>
      <c r="U92" s="119">
        <f t="shared" ref="U92" si="1028">IF((Q93+R93+S93+T93)&gt;$V$4,"GREŠKA",Q93+R93+S93+T93)</f>
        <v>0</v>
      </c>
      <c r="V92" s="112" t="str">
        <f t="shared" ref="V92" si="1029">IF(U92=0,"NE",(IF(U92&gt;=($V$4/2),"DA","NE")))</f>
        <v>NE</v>
      </c>
      <c r="W92" s="22"/>
      <c r="X92" s="23"/>
      <c r="Y92" s="23"/>
      <c r="Z92" s="23"/>
      <c r="AA92" s="119">
        <f t="shared" ref="AA92" si="1030">IF((W93+X93+Y93+Z93)&gt;$AB$4,"GREŠKA",W93+X93+Y93+Z93)</f>
        <v>0</v>
      </c>
      <c r="AB92" s="112" t="str">
        <f t="shared" ref="AB92" si="1031">IF(AA92=0,"NE",(IF(AA92&gt;=($AB$4/2),"DA","NE")))</f>
        <v>NE</v>
      </c>
      <c r="AC92" s="22"/>
      <c r="AD92" s="23"/>
      <c r="AE92" s="23"/>
      <c r="AF92" s="23"/>
      <c r="AG92" s="119">
        <f t="shared" ref="AG92" si="1032">IF((AC93+AD93+AE93+AF93)&gt;$AH$4,"GREŠKA",AC93+AD93+AE93+AF93)</f>
        <v>0</v>
      </c>
      <c r="AH92" s="112" t="str">
        <f t="shared" ref="AH92" si="1033">IF(AG92=0,"NE",(IF(AG92&gt;=($AH$4/2),"DA","NE")))</f>
        <v>NE</v>
      </c>
      <c r="AI92" s="22"/>
      <c r="AJ92" s="23"/>
      <c r="AK92" s="23"/>
      <c r="AL92" s="23"/>
      <c r="AM92" s="114">
        <f t="shared" ref="AM92" si="1034">IF((AI93+AJ93+AK93+AL93)&gt;$AN$4,"GREŠKA",AI93+AJ93+AK93+AL93)</f>
        <v>0</v>
      </c>
      <c r="AN92" s="112" t="str">
        <f t="shared" ref="AN92" si="1035">IF(AM92=0,"NE",(IF(AM92&gt;=($AN$4/2),"DA","NE")))</f>
        <v>NE</v>
      </c>
      <c r="AO92" s="117">
        <f t="shared" ref="AO92" si="1036">IF(AND(J92="da",P92="da",V92="da",AB92="da",AH92="da",AN92="da"),I92+O92+U92+AA92+AM92+AG92,0)</f>
        <v>0</v>
      </c>
      <c r="AP92" s="170" t="str">
        <f t="shared" ref="AP92" si="1037">IF(OR(COUNTIF(J92:AN93,"ne")&gt;3,COUNTIF(J92:AN93,"ne")=0),"NE",COUNTIF(J92:AN93,"ne"))</f>
        <v>NE</v>
      </c>
      <c r="AQ92" s="172" t="str">
        <f t="shared" ref="AQ92" si="1038">IF(SUM(COUNTBLANK(E92:H92),COUNTBLANK(K92:N92),COUNTBLANK(Q92:T92),COUNTBLANK(W92:Z92),COUNTBLANK(AC92:AF92),COUNTBLANK(AI92:AL92))=24,"NE","DA")</f>
        <v>NE</v>
      </c>
      <c r="AR92" s="178"/>
      <c r="AS92" s="184" t="str">
        <f>J92</f>
        <v>NE</v>
      </c>
      <c r="AT92" s="184" t="str">
        <f>P92</f>
        <v>NE</v>
      </c>
      <c r="AU92" s="184" t="str">
        <f>V92</f>
        <v>NE</v>
      </c>
      <c r="AV92" s="184" t="str">
        <f>AB92</f>
        <v>NE</v>
      </c>
      <c r="AW92" s="184" t="str">
        <f>AH92</f>
        <v>NE</v>
      </c>
      <c r="AX92" s="184" t="str">
        <f>AN92</f>
        <v>NE</v>
      </c>
      <c r="AY92" s="188" t="str">
        <f t="shared" ref="AY92" si="1039">IF(AO92&lt;50, "NE",IF(AO92&lt;60,2,IF(AO92&lt;75,3,IF(AO92&lt;90,4,5))))</f>
        <v>NE</v>
      </c>
    </row>
    <row r="93" spans="1:51" ht="15.75" customHeight="1" thickBot="1" x14ac:dyDescent="0.3">
      <c r="A93" s="152"/>
      <c r="B93" s="154"/>
      <c r="C93" s="156"/>
      <c r="D93" s="26" t="s">
        <v>20</v>
      </c>
      <c r="E93" s="27">
        <f t="shared" ref="E93" si="1040">IF($E$7=0,0,$E$7/$E$6*E92)</f>
        <v>0</v>
      </c>
      <c r="F93" s="27">
        <f t="shared" ref="F93" si="1041">IF($F$7=0,0,$F$7/$F$6*F92)</f>
        <v>0</v>
      </c>
      <c r="G93" s="27">
        <f t="shared" ref="G93" si="1042">IF($G$7=0,0,$G$7/$G$6*G92)</f>
        <v>0</v>
      </c>
      <c r="H93" s="27">
        <f t="shared" ref="H93" si="1043">IF($H$7=0,0,$H$7/$H$6*H92)</f>
        <v>0</v>
      </c>
      <c r="I93" s="115"/>
      <c r="J93" s="116"/>
      <c r="K93" s="28">
        <f t="shared" ref="K93" si="1044">IF($K$7=0,0,$K$7/$K$6*K92)</f>
        <v>0</v>
      </c>
      <c r="L93" s="27">
        <f t="shared" ref="L93" si="1045">IF($L$7=0,0,$L$7/$L$6*L92)</f>
        <v>0</v>
      </c>
      <c r="M93" s="27">
        <f t="shared" ref="M93" si="1046">IF($M$7=0,0,$M$7/$M$6*M92)</f>
        <v>0</v>
      </c>
      <c r="N93" s="27">
        <f t="shared" ref="N93" si="1047">IF($N$7=0,0,$N$7/$N$6*N92)</f>
        <v>0</v>
      </c>
      <c r="O93" s="115"/>
      <c r="P93" s="116"/>
      <c r="Q93" s="28">
        <f t="shared" ref="Q93" si="1048">IF($Q$7=0,0,$Q$7/$Q$6*Q92)</f>
        <v>0</v>
      </c>
      <c r="R93" s="27">
        <f t="shared" ref="R93" si="1049">IF($R$7=0,0,$R$7/$R$6*R92)</f>
        <v>0</v>
      </c>
      <c r="S93" s="27">
        <f t="shared" ref="S93" si="1050">IF($S$7=0,0,$S$7/$S$6*S92)</f>
        <v>0</v>
      </c>
      <c r="T93" s="27">
        <f t="shared" ref="T93" si="1051">IF($T$7=0,0,$T$7/$T$6*T92)</f>
        <v>0</v>
      </c>
      <c r="U93" s="115"/>
      <c r="V93" s="116"/>
      <c r="W93" s="28">
        <f t="shared" ref="W93" si="1052">IF($W$7=0,0,$W$7/$W$6*W92)</f>
        <v>0</v>
      </c>
      <c r="X93" s="27">
        <f t="shared" ref="X93" si="1053">IF($X$7=0,0,$X$7/$X$6*X92)</f>
        <v>0</v>
      </c>
      <c r="Y93" s="27">
        <f t="shared" ref="Y93" si="1054">IF($Y$7=0,0,$Y$7/$Y$6*Y92)</f>
        <v>0</v>
      </c>
      <c r="Z93" s="27">
        <f t="shared" ref="Z93" si="1055">IF($Z$7=0,0,$Z$7/$Z$6*Z92)</f>
        <v>0</v>
      </c>
      <c r="AA93" s="115"/>
      <c r="AB93" s="116"/>
      <c r="AC93" s="28">
        <f t="shared" si="280"/>
        <v>0</v>
      </c>
      <c r="AD93" s="27">
        <f t="shared" si="281"/>
        <v>0</v>
      </c>
      <c r="AE93" s="27">
        <f t="shared" si="282"/>
        <v>0</v>
      </c>
      <c r="AF93" s="27">
        <f t="shared" si="283"/>
        <v>0</v>
      </c>
      <c r="AG93" s="120"/>
      <c r="AH93" s="113"/>
      <c r="AI93" s="59">
        <f t="shared" si="284"/>
        <v>0</v>
      </c>
      <c r="AJ93" s="59">
        <f t="shared" si="285"/>
        <v>0</v>
      </c>
      <c r="AK93" s="59">
        <f t="shared" si="286"/>
        <v>0</v>
      </c>
      <c r="AL93" s="59">
        <f t="shared" si="287"/>
        <v>0</v>
      </c>
      <c r="AM93" s="115"/>
      <c r="AN93" s="116"/>
      <c r="AO93" s="118"/>
      <c r="AP93" s="171"/>
      <c r="AQ93" s="174"/>
      <c r="AR93" s="179"/>
      <c r="AS93" s="181"/>
      <c r="AT93" s="181"/>
      <c r="AU93" s="181"/>
      <c r="AV93" s="181"/>
      <c r="AW93" s="181"/>
      <c r="AX93" s="181"/>
      <c r="AY93" s="189"/>
    </row>
    <row r="94" spans="1:51" ht="15" customHeight="1" x14ac:dyDescent="0.25">
      <c r="A94" s="151">
        <v>44</v>
      </c>
      <c r="B94" s="153" t="str">
        <f>'Popis studenata'!B45</f>
        <v xml:space="preserve"> </v>
      </c>
      <c r="C94" s="155">
        <f>'Popis studenata'!C45</f>
        <v>0</v>
      </c>
      <c r="D94" s="21" t="s">
        <v>19</v>
      </c>
      <c r="E94" s="22"/>
      <c r="F94" s="23"/>
      <c r="G94" s="23"/>
      <c r="H94" s="23"/>
      <c r="I94" s="119">
        <f t="shared" ref="I94" si="1056">IF((E95+F95+G95+H95)&gt;$J$4,"GREŠKA",E95+F95+G95+H95)</f>
        <v>0</v>
      </c>
      <c r="J94" s="112" t="str">
        <f t="shared" ref="J94" si="1057">IF(I94=0,"NE",(IF(I94&gt;=($J$4/2),"DA","NE")))</f>
        <v>NE</v>
      </c>
      <c r="K94" s="22"/>
      <c r="L94" s="23"/>
      <c r="M94" s="23"/>
      <c r="N94" s="23"/>
      <c r="O94" s="119">
        <f t="shared" ref="O94" si="1058">IF((K95+L95+M95+N95)&gt;$P$4,"GREŠKA",K95+L95+M95+N95)</f>
        <v>0</v>
      </c>
      <c r="P94" s="112" t="str">
        <f t="shared" ref="P94" si="1059">IF(O94=0,"NE",(IF(O94&gt;=($P$4/2),"DA","NE")))</f>
        <v>NE</v>
      </c>
      <c r="Q94" s="22"/>
      <c r="R94" s="23"/>
      <c r="S94" s="23"/>
      <c r="T94" s="23"/>
      <c r="U94" s="119">
        <f t="shared" ref="U94" si="1060">IF((Q95+R95+S95+T95)&gt;$V$4,"GREŠKA",Q95+R95+S95+T95)</f>
        <v>0</v>
      </c>
      <c r="V94" s="112" t="str">
        <f t="shared" ref="V94" si="1061">IF(U94=0,"NE",(IF(U94&gt;=($V$4/2),"DA","NE")))</f>
        <v>NE</v>
      </c>
      <c r="W94" s="22"/>
      <c r="X94" s="23"/>
      <c r="Y94" s="23"/>
      <c r="Z94" s="23"/>
      <c r="AA94" s="119">
        <f t="shared" ref="AA94" si="1062">IF((W95+X95+Y95+Z95)&gt;$AB$4,"GREŠKA",W95+X95+Y95+Z95)</f>
        <v>0</v>
      </c>
      <c r="AB94" s="112" t="str">
        <f t="shared" ref="AB94" si="1063">IF(AA94=0,"NE",(IF(AA94&gt;=($AB$4/2),"DA","NE")))</f>
        <v>NE</v>
      </c>
      <c r="AC94" s="22"/>
      <c r="AD94" s="23"/>
      <c r="AE94" s="23"/>
      <c r="AF94" s="23"/>
      <c r="AG94" s="119">
        <f t="shared" ref="AG94" si="1064">IF((AC95+AD95+AE95+AF95)&gt;$AH$4,"GREŠKA",AC95+AD95+AE95+AF95)</f>
        <v>0</v>
      </c>
      <c r="AH94" s="112" t="str">
        <f t="shared" ref="AH94" si="1065">IF(AG94=0,"NE",(IF(AG94&gt;=($AH$4/2),"DA","NE")))</f>
        <v>NE</v>
      </c>
      <c r="AI94" s="22"/>
      <c r="AJ94" s="23"/>
      <c r="AK94" s="23"/>
      <c r="AL94" s="23"/>
      <c r="AM94" s="114">
        <f t="shared" ref="AM94" si="1066">IF((AI95+AJ95+AK95+AL95)&gt;$AN$4,"GREŠKA",AI95+AJ95+AK95+AL95)</f>
        <v>0</v>
      </c>
      <c r="AN94" s="112" t="str">
        <f t="shared" ref="AN94" si="1067">IF(AM94=0,"NE",(IF(AM94&gt;=($AN$4/2),"DA","NE")))</f>
        <v>NE</v>
      </c>
      <c r="AO94" s="117">
        <f t="shared" ref="AO94" si="1068">IF(AND(J94="da",P94="da",V94="da",AB94="da",AH94="da",AN94="da"),I94+O94+U94+AA94+AM94+AG94,0)</f>
        <v>0</v>
      </c>
      <c r="AP94" s="170" t="str">
        <f t="shared" ref="AP94" si="1069">IF(OR(COUNTIF(J94:AN95,"ne")&gt;3,COUNTIF(J94:AN95,"ne")=0),"NE",COUNTIF(J94:AN95,"ne"))</f>
        <v>NE</v>
      </c>
      <c r="AQ94" s="172" t="str">
        <f t="shared" ref="AQ94" si="1070">IF(SUM(COUNTBLANK(E94:H94),COUNTBLANK(K94:N94),COUNTBLANK(Q94:T94),COUNTBLANK(W94:Z94),COUNTBLANK(AC94:AF94),COUNTBLANK(AI94:AL94))=24,"NE","DA")</f>
        <v>NE</v>
      </c>
      <c r="AR94" s="178"/>
      <c r="AS94" s="184" t="str">
        <f>J94</f>
        <v>NE</v>
      </c>
      <c r="AT94" s="184" t="str">
        <f>P94</f>
        <v>NE</v>
      </c>
      <c r="AU94" s="184" t="str">
        <f>V94</f>
        <v>NE</v>
      </c>
      <c r="AV94" s="184" t="str">
        <f>AB94</f>
        <v>NE</v>
      </c>
      <c r="AW94" s="184" t="str">
        <f>AH94</f>
        <v>NE</v>
      </c>
      <c r="AX94" s="184" t="str">
        <f>AN94</f>
        <v>NE</v>
      </c>
      <c r="AY94" s="188" t="str">
        <f t="shared" ref="AY94" si="1071">IF(AO94&lt;50, "NE",IF(AO94&lt;60,2,IF(AO94&lt;75,3,IF(AO94&lt;90,4,5))))</f>
        <v>NE</v>
      </c>
    </row>
    <row r="95" spans="1:51" ht="15.75" customHeight="1" thickBot="1" x14ac:dyDescent="0.3">
      <c r="A95" s="152"/>
      <c r="B95" s="154"/>
      <c r="C95" s="156"/>
      <c r="D95" s="26" t="s">
        <v>20</v>
      </c>
      <c r="E95" s="27">
        <f t="shared" ref="E95" si="1072">IF($E$7=0,0,$E$7/$E$6*E94)</f>
        <v>0</v>
      </c>
      <c r="F95" s="27">
        <f t="shared" ref="F95" si="1073">IF($F$7=0,0,$F$7/$F$6*F94)</f>
        <v>0</v>
      </c>
      <c r="G95" s="27">
        <f t="shared" ref="G95" si="1074">IF($G$7=0,0,$G$7/$G$6*G94)</f>
        <v>0</v>
      </c>
      <c r="H95" s="27">
        <f t="shared" ref="H95" si="1075">IF($H$7=0,0,$H$7/$H$6*H94)</f>
        <v>0</v>
      </c>
      <c r="I95" s="115"/>
      <c r="J95" s="116"/>
      <c r="K95" s="28">
        <f t="shared" ref="K95" si="1076">IF($K$7=0,0,$K$7/$K$6*K94)</f>
        <v>0</v>
      </c>
      <c r="L95" s="27">
        <f t="shared" ref="L95" si="1077">IF($L$7=0,0,$L$7/$L$6*L94)</f>
        <v>0</v>
      </c>
      <c r="M95" s="27">
        <f t="shared" ref="M95" si="1078">IF($M$7=0,0,$M$7/$M$6*M94)</f>
        <v>0</v>
      </c>
      <c r="N95" s="27">
        <f t="shared" ref="N95" si="1079">IF($N$7=0,0,$N$7/$N$6*N94)</f>
        <v>0</v>
      </c>
      <c r="O95" s="115"/>
      <c r="P95" s="116"/>
      <c r="Q95" s="28">
        <f t="shared" ref="Q95" si="1080">IF($Q$7=0,0,$Q$7/$Q$6*Q94)</f>
        <v>0</v>
      </c>
      <c r="R95" s="27">
        <f t="shared" ref="R95" si="1081">IF($R$7=0,0,$R$7/$R$6*R94)</f>
        <v>0</v>
      </c>
      <c r="S95" s="27">
        <f t="shared" ref="S95" si="1082">IF($S$7=0,0,$S$7/$S$6*S94)</f>
        <v>0</v>
      </c>
      <c r="T95" s="27">
        <f t="shared" ref="T95" si="1083">IF($T$7=0,0,$T$7/$T$6*T94)</f>
        <v>0</v>
      </c>
      <c r="U95" s="115"/>
      <c r="V95" s="116"/>
      <c r="W95" s="28">
        <f t="shared" ref="W95" si="1084">IF($W$7=0,0,$W$7/$W$6*W94)</f>
        <v>0</v>
      </c>
      <c r="X95" s="27">
        <f t="shared" ref="X95" si="1085">IF($X$7=0,0,$X$7/$X$6*X94)</f>
        <v>0</v>
      </c>
      <c r="Y95" s="27">
        <f t="shared" ref="Y95" si="1086">IF($Y$7=0,0,$Y$7/$Y$6*Y94)</f>
        <v>0</v>
      </c>
      <c r="Z95" s="27">
        <f t="shared" ref="Z95" si="1087">IF($Z$7=0,0,$Z$7/$Z$6*Z94)</f>
        <v>0</v>
      </c>
      <c r="AA95" s="115"/>
      <c r="AB95" s="116"/>
      <c r="AC95" s="28">
        <f t="shared" si="280"/>
        <v>0</v>
      </c>
      <c r="AD95" s="27">
        <f t="shared" si="281"/>
        <v>0</v>
      </c>
      <c r="AE95" s="27">
        <f t="shared" si="282"/>
        <v>0</v>
      </c>
      <c r="AF95" s="27">
        <f t="shared" si="283"/>
        <v>0</v>
      </c>
      <c r="AG95" s="120"/>
      <c r="AH95" s="113"/>
      <c r="AI95" s="59">
        <f t="shared" si="284"/>
        <v>0</v>
      </c>
      <c r="AJ95" s="59">
        <f t="shared" si="285"/>
        <v>0</v>
      </c>
      <c r="AK95" s="59">
        <f t="shared" si="286"/>
        <v>0</v>
      </c>
      <c r="AL95" s="59">
        <f t="shared" si="287"/>
        <v>0</v>
      </c>
      <c r="AM95" s="115"/>
      <c r="AN95" s="116"/>
      <c r="AO95" s="118"/>
      <c r="AP95" s="171"/>
      <c r="AQ95" s="174"/>
      <c r="AR95" s="179"/>
      <c r="AS95" s="181"/>
      <c r="AT95" s="181"/>
      <c r="AU95" s="181"/>
      <c r="AV95" s="181"/>
      <c r="AW95" s="181"/>
      <c r="AX95" s="181"/>
      <c r="AY95" s="189"/>
    </row>
    <row r="96" spans="1:51" ht="15" customHeight="1" x14ac:dyDescent="0.25">
      <c r="A96" s="151">
        <v>45</v>
      </c>
      <c r="B96" s="153" t="str">
        <f>'Popis studenata'!B46</f>
        <v xml:space="preserve"> </v>
      </c>
      <c r="C96" s="155">
        <f>'Popis studenata'!C46</f>
        <v>0</v>
      </c>
      <c r="D96" s="21" t="s">
        <v>19</v>
      </c>
      <c r="E96" s="22"/>
      <c r="F96" s="23"/>
      <c r="G96" s="23"/>
      <c r="H96" s="23"/>
      <c r="I96" s="119">
        <f t="shared" ref="I96" si="1088">IF((E97+F97+G97+H97)&gt;$J$4,"GREŠKA",E97+F97+G97+H97)</f>
        <v>0</v>
      </c>
      <c r="J96" s="112" t="str">
        <f t="shared" ref="J96" si="1089">IF(I96=0,"NE",(IF(I96&gt;=($J$4/2),"DA","NE")))</f>
        <v>NE</v>
      </c>
      <c r="K96" s="22"/>
      <c r="L96" s="23"/>
      <c r="M96" s="23"/>
      <c r="N96" s="23"/>
      <c r="O96" s="119">
        <f t="shared" ref="O96" si="1090">IF((K97+L97+M97+N97)&gt;$P$4,"GREŠKA",K97+L97+M97+N97)</f>
        <v>0</v>
      </c>
      <c r="P96" s="112" t="str">
        <f t="shared" ref="P96" si="1091">IF(O96=0,"NE",(IF(O96&gt;=($P$4/2),"DA","NE")))</f>
        <v>NE</v>
      </c>
      <c r="Q96" s="22"/>
      <c r="R96" s="23"/>
      <c r="S96" s="23"/>
      <c r="T96" s="23"/>
      <c r="U96" s="119">
        <f t="shared" ref="U96" si="1092">IF((Q97+R97+S97+T97)&gt;$V$4,"GREŠKA",Q97+R97+S97+T97)</f>
        <v>0</v>
      </c>
      <c r="V96" s="112" t="str">
        <f t="shared" ref="V96" si="1093">IF(U96=0,"NE",(IF(U96&gt;=($V$4/2),"DA","NE")))</f>
        <v>NE</v>
      </c>
      <c r="W96" s="22"/>
      <c r="X96" s="23"/>
      <c r="Y96" s="23"/>
      <c r="Z96" s="23"/>
      <c r="AA96" s="119">
        <f t="shared" ref="AA96" si="1094">IF((W97+X97+Y97+Z97)&gt;$AB$4,"GREŠKA",W97+X97+Y97+Z97)</f>
        <v>0</v>
      </c>
      <c r="AB96" s="112" t="str">
        <f t="shared" ref="AB96" si="1095">IF(AA96=0,"NE",(IF(AA96&gt;=($AB$4/2),"DA","NE")))</f>
        <v>NE</v>
      </c>
      <c r="AC96" s="22"/>
      <c r="AD96" s="23"/>
      <c r="AE96" s="23"/>
      <c r="AF96" s="23"/>
      <c r="AG96" s="119">
        <f t="shared" ref="AG96" si="1096">IF((AC97+AD97+AE97+AF97)&gt;$AH$4,"GREŠKA",AC97+AD97+AE97+AF97)</f>
        <v>0</v>
      </c>
      <c r="AH96" s="112" t="str">
        <f t="shared" ref="AH96" si="1097">IF(AG96=0,"NE",(IF(AG96&gt;=($AH$4/2),"DA","NE")))</f>
        <v>NE</v>
      </c>
      <c r="AI96" s="22"/>
      <c r="AJ96" s="23"/>
      <c r="AK96" s="23"/>
      <c r="AL96" s="23"/>
      <c r="AM96" s="114">
        <f t="shared" ref="AM96" si="1098">IF((AI97+AJ97+AK97+AL97)&gt;$AN$4,"GREŠKA",AI97+AJ97+AK97+AL97)</f>
        <v>0</v>
      </c>
      <c r="AN96" s="112" t="str">
        <f t="shared" ref="AN96" si="1099">IF(AM96=0,"NE",(IF(AM96&gt;=($AN$4/2),"DA","NE")))</f>
        <v>NE</v>
      </c>
      <c r="AO96" s="117">
        <f t="shared" ref="AO96" si="1100">IF(AND(J96="da",P96="da",V96="da",AB96="da",AH96="da",AN96="da"),I96+O96+U96+AA96+AM96+AG96,0)</f>
        <v>0</v>
      </c>
      <c r="AP96" s="170" t="str">
        <f t="shared" ref="AP96" si="1101">IF(OR(COUNTIF(J96:AN97,"ne")&gt;3,COUNTIF(J96:AN97,"ne")=0),"NE",COUNTIF(J96:AN97,"ne"))</f>
        <v>NE</v>
      </c>
      <c r="AQ96" s="172" t="str">
        <f t="shared" ref="AQ96" si="1102">IF(SUM(COUNTBLANK(E96:H96),COUNTBLANK(K96:N96),COUNTBLANK(Q96:T96),COUNTBLANK(W96:Z96),COUNTBLANK(AC96:AF96),COUNTBLANK(AI96:AL96))=24,"NE","DA")</f>
        <v>NE</v>
      </c>
      <c r="AR96" s="178"/>
      <c r="AS96" s="184" t="str">
        <f>J96</f>
        <v>NE</v>
      </c>
      <c r="AT96" s="184" t="str">
        <f>P96</f>
        <v>NE</v>
      </c>
      <c r="AU96" s="184" t="str">
        <f>V96</f>
        <v>NE</v>
      </c>
      <c r="AV96" s="184" t="str">
        <f>AB96</f>
        <v>NE</v>
      </c>
      <c r="AW96" s="184" t="str">
        <f>AH96</f>
        <v>NE</v>
      </c>
      <c r="AX96" s="184" t="str">
        <f>AN96</f>
        <v>NE</v>
      </c>
      <c r="AY96" s="188" t="str">
        <f t="shared" ref="AY96" si="1103">IF(AO96&lt;50, "NE",IF(AO96&lt;60,2,IF(AO96&lt;75,3,IF(AO96&lt;90,4,5))))</f>
        <v>NE</v>
      </c>
    </row>
    <row r="97" spans="1:51" ht="15.75" customHeight="1" thickBot="1" x14ac:dyDescent="0.3">
      <c r="A97" s="152"/>
      <c r="B97" s="154"/>
      <c r="C97" s="156"/>
      <c r="D97" s="26" t="s">
        <v>20</v>
      </c>
      <c r="E97" s="27">
        <f t="shared" ref="E97" si="1104">IF($E$7=0,0,$E$7/$E$6*E96)</f>
        <v>0</v>
      </c>
      <c r="F97" s="27">
        <f t="shared" ref="F97" si="1105">IF($F$7=0,0,$F$7/$F$6*F96)</f>
        <v>0</v>
      </c>
      <c r="G97" s="27">
        <f t="shared" ref="G97" si="1106">IF($G$7=0,0,$G$7/$G$6*G96)</f>
        <v>0</v>
      </c>
      <c r="H97" s="27">
        <f t="shared" ref="H97" si="1107">IF($H$7=0,0,$H$7/$H$6*H96)</f>
        <v>0</v>
      </c>
      <c r="I97" s="115"/>
      <c r="J97" s="116"/>
      <c r="K97" s="28">
        <f t="shared" ref="K97" si="1108">IF($K$7=0,0,$K$7/$K$6*K96)</f>
        <v>0</v>
      </c>
      <c r="L97" s="27">
        <f t="shared" ref="L97" si="1109">IF($L$7=0,0,$L$7/$L$6*L96)</f>
        <v>0</v>
      </c>
      <c r="M97" s="27">
        <f t="shared" ref="M97" si="1110">IF($M$7=0,0,$M$7/$M$6*M96)</f>
        <v>0</v>
      </c>
      <c r="N97" s="27">
        <f t="shared" ref="N97" si="1111">IF($N$7=0,0,$N$7/$N$6*N96)</f>
        <v>0</v>
      </c>
      <c r="O97" s="115"/>
      <c r="P97" s="116"/>
      <c r="Q97" s="28">
        <f t="shared" ref="Q97" si="1112">IF($Q$7=0,0,$Q$7/$Q$6*Q96)</f>
        <v>0</v>
      </c>
      <c r="R97" s="27">
        <f t="shared" ref="R97" si="1113">IF($R$7=0,0,$R$7/$R$6*R96)</f>
        <v>0</v>
      </c>
      <c r="S97" s="27">
        <f t="shared" ref="S97" si="1114">IF($S$7=0,0,$S$7/$S$6*S96)</f>
        <v>0</v>
      </c>
      <c r="T97" s="27">
        <f t="shared" ref="T97" si="1115">IF($T$7=0,0,$T$7/$T$6*T96)</f>
        <v>0</v>
      </c>
      <c r="U97" s="115"/>
      <c r="V97" s="116"/>
      <c r="W97" s="28">
        <f t="shared" ref="W97" si="1116">IF($W$7=0,0,$W$7/$W$6*W96)</f>
        <v>0</v>
      </c>
      <c r="X97" s="27">
        <f t="shared" ref="X97" si="1117">IF($X$7=0,0,$X$7/$X$6*X96)</f>
        <v>0</v>
      </c>
      <c r="Y97" s="27">
        <f t="shared" ref="Y97" si="1118">IF($Y$7=0,0,$Y$7/$Y$6*Y96)</f>
        <v>0</v>
      </c>
      <c r="Z97" s="27">
        <f t="shared" ref="Z97" si="1119">IF($Z$7=0,0,$Z$7/$Z$6*Z96)</f>
        <v>0</v>
      </c>
      <c r="AA97" s="115"/>
      <c r="AB97" s="116"/>
      <c r="AC97" s="28">
        <f t="shared" si="280"/>
        <v>0</v>
      </c>
      <c r="AD97" s="27">
        <f t="shared" si="281"/>
        <v>0</v>
      </c>
      <c r="AE97" s="27">
        <f t="shared" si="282"/>
        <v>0</v>
      </c>
      <c r="AF97" s="27">
        <f t="shared" si="283"/>
        <v>0</v>
      </c>
      <c r="AG97" s="120"/>
      <c r="AH97" s="113"/>
      <c r="AI97" s="59">
        <f t="shared" si="284"/>
        <v>0</v>
      </c>
      <c r="AJ97" s="59">
        <f t="shared" si="285"/>
        <v>0</v>
      </c>
      <c r="AK97" s="59">
        <f t="shared" si="286"/>
        <v>0</v>
      </c>
      <c r="AL97" s="59">
        <f t="shared" si="287"/>
        <v>0</v>
      </c>
      <c r="AM97" s="115"/>
      <c r="AN97" s="116"/>
      <c r="AO97" s="118"/>
      <c r="AP97" s="171"/>
      <c r="AQ97" s="174"/>
      <c r="AR97" s="179"/>
      <c r="AS97" s="181"/>
      <c r="AT97" s="181"/>
      <c r="AU97" s="181"/>
      <c r="AV97" s="181"/>
      <c r="AW97" s="181"/>
      <c r="AX97" s="181"/>
      <c r="AY97" s="189"/>
    </row>
    <row r="98" spans="1:51" ht="15" customHeight="1" x14ac:dyDescent="0.25">
      <c r="A98" s="151">
        <v>46</v>
      </c>
      <c r="B98" s="153" t="str">
        <f>'Popis studenata'!B47</f>
        <v xml:space="preserve"> </v>
      </c>
      <c r="C98" s="155">
        <f>'Popis studenata'!C47</f>
        <v>0</v>
      </c>
      <c r="D98" s="21" t="s">
        <v>19</v>
      </c>
      <c r="E98" s="22"/>
      <c r="F98" s="23"/>
      <c r="G98" s="23"/>
      <c r="H98" s="23"/>
      <c r="I98" s="119">
        <f t="shared" ref="I98" si="1120">IF((E99+F99+G99+H99)&gt;$J$4,"GREŠKA",E99+F99+G99+H99)</f>
        <v>0</v>
      </c>
      <c r="J98" s="112" t="str">
        <f t="shared" ref="J98" si="1121">IF(I98=0,"NE",(IF(I98&gt;=($J$4/2),"DA","NE")))</f>
        <v>NE</v>
      </c>
      <c r="K98" s="22"/>
      <c r="L98" s="23"/>
      <c r="M98" s="23"/>
      <c r="N98" s="23"/>
      <c r="O98" s="119">
        <f t="shared" ref="O98" si="1122">IF((K99+L99+M99+N99)&gt;$P$4,"GREŠKA",K99+L99+M99+N99)</f>
        <v>0</v>
      </c>
      <c r="P98" s="112" t="str">
        <f t="shared" ref="P98" si="1123">IF(O98=0,"NE",(IF(O98&gt;=($P$4/2),"DA","NE")))</f>
        <v>NE</v>
      </c>
      <c r="Q98" s="22"/>
      <c r="R98" s="23"/>
      <c r="S98" s="23"/>
      <c r="T98" s="23"/>
      <c r="U98" s="119">
        <f t="shared" ref="U98" si="1124">IF((Q99+R99+S99+T99)&gt;$V$4,"GREŠKA",Q99+R99+S99+T99)</f>
        <v>0</v>
      </c>
      <c r="V98" s="112" t="str">
        <f t="shared" ref="V98" si="1125">IF(U98=0,"NE",(IF(U98&gt;=($V$4/2),"DA","NE")))</f>
        <v>NE</v>
      </c>
      <c r="W98" s="22"/>
      <c r="X98" s="23"/>
      <c r="Y98" s="23"/>
      <c r="Z98" s="23"/>
      <c r="AA98" s="119">
        <f t="shared" ref="AA98" si="1126">IF((W99+X99+Y99+Z99)&gt;$AB$4,"GREŠKA",W99+X99+Y99+Z99)</f>
        <v>0</v>
      </c>
      <c r="AB98" s="112" t="str">
        <f t="shared" ref="AB98" si="1127">IF(AA98=0,"NE",(IF(AA98&gt;=($AB$4/2),"DA","NE")))</f>
        <v>NE</v>
      </c>
      <c r="AC98" s="22"/>
      <c r="AD98" s="23"/>
      <c r="AE98" s="23"/>
      <c r="AF98" s="23"/>
      <c r="AG98" s="119">
        <f t="shared" ref="AG98" si="1128">IF((AC99+AD99+AE99+AF99)&gt;$AH$4,"GREŠKA",AC99+AD99+AE99+AF99)</f>
        <v>0</v>
      </c>
      <c r="AH98" s="112" t="str">
        <f t="shared" ref="AH98" si="1129">IF(AG98=0,"NE",(IF(AG98&gt;=($AH$4/2),"DA","NE")))</f>
        <v>NE</v>
      </c>
      <c r="AI98" s="22"/>
      <c r="AJ98" s="23"/>
      <c r="AK98" s="23"/>
      <c r="AL98" s="23"/>
      <c r="AM98" s="114">
        <f t="shared" ref="AM98" si="1130">IF((AI99+AJ99+AK99+AL99)&gt;$AN$4,"GREŠKA",AI99+AJ99+AK99+AL99)</f>
        <v>0</v>
      </c>
      <c r="AN98" s="112" t="str">
        <f t="shared" ref="AN98" si="1131">IF(AM98=0,"NE",(IF(AM98&gt;=($AN$4/2),"DA","NE")))</f>
        <v>NE</v>
      </c>
      <c r="AO98" s="117">
        <f t="shared" ref="AO98" si="1132">IF(AND(J98="da",P98="da",V98="da",AB98="da",AH98="da",AN98="da"),I98+O98+U98+AA98+AM98+AG98,0)</f>
        <v>0</v>
      </c>
      <c r="AP98" s="170" t="str">
        <f t="shared" ref="AP98" si="1133">IF(OR(COUNTIF(J98:AN99,"ne")&gt;3,COUNTIF(J98:AN99,"ne")=0),"NE",COUNTIF(J98:AN99,"ne"))</f>
        <v>NE</v>
      </c>
      <c r="AQ98" s="172" t="str">
        <f t="shared" ref="AQ98" si="1134">IF(SUM(COUNTBLANK(E98:H98),COUNTBLANK(K98:N98),COUNTBLANK(Q98:T98),COUNTBLANK(W98:Z98),COUNTBLANK(AC98:AF98),COUNTBLANK(AI98:AL98))=24,"NE","DA")</f>
        <v>NE</v>
      </c>
      <c r="AR98" s="178"/>
      <c r="AS98" s="184" t="str">
        <f>J98</f>
        <v>NE</v>
      </c>
      <c r="AT98" s="184" t="str">
        <f>P98</f>
        <v>NE</v>
      </c>
      <c r="AU98" s="184" t="str">
        <f>V98</f>
        <v>NE</v>
      </c>
      <c r="AV98" s="184" t="str">
        <f>AB98</f>
        <v>NE</v>
      </c>
      <c r="AW98" s="184" t="str">
        <f>AH98</f>
        <v>NE</v>
      </c>
      <c r="AX98" s="184" t="str">
        <f>AN98</f>
        <v>NE</v>
      </c>
      <c r="AY98" s="188" t="str">
        <f t="shared" ref="AY98" si="1135">IF(AO98&lt;50, "NE",IF(AO98&lt;60,2,IF(AO98&lt;75,3,IF(AO98&lt;90,4,5))))</f>
        <v>NE</v>
      </c>
    </row>
    <row r="99" spans="1:51" ht="15.75" customHeight="1" thickBot="1" x14ac:dyDescent="0.3">
      <c r="A99" s="152"/>
      <c r="B99" s="154"/>
      <c r="C99" s="156"/>
      <c r="D99" s="26" t="s">
        <v>20</v>
      </c>
      <c r="E99" s="27">
        <f t="shared" ref="E99" si="1136">IF($E$7=0,0,$E$7/$E$6*E98)</f>
        <v>0</v>
      </c>
      <c r="F99" s="27">
        <f t="shared" ref="F99" si="1137">IF($F$7=0,0,$F$7/$F$6*F98)</f>
        <v>0</v>
      </c>
      <c r="G99" s="27">
        <f t="shared" ref="G99" si="1138">IF($G$7=0,0,$G$7/$G$6*G98)</f>
        <v>0</v>
      </c>
      <c r="H99" s="27">
        <f t="shared" ref="H99" si="1139">IF($H$7=0,0,$H$7/$H$6*H98)</f>
        <v>0</v>
      </c>
      <c r="I99" s="115"/>
      <c r="J99" s="116"/>
      <c r="K99" s="28">
        <f t="shared" ref="K99" si="1140">IF($K$7=0,0,$K$7/$K$6*K98)</f>
        <v>0</v>
      </c>
      <c r="L99" s="27">
        <f t="shared" ref="L99" si="1141">IF($L$7=0,0,$L$7/$L$6*L98)</f>
        <v>0</v>
      </c>
      <c r="M99" s="27">
        <f t="shared" ref="M99" si="1142">IF($M$7=0,0,$M$7/$M$6*M98)</f>
        <v>0</v>
      </c>
      <c r="N99" s="27">
        <f t="shared" ref="N99" si="1143">IF($N$7=0,0,$N$7/$N$6*N98)</f>
        <v>0</v>
      </c>
      <c r="O99" s="115"/>
      <c r="P99" s="116"/>
      <c r="Q99" s="28">
        <f t="shared" ref="Q99" si="1144">IF($Q$7=0,0,$Q$7/$Q$6*Q98)</f>
        <v>0</v>
      </c>
      <c r="R99" s="27">
        <f t="shared" ref="R99" si="1145">IF($R$7=0,0,$R$7/$R$6*R98)</f>
        <v>0</v>
      </c>
      <c r="S99" s="27">
        <f t="shared" ref="S99" si="1146">IF($S$7=0,0,$S$7/$S$6*S98)</f>
        <v>0</v>
      </c>
      <c r="T99" s="27">
        <f t="shared" ref="T99" si="1147">IF($T$7=0,0,$T$7/$T$6*T98)</f>
        <v>0</v>
      </c>
      <c r="U99" s="115"/>
      <c r="V99" s="116"/>
      <c r="W99" s="28">
        <f t="shared" ref="W99" si="1148">IF($W$7=0,0,$W$7/$W$6*W98)</f>
        <v>0</v>
      </c>
      <c r="X99" s="27">
        <f t="shared" ref="X99" si="1149">IF($X$7=0,0,$X$7/$X$6*X98)</f>
        <v>0</v>
      </c>
      <c r="Y99" s="27">
        <f t="shared" ref="Y99" si="1150">IF($Y$7=0,0,$Y$7/$Y$6*Y98)</f>
        <v>0</v>
      </c>
      <c r="Z99" s="27">
        <f t="shared" ref="Z99" si="1151">IF($Z$7=0,0,$Z$7/$Z$6*Z98)</f>
        <v>0</v>
      </c>
      <c r="AA99" s="115"/>
      <c r="AB99" s="116"/>
      <c r="AC99" s="28">
        <f t="shared" si="280"/>
        <v>0</v>
      </c>
      <c r="AD99" s="27">
        <f t="shared" si="281"/>
        <v>0</v>
      </c>
      <c r="AE99" s="27">
        <f t="shared" si="282"/>
        <v>0</v>
      </c>
      <c r="AF99" s="27">
        <f t="shared" si="283"/>
        <v>0</v>
      </c>
      <c r="AG99" s="120"/>
      <c r="AH99" s="113"/>
      <c r="AI99" s="59">
        <f t="shared" si="284"/>
        <v>0</v>
      </c>
      <c r="AJ99" s="59">
        <f t="shared" si="285"/>
        <v>0</v>
      </c>
      <c r="AK99" s="59">
        <f t="shared" si="286"/>
        <v>0</v>
      </c>
      <c r="AL99" s="59">
        <f t="shared" si="287"/>
        <v>0</v>
      </c>
      <c r="AM99" s="115"/>
      <c r="AN99" s="116"/>
      <c r="AO99" s="118"/>
      <c r="AP99" s="171"/>
      <c r="AQ99" s="174"/>
      <c r="AR99" s="179"/>
      <c r="AS99" s="181"/>
      <c r="AT99" s="181"/>
      <c r="AU99" s="181"/>
      <c r="AV99" s="181"/>
      <c r="AW99" s="181"/>
      <c r="AX99" s="181"/>
      <c r="AY99" s="189"/>
    </row>
    <row r="100" spans="1:51" ht="15" customHeight="1" x14ac:dyDescent="0.25">
      <c r="A100" s="151">
        <v>47</v>
      </c>
      <c r="B100" s="153" t="str">
        <f>'Popis studenata'!B48</f>
        <v xml:space="preserve"> </v>
      </c>
      <c r="C100" s="155">
        <f>'Popis studenata'!C48</f>
        <v>0</v>
      </c>
      <c r="D100" s="21" t="s">
        <v>19</v>
      </c>
      <c r="E100" s="22"/>
      <c r="F100" s="23"/>
      <c r="G100" s="23"/>
      <c r="H100" s="23"/>
      <c r="I100" s="119">
        <f t="shared" ref="I100" si="1152">IF((E101+F101+G101+H101)&gt;$J$4,"GREŠKA",E101+F101+G101+H101)</f>
        <v>0</v>
      </c>
      <c r="J100" s="112" t="str">
        <f t="shared" ref="J100" si="1153">IF(I100=0,"NE",(IF(I100&gt;=($J$4/2),"DA","NE")))</f>
        <v>NE</v>
      </c>
      <c r="K100" s="22"/>
      <c r="L100" s="23"/>
      <c r="M100" s="23"/>
      <c r="N100" s="23"/>
      <c r="O100" s="119">
        <f t="shared" ref="O100" si="1154">IF((K101+L101+M101+N101)&gt;$P$4,"GREŠKA",K101+L101+M101+N101)</f>
        <v>0</v>
      </c>
      <c r="P100" s="112" t="str">
        <f t="shared" ref="P100" si="1155">IF(O100=0,"NE",(IF(O100&gt;=($P$4/2),"DA","NE")))</f>
        <v>NE</v>
      </c>
      <c r="Q100" s="22"/>
      <c r="R100" s="23"/>
      <c r="S100" s="23"/>
      <c r="T100" s="23"/>
      <c r="U100" s="119">
        <f t="shared" ref="U100" si="1156">IF((Q101+R101+S101+T101)&gt;$V$4,"GREŠKA",Q101+R101+S101+T101)</f>
        <v>0</v>
      </c>
      <c r="V100" s="112" t="str">
        <f t="shared" ref="V100" si="1157">IF(U100=0,"NE",(IF(U100&gt;=($V$4/2),"DA","NE")))</f>
        <v>NE</v>
      </c>
      <c r="W100" s="22"/>
      <c r="X100" s="23"/>
      <c r="Y100" s="23"/>
      <c r="Z100" s="23"/>
      <c r="AA100" s="119">
        <f t="shared" ref="AA100" si="1158">IF((W101+X101+Y101+Z101)&gt;$AB$4,"GREŠKA",W101+X101+Y101+Z101)</f>
        <v>0</v>
      </c>
      <c r="AB100" s="112" t="str">
        <f t="shared" ref="AB100" si="1159">IF(AA100=0,"NE",(IF(AA100&gt;=($AB$4/2),"DA","NE")))</f>
        <v>NE</v>
      </c>
      <c r="AC100" s="22"/>
      <c r="AD100" s="23"/>
      <c r="AE100" s="23"/>
      <c r="AF100" s="23"/>
      <c r="AG100" s="119">
        <f t="shared" ref="AG100" si="1160">IF((AC101+AD101+AE101+AF101)&gt;$AH$4,"GREŠKA",AC101+AD101+AE101+AF101)</f>
        <v>0</v>
      </c>
      <c r="AH100" s="112" t="str">
        <f t="shared" ref="AH100" si="1161">IF(AG100=0,"NE",(IF(AG100&gt;=($AH$4/2),"DA","NE")))</f>
        <v>NE</v>
      </c>
      <c r="AI100" s="22"/>
      <c r="AJ100" s="23"/>
      <c r="AK100" s="23"/>
      <c r="AL100" s="23"/>
      <c r="AM100" s="114">
        <f t="shared" ref="AM100" si="1162">IF((AI101+AJ101+AK101+AL101)&gt;$AN$4,"GREŠKA",AI101+AJ101+AK101+AL101)</f>
        <v>0</v>
      </c>
      <c r="AN100" s="112" t="str">
        <f t="shared" ref="AN100" si="1163">IF(AM100=0,"NE",(IF(AM100&gt;=($AN$4/2),"DA","NE")))</f>
        <v>NE</v>
      </c>
      <c r="AO100" s="117">
        <f t="shared" ref="AO100" si="1164">IF(AND(J100="da",P100="da",V100="da",AB100="da",AH100="da",AN100="da"),I100+O100+U100+AA100+AM100+AG100,0)</f>
        <v>0</v>
      </c>
      <c r="AP100" s="170" t="str">
        <f t="shared" ref="AP100" si="1165">IF(OR(COUNTIF(J100:AN101,"ne")&gt;3,COUNTIF(J100:AN101,"ne")=0),"NE",COUNTIF(J100:AN101,"ne"))</f>
        <v>NE</v>
      </c>
      <c r="AQ100" s="172" t="str">
        <f t="shared" ref="AQ100" si="1166">IF(SUM(COUNTBLANK(E100:H100),COUNTBLANK(K100:N100),COUNTBLANK(Q100:T100),COUNTBLANK(W100:Z100),COUNTBLANK(AC100:AF100),COUNTBLANK(AI100:AL100))=24,"NE","DA")</f>
        <v>NE</v>
      </c>
      <c r="AR100" s="178"/>
      <c r="AS100" s="184" t="str">
        <f>J100</f>
        <v>NE</v>
      </c>
      <c r="AT100" s="184" t="str">
        <f>P100</f>
        <v>NE</v>
      </c>
      <c r="AU100" s="184" t="str">
        <f>V100</f>
        <v>NE</v>
      </c>
      <c r="AV100" s="184" t="str">
        <f>AB100</f>
        <v>NE</v>
      </c>
      <c r="AW100" s="184" t="str">
        <f>AH100</f>
        <v>NE</v>
      </c>
      <c r="AX100" s="184" t="str">
        <f>AN100</f>
        <v>NE</v>
      </c>
      <c r="AY100" s="188" t="str">
        <f t="shared" ref="AY100" si="1167">IF(AO100&lt;50, "NE",IF(AO100&lt;60,2,IF(AO100&lt;75,3,IF(AO100&lt;90,4,5))))</f>
        <v>NE</v>
      </c>
    </row>
    <row r="101" spans="1:51" ht="15.75" customHeight="1" thickBot="1" x14ac:dyDescent="0.3">
      <c r="A101" s="152"/>
      <c r="B101" s="154"/>
      <c r="C101" s="156"/>
      <c r="D101" s="26" t="s">
        <v>20</v>
      </c>
      <c r="E101" s="27">
        <f t="shared" ref="E101" si="1168">IF($E$7=0,0,$E$7/$E$6*E100)</f>
        <v>0</v>
      </c>
      <c r="F101" s="27">
        <f t="shared" ref="F101" si="1169">IF($F$7=0,0,$F$7/$F$6*F100)</f>
        <v>0</v>
      </c>
      <c r="G101" s="27">
        <f t="shared" ref="G101" si="1170">IF($G$7=0,0,$G$7/$G$6*G100)</f>
        <v>0</v>
      </c>
      <c r="H101" s="27">
        <f t="shared" ref="H101" si="1171">IF($H$7=0,0,$H$7/$H$6*H100)</f>
        <v>0</v>
      </c>
      <c r="I101" s="115"/>
      <c r="J101" s="116"/>
      <c r="K101" s="28">
        <f t="shared" ref="K101" si="1172">IF($K$7=0,0,$K$7/$K$6*K100)</f>
        <v>0</v>
      </c>
      <c r="L101" s="27">
        <f t="shared" ref="L101" si="1173">IF($L$7=0,0,$L$7/$L$6*L100)</f>
        <v>0</v>
      </c>
      <c r="M101" s="27">
        <f t="shared" ref="M101" si="1174">IF($M$7=0,0,$M$7/$M$6*M100)</f>
        <v>0</v>
      </c>
      <c r="N101" s="27">
        <f t="shared" ref="N101" si="1175">IF($N$7=0,0,$N$7/$N$6*N100)</f>
        <v>0</v>
      </c>
      <c r="O101" s="115"/>
      <c r="P101" s="116"/>
      <c r="Q101" s="28">
        <f t="shared" ref="Q101" si="1176">IF($Q$7=0,0,$Q$7/$Q$6*Q100)</f>
        <v>0</v>
      </c>
      <c r="R101" s="27">
        <f t="shared" ref="R101" si="1177">IF($R$7=0,0,$R$7/$R$6*R100)</f>
        <v>0</v>
      </c>
      <c r="S101" s="27">
        <f t="shared" ref="S101" si="1178">IF($S$7=0,0,$S$7/$S$6*S100)</f>
        <v>0</v>
      </c>
      <c r="T101" s="27">
        <f t="shared" ref="T101" si="1179">IF($T$7=0,0,$T$7/$T$6*T100)</f>
        <v>0</v>
      </c>
      <c r="U101" s="115"/>
      <c r="V101" s="116"/>
      <c r="W101" s="28">
        <f t="shared" ref="W101" si="1180">IF($W$7=0,0,$W$7/$W$6*W100)</f>
        <v>0</v>
      </c>
      <c r="X101" s="27">
        <f t="shared" ref="X101" si="1181">IF($X$7=0,0,$X$7/$X$6*X100)</f>
        <v>0</v>
      </c>
      <c r="Y101" s="27">
        <f t="shared" ref="Y101" si="1182">IF($Y$7=0,0,$Y$7/$Y$6*Y100)</f>
        <v>0</v>
      </c>
      <c r="Z101" s="27">
        <f t="shared" ref="Z101" si="1183">IF($Z$7=0,0,$Z$7/$Z$6*Z100)</f>
        <v>0</v>
      </c>
      <c r="AA101" s="115"/>
      <c r="AB101" s="116"/>
      <c r="AC101" s="28">
        <f t="shared" si="280"/>
        <v>0</v>
      </c>
      <c r="AD101" s="27">
        <f t="shared" si="281"/>
        <v>0</v>
      </c>
      <c r="AE101" s="27">
        <f t="shared" si="282"/>
        <v>0</v>
      </c>
      <c r="AF101" s="27">
        <f t="shared" si="283"/>
        <v>0</v>
      </c>
      <c r="AG101" s="120"/>
      <c r="AH101" s="113"/>
      <c r="AI101" s="59">
        <f t="shared" si="284"/>
        <v>0</v>
      </c>
      <c r="AJ101" s="59">
        <f t="shared" si="285"/>
        <v>0</v>
      </c>
      <c r="AK101" s="59">
        <f t="shared" si="286"/>
        <v>0</v>
      </c>
      <c r="AL101" s="59">
        <f t="shared" si="287"/>
        <v>0</v>
      </c>
      <c r="AM101" s="115"/>
      <c r="AN101" s="116"/>
      <c r="AO101" s="118"/>
      <c r="AP101" s="171"/>
      <c r="AQ101" s="174"/>
      <c r="AR101" s="179"/>
      <c r="AS101" s="181"/>
      <c r="AT101" s="181"/>
      <c r="AU101" s="181"/>
      <c r="AV101" s="181"/>
      <c r="AW101" s="181"/>
      <c r="AX101" s="181"/>
      <c r="AY101" s="189"/>
    </row>
    <row r="102" spans="1:51" ht="15" customHeight="1" x14ac:dyDescent="0.25">
      <c r="A102" s="151">
        <v>48</v>
      </c>
      <c r="B102" s="153" t="str">
        <f>'Popis studenata'!B49</f>
        <v xml:space="preserve"> </v>
      </c>
      <c r="C102" s="155">
        <f>'Popis studenata'!C49</f>
        <v>0</v>
      </c>
      <c r="D102" s="21" t="s">
        <v>19</v>
      </c>
      <c r="E102" s="22"/>
      <c r="F102" s="23"/>
      <c r="G102" s="23"/>
      <c r="H102" s="23"/>
      <c r="I102" s="119">
        <f t="shared" ref="I102" si="1184">IF((E103+F103+G103+H103)&gt;$J$4,"GREŠKA",E103+F103+G103+H103)</f>
        <v>0</v>
      </c>
      <c r="J102" s="112" t="str">
        <f t="shared" ref="J102" si="1185">IF(I102=0,"NE",(IF(I102&gt;=($J$4/2),"DA","NE")))</f>
        <v>NE</v>
      </c>
      <c r="K102" s="22"/>
      <c r="L102" s="23"/>
      <c r="M102" s="23"/>
      <c r="N102" s="23"/>
      <c r="O102" s="119">
        <f t="shared" ref="O102" si="1186">IF((K103+L103+M103+N103)&gt;$P$4,"GREŠKA",K103+L103+M103+N103)</f>
        <v>0</v>
      </c>
      <c r="P102" s="112" t="str">
        <f t="shared" ref="P102" si="1187">IF(O102=0,"NE",(IF(O102&gt;=($P$4/2),"DA","NE")))</f>
        <v>NE</v>
      </c>
      <c r="Q102" s="22"/>
      <c r="R102" s="23"/>
      <c r="S102" s="23"/>
      <c r="T102" s="23"/>
      <c r="U102" s="119">
        <f t="shared" ref="U102" si="1188">IF((Q103+R103+S103+T103)&gt;$V$4,"GREŠKA",Q103+R103+S103+T103)</f>
        <v>0</v>
      </c>
      <c r="V102" s="112" t="str">
        <f t="shared" ref="V102" si="1189">IF(U102=0,"NE",(IF(U102&gt;=($V$4/2),"DA","NE")))</f>
        <v>NE</v>
      </c>
      <c r="W102" s="22"/>
      <c r="X102" s="23"/>
      <c r="Y102" s="23"/>
      <c r="Z102" s="23"/>
      <c r="AA102" s="119">
        <f t="shared" ref="AA102" si="1190">IF((W103+X103+Y103+Z103)&gt;$AB$4,"GREŠKA",W103+X103+Y103+Z103)</f>
        <v>0</v>
      </c>
      <c r="AB102" s="112" t="str">
        <f t="shared" ref="AB102" si="1191">IF(AA102=0,"NE",(IF(AA102&gt;=($AB$4/2),"DA","NE")))</f>
        <v>NE</v>
      </c>
      <c r="AC102" s="22"/>
      <c r="AD102" s="23"/>
      <c r="AE102" s="23"/>
      <c r="AF102" s="23"/>
      <c r="AG102" s="119">
        <f t="shared" ref="AG102" si="1192">IF((AC103+AD103+AE103+AF103)&gt;$AH$4,"GREŠKA",AC103+AD103+AE103+AF103)</f>
        <v>0</v>
      </c>
      <c r="AH102" s="112" t="str">
        <f t="shared" ref="AH102" si="1193">IF(AG102=0,"NE",(IF(AG102&gt;=($AH$4/2),"DA","NE")))</f>
        <v>NE</v>
      </c>
      <c r="AI102" s="22"/>
      <c r="AJ102" s="23"/>
      <c r="AK102" s="23"/>
      <c r="AL102" s="23"/>
      <c r="AM102" s="114">
        <f t="shared" ref="AM102" si="1194">IF((AI103+AJ103+AK103+AL103)&gt;$AN$4,"GREŠKA",AI103+AJ103+AK103+AL103)</f>
        <v>0</v>
      </c>
      <c r="AN102" s="112" t="str">
        <f t="shared" ref="AN102" si="1195">IF(AM102=0,"NE",(IF(AM102&gt;=($AN$4/2),"DA","NE")))</f>
        <v>NE</v>
      </c>
      <c r="AO102" s="117">
        <f t="shared" ref="AO102" si="1196">IF(AND(J102="da",P102="da",V102="da",AB102="da",AH102="da",AN102="da"),I102+O102+U102+AA102+AM102+AG102,0)</f>
        <v>0</v>
      </c>
      <c r="AP102" s="170" t="str">
        <f t="shared" ref="AP102" si="1197">IF(OR(COUNTIF(J102:AN103,"ne")&gt;3,COUNTIF(J102:AN103,"ne")=0),"NE",COUNTIF(J102:AN103,"ne"))</f>
        <v>NE</v>
      </c>
      <c r="AQ102" s="172" t="str">
        <f t="shared" ref="AQ102" si="1198">IF(SUM(COUNTBLANK(E102:H102),COUNTBLANK(K102:N102),COUNTBLANK(Q102:T102),COUNTBLANK(W102:Z102),COUNTBLANK(AC102:AF102),COUNTBLANK(AI102:AL102))=24,"NE","DA")</f>
        <v>NE</v>
      </c>
      <c r="AR102" s="178"/>
      <c r="AS102" s="184" t="str">
        <f>J102</f>
        <v>NE</v>
      </c>
      <c r="AT102" s="184" t="str">
        <f>P102</f>
        <v>NE</v>
      </c>
      <c r="AU102" s="184" t="str">
        <f>V102</f>
        <v>NE</v>
      </c>
      <c r="AV102" s="184" t="str">
        <f>AB102</f>
        <v>NE</v>
      </c>
      <c r="AW102" s="184" t="str">
        <f>AH102</f>
        <v>NE</v>
      </c>
      <c r="AX102" s="184" t="str">
        <f>AN102</f>
        <v>NE</v>
      </c>
      <c r="AY102" s="188" t="str">
        <f t="shared" ref="AY102" si="1199">IF(AO102&lt;50, "NE",IF(AO102&lt;60,2,IF(AO102&lt;75,3,IF(AO102&lt;90,4,5))))</f>
        <v>NE</v>
      </c>
    </row>
    <row r="103" spans="1:51" ht="15.75" customHeight="1" thickBot="1" x14ac:dyDescent="0.3">
      <c r="A103" s="152"/>
      <c r="B103" s="154"/>
      <c r="C103" s="156"/>
      <c r="D103" s="26" t="s">
        <v>20</v>
      </c>
      <c r="E103" s="27">
        <f t="shared" ref="E103" si="1200">IF($E$7=0,0,$E$7/$E$6*E102)</f>
        <v>0</v>
      </c>
      <c r="F103" s="27">
        <f t="shared" ref="F103" si="1201">IF($F$7=0,0,$F$7/$F$6*F102)</f>
        <v>0</v>
      </c>
      <c r="G103" s="27">
        <f t="shared" ref="G103" si="1202">IF($G$7=0,0,$G$7/$G$6*G102)</f>
        <v>0</v>
      </c>
      <c r="H103" s="27">
        <f t="shared" ref="H103" si="1203">IF($H$7=0,0,$H$7/$H$6*H102)</f>
        <v>0</v>
      </c>
      <c r="I103" s="115"/>
      <c r="J103" s="116"/>
      <c r="K103" s="28">
        <f t="shared" ref="K103" si="1204">IF($K$7=0,0,$K$7/$K$6*K102)</f>
        <v>0</v>
      </c>
      <c r="L103" s="27">
        <f t="shared" ref="L103" si="1205">IF($L$7=0,0,$L$7/$L$6*L102)</f>
        <v>0</v>
      </c>
      <c r="M103" s="27">
        <f t="shared" ref="M103" si="1206">IF($M$7=0,0,$M$7/$M$6*M102)</f>
        <v>0</v>
      </c>
      <c r="N103" s="27">
        <f t="shared" ref="N103" si="1207">IF($N$7=0,0,$N$7/$N$6*N102)</f>
        <v>0</v>
      </c>
      <c r="O103" s="115"/>
      <c r="P103" s="116"/>
      <c r="Q103" s="28">
        <f t="shared" ref="Q103" si="1208">IF($Q$7=0,0,$Q$7/$Q$6*Q102)</f>
        <v>0</v>
      </c>
      <c r="R103" s="27">
        <f t="shared" ref="R103" si="1209">IF($R$7=0,0,$R$7/$R$6*R102)</f>
        <v>0</v>
      </c>
      <c r="S103" s="27">
        <f t="shared" ref="S103" si="1210">IF($S$7=0,0,$S$7/$S$6*S102)</f>
        <v>0</v>
      </c>
      <c r="T103" s="27">
        <f t="shared" ref="T103" si="1211">IF($T$7=0,0,$T$7/$T$6*T102)</f>
        <v>0</v>
      </c>
      <c r="U103" s="115"/>
      <c r="V103" s="116"/>
      <c r="W103" s="28">
        <f t="shared" ref="W103" si="1212">IF($W$7=0,0,$W$7/$W$6*W102)</f>
        <v>0</v>
      </c>
      <c r="X103" s="27">
        <f t="shared" ref="X103" si="1213">IF($X$7=0,0,$X$7/$X$6*X102)</f>
        <v>0</v>
      </c>
      <c r="Y103" s="27">
        <f t="shared" ref="Y103" si="1214">IF($Y$7=0,0,$Y$7/$Y$6*Y102)</f>
        <v>0</v>
      </c>
      <c r="Z103" s="27">
        <f t="shared" ref="Z103" si="1215">IF($Z$7=0,0,$Z$7/$Z$6*Z102)</f>
        <v>0</v>
      </c>
      <c r="AA103" s="115"/>
      <c r="AB103" s="116"/>
      <c r="AC103" s="28">
        <f t="shared" si="280"/>
        <v>0</v>
      </c>
      <c r="AD103" s="27">
        <f t="shared" si="281"/>
        <v>0</v>
      </c>
      <c r="AE103" s="27">
        <f t="shared" si="282"/>
        <v>0</v>
      </c>
      <c r="AF103" s="27">
        <f t="shared" si="283"/>
        <v>0</v>
      </c>
      <c r="AG103" s="120"/>
      <c r="AH103" s="113"/>
      <c r="AI103" s="59">
        <f t="shared" si="284"/>
        <v>0</v>
      </c>
      <c r="AJ103" s="59">
        <f t="shared" si="285"/>
        <v>0</v>
      </c>
      <c r="AK103" s="59">
        <f t="shared" si="286"/>
        <v>0</v>
      </c>
      <c r="AL103" s="59">
        <f t="shared" si="287"/>
        <v>0</v>
      </c>
      <c r="AM103" s="115"/>
      <c r="AN103" s="116"/>
      <c r="AO103" s="118"/>
      <c r="AP103" s="171"/>
      <c r="AQ103" s="174"/>
      <c r="AR103" s="179"/>
      <c r="AS103" s="181"/>
      <c r="AT103" s="181"/>
      <c r="AU103" s="181"/>
      <c r="AV103" s="181"/>
      <c r="AW103" s="181"/>
      <c r="AX103" s="181"/>
      <c r="AY103" s="189"/>
    </row>
    <row r="104" spans="1:51" ht="15" customHeight="1" x14ac:dyDescent="0.25">
      <c r="A104" s="151">
        <v>49</v>
      </c>
      <c r="B104" s="153" t="str">
        <f>'Popis studenata'!B50</f>
        <v xml:space="preserve"> </v>
      </c>
      <c r="C104" s="155">
        <f>'Popis studenata'!C50</f>
        <v>0</v>
      </c>
      <c r="D104" s="21" t="s">
        <v>19</v>
      </c>
      <c r="E104" s="22"/>
      <c r="F104" s="23"/>
      <c r="G104" s="23"/>
      <c r="H104" s="23"/>
      <c r="I104" s="119">
        <f t="shared" ref="I104" si="1216">IF((E105+F105+G105+H105)&gt;$J$4,"GREŠKA",E105+F105+G105+H105)</f>
        <v>0</v>
      </c>
      <c r="J104" s="112" t="str">
        <f t="shared" ref="J104" si="1217">IF(I104=0,"NE",(IF(I104&gt;=($J$4/2),"DA","NE")))</f>
        <v>NE</v>
      </c>
      <c r="K104" s="22"/>
      <c r="L104" s="23"/>
      <c r="M104" s="23"/>
      <c r="N104" s="23"/>
      <c r="O104" s="119">
        <f t="shared" ref="O104" si="1218">IF((K105+L105+M105+N105)&gt;$P$4,"GREŠKA",K105+L105+M105+N105)</f>
        <v>0</v>
      </c>
      <c r="P104" s="112" t="str">
        <f t="shared" ref="P104" si="1219">IF(O104=0,"NE",(IF(O104&gt;=($P$4/2),"DA","NE")))</f>
        <v>NE</v>
      </c>
      <c r="Q104" s="22"/>
      <c r="R104" s="23"/>
      <c r="S104" s="23"/>
      <c r="T104" s="23"/>
      <c r="U104" s="119">
        <f t="shared" ref="U104" si="1220">IF((Q105+R105+S105+T105)&gt;$V$4,"GREŠKA",Q105+R105+S105+T105)</f>
        <v>0</v>
      </c>
      <c r="V104" s="112" t="str">
        <f t="shared" ref="V104" si="1221">IF(U104=0,"NE",(IF(U104&gt;=($V$4/2),"DA","NE")))</f>
        <v>NE</v>
      </c>
      <c r="W104" s="22"/>
      <c r="X104" s="23"/>
      <c r="Y104" s="23"/>
      <c r="Z104" s="23"/>
      <c r="AA104" s="119">
        <f t="shared" ref="AA104" si="1222">IF((W105+X105+Y105+Z105)&gt;$AB$4,"GREŠKA",W105+X105+Y105+Z105)</f>
        <v>0</v>
      </c>
      <c r="AB104" s="112" t="str">
        <f t="shared" ref="AB104" si="1223">IF(AA104=0,"NE",(IF(AA104&gt;=($AB$4/2),"DA","NE")))</f>
        <v>NE</v>
      </c>
      <c r="AC104" s="22"/>
      <c r="AD104" s="23"/>
      <c r="AE104" s="23"/>
      <c r="AF104" s="23"/>
      <c r="AG104" s="119">
        <f t="shared" ref="AG104" si="1224">IF((AC105+AD105+AE105+AF105)&gt;$AH$4,"GREŠKA",AC105+AD105+AE105+AF105)</f>
        <v>0</v>
      </c>
      <c r="AH104" s="112" t="str">
        <f t="shared" ref="AH104" si="1225">IF(AG104=0,"NE",(IF(AG104&gt;=($AH$4/2),"DA","NE")))</f>
        <v>NE</v>
      </c>
      <c r="AI104" s="22"/>
      <c r="AJ104" s="23"/>
      <c r="AK104" s="23"/>
      <c r="AL104" s="23"/>
      <c r="AM104" s="114">
        <f t="shared" ref="AM104" si="1226">IF((AI105+AJ105+AK105+AL105)&gt;$AN$4,"GREŠKA",AI105+AJ105+AK105+AL105)</f>
        <v>0</v>
      </c>
      <c r="AN104" s="112" t="str">
        <f t="shared" ref="AN104" si="1227">IF(AM104=0,"NE",(IF(AM104&gt;=($AN$4/2),"DA","NE")))</f>
        <v>NE</v>
      </c>
      <c r="AO104" s="117">
        <f t="shared" ref="AO104" si="1228">IF(AND(J104="da",P104="da",V104="da",AB104="da",AH104="da",AN104="da"),I104+O104+U104+AA104+AM104+AG104,0)</f>
        <v>0</v>
      </c>
      <c r="AP104" s="170" t="str">
        <f t="shared" ref="AP104" si="1229">IF(OR(COUNTIF(J104:AN105,"ne")&gt;3,COUNTIF(J104:AN105,"ne")=0),"NE",COUNTIF(J104:AN105,"ne"))</f>
        <v>NE</v>
      </c>
      <c r="AQ104" s="172" t="str">
        <f t="shared" ref="AQ104" si="1230">IF(SUM(COUNTBLANK(E104:H104),COUNTBLANK(K104:N104),COUNTBLANK(Q104:T104),COUNTBLANK(W104:Z104),COUNTBLANK(AC104:AF104),COUNTBLANK(AI104:AL104))=24,"NE","DA")</f>
        <v>NE</v>
      </c>
      <c r="AR104" s="178"/>
      <c r="AS104" s="184" t="str">
        <f>J104</f>
        <v>NE</v>
      </c>
      <c r="AT104" s="184" t="str">
        <f>P104</f>
        <v>NE</v>
      </c>
      <c r="AU104" s="184" t="str">
        <f>V104</f>
        <v>NE</v>
      </c>
      <c r="AV104" s="184" t="str">
        <f>AB104</f>
        <v>NE</v>
      </c>
      <c r="AW104" s="184" t="str">
        <f>AH104</f>
        <v>NE</v>
      </c>
      <c r="AX104" s="184" t="str">
        <f>AN104</f>
        <v>NE</v>
      </c>
      <c r="AY104" s="188" t="str">
        <f t="shared" ref="AY104" si="1231">IF(AO104&lt;50, "NE",IF(AO104&lt;60,2,IF(AO104&lt;75,3,IF(AO104&lt;90,4,5))))</f>
        <v>NE</v>
      </c>
    </row>
    <row r="105" spans="1:51" ht="15.75" customHeight="1" thickBot="1" x14ac:dyDescent="0.3">
      <c r="A105" s="152"/>
      <c r="B105" s="154"/>
      <c r="C105" s="156"/>
      <c r="D105" s="26" t="s">
        <v>20</v>
      </c>
      <c r="E105" s="27">
        <f t="shared" ref="E105" si="1232">IF($E$7=0,0,$E$7/$E$6*E104)</f>
        <v>0</v>
      </c>
      <c r="F105" s="27">
        <f t="shared" ref="F105" si="1233">IF($F$7=0,0,$F$7/$F$6*F104)</f>
        <v>0</v>
      </c>
      <c r="G105" s="27">
        <f t="shared" ref="G105" si="1234">IF($G$7=0,0,$G$7/$G$6*G104)</f>
        <v>0</v>
      </c>
      <c r="H105" s="27">
        <f t="shared" ref="H105" si="1235">IF($H$7=0,0,$H$7/$H$6*H104)</f>
        <v>0</v>
      </c>
      <c r="I105" s="115"/>
      <c r="J105" s="116"/>
      <c r="K105" s="28">
        <f t="shared" ref="K105" si="1236">IF($K$7=0,0,$K$7/$K$6*K104)</f>
        <v>0</v>
      </c>
      <c r="L105" s="27">
        <f t="shared" ref="L105" si="1237">IF($L$7=0,0,$L$7/$L$6*L104)</f>
        <v>0</v>
      </c>
      <c r="M105" s="27">
        <f t="shared" ref="M105" si="1238">IF($M$7=0,0,$M$7/$M$6*M104)</f>
        <v>0</v>
      </c>
      <c r="N105" s="27">
        <f t="shared" ref="N105" si="1239">IF($N$7=0,0,$N$7/$N$6*N104)</f>
        <v>0</v>
      </c>
      <c r="O105" s="115"/>
      <c r="P105" s="116"/>
      <c r="Q105" s="28">
        <f t="shared" ref="Q105" si="1240">IF($Q$7=0,0,$Q$7/$Q$6*Q104)</f>
        <v>0</v>
      </c>
      <c r="R105" s="27">
        <f t="shared" ref="R105" si="1241">IF($R$7=0,0,$R$7/$R$6*R104)</f>
        <v>0</v>
      </c>
      <c r="S105" s="27">
        <f t="shared" ref="S105" si="1242">IF($S$7=0,0,$S$7/$S$6*S104)</f>
        <v>0</v>
      </c>
      <c r="T105" s="27">
        <f t="shared" ref="T105" si="1243">IF($T$7=0,0,$T$7/$T$6*T104)</f>
        <v>0</v>
      </c>
      <c r="U105" s="115"/>
      <c r="V105" s="116"/>
      <c r="W105" s="28">
        <f t="shared" ref="W105" si="1244">IF($W$7=0,0,$W$7/$W$6*W104)</f>
        <v>0</v>
      </c>
      <c r="X105" s="27">
        <f t="shared" ref="X105" si="1245">IF($X$7=0,0,$X$7/$X$6*X104)</f>
        <v>0</v>
      </c>
      <c r="Y105" s="27">
        <f t="shared" ref="Y105" si="1246">IF($Y$7=0,0,$Y$7/$Y$6*Y104)</f>
        <v>0</v>
      </c>
      <c r="Z105" s="27">
        <f t="shared" ref="Z105" si="1247">IF($Z$7=0,0,$Z$7/$Z$6*Z104)</f>
        <v>0</v>
      </c>
      <c r="AA105" s="115"/>
      <c r="AB105" s="116"/>
      <c r="AC105" s="28">
        <f t="shared" si="280"/>
        <v>0</v>
      </c>
      <c r="AD105" s="27">
        <f t="shared" si="281"/>
        <v>0</v>
      </c>
      <c r="AE105" s="27">
        <f t="shared" si="282"/>
        <v>0</v>
      </c>
      <c r="AF105" s="27">
        <f t="shared" si="283"/>
        <v>0</v>
      </c>
      <c r="AG105" s="120"/>
      <c r="AH105" s="113"/>
      <c r="AI105" s="59">
        <f t="shared" si="284"/>
        <v>0</v>
      </c>
      <c r="AJ105" s="59">
        <f t="shared" si="285"/>
        <v>0</v>
      </c>
      <c r="AK105" s="59">
        <f t="shared" si="286"/>
        <v>0</v>
      </c>
      <c r="AL105" s="59">
        <f t="shared" si="287"/>
        <v>0</v>
      </c>
      <c r="AM105" s="115"/>
      <c r="AN105" s="116"/>
      <c r="AO105" s="118"/>
      <c r="AP105" s="171"/>
      <c r="AQ105" s="174"/>
      <c r="AR105" s="179"/>
      <c r="AS105" s="181"/>
      <c r="AT105" s="181"/>
      <c r="AU105" s="181"/>
      <c r="AV105" s="181"/>
      <c r="AW105" s="181"/>
      <c r="AX105" s="181"/>
      <c r="AY105" s="189"/>
    </row>
    <row r="106" spans="1:51" ht="15" customHeight="1" x14ac:dyDescent="0.25">
      <c r="A106" s="151">
        <v>50</v>
      </c>
      <c r="B106" s="153" t="str">
        <f>'Popis studenata'!B51</f>
        <v xml:space="preserve"> </v>
      </c>
      <c r="C106" s="155">
        <f>'Popis studenata'!C51</f>
        <v>0</v>
      </c>
      <c r="D106" s="21" t="s">
        <v>19</v>
      </c>
      <c r="E106" s="22"/>
      <c r="F106" s="23"/>
      <c r="G106" s="23"/>
      <c r="H106" s="23"/>
      <c r="I106" s="119">
        <f t="shared" ref="I106" si="1248">IF((E107+F107+G107+H107)&gt;$J$4,"GREŠKA",E107+F107+G107+H107)</f>
        <v>0</v>
      </c>
      <c r="J106" s="112" t="str">
        <f t="shared" ref="J106" si="1249">IF(I106=0,"NE",(IF(I106&gt;=($J$4/2),"DA","NE")))</f>
        <v>NE</v>
      </c>
      <c r="K106" s="22"/>
      <c r="L106" s="23"/>
      <c r="M106" s="23"/>
      <c r="N106" s="23"/>
      <c r="O106" s="119">
        <f t="shared" ref="O106" si="1250">IF((K107+L107+M107+N107)&gt;$P$4,"GREŠKA",K107+L107+M107+N107)</f>
        <v>0</v>
      </c>
      <c r="P106" s="112" t="str">
        <f t="shared" ref="P106" si="1251">IF(O106=0,"NE",(IF(O106&gt;=($P$4/2),"DA","NE")))</f>
        <v>NE</v>
      </c>
      <c r="Q106" s="22"/>
      <c r="R106" s="23"/>
      <c r="S106" s="23"/>
      <c r="T106" s="23"/>
      <c r="U106" s="119">
        <f t="shared" ref="U106" si="1252">IF((Q107+R107+S107+T107)&gt;$V$4,"GREŠKA",Q107+R107+S107+T107)</f>
        <v>0</v>
      </c>
      <c r="V106" s="112" t="str">
        <f t="shared" ref="V106" si="1253">IF(U106=0,"NE",(IF(U106&gt;=($V$4/2),"DA","NE")))</f>
        <v>NE</v>
      </c>
      <c r="W106" s="22"/>
      <c r="X106" s="23"/>
      <c r="Y106" s="23"/>
      <c r="Z106" s="23"/>
      <c r="AA106" s="119">
        <f t="shared" ref="AA106" si="1254">IF((W107+X107+Y107+Z107)&gt;$AB$4,"GREŠKA",W107+X107+Y107+Z107)</f>
        <v>0</v>
      </c>
      <c r="AB106" s="112" t="str">
        <f t="shared" ref="AB106" si="1255">IF(AA106=0,"NE",(IF(AA106&gt;=($AB$4/2),"DA","NE")))</f>
        <v>NE</v>
      </c>
      <c r="AC106" s="22"/>
      <c r="AD106" s="23"/>
      <c r="AE106" s="23"/>
      <c r="AF106" s="23"/>
      <c r="AG106" s="119">
        <f t="shared" ref="AG106" si="1256">IF((AC107+AD107+AE107+AF107)&gt;$AH$4,"GREŠKA",AC107+AD107+AE107+AF107)</f>
        <v>0</v>
      </c>
      <c r="AH106" s="112" t="str">
        <f t="shared" ref="AH106" si="1257">IF(AG106=0,"NE",(IF(AG106&gt;=($AH$4/2),"DA","NE")))</f>
        <v>NE</v>
      </c>
      <c r="AI106" s="22"/>
      <c r="AJ106" s="23"/>
      <c r="AK106" s="23"/>
      <c r="AL106" s="23"/>
      <c r="AM106" s="114">
        <f t="shared" ref="AM106" si="1258">IF((AI107+AJ107+AK107+AL107)&gt;$AN$4,"GREŠKA",AI107+AJ107+AK107+AL107)</f>
        <v>0</v>
      </c>
      <c r="AN106" s="112" t="str">
        <f t="shared" ref="AN106" si="1259">IF(AM106=0,"NE",(IF(AM106&gt;=($AN$4/2),"DA","NE")))</f>
        <v>NE</v>
      </c>
      <c r="AO106" s="117">
        <f t="shared" ref="AO106" si="1260">IF(AND(J106="da",P106="da",V106="da",AB106="da",AH106="da",AN106="da"),I106+O106+U106+AA106+AM106+AG106,0)</f>
        <v>0</v>
      </c>
      <c r="AP106" s="170" t="str">
        <f t="shared" ref="AP106" si="1261">IF(OR(COUNTIF(J106:AN107,"ne")&gt;3,COUNTIF(J106:AN107,"ne")=0),"NE",COUNTIF(J106:AN107,"ne"))</f>
        <v>NE</v>
      </c>
      <c r="AQ106" s="172" t="str">
        <f t="shared" ref="AQ106" si="1262">IF(SUM(COUNTBLANK(E106:H106),COUNTBLANK(K106:N106),COUNTBLANK(Q106:T106),COUNTBLANK(W106:Z106),COUNTBLANK(AC106:AF106),COUNTBLANK(AI106:AL106))=24,"NE","DA")</f>
        <v>NE</v>
      </c>
      <c r="AR106" s="178"/>
      <c r="AS106" s="184" t="str">
        <f>J106</f>
        <v>NE</v>
      </c>
      <c r="AT106" s="184" t="str">
        <f>P106</f>
        <v>NE</v>
      </c>
      <c r="AU106" s="184" t="str">
        <f>V106</f>
        <v>NE</v>
      </c>
      <c r="AV106" s="184" t="str">
        <f>AB106</f>
        <v>NE</v>
      </c>
      <c r="AW106" s="184" t="str">
        <f>AH106</f>
        <v>NE</v>
      </c>
      <c r="AX106" s="184" t="str">
        <f>AN106</f>
        <v>NE</v>
      </c>
      <c r="AY106" s="188" t="str">
        <f t="shared" ref="AY106" si="1263">IF(AO106&lt;50, "NE",IF(AO106&lt;60,2,IF(AO106&lt;75,3,IF(AO106&lt;90,4,5))))</f>
        <v>NE</v>
      </c>
    </row>
    <row r="107" spans="1:51" ht="15.75" customHeight="1" thickBot="1" x14ac:dyDescent="0.3">
      <c r="A107" s="152"/>
      <c r="B107" s="154"/>
      <c r="C107" s="156"/>
      <c r="D107" s="26" t="s">
        <v>20</v>
      </c>
      <c r="E107" s="27">
        <f t="shared" ref="E107" si="1264">IF($E$7=0,0,$E$7/$E$6*E106)</f>
        <v>0</v>
      </c>
      <c r="F107" s="27">
        <f t="shared" ref="F107" si="1265">IF($F$7=0,0,$F$7/$F$6*F106)</f>
        <v>0</v>
      </c>
      <c r="G107" s="27">
        <f t="shared" ref="G107" si="1266">IF($G$7=0,0,$G$7/$G$6*G106)</f>
        <v>0</v>
      </c>
      <c r="H107" s="27">
        <f t="shared" ref="H107" si="1267">IF($H$7=0,0,$H$7/$H$6*H106)</f>
        <v>0</v>
      </c>
      <c r="I107" s="115"/>
      <c r="J107" s="116"/>
      <c r="K107" s="28">
        <f t="shared" ref="K107" si="1268">IF($K$7=0,0,$K$7/$K$6*K106)</f>
        <v>0</v>
      </c>
      <c r="L107" s="27">
        <f t="shared" ref="L107" si="1269">IF($L$7=0,0,$L$7/$L$6*L106)</f>
        <v>0</v>
      </c>
      <c r="M107" s="27">
        <f t="shared" ref="M107" si="1270">IF($M$7=0,0,$M$7/$M$6*M106)</f>
        <v>0</v>
      </c>
      <c r="N107" s="27">
        <f t="shared" ref="N107" si="1271">IF($N$7=0,0,$N$7/$N$6*N106)</f>
        <v>0</v>
      </c>
      <c r="O107" s="115"/>
      <c r="P107" s="116"/>
      <c r="Q107" s="28">
        <f t="shared" ref="Q107" si="1272">IF($Q$7=0,0,$Q$7/$Q$6*Q106)</f>
        <v>0</v>
      </c>
      <c r="R107" s="27">
        <f t="shared" ref="R107" si="1273">IF($R$7=0,0,$R$7/$R$6*R106)</f>
        <v>0</v>
      </c>
      <c r="S107" s="27">
        <f t="shared" ref="S107" si="1274">IF($S$7=0,0,$S$7/$S$6*S106)</f>
        <v>0</v>
      </c>
      <c r="T107" s="27">
        <f t="shared" ref="T107" si="1275">IF($T$7=0,0,$T$7/$T$6*T106)</f>
        <v>0</v>
      </c>
      <c r="U107" s="115"/>
      <c r="V107" s="116"/>
      <c r="W107" s="28">
        <f t="shared" ref="W107" si="1276">IF($W$7=0,0,$W$7/$W$6*W106)</f>
        <v>0</v>
      </c>
      <c r="X107" s="27">
        <f t="shared" ref="X107" si="1277">IF($X$7=0,0,$X$7/$X$6*X106)</f>
        <v>0</v>
      </c>
      <c r="Y107" s="27">
        <f t="shared" ref="Y107" si="1278">IF($Y$7=0,0,$Y$7/$Y$6*Y106)</f>
        <v>0</v>
      </c>
      <c r="Z107" s="27">
        <f t="shared" ref="Z107" si="1279">IF($Z$7=0,0,$Z$7/$Z$6*Z106)</f>
        <v>0</v>
      </c>
      <c r="AA107" s="115"/>
      <c r="AB107" s="116"/>
      <c r="AC107" s="28">
        <f t="shared" si="280"/>
        <v>0</v>
      </c>
      <c r="AD107" s="27">
        <f t="shared" si="281"/>
        <v>0</v>
      </c>
      <c r="AE107" s="27">
        <f t="shared" si="282"/>
        <v>0</v>
      </c>
      <c r="AF107" s="27">
        <f t="shared" si="283"/>
        <v>0</v>
      </c>
      <c r="AG107" s="120"/>
      <c r="AH107" s="113"/>
      <c r="AI107" s="59">
        <f t="shared" si="284"/>
        <v>0</v>
      </c>
      <c r="AJ107" s="59">
        <f t="shared" si="285"/>
        <v>0</v>
      </c>
      <c r="AK107" s="59">
        <f t="shared" si="286"/>
        <v>0</v>
      </c>
      <c r="AL107" s="59">
        <f t="shared" si="287"/>
        <v>0</v>
      </c>
      <c r="AM107" s="115"/>
      <c r="AN107" s="116"/>
      <c r="AO107" s="118"/>
      <c r="AP107" s="171"/>
      <c r="AQ107" s="174"/>
      <c r="AR107" s="179"/>
      <c r="AS107" s="181"/>
      <c r="AT107" s="181"/>
      <c r="AU107" s="181"/>
      <c r="AV107" s="181"/>
      <c r="AW107" s="181"/>
      <c r="AX107" s="181"/>
      <c r="AY107" s="189"/>
    </row>
    <row r="108" spans="1:51" ht="15" customHeight="1" x14ac:dyDescent="0.25">
      <c r="A108" s="151">
        <v>51</v>
      </c>
      <c r="B108" s="153" t="str">
        <f>'Popis studenata'!B52</f>
        <v xml:space="preserve"> </v>
      </c>
      <c r="C108" s="155">
        <f>'Popis studenata'!C52</f>
        <v>0</v>
      </c>
      <c r="D108" s="21" t="s">
        <v>19</v>
      </c>
      <c r="E108" s="22"/>
      <c r="F108" s="23"/>
      <c r="G108" s="23"/>
      <c r="H108" s="23"/>
      <c r="I108" s="119">
        <f t="shared" ref="I108" si="1280">IF((E109+F109+G109+H109)&gt;$J$4,"GREŠKA",E109+F109+G109+H109)</f>
        <v>0</v>
      </c>
      <c r="J108" s="112" t="str">
        <f t="shared" ref="J108" si="1281">IF(I108=0,"NE",(IF(I108&gt;=($J$4/2),"DA","NE")))</f>
        <v>NE</v>
      </c>
      <c r="K108" s="22"/>
      <c r="L108" s="23"/>
      <c r="M108" s="23"/>
      <c r="N108" s="23"/>
      <c r="O108" s="119">
        <f t="shared" ref="O108" si="1282">IF((K109+L109+M109+N109)&gt;$P$4,"GREŠKA",K109+L109+M109+N109)</f>
        <v>0</v>
      </c>
      <c r="P108" s="112" t="str">
        <f t="shared" ref="P108" si="1283">IF(O108=0,"NE",(IF(O108&gt;=($P$4/2),"DA","NE")))</f>
        <v>NE</v>
      </c>
      <c r="Q108" s="22"/>
      <c r="R108" s="23"/>
      <c r="S108" s="23"/>
      <c r="T108" s="23"/>
      <c r="U108" s="119">
        <f t="shared" ref="U108" si="1284">IF((Q109+R109+S109+T109)&gt;$V$4,"GREŠKA",Q109+R109+S109+T109)</f>
        <v>0</v>
      </c>
      <c r="V108" s="112" t="str">
        <f t="shared" ref="V108" si="1285">IF(U108=0,"NE",(IF(U108&gt;=($V$4/2),"DA","NE")))</f>
        <v>NE</v>
      </c>
      <c r="W108" s="22"/>
      <c r="X108" s="23"/>
      <c r="Y108" s="23"/>
      <c r="Z108" s="23"/>
      <c r="AA108" s="119">
        <f t="shared" ref="AA108" si="1286">IF((W109+X109+Y109+Z109)&gt;$AB$4,"GREŠKA",W109+X109+Y109+Z109)</f>
        <v>0</v>
      </c>
      <c r="AB108" s="112" t="str">
        <f t="shared" ref="AB108" si="1287">IF(AA108=0,"NE",(IF(AA108&gt;=($AB$4/2),"DA","NE")))</f>
        <v>NE</v>
      </c>
      <c r="AC108" s="22"/>
      <c r="AD108" s="23"/>
      <c r="AE108" s="23"/>
      <c r="AF108" s="23"/>
      <c r="AG108" s="119">
        <f t="shared" ref="AG108" si="1288">IF((AC109+AD109+AE109+AF109)&gt;$AH$4,"GREŠKA",AC109+AD109+AE109+AF109)</f>
        <v>0</v>
      </c>
      <c r="AH108" s="112" t="str">
        <f t="shared" ref="AH108" si="1289">IF(AG108=0,"NE",(IF(AG108&gt;=($AH$4/2),"DA","NE")))</f>
        <v>NE</v>
      </c>
      <c r="AI108" s="22"/>
      <c r="AJ108" s="23"/>
      <c r="AK108" s="23"/>
      <c r="AL108" s="23"/>
      <c r="AM108" s="114">
        <f t="shared" ref="AM108" si="1290">IF((AI109+AJ109+AK109+AL109)&gt;$AN$4,"GREŠKA",AI109+AJ109+AK109+AL109)</f>
        <v>0</v>
      </c>
      <c r="AN108" s="112" t="str">
        <f t="shared" ref="AN108" si="1291">IF(AM108=0,"NE",(IF(AM108&gt;=($AN$4/2),"DA","NE")))</f>
        <v>NE</v>
      </c>
      <c r="AO108" s="117">
        <f t="shared" ref="AO108" si="1292">IF(AND(J108="da",P108="da",V108="da",AB108="da",AH108="da",AN108="da"),I108+O108+U108+AA108+AM108+AG108,0)</f>
        <v>0</v>
      </c>
      <c r="AP108" s="170" t="str">
        <f t="shared" ref="AP108" si="1293">IF(OR(COUNTIF(J108:AN109,"ne")&gt;3,COUNTIF(J108:AN109,"ne")=0),"NE",COUNTIF(J108:AN109,"ne"))</f>
        <v>NE</v>
      </c>
      <c r="AQ108" s="172" t="str">
        <f t="shared" ref="AQ108" si="1294">IF(SUM(COUNTBLANK(E108:H108),COUNTBLANK(K108:N108),COUNTBLANK(Q108:T108),COUNTBLANK(W108:Z108),COUNTBLANK(AC108:AF108),COUNTBLANK(AI108:AL108))=24,"NE","DA")</f>
        <v>NE</v>
      </c>
      <c r="AR108" s="178"/>
      <c r="AS108" s="184" t="str">
        <f>J108</f>
        <v>NE</v>
      </c>
      <c r="AT108" s="184" t="str">
        <f>P108</f>
        <v>NE</v>
      </c>
      <c r="AU108" s="184" t="str">
        <f>V108</f>
        <v>NE</v>
      </c>
      <c r="AV108" s="184" t="str">
        <f>AB108</f>
        <v>NE</v>
      </c>
      <c r="AW108" s="184" t="str">
        <f>AH108</f>
        <v>NE</v>
      </c>
      <c r="AX108" s="184" t="str">
        <f>AN108</f>
        <v>NE</v>
      </c>
      <c r="AY108" s="188" t="str">
        <f t="shared" ref="AY108" si="1295">IF(AO108&lt;50, "NE",IF(AO108&lt;60,2,IF(AO108&lt;75,3,IF(AO108&lt;90,4,5))))</f>
        <v>NE</v>
      </c>
    </row>
    <row r="109" spans="1:51" ht="15.75" customHeight="1" thickBot="1" x14ac:dyDescent="0.3">
      <c r="A109" s="152"/>
      <c r="B109" s="154"/>
      <c r="C109" s="156"/>
      <c r="D109" s="26" t="s">
        <v>20</v>
      </c>
      <c r="E109" s="27">
        <f t="shared" ref="E109" si="1296">IF($E$7=0,0,$E$7/$E$6*E108)</f>
        <v>0</v>
      </c>
      <c r="F109" s="27">
        <f t="shared" ref="F109" si="1297">IF($F$7=0,0,$F$7/$F$6*F108)</f>
        <v>0</v>
      </c>
      <c r="G109" s="27">
        <f t="shared" ref="G109" si="1298">IF($G$7=0,0,$G$7/$G$6*G108)</f>
        <v>0</v>
      </c>
      <c r="H109" s="27">
        <f t="shared" ref="H109" si="1299">IF($H$7=0,0,$H$7/$H$6*H108)</f>
        <v>0</v>
      </c>
      <c r="I109" s="115"/>
      <c r="J109" s="116"/>
      <c r="K109" s="28">
        <f t="shared" ref="K109" si="1300">IF($K$7=0,0,$K$7/$K$6*K108)</f>
        <v>0</v>
      </c>
      <c r="L109" s="27">
        <f t="shared" ref="L109" si="1301">IF($L$7=0,0,$L$7/$L$6*L108)</f>
        <v>0</v>
      </c>
      <c r="M109" s="27">
        <f t="shared" ref="M109" si="1302">IF($M$7=0,0,$M$7/$M$6*M108)</f>
        <v>0</v>
      </c>
      <c r="N109" s="27">
        <f t="shared" ref="N109" si="1303">IF($N$7=0,0,$N$7/$N$6*N108)</f>
        <v>0</v>
      </c>
      <c r="O109" s="115"/>
      <c r="P109" s="116"/>
      <c r="Q109" s="28">
        <f t="shared" ref="Q109" si="1304">IF($Q$7=0,0,$Q$7/$Q$6*Q108)</f>
        <v>0</v>
      </c>
      <c r="R109" s="27">
        <f t="shared" ref="R109" si="1305">IF($R$7=0,0,$R$7/$R$6*R108)</f>
        <v>0</v>
      </c>
      <c r="S109" s="27">
        <f t="shared" ref="S109" si="1306">IF($S$7=0,0,$S$7/$S$6*S108)</f>
        <v>0</v>
      </c>
      <c r="T109" s="27">
        <f t="shared" ref="T109" si="1307">IF($T$7=0,0,$T$7/$T$6*T108)</f>
        <v>0</v>
      </c>
      <c r="U109" s="115"/>
      <c r="V109" s="116"/>
      <c r="W109" s="28">
        <f t="shared" ref="W109" si="1308">IF($W$7=0,0,$W$7/$W$6*W108)</f>
        <v>0</v>
      </c>
      <c r="X109" s="27">
        <f t="shared" ref="X109" si="1309">IF($X$7=0,0,$X$7/$X$6*X108)</f>
        <v>0</v>
      </c>
      <c r="Y109" s="27">
        <f t="shared" ref="Y109" si="1310">IF($Y$7=0,0,$Y$7/$Y$6*Y108)</f>
        <v>0</v>
      </c>
      <c r="Z109" s="27">
        <f t="shared" ref="Z109" si="1311">IF($Z$7=0,0,$Z$7/$Z$6*Z108)</f>
        <v>0</v>
      </c>
      <c r="AA109" s="115"/>
      <c r="AB109" s="116"/>
      <c r="AC109" s="28">
        <f t="shared" ref="AC109:AC171" si="1312">IF($AC$7=0,0,$AC$7/$AC$6*AC108)</f>
        <v>0</v>
      </c>
      <c r="AD109" s="27">
        <f t="shared" ref="AD109:AD171" si="1313">IF($AD$7=0,0,$AD$7/$AD$6*AD108)</f>
        <v>0</v>
      </c>
      <c r="AE109" s="27">
        <f t="shared" ref="AE109:AE171" si="1314">IF($AE$7=0,0,$AE$7/$AE$6*AE108)</f>
        <v>0</v>
      </c>
      <c r="AF109" s="27">
        <f t="shared" ref="AF109:AF171" si="1315">IF($AF$7=0,0,$AF$7/$AF$6*AF108)</f>
        <v>0</v>
      </c>
      <c r="AG109" s="120"/>
      <c r="AH109" s="113"/>
      <c r="AI109" s="59">
        <f t="shared" ref="AI109:AI171" si="1316">IF($AI$7=0,0,$AI$7/$AI$6*AI108)</f>
        <v>0</v>
      </c>
      <c r="AJ109" s="59">
        <f t="shared" ref="AJ109:AJ171" si="1317">IF($AJ$7=0,0,$AJ$7/$AJ$6*AJ108)</f>
        <v>0</v>
      </c>
      <c r="AK109" s="59">
        <f t="shared" ref="AK109:AK171" si="1318">IF($AK$7=0,0,$AK$7/$AK$6*AK108)</f>
        <v>0</v>
      </c>
      <c r="AL109" s="59">
        <f t="shared" ref="AL109:AL171" si="1319">IF($AL$7=0,0,$AL$7/$AL$6*AL108)</f>
        <v>0</v>
      </c>
      <c r="AM109" s="115"/>
      <c r="AN109" s="116"/>
      <c r="AO109" s="118"/>
      <c r="AP109" s="171"/>
      <c r="AQ109" s="174"/>
      <c r="AR109" s="179"/>
      <c r="AS109" s="181"/>
      <c r="AT109" s="181"/>
      <c r="AU109" s="181"/>
      <c r="AV109" s="181"/>
      <c r="AW109" s="181"/>
      <c r="AX109" s="181"/>
      <c r="AY109" s="189"/>
    </row>
    <row r="110" spans="1:51" ht="15" customHeight="1" x14ac:dyDescent="0.25">
      <c r="A110" s="151">
        <v>52</v>
      </c>
      <c r="B110" s="153" t="str">
        <f>'Popis studenata'!B53</f>
        <v xml:space="preserve"> </v>
      </c>
      <c r="C110" s="155">
        <f>'Popis studenata'!C53</f>
        <v>0</v>
      </c>
      <c r="D110" s="21" t="s">
        <v>19</v>
      </c>
      <c r="E110" s="22"/>
      <c r="F110" s="23"/>
      <c r="G110" s="23"/>
      <c r="H110" s="23"/>
      <c r="I110" s="119">
        <f t="shared" ref="I110" si="1320">IF((E111+F111+G111+H111)&gt;$J$4,"GREŠKA",E111+F111+G111+H111)</f>
        <v>0</v>
      </c>
      <c r="J110" s="112" t="str">
        <f t="shared" ref="J110" si="1321">IF(I110=0,"NE",(IF(I110&gt;=($J$4/2),"DA","NE")))</f>
        <v>NE</v>
      </c>
      <c r="K110" s="22"/>
      <c r="L110" s="23"/>
      <c r="M110" s="23"/>
      <c r="N110" s="23"/>
      <c r="O110" s="119">
        <f t="shared" ref="O110" si="1322">IF((K111+L111+M111+N111)&gt;$P$4,"GREŠKA",K111+L111+M111+N111)</f>
        <v>0</v>
      </c>
      <c r="P110" s="112" t="str">
        <f t="shared" ref="P110" si="1323">IF(O110=0,"NE",(IF(O110&gt;=($P$4/2),"DA","NE")))</f>
        <v>NE</v>
      </c>
      <c r="Q110" s="22"/>
      <c r="R110" s="23"/>
      <c r="S110" s="23"/>
      <c r="T110" s="23"/>
      <c r="U110" s="119">
        <f t="shared" ref="U110" si="1324">IF((Q111+R111+S111+T111)&gt;$V$4,"GREŠKA",Q111+R111+S111+T111)</f>
        <v>0</v>
      </c>
      <c r="V110" s="112" t="str">
        <f t="shared" ref="V110" si="1325">IF(U110=0,"NE",(IF(U110&gt;=($V$4/2),"DA","NE")))</f>
        <v>NE</v>
      </c>
      <c r="W110" s="22"/>
      <c r="X110" s="23"/>
      <c r="Y110" s="23"/>
      <c r="Z110" s="23"/>
      <c r="AA110" s="119">
        <f t="shared" ref="AA110" si="1326">IF((W111+X111+Y111+Z111)&gt;$AB$4,"GREŠKA",W111+X111+Y111+Z111)</f>
        <v>0</v>
      </c>
      <c r="AB110" s="112" t="str">
        <f t="shared" ref="AB110" si="1327">IF(AA110=0,"NE",(IF(AA110&gt;=($AB$4/2),"DA","NE")))</f>
        <v>NE</v>
      </c>
      <c r="AC110" s="22"/>
      <c r="AD110" s="23"/>
      <c r="AE110" s="23"/>
      <c r="AF110" s="23"/>
      <c r="AG110" s="119">
        <f t="shared" ref="AG110" si="1328">IF((AC111+AD111+AE111+AF111)&gt;$AH$4,"GREŠKA",AC111+AD111+AE111+AF111)</f>
        <v>0</v>
      </c>
      <c r="AH110" s="112" t="str">
        <f t="shared" ref="AH110" si="1329">IF(AG110=0,"NE",(IF(AG110&gt;=($AH$4/2),"DA","NE")))</f>
        <v>NE</v>
      </c>
      <c r="AI110" s="22"/>
      <c r="AJ110" s="23"/>
      <c r="AK110" s="23"/>
      <c r="AL110" s="23"/>
      <c r="AM110" s="114">
        <f t="shared" ref="AM110" si="1330">IF((AI111+AJ111+AK111+AL111)&gt;$AN$4,"GREŠKA",AI111+AJ111+AK111+AL111)</f>
        <v>0</v>
      </c>
      <c r="AN110" s="112" t="str">
        <f t="shared" ref="AN110" si="1331">IF(AM110=0,"NE",(IF(AM110&gt;=($AN$4/2),"DA","NE")))</f>
        <v>NE</v>
      </c>
      <c r="AO110" s="117">
        <f t="shared" ref="AO110" si="1332">IF(AND(J110="da",P110="da",V110="da",AB110="da",AH110="da",AN110="da"),I110+O110+U110+AA110+AM110+AG110,0)</f>
        <v>0</v>
      </c>
      <c r="AP110" s="170" t="str">
        <f t="shared" ref="AP110" si="1333">IF(OR(COUNTIF(J110:AN111,"ne")&gt;3,COUNTIF(J110:AN111,"ne")=0),"NE",COUNTIF(J110:AN111,"ne"))</f>
        <v>NE</v>
      </c>
      <c r="AQ110" s="172" t="str">
        <f t="shared" ref="AQ110" si="1334">IF(SUM(COUNTBLANK(E110:H110),COUNTBLANK(K110:N110),COUNTBLANK(Q110:T110),COUNTBLANK(W110:Z110),COUNTBLANK(AC110:AF110),COUNTBLANK(AI110:AL110))=24,"NE","DA")</f>
        <v>NE</v>
      </c>
      <c r="AR110" s="178"/>
      <c r="AS110" s="184" t="str">
        <f>J110</f>
        <v>NE</v>
      </c>
      <c r="AT110" s="184" t="str">
        <f>P110</f>
        <v>NE</v>
      </c>
      <c r="AU110" s="184" t="str">
        <f>V110</f>
        <v>NE</v>
      </c>
      <c r="AV110" s="184" t="str">
        <f>AB110</f>
        <v>NE</v>
      </c>
      <c r="AW110" s="184" t="str">
        <f>AH110</f>
        <v>NE</v>
      </c>
      <c r="AX110" s="184" t="str">
        <f>AN110</f>
        <v>NE</v>
      </c>
      <c r="AY110" s="188" t="str">
        <f t="shared" ref="AY110" si="1335">IF(AO110&lt;50, "NE",IF(AO110&lt;60,2,IF(AO110&lt;75,3,IF(AO110&lt;90,4,5))))</f>
        <v>NE</v>
      </c>
    </row>
    <row r="111" spans="1:51" ht="15.75" customHeight="1" thickBot="1" x14ac:dyDescent="0.3">
      <c r="A111" s="152"/>
      <c r="B111" s="154"/>
      <c r="C111" s="156"/>
      <c r="D111" s="26" t="s">
        <v>20</v>
      </c>
      <c r="E111" s="27">
        <f t="shared" ref="E111" si="1336">IF($E$7=0,0,$E$7/$E$6*E110)</f>
        <v>0</v>
      </c>
      <c r="F111" s="27">
        <f t="shared" ref="F111" si="1337">IF($F$7=0,0,$F$7/$F$6*F110)</f>
        <v>0</v>
      </c>
      <c r="G111" s="27">
        <f t="shared" ref="G111" si="1338">IF($G$7=0,0,$G$7/$G$6*G110)</f>
        <v>0</v>
      </c>
      <c r="H111" s="27">
        <f t="shared" ref="H111" si="1339">IF($H$7=0,0,$H$7/$H$6*H110)</f>
        <v>0</v>
      </c>
      <c r="I111" s="115"/>
      <c r="J111" s="116"/>
      <c r="K111" s="28">
        <f t="shared" ref="K111" si="1340">IF($K$7=0,0,$K$7/$K$6*K110)</f>
        <v>0</v>
      </c>
      <c r="L111" s="27">
        <f t="shared" ref="L111" si="1341">IF($L$7=0,0,$L$7/$L$6*L110)</f>
        <v>0</v>
      </c>
      <c r="M111" s="27">
        <f t="shared" ref="M111" si="1342">IF($M$7=0,0,$M$7/$M$6*M110)</f>
        <v>0</v>
      </c>
      <c r="N111" s="27">
        <f t="shared" ref="N111" si="1343">IF($N$7=0,0,$N$7/$N$6*N110)</f>
        <v>0</v>
      </c>
      <c r="O111" s="115"/>
      <c r="P111" s="116"/>
      <c r="Q111" s="28">
        <f t="shared" ref="Q111" si="1344">IF($Q$7=0,0,$Q$7/$Q$6*Q110)</f>
        <v>0</v>
      </c>
      <c r="R111" s="27">
        <f t="shared" ref="R111" si="1345">IF($R$7=0,0,$R$7/$R$6*R110)</f>
        <v>0</v>
      </c>
      <c r="S111" s="27">
        <f t="shared" ref="S111" si="1346">IF($S$7=0,0,$S$7/$S$6*S110)</f>
        <v>0</v>
      </c>
      <c r="T111" s="27">
        <f t="shared" ref="T111" si="1347">IF($T$7=0,0,$T$7/$T$6*T110)</f>
        <v>0</v>
      </c>
      <c r="U111" s="115"/>
      <c r="V111" s="116"/>
      <c r="W111" s="28">
        <f t="shared" ref="W111" si="1348">IF($W$7=0,0,$W$7/$W$6*W110)</f>
        <v>0</v>
      </c>
      <c r="X111" s="27">
        <f t="shared" ref="X111" si="1349">IF($X$7=0,0,$X$7/$X$6*X110)</f>
        <v>0</v>
      </c>
      <c r="Y111" s="27">
        <f t="shared" ref="Y111" si="1350">IF($Y$7=0,0,$Y$7/$Y$6*Y110)</f>
        <v>0</v>
      </c>
      <c r="Z111" s="27">
        <f t="shared" ref="Z111" si="1351">IF($Z$7=0,0,$Z$7/$Z$6*Z110)</f>
        <v>0</v>
      </c>
      <c r="AA111" s="115"/>
      <c r="AB111" s="116"/>
      <c r="AC111" s="28">
        <f t="shared" si="1312"/>
        <v>0</v>
      </c>
      <c r="AD111" s="27">
        <f t="shared" si="1313"/>
        <v>0</v>
      </c>
      <c r="AE111" s="27">
        <f t="shared" si="1314"/>
        <v>0</v>
      </c>
      <c r="AF111" s="27">
        <f t="shared" si="1315"/>
        <v>0</v>
      </c>
      <c r="AG111" s="120"/>
      <c r="AH111" s="113"/>
      <c r="AI111" s="59">
        <f t="shared" si="1316"/>
        <v>0</v>
      </c>
      <c r="AJ111" s="59">
        <f t="shared" si="1317"/>
        <v>0</v>
      </c>
      <c r="AK111" s="59">
        <f t="shared" si="1318"/>
        <v>0</v>
      </c>
      <c r="AL111" s="59">
        <f t="shared" si="1319"/>
        <v>0</v>
      </c>
      <c r="AM111" s="115"/>
      <c r="AN111" s="116"/>
      <c r="AO111" s="118"/>
      <c r="AP111" s="171"/>
      <c r="AQ111" s="174"/>
      <c r="AR111" s="179"/>
      <c r="AS111" s="181"/>
      <c r="AT111" s="181"/>
      <c r="AU111" s="181"/>
      <c r="AV111" s="181"/>
      <c r="AW111" s="181"/>
      <c r="AX111" s="181"/>
      <c r="AY111" s="189"/>
    </row>
    <row r="112" spans="1:51" ht="15" customHeight="1" x14ac:dyDescent="0.25">
      <c r="A112" s="151">
        <v>53</v>
      </c>
      <c r="B112" s="153" t="str">
        <f>'Popis studenata'!B54</f>
        <v xml:space="preserve"> </v>
      </c>
      <c r="C112" s="155">
        <f>'Popis studenata'!C54</f>
        <v>0</v>
      </c>
      <c r="D112" s="21" t="s">
        <v>19</v>
      </c>
      <c r="E112" s="22"/>
      <c r="F112" s="23"/>
      <c r="G112" s="23"/>
      <c r="H112" s="23"/>
      <c r="I112" s="119">
        <f t="shared" ref="I112" si="1352">IF((E113+F113+G113+H113)&gt;$J$4,"GREŠKA",E113+F113+G113+H113)</f>
        <v>0</v>
      </c>
      <c r="J112" s="112" t="str">
        <f t="shared" ref="J112" si="1353">IF(I112=0,"NE",(IF(I112&gt;=($J$4/2),"DA","NE")))</f>
        <v>NE</v>
      </c>
      <c r="K112" s="22"/>
      <c r="L112" s="23"/>
      <c r="M112" s="23"/>
      <c r="N112" s="23"/>
      <c r="O112" s="119">
        <f t="shared" ref="O112" si="1354">IF((K113+L113+M113+N113)&gt;$P$4,"GREŠKA",K113+L113+M113+N113)</f>
        <v>0</v>
      </c>
      <c r="P112" s="112" t="str">
        <f t="shared" ref="P112" si="1355">IF(O112=0,"NE",(IF(O112&gt;=($P$4/2),"DA","NE")))</f>
        <v>NE</v>
      </c>
      <c r="Q112" s="22"/>
      <c r="R112" s="23"/>
      <c r="S112" s="23"/>
      <c r="T112" s="23"/>
      <c r="U112" s="119">
        <f t="shared" ref="U112" si="1356">IF((Q113+R113+S113+T113)&gt;$V$4,"GREŠKA",Q113+R113+S113+T113)</f>
        <v>0</v>
      </c>
      <c r="V112" s="112" t="str">
        <f t="shared" ref="V112" si="1357">IF(U112=0,"NE",(IF(U112&gt;=($V$4/2),"DA","NE")))</f>
        <v>NE</v>
      </c>
      <c r="W112" s="22"/>
      <c r="X112" s="23"/>
      <c r="Y112" s="23"/>
      <c r="Z112" s="23"/>
      <c r="AA112" s="119">
        <f t="shared" ref="AA112" si="1358">IF((W113+X113+Y113+Z113)&gt;$AB$4,"GREŠKA",W113+X113+Y113+Z113)</f>
        <v>0</v>
      </c>
      <c r="AB112" s="112" t="str">
        <f t="shared" ref="AB112" si="1359">IF(AA112=0,"NE",(IF(AA112&gt;=($AB$4/2),"DA","NE")))</f>
        <v>NE</v>
      </c>
      <c r="AC112" s="22"/>
      <c r="AD112" s="23"/>
      <c r="AE112" s="23"/>
      <c r="AF112" s="23"/>
      <c r="AG112" s="119">
        <f t="shared" ref="AG112" si="1360">IF((AC113+AD113+AE113+AF113)&gt;$AH$4,"GREŠKA",AC113+AD113+AE113+AF113)</f>
        <v>0</v>
      </c>
      <c r="AH112" s="112" t="str">
        <f t="shared" ref="AH112" si="1361">IF(AG112=0,"NE",(IF(AG112&gt;=($AH$4/2),"DA","NE")))</f>
        <v>NE</v>
      </c>
      <c r="AI112" s="22"/>
      <c r="AJ112" s="23"/>
      <c r="AK112" s="23"/>
      <c r="AL112" s="23"/>
      <c r="AM112" s="114">
        <f t="shared" ref="AM112" si="1362">IF((AI113+AJ113+AK113+AL113)&gt;$AN$4,"GREŠKA",AI113+AJ113+AK113+AL113)</f>
        <v>0</v>
      </c>
      <c r="AN112" s="112" t="str">
        <f t="shared" ref="AN112" si="1363">IF(AM112=0,"NE",(IF(AM112&gt;=($AN$4/2),"DA","NE")))</f>
        <v>NE</v>
      </c>
      <c r="AO112" s="117">
        <f t="shared" ref="AO112" si="1364">IF(AND(J112="da",P112="da",V112="da",AB112="da",AH112="da",AN112="da"),I112+O112+U112+AA112+AM112+AG112,0)</f>
        <v>0</v>
      </c>
      <c r="AP112" s="170" t="str">
        <f t="shared" ref="AP112" si="1365">IF(OR(COUNTIF(J112:AN113,"ne")&gt;3,COUNTIF(J112:AN113,"ne")=0),"NE",COUNTIF(J112:AN113,"ne"))</f>
        <v>NE</v>
      </c>
      <c r="AQ112" s="172" t="str">
        <f t="shared" ref="AQ112" si="1366">IF(SUM(COUNTBLANK(E112:H112),COUNTBLANK(K112:N112),COUNTBLANK(Q112:T112),COUNTBLANK(W112:Z112),COUNTBLANK(AC112:AF112),COUNTBLANK(AI112:AL112))=24,"NE","DA")</f>
        <v>NE</v>
      </c>
      <c r="AR112" s="178"/>
      <c r="AS112" s="184" t="str">
        <f>J112</f>
        <v>NE</v>
      </c>
      <c r="AT112" s="184" t="str">
        <f>P112</f>
        <v>NE</v>
      </c>
      <c r="AU112" s="184" t="str">
        <f>V112</f>
        <v>NE</v>
      </c>
      <c r="AV112" s="184" t="str">
        <f>AB112</f>
        <v>NE</v>
      </c>
      <c r="AW112" s="184" t="str">
        <f>AH112</f>
        <v>NE</v>
      </c>
      <c r="AX112" s="184" t="str">
        <f>AN112</f>
        <v>NE</v>
      </c>
      <c r="AY112" s="188" t="str">
        <f t="shared" ref="AY112" si="1367">IF(AO112&lt;50, "NE",IF(AO112&lt;60,2,IF(AO112&lt;75,3,IF(AO112&lt;90,4,5))))</f>
        <v>NE</v>
      </c>
    </row>
    <row r="113" spans="1:51" ht="15.75" customHeight="1" thickBot="1" x14ac:dyDescent="0.3">
      <c r="A113" s="152"/>
      <c r="B113" s="154"/>
      <c r="C113" s="156"/>
      <c r="D113" s="26" t="s">
        <v>20</v>
      </c>
      <c r="E113" s="27">
        <f t="shared" ref="E113" si="1368">IF($E$7=0,0,$E$7/$E$6*E112)</f>
        <v>0</v>
      </c>
      <c r="F113" s="27">
        <f t="shared" ref="F113" si="1369">IF($F$7=0,0,$F$7/$F$6*F112)</f>
        <v>0</v>
      </c>
      <c r="G113" s="27">
        <f t="shared" ref="G113" si="1370">IF($G$7=0,0,$G$7/$G$6*G112)</f>
        <v>0</v>
      </c>
      <c r="H113" s="27">
        <f t="shared" ref="H113" si="1371">IF($H$7=0,0,$H$7/$H$6*H112)</f>
        <v>0</v>
      </c>
      <c r="I113" s="115"/>
      <c r="J113" s="116"/>
      <c r="K113" s="28">
        <f t="shared" ref="K113" si="1372">IF($K$7=0,0,$K$7/$K$6*K112)</f>
        <v>0</v>
      </c>
      <c r="L113" s="27">
        <f t="shared" ref="L113" si="1373">IF($L$7=0,0,$L$7/$L$6*L112)</f>
        <v>0</v>
      </c>
      <c r="M113" s="27">
        <f t="shared" ref="M113" si="1374">IF($M$7=0,0,$M$7/$M$6*M112)</f>
        <v>0</v>
      </c>
      <c r="N113" s="27">
        <f t="shared" ref="N113" si="1375">IF($N$7=0,0,$N$7/$N$6*N112)</f>
        <v>0</v>
      </c>
      <c r="O113" s="115"/>
      <c r="P113" s="116"/>
      <c r="Q113" s="28">
        <f t="shared" ref="Q113" si="1376">IF($Q$7=0,0,$Q$7/$Q$6*Q112)</f>
        <v>0</v>
      </c>
      <c r="R113" s="27">
        <f t="shared" ref="R113" si="1377">IF($R$7=0,0,$R$7/$R$6*R112)</f>
        <v>0</v>
      </c>
      <c r="S113" s="27">
        <f t="shared" ref="S113" si="1378">IF($S$7=0,0,$S$7/$S$6*S112)</f>
        <v>0</v>
      </c>
      <c r="T113" s="27">
        <f t="shared" ref="T113" si="1379">IF($T$7=0,0,$T$7/$T$6*T112)</f>
        <v>0</v>
      </c>
      <c r="U113" s="115"/>
      <c r="V113" s="116"/>
      <c r="W113" s="28">
        <f t="shared" ref="W113" si="1380">IF($W$7=0,0,$W$7/$W$6*W112)</f>
        <v>0</v>
      </c>
      <c r="X113" s="27">
        <f t="shared" ref="X113" si="1381">IF($X$7=0,0,$X$7/$X$6*X112)</f>
        <v>0</v>
      </c>
      <c r="Y113" s="27">
        <f t="shared" ref="Y113" si="1382">IF($Y$7=0,0,$Y$7/$Y$6*Y112)</f>
        <v>0</v>
      </c>
      <c r="Z113" s="27">
        <f t="shared" ref="Z113" si="1383">IF($Z$7=0,0,$Z$7/$Z$6*Z112)</f>
        <v>0</v>
      </c>
      <c r="AA113" s="115"/>
      <c r="AB113" s="116"/>
      <c r="AC113" s="28">
        <f t="shared" si="1312"/>
        <v>0</v>
      </c>
      <c r="AD113" s="27">
        <f t="shared" si="1313"/>
        <v>0</v>
      </c>
      <c r="AE113" s="27">
        <f t="shared" si="1314"/>
        <v>0</v>
      </c>
      <c r="AF113" s="27">
        <f t="shared" si="1315"/>
        <v>0</v>
      </c>
      <c r="AG113" s="120"/>
      <c r="AH113" s="113"/>
      <c r="AI113" s="59">
        <f t="shared" si="1316"/>
        <v>0</v>
      </c>
      <c r="AJ113" s="59">
        <f t="shared" si="1317"/>
        <v>0</v>
      </c>
      <c r="AK113" s="59">
        <f t="shared" si="1318"/>
        <v>0</v>
      </c>
      <c r="AL113" s="59">
        <f t="shared" si="1319"/>
        <v>0</v>
      </c>
      <c r="AM113" s="115"/>
      <c r="AN113" s="116"/>
      <c r="AO113" s="118"/>
      <c r="AP113" s="171"/>
      <c r="AQ113" s="174"/>
      <c r="AR113" s="179"/>
      <c r="AS113" s="181"/>
      <c r="AT113" s="181"/>
      <c r="AU113" s="181"/>
      <c r="AV113" s="181"/>
      <c r="AW113" s="181"/>
      <c r="AX113" s="181"/>
      <c r="AY113" s="189"/>
    </row>
    <row r="114" spans="1:51" ht="15" customHeight="1" x14ac:dyDescent="0.25">
      <c r="A114" s="151">
        <v>54</v>
      </c>
      <c r="B114" s="153" t="str">
        <f>'Popis studenata'!B55</f>
        <v xml:space="preserve"> </v>
      </c>
      <c r="C114" s="155">
        <f>'Popis studenata'!C55</f>
        <v>0</v>
      </c>
      <c r="D114" s="21" t="s">
        <v>19</v>
      </c>
      <c r="E114" s="22"/>
      <c r="F114" s="23"/>
      <c r="G114" s="23"/>
      <c r="H114" s="23"/>
      <c r="I114" s="119">
        <f t="shared" ref="I114" si="1384">IF((E115+F115+G115+H115)&gt;$J$4,"GREŠKA",E115+F115+G115+H115)</f>
        <v>0</v>
      </c>
      <c r="J114" s="112" t="str">
        <f t="shared" ref="J114" si="1385">IF(I114=0,"NE",(IF(I114&gt;=($J$4/2),"DA","NE")))</f>
        <v>NE</v>
      </c>
      <c r="K114" s="22"/>
      <c r="L114" s="23"/>
      <c r="M114" s="23"/>
      <c r="N114" s="23"/>
      <c r="O114" s="119">
        <f t="shared" ref="O114" si="1386">IF((K115+L115+M115+N115)&gt;$P$4,"GREŠKA",K115+L115+M115+N115)</f>
        <v>0</v>
      </c>
      <c r="P114" s="112" t="str">
        <f t="shared" ref="P114" si="1387">IF(O114=0,"NE",(IF(O114&gt;=($P$4/2),"DA","NE")))</f>
        <v>NE</v>
      </c>
      <c r="Q114" s="22"/>
      <c r="R114" s="23"/>
      <c r="S114" s="23"/>
      <c r="T114" s="23"/>
      <c r="U114" s="119">
        <f t="shared" ref="U114" si="1388">IF((Q115+R115+S115+T115)&gt;$V$4,"GREŠKA",Q115+R115+S115+T115)</f>
        <v>0</v>
      </c>
      <c r="V114" s="112" t="str">
        <f t="shared" ref="V114" si="1389">IF(U114=0,"NE",(IF(U114&gt;=($V$4/2),"DA","NE")))</f>
        <v>NE</v>
      </c>
      <c r="W114" s="22"/>
      <c r="X114" s="23"/>
      <c r="Y114" s="23"/>
      <c r="Z114" s="23"/>
      <c r="AA114" s="119">
        <f t="shared" ref="AA114" si="1390">IF((W115+X115+Y115+Z115)&gt;$AB$4,"GREŠKA",W115+X115+Y115+Z115)</f>
        <v>0</v>
      </c>
      <c r="AB114" s="112" t="str">
        <f t="shared" ref="AB114" si="1391">IF(AA114=0,"NE",(IF(AA114&gt;=($AB$4/2),"DA","NE")))</f>
        <v>NE</v>
      </c>
      <c r="AC114" s="22"/>
      <c r="AD114" s="23"/>
      <c r="AE114" s="23"/>
      <c r="AF114" s="23"/>
      <c r="AG114" s="119">
        <f t="shared" ref="AG114" si="1392">IF((AC115+AD115+AE115+AF115)&gt;$AH$4,"GREŠKA",AC115+AD115+AE115+AF115)</f>
        <v>0</v>
      </c>
      <c r="AH114" s="112" t="str">
        <f t="shared" ref="AH114" si="1393">IF(AG114=0,"NE",(IF(AG114&gt;=($AH$4/2),"DA","NE")))</f>
        <v>NE</v>
      </c>
      <c r="AI114" s="22"/>
      <c r="AJ114" s="23"/>
      <c r="AK114" s="23"/>
      <c r="AL114" s="23"/>
      <c r="AM114" s="114">
        <f t="shared" ref="AM114" si="1394">IF((AI115+AJ115+AK115+AL115)&gt;$AN$4,"GREŠKA",AI115+AJ115+AK115+AL115)</f>
        <v>0</v>
      </c>
      <c r="AN114" s="112" t="str">
        <f t="shared" ref="AN114" si="1395">IF(AM114=0,"NE",(IF(AM114&gt;=($AN$4/2),"DA","NE")))</f>
        <v>NE</v>
      </c>
      <c r="AO114" s="117">
        <f t="shared" ref="AO114" si="1396">IF(AND(J114="da",P114="da",V114="da",AB114="da",AH114="da",AN114="da"),I114+O114+U114+AA114+AM114+AG114,0)</f>
        <v>0</v>
      </c>
      <c r="AP114" s="170" t="str">
        <f t="shared" ref="AP114" si="1397">IF(OR(COUNTIF(J114:AN115,"ne")&gt;3,COUNTIF(J114:AN115,"ne")=0),"NE",COUNTIF(J114:AN115,"ne"))</f>
        <v>NE</v>
      </c>
      <c r="AQ114" s="172" t="str">
        <f t="shared" ref="AQ114" si="1398">IF(SUM(COUNTBLANK(E114:H114),COUNTBLANK(K114:N114),COUNTBLANK(Q114:T114),COUNTBLANK(W114:Z114),COUNTBLANK(AC114:AF114),COUNTBLANK(AI114:AL114))=24,"NE","DA")</f>
        <v>NE</v>
      </c>
      <c r="AR114" s="178"/>
      <c r="AS114" s="184" t="str">
        <f>J114</f>
        <v>NE</v>
      </c>
      <c r="AT114" s="184" t="str">
        <f>P114</f>
        <v>NE</v>
      </c>
      <c r="AU114" s="184" t="str">
        <f>V114</f>
        <v>NE</v>
      </c>
      <c r="AV114" s="184" t="str">
        <f>AB114</f>
        <v>NE</v>
      </c>
      <c r="AW114" s="184" t="str">
        <f>AH114</f>
        <v>NE</v>
      </c>
      <c r="AX114" s="184" t="str">
        <f>AN114</f>
        <v>NE</v>
      </c>
      <c r="AY114" s="188" t="str">
        <f t="shared" ref="AY114" si="1399">IF(AO114&lt;50, "NE",IF(AO114&lt;60,2,IF(AO114&lt;75,3,IF(AO114&lt;90,4,5))))</f>
        <v>NE</v>
      </c>
    </row>
    <row r="115" spans="1:51" ht="15.75" customHeight="1" thickBot="1" x14ac:dyDescent="0.3">
      <c r="A115" s="152"/>
      <c r="B115" s="154"/>
      <c r="C115" s="156"/>
      <c r="D115" s="26" t="s">
        <v>20</v>
      </c>
      <c r="E115" s="27">
        <f t="shared" ref="E115" si="1400">IF($E$7=0,0,$E$7/$E$6*E114)</f>
        <v>0</v>
      </c>
      <c r="F115" s="27">
        <f t="shared" ref="F115" si="1401">IF($F$7=0,0,$F$7/$F$6*F114)</f>
        <v>0</v>
      </c>
      <c r="G115" s="27">
        <f t="shared" ref="G115" si="1402">IF($G$7=0,0,$G$7/$G$6*G114)</f>
        <v>0</v>
      </c>
      <c r="H115" s="27">
        <f t="shared" ref="H115" si="1403">IF($H$7=0,0,$H$7/$H$6*H114)</f>
        <v>0</v>
      </c>
      <c r="I115" s="115"/>
      <c r="J115" s="116"/>
      <c r="K115" s="28">
        <f t="shared" ref="K115" si="1404">IF($K$7=0,0,$K$7/$K$6*K114)</f>
        <v>0</v>
      </c>
      <c r="L115" s="27">
        <f t="shared" ref="L115" si="1405">IF($L$7=0,0,$L$7/$L$6*L114)</f>
        <v>0</v>
      </c>
      <c r="M115" s="27">
        <f t="shared" ref="M115" si="1406">IF($M$7=0,0,$M$7/$M$6*M114)</f>
        <v>0</v>
      </c>
      <c r="N115" s="27">
        <f t="shared" ref="N115" si="1407">IF($N$7=0,0,$N$7/$N$6*N114)</f>
        <v>0</v>
      </c>
      <c r="O115" s="115"/>
      <c r="P115" s="116"/>
      <c r="Q115" s="28">
        <f t="shared" ref="Q115" si="1408">IF($Q$7=0,0,$Q$7/$Q$6*Q114)</f>
        <v>0</v>
      </c>
      <c r="R115" s="27">
        <f t="shared" ref="R115" si="1409">IF($R$7=0,0,$R$7/$R$6*R114)</f>
        <v>0</v>
      </c>
      <c r="S115" s="27">
        <f t="shared" ref="S115" si="1410">IF($S$7=0,0,$S$7/$S$6*S114)</f>
        <v>0</v>
      </c>
      <c r="T115" s="27">
        <f t="shared" ref="T115" si="1411">IF($T$7=0,0,$T$7/$T$6*T114)</f>
        <v>0</v>
      </c>
      <c r="U115" s="115"/>
      <c r="V115" s="116"/>
      <c r="W115" s="28">
        <f t="shared" ref="W115" si="1412">IF($W$7=0,0,$W$7/$W$6*W114)</f>
        <v>0</v>
      </c>
      <c r="X115" s="27">
        <f t="shared" ref="X115" si="1413">IF($X$7=0,0,$X$7/$X$6*X114)</f>
        <v>0</v>
      </c>
      <c r="Y115" s="27">
        <f t="shared" ref="Y115" si="1414">IF($Y$7=0,0,$Y$7/$Y$6*Y114)</f>
        <v>0</v>
      </c>
      <c r="Z115" s="27">
        <f t="shared" ref="Z115" si="1415">IF($Z$7=0,0,$Z$7/$Z$6*Z114)</f>
        <v>0</v>
      </c>
      <c r="AA115" s="115"/>
      <c r="AB115" s="116"/>
      <c r="AC115" s="28">
        <f t="shared" si="1312"/>
        <v>0</v>
      </c>
      <c r="AD115" s="27">
        <f t="shared" si="1313"/>
        <v>0</v>
      </c>
      <c r="AE115" s="27">
        <f t="shared" si="1314"/>
        <v>0</v>
      </c>
      <c r="AF115" s="27">
        <f t="shared" si="1315"/>
        <v>0</v>
      </c>
      <c r="AG115" s="120"/>
      <c r="AH115" s="113"/>
      <c r="AI115" s="59">
        <f t="shared" si="1316"/>
        <v>0</v>
      </c>
      <c r="AJ115" s="59">
        <f t="shared" si="1317"/>
        <v>0</v>
      </c>
      <c r="AK115" s="59">
        <f t="shared" si="1318"/>
        <v>0</v>
      </c>
      <c r="AL115" s="59">
        <f t="shared" si="1319"/>
        <v>0</v>
      </c>
      <c r="AM115" s="115"/>
      <c r="AN115" s="116"/>
      <c r="AO115" s="118"/>
      <c r="AP115" s="171"/>
      <c r="AQ115" s="174"/>
      <c r="AR115" s="179"/>
      <c r="AS115" s="181"/>
      <c r="AT115" s="181"/>
      <c r="AU115" s="181"/>
      <c r="AV115" s="181"/>
      <c r="AW115" s="181"/>
      <c r="AX115" s="181"/>
      <c r="AY115" s="189"/>
    </row>
    <row r="116" spans="1:51" ht="15" customHeight="1" x14ac:dyDescent="0.25">
      <c r="A116" s="151">
        <v>55</v>
      </c>
      <c r="B116" s="153" t="str">
        <f>'Popis studenata'!B56</f>
        <v xml:space="preserve"> </v>
      </c>
      <c r="C116" s="155">
        <f>'Popis studenata'!C56</f>
        <v>0</v>
      </c>
      <c r="D116" s="21" t="s">
        <v>19</v>
      </c>
      <c r="E116" s="22"/>
      <c r="F116" s="23"/>
      <c r="G116" s="23"/>
      <c r="H116" s="23"/>
      <c r="I116" s="119">
        <f t="shared" ref="I116" si="1416">IF((E117+F117+G117+H117)&gt;$J$4,"GREŠKA",E117+F117+G117+H117)</f>
        <v>0</v>
      </c>
      <c r="J116" s="112" t="str">
        <f t="shared" ref="J116" si="1417">IF(I116=0,"NE",(IF(I116&gt;=($J$4/2),"DA","NE")))</f>
        <v>NE</v>
      </c>
      <c r="K116" s="22"/>
      <c r="L116" s="23"/>
      <c r="M116" s="23"/>
      <c r="N116" s="23"/>
      <c r="O116" s="119">
        <f t="shared" ref="O116" si="1418">IF((K117+L117+M117+N117)&gt;$P$4,"GREŠKA",K117+L117+M117+N117)</f>
        <v>0</v>
      </c>
      <c r="P116" s="112" t="str">
        <f t="shared" ref="P116" si="1419">IF(O116=0,"NE",(IF(O116&gt;=($P$4/2),"DA","NE")))</f>
        <v>NE</v>
      </c>
      <c r="Q116" s="22"/>
      <c r="R116" s="23"/>
      <c r="S116" s="23"/>
      <c r="T116" s="23"/>
      <c r="U116" s="119">
        <f t="shared" ref="U116" si="1420">IF((Q117+R117+S117+T117)&gt;$V$4,"GREŠKA",Q117+R117+S117+T117)</f>
        <v>0</v>
      </c>
      <c r="V116" s="112" t="str">
        <f t="shared" ref="V116" si="1421">IF(U116=0,"NE",(IF(U116&gt;=($V$4/2),"DA","NE")))</f>
        <v>NE</v>
      </c>
      <c r="W116" s="22"/>
      <c r="X116" s="23"/>
      <c r="Y116" s="23"/>
      <c r="Z116" s="23"/>
      <c r="AA116" s="119">
        <f t="shared" ref="AA116" si="1422">IF((W117+X117+Y117+Z117)&gt;$AB$4,"GREŠKA",W117+X117+Y117+Z117)</f>
        <v>0</v>
      </c>
      <c r="AB116" s="112" t="str">
        <f t="shared" ref="AB116" si="1423">IF(AA116=0,"NE",(IF(AA116&gt;=($AB$4/2),"DA","NE")))</f>
        <v>NE</v>
      </c>
      <c r="AC116" s="22"/>
      <c r="AD116" s="23"/>
      <c r="AE116" s="23"/>
      <c r="AF116" s="23"/>
      <c r="AG116" s="119">
        <f t="shared" ref="AG116" si="1424">IF((AC117+AD117+AE117+AF117)&gt;$AH$4,"GREŠKA",AC117+AD117+AE117+AF117)</f>
        <v>0</v>
      </c>
      <c r="AH116" s="112" t="str">
        <f t="shared" ref="AH116" si="1425">IF(AG116=0,"NE",(IF(AG116&gt;=($AH$4/2),"DA","NE")))</f>
        <v>NE</v>
      </c>
      <c r="AI116" s="22"/>
      <c r="AJ116" s="23"/>
      <c r="AK116" s="23"/>
      <c r="AL116" s="23"/>
      <c r="AM116" s="114">
        <f t="shared" ref="AM116" si="1426">IF((AI117+AJ117+AK117+AL117)&gt;$AN$4,"GREŠKA",AI117+AJ117+AK117+AL117)</f>
        <v>0</v>
      </c>
      <c r="AN116" s="112" t="str">
        <f t="shared" ref="AN116" si="1427">IF(AM116=0,"NE",(IF(AM116&gt;=($AN$4/2),"DA","NE")))</f>
        <v>NE</v>
      </c>
      <c r="AO116" s="117">
        <f t="shared" ref="AO116" si="1428">IF(AND(J116="da",P116="da",V116="da",AB116="da",AH116="da",AN116="da"),I116+O116+U116+AA116+AM116+AG116,0)</f>
        <v>0</v>
      </c>
      <c r="AP116" s="170" t="str">
        <f t="shared" ref="AP116" si="1429">IF(OR(COUNTIF(J116:AN117,"ne")&gt;3,COUNTIF(J116:AN117,"ne")=0),"NE",COUNTIF(J116:AN117,"ne"))</f>
        <v>NE</v>
      </c>
      <c r="AQ116" s="172" t="str">
        <f t="shared" ref="AQ116" si="1430">IF(SUM(COUNTBLANK(E116:H116),COUNTBLANK(K116:N116),COUNTBLANK(Q116:T116),COUNTBLANK(W116:Z116),COUNTBLANK(AC116:AF116),COUNTBLANK(AI116:AL116))=24,"NE","DA")</f>
        <v>NE</v>
      </c>
      <c r="AR116" s="178"/>
      <c r="AS116" s="184" t="str">
        <f>J116</f>
        <v>NE</v>
      </c>
      <c r="AT116" s="184" t="str">
        <f>P116</f>
        <v>NE</v>
      </c>
      <c r="AU116" s="184" t="str">
        <f>V116</f>
        <v>NE</v>
      </c>
      <c r="AV116" s="184" t="str">
        <f>AB116</f>
        <v>NE</v>
      </c>
      <c r="AW116" s="184" t="str">
        <f>AH116</f>
        <v>NE</v>
      </c>
      <c r="AX116" s="184" t="str">
        <f>AN116</f>
        <v>NE</v>
      </c>
      <c r="AY116" s="188" t="str">
        <f t="shared" ref="AY116" si="1431">IF(AO116&lt;50, "NE",IF(AO116&lt;60,2,IF(AO116&lt;75,3,IF(AO116&lt;90,4,5))))</f>
        <v>NE</v>
      </c>
    </row>
    <row r="117" spans="1:51" ht="15.75" customHeight="1" thickBot="1" x14ac:dyDescent="0.3">
      <c r="A117" s="152"/>
      <c r="B117" s="154"/>
      <c r="C117" s="156"/>
      <c r="D117" s="26" t="s">
        <v>20</v>
      </c>
      <c r="E117" s="27">
        <f t="shared" ref="E117" si="1432">IF($E$7=0,0,$E$7/$E$6*E116)</f>
        <v>0</v>
      </c>
      <c r="F117" s="27">
        <f t="shared" ref="F117" si="1433">IF($F$7=0,0,$F$7/$F$6*F116)</f>
        <v>0</v>
      </c>
      <c r="G117" s="27">
        <f t="shared" ref="G117" si="1434">IF($G$7=0,0,$G$7/$G$6*G116)</f>
        <v>0</v>
      </c>
      <c r="H117" s="27">
        <f t="shared" ref="H117" si="1435">IF($H$7=0,0,$H$7/$H$6*H116)</f>
        <v>0</v>
      </c>
      <c r="I117" s="115"/>
      <c r="J117" s="116"/>
      <c r="K117" s="28">
        <f t="shared" ref="K117" si="1436">IF($K$7=0,0,$K$7/$K$6*K116)</f>
        <v>0</v>
      </c>
      <c r="L117" s="27">
        <f t="shared" ref="L117" si="1437">IF($L$7=0,0,$L$7/$L$6*L116)</f>
        <v>0</v>
      </c>
      <c r="M117" s="27">
        <f t="shared" ref="M117" si="1438">IF($M$7=0,0,$M$7/$M$6*M116)</f>
        <v>0</v>
      </c>
      <c r="N117" s="27">
        <f t="shared" ref="N117" si="1439">IF($N$7=0,0,$N$7/$N$6*N116)</f>
        <v>0</v>
      </c>
      <c r="O117" s="115"/>
      <c r="P117" s="116"/>
      <c r="Q117" s="28">
        <f t="shared" ref="Q117" si="1440">IF($Q$7=0,0,$Q$7/$Q$6*Q116)</f>
        <v>0</v>
      </c>
      <c r="R117" s="27">
        <f t="shared" ref="R117" si="1441">IF($R$7=0,0,$R$7/$R$6*R116)</f>
        <v>0</v>
      </c>
      <c r="S117" s="27">
        <f t="shared" ref="S117" si="1442">IF($S$7=0,0,$S$7/$S$6*S116)</f>
        <v>0</v>
      </c>
      <c r="T117" s="27">
        <f t="shared" ref="T117" si="1443">IF($T$7=0,0,$T$7/$T$6*T116)</f>
        <v>0</v>
      </c>
      <c r="U117" s="115"/>
      <c r="V117" s="116"/>
      <c r="W117" s="28">
        <f t="shared" ref="W117" si="1444">IF($W$7=0,0,$W$7/$W$6*W116)</f>
        <v>0</v>
      </c>
      <c r="X117" s="27">
        <f t="shared" ref="X117" si="1445">IF($X$7=0,0,$X$7/$X$6*X116)</f>
        <v>0</v>
      </c>
      <c r="Y117" s="27">
        <f t="shared" ref="Y117" si="1446">IF($Y$7=0,0,$Y$7/$Y$6*Y116)</f>
        <v>0</v>
      </c>
      <c r="Z117" s="27">
        <f t="shared" ref="Z117" si="1447">IF($Z$7=0,0,$Z$7/$Z$6*Z116)</f>
        <v>0</v>
      </c>
      <c r="AA117" s="115"/>
      <c r="AB117" s="116"/>
      <c r="AC117" s="28">
        <f t="shared" si="1312"/>
        <v>0</v>
      </c>
      <c r="AD117" s="27">
        <f t="shared" si="1313"/>
        <v>0</v>
      </c>
      <c r="AE117" s="27">
        <f t="shared" si="1314"/>
        <v>0</v>
      </c>
      <c r="AF117" s="27">
        <f t="shared" si="1315"/>
        <v>0</v>
      </c>
      <c r="AG117" s="120"/>
      <c r="AH117" s="113"/>
      <c r="AI117" s="59">
        <f t="shared" si="1316"/>
        <v>0</v>
      </c>
      <c r="AJ117" s="59">
        <f t="shared" si="1317"/>
        <v>0</v>
      </c>
      <c r="AK117" s="59">
        <f t="shared" si="1318"/>
        <v>0</v>
      </c>
      <c r="AL117" s="59">
        <f t="shared" si="1319"/>
        <v>0</v>
      </c>
      <c r="AM117" s="115"/>
      <c r="AN117" s="116"/>
      <c r="AO117" s="118"/>
      <c r="AP117" s="171"/>
      <c r="AQ117" s="174"/>
      <c r="AR117" s="179"/>
      <c r="AS117" s="181"/>
      <c r="AT117" s="181"/>
      <c r="AU117" s="181"/>
      <c r="AV117" s="181"/>
      <c r="AW117" s="181"/>
      <c r="AX117" s="181"/>
      <c r="AY117" s="189"/>
    </row>
    <row r="118" spans="1:51" ht="15" customHeight="1" x14ac:dyDescent="0.25">
      <c r="A118" s="151">
        <v>56</v>
      </c>
      <c r="B118" s="153" t="str">
        <f>'Popis studenata'!B57</f>
        <v xml:space="preserve"> </v>
      </c>
      <c r="C118" s="155">
        <f>'Popis studenata'!C57</f>
        <v>0</v>
      </c>
      <c r="D118" s="21" t="s">
        <v>19</v>
      </c>
      <c r="E118" s="22"/>
      <c r="F118" s="23"/>
      <c r="G118" s="23"/>
      <c r="H118" s="23"/>
      <c r="I118" s="119">
        <f t="shared" ref="I118" si="1448">IF((E119+F119+G119+H119)&gt;$J$4,"GREŠKA",E119+F119+G119+H119)</f>
        <v>0</v>
      </c>
      <c r="J118" s="112" t="str">
        <f t="shared" ref="J118" si="1449">IF(I118=0,"NE",(IF(I118&gt;=($J$4/2),"DA","NE")))</f>
        <v>NE</v>
      </c>
      <c r="K118" s="22"/>
      <c r="L118" s="23"/>
      <c r="M118" s="23"/>
      <c r="N118" s="23"/>
      <c r="O118" s="119">
        <f t="shared" ref="O118" si="1450">IF((K119+L119+M119+N119)&gt;$P$4,"GREŠKA",K119+L119+M119+N119)</f>
        <v>0</v>
      </c>
      <c r="P118" s="112" t="str">
        <f t="shared" ref="P118" si="1451">IF(O118=0,"NE",(IF(O118&gt;=($P$4/2),"DA","NE")))</f>
        <v>NE</v>
      </c>
      <c r="Q118" s="22"/>
      <c r="R118" s="23"/>
      <c r="S118" s="23"/>
      <c r="T118" s="23"/>
      <c r="U118" s="119">
        <f t="shared" ref="U118" si="1452">IF((Q119+R119+S119+T119)&gt;$V$4,"GREŠKA",Q119+R119+S119+T119)</f>
        <v>0</v>
      </c>
      <c r="V118" s="112" t="str">
        <f t="shared" ref="V118" si="1453">IF(U118=0,"NE",(IF(U118&gt;=($V$4/2),"DA","NE")))</f>
        <v>NE</v>
      </c>
      <c r="W118" s="22"/>
      <c r="X118" s="23"/>
      <c r="Y118" s="23"/>
      <c r="Z118" s="23"/>
      <c r="AA118" s="119">
        <f t="shared" ref="AA118" si="1454">IF((W119+X119+Y119+Z119)&gt;$AB$4,"GREŠKA",W119+X119+Y119+Z119)</f>
        <v>0</v>
      </c>
      <c r="AB118" s="112" t="str">
        <f t="shared" ref="AB118" si="1455">IF(AA118=0,"NE",(IF(AA118&gt;=($AB$4/2),"DA","NE")))</f>
        <v>NE</v>
      </c>
      <c r="AC118" s="22"/>
      <c r="AD118" s="23"/>
      <c r="AE118" s="23"/>
      <c r="AF118" s="23"/>
      <c r="AG118" s="119">
        <f t="shared" ref="AG118" si="1456">IF((AC119+AD119+AE119+AF119)&gt;$AH$4,"GREŠKA",AC119+AD119+AE119+AF119)</f>
        <v>0</v>
      </c>
      <c r="AH118" s="112" t="str">
        <f t="shared" ref="AH118" si="1457">IF(AG118=0,"NE",(IF(AG118&gt;=($AH$4/2),"DA","NE")))</f>
        <v>NE</v>
      </c>
      <c r="AI118" s="22"/>
      <c r="AJ118" s="23"/>
      <c r="AK118" s="23"/>
      <c r="AL118" s="23"/>
      <c r="AM118" s="114">
        <f t="shared" ref="AM118" si="1458">IF((AI119+AJ119+AK119+AL119)&gt;$AN$4,"GREŠKA",AI119+AJ119+AK119+AL119)</f>
        <v>0</v>
      </c>
      <c r="AN118" s="112" t="str">
        <f t="shared" ref="AN118" si="1459">IF(AM118=0,"NE",(IF(AM118&gt;=($AN$4/2),"DA","NE")))</f>
        <v>NE</v>
      </c>
      <c r="AO118" s="117">
        <f t="shared" ref="AO118" si="1460">IF(AND(J118="da",P118="da",V118="da",AB118="da",AH118="da",AN118="da"),I118+O118+U118+AA118+AM118+AG118,0)</f>
        <v>0</v>
      </c>
      <c r="AP118" s="170" t="str">
        <f t="shared" ref="AP118" si="1461">IF(OR(COUNTIF(J118:AN119,"ne")&gt;3,COUNTIF(J118:AN119,"ne")=0),"NE",COUNTIF(J118:AN119,"ne"))</f>
        <v>NE</v>
      </c>
      <c r="AQ118" s="172" t="str">
        <f t="shared" ref="AQ118" si="1462">IF(SUM(COUNTBLANK(E118:H118),COUNTBLANK(K118:N118),COUNTBLANK(Q118:T118),COUNTBLANK(W118:Z118),COUNTBLANK(AC118:AF118),COUNTBLANK(AI118:AL118))=24,"NE","DA")</f>
        <v>NE</v>
      </c>
      <c r="AR118" s="178"/>
      <c r="AS118" s="184" t="str">
        <f>J118</f>
        <v>NE</v>
      </c>
      <c r="AT118" s="184" t="str">
        <f>P118</f>
        <v>NE</v>
      </c>
      <c r="AU118" s="184" t="str">
        <f>V118</f>
        <v>NE</v>
      </c>
      <c r="AV118" s="184" t="str">
        <f>AB118</f>
        <v>NE</v>
      </c>
      <c r="AW118" s="184" t="str">
        <f>AH118</f>
        <v>NE</v>
      </c>
      <c r="AX118" s="184" t="str">
        <f>AN118</f>
        <v>NE</v>
      </c>
      <c r="AY118" s="188" t="str">
        <f t="shared" ref="AY118" si="1463">IF(AO118&lt;50, "NE",IF(AO118&lt;60,2,IF(AO118&lt;75,3,IF(AO118&lt;90,4,5))))</f>
        <v>NE</v>
      </c>
    </row>
    <row r="119" spans="1:51" ht="15.75" customHeight="1" thickBot="1" x14ac:dyDescent="0.3">
      <c r="A119" s="152"/>
      <c r="B119" s="154"/>
      <c r="C119" s="156"/>
      <c r="D119" s="26" t="s">
        <v>20</v>
      </c>
      <c r="E119" s="27">
        <f t="shared" ref="E119" si="1464">IF($E$7=0,0,$E$7/$E$6*E118)</f>
        <v>0</v>
      </c>
      <c r="F119" s="27">
        <f t="shared" ref="F119" si="1465">IF($F$7=0,0,$F$7/$F$6*F118)</f>
        <v>0</v>
      </c>
      <c r="G119" s="27">
        <f t="shared" ref="G119" si="1466">IF($G$7=0,0,$G$7/$G$6*G118)</f>
        <v>0</v>
      </c>
      <c r="H119" s="27">
        <f t="shared" ref="H119" si="1467">IF($H$7=0,0,$H$7/$H$6*H118)</f>
        <v>0</v>
      </c>
      <c r="I119" s="115"/>
      <c r="J119" s="116"/>
      <c r="K119" s="28">
        <f t="shared" ref="K119" si="1468">IF($K$7=0,0,$K$7/$K$6*K118)</f>
        <v>0</v>
      </c>
      <c r="L119" s="27">
        <f t="shared" ref="L119" si="1469">IF($L$7=0,0,$L$7/$L$6*L118)</f>
        <v>0</v>
      </c>
      <c r="M119" s="27">
        <f t="shared" ref="M119" si="1470">IF($M$7=0,0,$M$7/$M$6*M118)</f>
        <v>0</v>
      </c>
      <c r="N119" s="27">
        <f t="shared" ref="N119" si="1471">IF($N$7=0,0,$N$7/$N$6*N118)</f>
        <v>0</v>
      </c>
      <c r="O119" s="115"/>
      <c r="P119" s="116"/>
      <c r="Q119" s="28">
        <f t="shared" ref="Q119" si="1472">IF($Q$7=0,0,$Q$7/$Q$6*Q118)</f>
        <v>0</v>
      </c>
      <c r="R119" s="27">
        <f t="shared" ref="R119" si="1473">IF($R$7=0,0,$R$7/$R$6*R118)</f>
        <v>0</v>
      </c>
      <c r="S119" s="27">
        <f t="shared" ref="S119" si="1474">IF($S$7=0,0,$S$7/$S$6*S118)</f>
        <v>0</v>
      </c>
      <c r="T119" s="27">
        <f t="shared" ref="T119" si="1475">IF($T$7=0,0,$T$7/$T$6*T118)</f>
        <v>0</v>
      </c>
      <c r="U119" s="115"/>
      <c r="V119" s="116"/>
      <c r="W119" s="28">
        <f t="shared" ref="W119" si="1476">IF($W$7=0,0,$W$7/$W$6*W118)</f>
        <v>0</v>
      </c>
      <c r="X119" s="27">
        <f t="shared" ref="X119" si="1477">IF($X$7=0,0,$X$7/$X$6*X118)</f>
        <v>0</v>
      </c>
      <c r="Y119" s="27">
        <f t="shared" ref="Y119" si="1478">IF($Y$7=0,0,$Y$7/$Y$6*Y118)</f>
        <v>0</v>
      </c>
      <c r="Z119" s="27">
        <f t="shared" ref="Z119" si="1479">IF($Z$7=0,0,$Z$7/$Z$6*Z118)</f>
        <v>0</v>
      </c>
      <c r="AA119" s="115"/>
      <c r="AB119" s="116"/>
      <c r="AC119" s="28">
        <f t="shared" si="1312"/>
        <v>0</v>
      </c>
      <c r="AD119" s="27">
        <f t="shared" si="1313"/>
        <v>0</v>
      </c>
      <c r="AE119" s="27">
        <f t="shared" si="1314"/>
        <v>0</v>
      </c>
      <c r="AF119" s="27">
        <f t="shared" si="1315"/>
        <v>0</v>
      </c>
      <c r="AG119" s="120"/>
      <c r="AH119" s="113"/>
      <c r="AI119" s="59">
        <f t="shared" si="1316"/>
        <v>0</v>
      </c>
      <c r="AJ119" s="59">
        <f t="shared" si="1317"/>
        <v>0</v>
      </c>
      <c r="AK119" s="59">
        <f t="shared" si="1318"/>
        <v>0</v>
      </c>
      <c r="AL119" s="59">
        <f t="shared" si="1319"/>
        <v>0</v>
      </c>
      <c r="AM119" s="115"/>
      <c r="AN119" s="116"/>
      <c r="AO119" s="118"/>
      <c r="AP119" s="171"/>
      <c r="AQ119" s="174"/>
      <c r="AR119" s="179"/>
      <c r="AS119" s="181"/>
      <c r="AT119" s="181"/>
      <c r="AU119" s="181"/>
      <c r="AV119" s="181"/>
      <c r="AW119" s="181"/>
      <c r="AX119" s="181"/>
      <c r="AY119" s="189"/>
    </row>
    <row r="120" spans="1:51" ht="15" customHeight="1" x14ac:dyDescent="0.25">
      <c r="A120" s="151">
        <v>57</v>
      </c>
      <c r="B120" s="153" t="str">
        <f>'Popis studenata'!B58</f>
        <v xml:space="preserve"> </v>
      </c>
      <c r="C120" s="155">
        <f>'Popis studenata'!C58</f>
        <v>0</v>
      </c>
      <c r="D120" s="21" t="s">
        <v>19</v>
      </c>
      <c r="E120" s="22"/>
      <c r="F120" s="23"/>
      <c r="G120" s="23"/>
      <c r="H120" s="23"/>
      <c r="I120" s="119">
        <f t="shared" ref="I120" si="1480">IF((E121+F121+G121+H121)&gt;$J$4,"GREŠKA",E121+F121+G121+H121)</f>
        <v>0</v>
      </c>
      <c r="J120" s="112" t="str">
        <f t="shared" ref="J120" si="1481">IF(I120=0,"NE",(IF(I120&gt;=($J$4/2),"DA","NE")))</f>
        <v>NE</v>
      </c>
      <c r="K120" s="22"/>
      <c r="L120" s="23"/>
      <c r="M120" s="23"/>
      <c r="N120" s="23"/>
      <c r="O120" s="119">
        <f t="shared" ref="O120" si="1482">IF((K121+L121+M121+N121)&gt;$P$4,"GREŠKA",K121+L121+M121+N121)</f>
        <v>0</v>
      </c>
      <c r="P120" s="112" t="str">
        <f t="shared" ref="P120" si="1483">IF(O120=0,"NE",(IF(O120&gt;=($P$4/2),"DA","NE")))</f>
        <v>NE</v>
      </c>
      <c r="Q120" s="22"/>
      <c r="R120" s="23"/>
      <c r="S120" s="23"/>
      <c r="T120" s="23"/>
      <c r="U120" s="119">
        <f t="shared" ref="U120" si="1484">IF((Q121+R121+S121+T121)&gt;$V$4,"GREŠKA",Q121+R121+S121+T121)</f>
        <v>0</v>
      </c>
      <c r="V120" s="112" t="str">
        <f t="shared" ref="V120" si="1485">IF(U120=0,"NE",(IF(U120&gt;=($V$4/2),"DA","NE")))</f>
        <v>NE</v>
      </c>
      <c r="W120" s="22"/>
      <c r="X120" s="23"/>
      <c r="Y120" s="23"/>
      <c r="Z120" s="23"/>
      <c r="AA120" s="119">
        <f t="shared" ref="AA120" si="1486">IF((W121+X121+Y121+Z121)&gt;$AB$4,"GREŠKA",W121+X121+Y121+Z121)</f>
        <v>0</v>
      </c>
      <c r="AB120" s="112" t="str">
        <f t="shared" ref="AB120" si="1487">IF(AA120=0,"NE",(IF(AA120&gt;=($AB$4/2),"DA","NE")))</f>
        <v>NE</v>
      </c>
      <c r="AC120" s="22"/>
      <c r="AD120" s="23"/>
      <c r="AE120" s="23"/>
      <c r="AF120" s="23"/>
      <c r="AG120" s="119">
        <f t="shared" ref="AG120" si="1488">IF((AC121+AD121+AE121+AF121)&gt;$AH$4,"GREŠKA",AC121+AD121+AE121+AF121)</f>
        <v>0</v>
      </c>
      <c r="AH120" s="112" t="str">
        <f t="shared" ref="AH120" si="1489">IF(AG120=0,"NE",(IF(AG120&gt;=($AH$4/2),"DA","NE")))</f>
        <v>NE</v>
      </c>
      <c r="AI120" s="22"/>
      <c r="AJ120" s="23"/>
      <c r="AK120" s="23"/>
      <c r="AL120" s="23"/>
      <c r="AM120" s="114">
        <f t="shared" ref="AM120" si="1490">IF((AI121+AJ121+AK121+AL121)&gt;$AN$4,"GREŠKA",AI121+AJ121+AK121+AL121)</f>
        <v>0</v>
      </c>
      <c r="AN120" s="112" t="str">
        <f t="shared" ref="AN120" si="1491">IF(AM120=0,"NE",(IF(AM120&gt;=($AN$4/2),"DA","NE")))</f>
        <v>NE</v>
      </c>
      <c r="AO120" s="117">
        <f t="shared" ref="AO120" si="1492">IF(AND(J120="da",P120="da",V120="da",AB120="da",AH120="da",AN120="da"),I120+O120+U120+AA120+AM120+AG120,0)</f>
        <v>0</v>
      </c>
      <c r="AP120" s="170" t="str">
        <f t="shared" ref="AP120" si="1493">IF(OR(COUNTIF(J120:AN121,"ne")&gt;3,COUNTIF(J120:AN121,"ne")=0),"NE",COUNTIF(J120:AN121,"ne"))</f>
        <v>NE</v>
      </c>
      <c r="AQ120" s="172" t="str">
        <f t="shared" ref="AQ120" si="1494">IF(SUM(COUNTBLANK(E120:H120),COUNTBLANK(K120:N120),COUNTBLANK(Q120:T120),COUNTBLANK(W120:Z120),COUNTBLANK(AC120:AF120),COUNTBLANK(AI120:AL120))=24,"NE","DA")</f>
        <v>NE</v>
      </c>
      <c r="AR120" s="178"/>
      <c r="AS120" s="184" t="str">
        <f>J120</f>
        <v>NE</v>
      </c>
      <c r="AT120" s="184" t="str">
        <f>P120</f>
        <v>NE</v>
      </c>
      <c r="AU120" s="184" t="str">
        <f>V120</f>
        <v>NE</v>
      </c>
      <c r="AV120" s="184" t="str">
        <f>AB120</f>
        <v>NE</v>
      </c>
      <c r="AW120" s="184" t="str">
        <f>AH120</f>
        <v>NE</v>
      </c>
      <c r="AX120" s="184" t="str">
        <f>AN120</f>
        <v>NE</v>
      </c>
      <c r="AY120" s="188" t="str">
        <f t="shared" ref="AY120" si="1495">IF(AO120&lt;50, "NE",IF(AO120&lt;60,2,IF(AO120&lt;75,3,IF(AO120&lt;90,4,5))))</f>
        <v>NE</v>
      </c>
    </row>
    <row r="121" spans="1:51" ht="15.75" customHeight="1" thickBot="1" x14ac:dyDescent="0.3">
      <c r="A121" s="152"/>
      <c r="B121" s="154"/>
      <c r="C121" s="156"/>
      <c r="D121" s="26" t="s">
        <v>20</v>
      </c>
      <c r="E121" s="27">
        <f t="shared" ref="E121" si="1496">IF($E$7=0,0,$E$7/$E$6*E120)</f>
        <v>0</v>
      </c>
      <c r="F121" s="27">
        <f t="shared" ref="F121" si="1497">IF($F$7=0,0,$F$7/$F$6*F120)</f>
        <v>0</v>
      </c>
      <c r="G121" s="27">
        <f t="shared" ref="G121" si="1498">IF($G$7=0,0,$G$7/$G$6*G120)</f>
        <v>0</v>
      </c>
      <c r="H121" s="27">
        <f t="shared" ref="H121" si="1499">IF($H$7=0,0,$H$7/$H$6*H120)</f>
        <v>0</v>
      </c>
      <c r="I121" s="115"/>
      <c r="J121" s="116"/>
      <c r="K121" s="28">
        <f t="shared" ref="K121" si="1500">IF($K$7=0,0,$K$7/$K$6*K120)</f>
        <v>0</v>
      </c>
      <c r="L121" s="27">
        <f t="shared" ref="L121" si="1501">IF($L$7=0,0,$L$7/$L$6*L120)</f>
        <v>0</v>
      </c>
      <c r="M121" s="27">
        <f t="shared" ref="M121" si="1502">IF($M$7=0,0,$M$7/$M$6*M120)</f>
        <v>0</v>
      </c>
      <c r="N121" s="27">
        <f t="shared" ref="N121" si="1503">IF($N$7=0,0,$N$7/$N$6*N120)</f>
        <v>0</v>
      </c>
      <c r="O121" s="115"/>
      <c r="P121" s="116"/>
      <c r="Q121" s="28">
        <f t="shared" ref="Q121" si="1504">IF($Q$7=0,0,$Q$7/$Q$6*Q120)</f>
        <v>0</v>
      </c>
      <c r="R121" s="27">
        <f t="shared" ref="R121" si="1505">IF($R$7=0,0,$R$7/$R$6*R120)</f>
        <v>0</v>
      </c>
      <c r="S121" s="27">
        <f t="shared" ref="S121" si="1506">IF($S$7=0,0,$S$7/$S$6*S120)</f>
        <v>0</v>
      </c>
      <c r="T121" s="27">
        <f t="shared" ref="T121" si="1507">IF($T$7=0,0,$T$7/$T$6*T120)</f>
        <v>0</v>
      </c>
      <c r="U121" s="115"/>
      <c r="V121" s="116"/>
      <c r="W121" s="28">
        <f t="shared" ref="W121" si="1508">IF($W$7=0,0,$W$7/$W$6*W120)</f>
        <v>0</v>
      </c>
      <c r="X121" s="27">
        <f t="shared" ref="X121" si="1509">IF($X$7=0,0,$X$7/$X$6*X120)</f>
        <v>0</v>
      </c>
      <c r="Y121" s="27">
        <f t="shared" ref="Y121" si="1510">IF($Y$7=0,0,$Y$7/$Y$6*Y120)</f>
        <v>0</v>
      </c>
      <c r="Z121" s="27">
        <f t="shared" ref="Z121" si="1511">IF($Z$7=0,0,$Z$7/$Z$6*Z120)</f>
        <v>0</v>
      </c>
      <c r="AA121" s="115"/>
      <c r="AB121" s="116"/>
      <c r="AC121" s="28">
        <f t="shared" si="1312"/>
        <v>0</v>
      </c>
      <c r="AD121" s="27">
        <f t="shared" si="1313"/>
        <v>0</v>
      </c>
      <c r="AE121" s="27">
        <f t="shared" si="1314"/>
        <v>0</v>
      </c>
      <c r="AF121" s="27">
        <f t="shared" si="1315"/>
        <v>0</v>
      </c>
      <c r="AG121" s="120"/>
      <c r="AH121" s="113"/>
      <c r="AI121" s="59">
        <f t="shared" si="1316"/>
        <v>0</v>
      </c>
      <c r="AJ121" s="59">
        <f t="shared" si="1317"/>
        <v>0</v>
      </c>
      <c r="AK121" s="59">
        <f t="shared" si="1318"/>
        <v>0</v>
      </c>
      <c r="AL121" s="59">
        <f t="shared" si="1319"/>
        <v>0</v>
      </c>
      <c r="AM121" s="115"/>
      <c r="AN121" s="116"/>
      <c r="AO121" s="118"/>
      <c r="AP121" s="171"/>
      <c r="AQ121" s="174"/>
      <c r="AR121" s="179"/>
      <c r="AS121" s="181"/>
      <c r="AT121" s="181"/>
      <c r="AU121" s="181"/>
      <c r="AV121" s="181"/>
      <c r="AW121" s="181"/>
      <c r="AX121" s="181"/>
      <c r="AY121" s="189"/>
    </row>
    <row r="122" spans="1:51" ht="15" customHeight="1" x14ac:dyDescent="0.25">
      <c r="A122" s="151">
        <v>58</v>
      </c>
      <c r="B122" s="153" t="str">
        <f>'Popis studenata'!B59</f>
        <v xml:space="preserve"> </v>
      </c>
      <c r="C122" s="155">
        <f>'Popis studenata'!C59</f>
        <v>0</v>
      </c>
      <c r="D122" s="21" t="s">
        <v>19</v>
      </c>
      <c r="E122" s="22"/>
      <c r="F122" s="23"/>
      <c r="G122" s="23"/>
      <c r="H122" s="23"/>
      <c r="I122" s="119">
        <f t="shared" ref="I122" si="1512">IF((E123+F123+G123+H123)&gt;$J$4,"GREŠKA",E123+F123+G123+H123)</f>
        <v>0</v>
      </c>
      <c r="J122" s="112" t="str">
        <f t="shared" ref="J122" si="1513">IF(I122=0,"NE",(IF(I122&gt;=($J$4/2),"DA","NE")))</f>
        <v>NE</v>
      </c>
      <c r="K122" s="22"/>
      <c r="L122" s="23"/>
      <c r="M122" s="23"/>
      <c r="N122" s="23"/>
      <c r="O122" s="119">
        <f t="shared" ref="O122" si="1514">IF((K123+L123+M123+N123)&gt;$P$4,"GREŠKA",K123+L123+M123+N123)</f>
        <v>0</v>
      </c>
      <c r="P122" s="112" t="str">
        <f t="shared" ref="P122" si="1515">IF(O122=0,"NE",(IF(O122&gt;=($P$4/2),"DA","NE")))</f>
        <v>NE</v>
      </c>
      <c r="Q122" s="22"/>
      <c r="R122" s="23"/>
      <c r="S122" s="23"/>
      <c r="T122" s="23"/>
      <c r="U122" s="119">
        <f t="shared" ref="U122" si="1516">IF((Q123+R123+S123+T123)&gt;$V$4,"GREŠKA",Q123+R123+S123+T123)</f>
        <v>0</v>
      </c>
      <c r="V122" s="112" t="str">
        <f t="shared" ref="V122" si="1517">IF(U122=0,"NE",(IF(U122&gt;=($V$4/2),"DA","NE")))</f>
        <v>NE</v>
      </c>
      <c r="W122" s="22"/>
      <c r="X122" s="23"/>
      <c r="Y122" s="23"/>
      <c r="Z122" s="23"/>
      <c r="AA122" s="119">
        <f t="shared" ref="AA122" si="1518">IF((W123+X123+Y123+Z123)&gt;$AB$4,"GREŠKA",W123+X123+Y123+Z123)</f>
        <v>0</v>
      </c>
      <c r="AB122" s="112" t="str">
        <f t="shared" ref="AB122" si="1519">IF(AA122=0,"NE",(IF(AA122&gt;=($AB$4/2),"DA","NE")))</f>
        <v>NE</v>
      </c>
      <c r="AC122" s="22"/>
      <c r="AD122" s="23"/>
      <c r="AE122" s="23"/>
      <c r="AF122" s="23"/>
      <c r="AG122" s="119">
        <f t="shared" ref="AG122" si="1520">IF((AC123+AD123+AE123+AF123)&gt;$AH$4,"GREŠKA",AC123+AD123+AE123+AF123)</f>
        <v>0</v>
      </c>
      <c r="AH122" s="112" t="str">
        <f t="shared" ref="AH122" si="1521">IF(AG122=0,"NE",(IF(AG122&gt;=($AH$4/2),"DA","NE")))</f>
        <v>NE</v>
      </c>
      <c r="AI122" s="22"/>
      <c r="AJ122" s="23"/>
      <c r="AK122" s="23"/>
      <c r="AL122" s="23"/>
      <c r="AM122" s="114">
        <f t="shared" ref="AM122" si="1522">IF((AI123+AJ123+AK123+AL123)&gt;$AN$4,"GREŠKA",AI123+AJ123+AK123+AL123)</f>
        <v>0</v>
      </c>
      <c r="AN122" s="112" t="str">
        <f t="shared" ref="AN122" si="1523">IF(AM122=0,"NE",(IF(AM122&gt;=($AN$4/2),"DA","NE")))</f>
        <v>NE</v>
      </c>
      <c r="AO122" s="117">
        <f t="shared" ref="AO122" si="1524">IF(AND(J122="da",P122="da",V122="da",AB122="da",AH122="da",AN122="da"),I122+O122+U122+AA122+AM122+AG122,0)</f>
        <v>0</v>
      </c>
      <c r="AP122" s="170" t="str">
        <f t="shared" ref="AP122" si="1525">IF(OR(COUNTIF(J122:AN123,"ne")&gt;3,COUNTIF(J122:AN123,"ne")=0),"NE",COUNTIF(J122:AN123,"ne"))</f>
        <v>NE</v>
      </c>
      <c r="AQ122" s="172" t="str">
        <f t="shared" ref="AQ122" si="1526">IF(SUM(COUNTBLANK(E122:H122),COUNTBLANK(K122:N122),COUNTBLANK(Q122:T122),COUNTBLANK(W122:Z122),COUNTBLANK(AC122:AF122),COUNTBLANK(AI122:AL122))=24,"NE","DA")</f>
        <v>NE</v>
      </c>
      <c r="AR122" s="178"/>
      <c r="AS122" s="184" t="str">
        <f>J122</f>
        <v>NE</v>
      </c>
      <c r="AT122" s="184" t="str">
        <f>P122</f>
        <v>NE</v>
      </c>
      <c r="AU122" s="184" t="str">
        <f>V122</f>
        <v>NE</v>
      </c>
      <c r="AV122" s="184" t="str">
        <f>AB122</f>
        <v>NE</v>
      </c>
      <c r="AW122" s="184" t="str">
        <f>AH122</f>
        <v>NE</v>
      </c>
      <c r="AX122" s="184" t="str">
        <f>AN122</f>
        <v>NE</v>
      </c>
      <c r="AY122" s="188" t="str">
        <f t="shared" ref="AY122" si="1527">IF(AO122&lt;50, "NE",IF(AO122&lt;60,2,IF(AO122&lt;75,3,IF(AO122&lt;90,4,5))))</f>
        <v>NE</v>
      </c>
    </row>
    <row r="123" spans="1:51" ht="15.75" customHeight="1" thickBot="1" x14ac:dyDescent="0.3">
      <c r="A123" s="152"/>
      <c r="B123" s="154"/>
      <c r="C123" s="156"/>
      <c r="D123" s="26" t="s">
        <v>20</v>
      </c>
      <c r="E123" s="27">
        <f t="shared" ref="E123" si="1528">IF($E$7=0,0,$E$7/$E$6*E122)</f>
        <v>0</v>
      </c>
      <c r="F123" s="27">
        <f t="shared" ref="F123" si="1529">IF($F$7=0,0,$F$7/$F$6*F122)</f>
        <v>0</v>
      </c>
      <c r="G123" s="27">
        <f t="shared" ref="G123" si="1530">IF($G$7=0,0,$G$7/$G$6*G122)</f>
        <v>0</v>
      </c>
      <c r="H123" s="27">
        <f t="shared" ref="H123" si="1531">IF($H$7=0,0,$H$7/$H$6*H122)</f>
        <v>0</v>
      </c>
      <c r="I123" s="115"/>
      <c r="J123" s="116"/>
      <c r="K123" s="28">
        <f t="shared" ref="K123" si="1532">IF($K$7=0,0,$K$7/$K$6*K122)</f>
        <v>0</v>
      </c>
      <c r="L123" s="27">
        <f t="shared" ref="L123" si="1533">IF($L$7=0,0,$L$7/$L$6*L122)</f>
        <v>0</v>
      </c>
      <c r="M123" s="27">
        <f t="shared" ref="M123" si="1534">IF($M$7=0,0,$M$7/$M$6*M122)</f>
        <v>0</v>
      </c>
      <c r="N123" s="27">
        <f t="shared" ref="N123" si="1535">IF($N$7=0,0,$N$7/$N$6*N122)</f>
        <v>0</v>
      </c>
      <c r="O123" s="115"/>
      <c r="P123" s="116"/>
      <c r="Q123" s="28">
        <f t="shared" ref="Q123" si="1536">IF($Q$7=0,0,$Q$7/$Q$6*Q122)</f>
        <v>0</v>
      </c>
      <c r="R123" s="27">
        <f t="shared" ref="R123" si="1537">IF($R$7=0,0,$R$7/$R$6*R122)</f>
        <v>0</v>
      </c>
      <c r="S123" s="27">
        <f t="shared" ref="S123" si="1538">IF($S$7=0,0,$S$7/$S$6*S122)</f>
        <v>0</v>
      </c>
      <c r="T123" s="27">
        <f t="shared" ref="T123" si="1539">IF($T$7=0,0,$T$7/$T$6*T122)</f>
        <v>0</v>
      </c>
      <c r="U123" s="115"/>
      <c r="V123" s="116"/>
      <c r="W123" s="28">
        <f t="shared" ref="W123" si="1540">IF($W$7=0,0,$W$7/$W$6*W122)</f>
        <v>0</v>
      </c>
      <c r="X123" s="27">
        <f t="shared" ref="X123" si="1541">IF($X$7=0,0,$X$7/$X$6*X122)</f>
        <v>0</v>
      </c>
      <c r="Y123" s="27">
        <f t="shared" ref="Y123" si="1542">IF($Y$7=0,0,$Y$7/$Y$6*Y122)</f>
        <v>0</v>
      </c>
      <c r="Z123" s="27">
        <f t="shared" ref="Z123" si="1543">IF($Z$7=0,0,$Z$7/$Z$6*Z122)</f>
        <v>0</v>
      </c>
      <c r="AA123" s="115"/>
      <c r="AB123" s="116"/>
      <c r="AC123" s="28">
        <f t="shared" si="1312"/>
        <v>0</v>
      </c>
      <c r="AD123" s="27">
        <f t="shared" si="1313"/>
        <v>0</v>
      </c>
      <c r="AE123" s="27">
        <f t="shared" si="1314"/>
        <v>0</v>
      </c>
      <c r="AF123" s="27">
        <f t="shared" si="1315"/>
        <v>0</v>
      </c>
      <c r="AG123" s="120"/>
      <c r="AH123" s="113"/>
      <c r="AI123" s="59">
        <f t="shared" si="1316"/>
        <v>0</v>
      </c>
      <c r="AJ123" s="59">
        <f t="shared" si="1317"/>
        <v>0</v>
      </c>
      <c r="AK123" s="59">
        <f t="shared" si="1318"/>
        <v>0</v>
      </c>
      <c r="AL123" s="59">
        <f t="shared" si="1319"/>
        <v>0</v>
      </c>
      <c r="AM123" s="115"/>
      <c r="AN123" s="116"/>
      <c r="AO123" s="118"/>
      <c r="AP123" s="171"/>
      <c r="AQ123" s="174"/>
      <c r="AR123" s="179"/>
      <c r="AS123" s="181"/>
      <c r="AT123" s="181"/>
      <c r="AU123" s="181"/>
      <c r="AV123" s="181"/>
      <c r="AW123" s="181"/>
      <c r="AX123" s="181"/>
      <c r="AY123" s="189"/>
    </row>
    <row r="124" spans="1:51" ht="15" customHeight="1" x14ac:dyDescent="0.25">
      <c r="A124" s="151">
        <v>59</v>
      </c>
      <c r="B124" s="153" t="str">
        <f>'Popis studenata'!B60</f>
        <v xml:space="preserve"> </v>
      </c>
      <c r="C124" s="155">
        <f>'Popis studenata'!C60</f>
        <v>0</v>
      </c>
      <c r="D124" s="21" t="s">
        <v>19</v>
      </c>
      <c r="E124" s="22"/>
      <c r="F124" s="23"/>
      <c r="G124" s="23"/>
      <c r="H124" s="23"/>
      <c r="I124" s="119">
        <f t="shared" ref="I124" si="1544">IF((E125+F125+G125+H125)&gt;$J$4,"GREŠKA",E125+F125+G125+H125)</f>
        <v>0</v>
      </c>
      <c r="J124" s="112" t="str">
        <f t="shared" ref="J124" si="1545">IF(I124=0,"NE",(IF(I124&gt;=($J$4/2),"DA","NE")))</f>
        <v>NE</v>
      </c>
      <c r="K124" s="22"/>
      <c r="L124" s="23"/>
      <c r="M124" s="23"/>
      <c r="N124" s="23"/>
      <c r="O124" s="119">
        <f t="shared" ref="O124" si="1546">IF((K125+L125+M125+N125)&gt;$P$4,"GREŠKA",K125+L125+M125+N125)</f>
        <v>0</v>
      </c>
      <c r="P124" s="112" t="str">
        <f t="shared" ref="P124" si="1547">IF(O124=0,"NE",(IF(O124&gt;=($P$4/2),"DA","NE")))</f>
        <v>NE</v>
      </c>
      <c r="Q124" s="22"/>
      <c r="R124" s="23"/>
      <c r="S124" s="23"/>
      <c r="T124" s="23"/>
      <c r="U124" s="119">
        <f t="shared" ref="U124" si="1548">IF((Q125+R125+S125+T125)&gt;$V$4,"GREŠKA",Q125+R125+S125+T125)</f>
        <v>0</v>
      </c>
      <c r="V124" s="112" t="str">
        <f t="shared" ref="V124" si="1549">IF(U124=0,"NE",(IF(U124&gt;=($V$4/2),"DA","NE")))</f>
        <v>NE</v>
      </c>
      <c r="W124" s="22"/>
      <c r="X124" s="23"/>
      <c r="Y124" s="23"/>
      <c r="Z124" s="23"/>
      <c r="AA124" s="119">
        <f t="shared" ref="AA124" si="1550">IF((W125+X125+Y125+Z125)&gt;$AB$4,"GREŠKA",W125+X125+Y125+Z125)</f>
        <v>0</v>
      </c>
      <c r="AB124" s="112" t="str">
        <f t="shared" ref="AB124" si="1551">IF(AA124=0,"NE",(IF(AA124&gt;=($AB$4/2),"DA","NE")))</f>
        <v>NE</v>
      </c>
      <c r="AC124" s="22"/>
      <c r="AD124" s="23"/>
      <c r="AE124" s="23"/>
      <c r="AF124" s="23"/>
      <c r="AG124" s="119">
        <f t="shared" ref="AG124" si="1552">IF((AC125+AD125+AE125+AF125)&gt;$AH$4,"GREŠKA",AC125+AD125+AE125+AF125)</f>
        <v>0</v>
      </c>
      <c r="AH124" s="112" t="str">
        <f t="shared" ref="AH124" si="1553">IF(AG124=0,"NE",(IF(AG124&gt;=($AH$4/2),"DA","NE")))</f>
        <v>NE</v>
      </c>
      <c r="AI124" s="22"/>
      <c r="AJ124" s="23"/>
      <c r="AK124" s="23"/>
      <c r="AL124" s="23"/>
      <c r="AM124" s="114">
        <f t="shared" ref="AM124" si="1554">IF((AI125+AJ125+AK125+AL125)&gt;$AN$4,"GREŠKA",AI125+AJ125+AK125+AL125)</f>
        <v>0</v>
      </c>
      <c r="AN124" s="112" t="str">
        <f t="shared" ref="AN124" si="1555">IF(AM124=0,"NE",(IF(AM124&gt;=($AN$4/2),"DA","NE")))</f>
        <v>NE</v>
      </c>
      <c r="AO124" s="117">
        <f t="shared" ref="AO124" si="1556">IF(AND(J124="da",P124="da",V124="da",AB124="da",AH124="da",AN124="da"),I124+O124+U124+AA124+AM124+AG124,0)</f>
        <v>0</v>
      </c>
      <c r="AP124" s="170" t="str">
        <f t="shared" ref="AP124" si="1557">IF(OR(COUNTIF(J124:AN125,"ne")&gt;3,COUNTIF(J124:AN125,"ne")=0),"NE",COUNTIF(J124:AN125,"ne"))</f>
        <v>NE</v>
      </c>
      <c r="AQ124" s="172" t="str">
        <f t="shared" ref="AQ124" si="1558">IF(SUM(COUNTBLANK(E124:H124),COUNTBLANK(K124:N124),COUNTBLANK(Q124:T124),COUNTBLANK(W124:Z124),COUNTBLANK(AC124:AF124),COUNTBLANK(AI124:AL124))=24,"NE","DA")</f>
        <v>NE</v>
      </c>
      <c r="AR124" s="178"/>
      <c r="AS124" s="184" t="str">
        <f>J124</f>
        <v>NE</v>
      </c>
      <c r="AT124" s="184" t="str">
        <f>P124</f>
        <v>NE</v>
      </c>
      <c r="AU124" s="184" t="str">
        <f>V124</f>
        <v>NE</v>
      </c>
      <c r="AV124" s="184" t="str">
        <f>AB124</f>
        <v>NE</v>
      </c>
      <c r="AW124" s="184" t="str">
        <f>AH124</f>
        <v>NE</v>
      </c>
      <c r="AX124" s="184" t="str">
        <f>AN124</f>
        <v>NE</v>
      </c>
      <c r="AY124" s="188" t="str">
        <f t="shared" ref="AY124" si="1559">IF(AO124&lt;50, "NE",IF(AO124&lt;60,2,IF(AO124&lt;75,3,IF(AO124&lt;90,4,5))))</f>
        <v>NE</v>
      </c>
    </row>
    <row r="125" spans="1:51" ht="15.75" customHeight="1" thickBot="1" x14ac:dyDescent="0.3">
      <c r="A125" s="152"/>
      <c r="B125" s="154"/>
      <c r="C125" s="156"/>
      <c r="D125" s="26" t="s">
        <v>20</v>
      </c>
      <c r="E125" s="27">
        <f t="shared" ref="E125" si="1560">IF($E$7=0,0,$E$7/$E$6*E124)</f>
        <v>0</v>
      </c>
      <c r="F125" s="27">
        <f t="shared" ref="F125" si="1561">IF($F$7=0,0,$F$7/$F$6*F124)</f>
        <v>0</v>
      </c>
      <c r="G125" s="27">
        <f t="shared" ref="G125" si="1562">IF($G$7=0,0,$G$7/$G$6*G124)</f>
        <v>0</v>
      </c>
      <c r="H125" s="27">
        <f t="shared" ref="H125" si="1563">IF($H$7=0,0,$H$7/$H$6*H124)</f>
        <v>0</v>
      </c>
      <c r="I125" s="115"/>
      <c r="J125" s="116"/>
      <c r="K125" s="28">
        <f t="shared" ref="K125" si="1564">IF($K$7=0,0,$K$7/$K$6*K124)</f>
        <v>0</v>
      </c>
      <c r="L125" s="27">
        <f t="shared" ref="L125" si="1565">IF($L$7=0,0,$L$7/$L$6*L124)</f>
        <v>0</v>
      </c>
      <c r="M125" s="27">
        <f t="shared" ref="M125" si="1566">IF($M$7=0,0,$M$7/$M$6*M124)</f>
        <v>0</v>
      </c>
      <c r="N125" s="27">
        <f t="shared" ref="N125" si="1567">IF($N$7=0,0,$N$7/$N$6*N124)</f>
        <v>0</v>
      </c>
      <c r="O125" s="115"/>
      <c r="P125" s="116"/>
      <c r="Q125" s="28">
        <f t="shared" ref="Q125" si="1568">IF($Q$7=0,0,$Q$7/$Q$6*Q124)</f>
        <v>0</v>
      </c>
      <c r="R125" s="27">
        <f t="shared" ref="R125" si="1569">IF($R$7=0,0,$R$7/$R$6*R124)</f>
        <v>0</v>
      </c>
      <c r="S125" s="27">
        <f t="shared" ref="S125" si="1570">IF($S$7=0,0,$S$7/$S$6*S124)</f>
        <v>0</v>
      </c>
      <c r="T125" s="27">
        <f t="shared" ref="T125" si="1571">IF($T$7=0,0,$T$7/$T$6*T124)</f>
        <v>0</v>
      </c>
      <c r="U125" s="115"/>
      <c r="V125" s="116"/>
      <c r="W125" s="28">
        <f t="shared" ref="W125" si="1572">IF($W$7=0,0,$W$7/$W$6*W124)</f>
        <v>0</v>
      </c>
      <c r="X125" s="27">
        <f t="shared" ref="X125" si="1573">IF($X$7=0,0,$X$7/$X$6*X124)</f>
        <v>0</v>
      </c>
      <c r="Y125" s="27">
        <f t="shared" ref="Y125" si="1574">IF($Y$7=0,0,$Y$7/$Y$6*Y124)</f>
        <v>0</v>
      </c>
      <c r="Z125" s="27">
        <f t="shared" ref="Z125" si="1575">IF($Z$7=0,0,$Z$7/$Z$6*Z124)</f>
        <v>0</v>
      </c>
      <c r="AA125" s="115"/>
      <c r="AB125" s="116"/>
      <c r="AC125" s="28">
        <f t="shared" si="1312"/>
        <v>0</v>
      </c>
      <c r="AD125" s="27">
        <f t="shared" si="1313"/>
        <v>0</v>
      </c>
      <c r="AE125" s="27">
        <f t="shared" si="1314"/>
        <v>0</v>
      </c>
      <c r="AF125" s="27">
        <f t="shared" si="1315"/>
        <v>0</v>
      </c>
      <c r="AG125" s="120"/>
      <c r="AH125" s="113"/>
      <c r="AI125" s="59">
        <f t="shared" si="1316"/>
        <v>0</v>
      </c>
      <c r="AJ125" s="59">
        <f t="shared" si="1317"/>
        <v>0</v>
      </c>
      <c r="AK125" s="59">
        <f t="shared" si="1318"/>
        <v>0</v>
      </c>
      <c r="AL125" s="59">
        <f t="shared" si="1319"/>
        <v>0</v>
      </c>
      <c r="AM125" s="115"/>
      <c r="AN125" s="116"/>
      <c r="AO125" s="118"/>
      <c r="AP125" s="171"/>
      <c r="AQ125" s="174"/>
      <c r="AR125" s="179"/>
      <c r="AS125" s="181"/>
      <c r="AT125" s="181"/>
      <c r="AU125" s="181"/>
      <c r="AV125" s="181"/>
      <c r="AW125" s="181"/>
      <c r="AX125" s="181"/>
      <c r="AY125" s="189"/>
    </row>
    <row r="126" spans="1:51" ht="15" customHeight="1" x14ac:dyDescent="0.25">
      <c r="A126" s="151">
        <v>60</v>
      </c>
      <c r="B126" s="153" t="str">
        <f>'Popis studenata'!B61</f>
        <v xml:space="preserve"> </v>
      </c>
      <c r="C126" s="155">
        <f>'Popis studenata'!C61</f>
        <v>0</v>
      </c>
      <c r="D126" s="21" t="s">
        <v>19</v>
      </c>
      <c r="E126" s="22"/>
      <c r="F126" s="23"/>
      <c r="G126" s="23"/>
      <c r="H126" s="23"/>
      <c r="I126" s="119">
        <f t="shared" ref="I126" si="1576">IF((E127+F127+G127+H127)&gt;$J$4,"GREŠKA",E127+F127+G127+H127)</f>
        <v>0</v>
      </c>
      <c r="J126" s="112" t="str">
        <f t="shared" ref="J126" si="1577">IF(I126=0,"NE",(IF(I126&gt;=($J$4/2),"DA","NE")))</f>
        <v>NE</v>
      </c>
      <c r="K126" s="22"/>
      <c r="L126" s="23"/>
      <c r="M126" s="23"/>
      <c r="N126" s="23"/>
      <c r="O126" s="119">
        <f t="shared" ref="O126" si="1578">IF((K127+L127+M127+N127)&gt;$P$4,"GREŠKA",K127+L127+M127+N127)</f>
        <v>0</v>
      </c>
      <c r="P126" s="112" t="str">
        <f t="shared" ref="P126" si="1579">IF(O126=0,"NE",(IF(O126&gt;=($P$4/2),"DA","NE")))</f>
        <v>NE</v>
      </c>
      <c r="Q126" s="22"/>
      <c r="R126" s="23"/>
      <c r="S126" s="23"/>
      <c r="T126" s="23"/>
      <c r="U126" s="119">
        <f t="shared" ref="U126" si="1580">IF((Q127+R127+S127+T127)&gt;$V$4,"GREŠKA",Q127+R127+S127+T127)</f>
        <v>0</v>
      </c>
      <c r="V126" s="112" t="str">
        <f t="shared" ref="V126" si="1581">IF(U126=0,"NE",(IF(U126&gt;=($V$4/2),"DA","NE")))</f>
        <v>NE</v>
      </c>
      <c r="W126" s="22"/>
      <c r="X126" s="23"/>
      <c r="Y126" s="23"/>
      <c r="Z126" s="23"/>
      <c r="AA126" s="119">
        <f t="shared" ref="AA126" si="1582">IF((W127+X127+Y127+Z127)&gt;$AB$4,"GREŠKA",W127+X127+Y127+Z127)</f>
        <v>0</v>
      </c>
      <c r="AB126" s="112" t="str">
        <f t="shared" ref="AB126" si="1583">IF(AA126=0,"NE",(IF(AA126&gt;=($AB$4/2),"DA","NE")))</f>
        <v>NE</v>
      </c>
      <c r="AC126" s="22"/>
      <c r="AD126" s="23"/>
      <c r="AE126" s="23"/>
      <c r="AF126" s="23"/>
      <c r="AG126" s="119">
        <f t="shared" ref="AG126" si="1584">IF((AC127+AD127+AE127+AF127)&gt;$AH$4,"GREŠKA",AC127+AD127+AE127+AF127)</f>
        <v>0</v>
      </c>
      <c r="AH126" s="112" t="str">
        <f t="shared" ref="AH126" si="1585">IF(AG126=0,"NE",(IF(AG126&gt;=($AH$4/2),"DA","NE")))</f>
        <v>NE</v>
      </c>
      <c r="AI126" s="22"/>
      <c r="AJ126" s="23"/>
      <c r="AK126" s="23"/>
      <c r="AL126" s="23"/>
      <c r="AM126" s="114">
        <f t="shared" ref="AM126" si="1586">IF((AI127+AJ127+AK127+AL127)&gt;$AN$4,"GREŠKA",AI127+AJ127+AK127+AL127)</f>
        <v>0</v>
      </c>
      <c r="AN126" s="112" t="str">
        <f t="shared" ref="AN126" si="1587">IF(AM126=0,"NE",(IF(AM126&gt;=($AN$4/2),"DA","NE")))</f>
        <v>NE</v>
      </c>
      <c r="AO126" s="117">
        <f t="shared" ref="AO126" si="1588">IF(AND(J126="da",P126="da",V126="da",AB126="da",AH126="da",AN126="da"),I126+O126+U126+AA126+AM126+AG126,0)</f>
        <v>0</v>
      </c>
      <c r="AP126" s="170" t="str">
        <f t="shared" ref="AP126" si="1589">IF(OR(COUNTIF(J126:AN127,"ne")&gt;3,COUNTIF(J126:AN127,"ne")=0),"NE",COUNTIF(J126:AN127,"ne"))</f>
        <v>NE</v>
      </c>
      <c r="AQ126" s="172" t="str">
        <f t="shared" ref="AQ126" si="1590">IF(SUM(COUNTBLANK(E126:H126),COUNTBLANK(K126:N126),COUNTBLANK(Q126:T126),COUNTBLANK(W126:Z126),COUNTBLANK(AC126:AF126),COUNTBLANK(AI126:AL126))=24,"NE","DA")</f>
        <v>NE</v>
      </c>
      <c r="AR126" s="178"/>
      <c r="AS126" s="184" t="str">
        <f>J126</f>
        <v>NE</v>
      </c>
      <c r="AT126" s="184" t="str">
        <f>P126</f>
        <v>NE</v>
      </c>
      <c r="AU126" s="184" t="str">
        <f>V126</f>
        <v>NE</v>
      </c>
      <c r="AV126" s="184" t="str">
        <f>AB126</f>
        <v>NE</v>
      </c>
      <c r="AW126" s="184" t="str">
        <f>AH126</f>
        <v>NE</v>
      </c>
      <c r="AX126" s="184" t="str">
        <f>AN126</f>
        <v>NE</v>
      </c>
      <c r="AY126" s="188" t="str">
        <f t="shared" ref="AY126" si="1591">IF(AO126&lt;50, "NE",IF(AO126&lt;60,2,IF(AO126&lt;75,3,IF(AO126&lt;90,4,5))))</f>
        <v>NE</v>
      </c>
    </row>
    <row r="127" spans="1:51" ht="15.75" customHeight="1" thickBot="1" x14ac:dyDescent="0.3">
      <c r="A127" s="152"/>
      <c r="B127" s="154"/>
      <c r="C127" s="156"/>
      <c r="D127" s="26" t="s">
        <v>20</v>
      </c>
      <c r="E127" s="27">
        <f t="shared" ref="E127" si="1592">IF($E$7=0,0,$E$7/$E$6*E126)</f>
        <v>0</v>
      </c>
      <c r="F127" s="27">
        <f t="shared" ref="F127" si="1593">IF($F$7=0,0,$F$7/$F$6*F126)</f>
        <v>0</v>
      </c>
      <c r="G127" s="27">
        <f t="shared" ref="G127" si="1594">IF($G$7=0,0,$G$7/$G$6*G126)</f>
        <v>0</v>
      </c>
      <c r="H127" s="27">
        <f t="shared" ref="H127" si="1595">IF($H$7=0,0,$H$7/$H$6*H126)</f>
        <v>0</v>
      </c>
      <c r="I127" s="115"/>
      <c r="J127" s="116"/>
      <c r="K127" s="28">
        <f t="shared" ref="K127" si="1596">IF($K$7=0,0,$K$7/$K$6*K126)</f>
        <v>0</v>
      </c>
      <c r="L127" s="27">
        <f t="shared" ref="L127" si="1597">IF($L$7=0,0,$L$7/$L$6*L126)</f>
        <v>0</v>
      </c>
      <c r="M127" s="27">
        <f t="shared" ref="M127" si="1598">IF($M$7=0,0,$M$7/$M$6*M126)</f>
        <v>0</v>
      </c>
      <c r="N127" s="27">
        <f t="shared" ref="N127" si="1599">IF($N$7=0,0,$N$7/$N$6*N126)</f>
        <v>0</v>
      </c>
      <c r="O127" s="115"/>
      <c r="P127" s="116"/>
      <c r="Q127" s="28">
        <f t="shared" ref="Q127" si="1600">IF($Q$7=0,0,$Q$7/$Q$6*Q126)</f>
        <v>0</v>
      </c>
      <c r="R127" s="27">
        <f t="shared" ref="R127" si="1601">IF($R$7=0,0,$R$7/$R$6*R126)</f>
        <v>0</v>
      </c>
      <c r="S127" s="27">
        <f t="shared" ref="S127" si="1602">IF($S$7=0,0,$S$7/$S$6*S126)</f>
        <v>0</v>
      </c>
      <c r="T127" s="27">
        <f t="shared" ref="T127" si="1603">IF($T$7=0,0,$T$7/$T$6*T126)</f>
        <v>0</v>
      </c>
      <c r="U127" s="115"/>
      <c r="V127" s="116"/>
      <c r="W127" s="28">
        <f t="shared" ref="W127" si="1604">IF($W$7=0,0,$W$7/$W$6*W126)</f>
        <v>0</v>
      </c>
      <c r="X127" s="27">
        <f t="shared" ref="X127" si="1605">IF($X$7=0,0,$X$7/$X$6*X126)</f>
        <v>0</v>
      </c>
      <c r="Y127" s="27">
        <f t="shared" ref="Y127" si="1606">IF($Y$7=0,0,$Y$7/$Y$6*Y126)</f>
        <v>0</v>
      </c>
      <c r="Z127" s="27">
        <f t="shared" ref="Z127" si="1607">IF($Z$7=0,0,$Z$7/$Z$6*Z126)</f>
        <v>0</v>
      </c>
      <c r="AA127" s="115"/>
      <c r="AB127" s="116"/>
      <c r="AC127" s="28">
        <f t="shared" si="1312"/>
        <v>0</v>
      </c>
      <c r="AD127" s="27">
        <f t="shared" si="1313"/>
        <v>0</v>
      </c>
      <c r="AE127" s="27">
        <f t="shared" si="1314"/>
        <v>0</v>
      </c>
      <c r="AF127" s="27">
        <f t="shared" si="1315"/>
        <v>0</v>
      </c>
      <c r="AG127" s="120"/>
      <c r="AH127" s="113"/>
      <c r="AI127" s="59">
        <f t="shared" si="1316"/>
        <v>0</v>
      </c>
      <c r="AJ127" s="59">
        <f t="shared" si="1317"/>
        <v>0</v>
      </c>
      <c r="AK127" s="59">
        <f t="shared" si="1318"/>
        <v>0</v>
      </c>
      <c r="AL127" s="59">
        <f t="shared" si="1319"/>
        <v>0</v>
      </c>
      <c r="AM127" s="115"/>
      <c r="AN127" s="116"/>
      <c r="AO127" s="118"/>
      <c r="AP127" s="171"/>
      <c r="AQ127" s="174"/>
      <c r="AR127" s="179"/>
      <c r="AS127" s="181"/>
      <c r="AT127" s="181"/>
      <c r="AU127" s="181"/>
      <c r="AV127" s="181"/>
      <c r="AW127" s="181"/>
      <c r="AX127" s="181"/>
      <c r="AY127" s="189"/>
    </row>
    <row r="128" spans="1:51" ht="15" customHeight="1" x14ac:dyDescent="0.25">
      <c r="A128" s="151">
        <v>61</v>
      </c>
      <c r="B128" s="153" t="str">
        <f>'Popis studenata'!B62</f>
        <v xml:space="preserve"> </v>
      </c>
      <c r="C128" s="155">
        <f>'Popis studenata'!C62</f>
        <v>0</v>
      </c>
      <c r="D128" s="21" t="s">
        <v>19</v>
      </c>
      <c r="E128" s="22"/>
      <c r="F128" s="23"/>
      <c r="G128" s="23"/>
      <c r="H128" s="23"/>
      <c r="I128" s="119">
        <f t="shared" ref="I128" si="1608">IF((E129+F129+G129+H129)&gt;$J$4,"GREŠKA",E129+F129+G129+H129)</f>
        <v>0</v>
      </c>
      <c r="J128" s="112" t="str">
        <f t="shared" ref="J128" si="1609">IF(I128=0,"NE",(IF(I128&gt;=($J$4/2),"DA","NE")))</f>
        <v>NE</v>
      </c>
      <c r="K128" s="22"/>
      <c r="L128" s="23"/>
      <c r="M128" s="23"/>
      <c r="N128" s="23"/>
      <c r="O128" s="119">
        <f t="shared" ref="O128" si="1610">IF((K129+L129+M129+N129)&gt;$P$4,"GREŠKA",K129+L129+M129+N129)</f>
        <v>0</v>
      </c>
      <c r="P128" s="112" t="str">
        <f t="shared" ref="P128" si="1611">IF(O128=0,"NE",(IF(O128&gt;=($P$4/2),"DA","NE")))</f>
        <v>NE</v>
      </c>
      <c r="Q128" s="22"/>
      <c r="R128" s="23"/>
      <c r="S128" s="23"/>
      <c r="T128" s="23"/>
      <c r="U128" s="119">
        <f t="shared" ref="U128" si="1612">IF((Q129+R129+S129+T129)&gt;$V$4,"GREŠKA",Q129+R129+S129+T129)</f>
        <v>0</v>
      </c>
      <c r="V128" s="112" t="str">
        <f t="shared" ref="V128" si="1613">IF(U128=0,"NE",(IF(U128&gt;=($V$4/2),"DA","NE")))</f>
        <v>NE</v>
      </c>
      <c r="W128" s="22"/>
      <c r="X128" s="23"/>
      <c r="Y128" s="23"/>
      <c r="Z128" s="23"/>
      <c r="AA128" s="119">
        <f t="shared" ref="AA128" si="1614">IF((W129+X129+Y129+Z129)&gt;$AB$4,"GREŠKA",W129+X129+Y129+Z129)</f>
        <v>0</v>
      </c>
      <c r="AB128" s="112" t="str">
        <f t="shared" ref="AB128" si="1615">IF(AA128=0,"NE",(IF(AA128&gt;=($AB$4/2),"DA","NE")))</f>
        <v>NE</v>
      </c>
      <c r="AC128" s="22"/>
      <c r="AD128" s="23"/>
      <c r="AE128" s="23"/>
      <c r="AF128" s="23"/>
      <c r="AG128" s="119">
        <f t="shared" ref="AG128" si="1616">IF((AC129+AD129+AE129+AF129)&gt;$AH$4,"GREŠKA",AC129+AD129+AE129+AF129)</f>
        <v>0</v>
      </c>
      <c r="AH128" s="112" t="str">
        <f t="shared" ref="AH128" si="1617">IF(AG128=0,"NE",(IF(AG128&gt;=($AH$4/2),"DA","NE")))</f>
        <v>NE</v>
      </c>
      <c r="AI128" s="22"/>
      <c r="AJ128" s="23"/>
      <c r="AK128" s="23"/>
      <c r="AL128" s="23"/>
      <c r="AM128" s="114">
        <f t="shared" ref="AM128" si="1618">IF((AI129+AJ129+AK129+AL129)&gt;$AN$4,"GREŠKA",AI129+AJ129+AK129+AL129)</f>
        <v>0</v>
      </c>
      <c r="AN128" s="112" t="str">
        <f t="shared" ref="AN128" si="1619">IF(AM128=0,"NE",(IF(AM128&gt;=($AN$4/2),"DA","NE")))</f>
        <v>NE</v>
      </c>
      <c r="AO128" s="117">
        <f t="shared" ref="AO128" si="1620">IF(AND(J128="da",P128="da",V128="da",AB128="da",AH128="da",AN128="da"),I128+O128+U128+AA128+AM128+AG128,0)</f>
        <v>0</v>
      </c>
      <c r="AP128" s="170" t="str">
        <f t="shared" ref="AP128" si="1621">IF(OR(COUNTIF(J128:AN129,"ne")&gt;3,COUNTIF(J128:AN129,"ne")=0),"NE",COUNTIF(J128:AN129,"ne"))</f>
        <v>NE</v>
      </c>
      <c r="AQ128" s="172" t="str">
        <f t="shared" ref="AQ128" si="1622">IF(SUM(COUNTBLANK(E128:H128),COUNTBLANK(K128:N128),COUNTBLANK(Q128:T128),COUNTBLANK(W128:Z128),COUNTBLANK(AC128:AF128),COUNTBLANK(AI128:AL128))=24,"NE","DA")</f>
        <v>NE</v>
      </c>
      <c r="AR128" s="178"/>
      <c r="AS128" s="184" t="str">
        <f>J128</f>
        <v>NE</v>
      </c>
      <c r="AT128" s="184" t="str">
        <f>P128</f>
        <v>NE</v>
      </c>
      <c r="AU128" s="184" t="str">
        <f>V128</f>
        <v>NE</v>
      </c>
      <c r="AV128" s="184" t="str">
        <f>AB128</f>
        <v>NE</v>
      </c>
      <c r="AW128" s="184" t="str">
        <f>AH128</f>
        <v>NE</v>
      </c>
      <c r="AX128" s="184" t="str">
        <f>AN128</f>
        <v>NE</v>
      </c>
      <c r="AY128" s="188" t="str">
        <f t="shared" ref="AY128" si="1623">IF(AO128&lt;50, "NE",IF(AO128&lt;60,2,IF(AO128&lt;75,3,IF(AO128&lt;90,4,5))))</f>
        <v>NE</v>
      </c>
    </row>
    <row r="129" spans="1:51" ht="15.75" customHeight="1" thickBot="1" x14ac:dyDescent="0.3">
      <c r="A129" s="152"/>
      <c r="B129" s="154"/>
      <c r="C129" s="156"/>
      <c r="D129" s="26" t="s">
        <v>20</v>
      </c>
      <c r="E129" s="27">
        <f t="shared" ref="E129" si="1624">IF($E$7=0,0,$E$7/$E$6*E128)</f>
        <v>0</v>
      </c>
      <c r="F129" s="27">
        <f t="shared" ref="F129" si="1625">IF($F$7=0,0,$F$7/$F$6*F128)</f>
        <v>0</v>
      </c>
      <c r="G129" s="27">
        <f t="shared" ref="G129" si="1626">IF($G$7=0,0,$G$7/$G$6*G128)</f>
        <v>0</v>
      </c>
      <c r="H129" s="27">
        <f t="shared" ref="H129" si="1627">IF($H$7=0,0,$H$7/$H$6*H128)</f>
        <v>0</v>
      </c>
      <c r="I129" s="115"/>
      <c r="J129" s="116"/>
      <c r="K129" s="28">
        <f t="shared" ref="K129" si="1628">IF($K$7=0,0,$K$7/$K$6*K128)</f>
        <v>0</v>
      </c>
      <c r="L129" s="27">
        <f t="shared" ref="L129" si="1629">IF($L$7=0,0,$L$7/$L$6*L128)</f>
        <v>0</v>
      </c>
      <c r="M129" s="27">
        <f t="shared" ref="M129" si="1630">IF($M$7=0,0,$M$7/$M$6*M128)</f>
        <v>0</v>
      </c>
      <c r="N129" s="27">
        <f t="shared" ref="N129" si="1631">IF($N$7=0,0,$N$7/$N$6*N128)</f>
        <v>0</v>
      </c>
      <c r="O129" s="115"/>
      <c r="P129" s="116"/>
      <c r="Q129" s="28">
        <f t="shared" ref="Q129" si="1632">IF($Q$7=0,0,$Q$7/$Q$6*Q128)</f>
        <v>0</v>
      </c>
      <c r="R129" s="27">
        <f t="shared" ref="R129" si="1633">IF($R$7=0,0,$R$7/$R$6*R128)</f>
        <v>0</v>
      </c>
      <c r="S129" s="27">
        <f t="shared" ref="S129" si="1634">IF($S$7=0,0,$S$7/$S$6*S128)</f>
        <v>0</v>
      </c>
      <c r="T129" s="27">
        <f t="shared" ref="T129" si="1635">IF($T$7=0,0,$T$7/$T$6*T128)</f>
        <v>0</v>
      </c>
      <c r="U129" s="115"/>
      <c r="V129" s="116"/>
      <c r="W129" s="28">
        <f t="shared" ref="W129" si="1636">IF($W$7=0,0,$W$7/$W$6*W128)</f>
        <v>0</v>
      </c>
      <c r="X129" s="27">
        <f t="shared" ref="X129" si="1637">IF($X$7=0,0,$X$7/$X$6*X128)</f>
        <v>0</v>
      </c>
      <c r="Y129" s="27">
        <f t="shared" ref="Y129" si="1638">IF($Y$7=0,0,$Y$7/$Y$6*Y128)</f>
        <v>0</v>
      </c>
      <c r="Z129" s="27">
        <f t="shared" ref="Z129" si="1639">IF($Z$7=0,0,$Z$7/$Z$6*Z128)</f>
        <v>0</v>
      </c>
      <c r="AA129" s="115"/>
      <c r="AB129" s="116"/>
      <c r="AC129" s="28">
        <f t="shared" si="1312"/>
        <v>0</v>
      </c>
      <c r="AD129" s="27">
        <f t="shared" si="1313"/>
        <v>0</v>
      </c>
      <c r="AE129" s="27">
        <f t="shared" si="1314"/>
        <v>0</v>
      </c>
      <c r="AF129" s="27">
        <f t="shared" si="1315"/>
        <v>0</v>
      </c>
      <c r="AG129" s="120"/>
      <c r="AH129" s="113"/>
      <c r="AI129" s="59">
        <f t="shared" si="1316"/>
        <v>0</v>
      </c>
      <c r="AJ129" s="59">
        <f t="shared" si="1317"/>
        <v>0</v>
      </c>
      <c r="AK129" s="59">
        <f t="shared" si="1318"/>
        <v>0</v>
      </c>
      <c r="AL129" s="59">
        <f t="shared" si="1319"/>
        <v>0</v>
      </c>
      <c r="AM129" s="115"/>
      <c r="AN129" s="116"/>
      <c r="AO129" s="118"/>
      <c r="AP129" s="171"/>
      <c r="AQ129" s="174"/>
      <c r="AR129" s="179"/>
      <c r="AS129" s="181"/>
      <c r="AT129" s="181"/>
      <c r="AU129" s="181"/>
      <c r="AV129" s="181"/>
      <c r="AW129" s="181"/>
      <c r="AX129" s="181"/>
      <c r="AY129" s="189"/>
    </row>
    <row r="130" spans="1:51" ht="15" customHeight="1" x14ac:dyDescent="0.25">
      <c r="A130" s="151">
        <v>62</v>
      </c>
      <c r="B130" s="153" t="str">
        <f>'Popis studenata'!B63</f>
        <v xml:space="preserve"> </v>
      </c>
      <c r="C130" s="155">
        <f>'Popis studenata'!C63</f>
        <v>0</v>
      </c>
      <c r="D130" s="21" t="s">
        <v>19</v>
      </c>
      <c r="E130" s="22"/>
      <c r="F130" s="23"/>
      <c r="G130" s="23"/>
      <c r="H130" s="23"/>
      <c r="I130" s="119">
        <f t="shared" ref="I130" si="1640">IF((E131+F131+G131+H131)&gt;$J$4,"GREŠKA",E131+F131+G131+H131)</f>
        <v>0</v>
      </c>
      <c r="J130" s="112" t="str">
        <f t="shared" ref="J130" si="1641">IF(I130=0,"NE",(IF(I130&gt;=($J$4/2),"DA","NE")))</f>
        <v>NE</v>
      </c>
      <c r="K130" s="22"/>
      <c r="L130" s="23"/>
      <c r="M130" s="23"/>
      <c r="N130" s="23"/>
      <c r="O130" s="119">
        <f t="shared" ref="O130" si="1642">IF((K131+L131+M131+N131)&gt;$P$4,"GREŠKA",K131+L131+M131+N131)</f>
        <v>0</v>
      </c>
      <c r="P130" s="112" t="str">
        <f t="shared" ref="P130" si="1643">IF(O130=0,"NE",(IF(O130&gt;=($P$4/2),"DA","NE")))</f>
        <v>NE</v>
      </c>
      <c r="Q130" s="22"/>
      <c r="R130" s="23"/>
      <c r="S130" s="23"/>
      <c r="T130" s="23"/>
      <c r="U130" s="119">
        <f t="shared" ref="U130" si="1644">IF((Q131+R131+S131+T131)&gt;$V$4,"GREŠKA",Q131+R131+S131+T131)</f>
        <v>0</v>
      </c>
      <c r="V130" s="112" t="str">
        <f t="shared" ref="V130" si="1645">IF(U130=0,"NE",(IF(U130&gt;=($V$4/2),"DA","NE")))</f>
        <v>NE</v>
      </c>
      <c r="W130" s="22"/>
      <c r="X130" s="23"/>
      <c r="Y130" s="23"/>
      <c r="Z130" s="23"/>
      <c r="AA130" s="119">
        <f t="shared" ref="AA130" si="1646">IF((W131+X131+Y131+Z131)&gt;$AB$4,"GREŠKA",W131+X131+Y131+Z131)</f>
        <v>0</v>
      </c>
      <c r="AB130" s="112" t="str">
        <f t="shared" ref="AB130" si="1647">IF(AA130=0,"NE",(IF(AA130&gt;=($AB$4/2),"DA","NE")))</f>
        <v>NE</v>
      </c>
      <c r="AC130" s="22"/>
      <c r="AD130" s="23"/>
      <c r="AE130" s="23"/>
      <c r="AF130" s="23"/>
      <c r="AG130" s="119">
        <f t="shared" ref="AG130" si="1648">IF((AC131+AD131+AE131+AF131)&gt;$AH$4,"GREŠKA",AC131+AD131+AE131+AF131)</f>
        <v>0</v>
      </c>
      <c r="AH130" s="112" t="str">
        <f t="shared" ref="AH130" si="1649">IF(AG130=0,"NE",(IF(AG130&gt;=($AH$4/2),"DA","NE")))</f>
        <v>NE</v>
      </c>
      <c r="AI130" s="22"/>
      <c r="AJ130" s="23"/>
      <c r="AK130" s="23"/>
      <c r="AL130" s="23"/>
      <c r="AM130" s="114">
        <f t="shared" ref="AM130" si="1650">IF((AI131+AJ131+AK131+AL131)&gt;$AN$4,"GREŠKA",AI131+AJ131+AK131+AL131)</f>
        <v>0</v>
      </c>
      <c r="AN130" s="112" t="str">
        <f t="shared" ref="AN130" si="1651">IF(AM130=0,"NE",(IF(AM130&gt;=($AN$4/2),"DA","NE")))</f>
        <v>NE</v>
      </c>
      <c r="AO130" s="117">
        <f t="shared" ref="AO130" si="1652">IF(AND(J130="da",P130="da",V130="da",AB130="da",AH130="da",AN130="da"),I130+O130+U130+AA130+AM130+AG130,0)</f>
        <v>0</v>
      </c>
      <c r="AP130" s="170" t="str">
        <f t="shared" ref="AP130" si="1653">IF(OR(COUNTIF(J130:AN131,"ne")&gt;3,COUNTIF(J130:AN131,"ne")=0),"NE",COUNTIF(J130:AN131,"ne"))</f>
        <v>NE</v>
      </c>
      <c r="AQ130" s="172" t="str">
        <f t="shared" ref="AQ130" si="1654">IF(SUM(COUNTBLANK(E130:H130),COUNTBLANK(K130:N130),COUNTBLANK(Q130:T130),COUNTBLANK(W130:Z130),COUNTBLANK(AC130:AF130),COUNTBLANK(AI130:AL130))=24,"NE","DA")</f>
        <v>NE</v>
      </c>
      <c r="AR130" s="178"/>
      <c r="AS130" s="184" t="str">
        <f>J130</f>
        <v>NE</v>
      </c>
      <c r="AT130" s="184" t="str">
        <f>P130</f>
        <v>NE</v>
      </c>
      <c r="AU130" s="184" t="str">
        <f>V130</f>
        <v>NE</v>
      </c>
      <c r="AV130" s="184" t="str">
        <f>AB130</f>
        <v>NE</v>
      </c>
      <c r="AW130" s="184" t="str">
        <f>AH130</f>
        <v>NE</v>
      </c>
      <c r="AX130" s="184" t="str">
        <f>AN130</f>
        <v>NE</v>
      </c>
      <c r="AY130" s="188" t="str">
        <f t="shared" ref="AY130" si="1655">IF(AO130&lt;50, "NE",IF(AO130&lt;60,2,IF(AO130&lt;75,3,IF(AO130&lt;90,4,5))))</f>
        <v>NE</v>
      </c>
    </row>
    <row r="131" spans="1:51" ht="15.75" customHeight="1" thickBot="1" x14ac:dyDescent="0.3">
      <c r="A131" s="152"/>
      <c r="B131" s="154"/>
      <c r="C131" s="156"/>
      <c r="D131" s="26" t="s">
        <v>20</v>
      </c>
      <c r="E131" s="27">
        <f t="shared" ref="E131" si="1656">IF($E$7=0,0,$E$7/$E$6*E130)</f>
        <v>0</v>
      </c>
      <c r="F131" s="27">
        <f t="shared" ref="F131" si="1657">IF($F$7=0,0,$F$7/$F$6*F130)</f>
        <v>0</v>
      </c>
      <c r="G131" s="27">
        <f t="shared" ref="G131" si="1658">IF($G$7=0,0,$G$7/$G$6*G130)</f>
        <v>0</v>
      </c>
      <c r="H131" s="27">
        <f t="shared" ref="H131" si="1659">IF($H$7=0,0,$H$7/$H$6*H130)</f>
        <v>0</v>
      </c>
      <c r="I131" s="115"/>
      <c r="J131" s="116"/>
      <c r="K131" s="28">
        <f t="shared" ref="K131" si="1660">IF($K$7=0,0,$K$7/$K$6*K130)</f>
        <v>0</v>
      </c>
      <c r="L131" s="27">
        <f t="shared" ref="L131" si="1661">IF($L$7=0,0,$L$7/$L$6*L130)</f>
        <v>0</v>
      </c>
      <c r="M131" s="27">
        <f t="shared" ref="M131" si="1662">IF($M$7=0,0,$M$7/$M$6*M130)</f>
        <v>0</v>
      </c>
      <c r="N131" s="27">
        <f t="shared" ref="N131" si="1663">IF($N$7=0,0,$N$7/$N$6*N130)</f>
        <v>0</v>
      </c>
      <c r="O131" s="115"/>
      <c r="P131" s="116"/>
      <c r="Q131" s="28">
        <f t="shared" ref="Q131" si="1664">IF($Q$7=0,0,$Q$7/$Q$6*Q130)</f>
        <v>0</v>
      </c>
      <c r="R131" s="27">
        <f t="shared" ref="R131" si="1665">IF($R$7=0,0,$R$7/$R$6*R130)</f>
        <v>0</v>
      </c>
      <c r="S131" s="27">
        <f t="shared" ref="S131" si="1666">IF($S$7=0,0,$S$7/$S$6*S130)</f>
        <v>0</v>
      </c>
      <c r="T131" s="27">
        <f t="shared" ref="T131" si="1667">IF($T$7=0,0,$T$7/$T$6*T130)</f>
        <v>0</v>
      </c>
      <c r="U131" s="115"/>
      <c r="V131" s="116"/>
      <c r="W131" s="28">
        <f t="shared" ref="W131" si="1668">IF($W$7=0,0,$W$7/$W$6*W130)</f>
        <v>0</v>
      </c>
      <c r="X131" s="27">
        <f t="shared" ref="X131" si="1669">IF($X$7=0,0,$X$7/$X$6*X130)</f>
        <v>0</v>
      </c>
      <c r="Y131" s="27">
        <f t="shared" ref="Y131" si="1670">IF($Y$7=0,0,$Y$7/$Y$6*Y130)</f>
        <v>0</v>
      </c>
      <c r="Z131" s="27">
        <f t="shared" ref="Z131" si="1671">IF($Z$7=0,0,$Z$7/$Z$6*Z130)</f>
        <v>0</v>
      </c>
      <c r="AA131" s="115"/>
      <c r="AB131" s="116"/>
      <c r="AC131" s="28">
        <f t="shared" si="1312"/>
        <v>0</v>
      </c>
      <c r="AD131" s="27">
        <f t="shared" si="1313"/>
        <v>0</v>
      </c>
      <c r="AE131" s="27">
        <f t="shared" si="1314"/>
        <v>0</v>
      </c>
      <c r="AF131" s="27">
        <f t="shared" si="1315"/>
        <v>0</v>
      </c>
      <c r="AG131" s="120"/>
      <c r="AH131" s="113"/>
      <c r="AI131" s="59">
        <f t="shared" si="1316"/>
        <v>0</v>
      </c>
      <c r="AJ131" s="59">
        <f t="shared" si="1317"/>
        <v>0</v>
      </c>
      <c r="AK131" s="59">
        <f t="shared" si="1318"/>
        <v>0</v>
      </c>
      <c r="AL131" s="59">
        <f t="shared" si="1319"/>
        <v>0</v>
      </c>
      <c r="AM131" s="115"/>
      <c r="AN131" s="116"/>
      <c r="AO131" s="118"/>
      <c r="AP131" s="171"/>
      <c r="AQ131" s="174"/>
      <c r="AR131" s="179"/>
      <c r="AS131" s="181"/>
      <c r="AT131" s="181"/>
      <c r="AU131" s="181"/>
      <c r="AV131" s="181"/>
      <c r="AW131" s="181"/>
      <c r="AX131" s="181"/>
      <c r="AY131" s="189"/>
    </row>
    <row r="132" spans="1:51" ht="15" customHeight="1" x14ac:dyDescent="0.25">
      <c r="A132" s="151">
        <v>63</v>
      </c>
      <c r="B132" s="153" t="str">
        <f>'Popis studenata'!B64</f>
        <v xml:space="preserve"> </v>
      </c>
      <c r="C132" s="155">
        <f>'Popis studenata'!C64</f>
        <v>0</v>
      </c>
      <c r="D132" s="21" t="s">
        <v>19</v>
      </c>
      <c r="E132" s="22"/>
      <c r="F132" s="23"/>
      <c r="G132" s="23"/>
      <c r="H132" s="23"/>
      <c r="I132" s="119">
        <f t="shared" ref="I132" si="1672">IF((E133+F133+G133+H133)&gt;$J$4,"GREŠKA",E133+F133+G133+H133)</f>
        <v>0</v>
      </c>
      <c r="J132" s="112" t="str">
        <f t="shared" ref="J132" si="1673">IF(I132=0,"NE",(IF(I132&gt;=($J$4/2),"DA","NE")))</f>
        <v>NE</v>
      </c>
      <c r="K132" s="22"/>
      <c r="L132" s="23"/>
      <c r="M132" s="23"/>
      <c r="N132" s="23"/>
      <c r="O132" s="119">
        <f t="shared" ref="O132" si="1674">IF((K133+L133+M133+N133)&gt;$P$4,"GREŠKA",K133+L133+M133+N133)</f>
        <v>0</v>
      </c>
      <c r="P132" s="112" t="str">
        <f t="shared" ref="P132" si="1675">IF(O132=0,"NE",(IF(O132&gt;=($P$4/2),"DA","NE")))</f>
        <v>NE</v>
      </c>
      <c r="Q132" s="22"/>
      <c r="R132" s="23"/>
      <c r="S132" s="23"/>
      <c r="T132" s="23"/>
      <c r="U132" s="119">
        <f t="shared" ref="U132" si="1676">IF((Q133+R133+S133+T133)&gt;$V$4,"GREŠKA",Q133+R133+S133+T133)</f>
        <v>0</v>
      </c>
      <c r="V132" s="112" t="str">
        <f t="shared" ref="V132" si="1677">IF(U132=0,"NE",(IF(U132&gt;=($V$4/2),"DA","NE")))</f>
        <v>NE</v>
      </c>
      <c r="W132" s="22"/>
      <c r="X132" s="23"/>
      <c r="Y132" s="23"/>
      <c r="Z132" s="23"/>
      <c r="AA132" s="119">
        <f t="shared" ref="AA132" si="1678">IF((W133+X133+Y133+Z133)&gt;$AB$4,"GREŠKA",W133+X133+Y133+Z133)</f>
        <v>0</v>
      </c>
      <c r="AB132" s="112" t="str">
        <f t="shared" ref="AB132" si="1679">IF(AA132=0,"NE",(IF(AA132&gt;=($AB$4/2),"DA","NE")))</f>
        <v>NE</v>
      </c>
      <c r="AC132" s="22"/>
      <c r="AD132" s="23"/>
      <c r="AE132" s="23"/>
      <c r="AF132" s="23"/>
      <c r="AG132" s="119">
        <f t="shared" ref="AG132" si="1680">IF((AC133+AD133+AE133+AF133)&gt;$AH$4,"GREŠKA",AC133+AD133+AE133+AF133)</f>
        <v>0</v>
      </c>
      <c r="AH132" s="112" t="str">
        <f t="shared" ref="AH132" si="1681">IF(AG132=0,"NE",(IF(AG132&gt;=($AH$4/2),"DA","NE")))</f>
        <v>NE</v>
      </c>
      <c r="AI132" s="22"/>
      <c r="AJ132" s="23"/>
      <c r="AK132" s="23"/>
      <c r="AL132" s="23"/>
      <c r="AM132" s="114">
        <f t="shared" ref="AM132" si="1682">IF((AI133+AJ133+AK133+AL133)&gt;$AN$4,"GREŠKA",AI133+AJ133+AK133+AL133)</f>
        <v>0</v>
      </c>
      <c r="AN132" s="112" t="str">
        <f t="shared" ref="AN132" si="1683">IF(AM132=0,"NE",(IF(AM132&gt;=($AN$4/2),"DA","NE")))</f>
        <v>NE</v>
      </c>
      <c r="AO132" s="117">
        <f t="shared" ref="AO132" si="1684">IF(AND(J132="da",P132="da",V132="da",AB132="da",AH132="da",AN132="da"),I132+O132+U132+AA132+AM132+AG132,0)</f>
        <v>0</v>
      </c>
      <c r="AP132" s="170" t="str">
        <f t="shared" ref="AP132" si="1685">IF(OR(COUNTIF(J132:AN133,"ne")&gt;3,COUNTIF(J132:AN133,"ne")=0),"NE",COUNTIF(J132:AN133,"ne"))</f>
        <v>NE</v>
      </c>
      <c r="AQ132" s="172" t="str">
        <f t="shared" ref="AQ132" si="1686">IF(SUM(COUNTBLANK(E132:H132),COUNTBLANK(K132:N132),COUNTBLANK(Q132:T132),COUNTBLANK(W132:Z132),COUNTBLANK(AC132:AF132),COUNTBLANK(AI132:AL132))=24,"NE","DA")</f>
        <v>NE</v>
      </c>
      <c r="AR132" s="178"/>
      <c r="AS132" s="184" t="str">
        <f>J132</f>
        <v>NE</v>
      </c>
      <c r="AT132" s="184" t="str">
        <f>P132</f>
        <v>NE</v>
      </c>
      <c r="AU132" s="184" t="str">
        <f>V132</f>
        <v>NE</v>
      </c>
      <c r="AV132" s="184" t="str">
        <f>AB132</f>
        <v>NE</v>
      </c>
      <c r="AW132" s="184" t="str">
        <f>AH132</f>
        <v>NE</v>
      </c>
      <c r="AX132" s="184" t="str">
        <f>AN132</f>
        <v>NE</v>
      </c>
      <c r="AY132" s="188" t="str">
        <f t="shared" ref="AY132" si="1687">IF(AO132&lt;50, "NE",IF(AO132&lt;60,2,IF(AO132&lt;75,3,IF(AO132&lt;90,4,5))))</f>
        <v>NE</v>
      </c>
    </row>
    <row r="133" spans="1:51" ht="15.75" customHeight="1" thickBot="1" x14ac:dyDescent="0.3">
      <c r="A133" s="152"/>
      <c r="B133" s="154"/>
      <c r="C133" s="156"/>
      <c r="D133" s="26" t="s">
        <v>20</v>
      </c>
      <c r="E133" s="27">
        <f t="shared" ref="E133" si="1688">IF($E$7=0,0,$E$7/$E$6*E132)</f>
        <v>0</v>
      </c>
      <c r="F133" s="27">
        <f t="shared" ref="F133" si="1689">IF($F$7=0,0,$F$7/$F$6*F132)</f>
        <v>0</v>
      </c>
      <c r="G133" s="27">
        <f t="shared" ref="G133" si="1690">IF($G$7=0,0,$G$7/$G$6*G132)</f>
        <v>0</v>
      </c>
      <c r="H133" s="27">
        <f t="shared" ref="H133" si="1691">IF($H$7=0,0,$H$7/$H$6*H132)</f>
        <v>0</v>
      </c>
      <c r="I133" s="115"/>
      <c r="J133" s="116"/>
      <c r="K133" s="28">
        <f t="shared" ref="K133" si="1692">IF($K$7=0,0,$K$7/$K$6*K132)</f>
        <v>0</v>
      </c>
      <c r="L133" s="27">
        <f t="shared" ref="L133" si="1693">IF($L$7=0,0,$L$7/$L$6*L132)</f>
        <v>0</v>
      </c>
      <c r="M133" s="27">
        <f t="shared" ref="M133" si="1694">IF($M$7=0,0,$M$7/$M$6*M132)</f>
        <v>0</v>
      </c>
      <c r="N133" s="27">
        <f t="shared" ref="N133" si="1695">IF($N$7=0,0,$N$7/$N$6*N132)</f>
        <v>0</v>
      </c>
      <c r="O133" s="115"/>
      <c r="P133" s="116"/>
      <c r="Q133" s="28">
        <f t="shared" ref="Q133" si="1696">IF($Q$7=0,0,$Q$7/$Q$6*Q132)</f>
        <v>0</v>
      </c>
      <c r="R133" s="27">
        <f t="shared" ref="R133" si="1697">IF($R$7=0,0,$R$7/$R$6*R132)</f>
        <v>0</v>
      </c>
      <c r="S133" s="27">
        <f t="shared" ref="S133" si="1698">IF($S$7=0,0,$S$7/$S$6*S132)</f>
        <v>0</v>
      </c>
      <c r="T133" s="27">
        <f t="shared" ref="T133" si="1699">IF($T$7=0,0,$T$7/$T$6*T132)</f>
        <v>0</v>
      </c>
      <c r="U133" s="115"/>
      <c r="V133" s="116"/>
      <c r="W133" s="28">
        <f t="shared" ref="W133" si="1700">IF($W$7=0,0,$W$7/$W$6*W132)</f>
        <v>0</v>
      </c>
      <c r="X133" s="27">
        <f t="shared" ref="X133" si="1701">IF($X$7=0,0,$X$7/$X$6*X132)</f>
        <v>0</v>
      </c>
      <c r="Y133" s="27">
        <f t="shared" ref="Y133" si="1702">IF($Y$7=0,0,$Y$7/$Y$6*Y132)</f>
        <v>0</v>
      </c>
      <c r="Z133" s="27">
        <f t="shared" ref="Z133" si="1703">IF($Z$7=0,0,$Z$7/$Z$6*Z132)</f>
        <v>0</v>
      </c>
      <c r="AA133" s="115"/>
      <c r="AB133" s="116"/>
      <c r="AC133" s="28">
        <f t="shared" si="1312"/>
        <v>0</v>
      </c>
      <c r="AD133" s="27">
        <f t="shared" si="1313"/>
        <v>0</v>
      </c>
      <c r="AE133" s="27">
        <f t="shared" si="1314"/>
        <v>0</v>
      </c>
      <c r="AF133" s="27">
        <f t="shared" si="1315"/>
        <v>0</v>
      </c>
      <c r="AG133" s="120"/>
      <c r="AH133" s="113"/>
      <c r="AI133" s="59">
        <f t="shared" si="1316"/>
        <v>0</v>
      </c>
      <c r="AJ133" s="59">
        <f t="shared" si="1317"/>
        <v>0</v>
      </c>
      <c r="AK133" s="59">
        <f t="shared" si="1318"/>
        <v>0</v>
      </c>
      <c r="AL133" s="59">
        <f t="shared" si="1319"/>
        <v>0</v>
      </c>
      <c r="AM133" s="115"/>
      <c r="AN133" s="116"/>
      <c r="AO133" s="118"/>
      <c r="AP133" s="171"/>
      <c r="AQ133" s="174"/>
      <c r="AR133" s="179"/>
      <c r="AS133" s="181"/>
      <c r="AT133" s="181"/>
      <c r="AU133" s="181"/>
      <c r="AV133" s="181"/>
      <c r="AW133" s="181"/>
      <c r="AX133" s="181"/>
      <c r="AY133" s="189"/>
    </row>
    <row r="134" spans="1:51" ht="15" customHeight="1" x14ac:dyDescent="0.25">
      <c r="A134" s="151">
        <v>64</v>
      </c>
      <c r="B134" s="153" t="str">
        <f>'Popis studenata'!B65</f>
        <v xml:space="preserve"> </v>
      </c>
      <c r="C134" s="155">
        <f>'Popis studenata'!C65</f>
        <v>0</v>
      </c>
      <c r="D134" s="21" t="s">
        <v>19</v>
      </c>
      <c r="E134" s="22"/>
      <c r="F134" s="23"/>
      <c r="G134" s="23"/>
      <c r="H134" s="23"/>
      <c r="I134" s="119">
        <f t="shared" ref="I134" si="1704">IF((E135+F135+G135+H135)&gt;$J$4,"GREŠKA",E135+F135+G135+H135)</f>
        <v>0</v>
      </c>
      <c r="J134" s="112" t="str">
        <f t="shared" ref="J134" si="1705">IF(I134=0,"NE",(IF(I134&gt;=($J$4/2),"DA","NE")))</f>
        <v>NE</v>
      </c>
      <c r="K134" s="22"/>
      <c r="L134" s="23"/>
      <c r="M134" s="23"/>
      <c r="N134" s="23"/>
      <c r="O134" s="119">
        <f t="shared" ref="O134" si="1706">IF((K135+L135+M135+N135)&gt;$P$4,"GREŠKA",K135+L135+M135+N135)</f>
        <v>0</v>
      </c>
      <c r="P134" s="112" t="str">
        <f t="shared" ref="P134" si="1707">IF(O134=0,"NE",(IF(O134&gt;=($P$4/2),"DA","NE")))</f>
        <v>NE</v>
      </c>
      <c r="Q134" s="22"/>
      <c r="R134" s="23"/>
      <c r="S134" s="23"/>
      <c r="T134" s="23"/>
      <c r="U134" s="119">
        <f t="shared" ref="U134" si="1708">IF((Q135+R135+S135+T135)&gt;$V$4,"GREŠKA",Q135+R135+S135+T135)</f>
        <v>0</v>
      </c>
      <c r="V134" s="112" t="str">
        <f t="shared" ref="V134" si="1709">IF(U134=0,"NE",(IF(U134&gt;=($V$4/2),"DA","NE")))</f>
        <v>NE</v>
      </c>
      <c r="W134" s="22"/>
      <c r="X134" s="23"/>
      <c r="Y134" s="23"/>
      <c r="Z134" s="23"/>
      <c r="AA134" s="119">
        <f t="shared" ref="AA134" si="1710">IF((W135+X135+Y135+Z135)&gt;$AB$4,"GREŠKA",W135+X135+Y135+Z135)</f>
        <v>0</v>
      </c>
      <c r="AB134" s="112" t="str">
        <f t="shared" ref="AB134" si="1711">IF(AA134=0,"NE",(IF(AA134&gt;=($AB$4/2),"DA","NE")))</f>
        <v>NE</v>
      </c>
      <c r="AC134" s="22"/>
      <c r="AD134" s="23"/>
      <c r="AE134" s="23"/>
      <c r="AF134" s="23"/>
      <c r="AG134" s="119">
        <f t="shared" ref="AG134" si="1712">IF((AC135+AD135+AE135+AF135)&gt;$AH$4,"GREŠKA",AC135+AD135+AE135+AF135)</f>
        <v>0</v>
      </c>
      <c r="AH134" s="112" t="str">
        <f t="shared" ref="AH134" si="1713">IF(AG134=0,"NE",(IF(AG134&gt;=($AH$4/2),"DA","NE")))</f>
        <v>NE</v>
      </c>
      <c r="AI134" s="22"/>
      <c r="AJ134" s="23"/>
      <c r="AK134" s="23"/>
      <c r="AL134" s="23"/>
      <c r="AM134" s="114">
        <f t="shared" ref="AM134" si="1714">IF((AI135+AJ135+AK135+AL135)&gt;$AN$4,"GREŠKA",AI135+AJ135+AK135+AL135)</f>
        <v>0</v>
      </c>
      <c r="AN134" s="112" t="str">
        <f t="shared" ref="AN134" si="1715">IF(AM134=0,"NE",(IF(AM134&gt;=($AN$4/2),"DA","NE")))</f>
        <v>NE</v>
      </c>
      <c r="AO134" s="117">
        <f t="shared" ref="AO134" si="1716">IF(AND(J134="da",P134="da",V134="da",AB134="da",AH134="da",AN134="da"),I134+O134+U134+AA134+AM134+AG134,0)</f>
        <v>0</v>
      </c>
      <c r="AP134" s="170" t="str">
        <f t="shared" ref="AP134" si="1717">IF(OR(COUNTIF(J134:AN135,"ne")&gt;3,COUNTIF(J134:AN135,"ne")=0),"NE",COUNTIF(J134:AN135,"ne"))</f>
        <v>NE</v>
      </c>
      <c r="AQ134" s="172" t="str">
        <f t="shared" ref="AQ134" si="1718">IF(SUM(COUNTBLANK(E134:H134),COUNTBLANK(K134:N134),COUNTBLANK(Q134:T134),COUNTBLANK(W134:Z134),COUNTBLANK(AC134:AF134),COUNTBLANK(AI134:AL134))=24,"NE","DA")</f>
        <v>NE</v>
      </c>
      <c r="AR134" s="178"/>
      <c r="AS134" s="184" t="str">
        <f>J134</f>
        <v>NE</v>
      </c>
      <c r="AT134" s="184" t="str">
        <f>P134</f>
        <v>NE</v>
      </c>
      <c r="AU134" s="184" t="str">
        <f>V134</f>
        <v>NE</v>
      </c>
      <c r="AV134" s="184" t="str">
        <f>AB134</f>
        <v>NE</v>
      </c>
      <c r="AW134" s="184" t="str">
        <f>AH134</f>
        <v>NE</v>
      </c>
      <c r="AX134" s="184" t="str">
        <f>AN134</f>
        <v>NE</v>
      </c>
      <c r="AY134" s="188" t="str">
        <f t="shared" ref="AY134" si="1719">IF(AO134&lt;50, "NE",IF(AO134&lt;60,2,IF(AO134&lt;75,3,IF(AO134&lt;90,4,5))))</f>
        <v>NE</v>
      </c>
    </row>
    <row r="135" spans="1:51" ht="15.75" customHeight="1" thickBot="1" x14ac:dyDescent="0.3">
      <c r="A135" s="152"/>
      <c r="B135" s="154"/>
      <c r="C135" s="156"/>
      <c r="D135" s="26" t="s">
        <v>20</v>
      </c>
      <c r="E135" s="27">
        <f t="shared" ref="E135" si="1720">IF($E$7=0,0,$E$7/$E$6*E134)</f>
        <v>0</v>
      </c>
      <c r="F135" s="27">
        <f t="shared" ref="F135" si="1721">IF($F$7=0,0,$F$7/$F$6*F134)</f>
        <v>0</v>
      </c>
      <c r="G135" s="27">
        <f t="shared" ref="G135" si="1722">IF($G$7=0,0,$G$7/$G$6*G134)</f>
        <v>0</v>
      </c>
      <c r="H135" s="27">
        <f t="shared" ref="H135" si="1723">IF($H$7=0,0,$H$7/$H$6*H134)</f>
        <v>0</v>
      </c>
      <c r="I135" s="115"/>
      <c r="J135" s="116"/>
      <c r="K135" s="28">
        <f t="shared" ref="K135" si="1724">IF($K$7=0,0,$K$7/$K$6*K134)</f>
        <v>0</v>
      </c>
      <c r="L135" s="27">
        <f t="shared" ref="L135" si="1725">IF($L$7=0,0,$L$7/$L$6*L134)</f>
        <v>0</v>
      </c>
      <c r="M135" s="27">
        <f t="shared" ref="M135" si="1726">IF($M$7=0,0,$M$7/$M$6*M134)</f>
        <v>0</v>
      </c>
      <c r="N135" s="27">
        <f t="shared" ref="N135" si="1727">IF($N$7=0,0,$N$7/$N$6*N134)</f>
        <v>0</v>
      </c>
      <c r="O135" s="115"/>
      <c r="P135" s="116"/>
      <c r="Q135" s="28">
        <f t="shared" ref="Q135" si="1728">IF($Q$7=0,0,$Q$7/$Q$6*Q134)</f>
        <v>0</v>
      </c>
      <c r="R135" s="27">
        <f t="shared" ref="R135" si="1729">IF($R$7=0,0,$R$7/$R$6*R134)</f>
        <v>0</v>
      </c>
      <c r="S135" s="27">
        <f t="shared" ref="S135" si="1730">IF($S$7=0,0,$S$7/$S$6*S134)</f>
        <v>0</v>
      </c>
      <c r="T135" s="27">
        <f t="shared" ref="T135" si="1731">IF($T$7=0,0,$T$7/$T$6*T134)</f>
        <v>0</v>
      </c>
      <c r="U135" s="115"/>
      <c r="V135" s="116"/>
      <c r="W135" s="28">
        <f t="shared" ref="W135" si="1732">IF($W$7=0,0,$W$7/$W$6*W134)</f>
        <v>0</v>
      </c>
      <c r="X135" s="27">
        <f t="shared" ref="X135" si="1733">IF($X$7=0,0,$X$7/$X$6*X134)</f>
        <v>0</v>
      </c>
      <c r="Y135" s="27">
        <f t="shared" ref="Y135" si="1734">IF($Y$7=0,0,$Y$7/$Y$6*Y134)</f>
        <v>0</v>
      </c>
      <c r="Z135" s="27">
        <f t="shared" ref="Z135" si="1735">IF($Z$7=0,0,$Z$7/$Z$6*Z134)</f>
        <v>0</v>
      </c>
      <c r="AA135" s="115"/>
      <c r="AB135" s="116"/>
      <c r="AC135" s="28">
        <f t="shared" si="1312"/>
        <v>0</v>
      </c>
      <c r="AD135" s="27">
        <f t="shared" si="1313"/>
        <v>0</v>
      </c>
      <c r="AE135" s="27">
        <f t="shared" si="1314"/>
        <v>0</v>
      </c>
      <c r="AF135" s="27">
        <f t="shared" si="1315"/>
        <v>0</v>
      </c>
      <c r="AG135" s="120"/>
      <c r="AH135" s="113"/>
      <c r="AI135" s="59">
        <f t="shared" si="1316"/>
        <v>0</v>
      </c>
      <c r="AJ135" s="59">
        <f t="shared" si="1317"/>
        <v>0</v>
      </c>
      <c r="AK135" s="59">
        <f t="shared" si="1318"/>
        <v>0</v>
      </c>
      <c r="AL135" s="59">
        <f t="shared" si="1319"/>
        <v>0</v>
      </c>
      <c r="AM135" s="115"/>
      <c r="AN135" s="116"/>
      <c r="AO135" s="118"/>
      <c r="AP135" s="171"/>
      <c r="AQ135" s="174"/>
      <c r="AR135" s="179"/>
      <c r="AS135" s="181"/>
      <c r="AT135" s="181"/>
      <c r="AU135" s="181"/>
      <c r="AV135" s="181"/>
      <c r="AW135" s="181"/>
      <c r="AX135" s="181"/>
      <c r="AY135" s="189"/>
    </row>
    <row r="136" spans="1:51" ht="15" customHeight="1" x14ac:dyDescent="0.25">
      <c r="A136" s="151">
        <v>65</v>
      </c>
      <c r="B136" s="153" t="str">
        <f>'Popis studenata'!B66</f>
        <v xml:space="preserve"> </v>
      </c>
      <c r="C136" s="155">
        <f>'Popis studenata'!C66</f>
        <v>0</v>
      </c>
      <c r="D136" s="21" t="s">
        <v>19</v>
      </c>
      <c r="E136" s="22"/>
      <c r="F136" s="23"/>
      <c r="G136" s="23"/>
      <c r="H136" s="23"/>
      <c r="I136" s="119">
        <f t="shared" ref="I136" si="1736">IF((E137+F137+G137+H137)&gt;$J$4,"GREŠKA",E137+F137+G137+H137)</f>
        <v>0</v>
      </c>
      <c r="J136" s="112" t="str">
        <f t="shared" ref="J136" si="1737">IF(I136=0,"NE",(IF(I136&gt;=($J$4/2),"DA","NE")))</f>
        <v>NE</v>
      </c>
      <c r="K136" s="22"/>
      <c r="L136" s="23"/>
      <c r="M136" s="23"/>
      <c r="N136" s="23"/>
      <c r="O136" s="119">
        <f t="shared" ref="O136" si="1738">IF((K137+L137+M137+N137)&gt;$P$4,"GREŠKA",K137+L137+M137+N137)</f>
        <v>0</v>
      </c>
      <c r="P136" s="112" t="str">
        <f t="shared" ref="P136" si="1739">IF(O136=0,"NE",(IF(O136&gt;=($P$4/2),"DA","NE")))</f>
        <v>NE</v>
      </c>
      <c r="Q136" s="22"/>
      <c r="R136" s="23"/>
      <c r="S136" s="23"/>
      <c r="T136" s="23"/>
      <c r="U136" s="119">
        <f t="shared" ref="U136" si="1740">IF((Q137+R137+S137+T137)&gt;$V$4,"GREŠKA",Q137+R137+S137+T137)</f>
        <v>0</v>
      </c>
      <c r="V136" s="112" t="str">
        <f t="shared" ref="V136" si="1741">IF(U136=0,"NE",(IF(U136&gt;=($V$4/2),"DA","NE")))</f>
        <v>NE</v>
      </c>
      <c r="W136" s="22"/>
      <c r="X136" s="23"/>
      <c r="Y136" s="23"/>
      <c r="Z136" s="23"/>
      <c r="AA136" s="119">
        <f t="shared" ref="AA136" si="1742">IF((W137+X137+Y137+Z137)&gt;$AB$4,"GREŠKA",W137+X137+Y137+Z137)</f>
        <v>0</v>
      </c>
      <c r="AB136" s="112" t="str">
        <f t="shared" ref="AB136" si="1743">IF(AA136=0,"NE",(IF(AA136&gt;=($AB$4/2),"DA","NE")))</f>
        <v>NE</v>
      </c>
      <c r="AC136" s="22"/>
      <c r="AD136" s="23"/>
      <c r="AE136" s="23"/>
      <c r="AF136" s="23"/>
      <c r="AG136" s="119">
        <f t="shared" ref="AG136" si="1744">IF((AC137+AD137+AE137+AF137)&gt;$AH$4,"GREŠKA",AC137+AD137+AE137+AF137)</f>
        <v>0</v>
      </c>
      <c r="AH136" s="112" t="str">
        <f t="shared" ref="AH136" si="1745">IF(AG136=0,"NE",(IF(AG136&gt;=($AH$4/2),"DA","NE")))</f>
        <v>NE</v>
      </c>
      <c r="AI136" s="22"/>
      <c r="AJ136" s="23"/>
      <c r="AK136" s="23"/>
      <c r="AL136" s="23"/>
      <c r="AM136" s="114">
        <f t="shared" ref="AM136" si="1746">IF((AI137+AJ137+AK137+AL137)&gt;$AN$4,"GREŠKA",AI137+AJ137+AK137+AL137)</f>
        <v>0</v>
      </c>
      <c r="AN136" s="112" t="str">
        <f t="shared" ref="AN136" si="1747">IF(AM136=0,"NE",(IF(AM136&gt;=($AN$4/2),"DA","NE")))</f>
        <v>NE</v>
      </c>
      <c r="AO136" s="117">
        <f t="shared" ref="AO136" si="1748">IF(AND(J136="da",P136="da",V136="da",AB136="da",AH136="da",AN136="da"),I136+O136+U136+AA136+AM136+AG136,0)</f>
        <v>0</v>
      </c>
      <c r="AP136" s="170" t="str">
        <f t="shared" ref="AP136" si="1749">IF(OR(COUNTIF(J136:AN137,"ne")&gt;3,COUNTIF(J136:AN137,"ne")=0),"NE",COUNTIF(J136:AN137,"ne"))</f>
        <v>NE</v>
      </c>
      <c r="AQ136" s="172" t="str">
        <f t="shared" ref="AQ136" si="1750">IF(SUM(COUNTBLANK(E136:H136),COUNTBLANK(K136:N136),COUNTBLANK(Q136:T136),COUNTBLANK(W136:Z136),COUNTBLANK(AC136:AF136),COUNTBLANK(AI136:AL136))=24,"NE","DA")</f>
        <v>NE</v>
      </c>
      <c r="AR136" s="178"/>
      <c r="AS136" s="184" t="str">
        <f>J136</f>
        <v>NE</v>
      </c>
      <c r="AT136" s="184" t="str">
        <f>P136</f>
        <v>NE</v>
      </c>
      <c r="AU136" s="184" t="str">
        <f>V136</f>
        <v>NE</v>
      </c>
      <c r="AV136" s="184" t="str">
        <f>AB136</f>
        <v>NE</v>
      </c>
      <c r="AW136" s="184" t="str">
        <f>AH136</f>
        <v>NE</v>
      </c>
      <c r="AX136" s="184" t="str">
        <f>AN136</f>
        <v>NE</v>
      </c>
      <c r="AY136" s="188" t="str">
        <f t="shared" ref="AY136" si="1751">IF(AO136&lt;50, "NE",IF(AO136&lt;60,2,IF(AO136&lt;75,3,IF(AO136&lt;90,4,5))))</f>
        <v>NE</v>
      </c>
    </row>
    <row r="137" spans="1:51" ht="15.75" customHeight="1" thickBot="1" x14ac:dyDescent="0.3">
      <c r="A137" s="152"/>
      <c r="B137" s="154"/>
      <c r="C137" s="156"/>
      <c r="D137" s="26" t="s">
        <v>20</v>
      </c>
      <c r="E137" s="27">
        <f t="shared" ref="E137" si="1752">IF($E$7=0,0,$E$7/$E$6*E136)</f>
        <v>0</v>
      </c>
      <c r="F137" s="27">
        <f t="shared" ref="F137" si="1753">IF($F$7=0,0,$F$7/$F$6*F136)</f>
        <v>0</v>
      </c>
      <c r="G137" s="27">
        <f t="shared" ref="G137" si="1754">IF($G$7=0,0,$G$7/$G$6*G136)</f>
        <v>0</v>
      </c>
      <c r="H137" s="27">
        <f t="shared" ref="H137" si="1755">IF($H$7=0,0,$H$7/$H$6*H136)</f>
        <v>0</v>
      </c>
      <c r="I137" s="115"/>
      <c r="J137" s="116"/>
      <c r="K137" s="28">
        <f t="shared" ref="K137" si="1756">IF($K$7=0,0,$K$7/$K$6*K136)</f>
        <v>0</v>
      </c>
      <c r="L137" s="27">
        <f t="shared" ref="L137" si="1757">IF($L$7=0,0,$L$7/$L$6*L136)</f>
        <v>0</v>
      </c>
      <c r="M137" s="27">
        <f t="shared" ref="M137" si="1758">IF($M$7=0,0,$M$7/$M$6*M136)</f>
        <v>0</v>
      </c>
      <c r="N137" s="27">
        <f t="shared" ref="N137" si="1759">IF($N$7=0,0,$N$7/$N$6*N136)</f>
        <v>0</v>
      </c>
      <c r="O137" s="115"/>
      <c r="P137" s="116"/>
      <c r="Q137" s="28">
        <f t="shared" ref="Q137" si="1760">IF($Q$7=0,0,$Q$7/$Q$6*Q136)</f>
        <v>0</v>
      </c>
      <c r="R137" s="27">
        <f t="shared" ref="R137" si="1761">IF($R$7=0,0,$R$7/$R$6*R136)</f>
        <v>0</v>
      </c>
      <c r="S137" s="27">
        <f t="shared" ref="S137" si="1762">IF($S$7=0,0,$S$7/$S$6*S136)</f>
        <v>0</v>
      </c>
      <c r="T137" s="27">
        <f t="shared" ref="T137" si="1763">IF($T$7=0,0,$T$7/$T$6*T136)</f>
        <v>0</v>
      </c>
      <c r="U137" s="115"/>
      <c r="V137" s="116"/>
      <c r="W137" s="28">
        <f t="shared" ref="W137" si="1764">IF($W$7=0,0,$W$7/$W$6*W136)</f>
        <v>0</v>
      </c>
      <c r="X137" s="27">
        <f t="shared" ref="X137" si="1765">IF($X$7=0,0,$X$7/$X$6*X136)</f>
        <v>0</v>
      </c>
      <c r="Y137" s="27">
        <f t="shared" ref="Y137" si="1766">IF($Y$7=0,0,$Y$7/$Y$6*Y136)</f>
        <v>0</v>
      </c>
      <c r="Z137" s="27">
        <f t="shared" ref="Z137" si="1767">IF($Z$7=0,0,$Z$7/$Z$6*Z136)</f>
        <v>0</v>
      </c>
      <c r="AA137" s="115"/>
      <c r="AB137" s="116"/>
      <c r="AC137" s="28">
        <f t="shared" si="1312"/>
        <v>0</v>
      </c>
      <c r="AD137" s="27">
        <f t="shared" si="1313"/>
        <v>0</v>
      </c>
      <c r="AE137" s="27">
        <f t="shared" si="1314"/>
        <v>0</v>
      </c>
      <c r="AF137" s="27">
        <f t="shared" si="1315"/>
        <v>0</v>
      </c>
      <c r="AG137" s="120"/>
      <c r="AH137" s="113"/>
      <c r="AI137" s="59">
        <f t="shared" si="1316"/>
        <v>0</v>
      </c>
      <c r="AJ137" s="59">
        <f t="shared" si="1317"/>
        <v>0</v>
      </c>
      <c r="AK137" s="59">
        <f t="shared" si="1318"/>
        <v>0</v>
      </c>
      <c r="AL137" s="59">
        <f t="shared" si="1319"/>
        <v>0</v>
      </c>
      <c r="AM137" s="115"/>
      <c r="AN137" s="116"/>
      <c r="AO137" s="118"/>
      <c r="AP137" s="171"/>
      <c r="AQ137" s="174"/>
      <c r="AR137" s="179"/>
      <c r="AS137" s="181"/>
      <c r="AT137" s="181"/>
      <c r="AU137" s="181"/>
      <c r="AV137" s="181"/>
      <c r="AW137" s="181"/>
      <c r="AX137" s="181"/>
      <c r="AY137" s="189"/>
    </row>
    <row r="138" spans="1:51" ht="15" customHeight="1" x14ac:dyDescent="0.25">
      <c r="A138" s="151">
        <v>66</v>
      </c>
      <c r="B138" s="153" t="str">
        <f>'Popis studenata'!B67</f>
        <v xml:space="preserve"> </v>
      </c>
      <c r="C138" s="155">
        <f>'Popis studenata'!C67</f>
        <v>0</v>
      </c>
      <c r="D138" s="21" t="s">
        <v>19</v>
      </c>
      <c r="E138" s="22"/>
      <c r="F138" s="23"/>
      <c r="G138" s="23"/>
      <c r="H138" s="23"/>
      <c r="I138" s="119">
        <f t="shared" ref="I138" si="1768">IF((E139+F139+G139+H139)&gt;$J$4,"GREŠKA",E139+F139+G139+H139)</f>
        <v>0</v>
      </c>
      <c r="J138" s="112" t="str">
        <f t="shared" ref="J138" si="1769">IF(I138=0,"NE",(IF(I138&gt;=($J$4/2),"DA","NE")))</f>
        <v>NE</v>
      </c>
      <c r="K138" s="22"/>
      <c r="L138" s="23"/>
      <c r="M138" s="23"/>
      <c r="N138" s="23"/>
      <c r="O138" s="119">
        <f t="shared" ref="O138" si="1770">IF((K139+L139+M139+N139)&gt;$P$4,"GREŠKA",K139+L139+M139+N139)</f>
        <v>0</v>
      </c>
      <c r="P138" s="112" t="str">
        <f t="shared" ref="P138" si="1771">IF(O138=0,"NE",(IF(O138&gt;=($P$4/2),"DA","NE")))</f>
        <v>NE</v>
      </c>
      <c r="Q138" s="22"/>
      <c r="R138" s="23"/>
      <c r="S138" s="23"/>
      <c r="T138" s="23"/>
      <c r="U138" s="119">
        <f t="shared" ref="U138" si="1772">IF((Q139+R139+S139+T139)&gt;$V$4,"GREŠKA",Q139+R139+S139+T139)</f>
        <v>0</v>
      </c>
      <c r="V138" s="112" t="str">
        <f t="shared" ref="V138" si="1773">IF(U138=0,"NE",(IF(U138&gt;=($V$4/2),"DA","NE")))</f>
        <v>NE</v>
      </c>
      <c r="W138" s="22"/>
      <c r="X138" s="23"/>
      <c r="Y138" s="23"/>
      <c r="Z138" s="23"/>
      <c r="AA138" s="119">
        <f t="shared" ref="AA138" si="1774">IF((W139+X139+Y139+Z139)&gt;$AB$4,"GREŠKA",W139+X139+Y139+Z139)</f>
        <v>0</v>
      </c>
      <c r="AB138" s="112" t="str">
        <f t="shared" ref="AB138" si="1775">IF(AA138=0,"NE",(IF(AA138&gt;=($AB$4/2),"DA","NE")))</f>
        <v>NE</v>
      </c>
      <c r="AC138" s="22"/>
      <c r="AD138" s="23"/>
      <c r="AE138" s="23"/>
      <c r="AF138" s="23"/>
      <c r="AG138" s="119">
        <f t="shared" ref="AG138" si="1776">IF((AC139+AD139+AE139+AF139)&gt;$AH$4,"GREŠKA",AC139+AD139+AE139+AF139)</f>
        <v>0</v>
      </c>
      <c r="AH138" s="112" t="str">
        <f t="shared" ref="AH138" si="1777">IF(AG138=0,"NE",(IF(AG138&gt;=($AH$4/2),"DA","NE")))</f>
        <v>NE</v>
      </c>
      <c r="AI138" s="22"/>
      <c r="AJ138" s="23"/>
      <c r="AK138" s="23"/>
      <c r="AL138" s="23"/>
      <c r="AM138" s="114">
        <f t="shared" ref="AM138" si="1778">IF((AI139+AJ139+AK139+AL139)&gt;$AN$4,"GREŠKA",AI139+AJ139+AK139+AL139)</f>
        <v>0</v>
      </c>
      <c r="AN138" s="112" t="str">
        <f t="shared" ref="AN138" si="1779">IF(AM138=0,"NE",(IF(AM138&gt;=($AN$4/2),"DA","NE")))</f>
        <v>NE</v>
      </c>
      <c r="AO138" s="117">
        <f t="shared" ref="AO138" si="1780">IF(AND(J138="da",P138="da",V138="da",AB138="da",AH138="da",AN138="da"),I138+O138+U138+AA138+AM138+AG138,0)</f>
        <v>0</v>
      </c>
      <c r="AP138" s="170" t="str">
        <f t="shared" ref="AP138" si="1781">IF(OR(COUNTIF(J138:AN139,"ne")&gt;3,COUNTIF(J138:AN139,"ne")=0),"NE",COUNTIF(J138:AN139,"ne"))</f>
        <v>NE</v>
      </c>
      <c r="AQ138" s="172" t="str">
        <f t="shared" ref="AQ138" si="1782">IF(SUM(COUNTBLANK(E138:H138),COUNTBLANK(K138:N138),COUNTBLANK(Q138:T138),COUNTBLANK(W138:Z138),COUNTBLANK(AC138:AF138),COUNTBLANK(AI138:AL138))=24,"NE","DA")</f>
        <v>NE</v>
      </c>
      <c r="AR138" s="178"/>
      <c r="AS138" s="184" t="str">
        <f>J138</f>
        <v>NE</v>
      </c>
      <c r="AT138" s="184" t="str">
        <f>P138</f>
        <v>NE</v>
      </c>
      <c r="AU138" s="184" t="str">
        <f>V138</f>
        <v>NE</v>
      </c>
      <c r="AV138" s="184" t="str">
        <f>AB138</f>
        <v>NE</v>
      </c>
      <c r="AW138" s="184" t="str">
        <f>AH138</f>
        <v>NE</v>
      </c>
      <c r="AX138" s="184" t="str">
        <f>AN138</f>
        <v>NE</v>
      </c>
      <c r="AY138" s="188" t="str">
        <f t="shared" ref="AY138" si="1783">IF(AO138&lt;50, "NE",IF(AO138&lt;60,2,IF(AO138&lt;75,3,IF(AO138&lt;90,4,5))))</f>
        <v>NE</v>
      </c>
    </row>
    <row r="139" spans="1:51" ht="15.75" customHeight="1" thickBot="1" x14ac:dyDescent="0.3">
      <c r="A139" s="152"/>
      <c r="B139" s="154"/>
      <c r="C139" s="156"/>
      <c r="D139" s="26" t="s">
        <v>20</v>
      </c>
      <c r="E139" s="27">
        <f t="shared" ref="E139" si="1784">IF($E$7=0,0,$E$7/$E$6*E138)</f>
        <v>0</v>
      </c>
      <c r="F139" s="27">
        <f t="shared" ref="F139" si="1785">IF($F$7=0,0,$F$7/$F$6*F138)</f>
        <v>0</v>
      </c>
      <c r="G139" s="27">
        <f t="shared" ref="G139" si="1786">IF($G$7=0,0,$G$7/$G$6*G138)</f>
        <v>0</v>
      </c>
      <c r="H139" s="27">
        <f t="shared" ref="H139" si="1787">IF($H$7=0,0,$H$7/$H$6*H138)</f>
        <v>0</v>
      </c>
      <c r="I139" s="115"/>
      <c r="J139" s="116"/>
      <c r="K139" s="28">
        <f t="shared" ref="K139" si="1788">IF($K$7=0,0,$K$7/$K$6*K138)</f>
        <v>0</v>
      </c>
      <c r="L139" s="27">
        <f t="shared" ref="L139" si="1789">IF($L$7=0,0,$L$7/$L$6*L138)</f>
        <v>0</v>
      </c>
      <c r="M139" s="27">
        <f t="shared" ref="M139" si="1790">IF($M$7=0,0,$M$7/$M$6*M138)</f>
        <v>0</v>
      </c>
      <c r="N139" s="27">
        <f t="shared" ref="N139" si="1791">IF($N$7=0,0,$N$7/$N$6*N138)</f>
        <v>0</v>
      </c>
      <c r="O139" s="115"/>
      <c r="P139" s="116"/>
      <c r="Q139" s="28">
        <f t="shared" ref="Q139" si="1792">IF($Q$7=0,0,$Q$7/$Q$6*Q138)</f>
        <v>0</v>
      </c>
      <c r="R139" s="27">
        <f t="shared" ref="R139" si="1793">IF($R$7=0,0,$R$7/$R$6*R138)</f>
        <v>0</v>
      </c>
      <c r="S139" s="27">
        <f t="shared" ref="S139" si="1794">IF($S$7=0,0,$S$7/$S$6*S138)</f>
        <v>0</v>
      </c>
      <c r="T139" s="27">
        <f t="shared" ref="T139" si="1795">IF($T$7=0,0,$T$7/$T$6*T138)</f>
        <v>0</v>
      </c>
      <c r="U139" s="115"/>
      <c r="V139" s="116"/>
      <c r="W139" s="28">
        <f t="shared" ref="W139" si="1796">IF($W$7=0,0,$W$7/$W$6*W138)</f>
        <v>0</v>
      </c>
      <c r="X139" s="27">
        <f t="shared" ref="X139" si="1797">IF($X$7=0,0,$X$7/$X$6*X138)</f>
        <v>0</v>
      </c>
      <c r="Y139" s="27">
        <f t="shared" ref="Y139" si="1798">IF($Y$7=0,0,$Y$7/$Y$6*Y138)</f>
        <v>0</v>
      </c>
      <c r="Z139" s="27">
        <f t="shared" ref="Z139" si="1799">IF($Z$7=0,0,$Z$7/$Z$6*Z138)</f>
        <v>0</v>
      </c>
      <c r="AA139" s="115"/>
      <c r="AB139" s="116"/>
      <c r="AC139" s="28">
        <f t="shared" si="1312"/>
        <v>0</v>
      </c>
      <c r="AD139" s="27">
        <f t="shared" si="1313"/>
        <v>0</v>
      </c>
      <c r="AE139" s="27">
        <f t="shared" si="1314"/>
        <v>0</v>
      </c>
      <c r="AF139" s="27">
        <f t="shared" si="1315"/>
        <v>0</v>
      </c>
      <c r="AG139" s="120"/>
      <c r="AH139" s="113"/>
      <c r="AI139" s="59">
        <f t="shared" si="1316"/>
        <v>0</v>
      </c>
      <c r="AJ139" s="59">
        <f t="shared" si="1317"/>
        <v>0</v>
      </c>
      <c r="AK139" s="59">
        <f t="shared" si="1318"/>
        <v>0</v>
      </c>
      <c r="AL139" s="59">
        <f t="shared" si="1319"/>
        <v>0</v>
      </c>
      <c r="AM139" s="115"/>
      <c r="AN139" s="116"/>
      <c r="AO139" s="118"/>
      <c r="AP139" s="171"/>
      <c r="AQ139" s="174"/>
      <c r="AR139" s="179"/>
      <c r="AS139" s="181"/>
      <c r="AT139" s="181"/>
      <c r="AU139" s="181"/>
      <c r="AV139" s="181"/>
      <c r="AW139" s="181"/>
      <c r="AX139" s="181"/>
      <c r="AY139" s="189"/>
    </row>
    <row r="140" spans="1:51" ht="15" customHeight="1" x14ac:dyDescent="0.25">
      <c r="A140" s="151">
        <v>67</v>
      </c>
      <c r="B140" s="153" t="str">
        <f>'Popis studenata'!B68</f>
        <v xml:space="preserve"> </v>
      </c>
      <c r="C140" s="155">
        <f>'Popis studenata'!C68</f>
        <v>0</v>
      </c>
      <c r="D140" s="21" t="s">
        <v>19</v>
      </c>
      <c r="E140" s="22"/>
      <c r="F140" s="23"/>
      <c r="G140" s="23"/>
      <c r="H140" s="23"/>
      <c r="I140" s="119">
        <f t="shared" ref="I140" si="1800">IF((E141+F141+G141+H141)&gt;$J$4,"GREŠKA",E141+F141+G141+H141)</f>
        <v>0</v>
      </c>
      <c r="J140" s="112" t="str">
        <f t="shared" ref="J140" si="1801">IF(I140=0,"NE",(IF(I140&gt;=($J$4/2),"DA","NE")))</f>
        <v>NE</v>
      </c>
      <c r="K140" s="22"/>
      <c r="L140" s="23"/>
      <c r="M140" s="23"/>
      <c r="N140" s="23"/>
      <c r="O140" s="119">
        <f t="shared" ref="O140" si="1802">IF((K141+L141+M141+N141)&gt;$P$4,"GREŠKA",K141+L141+M141+N141)</f>
        <v>0</v>
      </c>
      <c r="P140" s="112" t="str">
        <f t="shared" ref="P140" si="1803">IF(O140=0,"NE",(IF(O140&gt;=($P$4/2),"DA","NE")))</f>
        <v>NE</v>
      </c>
      <c r="Q140" s="22"/>
      <c r="R140" s="23"/>
      <c r="S140" s="23"/>
      <c r="T140" s="23"/>
      <c r="U140" s="119">
        <f t="shared" ref="U140" si="1804">IF((Q141+R141+S141+T141)&gt;$V$4,"GREŠKA",Q141+R141+S141+T141)</f>
        <v>0</v>
      </c>
      <c r="V140" s="112" t="str">
        <f t="shared" ref="V140" si="1805">IF(U140=0,"NE",(IF(U140&gt;=($V$4/2),"DA","NE")))</f>
        <v>NE</v>
      </c>
      <c r="W140" s="22"/>
      <c r="X140" s="23"/>
      <c r="Y140" s="23"/>
      <c r="Z140" s="23"/>
      <c r="AA140" s="119">
        <f t="shared" ref="AA140" si="1806">IF((W141+X141+Y141+Z141)&gt;$AB$4,"GREŠKA",W141+X141+Y141+Z141)</f>
        <v>0</v>
      </c>
      <c r="AB140" s="112" t="str">
        <f t="shared" ref="AB140" si="1807">IF(AA140=0,"NE",(IF(AA140&gt;=($AB$4/2),"DA","NE")))</f>
        <v>NE</v>
      </c>
      <c r="AC140" s="22"/>
      <c r="AD140" s="23"/>
      <c r="AE140" s="23"/>
      <c r="AF140" s="23"/>
      <c r="AG140" s="119">
        <f t="shared" ref="AG140" si="1808">IF((AC141+AD141+AE141+AF141)&gt;$AH$4,"GREŠKA",AC141+AD141+AE141+AF141)</f>
        <v>0</v>
      </c>
      <c r="AH140" s="112" t="str">
        <f t="shared" ref="AH140" si="1809">IF(AG140=0,"NE",(IF(AG140&gt;=($AH$4/2),"DA","NE")))</f>
        <v>NE</v>
      </c>
      <c r="AI140" s="22"/>
      <c r="AJ140" s="23"/>
      <c r="AK140" s="23"/>
      <c r="AL140" s="23"/>
      <c r="AM140" s="114">
        <f t="shared" ref="AM140" si="1810">IF((AI141+AJ141+AK141+AL141)&gt;$AN$4,"GREŠKA",AI141+AJ141+AK141+AL141)</f>
        <v>0</v>
      </c>
      <c r="AN140" s="112" t="str">
        <f t="shared" ref="AN140" si="1811">IF(AM140=0,"NE",(IF(AM140&gt;=($AN$4/2),"DA","NE")))</f>
        <v>NE</v>
      </c>
      <c r="AO140" s="117">
        <f t="shared" ref="AO140" si="1812">IF(AND(J140="da",P140="da",V140="da",AB140="da",AH140="da",AN140="da"),I140+O140+U140+AA140+AM140+AG140,0)</f>
        <v>0</v>
      </c>
      <c r="AP140" s="170" t="str">
        <f t="shared" ref="AP140" si="1813">IF(OR(COUNTIF(J140:AN141,"ne")&gt;3,COUNTIF(J140:AN141,"ne")=0),"NE",COUNTIF(J140:AN141,"ne"))</f>
        <v>NE</v>
      </c>
      <c r="AQ140" s="172" t="str">
        <f t="shared" ref="AQ140" si="1814">IF(SUM(COUNTBLANK(E140:H140),COUNTBLANK(K140:N140),COUNTBLANK(Q140:T140),COUNTBLANK(W140:Z140),COUNTBLANK(AC140:AF140),COUNTBLANK(AI140:AL140))=24,"NE","DA")</f>
        <v>NE</v>
      </c>
      <c r="AR140" s="178"/>
      <c r="AS140" s="184" t="str">
        <f>J140</f>
        <v>NE</v>
      </c>
      <c r="AT140" s="184" t="str">
        <f>P140</f>
        <v>NE</v>
      </c>
      <c r="AU140" s="184" t="str">
        <f>V140</f>
        <v>NE</v>
      </c>
      <c r="AV140" s="184" t="str">
        <f>AB140</f>
        <v>NE</v>
      </c>
      <c r="AW140" s="184" t="str">
        <f>AH140</f>
        <v>NE</v>
      </c>
      <c r="AX140" s="184" t="str">
        <f>AN140</f>
        <v>NE</v>
      </c>
      <c r="AY140" s="188" t="str">
        <f t="shared" ref="AY140" si="1815">IF(AO140&lt;50, "NE",IF(AO140&lt;60,2,IF(AO140&lt;75,3,IF(AO140&lt;90,4,5))))</f>
        <v>NE</v>
      </c>
    </row>
    <row r="141" spans="1:51" ht="15.75" customHeight="1" thickBot="1" x14ac:dyDescent="0.3">
      <c r="A141" s="152"/>
      <c r="B141" s="154"/>
      <c r="C141" s="156"/>
      <c r="D141" s="26" t="s">
        <v>20</v>
      </c>
      <c r="E141" s="27">
        <f t="shared" ref="E141" si="1816">IF($E$7=0,0,$E$7/$E$6*E140)</f>
        <v>0</v>
      </c>
      <c r="F141" s="27">
        <f t="shared" ref="F141" si="1817">IF($F$7=0,0,$F$7/$F$6*F140)</f>
        <v>0</v>
      </c>
      <c r="G141" s="27">
        <f t="shared" ref="G141" si="1818">IF($G$7=0,0,$G$7/$G$6*G140)</f>
        <v>0</v>
      </c>
      <c r="H141" s="27">
        <f t="shared" ref="H141" si="1819">IF($H$7=0,0,$H$7/$H$6*H140)</f>
        <v>0</v>
      </c>
      <c r="I141" s="115"/>
      <c r="J141" s="116"/>
      <c r="K141" s="28">
        <f t="shared" ref="K141" si="1820">IF($K$7=0,0,$K$7/$K$6*K140)</f>
        <v>0</v>
      </c>
      <c r="L141" s="27">
        <f t="shared" ref="L141" si="1821">IF($L$7=0,0,$L$7/$L$6*L140)</f>
        <v>0</v>
      </c>
      <c r="M141" s="27">
        <f t="shared" ref="M141" si="1822">IF($M$7=0,0,$M$7/$M$6*M140)</f>
        <v>0</v>
      </c>
      <c r="N141" s="27">
        <f t="shared" ref="N141" si="1823">IF($N$7=0,0,$N$7/$N$6*N140)</f>
        <v>0</v>
      </c>
      <c r="O141" s="115"/>
      <c r="P141" s="116"/>
      <c r="Q141" s="28">
        <f t="shared" ref="Q141" si="1824">IF($Q$7=0,0,$Q$7/$Q$6*Q140)</f>
        <v>0</v>
      </c>
      <c r="R141" s="27">
        <f t="shared" ref="R141" si="1825">IF($R$7=0,0,$R$7/$R$6*R140)</f>
        <v>0</v>
      </c>
      <c r="S141" s="27">
        <f t="shared" ref="S141" si="1826">IF($S$7=0,0,$S$7/$S$6*S140)</f>
        <v>0</v>
      </c>
      <c r="T141" s="27">
        <f t="shared" ref="T141" si="1827">IF($T$7=0,0,$T$7/$T$6*T140)</f>
        <v>0</v>
      </c>
      <c r="U141" s="115"/>
      <c r="V141" s="116"/>
      <c r="W141" s="28">
        <f t="shared" ref="W141" si="1828">IF($W$7=0,0,$W$7/$W$6*W140)</f>
        <v>0</v>
      </c>
      <c r="X141" s="27">
        <f t="shared" ref="X141" si="1829">IF($X$7=0,0,$X$7/$X$6*X140)</f>
        <v>0</v>
      </c>
      <c r="Y141" s="27">
        <f t="shared" ref="Y141" si="1830">IF($Y$7=0,0,$Y$7/$Y$6*Y140)</f>
        <v>0</v>
      </c>
      <c r="Z141" s="27">
        <f t="shared" ref="Z141" si="1831">IF($Z$7=0,0,$Z$7/$Z$6*Z140)</f>
        <v>0</v>
      </c>
      <c r="AA141" s="115"/>
      <c r="AB141" s="116"/>
      <c r="AC141" s="28">
        <f t="shared" si="1312"/>
        <v>0</v>
      </c>
      <c r="AD141" s="27">
        <f t="shared" si="1313"/>
        <v>0</v>
      </c>
      <c r="AE141" s="27">
        <f t="shared" si="1314"/>
        <v>0</v>
      </c>
      <c r="AF141" s="27">
        <f t="shared" si="1315"/>
        <v>0</v>
      </c>
      <c r="AG141" s="120"/>
      <c r="AH141" s="113"/>
      <c r="AI141" s="59">
        <f t="shared" si="1316"/>
        <v>0</v>
      </c>
      <c r="AJ141" s="59">
        <f t="shared" si="1317"/>
        <v>0</v>
      </c>
      <c r="AK141" s="59">
        <f t="shared" si="1318"/>
        <v>0</v>
      </c>
      <c r="AL141" s="59">
        <f t="shared" si="1319"/>
        <v>0</v>
      </c>
      <c r="AM141" s="115"/>
      <c r="AN141" s="116"/>
      <c r="AO141" s="118"/>
      <c r="AP141" s="171"/>
      <c r="AQ141" s="174"/>
      <c r="AR141" s="179"/>
      <c r="AS141" s="181"/>
      <c r="AT141" s="181"/>
      <c r="AU141" s="181"/>
      <c r="AV141" s="181"/>
      <c r="AW141" s="181"/>
      <c r="AX141" s="181"/>
      <c r="AY141" s="189"/>
    </row>
    <row r="142" spans="1:51" ht="15" customHeight="1" x14ac:dyDescent="0.25">
      <c r="A142" s="151">
        <v>68</v>
      </c>
      <c r="B142" s="153" t="str">
        <f>'Popis studenata'!B69</f>
        <v xml:space="preserve"> </v>
      </c>
      <c r="C142" s="155">
        <f>'Popis studenata'!C69</f>
        <v>0</v>
      </c>
      <c r="D142" s="21" t="s">
        <v>19</v>
      </c>
      <c r="E142" s="22"/>
      <c r="F142" s="23"/>
      <c r="G142" s="23"/>
      <c r="H142" s="23"/>
      <c r="I142" s="119">
        <f t="shared" ref="I142" si="1832">IF((E143+F143+G143+H143)&gt;$J$4,"GREŠKA",E143+F143+G143+H143)</f>
        <v>0</v>
      </c>
      <c r="J142" s="112" t="str">
        <f t="shared" ref="J142" si="1833">IF(I142=0,"NE",(IF(I142&gt;=($J$4/2),"DA","NE")))</f>
        <v>NE</v>
      </c>
      <c r="K142" s="22"/>
      <c r="L142" s="23"/>
      <c r="M142" s="23"/>
      <c r="N142" s="23"/>
      <c r="O142" s="119">
        <f t="shared" ref="O142" si="1834">IF((K143+L143+M143+N143)&gt;$P$4,"GREŠKA",K143+L143+M143+N143)</f>
        <v>0</v>
      </c>
      <c r="P142" s="112" t="str">
        <f t="shared" ref="P142" si="1835">IF(O142=0,"NE",(IF(O142&gt;=($P$4/2),"DA","NE")))</f>
        <v>NE</v>
      </c>
      <c r="Q142" s="22"/>
      <c r="R142" s="23"/>
      <c r="S142" s="23"/>
      <c r="T142" s="23"/>
      <c r="U142" s="119">
        <f t="shared" ref="U142" si="1836">IF((Q143+R143+S143+T143)&gt;$V$4,"GREŠKA",Q143+R143+S143+T143)</f>
        <v>0</v>
      </c>
      <c r="V142" s="112" t="str">
        <f t="shared" ref="V142" si="1837">IF(U142=0,"NE",(IF(U142&gt;=($V$4/2),"DA","NE")))</f>
        <v>NE</v>
      </c>
      <c r="W142" s="22"/>
      <c r="X142" s="23"/>
      <c r="Y142" s="23"/>
      <c r="Z142" s="23"/>
      <c r="AA142" s="119">
        <f t="shared" ref="AA142" si="1838">IF((W143+X143+Y143+Z143)&gt;$AB$4,"GREŠKA",W143+X143+Y143+Z143)</f>
        <v>0</v>
      </c>
      <c r="AB142" s="112" t="str">
        <f t="shared" ref="AB142" si="1839">IF(AA142=0,"NE",(IF(AA142&gt;=($AB$4/2),"DA","NE")))</f>
        <v>NE</v>
      </c>
      <c r="AC142" s="22"/>
      <c r="AD142" s="23"/>
      <c r="AE142" s="23"/>
      <c r="AF142" s="23"/>
      <c r="AG142" s="119">
        <f t="shared" ref="AG142" si="1840">IF((AC143+AD143+AE143+AF143)&gt;$AH$4,"GREŠKA",AC143+AD143+AE143+AF143)</f>
        <v>0</v>
      </c>
      <c r="AH142" s="112" t="str">
        <f t="shared" ref="AH142" si="1841">IF(AG142=0,"NE",(IF(AG142&gt;=($AH$4/2),"DA","NE")))</f>
        <v>NE</v>
      </c>
      <c r="AI142" s="22"/>
      <c r="AJ142" s="23"/>
      <c r="AK142" s="23"/>
      <c r="AL142" s="23"/>
      <c r="AM142" s="114">
        <f t="shared" ref="AM142" si="1842">IF((AI143+AJ143+AK143+AL143)&gt;$AN$4,"GREŠKA",AI143+AJ143+AK143+AL143)</f>
        <v>0</v>
      </c>
      <c r="AN142" s="112" t="str">
        <f t="shared" ref="AN142" si="1843">IF(AM142=0,"NE",(IF(AM142&gt;=($AN$4/2),"DA","NE")))</f>
        <v>NE</v>
      </c>
      <c r="AO142" s="117">
        <f t="shared" ref="AO142" si="1844">IF(AND(J142="da",P142="da",V142="da",AB142="da",AH142="da",AN142="da"),I142+O142+U142+AA142+AM142+AG142,0)</f>
        <v>0</v>
      </c>
      <c r="AP142" s="170" t="str">
        <f t="shared" ref="AP142" si="1845">IF(OR(COUNTIF(J142:AN143,"ne")&gt;3,COUNTIF(J142:AN143,"ne")=0),"NE",COUNTIF(J142:AN143,"ne"))</f>
        <v>NE</v>
      </c>
      <c r="AQ142" s="172" t="str">
        <f t="shared" ref="AQ142" si="1846">IF(SUM(COUNTBLANK(E142:H142),COUNTBLANK(K142:N142),COUNTBLANK(Q142:T142),COUNTBLANK(W142:Z142),COUNTBLANK(AC142:AF142),COUNTBLANK(AI142:AL142))=24,"NE","DA")</f>
        <v>NE</v>
      </c>
      <c r="AR142" s="178"/>
      <c r="AS142" s="184" t="str">
        <f>J142</f>
        <v>NE</v>
      </c>
      <c r="AT142" s="184" t="str">
        <f>P142</f>
        <v>NE</v>
      </c>
      <c r="AU142" s="184" t="str">
        <f>V142</f>
        <v>NE</v>
      </c>
      <c r="AV142" s="184" t="str">
        <f>AB142</f>
        <v>NE</v>
      </c>
      <c r="AW142" s="184" t="str">
        <f>AH142</f>
        <v>NE</v>
      </c>
      <c r="AX142" s="184" t="str">
        <f>AN142</f>
        <v>NE</v>
      </c>
      <c r="AY142" s="188" t="str">
        <f t="shared" ref="AY142" si="1847">IF(AO142&lt;50, "NE",IF(AO142&lt;60,2,IF(AO142&lt;75,3,IF(AO142&lt;90,4,5))))</f>
        <v>NE</v>
      </c>
    </row>
    <row r="143" spans="1:51" ht="15.75" customHeight="1" thickBot="1" x14ac:dyDescent="0.3">
      <c r="A143" s="152"/>
      <c r="B143" s="154"/>
      <c r="C143" s="156"/>
      <c r="D143" s="26" t="s">
        <v>20</v>
      </c>
      <c r="E143" s="27">
        <f t="shared" ref="E143" si="1848">IF($E$7=0,0,$E$7/$E$6*E142)</f>
        <v>0</v>
      </c>
      <c r="F143" s="27">
        <f t="shared" ref="F143" si="1849">IF($F$7=0,0,$F$7/$F$6*F142)</f>
        <v>0</v>
      </c>
      <c r="G143" s="27">
        <f t="shared" ref="G143" si="1850">IF($G$7=0,0,$G$7/$G$6*G142)</f>
        <v>0</v>
      </c>
      <c r="H143" s="27">
        <f t="shared" ref="H143" si="1851">IF($H$7=0,0,$H$7/$H$6*H142)</f>
        <v>0</v>
      </c>
      <c r="I143" s="115"/>
      <c r="J143" s="116"/>
      <c r="K143" s="28">
        <f t="shared" ref="K143" si="1852">IF($K$7=0,0,$K$7/$K$6*K142)</f>
        <v>0</v>
      </c>
      <c r="L143" s="27">
        <f t="shared" ref="L143" si="1853">IF($L$7=0,0,$L$7/$L$6*L142)</f>
        <v>0</v>
      </c>
      <c r="M143" s="27">
        <f t="shared" ref="M143" si="1854">IF($M$7=0,0,$M$7/$M$6*M142)</f>
        <v>0</v>
      </c>
      <c r="N143" s="27">
        <f t="shared" ref="N143" si="1855">IF($N$7=0,0,$N$7/$N$6*N142)</f>
        <v>0</v>
      </c>
      <c r="O143" s="115"/>
      <c r="P143" s="116"/>
      <c r="Q143" s="28">
        <f t="shared" ref="Q143" si="1856">IF($Q$7=0,0,$Q$7/$Q$6*Q142)</f>
        <v>0</v>
      </c>
      <c r="R143" s="27">
        <f t="shared" ref="R143" si="1857">IF($R$7=0,0,$R$7/$R$6*R142)</f>
        <v>0</v>
      </c>
      <c r="S143" s="27">
        <f t="shared" ref="S143" si="1858">IF($S$7=0,0,$S$7/$S$6*S142)</f>
        <v>0</v>
      </c>
      <c r="T143" s="27">
        <f t="shared" ref="T143" si="1859">IF($T$7=0,0,$T$7/$T$6*T142)</f>
        <v>0</v>
      </c>
      <c r="U143" s="115"/>
      <c r="V143" s="116"/>
      <c r="W143" s="28">
        <f t="shared" ref="W143" si="1860">IF($W$7=0,0,$W$7/$W$6*W142)</f>
        <v>0</v>
      </c>
      <c r="X143" s="27">
        <f t="shared" ref="X143" si="1861">IF($X$7=0,0,$X$7/$X$6*X142)</f>
        <v>0</v>
      </c>
      <c r="Y143" s="27">
        <f t="shared" ref="Y143" si="1862">IF($Y$7=0,0,$Y$7/$Y$6*Y142)</f>
        <v>0</v>
      </c>
      <c r="Z143" s="27">
        <f t="shared" ref="Z143" si="1863">IF($Z$7=0,0,$Z$7/$Z$6*Z142)</f>
        <v>0</v>
      </c>
      <c r="AA143" s="115"/>
      <c r="AB143" s="116"/>
      <c r="AC143" s="28">
        <f t="shared" si="1312"/>
        <v>0</v>
      </c>
      <c r="AD143" s="27">
        <f t="shared" si="1313"/>
        <v>0</v>
      </c>
      <c r="AE143" s="27">
        <f t="shared" si="1314"/>
        <v>0</v>
      </c>
      <c r="AF143" s="27">
        <f t="shared" si="1315"/>
        <v>0</v>
      </c>
      <c r="AG143" s="120"/>
      <c r="AH143" s="113"/>
      <c r="AI143" s="59">
        <f t="shared" si="1316"/>
        <v>0</v>
      </c>
      <c r="AJ143" s="59">
        <f t="shared" si="1317"/>
        <v>0</v>
      </c>
      <c r="AK143" s="59">
        <f t="shared" si="1318"/>
        <v>0</v>
      </c>
      <c r="AL143" s="59">
        <f t="shared" si="1319"/>
        <v>0</v>
      </c>
      <c r="AM143" s="115"/>
      <c r="AN143" s="116"/>
      <c r="AO143" s="118"/>
      <c r="AP143" s="171"/>
      <c r="AQ143" s="174"/>
      <c r="AR143" s="179"/>
      <c r="AS143" s="181"/>
      <c r="AT143" s="181"/>
      <c r="AU143" s="181"/>
      <c r="AV143" s="181"/>
      <c r="AW143" s="181"/>
      <c r="AX143" s="181"/>
      <c r="AY143" s="189"/>
    </row>
    <row r="144" spans="1:51" ht="15" customHeight="1" x14ac:dyDescent="0.25">
      <c r="A144" s="151">
        <v>69</v>
      </c>
      <c r="B144" s="153" t="str">
        <f>'Popis studenata'!B70</f>
        <v xml:space="preserve"> </v>
      </c>
      <c r="C144" s="155">
        <f>'Popis studenata'!C70</f>
        <v>0</v>
      </c>
      <c r="D144" s="21" t="s">
        <v>19</v>
      </c>
      <c r="E144" s="22"/>
      <c r="F144" s="23"/>
      <c r="G144" s="23"/>
      <c r="H144" s="23"/>
      <c r="I144" s="119">
        <f t="shared" ref="I144" si="1864">IF((E145+F145+G145+H145)&gt;$J$4,"GREŠKA",E145+F145+G145+H145)</f>
        <v>0</v>
      </c>
      <c r="J144" s="112" t="str">
        <f t="shared" ref="J144" si="1865">IF(I144=0,"NE",(IF(I144&gt;=($J$4/2),"DA","NE")))</f>
        <v>NE</v>
      </c>
      <c r="K144" s="22"/>
      <c r="L144" s="23"/>
      <c r="M144" s="23"/>
      <c r="N144" s="23"/>
      <c r="O144" s="119">
        <f t="shared" ref="O144" si="1866">IF((K145+L145+M145+N145)&gt;$P$4,"GREŠKA",K145+L145+M145+N145)</f>
        <v>0</v>
      </c>
      <c r="P144" s="112" t="str">
        <f t="shared" ref="P144" si="1867">IF(O144=0,"NE",(IF(O144&gt;=($P$4/2),"DA","NE")))</f>
        <v>NE</v>
      </c>
      <c r="Q144" s="22"/>
      <c r="R144" s="23"/>
      <c r="S144" s="23"/>
      <c r="T144" s="23"/>
      <c r="U144" s="119">
        <f t="shared" ref="U144" si="1868">IF((Q145+R145+S145+T145)&gt;$V$4,"GREŠKA",Q145+R145+S145+T145)</f>
        <v>0</v>
      </c>
      <c r="V144" s="112" t="str">
        <f t="shared" ref="V144" si="1869">IF(U144=0,"NE",(IF(U144&gt;=($V$4/2),"DA","NE")))</f>
        <v>NE</v>
      </c>
      <c r="W144" s="22"/>
      <c r="X144" s="23"/>
      <c r="Y144" s="23"/>
      <c r="Z144" s="23"/>
      <c r="AA144" s="119">
        <f t="shared" ref="AA144" si="1870">IF((W145+X145+Y145+Z145)&gt;$AB$4,"GREŠKA",W145+X145+Y145+Z145)</f>
        <v>0</v>
      </c>
      <c r="AB144" s="112" t="str">
        <f t="shared" ref="AB144" si="1871">IF(AA144=0,"NE",(IF(AA144&gt;=($AB$4/2),"DA","NE")))</f>
        <v>NE</v>
      </c>
      <c r="AC144" s="22"/>
      <c r="AD144" s="23"/>
      <c r="AE144" s="23"/>
      <c r="AF144" s="23"/>
      <c r="AG144" s="119">
        <f t="shared" ref="AG144" si="1872">IF((AC145+AD145+AE145+AF145)&gt;$AH$4,"GREŠKA",AC145+AD145+AE145+AF145)</f>
        <v>0</v>
      </c>
      <c r="AH144" s="112" t="str">
        <f t="shared" ref="AH144" si="1873">IF(AG144=0,"NE",(IF(AG144&gt;=($AH$4/2),"DA","NE")))</f>
        <v>NE</v>
      </c>
      <c r="AI144" s="22"/>
      <c r="AJ144" s="23"/>
      <c r="AK144" s="23"/>
      <c r="AL144" s="23"/>
      <c r="AM144" s="114">
        <f t="shared" ref="AM144" si="1874">IF((AI145+AJ145+AK145+AL145)&gt;$AN$4,"GREŠKA",AI145+AJ145+AK145+AL145)</f>
        <v>0</v>
      </c>
      <c r="AN144" s="112" t="str">
        <f t="shared" ref="AN144" si="1875">IF(AM144=0,"NE",(IF(AM144&gt;=($AN$4/2),"DA","NE")))</f>
        <v>NE</v>
      </c>
      <c r="AO144" s="117">
        <f t="shared" ref="AO144" si="1876">IF(AND(J144="da",P144="da",V144="da",AB144="da",AH144="da",AN144="da"),I144+O144+U144+AA144+AM144+AG144,0)</f>
        <v>0</v>
      </c>
      <c r="AP144" s="170" t="str">
        <f t="shared" ref="AP144" si="1877">IF(OR(COUNTIF(J144:AN145,"ne")&gt;3,COUNTIF(J144:AN145,"ne")=0),"NE",COUNTIF(J144:AN145,"ne"))</f>
        <v>NE</v>
      </c>
      <c r="AQ144" s="172" t="str">
        <f t="shared" ref="AQ144" si="1878">IF(SUM(COUNTBLANK(E144:H144),COUNTBLANK(K144:N144),COUNTBLANK(Q144:T144),COUNTBLANK(W144:Z144),COUNTBLANK(AC144:AF144),COUNTBLANK(AI144:AL144))=24,"NE","DA")</f>
        <v>NE</v>
      </c>
      <c r="AR144" s="178"/>
      <c r="AS144" s="184" t="str">
        <f>J144</f>
        <v>NE</v>
      </c>
      <c r="AT144" s="184" t="str">
        <f>P144</f>
        <v>NE</v>
      </c>
      <c r="AU144" s="184" t="str">
        <f>V144</f>
        <v>NE</v>
      </c>
      <c r="AV144" s="184" t="str">
        <f>AB144</f>
        <v>NE</v>
      </c>
      <c r="AW144" s="184" t="str">
        <f>AH144</f>
        <v>NE</v>
      </c>
      <c r="AX144" s="184" t="str">
        <f>AN144</f>
        <v>NE</v>
      </c>
      <c r="AY144" s="188" t="str">
        <f t="shared" ref="AY144" si="1879">IF(AO144&lt;50, "NE",IF(AO144&lt;60,2,IF(AO144&lt;75,3,IF(AO144&lt;90,4,5))))</f>
        <v>NE</v>
      </c>
    </row>
    <row r="145" spans="1:51" ht="15.75" customHeight="1" thickBot="1" x14ac:dyDescent="0.3">
      <c r="A145" s="152"/>
      <c r="B145" s="154"/>
      <c r="C145" s="156"/>
      <c r="D145" s="26" t="s">
        <v>20</v>
      </c>
      <c r="E145" s="27">
        <f t="shared" ref="E145" si="1880">IF($E$7=0,0,$E$7/$E$6*E144)</f>
        <v>0</v>
      </c>
      <c r="F145" s="27">
        <f t="shared" ref="F145" si="1881">IF($F$7=0,0,$F$7/$F$6*F144)</f>
        <v>0</v>
      </c>
      <c r="G145" s="27">
        <f t="shared" ref="G145" si="1882">IF($G$7=0,0,$G$7/$G$6*G144)</f>
        <v>0</v>
      </c>
      <c r="H145" s="27">
        <f t="shared" ref="H145" si="1883">IF($H$7=0,0,$H$7/$H$6*H144)</f>
        <v>0</v>
      </c>
      <c r="I145" s="115"/>
      <c r="J145" s="116"/>
      <c r="K145" s="28">
        <f t="shared" ref="K145" si="1884">IF($K$7=0,0,$K$7/$K$6*K144)</f>
        <v>0</v>
      </c>
      <c r="L145" s="27">
        <f t="shared" ref="L145" si="1885">IF($L$7=0,0,$L$7/$L$6*L144)</f>
        <v>0</v>
      </c>
      <c r="M145" s="27">
        <f t="shared" ref="M145" si="1886">IF($M$7=0,0,$M$7/$M$6*M144)</f>
        <v>0</v>
      </c>
      <c r="N145" s="27">
        <f t="shared" ref="N145" si="1887">IF($N$7=0,0,$N$7/$N$6*N144)</f>
        <v>0</v>
      </c>
      <c r="O145" s="115"/>
      <c r="P145" s="116"/>
      <c r="Q145" s="28">
        <f t="shared" ref="Q145" si="1888">IF($Q$7=0,0,$Q$7/$Q$6*Q144)</f>
        <v>0</v>
      </c>
      <c r="R145" s="27">
        <f t="shared" ref="R145" si="1889">IF($R$7=0,0,$R$7/$R$6*R144)</f>
        <v>0</v>
      </c>
      <c r="S145" s="27">
        <f t="shared" ref="S145" si="1890">IF($S$7=0,0,$S$7/$S$6*S144)</f>
        <v>0</v>
      </c>
      <c r="T145" s="27">
        <f t="shared" ref="T145" si="1891">IF($T$7=0,0,$T$7/$T$6*T144)</f>
        <v>0</v>
      </c>
      <c r="U145" s="115"/>
      <c r="V145" s="116"/>
      <c r="W145" s="28">
        <f t="shared" ref="W145" si="1892">IF($W$7=0,0,$W$7/$W$6*W144)</f>
        <v>0</v>
      </c>
      <c r="X145" s="27">
        <f t="shared" ref="X145" si="1893">IF($X$7=0,0,$X$7/$X$6*X144)</f>
        <v>0</v>
      </c>
      <c r="Y145" s="27">
        <f t="shared" ref="Y145" si="1894">IF($Y$7=0,0,$Y$7/$Y$6*Y144)</f>
        <v>0</v>
      </c>
      <c r="Z145" s="27">
        <f t="shared" ref="Z145" si="1895">IF($Z$7=0,0,$Z$7/$Z$6*Z144)</f>
        <v>0</v>
      </c>
      <c r="AA145" s="115"/>
      <c r="AB145" s="116"/>
      <c r="AC145" s="28">
        <f t="shared" si="1312"/>
        <v>0</v>
      </c>
      <c r="AD145" s="27">
        <f t="shared" si="1313"/>
        <v>0</v>
      </c>
      <c r="AE145" s="27">
        <f t="shared" si="1314"/>
        <v>0</v>
      </c>
      <c r="AF145" s="27">
        <f t="shared" si="1315"/>
        <v>0</v>
      </c>
      <c r="AG145" s="120"/>
      <c r="AH145" s="113"/>
      <c r="AI145" s="59">
        <f t="shared" si="1316"/>
        <v>0</v>
      </c>
      <c r="AJ145" s="59">
        <f t="shared" si="1317"/>
        <v>0</v>
      </c>
      <c r="AK145" s="59">
        <f t="shared" si="1318"/>
        <v>0</v>
      </c>
      <c r="AL145" s="59">
        <f t="shared" si="1319"/>
        <v>0</v>
      </c>
      <c r="AM145" s="115"/>
      <c r="AN145" s="116"/>
      <c r="AO145" s="118"/>
      <c r="AP145" s="171"/>
      <c r="AQ145" s="174"/>
      <c r="AR145" s="179"/>
      <c r="AS145" s="181"/>
      <c r="AT145" s="181"/>
      <c r="AU145" s="181"/>
      <c r="AV145" s="181"/>
      <c r="AW145" s="181"/>
      <c r="AX145" s="181"/>
      <c r="AY145" s="189"/>
    </row>
    <row r="146" spans="1:51" ht="15" customHeight="1" x14ac:dyDescent="0.25">
      <c r="A146" s="151">
        <v>70</v>
      </c>
      <c r="B146" s="153" t="str">
        <f>'Popis studenata'!B71</f>
        <v xml:space="preserve"> </v>
      </c>
      <c r="C146" s="155">
        <f>'Popis studenata'!C71</f>
        <v>0</v>
      </c>
      <c r="D146" s="21" t="s">
        <v>19</v>
      </c>
      <c r="E146" s="22"/>
      <c r="F146" s="23"/>
      <c r="G146" s="23"/>
      <c r="H146" s="23"/>
      <c r="I146" s="119">
        <f t="shared" ref="I146" si="1896">IF((E147+F147+G147+H147)&gt;$J$4,"GREŠKA",E147+F147+G147+H147)</f>
        <v>0</v>
      </c>
      <c r="J146" s="112" t="str">
        <f t="shared" ref="J146" si="1897">IF(I146=0,"NE",(IF(I146&gt;=($J$4/2),"DA","NE")))</f>
        <v>NE</v>
      </c>
      <c r="K146" s="22"/>
      <c r="L146" s="23"/>
      <c r="M146" s="23"/>
      <c r="N146" s="23"/>
      <c r="O146" s="119">
        <f t="shared" ref="O146" si="1898">IF((K147+L147+M147+N147)&gt;$P$4,"GREŠKA",K147+L147+M147+N147)</f>
        <v>0</v>
      </c>
      <c r="P146" s="112" t="str">
        <f t="shared" ref="P146" si="1899">IF(O146=0,"NE",(IF(O146&gt;=($P$4/2),"DA","NE")))</f>
        <v>NE</v>
      </c>
      <c r="Q146" s="22"/>
      <c r="R146" s="23"/>
      <c r="S146" s="23"/>
      <c r="T146" s="23"/>
      <c r="U146" s="119">
        <f t="shared" ref="U146" si="1900">IF((Q147+R147+S147+T147)&gt;$V$4,"GREŠKA",Q147+R147+S147+T147)</f>
        <v>0</v>
      </c>
      <c r="V146" s="112" t="str">
        <f t="shared" ref="V146" si="1901">IF(U146=0,"NE",(IF(U146&gt;=($V$4/2),"DA","NE")))</f>
        <v>NE</v>
      </c>
      <c r="W146" s="22"/>
      <c r="X146" s="23"/>
      <c r="Y146" s="23"/>
      <c r="Z146" s="23"/>
      <c r="AA146" s="119">
        <f t="shared" ref="AA146" si="1902">IF((W147+X147+Y147+Z147)&gt;$AB$4,"GREŠKA",W147+X147+Y147+Z147)</f>
        <v>0</v>
      </c>
      <c r="AB146" s="112" t="str">
        <f t="shared" ref="AB146" si="1903">IF(AA146=0,"NE",(IF(AA146&gt;=($AB$4/2),"DA","NE")))</f>
        <v>NE</v>
      </c>
      <c r="AC146" s="22"/>
      <c r="AD146" s="23"/>
      <c r="AE146" s="23"/>
      <c r="AF146" s="23"/>
      <c r="AG146" s="119">
        <f t="shared" ref="AG146" si="1904">IF((AC147+AD147+AE147+AF147)&gt;$AH$4,"GREŠKA",AC147+AD147+AE147+AF147)</f>
        <v>0</v>
      </c>
      <c r="AH146" s="112" t="str">
        <f t="shared" ref="AH146" si="1905">IF(AG146=0,"NE",(IF(AG146&gt;=($AH$4/2),"DA","NE")))</f>
        <v>NE</v>
      </c>
      <c r="AI146" s="22"/>
      <c r="AJ146" s="23"/>
      <c r="AK146" s="23"/>
      <c r="AL146" s="23"/>
      <c r="AM146" s="114">
        <f t="shared" ref="AM146" si="1906">IF((AI147+AJ147+AK147+AL147)&gt;$AN$4,"GREŠKA",AI147+AJ147+AK147+AL147)</f>
        <v>0</v>
      </c>
      <c r="AN146" s="112" t="str">
        <f t="shared" ref="AN146" si="1907">IF(AM146=0,"NE",(IF(AM146&gt;=($AN$4/2),"DA","NE")))</f>
        <v>NE</v>
      </c>
      <c r="AO146" s="117">
        <f t="shared" ref="AO146" si="1908">IF(AND(J146="da",P146="da",V146="da",AB146="da",AH146="da",AN146="da"),I146+O146+U146+AA146+AM146+AG146,0)</f>
        <v>0</v>
      </c>
      <c r="AP146" s="170" t="str">
        <f t="shared" ref="AP146" si="1909">IF(OR(COUNTIF(J146:AN147,"ne")&gt;3,COUNTIF(J146:AN147,"ne")=0),"NE",COUNTIF(J146:AN147,"ne"))</f>
        <v>NE</v>
      </c>
      <c r="AQ146" s="172" t="str">
        <f t="shared" ref="AQ146" si="1910">IF(SUM(COUNTBLANK(E146:H146),COUNTBLANK(K146:N146),COUNTBLANK(Q146:T146),COUNTBLANK(W146:Z146),COUNTBLANK(AC146:AF146),COUNTBLANK(AI146:AL146))=24,"NE","DA")</f>
        <v>NE</v>
      </c>
      <c r="AR146" s="178"/>
      <c r="AS146" s="184" t="str">
        <f>J146</f>
        <v>NE</v>
      </c>
      <c r="AT146" s="184" t="str">
        <f>P146</f>
        <v>NE</v>
      </c>
      <c r="AU146" s="184" t="str">
        <f>V146</f>
        <v>NE</v>
      </c>
      <c r="AV146" s="184" t="str">
        <f>AB146</f>
        <v>NE</v>
      </c>
      <c r="AW146" s="184" t="str">
        <f>AH146</f>
        <v>NE</v>
      </c>
      <c r="AX146" s="184" t="str">
        <f>AN146</f>
        <v>NE</v>
      </c>
      <c r="AY146" s="188" t="str">
        <f t="shared" ref="AY146" si="1911">IF(AO146&lt;50, "NE",IF(AO146&lt;60,2,IF(AO146&lt;75,3,IF(AO146&lt;90,4,5))))</f>
        <v>NE</v>
      </c>
    </row>
    <row r="147" spans="1:51" ht="15.75" customHeight="1" thickBot="1" x14ac:dyDescent="0.3">
      <c r="A147" s="152"/>
      <c r="B147" s="154"/>
      <c r="C147" s="156"/>
      <c r="D147" s="26" t="s">
        <v>20</v>
      </c>
      <c r="E147" s="27">
        <f t="shared" ref="E147" si="1912">IF($E$7=0,0,$E$7/$E$6*E146)</f>
        <v>0</v>
      </c>
      <c r="F147" s="27">
        <f t="shared" ref="F147" si="1913">IF($F$7=0,0,$F$7/$F$6*F146)</f>
        <v>0</v>
      </c>
      <c r="G147" s="27">
        <f t="shared" ref="G147" si="1914">IF($G$7=0,0,$G$7/$G$6*G146)</f>
        <v>0</v>
      </c>
      <c r="H147" s="27">
        <f t="shared" ref="H147" si="1915">IF($H$7=0,0,$H$7/$H$6*H146)</f>
        <v>0</v>
      </c>
      <c r="I147" s="115"/>
      <c r="J147" s="116"/>
      <c r="K147" s="28">
        <f t="shared" ref="K147" si="1916">IF($K$7=0,0,$K$7/$K$6*K146)</f>
        <v>0</v>
      </c>
      <c r="L147" s="27">
        <f t="shared" ref="L147" si="1917">IF($L$7=0,0,$L$7/$L$6*L146)</f>
        <v>0</v>
      </c>
      <c r="M147" s="27">
        <f t="shared" ref="M147" si="1918">IF($M$7=0,0,$M$7/$M$6*M146)</f>
        <v>0</v>
      </c>
      <c r="N147" s="27">
        <f t="shared" ref="N147" si="1919">IF($N$7=0,0,$N$7/$N$6*N146)</f>
        <v>0</v>
      </c>
      <c r="O147" s="115"/>
      <c r="P147" s="116"/>
      <c r="Q147" s="28">
        <f t="shared" ref="Q147" si="1920">IF($Q$7=0,0,$Q$7/$Q$6*Q146)</f>
        <v>0</v>
      </c>
      <c r="R147" s="27">
        <f t="shared" ref="R147" si="1921">IF($R$7=0,0,$R$7/$R$6*R146)</f>
        <v>0</v>
      </c>
      <c r="S147" s="27">
        <f t="shared" ref="S147" si="1922">IF($S$7=0,0,$S$7/$S$6*S146)</f>
        <v>0</v>
      </c>
      <c r="T147" s="27">
        <f t="shared" ref="T147" si="1923">IF($T$7=0,0,$T$7/$T$6*T146)</f>
        <v>0</v>
      </c>
      <c r="U147" s="115"/>
      <c r="V147" s="116"/>
      <c r="W147" s="28">
        <f t="shared" ref="W147" si="1924">IF($W$7=0,0,$W$7/$W$6*W146)</f>
        <v>0</v>
      </c>
      <c r="X147" s="27">
        <f t="shared" ref="X147" si="1925">IF($X$7=0,0,$X$7/$X$6*X146)</f>
        <v>0</v>
      </c>
      <c r="Y147" s="27">
        <f t="shared" ref="Y147" si="1926">IF($Y$7=0,0,$Y$7/$Y$6*Y146)</f>
        <v>0</v>
      </c>
      <c r="Z147" s="27">
        <f t="shared" ref="Z147" si="1927">IF($Z$7=0,0,$Z$7/$Z$6*Z146)</f>
        <v>0</v>
      </c>
      <c r="AA147" s="115"/>
      <c r="AB147" s="116"/>
      <c r="AC147" s="28">
        <f t="shared" si="1312"/>
        <v>0</v>
      </c>
      <c r="AD147" s="27">
        <f t="shared" si="1313"/>
        <v>0</v>
      </c>
      <c r="AE147" s="27">
        <f t="shared" si="1314"/>
        <v>0</v>
      </c>
      <c r="AF147" s="27">
        <f t="shared" si="1315"/>
        <v>0</v>
      </c>
      <c r="AG147" s="120"/>
      <c r="AH147" s="113"/>
      <c r="AI147" s="59">
        <f t="shared" si="1316"/>
        <v>0</v>
      </c>
      <c r="AJ147" s="59">
        <f t="shared" si="1317"/>
        <v>0</v>
      </c>
      <c r="AK147" s="59">
        <f t="shared" si="1318"/>
        <v>0</v>
      </c>
      <c r="AL147" s="59">
        <f t="shared" si="1319"/>
        <v>0</v>
      </c>
      <c r="AM147" s="115"/>
      <c r="AN147" s="116"/>
      <c r="AO147" s="118"/>
      <c r="AP147" s="171"/>
      <c r="AQ147" s="174"/>
      <c r="AR147" s="179"/>
      <c r="AS147" s="181"/>
      <c r="AT147" s="181"/>
      <c r="AU147" s="181"/>
      <c r="AV147" s="181"/>
      <c r="AW147" s="181"/>
      <c r="AX147" s="181"/>
      <c r="AY147" s="189"/>
    </row>
    <row r="148" spans="1:51" ht="15" customHeight="1" x14ac:dyDescent="0.25">
      <c r="A148" s="151">
        <v>71</v>
      </c>
      <c r="B148" s="153" t="str">
        <f>'Popis studenata'!B72</f>
        <v xml:space="preserve"> </v>
      </c>
      <c r="C148" s="155">
        <f>'Popis studenata'!C72</f>
        <v>0</v>
      </c>
      <c r="D148" s="21" t="s">
        <v>19</v>
      </c>
      <c r="E148" s="22"/>
      <c r="F148" s="23"/>
      <c r="G148" s="23"/>
      <c r="H148" s="23"/>
      <c r="I148" s="119">
        <f t="shared" ref="I148" si="1928">IF((E149+F149+G149+H149)&gt;$J$4,"GREŠKA",E149+F149+G149+H149)</f>
        <v>0</v>
      </c>
      <c r="J148" s="112" t="str">
        <f t="shared" ref="J148" si="1929">IF(I148=0,"NE",(IF(I148&gt;=($J$4/2),"DA","NE")))</f>
        <v>NE</v>
      </c>
      <c r="K148" s="22"/>
      <c r="L148" s="23"/>
      <c r="M148" s="23"/>
      <c r="N148" s="23"/>
      <c r="O148" s="119">
        <f t="shared" ref="O148" si="1930">IF((K149+L149+M149+N149)&gt;$P$4,"GREŠKA",K149+L149+M149+N149)</f>
        <v>0</v>
      </c>
      <c r="P148" s="112" t="str">
        <f t="shared" ref="P148" si="1931">IF(O148=0,"NE",(IF(O148&gt;=($P$4/2),"DA","NE")))</f>
        <v>NE</v>
      </c>
      <c r="Q148" s="22"/>
      <c r="R148" s="23"/>
      <c r="S148" s="23"/>
      <c r="T148" s="23"/>
      <c r="U148" s="119">
        <f t="shared" ref="U148" si="1932">IF((Q149+R149+S149+T149)&gt;$V$4,"GREŠKA",Q149+R149+S149+T149)</f>
        <v>0</v>
      </c>
      <c r="V148" s="112" t="str">
        <f t="shared" ref="V148" si="1933">IF(U148=0,"NE",(IF(U148&gt;=($V$4/2),"DA","NE")))</f>
        <v>NE</v>
      </c>
      <c r="W148" s="22"/>
      <c r="X148" s="23"/>
      <c r="Y148" s="23"/>
      <c r="Z148" s="23"/>
      <c r="AA148" s="119">
        <f t="shared" ref="AA148" si="1934">IF((W149+X149+Y149+Z149)&gt;$AB$4,"GREŠKA",W149+X149+Y149+Z149)</f>
        <v>0</v>
      </c>
      <c r="AB148" s="112" t="str">
        <f t="shared" ref="AB148" si="1935">IF(AA148=0,"NE",(IF(AA148&gt;=($AB$4/2),"DA","NE")))</f>
        <v>NE</v>
      </c>
      <c r="AC148" s="22"/>
      <c r="AD148" s="23"/>
      <c r="AE148" s="23"/>
      <c r="AF148" s="23"/>
      <c r="AG148" s="119">
        <f t="shared" ref="AG148" si="1936">IF((AC149+AD149+AE149+AF149)&gt;$AH$4,"GREŠKA",AC149+AD149+AE149+AF149)</f>
        <v>0</v>
      </c>
      <c r="AH148" s="112" t="str">
        <f t="shared" ref="AH148" si="1937">IF(AG148=0,"NE",(IF(AG148&gt;=($AH$4/2),"DA","NE")))</f>
        <v>NE</v>
      </c>
      <c r="AI148" s="22"/>
      <c r="AJ148" s="23"/>
      <c r="AK148" s="23"/>
      <c r="AL148" s="23"/>
      <c r="AM148" s="114">
        <f t="shared" ref="AM148" si="1938">IF((AI149+AJ149+AK149+AL149)&gt;$AN$4,"GREŠKA",AI149+AJ149+AK149+AL149)</f>
        <v>0</v>
      </c>
      <c r="AN148" s="112" t="str">
        <f t="shared" ref="AN148" si="1939">IF(AM148=0,"NE",(IF(AM148&gt;=($AN$4/2),"DA","NE")))</f>
        <v>NE</v>
      </c>
      <c r="AO148" s="117">
        <f t="shared" ref="AO148" si="1940">IF(AND(J148="da",P148="da",V148="da",AB148="da",AH148="da",AN148="da"),I148+O148+U148+AA148+AM148+AG148,0)</f>
        <v>0</v>
      </c>
      <c r="AP148" s="170" t="str">
        <f t="shared" ref="AP148" si="1941">IF(OR(COUNTIF(J148:AN149,"ne")&gt;3,COUNTIF(J148:AN149,"ne")=0),"NE",COUNTIF(J148:AN149,"ne"))</f>
        <v>NE</v>
      </c>
      <c r="AQ148" s="172" t="str">
        <f t="shared" ref="AQ148" si="1942">IF(SUM(COUNTBLANK(E148:H148),COUNTBLANK(K148:N148),COUNTBLANK(Q148:T148),COUNTBLANK(W148:Z148),COUNTBLANK(AC148:AF148),COUNTBLANK(AI148:AL148))=24,"NE","DA")</f>
        <v>NE</v>
      </c>
      <c r="AR148" s="178"/>
      <c r="AS148" s="184" t="str">
        <f>J148</f>
        <v>NE</v>
      </c>
      <c r="AT148" s="184" t="str">
        <f>P148</f>
        <v>NE</v>
      </c>
      <c r="AU148" s="184" t="str">
        <f>V148</f>
        <v>NE</v>
      </c>
      <c r="AV148" s="184" t="str">
        <f>AB148</f>
        <v>NE</v>
      </c>
      <c r="AW148" s="184" t="str">
        <f>AH148</f>
        <v>NE</v>
      </c>
      <c r="AX148" s="184" t="str">
        <f>AN148</f>
        <v>NE</v>
      </c>
      <c r="AY148" s="188" t="str">
        <f t="shared" ref="AY148" si="1943">IF(AO148&lt;50, "NE",IF(AO148&lt;60,2,IF(AO148&lt;75,3,IF(AO148&lt;90,4,5))))</f>
        <v>NE</v>
      </c>
    </row>
    <row r="149" spans="1:51" ht="15.75" customHeight="1" thickBot="1" x14ac:dyDescent="0.3">
      <c r="A149" s="152"/>
      <c r="B149" s="154"/>
      <c r="C149" s="156"/>
      <c r="D149" s="26" t="s">
        <v>20</v>
      </c>
      <c r="E149" s="27">
        <f t="shared" ref="E149" si="1944">IF($E$7=0,0,$E$7/$E$6*E148)</f>
        <v>0</v>
      </c>
      <c r="F149" s="27">
        <f t="shared" ref="F149" si="1945">IF($F$7=0,0,$F$7/$F$6*F148)</f>
        <v>0</v>
      </c>
      <c r="G149" s="27">
        <f t="shared" ref="G149" si="1946">IF($G$7=0,0,$G$7/$G$6*G148)</f>
        <v>0</v>
      </c>
      <c r="H149" s="27">
        <f t="shared" ref="H149" si="1947">IF($H$7=0,0,$H$7/$H$6*H148)</f>
        <v>0</v>
      </c>
      <c r="I149" s="115"/>
      <c r="J149" s="116"/>
      <c r="K149" s="28">
        <f t="shared" ref="K149" si="1948">IF($K$7=0,0,$K$7/$K$6*K148)</f>
        <v>0</v>
      </c>
      <c r="L149" s="27">
        <f t="shared" ref="L149" si="1949">IF($L$7=0,0,$L$7/$L$6*L148)</f>
        <v>0</v>
      </c>
      <c r="M149" s="27">
        <f t="shared" ref="M149" si="1950">IF($M$7=0,0,$M$7/$M$6*M148)</f>
        <v>0</v>
      </c>
      <c r="N149" s="27">
        <f t="shared" ref="N149" si="1951">IF($N$7=0,0,$N$7/$N$6*N148)</f>
        <v>0</v>
      </c>
      <c r="O149" s="115"/>
      <c r="P149" s="116"/>
      <c r="Q149" s="28">
        <f t="shared" ref="Q149" si="1952">IF($Q$7=0,0,$Q$7/$Q$6*Q148)</f>
        <v>0</v>
      </c>
      <c r="R149" s="27">
        <f t="shared" ref="R149" si="1953">IF($R$7=0,0,$R$7/$R$6*R148)</f>
        <v>0</v>
      </c>
      <c r="S149" s="27">
        <f t="shared" ref="S149" si="1954">IF($S$7=0,0,$S$7/$S$6*S148)</f>
        <v>0</v>
      </c>
      <c r="T149" s="27">
        <f t="shared" ref="T149" si="1955">IF($T$7=0,0,$T$7/$T$6*T148)</f>
        <v>0</v>
      </c>
      <c r="U149" s="115"/>
      <c r="V149" s="116"/>
      <c r="W149" s="28">
        <f t="shared" ref="W149" si="1956">IF($W$7=0,0,$W$7/$W$6*W148)</f>
        <v>0</v>
      </c>
      <c r="X149" s="27">
        <f t="shared" ref="X149" si="1957">IF($X$7=0,0,$X$7/$X$6*X148)</f>
        <v>0</v>
      </c>
      <c r="Y149" s="27">
        <f t="shared" ref="Y149" si="1958">IF($Y$7=0,0,$Y$7/$Y$6*Y148)</f>
        <v>0</v>
      </c>
      <c r="Z149" s="27">
        <f t="shared" ref="Z149" si="1959">IF($Z$7=0,0,$Z$7/$Z$6*Z148)</f>
        <v>0</v>
      </c>
      <c r="AA149" s="115"/>
      <c r="AB149" s="116"/>
      <c r="AC149" s="28">
        <f t="shared" si="1312"/>
        <v>0</v>
      </c>
      <c r="AD149" s="27">
        <f t="shared" si="1313"/>
        <v>0</v>
      </c>
      <c r="AE149" s="27">
        <f t="shared" si="1314"/>
        <v>0</v>
      </c>
      <c r="AF149" s="27">
        <f t="shared" si="1315"/>
        <v>0</v>
      </c>
      <c r="AG149" s="120"/>
      <c r="AH149" s="113"/>
      <c r="AI149" s="59">
        <f t="shared" si="1316"/>
        <v>0</v>
      </c>
      <c r="AJ149" s="59">
        <f t="shared" si="1317"/>
        <v>0</v>
      </c>
      <c r="AK149" s="59">
        <f t="shared" si="1318"/>
        <v>0</v>
      </c>
      <c r="AL149" s="59">
        <f t="shared" si="1319"/>
        <v>0</v>
      </c>
      <c r="AM149" s="115"/>
      <c r="AN149" s="116"/>
      <c r="AO149" s="118"/>
      <c r="AP149" s="171"/>
      <c r="AQ149" s="174"/>
      <c r="AR149" s="179"/>
      <c r="AS149" s="181"/>
      <c r="AT149" s="181"/>
      <c r="AU149" s="181"/>
      <c r="AV149" s="181"/>
      <c r="AW149" s="181"/>
      <c r="AX149" s="181"/>
      <c r="AY149" s="189"/>
    </row>
    <row r="150" spans="1:51" ht="15" customHeight="1" x14ac:dyDescent="0.25">
      <c r="A150" s="151">
        <v>72</v>
      </c>
      <c r="B150" s="153" t="str">
        <f>'Popis studenata'!B73</f>
        <v xml:space="preserve"> </v>
      </c>
      <c r="C150" s="155">
        <f>'Popis studenata'!C73</f>
        <v>0</v>
      </c>
      <c r="D150" s="21" t="s">
        <v>19</v>
      </c>
      <c r="E150" s="22"/>
      <c r="F150" s="23"/>
      <c r="G150" s="23"/>
      <c r="H150" s="23"/>
      <c r="I150" s="119">
        <f t="shared" ref="I150" si="1960">IF((E151+F151+G151+H151)&gt;$J$4,"GREŠKA",E151+F151+G151+H151)</f>
        <v>0</v>
      </c>
      <c r="J150" s="112" t="str">
        <f t="shared" ref="J150" si="1961">IF(I150=0,"NE",(IF(I150&gt;=($J$4/2),"DA","NE")))</f>
        <v>NE</v>
      </c>
      <c r="K150" s="22"/>
      <c r="L150" s="23"/>
      <c r="M150" s="23"/>
      <c r="N150" s="23"/>
      <c r="O150" s="119">
        <f t="shared" ref="O150" si="1962">IF((K151+L151+M151+N151)&gt;$P$4,"GREŠKA",K151+L151+M151+N151)</f>
        <v>0</v>
      </c>
      <c r="P150" s="112" t="str">
        <f t="shared" ref="P150" si="1963">IF(O150=0,"NE",(IF(O150&gt;=($P$4/2),"DA","NE")))</f>
        <v>NE</v>
      </c>
      <c r="Q150" s="22"/>
      <c r="R150" s="23"/>
      <c r="S150" s="23"/>
      <c r="T150" s="23"/>
      <c r="U150" s="119">
        <f t="shared" ref="U150" si="1964">IF((Q151+R151+S151+T151)&gt;$V$4,"GREŠKA",Q151+R151+S151+T151)</f>
        <v>0</v>
      </c>
      <c r="V150" s="112" t="str">
        <f t="shared" ref="V150" si="1965">IF(U150=0,"NE",(IF(U150&gt;=($V$4/2),"DA","NE")))</f>
        <v>NE</v>
      </c>
      <c r="W150" s="22"/>
      <c r="X150" s="23"/>
      <c r="Y150" s="23"/>
      <c r="Z150" s="23"/>
      <c r="AA150" s="119">
        <f t="shared" ref="AA150" si="1966">IF((W151+X151+Y151+Z151)&gt;$AB$4,"GREŠKA",W151+X151+Y151+Z151)</f>
        <v>0</v>
      </c>
      <c r="AB150" s="112" t="str">
        <f t="shared" ref="AB150" si="1967">IF(AA150=0,"NE",(IF(AA150&gt;=($AB$4/2),"DA","NE")))</f>
        <v>NE</v>
      </c>
      <c r="AC150" s="22"/>
      <c r="AD150" s="23"/>
      <c r="AE150" s="23"/>
      <c r="AF150" s="23"/>
      <c r="AG150" s="119">
        <f t="shared" ref="AG150" si="1968">IF((AC151+AD151+AE151+AF151)&gt;$AH$4,"GREŠKA",AC151+AD151+AE151+AF151)</f>
        <v>0</v>
      </c>
      <c r="AH150" s="112" t="str">
        <f t="shared" ref="AH150" si="1969">IF(AG150=0,"NE",(IF(AG150&gt;=($AH$4/2),"DA","NE")))</f>
        <v>NE</v>
      </c>
      <c r="AI150" s="22"/>
      <c r="AJ150" s="23"/>
      <c r="AK150" s="23"/>
      <c r="AL150" s="23"/>
      <c r="AM150" s="114">
        <f t="shared" ref="AM150" si="1970">IF((AI151+AJ151+AK151+AL151)&gt;$AN$4,"GREŠKA",AI151+AJ151+AK151+AL151)</f>
        <v>0</v>
      </c>
      <c r="AN150" s="112" t="str">
        <f t="shared" ref="AN150" si="1971">IF(AM150=0,"NE",(IF(AM150&gt;=($AN$4/2),"DA","NE")))</f>
        <v>NE</v>
      </c>
      <c r="AO150" s="117">
        <f t="shared" ref="AO150" si="1972">IF(AND(J150="da",P150="da",V150="da",AB150="da",AH150="da",AN150="da"),I150+O150+U150+AA150+AM150+AG150,0)</f>
        <v>0</v>
      </c>
      <c r="AP150" s="170" t="str">
        <f t="shared" ref="AP150" si="1973">IF(OR(COUNTIF(J150:AN151,"ne")&gt;3,COUNTIF(J150:AN151,"ne")=0),"NE",COUNTIF(J150:AN151,"ne"))</f>
        <v>NE</v>
      </c>
      <c r="AQ150" s="172" t="str">
        <f t="shared" ref="AQ150" si="1974">IF(SUM(COUNTBLANK(E150:H150),COUNTBLANK(K150:N150),COUNTBLANK(Q150:T150),COUNTBLANK(W150:Z150),COUNTBLANK(AC150:AF150),COUNTBLANK(AI150:AL150))=24,"NE","DA")</f>
        <v>NE</v>
      </c>
      <c r="AR150" s="178"/>
      <c r="AS150" s="184" t="str">
        <f>J150</f>
        <v>NE</v>
      </c>
      <c r="AT150" s="184" t="str">
        <f>P150</f>
        <v>NE</v>
      </c>
      <c r="AU150" s="184" t="str">
        <f>V150</f>
        <v>NE</v>
      </c>
      <c r="AV150" s="184" t="str">
        <f>AB150</f>
        <v>NE</v>
      </c>
      <c r="AW150" s="184" t="str">
        <f>AH150</f>
        <v>NE</v>
      </c>
      <c r="AX150" s="184" t="str">
        <f>AN150</f>
        <v>NE</v>
      </c>
      <c r="AY150" s="188" t="str">
        <f t="shared" ref="AY150" si="1975">IF(AO150&lt;50, "NE",IF(AO150&lt;60,2,IF(AO150&lt;75,3,IF(AO150&lt;90,4,5))))</f>
        <v>NE</v>
      </c>
    </row>
    <row r="151" spans="1:51" ht="15.75" customHeight="1" thickBot="1" x14ac:dyDescent="0.3">
      <c r="A151" s="152"/>
      <c r="B151" s="154"/>
      <c r="C151" s="156"/>
      <c r="D151" s="26" t="s">
        <v>20</v>
      </c>
      <c r="E151" s="27">
        <f t="shared" ref="E151" si="1976">IF($E$7=0,0,$E$7/$E$6*E150)</f>
        <v>0</v>
      </c>
      <c r="F151" s="27">
        <f t="shared" ref="F151" si="1977">IF($F$7=0,0,$F$7/$F$6*F150)</f>
        <v>0</v>
      </c>
      <c r="G151" s="27">
        <f t="shared" ref="G151" si="1978">IF($G$7=0,0,$G$7/$G$6*G150)</f>
        <v>0</v>
      </c>
      <c r="H151" s="27">
        <f t="shared" ref="H151" si="1979">IF($H$7=0,0,$H$7/$H$6*H150)</f>
        <v>0</v>
      </c>
      <c r="I151" s="115"/>
      <c r="J151" s="116"/>
      <c r="K151" s="28">
        <f t="shared" ref="K151" si="1980">IF($K$7=0,0,$K$7/$K$6*K150)</f>
        <v>0</v>
      </c>
      <c r="L151" s="27">
        <f t="shared" ref="L151" si="1981">IF($L$7=0,0,$L$7/$L$6*L150)</f>
        <v>0</v>
      </c>
      <c r="M151" s="27">
        <f t="shared" ref="M151" si="1982">IF($M$7=0,0,$M$7/$M$6*M150)</f>
        <v>0</v>
      </c>
      <c r="N151" s="27">
        <f t="shared" ref="N151" si="1983">IF($N$7=0,0,$N$7/$N$6*N150)</f>
        <v>0</v>
      </c>
      <c r="O151" s="115"/>
      <c r="P151" s="116"/>
      <c r="Q151" s="28">
        <f t="shared" ref="Q151" si="1984">IF($Q$7=0,0,$Q$7/$Q$6*Q150)</f>
        <v>0</v>
      </c>
      <c r="R151" s="27">
        <f t="shared" ref="R151" si="1985">IF($R$7=0,0,$R$7/$R$6*R150)</f>
        <v>0</v>
      </c>
      <c r="S151" s="27">
        <f t="shared" ref="S151" si="1986">IF($S$7=0,0,$S$7/$S$6*S150)</f>
        <v>0</v>
      </c>
      <c r="T151" s="27">
        <f t="shared" ref="T151" si="1987">IF($T$7=0,0,$T$7/$T$6*T150)</f>
        <v>0</v>
      </c>
      <c r="U151" s="115"/>
      <c r="V151" s="116"/>
      <c r="W151" s="28">
        <f t="shared" ref="W151" si="1988">IF($W$7=0,0,$W$7/$W$6*W150)</f>
        <v>0</v>
      </c>
      <c r="X151" s="27">
        <f t="shared" ref="X151" si="1989">IF($X$7=0,0,$X$7/$X$6*X150)</f>
        <v>0</v>
      </c>
      <c r="Y151" s="27">
        <f t="shared" ref="Y151" si="1990">IF($Y$7=0,0,$Y$7/$Y$6*Y150)</f>
        <v>0</v>
      </c>
      <c r="Z151" s="27">
        <f t="shared" ref="Z151" si="1991">IF($Z$7=0,0,$Z$7/$Z$6*Z150)</f>
        <v>0</v>
      </c>
      <c r="AA151" s="115"/>
      <c r="AB151" s="116"/>
      <c r="AC151" s="28">
        <f t="shared" si="1312"/>
        <v>0</v>
      </c>
      <c r="AD151" s="27">
        <f t="shared" si="1313"/>
        <v>0</v>
      </c>
      <c r="AE151" s="27">
        <f t="shared" si="1314"/>
        <v>0</v>
      </c>
      <c r="AF151" s="27">
        <f t="shared" si="1315"/>
        <v>0</v>
      </c>
      <c r="AG151" s="120"/>
      <c r="AH151" s="113"/>
      <c r="AI151" s="59">
        <f t="shared" si="1316"/>
        <v>0</v>
      </c>
      <c r="AJ151" s="59">
        <f t="shared" si="1317"/>
        <v>0</v>
      </c>
      <c r="AK151" s="59">
        <f t="shared" si="1318"/>
        <v>0</v>
      </c>
      <c r="AL151" s="59">
        <f t="shared" si="1319"/>
        <v>0</v>
      </c>
      <c r="AM151" s="115"/>
      <c r="AN151" s="116"/>
      <c r="AO151" s="118"/>
      <c r="AP151" s="171"/>
      <c r="AQ151" s="174"/>
      <c r="AR151" s="179"/>
      <c r="AS151" s="181"/>
      <c r="AT151" s="181"/>
      <c r="AU151" s="181"/>
      <c r="AV151" s="181"/>
      <c r="AW151" s="181"/>
      <c r="AX151" s="181"/>
      <c r="AY151" s="189"/>
    </row>
    <row r="152" spans="1:51" ht="15" customHeight="1" x14ac:dyDescent="0.25">
      <c r="A152" s="151">
        <v>73</v>
      </c>
      <c r="B152" s="153" t="str">
        <f>'Popis studenata'!B74</f>
        <v xml:space="preserve"> </v>
      </c>
      <c r="C152" s="155">
        <f>'Popis studenata'!C74</f>
        <v>0</v>
      </c>
      <c r="D152" s="21" t="s">
        <v>19</v>
      </c>
      <c r="E152" s="22"/>
      <c r="F152" s="23"/>
      <c r="G152" s="23"/>
      <c r="H152" s="23"/>
      <c r="I152" s="119">
        <f t="shared" ref="I152" si="1992">IF((E153+F153+G153+H153)&gt;$J$4,"GREŠKA",E153+F153+G153+H153)</f>
        <v>0</v>
      </c>
      <c r="J152" s="112" t="str">
        <f t="shared" ref="J152" si="1993">IF(I152=0,"NE",(IF(I152&gt;=($J$4/2),"DA","NE")))</f>
        <v>NE</v>
      </c>
      <c r="K152" s="22"/>
      <c r="L152" s="23"/>
      <c r="M152" s="23"/>
      <c r="N152" s="23"/>
      <c r="O152" s="119">
        <f t="shared" ref="O152" si="1994">IF((K153+L153+M153+N153)&gt;$P$4,"GREŠKA",K153+L153+M153+N153)</f>
        <v>0</v>
      </c>
      <c r="P152" s="112" t="str">
        <f t="shared" ref="P152" si="1995">IF(O152=0,"NE",(IF(O152&gt;=($P$4/2),"DA","NE")))</f>
        <v>NE</v>
      </c>
      <c r="Q152" s="22"/>
      <c r="R152" s="23"/>
      <c r="S152" s="23"/>
      <c r="T152" s="23"/>
      <c r="U152" s="119">
        <f t="shared" ref="U152" si="1996">IF((Q153+R153+S153+T153)&gt;$V$4,"GREŠKA",Q153+R153+S153+T153)</f>
        <v>0</v>
      </c>
      <c r="V152" s="112" t="str">
        <f t="shared" ref="V152" si="1997">IF(U152=0,"NE",(IF(U152&gt;=($V$4/2),"DA","NE")))</f>
        <v>NE</v>
      </c>
      <c r="W152" s="22"/>
      <c r="X152" s="23"/>
      <c r="Y152" s="23"/>
      <c r="Z152" s="23"/>
      <c r="AA152" s="119">
        <f t="shared" ref="AA152" si="1998">IF((W153+X153+Y153+Z153)&gt;$AB$4,"GREŠKA",W153+X153+Y153+Z153)</f>
        <v>0</v>
      </c>
      <c r="AB152" s="112" t="str">
        <f t="shared" ref="AB152" si="1999">IF(AA152=0,"NE",(IF(AA152&gt;=($AB$4/2),"DA","NE")))</f>
        <v>NE</v>
      </c>
      <c r="AC152" s="22"/>
      <c r="AD152" s="23"/>
      <c r="AE152" s="23"/>
      <c r="AF152" s="23"/>
      <c r="AG152" s="119">
        <f t="shared" ref="AG152" si="2000">IF((AC153+AD153+AE153+AF153)&gt;$AH$4,"GREŠKA",AC153+AD153+AE153+AF153)</f>
        <v>0</v>
      </c>
      <c r="AH152" s="112" t="str">
        <f t="shared" ref="AH152" si="2001">IF(AG152=0,"NE",(IF(AG152&gt;=($AH$4/2),"DA","NE")))</f>
        <v>NE</v>
      </c>
      <c r="AI152" s="22"/>
      <c r="AJ152" s="23"/>
      <c r="AK152" s="23"/>
      <c r="AL152" s="23"/>
      <c r="AM152" s="114">
        <f t="shared" ref="AM152" si="2002">IF((AI153+AJ153+AK153+AL153)&gt;$AN$4,"GREŠKA",AI153+AJ153+AK153+AL153)</f>
        <v>0</v>
      </c>
      <c r="AN152" s="112" t="str">
        <f t="shared" ref="AN152" si="2003">IF(AM152=0,"NE",(IF(AM152&gt;=($AN$4/2),"DA","NE")))</f>
        <v>NE</v>
      </c>
      <c r="AO152" s="117">
        <f t="shared" ref="AO152" si="2004">IF(AND(J152="da",P152="da",V152="da",AB152="da",AH152="da",AN152="da"),I152+O152+U152+AA152+AM152+AG152,0)</f>
        <v>0</v>
      </c>
      <c r="AP152" s="170" t="str">
        <f t="shared" ref="AP152" si="2005">IF(OR(COUNTIF(J152:AN153,"ne")&gt;3,COUNTIF(J152:AN153,"ne")=0),"NE",COUNTIF(J152:AN153,"ne"))</f>
        <v>NE</v>
      </c>
      <c r="AQ152" s="172" t="str">
        <f t="shared" ref="AQ152" si="2006">IF(SUM(COUNTBLANK(E152:H152),COUNTBLANK(K152:N152),COUNTBLANK(Q152:T152),COUNTBLANK(W152:Z152),COUNTBLANK(AC152:AF152),COUNTBLANK(AI152:AL152))=24,"NE","DA")</f>
        <v>NE</v>
      </c>
      <c r="AR152" s="178"/>
      <c r="AS152" s="184" t="str">
        <f>J152</f>
        <v>NE</v>
      </c>
      <c r="AT152" s="184" t="str">
        <f>P152</f>
        <v>NE</v>
      </c>
      <c r="AU152" s="184" t="str">
        <f>V152</f>
        <v>NE</v>
      </c>
      <c r="AV152" s="184" t="str">
        <f>AB152</f>
        <v>NE</v>
      </c>
      <c r="AW152" s="184" t="str">
        <f>AH152</f>
        <v>NE</v>
      </c>
      <c r="AX152" s="184" t="str">
        <f>AN152</f>
        <v>NE</v>
      </c>
      <c r="AY152" s="188" t="str">
        <f t="shared" ref="AY152" si="2007">IF(AO152&lt;50, "NE",IF(AO152&lt;60,2,IF(AO152&lt;75,3,IF(AO152&lt;90,4,5))))</f>
        <v>NE</v>
      </c>
    </row>
    <row r="153" spans="1:51" ht="15.75" customHeight="1" thickBot="1" x14ac:dyDescent="0.3">
      <c r="A153" s="152"/>
      <c r="B153" s="154"/>
      <c r="C153" s="156"/>
      <c r="D153" s="26" t="s">
        <v>20</v>
      </c>
      <c r="E153" s="27">
        <f t="shared" ref="E153" si="2008">IF($E$7=0,0,$E$7/$E$6*E152)</f>
        <v>0</v>
      </c>
      <c r="F153" s="27">
        <f t="shared" ref="F153" si="2009">IF($F$7=0,0,$F$7/$F$6*F152)</f>
        <v>0</v>
      </c>
      <c r="G153" s="27">
        <f t="shared" ref="G153" si="2010">IF($G$7=0,0,$G$7/$G$6*G152)</f>
        <v>0</v>
      </c>
      <c r="H153" s="27">
        <f t="shared" ref="H153" si="2011">IF($H$7=0,0,$H$7/$H$6*H152)</f>
        <v>0</v>
      </c>
      <c r="I153" s="115"/>
      <c r="J153" s="116"/>
      <c r="K153" s="28">
        <f t="shared" ref="K153" si="2012">IF($K$7=0,0,$K$7/$K$6*K152)</f>
        <v>0</v>
      </c>
      <c r="L153" s="27">
        <f t="shared" ref="L153" si="2013">IF($L$7=0,0,$L$7/$L$6*L152)</f>
        <v>0</v>
      </c>
      <c r="M153" s="27">
        <f t="shared" ref="M153" si="2014">IF($M$7=0,0,$M$7/$M$6*M152)</f>
        <v>0</v>
      </c>
      <c r="N153" s="27">
        <f t="shared" ref="N153" si="2015">IF($N$7=0,0,$N$7/$N$6*N152)</f>
        <v>0</v>
      </c>
      <c r="O153" s="115"/>
      <c r="P153" s="116"/>
      <c r="Q153" s="28">
        <f t="shared" ref="Q153" si="2016">IF($Q$7=0,0,$Q$7/$Q$6*Q152)</f>
        <v>0</v>
      </c>
      <c r="R153" s="27">
        <f t="shared" ref="R153" si="2017">IF($R$7=0,0,$R$7/$R$6*R152)</f>
        <v>0</v>
      </c>
      <c r="S153" s="27">
        <f t="shared" ref="S153" si="2018">IF($S$7=0,0,$S$7/$S$6*S152)</f>
        <v>0</v>
      </c>
      <c r="T153" s="27">
        <f t="shared" ref="T153" si="2019">IF($T$7=0,0,$T$7/$T$6*T152)</f>
        <v>0</v>
      </c>
      <c r="U153" s="115"/>
      <c r="V153" s="116"/>
      <c r="W153" s="28">
        <f t="shared" ref="W153" si="2020">IF($W$7=0,0,$W$7/$W$6*W152)</f>
        <v>0</v>
      </c>
      <c r="X153" s="27">
        <f t="shared" ref="X153" si="2021">IF($X$7=0,0,$X$7/$X$6*X152)</f>
        <v>0</v>
      </c>
      <c r="Y153" s="27">
        <f t="shared" ref="Y153" si="2022">IF($Y$7=0,0,$Y$7/$Y$6*Y152)</f>
        <v>0</v>
      </c>
      <c r="Z153" s="27">
        <f t="shared" ref="Z153" si="2023">IF($Z$7=0,0,$Z$7/$Z$6*Z152)</f>
        <v>0</v>
      </c>
      <c r="AA153" s="115"/>
      <c r="AB153" s="116"/>
      <c r="AC153" s="28">
        <f t="shared" si="1312"/>
        <v>0</v>
      </c>
      <c r="AD153" s="27">
        <f t="shared" si="1313"/>
        <v>0</v>
      </c>
      <c r="AE153" s="27">
        <f t="shared" si="1314"/>
        <v>0</v>
      </c>
      <c r="AF153" s="27">
        <f t="shared" si="1315"/>
        <v>0</v>
      </c>
      <c r="AG153" s="120"/>
      <c r="AH153" s="113"/>
      <c r="AI153" s="59">
        <f t="shared" si="1316"/>
        <v>0</v>
      </c>
      <c r="AJ153" s="59">
        <f t="shared" si="1317"/>
        <v>0</v>
      </c>
      <c r="AK153" s="59">
        <f t="shared" si="1318"/>
        <v>0</v>
      </c>
      <c r="AL153" s="59">
        <f t="shared" si="1319"/>
        <v>0</v>
      </c>
      <c r="AM153" s="115"/>
      <c r="AN153" s="116"/>
      <c r="AO153" s="118"/>
      <c r="AP153" s="171"/>
      <c r="AQ153" s="174"/>
      <c r="AR153" s="179"/>
      <c r="AS153" s="181"/>
      <c r="AT153" s="181"/>
      <c r="AU153" s="181"/>
      <c r="AV153" s="181"/>
      <c r="AW153" s="181"/>
      <c r="AX153" s="181"/>
      <c r="AY153" s="189"/>
    </row>
    <row r="154" spans="1:51" ht="15" customHeight="1" x14ac:dyDescent="0.25">
      <c r="A154" s="151">
        <v>74</v>
      </c>
      <c r="B154" s="153" t="str">
        <f>'Popis studenata'!B75</f>
        <v xml:space="preserve"> </v>
      </c>
      <c r="C154" s="155">
        <f>'Popis studenata'!C75</f>
        <v>0</v>
      </c>
      <c r="D154" s="21" t="s">
        <v>19</v>
      </c>
      <c r="E154" s="22"/>
      <c r="F154" s="23"/>
      <c r="G154" s="23"/>
      <c r="H154" s="23"/>
      <c r="I154" s="119">
        <f t="shared" ref="I154" si="2024">IF((E155+F155+G155+H155)&gt;$J$4,"GREŠKA",E155+F155+G155+H155)</f>
        <v>0</v>
      </c>
      <c r="J154" s="112" t="str">
        <f t="shared" ref="J154" si="2025">IF(I154=0,"NE",(IF(I154&gt;=($J$4/2),"DA","NE")))</f>
        <v>NE</v>
      </c>
      <c r="K154" s="22"/>
      <c r="L154" s="23"/>
      <c r="M154" s="23"/>
      <c r="N154" s="23"/>
      <c r="O154" s="119">
        <f t="shared" ref="O154" si="2026">IF((K155+L155+M155+N155)&gt;$P$4,"GREŠKA",K155+L155+M155+N155)</f>
        <v>0</v>
      </c>
      <c r="P154" s="112" t="str">
        <f t="shared" ref="P154" si="2027">IF(O154=0,"NE",(IF(O154&gt;=($P$4/2),"DA","NE")))</f>
        <v>NE</v>
      </c>
      <c r="Q154" s="22"/>
      <c r="R154" s="23"/>
      <c r="S154" s="23"/>
      <c r="T154" s="23"/>
      <c r="U154" s="119">
        <f t="shared" ref="U154" si="2028">IF((Q155+R155+S155+T155)&gt;$V$4,"GREŠKA",Q155+R155+S155+T155)</f>
        <v>0</v>
      </c>
      <c r="V154" s="112" t="str">
        <f t="shared" ref="V154" si="2029">IF(U154=0,"NE",(IF(U154&gt;=($V$4/2),"DA","NE")))</f>
        <v>NE</v>
      </c>
      <c r="W154" s="22"/>
      <c r="X154" s="23"/>
      <c r="Y154" s="23"/>
      <c r="Z154" s="23"/>
      <c r="AA154" s="119">
        <f t="shared" ref="AA154" si="2030">IF((W155+X155+Y155+Z155)&gt;$AB$4,"GREŠKA",W155+X155+Y155+Z155)</f>
        <v>0</v>
      </c>
      <c r="AB154" s="112" t="str">
        <f t="shared" ref="AB154" si="2031">IF(AA154=0,"NE",(IF(AA154&gt;=($AB$4/2),"DA","NE")))</f>
        <v>NE</v>
      </c>
      <c r="AC154" s="22"/>
      <c r="AD154" s="23"/>
      <c r="AE154" s="23"/>
      <c r="AF154" s="23"/>
      <c r="AG154" s="119">
        <f t="shared" ref="AG154" si="2032">IF((AC155+AD155+AE155+AF155)&gt;$AH$4,"GREŠKA",AC155+AD155+AE155+AF155)</f>
        <v>0</v>
      </c>
      <c r="AH154" s="112" t="str">
        <f t="shared" ref="AH154" si="2033">IF(AG154=0,"NE",(IF(AG154&gt;=($AH$4/2),"DA","NE")))</f>
        <v>NE</v>
      </c>
      <c r="AI154" s="22"/>
      <c r="AJ154" s="23"/>
      <c r="AK154" s="23"/>
      <c r="AL154" s="23"/>
      <c r="AM154" s="114">
        <f t="shared" ref="AM154" si="2034">IF((AI155+AJ155+AK155+AL155)&gt;$AN$4,"GREŠKA",AI155+AJ155+AK155+AL155)</f>
        <v>0</v>
      </c>
      <c r="AN154" s="112" t="str">
        <f t="shared" ref="AN154" si="2035">IF(AM154=0,"NE",(IF(AM154&gt;=($AN$4/2),"DA","NE")))</f>
        <v>NE</v>
      </c>
      <c r="AO154" s="117">
        <f t="shared" ref="AO154" si="2036">IF(AND(J154="da",P154="da",V154="da",AB154="da",AH154="da",AN154="da"),I154+O154+U154+AA154+AM154+AG154,0)</f>
        <v>0</v>
      </c>
      <c r="AP154" s="170" t="str">
        <f t="shared" ref="AP154" si="2037">IF(OR(COUNTIF(J154:AN155,"ne")&gt;3,COUNTIF(J154:AN155,"ne")=0),"NE",COUNTIF(J154:AN155,"ne"))</f>
        <v>NE</v>
      </c>
      <c r="AQ154" s="172" t="str">
        <f t="shared" ref="AQ154" si="2038">IF(SUM(COUNTBLANK(E154:H154),COUNTBLANK(K154:N154),COUNTBLANK(Q154:T154),COUNTBLANK(W154:Z154),COUNTBLANK(AC154:AF154),COUNTBLANK(AI154:AL154))=24,"NE","DA")</f>
        <v>NE</v>
      </c>
      <c r="AR154" s="178"/>
      <c r="AS154" s="184" t="str">
        <f>J154</f>
        <v>NE</v>
      </c>
      <c r="AT154" s="184" t="str">
        <f>P154</f>
        <v>NE</v>
      </c>
      <c r="AU154" s="184" t="str">
        <f>V154</f>
        <v>NE</v>
      </c>
      <c r="AV154" s="184" t="str">
        <f>AB154</f>
        <v>NE</v>
      </c>
      <c r="AW154" s="184" t="str">
        <f>AH154</f>
        <v>NE</v>
      </c>
      <c r="AX154" s="184" t="str">
        <f>AN154</f>
        <v>NE</v>
      </c>
      <c r="AY154" s="188" t="str">
        <f t="shared" ref="AY154" si="2039">IF(AO154&lt;50, "NE",IF(AO154&lt;60,2,IF(AO154&lt;75,3,IF(AO154&lt;90,4,5))))</f>
        <v>NE</v>
      </c>
    </row>
    <row r="155" spans="1:51" ht="15.75" customHeight="1" thickBot="1" x14ac:dyDescent="0.3">
      <c r="A155" s="152"/>
      <c r="B155" s="154"/>
      <c r="C155" s="156"/>
      <c r="D155" s="26" t="s">
        <v>20</v>
      </c>
      <c r="E155" s="27">
        <f t="shared" ref="E155" si="2040">IF($E$7=0,0,$E$7/$E$6*E154)</f>
        <v>0</v>
      </c>
      <c r="F155" s="27">
        <f t="shared" ref="F155" si="2041">IF($F$7=0,0,$F$7/$F$6*F154)</f>
        <v>0</v>
      </c>
      <c r="G155" s="27">
        <f t="shared" ref="G155" si="2042">IF($G$7=0,0,$G$7/$G$6*G154)</f>
        <v>0</v>
      </c>
      <c r="H155" s="27">
        <f t="shared" ref="H155" si="2043">IF($H$7=0,0,$H$7/$H$6*H154)</f>
        <v>0</v>
      </c>
      <c r="I155" s="115"/>
      <c r="J155" s="116"/>
      <c r="K155" s="28">
        <f t="shared" ref="K155" si="2044">IF($K$7=0,0,$K$7/$K$6*K154)</f>
        <v>0</v>
      </c>
      <c r="L155" s="27">
        <f t="shared" ref="L155" si="2045">IF($L$7=0,0,$L$7/$L$6*L154)</f>
        <v>0</v>
      </c>
      <c r="M155" s="27">
        <f t="shared" ref="M155" si="2046">IF($M$7=0,0,$M$7/$M$6*M154)</f>
        <v>0</v>
      </c>
      <c r="N155" s="27">
        <f t="shared" ref="N155" si="2047">IF($N$7=0,0,$N$7/$N$6*N154)</f>
        <v>0</v>
      </c>
      <c r="O155" s="115"/>
      <c r="P155" s="116"/>
      <c r="Q155" s="28">
        <f t="shared" ref="Q155" si="2048">IF($Q$7=0,0,$Q$7/$Q$6*Q154)</f>
        <v>0</v>
      </c>
      <c r="R155" s="27">
        <f t="shared" ref="R155" si="2049">IF($R$7=0,0,$R$7/$R$6*R154)</f>
        <v>0</v>
      </c>
      <c r="S155" s="27">
        <f t="shared" ref="S155" si="2050">IF($S$7=0,0,$S$7/$S$6*S154)</f>
        <v>0</v>
      </c>
      <c r="T155" s="27">
        <f t="shared" ref="T155" si="2051">IF($T$7=0,0,$T$7/$T$6*T154)</f>
        <v>0</v>
      </c>
      <c r="U155" s="115"/>
      <c r="V155" s="116"/>
      <c r="W155" s="28">
        <f t="shared" ref="W155" si="2052">IF($W$7=0,0,$W$7/$W$6*W154)</f>
        <v>0</v>
      </c>
      <c r="X155" s="27">
        <f t="shared" ref="X155" si="2053">IF($X$7=0,0,$X$7/$X$6*X154)</f>
        <v>0</v>
      </c>
      <c r="Y155" s="27">
        <f t="shared" ref="Y155" si="2054">IF($Y$7=0,0,$Y$7/$Y$6*Y154)</f>
        <v>0</v>
      </c>
      <c r="Z155" s="27">
        <f t="shared" ref="Z155" si="2055">IF($Z$7=0,0,$Z$7/$Z$6*Z154)</f>
        <v>0</v>
      </c>
      <c r="AA155" s="115"/>
      <c r="AB155" s="116"/>
      <c r="AC155" s="28">
        <f t="shared" si="1312"/>
        <v>0</v>
      </c>
      <c r="AD155" s="27">
        <f t="shared" si="1313"/>
        <v>0</v>
      </c>
      <c r="AE155" s="27">
        <f t="shared" si="1314"/>
        <v>0</v>
      </c>
      <c r="AF155" s="27">
        <f t="shared" si="1315"/>
        <v>0</v>
      </c>
      <c r="AG155" s="120"/>
      <c r="AH155" s="113"/>
      <c r="AI155" s="59">
        <f t="shared" si="1316"/>
        <v>0</v>
      </c>
      <c r="AJ155" s="59">
        <f t="shared" si="1317"/>
        <v>0</v>
      </c>
      <c r="AK155" s="59">
        <f t="shared" si="1318"/>
        <v>0</v>
      </c>
      <c r="AL155" s="59">
        <f t="shared" si="1319"/>
        <v>0</v>
      </c>
      <c r="AM155" s="115"/>
      <c r="AN155" s="116"/>
      <c r="AO155" s="118"/>
      <c r="AP155" s="171"/>
      <c r="AQ155" s="174"/>
      <c r="AR155" s="179"/>
      <c r="AS155" s="181"/>
      <c r="AT155" s="181"/>
      <c r="AU155" s="181"/>
      <c r="AV155" s="181"/>
      <c r="AW155" s="181"/>
      <c r="AX155" s="181"/>
      <c r="AY155" s="189"/>
    </row>
    <row r="156" spans="1:51" ht="15" customHeight="1" x14ac:dyDescent="0.25">
      <c r="A156" s="151">
        <v>75</v>
      </c>
      <c r="B156" s="153" t="str">
        <f>'Popis studenata'!B76</f>
        <v xml:space="preserve"> </v>
      </c>
      <c r="C156" s="155">
        <f>'Popis studenata'!C76</f>
        <v>0</v>
      </c>
      <c r="D156" s="21" t="s">
        <v>19</v>
      </c>
      <c r="E156" s="22"/>
      <c r="F156" s="23"/>
      <c r="G156" s="23"/>
      <c r="H156" s="23"/>
      <c r="I156" s="119">
        <f t="shared" ref="I156" si="2056">IF((E157+F157+G157+H157)&gt;$J$4,"GREŠKA",E157+F157+G157+H157)</f>
        <v>0</v>
      </c>
      <c r="J156" s="112" t="str">
        <f t="shared" ref="J156" si="2057">IF(I156=0,"NE",(IF(I156&gt;=($J$4/2),"DA","NE")))</f>
        <v>NE</v>
      </c>
      <c r="K156" s="22"/>
      <c r="L156" s="23"/>
      <c r="M156" s="23"/>
      <c r="N156" s="23"/>
      <c r="O156" s="119">
        <f t="shared" ref="O156" si="2058">IF((K157+L157+M157+N157)&gt;$P$4,"GREŠKA",K157+L157+M157+N157)</f>
        <v>0</v>
      </c>
      <c r="P156" s="112" t="str">
        <f t="shared" ref="P156" si="2059">IF(O156=0,"NE",(IF(O156&gt;=($P$4/2),"DA","NE")))</f>
        <v>NE</v>
      </c>
      <c r="Q156" s="22"/>
      <c r="R156" s="23"/>
      <c r="S156" s="23"/>
      <c r="T156" s="23"/>
      <c r="U156" s="119">
        <f t="shared" ref="U156" si="2060">IF((Q157+R157+S157+T157)&gt;$V$4,"GREŠKA",Q157+R157+S157+T157)</f>
        <v>0</v>
      </c>
      <c r="V156" s="112" t="str">
        <f t="shared" ref="V156" si="2061">IF(U156=0,"NE",(IF(U156&gt;=($V$4/2),"DA","NE")))</f>
        <v>NE</v>
      </c>
      <c r="W156" s="22"/>
      <c r="X156" s="23"/>
      <c r="Y156" s="23"/>
      <c r="Z156" s="23"/>
      <c r="AA156" s="119">
        <f t="shared" ref="AA156" si="2062">IF((W157+X157+Y157+Z157)&gt;$AB$4,"GREŠKA",W157+X157+Y157+Z157)</f>
        <v>0</v>
      </c>
      <c r="AB156" s="112" t="str">
        <f t="shared" ref="AB156" si="2063">IF(AA156=0,"NE",(IF(AA156&gt;=($AB$4/2),"DA","NE")))</f>
        <v>NE</v>
      </c>
      <c r="AC156" s="22"/>
      <c r="AD156" s="23"/>
      <c r="AE156" s="23"/>
      <c r="AF156" s="23"/>
      <c r="AG156" s="119">
        <f t="shared" ref="AG156" si="2064">IF((AC157+AD157+AE157+AF157)&gt;$AH$4,"GREŠKA",AC157+AD157+AE157+AF157)</f>
        <v>0</v>
      </c>
      <c r="AH156" s="112" t="str">
        <f t="shared" ref="AH156" si="2065">IF(AG156=0,"NE",(IF(AG156&gt;=($AH$4/2),"DA","NE")))</f>
        <v>NE</v>
      </c>
      <c r="AI156" s="22"/>
      <c r="AJ156" s="23"/>
      <c r="AK156" s="23"/>
      <c r="AL156" s="23"/>
      <c r="AM156" s="114">
        <f t="shared" ref="AM156" si="2066">IF((AI157+AJ157+AK157+AL157)&gt;$AN$4,"GREŠKA",AI157+AJ157+AK157+AL157)</f>
        <v>0</v>
      </c>
      <c r="AN156" s="112" t="str">
        <f t="shared" ref="AN156" si="2067">IF(AM156=0,"NE",(IF(AM156&gt;=($AN$4/2),"DA","NE")))</f>
        <v>NE</v>
      </c>
      <c r="AO156" s="117">
        <f t="shared" ref="AO156" si="2068">IF(AND(J156="da",P156="da",V156="da",AB156="da",AH156="da",AN156="da"),I156+O156+U156+AA156+AM156+AG156,0)</f>
        <v>0</v>
      </c>
      <c r="AP156" s="170" t="str">
        <f t="shared" ref="AP156" si="2069">IF(OR(COUNTIF(J156:AN157,"ne")&gt;3,COUNTIF(J156:AN157,"ne")=0),"NE",COUNTIF(J156:AN157,"ne"))</f>
        <v>NE</v>
      </c>
      <c r="AQ156" s="172" t="str">
        <f t="shared" ref="AQ156" si="2070">IF(SUM(COUNTBLANK(E156:H156),COUNTBLANK(K156:N156),COUNTBLANK(Q156:T156),COUNTBLANK(W156:Z156),COUNTBLANK(AC156:AF156),COUNTBLANK(AI156:AL156))=24,"NE","DA")</f>
        <v>NE</v>
      </c>
      <c r="AR156" s="178"/>
      <c r="AS156" s="184" t="str">
        <f>J156</f>
        <v>NE</v>
      </c>
      <c r="AT156" s="184" t="str">
        <f>P156</f>
        <v>NE</v>
      </c>
      <c r="AU156" s="184" t="str">
        <f>V156</f>
        <v>NE</v>
      </c>
      <c r="AV156" s="184" t="str">
        <f>AB156</f>
        <v>NE</v>
      </c>
      <c r="AW156" s="184" t="str">
        <f>AH156</f>
        <v>NE</v>
      </c>
      <c r="AX156" s="184" t="str">
        <f>AN156</f>
        <v>NE</v>
      </c>
      <c r="AY156" s="188" t="str">
        <f t="shared" ref="AY156" si="2071">IF(AO156&lt;50, "NE",IF(AO156&lt;60,2,IF(AO156&lt;75,3,IF(AO156&lt;90,4,5))))</f>
        <v>NE</v>
      </c>
    </row>
    <row r="157" spans="1:51" ht="15.75" customHeight="1" thickBot="1" x14ac:dyDescent="0.3">
      <c r="A157" s="152"/>
      <c r="B157" s="154"/>
      <c r="C157" s="156"/>
      <c r="D157" s="26" t="s">
        <v>20</v>
      </c>
      <c r="E157" s="27">
        <f t="shared" ref="E157" si="2072">IF($E$7=0,0,$E$7/$E$6*E156)</f>
        <v>0</v>
      </c>
      <c r="F157" s="27">
        <f t="shared" ref="F157" si="2073">IF($F$7=0,0,$F$7/$F$6*F156)</f>
        <v>0</v>
      </c>
      <c r="G157" s="27">
        <f t="shared" ref="G157" si="2074">IF($G$7=0,0,$G$7/$G$6*G156)</f>
        <v>0</v>
      </c>
      <c r="H157" s="27">
        <f t="shared" ref="H157" si="2075">IF($H$7=0,0,$H$7/$H$6*H156)</f>
        <v>0</v>
      </c>
      <c r="I157" s="115"/>
      <c r="J157" s="116"/>
      <c r="K157" s="28">
        <f t="shared" ref="K157" si="2076">IF($K$7=0,0,$K$7/$K$6*K156)</f>
        <v>0</v>
      </c>
      <c r="L157" s="27">
        <f t="shared" ref="L157" si="2077">IF($L$7=0,0,$L$7/$L$6*L156)</f>
        <v>0</v>
      </c>
      <c r="M157" s="27">
        <f t="shared" ref="M157" si="2078">IF($M$7=0,0,$M$7/$M$6*M156)</f>
        <v>0</v>
      </c>
      <c r="N157" s="27">
        <f t="shared" ref="N157" si="2079">IF($N$7=0,0,$N$7/$N$6*N156)</f>
        <v>0</v>
      </c>
      <c r="O157" s="115"/>
      <c r="P157" s="116"/>
      <c r="Q157" s="28">
        <f t="shared" ref="Q157" si="2080">IF($Q$7=0,0,$Q$7/$Q$6*Q156)</f>
        <v>0</v>
      </c>
      <c r="R157" s="27">
        <f t="shared" ref="R157" si="2081">IF($R$7=0,0,$R$7/$R$6*R156)</f>
        <v>0</v>
      </c>
      <c r="S157" s="27">
        <f t="shared" ref="S157" si="2082">IF($S$7=0,0,$S$7/$S$6*S156)</f>
        <v>0</v>
      </c>
      <c r="T157" s="27">
        <f t="shared" ref="T157" si="2083">IF($T$7=0,0,$T$7/$T$6*T156)</f>
        <v>0</v>
      </c>
      <c r="U157" s="115"/>
      <c r="V157" s="116"/>
      <c r="W157" s="28">
        <f t="shared" ref="W157" si="2084">IF($W$7=0,0,$W$7/$W$6*W156)</f>
        <v>0</v>
      </c>
      <c r="X157" s="27">
        <f t="shared" ref="X157" si="2085">IF($X$7=0,0,$X$7/$X$6*X156)</f>
        <v>0</v>
      </c>
      <c r="Y157" s="27">
        <f t="shared" ref="Y157" si="2086">IF($Y$7=0,0,$Y$7/$Y$6*Y156)</f>
        <v>0</v>
      </c>
      <c r="Z157" s="27">
        <f t="shared" ref="Z157" si="2087">IF($Z$7=0,0,$Z$7/$Z$6*Z156)</f>
        <v>0</v>
      </c>
      <c r="AA157" s="115"/>
      <c r="AB157" s="116"/>
      <c r="AC157" s="28">
        <f t="shared" si="1312"/>
        <v>0</v>
      </c>
      <c r="AD157" s="27">
        <f t="shared" si="1313"/>
        <v>0</v>
      </c>
      <c r="AE157" s="27">
        <f t="shared" si="1314"/>
        <v>0</v>
      </c>
      <c r="AF157" s="27">
        <f t="shared" si="1315"/>
        <v>0</v>
      </c>
      <c r="AG157" s="120"/>
      <c r="AH157" s="113"/>
      <c r="AI157" s="59">
        <f t="shared" si="1316"/>
        <v>0</v>
      </c>
      <c r="AJ157" s="59">
        <f t="shared" si="1317"/>
        <v>0</v>
      </c>
      <c r="AK157" s="59">
        <f t="shared" si="1318"/>
        <v>0</v>
      </c>
      <c r="AL157" s="59">
        <f t="shared" si="1319"/>
        <v>0</v>
      </c>
      <c r="AM157" s="115"/>
      <c r="AN157" s="116"/>
      <c r="AO157" s="118"/>
      <c r="AP157" s="171"/>
      <c r="AQ157" s="174"/>
      <c r="AR157" s="179"/>
      <c r="AS157" s="181"/>
      <c r="AT157" s="181"/>
      <c r="AU157" s="181"/>
      <c r="AV157" s="181"/>
      <c r="AW157" s="181"/>
      <c r="AX157" s="181"/>
      <c r="AY157" s="189"/>
    </row>
    <row r="158" spans="1:51" ht="15" customHeight="1" x14ac:dyDescent="0.25">
      <c r="A158" s="151">
        <v>76</v>
      </c>
      <c r="B158" s="153" t="str">
        <f>'Popis studenata'!B77</f>
        <v xml:space="preserve"> </v>
      </c>
      <c r="C158" s="155">
        <f>'Popis studenata'!C77</f>
        <v>0</v>
      </c>
      <c r="D158" s="21" t="s">
        <v>19</v>
      </c>
      <c r="E158" s="22"/>
      <c r="F158" s="23"/>
      <c r="G158" s="23"/>
      <c r="H158" s="23"/>
      <c r="I158" s="119">
        <f t="shared" ref="I158" si="2088">IF((E159+F159+G159+H159)&gt;$J$4,"GREŠKA",E159+F159+G159+H159)</f>
        <v>0</v>
      </c>
      <c r="J158" s="112" t="str">
        <f t="shared" ref="J158" si="2089">IF(I158=0,"NE",(IF(I158&gt;=($J$4/2),"DA","NE")))</f>
        <v>NE</v>
      </c>
      <c r="K158" s="22"/>
      <c r="L158" s="23"/>
      <c r="M158" s="23"/>
      <c r="N158" s="23"/>
      <c r="O158" s="119">
        <f t="shared" ref="O158" si="2090">IF((K159+L159+M159+N159)&gt;$P$4,"GREŠKA",K159+L159+M159+N159)</f>
        <v>0</v>
      </c>
      <c r="P158" s="112" t="str">
        <f t="shared" ref="P158" si="2091">IF(O158=0,"NE",(IF(O158&gt;=($P$4/2),"DA","NE")))</f>
        <v>NE</v>
      </c>
      <c r="Q158" s="22"/>
      <c r="R158" s="23"/>
      <c r="S158" s="23"/>
      <c r="T158" s="23"/>
      <c r="U158" s="119">
        <f t="shared" ref="U158" si="2092">IF((Q159+R159+S159+T159)&gt;$V$4,"GREŠKA",Q159+R159+S159+T159)</f>
        <v>0</v>
      </c>
      <c r="V158" s="112" t="str">
        <f t="shared" ref="V158" si="2093">IF(U158=0,"NE",(IF(U158&gt;=($V$4/2),"DA","NE")))</f>
        <v>NE</v>
      </c>
      <c r="W158" s="22"/>
      <c r="X158" s="23"/>
      <c r="Y158" s="23"/>
      <c r="Z158" s="23"/>
      <c r="AA158" s="119">
        <f t="shared" ref="AA158" si="2094">IF((W159+X159+Y159+Z159)&gt;$AB$4,"GREŠKA",W159+X159+Y159+Z159)</f>
        <v>0</v>
      </c>
      <c r="AB158" s="112" t="str">
        <f t="shared" ref="AB158" si="2095">IF(AA158=0,"NE",(IF(AA158&gt;=($AB$4/2),"DA","NE")))</f>
        <v>NE</v>
      </c>
      <c r="AC158" s="22"/>
      <c r="AD158" s="23"/>
      <c r="AE158" s="23"/>
      <c r="AF158" s="23"/>
      <c r="AG158" s="119">
        <f t="shared" ref="AG158" si="2096">IF((AC159+AD159+AE159+AF159)&gt;$AH$4,"GREŠKA",AC159+AD159+AE159+AF159)</f>
        <v>0</v>
      </c>
      <c r="AH158" s="112" t="str">
        <f t="shared" ref="AH158" si="2097">IF(AG158=0,"NE",(IF(AG158&gt;=($AH$4/2),"DA","NE")))</f>
        <v>NE</v>
      </c>
      <c r="AI158" s="22"/>
      <c r="AJ158" s="23"/>
      <c r="AK158" s="23"/>
      <c r="AL158" s="23"/>
      <c r="AM158" s="114">
        <f t="shared" ref="AM158" si="2098">IF((AI159+AJ159+AK159+AL159)&gt;$AN$4,"GREŠKA",AI159+AJ159+AK159+AL159)</f>
        <v>0</v>
      </c>
      <c r="AN158" s="112" t="str">
        <f t="shared" ref="AN158" si="2099">IF(AM158=0,"NE",(IF(AM158&gt;=($AN$4/2),"DA","NE")))</f>
        <v>NE</v>
      </c>
      <c r="AO158" s="117">
        <f t="shared" ref="AO158" si="2100">IF(AND(J158="da",P158="da",V158="da",AB158="da",AH158="da",AN158="da"),I158+O158+U158+AA158+AM158+AG158,0)</f>
        <v>0</v>
      </c>
      <c r="AP158" s="170" t="str">
        <f t="shared" ref="AP158" si="2101">IF(OR(COUNTIF(J158:AN159,"ne")&gt;3,COUNTIF(J158:AN159,"ne")=0),"NE",COUNTIF(J158:AN159,"ne"))</f>
        <v>NE</v>
      </c>
      <c r="AQ158" s="172" t="str">
        <f t="shared" ref="AQ158" si="2102">IF(SUM(COUNTBLANK(E158:H158),COUNTBLANK(K158:N158),COUNTBLANK(Q158:T158),COUNTBLANK(W158:Z158),COUNTBLANK(AC158:AF158),COUNTBLANK(AI158:AL158))=24,"NE","DA")</f>
        <v>NE</v>
      </c>
      <c r="AR158" s="178"/>
      <c r="AS158" s="184" t="str">
        <f>J158</f>
        <v>NE</v>
      </c>
      <c r="AT158" s="184" t="str">
        <f>P158</f>
        <v>NE</v>
      </c>
      <c r="AU158" s="184" t="str">
        <f>V158</f>
        <v>NE</v>
      </c>
      <c r="AV158" s="184" t="str">
        <f>AB158</f>
        <v>NE</v>
      </c>
      <c r="AW158" s="184" t="str">
        <f>AH158</f>
        <v>NE</v>
      </c>
      <c r="AX158" s="184" t="str">
        <f>AN158</f>
        <v>NE</v>
      </c>
      <c r="AY158" s="188" t="str">
        <f t="shared" ref="AY158" si="2103">IF(AO158&lt;50, "NE",IF(AO158&lt;60,2,IF(AO158&lt;75,3,IF(AO158&lt;90,4,5))))</f>
        <v>NE</v>
      </c>
    </row>
    <row r="159" spans="1:51" ht="15.75" customHeight="1" thickBot="1" x14ac:dyDescent="0.3">
      <c r="A159" s="152"/>
      <c r="B159" s="154"/>
      <c r="C159" s="156"/>
      <c r="D159" s="26" t="s">
        <v>20</v>
      </c>
      <c r="E159" s="27">
        <f t="shared" ref="E159" si="2104">IF($E$7=0,0,$E$7/$E$6*E158)</f>
        <v>0</v>
      </c>
      <c r="F159" s="27">
        <f t="shared" ref="F159" si="2105">IF($F$7=0,0,$F$7/$F$6*F158)</f>
        <v>0</v>
      </c>
      <c r="G159" s="27">
        <f t="shared" ref="G159" si="2106">IF($G$7=0,0,$G$7/$G$6*G158)</f>
        <v>0</v>
      </c>
      <c r="H159" s="27">
        <f t="shared" ref="H159" si="2107">IF($H$7=0,0,$H$7/$H$6*H158)</f>
        <v>0</v>
      </c>
      <c r="I159" s="115"/>
      <c r="J159" s="116"/>
      <c r="K159" s="28">
        <f t="shared" ref="K159" si="2108">IF($K$7=0,0,$K$7/$K$6*K158)</f>
        <v>0</v>
      </c>
      <c r="L159" s="27">
        <f t="shared" ref="L159" si="2109">IF($L$7=0,0,$L$7/$L$6*L158)</f>
        <v>0</v>
      </c>
      <c r="M159" s="27">
        <f t="shared" ref="M159" si="2110">IF($M$7=0,0,$M$7/$M$6*M158)</f>
        <v>0</v>
      </c>
      <c r="N159" s="27">
        <f t="shared" ref="N159" si="2111">IF($N$7=0,0,$N$7/$N$6*N158)</f>
        <v>0</v>
      </c>
      <c r="O159" s="115"/>
      <c r="P159" s="116"/>
      <c r="Q159" s="28">
        <f t="shared" ref="Q159" si="2112">IF($Q$7=0,0,$Q$7/$Q$6*Q158)</f>
        <v>0</v>
      </c>
      <c r="R159" s="27">
        <f t="shared" ref="R159" si="2113">IF($R$7=0,0,$R$7/$R$6*R158)</f>
        <v>0</v>
      </c>
      <c r="S159" s="27">
        <f t="shared" ref="S159" si="2114">IF($S$7=0,0,$S$7/$S$6*S158)</f>
        <v>0</v>
      </c>
      <c r="T159" s="27">
        <f t="shared" ref="T159" si="2115">IF($T$7=0,0,$T$7/$T$6*T158)</f>
        <v>0</v>
      </c>
      <c r="U159" s="115"/>
      <c r="V159" s="116"/>
      <c r="W159" s="28">
        <f t="shared" ref="W159" si="2116">IF($W$7=0,0,$W$7/$W$6*W158)</f>
        <v>0</v>
      </c>
      <c r="X159" s="27">
        <f t="shared" ref="X159" si="2117">IF($X$7=0,0,$X$7/$X$6*X158)</f>
        <v>0</v>
      </c>
      <c r="Y159" s="27">
        <f t="shared" ref="Y159" si="2118">IF($Y$7=0,0,$Y$7/$Y$6*Y158)</f>
        <v>0</v>
      </c>
      <c r="Z159" s="27">
        <f t="shared" ref="Z159" si="2119">IF($Z$7=0,0,$Z$7/$Z$6*Z158)</f>
        <v>0</v>
      </c>
      <c r="AA159" s="115"/>
      <c r="AB159" s="116"/>
      <c r="AC159" s="28">
        <f t="shared" si="1312"/>
        <v>0</v>
      </c>
      <c r="AD159" s="27">
        <f t="shared" si="1313"/>
        <v>0</v>
      </c>
      <c r="AE159" s="27">
        <f t="shared" si="1314"/>
        <v>0</v>
      </c>
      <c r="AF159" s="27">
        <f t="shared" si="1315"/>
        <v>0</v>
      </c>
      <c r="AG159" s="120"/>
      <c r="AH159" s="113"/>
      <c r="AI159" s="59">
        <f t="shared" si="1316"/>
        <v>0</v>
      </c>
      <c r="AJ159" s="59">
        <f t="shared" si="1317"/>
        <v>0</v>
      </c>
      <c r="AK159" s="59">
        <f t="shared" si="1318"/>
        <v>0</v>
      </c>
      <c r="AL159" s="59">
        <f t="shared" si="1319"/>
        <v>0</v>
      </c>
      <c r="AM159" s="115"/>
      <c r="AN159" s="116"/>
      <c r="AO159" s="118"/>
      <c r="AP159" s="171"/>
      <c r="AQ159" s="174"/>
      <c r="AR159" s="179"/>
      <c r="AS159" s="181"/>
      <c r="AT159" s="181"/>
      <c r="AU159" s="181"/>
      <c r="AV159" s="181"/>
      <c r="AW159" s="181"/>
      <c r="AX159" s="181"/>
      <c r="AY159" s="189"/>
    </row>
    <row r="160" spans="1:51" ht="15" customHeight="1" x14ac:dyDescent="0.25">
      <c r="A160" s="151">
        <v>77</v>
      </c>
      <c r="B160" s="153" t="str">
        <f>'Popis studenata'!B78</f>
        <v xml:space="preserve"> </v>
      </c>
      <c r="C160" s="155">
        <f>'Popis studenata'!C78</f>
        <v>0</v>
      </c>
      <c r="D160" s="21" t="s">
        <v>19</v>
      </c>
      <c r="E160" s="22"/>
      <c r="F160" s="23"/>
      <c r="G160" s="23"/>
      <c r="H160" s="23"/>
      <c r="I160" s="119">
        <f t="shared" ref="I160" si="2120">IF((E161+F161+G161+H161)&gt;$J$4,"GREŠKA",E161+F161+G161+H161)</f>
        <v>0</v>
      </c>
      <c r="J160" s="112" t="str">
        <f t="shared" ref="J160" si="2121">IF(I160=0,"NE",(IF(I160&gt;=($J$4/2),"DA","NE")))</f>
        <v>NE</v>
      </c>
      <c r="K160" s="22"/>
      <c r="L160" s="23"/>
      <c r="M160" s="23"/>
      <c r="N160" s="23"/>
      <c r="O160" s="119">
        <f t="shared" ref="O160" si="2122">IF((K161+L161+M161+N161)&gt;$P$4,"GREŠKA",K161+L161+M161+N161)</f>
        <v>0</v>
      </c>
      <c r="P160" s="112" t="str">
        <f t="shared" ref="P160" si="2123">IF(O160=0,"NE",(IF(O160&gt;=($P$4/2),"DA","NE")))</f>
        <v>NE</v>
      </c>
      <c r="Q160" s="22"/>
      <c r="R160" s="23"/>
      <c r="S160" s="23"/>
      <c r="T160" s="23"/>
      <c r="U160" s="119">
        <f t="shared" ref="U160" si="2124">IF((Q161+R161+S161+T161)&gt;$V$4,"GREŠKA",Q161+R161+S161+T161)</f>
        <v>0</v>
      </c>
      <c r="V160" s="112" t="str">
        <f t="shared" ref="V160" si="2125">IF(U160=0,"NE",(IF(U160&gt;=($V$4/2),"DA","NE")))</f>
        <v>NE</v>
      </c>
      <c r="W160" s="22"/>
      <c r="X160" s="23"/>
      <c r="Y160" s="23"/>
      <c r="Z160" s="23"/>
      <c r="AA160" s="119">
        <f t="shared" ref="AA160" si="2126">IF((W161+X161+Y161+Z161)&gt;$AB$4,"GREŠKA",W161+X161+Y161+Z161)</f>
        <v>0</v>
      </c>
      <c r="AB160" s="112" t="str">
        <f t="shared" ref="AB160" si="2127">IF(AA160=0,"NE",(IF(AA160&gt;=($AB$4/2),"DA","NE")))</f>
        <v>NE</v>
      </c>
      <c r="AC160" s="22"/>
      <c r="AD160" s="23"/>
      <c r="AE160" s="23"/>
      <c r="AF160" s="23"/>
      <c r="AG160" s="119">
        <f t="shared" ref="AG160" si="2128">IF((AC161+AD161+AE161+AF161)&gt;$AH$4,"GREŠKA",AC161+AD161+AE161+AF161)</f>
        <v>0</v>
      </c>
      <c r="AH160" s="112" t="str">
        <f t="shared" ref="AH160" si="2129">IF(AG160=0,"NE",(IF(AG160&gt;=($AH$4/2),"DA","NE")))</f>
        <v>NE</v>
      </c>
      <c r="AI160" s="22"/>
      <c r="AJ160" s="23"/>
      <c r="AK160" s="23"/>
      <c r="AL160" s="23"/>
      <c r="AM160" s="114">
        <f t="shared" ref="AM160" si="2130">IF((AI161+AJ161+AK161+AL161)&gt;$AN$4,"GREŠKA",AI161+AJ161+AK161+AL161)</f>
        <v>0</v>
      </c>
      <c r="AN160" s="112" t="str">
        <f t="shared" ref="AN160" si="2131">IF(AM160=0,"NE",(IF(AM160&gt;=($AN$4/2),"DA","NE")))</f>
        <v>NE</v>
      </c>
      <c r="AO160" s="117">
        <f t="shared" ref="AO160" si="2132">IF(AND(J160="da",P160="da",V160="da",AB160="da",AH160="da",AN160="da"),I160+O160+U160+AA160+AM160+AG160,0)</f>
        <v>0</v>
      </c>
      <c r="AP160" s="170" t="str">
        <f t="shared" ref="AP160" si="2133">IF(OR(COUNTIF(J160:AN161,"ne")&gt;3,COUNTIF(J160:AN161,"ne")=0),"NE",COUNTIF(J160:AN161,"ne"))</f>
        <v>NE</v>
      </c>
      <c r="AQ160" s="172" t="str">
        <f t="shared" ref="AQ160" si="2134">IF(SUM(COUNTBLANK(E160:H160),COUNTBLANK(K160:N160),COUNTBLANK(Q160:T160),COUNTBLANK(W160:Z160),COUNTBLANK(AC160:AF160),COUNTBLANK(AI160:AL160))=24,"NE","DA")</f>
        <v>NE</v>
      </c>
      <c r="AR160" s="178"/>
      <c r="AS160" s="184" t="str">
        <f>J160</f>
        <v>NE</v>
      </c>
      <c r="AT160" s="184" t="str">
        <f>P160</f>
        <v>NE</v>
      </c>
      <c r="AU160" s="184" t="str">
        <f>V160</f>
        <v>NE</v>
      </c>
      <c r="AV160" s="184" t="str">
        <f>AB160</f>
        <v>NE</v>
      </c>
      <c r="AW160" s="184" t="str">
        <f>AH160</f>
        <v>NE</v>
      </c>
      <c r="AX160" s="184" t="str">
        <f>AN160</f>
        <v>NE</v>
      </c>
      <c r="AY160" s="188" t="str">
        <f t="shared" ref="AY160" si="2135">IF(AO160&lt;50, "NE",IF(AO160&lt;60,2,IF(AO160&lt;75,3,IF(AO160&lt;90,4,5))))</f>
        <v>NE</v>
      </c>
    </row>
    <row r="161" spans="1:51" ht="15.75" customHeight="1" thickBot="1" x14ac:dyDescent="0.3">
      <c r="A161" s="152"/>
      <c r="B161" s="154"/>
      <c r="C161" s="156"/>
      <c r="D161" s="26" t="s">
        <v>20</v>
      </c>
      <c r="E161" s="27">
        <f t="shared" ref="E161" si="2136">IF($E$7=0,0,$E$7/$E$6*E160)</f>
        <v>0</v>
      </c>
      <c r="F161" s="27">
        <f t="shared" ref="F161" si="2137">IF($F$7=0,0,$F$7/$F$6*F160)</f>
        <v>0</v>
      </c>
      <c r="G161" s="27">
        <f t="shared" ref="G161" si="2138">IF($G$7=0,0,$G$7/$G$6*G160)</f>
        <v>0</v>
      </c>
      <c r="H161" s="27">
        <f t="shared" ref="H161" si="2139">IF($H$7=0,0,$H$7/$H$6*H160)</f>
        <v>0</v>
      </c>
      <c r="I161" s="115"/>
      <c r="J161" s="116"/>
      <c r="K161" s="28">
        <f t="shared" ref="K161" si="2140">IF($K$7=0,0,$K$7/$K$6*K160)</f>
        <v>0</v>
      </c>
      <c r="L161" s="27">
        <f t="shared" ref="L161" si="2141">IF($L$7=0,0,$L$7/$L$6*L160)</f>
        <v>0</v>
      </c>
      <c r="M161" s="27">
        <f t="shared" ref="M161" si="2142">IF($M$7=0,0,$M$7/$M$6*M160)</f>
        <v>0</v>
      </c>
      <c r="N161" s="27">
        <f t="shared" ref="N161" si="2143">IF($N$7=0,0,$N$7/$N$6*N160)</f>
        <v>0</v>
      </c>
      <c r="O161" s="115"/>
      <c r="P161" s="116"/>
      <c r="Q161" s="28">
        <f t="shared" ref="Q161" si="2144">IF($Q$7=0,0,$Q$7/$Q$6*Q160)</f>
        <v>0</v>
      </c>
      <c r="R161" s="27">
        <f t="shared" ref="R161" si="2145">IF($R$7=0,0,$R$7/$R$6*R160)</f>
        <v>0</v>
      </c>
      <c r="S161" s="27">
        <f t="shared" ref="S161" si="2146">IF($S$7=0,0,$S$7/$S$6*S160)</f>
        <v>0</v>
      </c>
      <c r="T161" s="27">
        <f t="shared" ref="T161" si="2147">IF($T$7=0,0,$T$7/$T$6*T160)</f>
        <v>0</v>
      </c>
      <c r="U161" s="115"/>
      <c r="V161" s="116"/>
      <c r="W161" s="28">
        <f t="shared" ref="W161" si="2148">IF($W$7=0,0,$W$7/$W$6*W160)</f>
        <v>0</v>
      </c>
      <c r="X161" s="27">
        <f t="shared" ref="X161" si="2149">IF($X$7=0,0,$X$7/$X$6*X160)</f>
        <v>0</v>
      </c>
      <c r="Y161" s="27">
        <f t="shared" ref="Y161" si="2150">IF($Y$7=0,0,$Y$7/$Y$6*Y160)</f>
        <v>0</v>
      </c>
      <c r="Z161" s="27">
        <f t="shared" ref="Z161" si="2151">IF($Z$7=0,0,$Z$7/$Z$6*Z160)</f>
        <v>0</v>
      </c>
      <c r="AA161" s="115"/>
      <c r="AB161" s="116"/>
      <c r="AC161" s="28">
        <f t="shared" si="1312"/>
        <v>0</v>
      </c>
      <c r="AD161" s="27">
        <f t="shared" si="1313"/>
        <v>0</v>
      </c>
      <c r="AE161" s="27">
        <f t="shared" si="1314"/>
        <v>0</v>
      </c>
      <c r="AF161" s="27">
        <f t="shared" si="1315"/>
        <v>0</v>
      </c>
      <c r="AG161" s="120"/>
      <c r="AH161" s="113"/>
      <c r="AI161" s="59">
        <f t="shared" si="1316"/>
        <v>0</v>
      </c>
      <c r="AJ161" s="59">
        <f t="shared" si="1317"/>
        <v>0</v>
      </c>
      <c r="AK161" s="59">
        <f t="shared" si="1318"/>
        <v>0</v>
      </c>
      <c r="AL161" s="59">
        <f t="shared" si="1319"/>
        <v>0</v>
      </c>
      <c r="AM161" s="115"/>
      <c r="AN161" s="116"/>
      <c r="AO161" s="118"/>
      <c r="AP161" s="171"/>
      <c r="AQ161" s="174"/>
      <c r="AR161" s="179"/>
      <c r="AS161" s="181"/>
      <c r="AT161" s="181"/>
      <c r="AU161" s="181"/>
      <c r="AV161" s="181"/>
      <c r="AW161" s="181"/>
      <c r="AX161" s="181"/>
      <c r="AY161" s="189"/>
    </row>
    <row r="162" spans="1:51" ht="15" customHeight="1" x14ac:dyDescent="0.25">
      <c r="A162" s="151">
        <v>78</v>
      </c>
      <c r="B162" s="153" t="str">
        <f>'Popis studenata'!B79</f>
        <v xml:space="preserve"> </v>
      </c>
      <c r="C162" s="155">
        <f>'Popis studenata'!C79</f>
        <v>0</v>
      </c>
      <c r="D162" s="21" t="s">
        <v>19</v>
      </c>
      <c r="E162" s="22"/>
      <c r="F162" s="23"/>
      <c r="G162" s="23"/>
      <c r="H162" s="23"/>
      <c r="I162" s="119">
        <f t="shared" ref="I162" si="2152">IF((E163+F163+G163+H163)&gt;$J$4,"GREŠKA",E163+F163+G163+H163)</f>
        <v>0</v>
      </c>
      <c r="J162" s="112" t="str">
        <f t="shared" ref="J162" si="2153">IF(I162=0,"NE",(IF(I162&gt;=($J$4/2),"DA","NE")))</f>
        <v>NE</v>
      </c>
      <c r="K162" s="22"/>
      <c r="L162" s="23"/>
      <c r="M162" s="23"/>
      <c r="N162" s="23"/>
      <c r="O162" s="119">
        <f t="shared" ref="O162" si="2154">IF((K163+L163+M163+N163)&gt;$P$4,"GREŠKA",K163+L163+M163+N163)</f>
        <v>0</v>
      </c>
      <c r="P162" s="112" t="str">
        <f t="shared" ref="P162" si="2155">IF(O162=0,"NE",(IF(O162&gt;=($P$4/2),"DA","NE")))</f>
        <v>NE</v>
      </c>
      <c r="Q162" s="22"/>
      <c r="R162" s="23"/>
      <c r="S162" s="23"/>
      <c r="T162" s="23"/>
      <c r="U162" s="119">
        <f t="shared" ref="U162" si="2156">IF((Q163+R163+S163+T163)&gt;$V$4,"GREŠKA",Q163+R163+S163+T163)</f>
        <v>0</v>
      </c>
      <c r="V162" s="112" t="str">
        <f t="shared" ref="V162" si="2157">IF(U162=0,"NE",(IF(U162&gt;=($V$4/2),"DA","NE")))</f>
        <v>NE</v>
      </c>
      <c r="W162" s="22"/>
      <c r="X162" s="23"/>
      <c r="Y162" s="23"/>
      <c r="Z162" s="23"/>
      <c r="AA162" s="119">
        <f t="shared" ref="AA162" si="2158">IF((W163+X163+Y163+Z163)&gt;$AB$4,"GREŠKA",W163+X163+Y163+Z163)</f>
        <v>0</v>
      </c>
      <c r="AB162" s="112" t="str">
        <f t="shared" ref="AB162" si="2159">IF(AA162=0,"NE",(IF(AA162&gt;=($AB$4/2),"DA","NE")))</f>
        <v>NE</v>
      </c>
      <c r="AC162" s="22"/>
      <c r="AD162" s="23"/>
      <c r="AE162" s="23"/>
      <c r="AF162" s="23"/>
      <c r="AG162" s="119">
        <f t="shared" ref="AG162" si="2160">IF((AC163+AD163+AE163+AF163)&gt;$AH$4,"GREŠKA",AC163+AD163+AE163+AF163)</f>
        <v>0</v>
      </c>
      <c r="AH162" s="112" t="str">
        <f t="shared" ref="AH162" si="2161">IF(AG162=0,"NE",(IF(AG162&gt;=($AH$4/2),"DA","NE")))</f>
        <v>NE</v>
      </c>
      <c r="AI162" s="22"/>
      <c r="AJ162" s="23"/>
      <c r="AK162" s="23"/>
      <c r="AL162" s="23"/>
      <c r="AM162" s="114">
        <f t="shared" ref="AM162" si="2162">IF((AI163+AJ163+AK163+AL163)&gt;$AN$4,"GREŠKA",AI163+AJ163+AK163+AL163)</f>
        <v>0</v>
      </c>
      <c r="AN162" s="112" t="str">
        <f t="shared" ref="AN162" si="2163">IF(AM162=0,"NE",(IF(AM162&gt;=($AN$4/2),"DA","NE")))</f>
        <v>NE</v>
      </c>
      <c r="AO162" s="117">
        <f t="shared" ref="AO162" si="2164">IF(AND(J162="da",P162="da",V162="da",AB162="da",AH162="da",AN162="da"),I162+O162+U162+AA162+AM162+AG162,0)</f>
        <v>0</v>
      </c>
      <c r="AP162" s="170" t="str">
        <f t="shared" ref="AP162" si="2165">IF(OR(COUNTIF(J162:AN163,"ne")&gt;3,COUNTIF(J162:AN163,"ne")=0),"NE",COUNTIF(J162:AN163,"ne"))</f>
        <v>NE</v>
      </c>
      <c r="AQ162" s="172" t="str">
        <f t="shared" ref="AQ162" si="2166">IF(SUM(COUNTBLANK(E162:H162),COUNTBLANK(K162:N162),COUNTBLANK(Q162:T162),COUNTBLANK(W162:Z162),COUNTBLANK(AC162:AF162),COUNTBLANK(AI162:AL162))=24,"NE","DA")</f>
        <v>NE</v>
      </c>
      <c r="AR162" s="178"/>
      <c r="AS162" s="184" t="str">
        <f>J162</f>
        <v>NE</v>
      </c>
      <c r="AT162" s="184" t="str">
        <f>P162</f>
        <v>NE</v>
      </c>
      <c r="AU162" s="184" t="str">
        <f>V162</f>
        <v>NE</v>
      </c>
      <c r="AV162" s="184" t="str">
        <f>AB162</f>
        <v>NE</v>
      </c>
      <c r="AW162" s="184" t="str">
        <f>AH162</f>
        <v>NE</v>
      </c>
      <c r="AX162" s="184" t="str">
        <f>AN162</f>
        <v>NE</v>
      </c>
      <c r="AY162" s="188" t="str">
        <f t="shared" ref="AY162" si="2167">IF(AO162&lt;50, "NE",IF(AO162&lt;60,2,IF(AO162&lt;75,3,IF(AO162&lt;90,4,5))))</f>
        <v>NE</v>
      </c>
    </row>
    <row r="163" spans="1:51" ht="15.75" customHeight="1" thickBot="1" x14ac:dyDescent="0.3">
      <c r="A163" s="152"/>
      <c r="B163" s="154"/>
      <c r="C163" s="156"/>
      <c r="D163" s="26" t="s">
        <v>20</v>
      </c>
      <c r="E163" s="27">
        <f t="shared" ref="E163" si="2168">IF($E$7=0,0,$E$7/$E$6*E162)</f>
        <v>0</v>
      </c>
      <c r="F163" s="27">
        <f t="shared" ref="F163" si="2169">IF($F$7=0,0,$F$7/$F$6*F162)</f>
        <v>0</v>
      </c>
      <c r="G163" s="27">
        <f t="shared" ref="G163" si="2170">IF($G$7=0,0,$G$7/$G$6*G162)</f>
        <v>0</v>
      </c>
      <c r="H163" s="27">
        <f t="shared" ref="H163" si="2171">IF($H$7=0,0,$H$7/$H$6*H162)</f>
        <v>0</v>
      </c>
      <c r="I163" s="115"/>
      <c r="J163" s="116"/>
      <c r="K163" s="28">
        <f t="shared" ref="K163" si="2172">IF($K$7=0,0,$K$7/$K$6*K162)</f>
        <v>0</v>
      </c>
      <c r="L163" s="27">
        <f t="shared" ref="L163" si="2173">IF($L$7=0,0,$L$7/$L$6*L162)</f>
        <v>0</v>
      </c>
      <c r="M163" s="27">
        <f t="shared" ref="M163" si="2174">IF($M$7=0,0,$M$7/$M$6*M162)</f>
        <v>0</v>
      </c>
      <c r="N163" s="27">
        <f t="shared" ref="N163" si="2175">IF($N$7=0,0,$N$7/$N$6*N162)</f>
        <v>0</v>
      </c>
      <c r="O163" s="115"/>
      <c r="P163" s="116"/>
      <c r="Q163" s="28">
        <f t="shared" ref="Q163" si="2176">IF($Q$7=0,0,$Q$7/$Q$6*Q162)</f>
        <v>0</v>
      </c>
      <c r="R163" s="27">
        <f t="shared" ref="R163" si="2177">IF($R$7=0,0,$R$7/$R$6*R162)</f>
        <v>0</v>
      </c>
      <c r="S163" s="27">
        <f t="shared" ref="S163" si="2178">IF($S$7=0,0,$S$7/$S$6*S162)</f>
        <v>0</v>
      </c>
      <c r="T163" s="27">
        <f t="shared" ref="T163" si="2179">IF($T$7=0,0,$T$7/$T$6*T162)</f>
        <v>0</v>
      </c>
      <c r="U163" s="115"/>
      <c r="V163" s="116"/>
      <c r="W163" s="28">
        <f t="shared" ref="W163" si="2180">IF($W$7=0,0,$W$7/$W$6*W162)</f>
        <v>0</v>
      </c>
      <c r="X163" s="27">
        <f t="shared" ref="X163" si="2181">IF($X$7=0,0,$X$7/$X$6*X162)</f>
        <v>0</v>
      </c>
      <c r="Y163" s="27">
        <f t="shared" ref="Y163" si="2182">IF($Y$7=0,0,$Y$7/$Y$6*Y162)</f>
        <v>0</v>
      </c>
      <c r="Z163" s="27">
        <f t="shared" ref="Z163" si="2183">IF($Z$7=0,0,$Z$7/$Z$6*Z162)</f>
        <v>0</v>
      </c>
      <c r="AA163" s="115"/>
      <c r="AB163" s="116"/>
      <c r="AC163" s="28">
        <f t="shared" si="1312"/>
        <v>0</v>
      </c>
      <c r="AD163" s="27">
        <f t="shared" si="1313"/>
        <v>0</v>
      </c>
      <c r="AE163" s="27">
        <f t="shared" si="1314"/>
        <v>0</v>
      </c>
      <c r="AF163" s="27">
        <f t="shared" si="1315"/>
        <v>0</v>
      </c>
      <c r="AG163" s="120"/>
      <c r="AH163" s="113"/>
      <c r="AI163" s="59">
        <f t="shared" si="1316"/>
        <v>0</v>
      </c>
      <c r="AJ163" s="59">
        <f t="shared" si="1317"/>
        <v>0</v>
      </c>
      <c r="AK163" s="59">
        <f t="shared" si="1318"/>
        <v>0</v>
      </c>
      <c r="AL163" s="59">
        <f t="shared" si="1319"/>
        <v>0</v>
      </c>
      <c r="AM163" s="115"/>
      <c r="AN163" s="116"/>
      <c r="AO163" s="118"/>
      <c r="AP163" s="171"/>
      <c r="AQ163" s="174"/>
      <c r="AR163" s="179"/>
      <c r="AS163" s="181"/>
      <c r="AT163" s="181"/>
      <c r="AU163" s="181"/>
      <c r="AV163" s="181"/>
      <c r="AW163" s="181"/>
      <c r="AX163" s="181"/>
      <c r="AY163" s="189"/>
    </row>
    <row r="164" spans="1:51" ht="15" customHeight="1" x14ac:dyDescent="0.25">
      <c r="A164" s="151">
        <v>79</v>
      </c>
      <c r="B164" s="153" t="str">
        <f>'Popis studenata'!B80</f>
        <v xml:space="preserve"> </v>
      </c>
      <c r="C164" s="155">
        <f>'Popis studenata'!C80</f>
        <v>0</v>
      </c>
      <c r="D164" s="21" t="s">
        <v>19</v>
      </c>
      <c r="E164" s="22"/>
      <c r="F164" s="23"/>
      <c r="G164" s="23"/>
      <c r="H164" s="23"/>
      <c r="I164" s="119">
        <f t="shared" ref="I164" si="2184">IF((E165+F165+G165+H165)&gt;$J$4,"GREŠKA",E165+F165+G165+H165)</f>
        <v>0</v>
      </c>
      <c r="J164" s="112" t="str">
        <f t="shared" ref="J164" si="2185">IF(I164=0,"NE",(IF(I164&gt;=($J$4/2),"DA","NE")))</f>
        <v>NE</v>
      </c>
      <c r="K164" s="22"/>
      <c r="L164" s="23"/>
      <c r="M164" s="23"/>
      <c r="N164" s="23"/>
      <c r="O164" s="119">
        <f t="shared" ref="O164" si="2186">IF((K165+L165+M165+N165)&gt;$P$4,"GREŠKA",K165+L165+M165+N165)</f>
        <v>0</v>
      </c>
      <c r="P164" s="112" t="str">
        <f t="shared" ref="P164" si="2187">IF(O164=0,"NE",(IF(O164&gt;=($P$4/2),"DA","NE")))</f>
        <v>NE</v>
      </c>
      <c r="Q164" s="22"/>
      <c r="R164" s="23"/>
      <c r="S164" s="23"/>
      <c r="T164" s="23"/>
      <c r="U164" s="119">
        <f t="shared" ref="U164" si="2188">IF((Q165+R165+S165+T165)&gt;$V$4,"GREŠKA",Q165+R165+S165+T165)</f>
        <v>0</v>
      </c>
      <c r="V164" s="112" t="str">
        <f t="shared" ref="V164" si="2189">IF(U164=0,"NE",(IF(U164&gt;=($V$4/2),"DA","NE")))</f>
        <v>NE</v>
      </c>
      <c r="W164" s="22"/>
      <c r="X164" s="23"/>
      <c r="Y164" s="23"/>
      <c r="Z164" s="23"/>
      <c r="AA164" s="119">
        <f t="shared" ref="AA164" si="2190">IF((W165+X165+Y165+Z165)&gt;$AB$4,"GREŠKA",W165+X165+Y165+Z165)</f>
        <v>0</v>
      </c>
      <c r="AB164" s="112" t="str">
        <f t="shared" ref="AB164" si="2191">IF(AA164=0,"NE",(IF(AA164&gt;=($AB$4/2),"DA","NE")))</f>
        <v>NE</v>
      </c>
      <c r="AC164" s="22"/>
      <c r="AD164" s="23"/>
      <c r="AE164" s="23"/>
      <c r="AF164" s="23"/>
      <c r="AG164" s="119">
        <f t="shared" ref="AG164" si="2192">IF((AC165+AD165+AE165+AF165)&gt;$AH$4,"GREŠKA",AC165+AD165+AE165+AF165)</f>
        <v>0</v>
      </c>
      <c r="AH164" s="112" t="str">
        <f t="shared" ref="AH164" si="2193">IF(AG164=0,"NE",(IF(AG164&gt;=($AH$4/2),"DA","NE")))</f>
        <v>NE</v>
      </c>
      <c r="AI164" s="22"/>
      <c r="AJ164" s="23"/>
      <c r="AK164" s="23"/>
      <c r="AL164" s="23"/>
      <c r="AM164" s="114">
        <f t="shared" ref="AM164" si="2194">IF((AI165+AJ165+AK165+AL165)&gt;$AN$4,"GREŠKA",AI165+AJ165+AK165+AL165)</f>
        <v>0</v>
      </c>
      <c r="AN164" s="112" t="str">
        <f t="shared" ref="AN164" si="2195">IF(AM164=0,"NE",(IF(AM164&gt;=($AN$4/2),"DA","NE")))</f>
        <v>NE</v>
      </c>
      <c r="AO164" s="117">
        <f t="shared" ref="AO164" si="2196">IF(AND(J164="da",P164="da",V164="da",AB164="da",AH164="da",AN164="da"),I164+O164+U164+AA164+AM164+AG164,0)</f>
        <v>0</v>
      </c>
      <c r="AP164" s="170" t="str">
        <f t="shared" ref="AP164" si="2197">IF(OR(COUNTIF(J164:AN165,"ne")&gt;3,COUNTIF(J164:AN165,"ne")=0),"NE",COUNTIF(J164:AN165,"ne"))</f>
        <v>NE</v>
      </c>
      <c r="AQ164" s="172" t="str">
        <f t="shared" ref="AQ164" si="2198">IF(SUM(COUNTBLANK(E164:H164),COUNTBLANK(K164:N164),COUNTBLANK(Q164:T164),COUNTBLANK(W164:Z164),COUNTBLANK(AC164:AF164),COUNTBLANK(AI164:AL164))=24,"NE","DA")</f>
        <v>NE</v>
      </c>
      <c r="AR164" s="178"/>
      <c r="AS164" s="184" t="str">
        <f>J164</f>
        <v>NE</v>
      </c>
      <c r="AT164" s="184" t="str">
        <f>P164</f>
        <v>NE</v>
      </c>
      <c r="AU164" s="184" t="str">
        <f>V164</f>
        <v>NE</v>
      </c>
      <c r="AV164" s="184" t="str">
        <f>AB164</f>
        <v>NE</v>
      </c>
      <c r="AW164" s="184" t="str">
        <f>AH164</f>
        <v>NE</v>
      </c>
      <c r="AX164" s="184" t="str">
        <f>AN164</f>
        <v>NE</v>
      </c>
      <c r="AY164" s="188" t="str">
        <f t="shared" ref="AY164" si="2199">IF(AO164&lt;50, "NE",IF(AO164&lt;60,2,IF(AO164&lt;75,3,IF(AO164&lt;90,4,5))))</f>
        <v>NE</v>
      </c>
    </row>
    <row r="165" spans="1:51" ht="15.75" customHeight="1" thickBot="1" x14ac:dyDescent="0.3">
      <c r="A165" s="152"/>
      <c r="B165" s="154"/>
      <c r="C165" s="156"/>
      <c r="D165" s="26" t="s">
        <v>20</v>
      </c>
      <c r="E165" s="27">
        <f t="shared" ref="E165" si="2200">IF($E$7=0,0,$E$7/$E$6*E164)</f>
        <v>0</v>
      </c>
      <c r="F165" s="27">
        <f t="shared" ref="F165" si="2201">IF($F$7=0,0,$F$7/$F$6*F164)</f>
        <v>0</v>
      </c>
      <c r="G165" s="27">
        <f t="shared" ref="G165" si="2202">IF($G$7=0,0,$G$7/$G$6*G164)</f>
        <v>0</v>
      </c>
      <c r="H165" s="27">
        <f t="shared" ref="H165" si="2203">IF($H$7=0,0,$H$7/$H$6*H164)</f>
        <v>0</v>
      </c>
      <c r="I165" s="115"/>
      <c r="J165" s="116"/>
      <c r="K165" s="28">
        <f t="shared" ref="K165" si="2204">IF($K$7=0,0,$K$7/$K$6*K164)</f>
        <v>0</v>
      </c>
      <c r="L165" s="27">
        <f t="shared" ref="L165" si="2205">IF($L$7=0,0,$L$7/$L$6*L164)</f>
        <v>0</v>
      </c>
      <c r="M165" s="27">
        <f t="shared" ref="M165" si="2206">IF($M$7=0,0,$M$7/$M$6*M164)</f>
        <v>0</v>
      </c>
      <c r="N165" s="27">
        <f t="shared" ref="N165" si="2207">IF($N$7=0,0,$N$7/$N$6*N164)</f>
        <v>0</v>
      </c>
      <c r="O165" s="115"/>
      <c r="P165" s="116"/>
      <c r="Q165" s="28">
        <f t="shared" ref="Q165" si="2208">IF($Q$7=0,0,$Q$7/$Q$6*Q164)</f>
        <v>0</v>
      </c>
      <c r="R165" s="27">
        <f t="shared" ref="R165" si="2209">IF($R$7=0,0,$R$7/$R$6*R164)</f>
        <v>0</v>
      </c>
      <c r="S165" s="27">
        <f t="shared" ref="S165" si="2210">IF($S$7=0,0,$S$7/$S$6*S164)</f>
        <v>0</v>
      </c>
      <c r="T165" s="27">
        <f t="shared" ref="T165" si="2211">IF($T$7=0,0,$T$7/$T$6*T164)</f>
        <v>0</v>
      </c>
      <c r="U165" s="115"/>
      <c r="V165" s="116"/>
      <c r="W165" s="28">
        <f t="shared" ref="W165" si="2212">IF($W$7=0,0,$W$7/$W$6*W164)</f>
        <v>0</v>
      </c>
      <c r="X165" s="27">
        <f t="shared" ref="X165" si="2213">IF($X$7=0,0,$X$7/$X$6*X164)</f>
        <v>0</v>
      </c>
      <c r="Y165" s="27">
        <f t="shared" ref="Y165" si="2214">IF($Y$7=0,0,$Y$7/$Y$6*Y164)</f>
        <v>0</v>
      </c>
      <c r="Z165" s="27">
        <f t="shared" ref="Z165" si="2215">IF($Z$7=0,0,$Z$7/$Z$6*Z164)</f>
        <v>0</v>
      </c>
      <c r="AA165" s="115"/>
      <c r="AB165" s="116"/>
      <c r="AC165" s="28">
        <f t="shared" si="1312"/>
        <v>0</v>
      </c>
      <c r="AD165" s="27">
        <f t="shared" si="1313"/>
        <v>0</v>
      </c>
      <c r="AE165" s="27">
        <f t="shared" si="1314"/>
        <v>0</v>
      </c>
      <c r="AF165" s="27">
        <f t="shared" si="1315"/>
        <v>0</v>
      </c>
      <c r="AG165" s="120"/>
      <c r="AH165" s="113"/>
      <c r="AI165" s="59">
        <f t="shared" si="1316"/>
        <v>0</v>
      </c>
      <c r="AJ165" s="59">
        <f t="shared" si="1317"/>
        <v>0</v>
      </c>
      <c r="AK165" s="59">
        <f t="shared" si="1318"/>
        <v>0</v>
      </c>
      <c r="AL165" s="59">
        <f t="shared" si="1319"/>
        <v>0</v>
      </c>
      <c r="AM165" s="115"/>
      <c r="AN165" s="116"/>
      <c r="AO165" s="118"/>
      <c r="AP165" s="171"/>
      <c r="AQ165" s="174"/>
      <c r="AR165" s="179"/>
      <c r="AS165" s="181"/>
      <c r="AT165" s="181"/>
      <c r="AU165" s="181"/>
      <c r="AV165" s="181"/>
      <c r="AW165" s="181"/>
      <c r="AX165" s="181"/>
      <c r="AY165" s="189"/>
    </row>
    <row r="166" spans="1:51" ht="15" customHeight="1" x14ac:dyDescent="0.25">
      <c r="A166" s="151">
        <v>80</v>
      </c>
      <c r="B166" s="153" t="str">
        <f>'Popis studenata'!B81</f>
        <v xml:space="preserve"> </v>
      </c>
      <c r="C166" s="155">
        <f>'Popis studenata'!C81</f>
        <v>0</v>
      </c>
      <c r="D166" s="21" t="s">
        <v>19</v>
      </c>
      <c r="E166" s="22"/>
      <c r="F166" s="23"/>
      <c r="G166" s="23"/>
      <c r="H166" s="23"/>
      <c r="I166" s="119">
        <f t="shared" ref="I166" si="2216">IF((E167+F167+G167+H167)&gt;$J$4,"GREŠKA",E167+F167+G167+H167)</f>
        <v>0</v>
      </c>
      <c r="J166" s="112" t="str">
        <f t="shared" ref="J166" si="2217">IF(I166=0,"NE",(IF(I166&gt;=($J$4/2),"DA","NE")))</f>
        <v>NE</v>
      </c>
      <c r="K166" s="22"/>
      <c r="L166" s="23"/>
      <c r="M166" s="23"/>
      <c r="N166" s="23"/>
      <c r="O166" s="119">
        <f t="shared" ref="O166" si="2218">IF((K167+L167+M167+N167)&gt;$P$4,"GREŠKA",K167+L167+M167+N167)</f>
        <v>0</v>
      </c>
      <c r="P166" s="112" t="str">
        <f t="shared" ref="P166" si="2219">IF(O166=0,"NE",(IF(O166&gt;=($P$4/2),"DA","NE")))</f>
        <v>NE</v>
      </c>
      <c r="Q166" s="22"/>
      <c r="R166" s="23"/>
      <c r="S166" s="23"/>
      <c r="T166" s="23"/>
      <c r="U166" s="119">
        <f t="shared" ref="U166" si="2220">IF((Q167+R167+S167+T167)&gt;$V$4,"GREŠKA",Q167+R167+S167+T167)</f>
        <v>0</v>
      </c>
      <c r="V166" s="112" t="str">
        <f t="shared" ref="V166" si="2221">IF(U166=0,"NE",(IF(U166&gt;=($V$4/2),"DA","NE")))</f>
        <v>NE</v>
      </c>
      <c r="W166" s="22"/>
      <c r="X166" s="23"/>
      <c r="Y166" s="23"/>
      <c r="Z166" s="23"/>
      <c r="AA166" s="119">
        <f t="shared" ref="AA166" si="2222">IF((W167+X167+Y167+Z167)&gt;$AB$4,"GREŠKA",W167+X167+Y167+Z167)</f>
        <v>0</v>
      </c>
      <c r="AB166" s="112" t="str">
        <f t="shared" ref="AB166" si="2223">IF(AA166=0,"NE",(IF(AA166&gt;=($AB$4/2),"DA","NE")))</f>
        <v>NE</v>
      </c>
      <c r="AC166" s="22"/>
      <c r="AD166" s="23"/>
      <c r="AE166" s="23"/>
      <c r="AF166" s="23"/>
      <c r="AG166" s="119">
        <f t="shared" ref="AG166" si="2224">IF((AC167+AD167+AE167+AF167)&gt;$AH$4,"GREŠKA",AC167+AD167+AE167+AF167)</f>
        <v>0</v>
      </c>
      <c r="AH166" s="112" t="str">
        <f t="shared" ref="AH166" si="2225">IF(AG166=0,"NE",(IF(AG166&gt;=($AH$4/2),"DA","NE")))</f>
        <v>NE</v>
      </c>
      <c r="AI166" s="22"/>
      <c r="AJ166" s="23"/>
      <c r="AK166" s="23"/>
      <c r="AL166" s="23"/>
      <c r="AM166" s="114">
        <f t="shared" ref="AM166" si="2226">IF((AI167+AJ167+AK167+AL167)&gt;$AN$4,"GREŠKA",AI167+AJ167+AK167+AL167)</f>
        <v>0</v>
      </c>
      <c r="AN166" s="112" t="str">
        <f t="shared" ref="AN166" si="2227">IF(AM166=0,"NE",(IF(AM166&gt;=($AN$4/2),"DA","NE")))</f>
        <v>NE</v>
      </c>
      <c r="AO166" s="117">
        <f t="shared" ref="AO166" si="2228">IF(AND(J166="da",P166="da",V166="da",AB166="da",AH166="da",AN166="da"),I166+O166+U166+AA166+AM166+AG166,0)</f>
        <v>0</v>
      </c>
      <c r="AP166" s="170" t="str">
        <f t="shared" ref="AP166" si="2229">IF(OR(COUNTIF(J166:AN167,"ne")&gt;3,COUNTIF(J166:AN167,"ne")=0),"NE",COUNTIF(J166:AN167,"ne"))</f>
        <v>NE</v>
      </c>
      <c r="AQ166" s="172" t="str">
        <f t="shared" ref="AQ166" si="2230">IF(SUM(COUNTBLANK(E166:H166),COUNTBLANK(K166:N166),COUNTBLANK(Q166:T166),COUNTBLANK(W166:Z166),COUNTBLANK(AC166:AF166),COUNTBLANK(AI166:AL166))=24,"NE","DA")</f>
        <v>NE</v>
      </c>
      <c r="AR166" s="178"/>
      <c r="AS166" s="184" t="str">
        <f>J166</f>
        <v>NE</v>
      </c>
      <c r="AT166" s="184" t="str">
        <f>P166</f>
        <v>NE</v>
      </c>
      <c r="AU166" s="184" t="str">
        <f>V166</f>
        <v>NE</v>
      </c>
      <c r="AV166" s="184" t="str">
        <f>AB166</f>
        <v>NE</v>
      </c>
      <c r="AW166" s="184" t="str">
        <f>AH166</f>
        <v>NE</v>
      </c>
      <c r="AX166" s="184" t="str">
        <f>AN166</f>
        <v>NE</v>
      </c>
      <c r="AY166" s="188" t="str">
        <f t="shared" ref="AY166" si="2231">IF(AO166&lt;50, "NE",IF(AO166&lt;60,2,IF(AO166&lt;75,3,IF(AO166&lt;90,4,5))))</f>
        <v>NE</v>
      </c>
    </row>
    <row r="167" spans="1:51" ht="15.75" customHeight="1" thickBot="1" x14ac:dyDescent="0.3">
      <c r="A167" s="152"/>
      <c r="B167" s="154"/>
      <c r="C167" s="156"/>
      <c r="D167" s="26" t="s">
        <v>20</v>
      </c>
      <c r="E167" s="27">
        <f t="shared" ref="E167" si="2232">IF($E$7=0,0,$E$7/$E$6*E166)</f>
        <v>0</v>
      </c>
      <c r="F167" s="27">
        <f t="shared" ref="F167" si="2233">IF($F$7=0,0,$F$7/$F$6*F166)</f>
        <v>0</v>
      </c>
      <c r="G167" s="27">
        <f t="shared" ref="G167" si="2234">IF($G$7=0,0,$G$7/$G$6*G166)</f>
        <v>0</v>
      </c>
      <c r="H167" s="27">
        <f t="shared" ref="H167" si="2235">IF($H$7=0,0,$H$7/$H$6*H166)</f>
        <v>0</v>
      </c>
      <c r="I167" s="115"/>
      <c r="J167" s="116"/>
      <c r="K167" s="28">
        <f t="shared" ref="K167" si="2236">IF($K$7=0,0,$K$7/$K$6*K166)</f>
        <v>0</v>
      </c>
      <c r="L167" s="27">
        <f t="shared" ref="L167" si="2237">IF($L$7=0,0,$L$7/$L$6*L166)</f>
        <v>0</v>
      </c>
      <c r="M167" s="27">
        <f t="shared" ref="M167" si="2238">IF($M$7=0,0,$M$7/$M$6*M166)</f>
        <v>0</v>
      </c>
      <c r="N167" s="27">
        <f t="shared" ref="N167" si="2239">IF($N$7=0,0,$N$7/$N$6*N166)</f>
        <v>0</v>
      </c>
      <c r="O167" s="115"/>
      <c r="P167" s="116"/>
      <c r="Q167" s="28">
        <f t="shared" ref="Q167" si="2240">IF($Q$7=0,0,$Q$7/$Q$6*Q166)</f>
        <v>0</v>
      </c>
      <c r="R167" s="27">
        <f t="shared" ref="R167" si="2241">IF($R$7=0,0,$R$7/$R$6*R166)</f>
        <v>0</v>
      </c>
      <c r="S167" s="27">
        <f t="shared" ref="S167" si="2242">IF($S$7=0,0,$S$7/$S$6*S166)</f>
        <v>0</v>
      </c>
      <c r="T167" s="27">
        <f t="shared" ref="T167" si="2243">IF($T$7=0,0,$T$7/$T$6*T166)</f>
        <v>0</v>
      </c>
      <c r="U167" s="115"/>
      <c r="V167" s="116"/>
      <c r="W167" s="28">
        <f t="shared" ref="W167" si="2244">IF($W$7=0,0,$W$7/$W$6*W166)</f>
        <v>0</v>
      </c>
      <c r="X167" s="27">
        <f t="shared" ref="X167" si="2245">IF($X$7=0,0,$X$7/$X$6*X166)</f>
        <v>0</v>
      </c>
      <c r="Y167" s="27">
        <f t="shared" ref="Y167" si="2246">IF($Y$7=0,0,$Y$7/$Y$6*Y166)</f>
        <v>0</v>
      </c>
      <c r="Z167" s="27">
        <f t="shared" ref="Z167" si="2247">IF($Z$7=0,0,$Z$7/$Z$6*Z166)</f>
        <v>0</v>
      </c>
      <c r="AA167" s="115"/>
      <c r="AB167" s="116"/>
      <c r="AC167" s="28">
        <f t="shared" si="1312"/>
        <v>0</v>
      </c>
      <c r="AD167" s="27">
        <f t="shared" si="1313"/>
        <v>0</v>
      </c>
      <c r="AE167" s="27">
        <f t="shared" si="1314"/>
        <v>0</v>
      </c>
      <c r="AF167" s="27">
        <f t="shared" si="1315"/>
        <v>0</v>
      </c>
      <c r="AG167" s="120"/>
      <c r="AH167" s="113"/>
      <c r="AI167" s="59">
        <f t="shared" si="1316"/>
        <v>0</v>
      </c>
      <c r="AJ167" s="59">
        <f t="shared" si="1317"/>
        <v>0</v>
      </c>
      <c r="AK167" s="59">
        <f t="shared" si="1318"/>
        <v>0</v>
      </c>
      <c r="AL167" s="59">
        <f t="shared" si="1319"/>
        <v>0</v>
      </c>
      <c r="AM167" s="115"/>
      <c r="AN167" s="116"/>
      <c r="AO167" s="118"/>
      <c r="AP167" s="171"/>
      <c r="AQ167" s="174"/>
      <c r="AR167" s="179"/>
      <c r="AS167" s="181"/>
      <c r="AT167" s="181"/>
      <c r="AU167" s="181"/>
      <c r="AV167" s="181"/>
      <c r="AW167" s="181"/>
      <c r="AX167" s="181"/>
      <c r="AY167" s="189"/>
    </row>
    <row r="168" spans="1:51" ht="15" customHeight="1" x14ac:dyDescent="0.25">
      <c r="A168" s="151">
        <v>81</v>
      </c>
      <c r="B168" s="153" t="str">
        <f>'Popis studenata'!B82</f>
        <v xml:space="preserve"> </v>
      </c>
      <c r="C168" s="155">
        <f>'Popis studenata'!C82</f>
        <v>0</v>
      </c>
      <c r="D168" s="21" t="s">
        <v>19</v>
      </c>
      <c r="E168" s="22"/>
      <c r="F168" s="23"/>
      <c r="G168" s="23"/>
      <c r="H168" s="23"/>
      <c r="I168" s="119">
        <f t="shared" ref="I168" si="2248">IF((E169+F169+G169+H169)&gt;$J$4,"GREŠKA",E169+F169+G169+H169)</f>
        <v>0</v>
      </c>
      <c r="J168" s="112" t="str">
        <f t="shared" ref="J168" si="2249">IF(I168=0,"NE",(IF(I168&gt;=($J$4/2),"DA","NE")))</f>
        <v>NE</v>
      </c>
      <c r="K168" s="22"/>
      <c r="L168" s="23"/>
      <c r="M168" s="23"/>
      <c r="N168" s="23"/>
      <c r="O168" s="119">
        <f t="shared" ref="O168" si="2250">IF((K169+L169+M169+N169)&gt;$P$4,"GREŠKA",K169+L169+M169+N169)</f>
        <v>0</v>
      </c>
      <c r="P168" s="112" t="str">
        <f t="shared" ref="P168" si="2251">IF(O168=0,"NE",(IF(O168&gt;=($P$4/2),"DA","NE")))</f>
        <v>NE</v>
      </c>
      <c r="Q168" s="22"/>
      <c r="R168" s="23"/>
      <c r="S168" s="23"/>
      <c r="T168" s="23"/>
      <c r="U168" s="119">
        <f t="shared" ref="U168" si="2252">IF((Q169+R169+S169+T169)&gt;$V$4,"GREŠKA",Q169+R169+S169+T169)</f>
        <v>0</v>
      </c>
      <c r="V168" s="112" t="str">
        <f t="shared" ref="V168" si="2253">IF(U168=0,"NE",(IF(U168&gt;=($V$4/2),"DA","NE")))</f>
        <v>NE</v>
      </c>
      <c r="W168" s="22"/>
      <c r="X168" s="23"/>
      <c r="Y168" s="23"/>
      <c r="Z168" s="23"/>
      <c r="AA168" s="119">
        <f t="shared" ref="AA168" si="2254">IF((W169+X169+Y169+Z169)&gt;$AB$4,"GREŠKA",W169+X169+Y169+Z169)</f>
        <v>0</v>
      </c>
      <c r="AB168" s="112" t="str">
        <f t="shared" ref="AB168" si="2255">IF(AA168=0,"NE",(IF(AA168&gt;=($AB$4/2),"DA","NE")))</f>
        <v>NE</v>
      </c>
      <c r="AC168" s="22"/>
      <c r="AD168" s="23"/>
      <c r="AE168" s="23"/>
      <c r="AF168" s="23"/>
      <c r="AG168" s="119">
        <f t="shared" ref="AG168" si="2256">IF((AC169+AD169+AE169+AF169)&gt;$AH$4,"GREŠKA",AC169+AD169+AE169+AF169)</f>
        <v>0</v>
      </c>
      <c r="AH168" s="112" t="str">
        <f t="shared" ref="AH168" si="2257">IF(AG168=0,"NE",(IF(AG168&gt;=($AH$4/2),"DA","NE")))</f>
        <v>NE</v>
      </c>
      <c r="AI168" s="22"/>
      <c r="AJ168" s="23"/>
      <c r="AK168" s="23"/>
      <c r="AL168" s="23"/>
      <c r="AM168" s="114">
        <f t="shared" ref="AM168" si="2258">IF((AI169+AJ169+AK169+AL169)&gt;$AN$4,"GREŠKA",AI169+AJ169+AK169+AL169)</f>
        <v>0</v>
      </c>
      <c r="AN168" s="112" t="str">
        <f t="shared" ref="AN168" si="2259">IF(AM168=0,"NE",(IF(AM168&gt;=($AN$4/2),"DA","NE")))</f>
        <v>NE</v>
      </c>
      <c r="AO168" s="117">
        <f t="shared" ref="AO168" si="2260">IF(AND(J168="da",P168="da",V168="da",AB168="da",AH168="da",AN168="da"),I168+O168+U168+AA168+AM168+AG168,0)</f>
        <v>0</v>
      </c>
      <c r="AP168" s="170" t="str">
        <f t="shared" ref="AP168" si="2261">IF(OR(COUNTIF(J168:AN169,"ne")&gt;3,COUNTIF(J168:AN169,"ne")=0),"NE",COUNTIF(J168:AN169,"ne"))</f>
        <v>NE</v>
      </c>
      <c r="AQ168" s="172" t="str">
        <f t="shared" ref="AQ168" si="2262">IF(SUM(COUNTBLANK(E168:H168),COUNTBLANK(K168:N168),COUNTBLANK(Q168:T168),COUNTBLANK(W168:Z168),COUNTBLANK(AC168:AF168),COUNTBLANK(AI168:AL168))=24,"NE","DA")</f>
        <v>NE</v>
      </c>
      <c r="AR168" s="178"/>
      <c r="AS168" s="184" t="str">
        <f>J168</f>
        <v>NE</v>
      </c>
      <c r="AT168" s="184" t="str">
        <f>P168</f>
        <v>NE</v>
      </c>
      <c r="AU168" s="184" t="str">
        <f>V168</f>
        <v>NE</v>
      </c>
      <c r="AV168" s="184" t="str">
        <f>AB168</f>
        <v>NE</v>
      </c>
      <c r="AW168" s="184" t="str">
        <f>AH168</f>
        <v>NE</v>
      </c>
      <c r="AX168" s="184" t="str">
        <f>AN168</f>
        <v>NE</v>
      </c>
      <c r="AY168" s="188" t="str">
        <f t="shared" ref="AY168" si="2263">IF(AO168&lt;50, "NE",IF(AO168&lt;60,2,IF(AO168&lt;75,3,IF(AO168&lt;90,4,5))))</f>
        <v>NE</v>
      </c>
    </row>
    <row r="169" spans="1:51" ht="15.75" customHeight="1" thickBot="1" x14ac:dyDescent="0.3">
      <c r="A169" s="152"/>
      <c r="B169" s="154"/>
      <c r="C169" s="156"/>
      <c r="D169" s="26" t="s">
        <v>20</v>
      </c>
      <c r="E169" s="27">
        <f t="shared" ref="E169" si="2264">IF($E$7=0,0,$E$7/$E$6*E168)</f>
        <v>0</v>
      </c>
      <c r="F169" s="27">
        <f t="shared" ref="F169" si="2265">IF($F$7=0,0,$F$7/$F$6*F168)</f>
        <v>0</v>
      </c>
      <c r="G169" s="27">
        <f t="shared" ref="G169" si="2266">IF($G$7=0,0,$G$7/$G$6*G168)</f>
        <v>0</v>
      </c>
      <c r="H169" s="27">
        <f t="shared" ref="H169" si="2267">IF($H$7=0,0,$H$7/$H$6*H168)</f>
        <v>0</v>
      </c>
      <c r="I169" s="115"/>
      <c r="J169" s="116"/>
      <c r="K169" s="28">
        <f t="shared" ref="K169" si="2268">IF($K$7=0,0,$K$7/$K$6*K168)</f>
        <v>0</v>
      </c>
      <c r="L169" s="27">
        <f t="shared" ref="L169" si="2269">IF($L$7=0,0,$L$7/$L$6*L168)</f>
        <v>0</v>
      </c>
      <c r="M169" s="27">
        <f t="shared" ref="M169" si="2270">IF($M$7=0,0,$M$7/$M$6*M168)</f>
        <v>0</v>
      </c>
      <c r="N169" s="27">
        <f t="shared" ref="N169" si="2271">IF($N$7=0,0,$N$7/$N$6*N168)</f>
        <v>0</v>
      </c>
      <c r="O169" s="115"/>
      <c r="P169" s="116"/>
      <c r="Q169" s="28">
        <f t="shared" ref="Q169" si="2272">IF($Q$7=0,0,$Q$7/$Q$6*Q168)</f>
        <v>0</v>
      </c>
      <c r="R169" s="27">
        <f t="shared" ref="R169" si="2273">IF($R$7=0,0,$R$7/$R$6*R168)</f>
        <v>0</v>
      </c>
      <c r="S169" s="27">
        <f t="shared" ref="S169" si="2274">IF($S$7=0,0,$S$7/$S$6*S168)</f>
        <v>0</v>
      </c>
      <c r="T169" s="27">
        <f t="shared" ref="T169" si="2275">IF($T$7=0,0,$T$7/$T$6*T168)</f>
        <v>0</v>
      </c>
      <c r="U169" s="115"/>
      <c r="V169" s="116"/>
      <c r="W169" s="28">
        <f t="shared" ref="W169" si="2276">IF($W$7=0,0,$W$7/$W$6*W168)</f>
        <v>0</v>
      </c>
      <c r="X169" s="27">
        <f t="shared" ref="X169" si="2277">IF($X$7=0,0,$X$7/$X$6*X168)</f>
        <v>0</v>
      </c>
      <c r="Y169" s="27">
        <f t="shared" ref="Y169" si="2278">IF($Y$7=0,0,$Y$7/$Y$6*Y168)</f>
        <v>0</v>
      </c>
      <c r="Z169" s="27">
        <f t="shared" ref="Z169" si="2279">IF($Z$7=0,0,$Z$7/$Z$6*Z168)</f>
        <v>0</v>
      </c>
      <c r="AA169" s="115"/>
      <c r="AB169" s="116"/>
      <c r="AC169" s="28">
        <f t="shared" si="1312"/>
        <v>0</v>
      </c>
      <c r="AD169" s="27">
        <f t="shared" si="1313"/>
        <v>0</v>
      </c>
      <c r="AE169" s="27">
        <f t="shared" si="1314"/>
        <v>0</v>
      </c>
      <c r="AF169" s="27">
        <f t="shared" si="1315"/>
        <v>0</v>
      </c>
      <c r="AG169" s="120"/>
      <c r="AH169" s="113"/>
      <c r="AI169" s="59">
        <f t="shared" si="1316"/>
        <v>0</v>
      </c>
      <c r="AJ169" s="59">
        <f t="shared" si="1317"/>
        <v>0</v>
      </c>
      <c r="AK169" s="59">
        <f t="shared" si="1318"/>
        <v>0</v>
      </c>
      <c r="AL169" s="59">
        <f t="shared" si="1319"/>
        <v>0</v>
      </c>
      <c r="AM169" s="115"/>
      <c r="AN169" s="116"/>
      <c r="AO169" s="118"/>
      <c r="AP169" s="171"/>
      <c r="AQ169" s="174"/>
      <c r="AR169" s="179"/>
      <c r="AS169" s="181"/>
      <c r="AT169" s="181"/>
      <c r="AU169" s="181"/>
      <c r="AV169" s="181"/>
      <c r="AW169" s="181"/>
      <c r="AX169" s="181"/>
      <c r="AY169" s="189"/>
    </row>
    <row r="170" spans="1:51" ht="15" customHeight="1" x14ac:dyDescent="0.25">
      <c r="A170" s="151">
        <v>82</v>
      </c>
      <c r="B170" s="153" t="str">
        <f>'Popis studenata'!B83</f>
        <v xml:space="preserve"> </v>
      </c>
      <c r="C170" s="155">
        <f>'Popis studenata'!C83</f>
        <v>0</v>
      </c>
      <c r="D170" s="21" t="s">
        <v>19</v>
      </c>
      <c r="E170" s="22"/>
      <c r="F170" s="23"/>
      <c r="G170" s="23"/>
      <c r="H170" s="23"/>
      <c r="I170" s="119">
        <f t="shared" ref="I170" si="2280">IF((E171+F171+G171+H171)&gt;$J$4,"GREŠKA",E171+F171+G171+H171)</f>
        <v>0</v>
      </c>
      <c r="J170" s="112" t="str">
        <f t="shared" ref="J170" si="2281">IF(I170=0,"NE",(IF(I170&gt;=($J$4/2),"DA","NE")))</f>
        <v>NE</v>
      </c>
      <c r="K170" s="22"/>
      <c r="L170" s="23"/>
      <c r="M170" s="23"/>
      <c r="N170" s="23"/>
      <c r="O170" s="119">
        <f t="shared" ref="O170" si="2282">IF((K171+L171+M171+N171)&gt;$P$4,"GREŠKA",K171+L171+M171+N171)</f>
        <v>0</v>
      </c>
      <c r="P170" s="112" t="str">
        <f t="shared" ref="P170" si="2283">IF(O170=0,"NE",(IF(O170&gt;=($P$4/2),"DA","NE")))</f>
        <v>NE</v>
      </c>
      <c r="Q170" s="22"/>
      <c r="R170" s="23"/>
      <c r="S170" s="23"/>
      <c r="T170" s="23"/>
      <c r="U170" s="119">
        <f t="shared" ref="U170" si="2284">IF((Q171+R171+S171+T171)&gt;$V$4,"GREŠKA",Q171+R171+S171+T171)</f>
        <v>0</v>
      </c>
      <c r="V170" s="112" t="str">
        <f t="shared" ref="V170" si="2285">IF(U170=0,"NE",(IF(U170&gt;=($V$4/2),"DA","NE")))</f>
        <v>NE</v>
      </c>
      <c r="W170" s="22"/>
      <c r="X170" s="23"/>
      <c r="Y170" s="23"/>
      <c r="Z170" s="23"/>
      <c r="AA170" s="119">
        <f t="shared" ref="AA170" si="2286">IF((W171+X171+Y171+Z171)&gt;$AB$4,"GREŠKA",W171+X171+Y171+Z171)</f>
        <v>0</v>
      </c>
      <c r="AB170" s="112" t="str">
        <f t="shared" ref="AB170" si="2287">IF(AA170=0,"NE",(IF(AA170&gt;=($AB$4/2),"DA","NE")))</f>
        <v>NE</v>
      </c>
      <c r="AC170" s="22"/>
      <c r="AD170" s="23"/>
      <c r="AE170" s="23"/>
      <c r="AF170" s="23"/>
      <c r="AG170" s="119">
        <f t="shared" ref="AG170" si="2288">IF((AC171+AD171+AE171+AF171)&gt;$AH$4,"GREŠKA",AC171+AD171+AE171+AF171)</f>
        <v>0</v>
      </c>
      <c r="AH170" s="112" t="str">
        <f t="shared" ref="AH170" si="2289">IF(AG170=0,"NE",(IF(AG170&gt;=($AH$4/2),"DA","NE")))</f>
        <v>NE</v>
      </c>
      <c r="AI170" s="22"/>
      <c r="AJ170" s="23"/>
      <c r="AK170" s="23"/>
      <c r="AL170" s="23"/>
      <c r="AM170" s="114">
        <f t="shared" ref="AM170" si="2290">IF((AI171+AJ171+AK171+AL171)&gt;$AN$4,"GREŠKA",AI171+AJ171+AK171+AL171)</f>
        <v>0</v>
      </c>
      <c r="AN170" s="112" t="str">
        <f t="shared" ref="AN170" si="2291">IF(AM170=0,"NE",(IF(AM170&gt;=($AN$4/2),"DA","NE")))</f>
        <v>NE</v>
      </c>
      <c r="AO170" s="117">
        <f t="shared" ref="AO170" si="2292">IF(AND(J170="da",P170="da",V170="da",AB170="da",AH170="da",AN170="da"),I170+O170+U170+AA170+AM170+AG170,0)</f>
        <v>0</v>
      </c>
      <c r="AP170" s="170" t="str">
        <f t="shared" ref="AP170" si="2293">IF(OR(COUNTIF(J170:AN171,"ne")&gt;3,COUNTIF(J170:AN171,"ne")=0),"NE",COUNTIF(J170:AN171,"ne"))</f>
        <v>NE</v>
      </c>
      <c r="AQ170" s="172" t="str">
        <f t="shared" ref="AQ170" si="2294">IF(SUM(COUNTBLANK(E170:H170),COUNTBLANK(K170:N170),COUNTBLANK(Q170:T170),COUNTBLANK(W170:Z170),COUNTBLANK(AC170:AF170),COUNTBLANK(AI170:AL170))=24,"NE","DA")</f>
        <v>NE</v>
      </c>
      <c r="AR170" s="178"/>
      <c r="AS170" s="184" t="str">
        <f>J170</f>
        <v>NE</v>
      </c>
      <c r="AT170" s="184" t="str">
        <f>P170</f>
        <v>NE</v>
      </c>
      <c r="AU170" s="184" t="str">
        <f>V170</f>
        <v>NE</v>
      </c>
      <c r="AV170" s="184" t="str">
        <f>AB170</f>
        <v>NE</v>
      </c>
      <c r="AW170" s="184" t="str">
        <f>AH170</f>
        <v>NE</v>
      </c>
      <c r="AX170" s="184" t="str">
        <f>AN170</f>
        <v>NE</v>
      </c>
      <c r="AY170" s="188" t="str">
        <f t="shared" ref="AY170" si="2295">IF(AO170&lt;50, "NE",IF(AO170&lt;60,2,IF(AO170&lt;75,3,IF(AO170&lt;90,4,5))))</f>
        <v>NE</v>
      </c>
    </row>
    <row r="171" spans="1:51" ht="15.75" customHeight="1" thickBot="1" x14ac:dyDescent="0.3">
      <c r="A171" s="152"/>
      <c r="B171" s="154"/>
      <c r="C171" s="156"/>
      <c r="D171" s="26" t="s">
        <v>20</v>
      </c>
      <c r="E171" s="27">
        <f t="shared" ref="E171" si="2296">IF($E$7=0,0,$E$7/$E$6*E170)</f>
        <v>0</v>
      </c>
      <c r="F171" s="27">
        <f t="shared" ref="F171" si="2297">IF($F$7=0,0,$F$7/$F$6*F170)</f>
        <v>0</v>
      </c>
      <c r="G171" s="27">
        <f t="shared" ref="G171" si="2298">IF($G$7=0,0,$G$7/$G$6*G170)</f>
        <v>0</v>
      </c>
      <c r="H171" s="27">
        <f t="shared" ref="H171" si="2299">IF($H$7=0,0,$H$7/$H$6*H170)</f>
        <v>0</v>
      </c>
      <c r="I171" s="115"/>
      <c r="J171" s="116"/>
      <c r="K171" s="28">
        <f t="shared" ref="K171" si="2300">IF($K$7=0,0,$K$7/$K$6*K170)</f>
        <v>0</v>
      </c>
      <c r="L171" s="27">
        <f t="shared" ref="L171" si="2301">IF($L$7=0,0,$L$7/$L$6*L170)</f>
        <v>0</v>
      </c>
      <c r="M171" s="27">
        <f t="shared" ref="M171" si="2302">IF($M$7=0,0,$M$7/$M$6*M170)</f>
        <v>0</v>
      </c>
      <c r="N171" s="27">
        <f t="shared" ref="N171" si="2303">IF($N$7=0,0,$N$7/$N$6*N170)</f>
        <v>0</v>
      </c>
      <c r="O171" s="115"/>
      <c r="P171" s="116"/>
      <c r="Q171" s="28">
        <f t="shared" ref="Q171" si="2304">IF($Q$7=0,0,$Q$7/$Q$6*Q170)</f>
        <v>0</v>
      </c>
      <c r="R171" s="27">
        <f t="shared" ref="R171" si="2305">IF($R$7=0,0,$R$7/$R$6*R170)</f>
        <v>0</v>
      </c>
      <c r="S171" s="27">
        <f t="shared" ref="S171" si="2306">IF($S$7=0,0,$S$7/$S$6*S170)</f>
        <v>0</v>
      </c>
      <c r="T171" s="27">
        <f t="shared" ref="T171" si="2307">IF($T$7=0,0,$T$7/$T$6*T170)</f>
        <v>0</v>
      </c>
      <c r="U171" s="115"/>
      <c r="V171" s="116"/>
      <c r="W171" s="28">
        <f t="shared" ref="W171" si="2308">IF($W$7=0,0,$W$7/$W$6*W170)</f>
        <v>0</v>
      </c>
      <c r="X171" s="27">
        <f t="shared" ref="X171" si="2309">IF($X$7=0,0,$X$7/$X$6*X170)</f>
        <v>0</v>
      </c>
      <c r="Y171" s="27">
        <f t="shared" ref="Y171" si="2310">IF($Y$7=0,0,$Y$7/$Y$6*Y170)</f>
        <v>0</v>
      </c>
      <c r="Z171" s="27">
        <f t="shared" ref="Z171" si="2311">IF($Z$7=0,0,$Z$7/$Z$6*Z170)</f>
        <v>0</v>
      </c>
      <c r="AA171" s="115"/>
      <c r="AB171" s="116"/>
      <c r="AC171" s="28">
        <f t="shared" si="1312"/>
        <v>0</v>
      </c>
      <c r="AD171" s="27">
        <f t="shared" si="1313"/>
        <v>0</v>
      </c>
      <c r="AE171" s="27">
        <f t="shared" si="1314"/>
        <v>0</v>
      </c>
      <c r="AF171" s="27">
        <f t="shared" si="1315"/>
        <v>0</v>
      </c>
      <c r="AG171" s="120"/>
      <c r="AH171" s="113"/>
      <c r="AI171" s="59">
        <f t="shared" si="1316"/>
        <v>0</v>
      </c>
      <c r="AJ171" s="59">
        <f t="shared" si="1317"/>
        <v>0</v>
      </c>
      <c r="AK171" s="59">
        <f t="shared" si="1318"/>
        <v>0</v>
      </c>
      <c r="AL171" s="59">
        <f t="shared" si="1319"/>
        <v>0</v>
      </c>
      <c r="AM171" s="115"/>
      <c r="AN171" s="116"/>
      <c r="AO171" s="118"/>
      <c r="AP171" s="171"/>
      <c r="AQ171" s="174"/>
      <c r="AR171" s="179"/>
      <c r="AS171" s="181"/>
      <c r="AT171" s="181"/>
      <c r="AU171" s="181"/>
      <c r="AV171" s="181"/>
      <c r="AW171" s="181"/>
      <c r="AX171" s="181"/>
      <c r="AY171" s="189"/>
    </row>
    <row r="172" spans="1:51" ht="15" customHeight="1" x14ac:dyDescent="0.25">
      <c r="A172" s="151">
        <v>83</v>
      </c>
      <c r="B172" s="153" t="str">
        <f>'Popis studenata'!B84</f>
        <v xml:space="preserve"> </v>
      </c>
      <c r="C172" s="155">
        <f>'Popis studenata'!C84</f>
        <v>0</v>
      </c>
      <c r="D172" s="21" t="s">
        <v>19</v>
      </c>
      <c r="E172" s="22"/>
      <c r="F172" s="23"/>
      <c r="G172" s="23"/>
      <c r="H172" s="23"/>
      <c r="I172" s="119">
        <f t="shared" ref="I172" si="2312">IF((E173+F173+G173+H173)&gt;$J$4,"GREŠKA",E173+F173+G173+H173)</f>
        <v>0</v>
      </c>
      <c r="J172" s="112" t="str">
        <f t="shared" ref="J172" si="2313">IF(I172=0,"NE",(IF(I172&gt;=($J$4/2),"DA","NE")))</f>
        <v>NE</v>
      </c>
      <c r="K172" s="22"/>
      <c r="L172" s="23"/>
      <c r="M172" s="23"/>
      <c r="N172" s="23"/>
      <c r="O172" s="119">
        <f t="shared" ref="O172" si="2314">IF((K173+L173+M173+N173)&gt;$P$4,"GREŠKA",K173+L173+M173+N173)</f>
        <v>0</v>
      </c>
      <c r="P172" s="112" t="str">
        <f t="shared" ref="P172" si="2315">IF(O172=0,"NE",(IF(O172&gt;=($P$4/2),"DA","NE")))</f>
        <v>NE</v>
      </c>
      <c r="Q172" s="22"/>
      <c r="R172" s="23"/>
      <c r="S172" s="23"/>
      <c r="T172" s="23"/>
      <c r="U172" s="119">
        <f t="shared" ref="U172" si="2316">IF((Q173+R173+S173+T173)&gt;$V$4,"GREŠKA",Q173+R173+S173+T173)</f>
        <v>0</v>
      </c>
      <c r="V172" s="112" t="str">
        <f t="shared" ref="V172" si="2317">IF(U172=0,"NE",(IF(U172&gt;=($V$4/2),"DA","NE")))</f>
        <v>NE</v>
      </c>
      <c r="W172" s="22"/>
      <c r="X172" s="23"/>
      <c r="Y172" s="23"/>
      <c r="Z172" s="23"/>
      <c r="AA172" s="119">
        <f t="shared" ref="AA172" si="2318">IF((W173+X173+Y173+Z173)&gt;$AB$4,"GREŠKA",W173+X173+Y173+Z173)</f>
        <v>0</v>
      </c>
      <c r="AB172" s="112" t="str">
        <f t="shared" ref="AB172" si="2319">IF(AA172=0,"NE",(IF(AA172&gt;=($AB$4/2),"DA","NE")))</f>
        <v>NE</v>
      </c>
      <c r="AC172" s="22"/>
      <c r="AD172" s="23"/>
      <c r="AE172" s="23"/>
      <c r="AF172" s="23"/>
      <c r="AG172" s="119">
        <f t="shared" ref="AG172" si="2320">IF((AC173+AD173+AE173+AF173)&gt;$AH$4,"GREŠKA",AC173+AD173+AE173+AF173)</f>
        <v>0</v>
      </c>
      <c r="AH172" s="112" t="str">
        <f t="shared" ref="AH172" si="2321">IF(AG172=0,"NE",(IF(AG172&gt;=($AH$4/2),"DA","NE")))</f>
        <v>NE</v>
      </c>
      <c r="AI172" s="22"/>
      <c r="AJ172" s="23"/>
      <c r="AK172" s="23"/>
      <c r="AL172" s="23"/>
      <c r="AM172" s="114">
        <f t="shared" ref="AM172" si="2322">IF((AI173+AJ173+AK173+AL173)&gt;$AN$4,"GREŠKA",AI173+AJ173+AK173+AL173)</f>
        <v>0</v>
      </c>
      <c r="AN172" s="112" t="str">
        <f t="shared" ref="AN172" si="2323">IF(AM172=0,"NE",(IF(AM172&gt;=($AN$4/2),"DA","NE")))</f>
        <v>NE</v>
      </c>
      <c r="AO172" s="117">
        <f t="shared" ref="AO172" si="2324">IF(AND(J172="da",P172="da",V172="da",AB172="da",AH172="da",AN172="da"),I172+O172+U172+AA172+AM172+AG172,0)</f>
        <v>0</v>
      </c>
      <c r="AP172" s="170" t="str">
        <f t="shared" ref="AP172" si="2325">IF(OR(COUNTIF(J172:AN173,"ne")&gt;3,COUNTIF(J172:AN173,"ne")=0),"NE",COUNTIF(J172:AN173,"ne"))</f>
        <v>NE</v>
      </c>
      <c r="AQ172" s="172" t="str">
        <f t="shared" ref="AQ172" si="2326">IF(SUM(COUNTBLANK(E172:H172),COUNTBLANK(K172:N172),COUNTBLANK(Q172:T172),COUNTBLANK(W172:Z172),COUNTBLANK(AC172:AF172),COUNTBLANK(AI172:AL172))=24,"NE","DA")</f>
        <v>NE</v>
      </c>
      <c r="AR172" s="178"/>
      <c r="AS172" s="184" t="str">
        <f>J172</f>
        <v>NE</v>
      </c>
      <c r="AT172" s="184" t="str">
        <f>P172</f>
        <v>NE</v>
      </c>
      <c r="AU172" s="184" t="str">
        <f>V172</f>
        <v>NE</v>
      </c>
      <c r="AV172" s="184" t="str">
        <f>AB172</f>
        <v>NE</v>
      </c>
      <c r="AW172" s="184" t="str">
        <f>AH172</f>
        <v>NE</v>
      </c>
      <c r="AX172" s="184" t="str">
        <f>AN172</f>
        <v>NE</v>
      </c>
      <c r="AY172" s="188" t="str">
        <f t="shared" ref="AY172" si="2327">IF(AO172&lt;50, "NE",IF(AO172&lt;60,2,IF(AO172&lt;75,3,IF(AO172&lt;90,4,5))))</f>
        <v>NE</v>
      </c>
    </row>
    <row r="173" spans="1:51" ht="15.75" customHeight="1" thickBot="1" x14ac:dyDescent="0.3">
      <c r="A173" s="152"/>
      <c r="B173" s="154"/>
      <c r="C173" s="156"/>
      <c r="D173" s="26" t="s">
        <v>20</v>
      </c>
      <c r="E173" s="27">
        <f t="shared" ref="E173" si="2328">IF($E$7=0,0,$E$7/$E$6*E172)</f>
        <v>0</v>
      </c>
      <c r="F173" s="27">
        <f t="shared" ref="F173" si="2329">IF($F$7=0,0,$F$7/$F$6*F172)</f>
        <v>0</v>
      </c>
      <c r="G173" s="27">
        <f t="shared" ref="G173" si="2330">IF($G$7=0,0,$G$7/$G$6*G172)</f>
        <v>0</v>
      </c>
      <c r="H173" s="27">
        <f t="shared" ref="H173" si="2331">IF($H$7=0,0,$H$7/$H$6*H172)</f>
        <v>0</v>
      </c>
      <c r="I173" s="115"/>
      <c r="J173" s="116"/>
      <c r="K173" s="28">
        <f t="shared" ref="K173" si="2332">IF($K$7=0,0,$K$7/$K$6*K172)</f>
        <v>0</v>
      </c>
      <c r="L173" s="27">
        <f t="shared" ref="L173" si="2333">IF($L$7=0,0,$L$7/$L$6*L172)</f>
        <v>0</v>
      </c>
      <c r="M173" s="27">
        <f t="shared" ref="M173" si="2334">IF($M$7=0,0,$M$7/$M$6*M172)</f>
        <v>0</v>
      </c>
      <c r="N173" s="27">
        <f t="shared" ref="N173" si="2335">IF($N$7=0,0,$N$7/$N$6*N172)</f>
        <v>0</v>
      </c>
      <c r="O173" s="115"/>
      <c r="P173" s="116"/>
      <c r="Q173" s="28">
        <f t="shared" ref="Q173" si="2336">IF($Q$7=0,0,$Q$7/$Q$6*Q172)</f>
        <v>0</v>
      </c>
      <c r="R173" s="27">
        <f t="shared" ref="R173" si="2337">IF($R$7=0,0,$R$7/$R$6*R172)</f>
        <v>0</v>
      </c>
      <c r="S173" s="27">
        <f t="shared" ref="S173" si="2338">IF($S$7=0,0,$S$7/$S$6*S172)</f>
        <v>0</v>
      </c>
      <c r="T173" s="27">
        <f t="shared" ref="T173" si="2339">IF($T$7=0,0,$T$7/$T$6*T172)</f>
        <v>0</v>
      </c>
      <c r="U173" s="115"/>
      <c r="V173" s="116"/>
      <c r="W173" s="28">
        <f t="shared" ref="W173" si="2340">IF($W$7=0,0,$W$7/$W$6*W172)</f>
        <v>0</v>
      </c>
      <c r="X173" s="27">
        <f t="shared" ref="X173" si="2341">IF($X$7=0,0,$X$7/$X$6*X172)</f>
        <v>0</v>
      </c>
      <c r="Y173" s="27">
        <f t="shared" ref="Y173" si="2342">IF($Y$7=0,0,$Y$7/$Y$6*Y172)</f>
        <v>0</v>
      </c>
      <c r="Z173" s="27">
        <f t="shared" ref="Z173" si="2343">IF($Z$7=0,0,$Z$7/$Z$6*Z172)</f>
        <v>0</v>
      </c>
      <c r="AA173" s="115"/>
      <c r="AB173" s="116"/>
      <c r="AC173" s="28">
        <f t="shared" ref="AC173:AC199" si="2344">IF($AC$7=0,0,$AC$7/$AC$6*AC172)</f>
        <v>0</v>
      </c>
      <c r="AD173" s="27">
        <f t="shared" ref="AD173:AD199" si="2345">IF($AD$7=0,0,$AD$7/$AD$6*AD172)</f>
        <v>0</v>
      </c>
      <c r="AE173" s="27">
        <f t="shared" ref="AE173:AE199" si="2346">IF($AE$7=0,0,$AE$7/$AE$6*AE172)</f>
        <v>0</v>
      </c>
      <c r="AF173" s="27">
        <f t="shared" ref="AF173:AF199" si="2347">IF($AF$7=0,0,$AF$7/$AF$6*AF172)</f>
        <v>0</v>
      </c>
      <c r="AG173" s="120"/>
      <c r="AH173" s="113"/>
      <c r="AI173" s="59">
        <f t="shared" ref="AI173:AI199" si="2348">IF($AI$7=0,0,$AI$7/$AI$6*AI172)</f>
        <v>0</v>
      </c>
      <c r="AJ173" s="59">
        <f t="shared" ref="AJ173:AJ199" si="2349">IF($AJ$7=0,0,$AJ$7/$AJ$6*AJ172)</f>
        <v>0</v>
      </c>
      <c r="AK173" s="59">
        <f t="shared" ref="AK173:AK199" si="2350">IF($AK$7=0,0,$AK$7/$AK$6*AK172)</f>
        <v>0</v>
      </c>
      <c r="AL173" s="59">
        <f t="shared" ref="AL173:AL199" si="2351">IF($AL$7=0,0,$AL$7/$AL$6*AL172)</f>
        <v>0</v>
      </c>
      <c r="AM173" s="115"/>
      <c r="AN173" s="116"/>
      <c r="AO173" s="118"/>
      <c r="AP173" s="171"/>
      <c r="AQ173" s="174"/>
      <c r="AR173" s="179"/>
      <c r="AS173" s="181"/>
      <c r="AT173" s="181"/>
      <c r="AU173" s="181"/>
      <c r="AV173" s="181"/>
      <c r="AW173" s="181"/>
      <c r="AX173" s="181"/>
      <c r="AY173" s="189"/>
    </row>
    <row r="174" spans="1:51" ht="15" customHeight="1" x14ac:dyDescent="0.25">
      <c r="A174" s="151">
        <v>84</v>
      </c>
      <c r="B174" s="153" t="str">
        <f>'Popis studenata'!B85</f>
        <v xml:space="preserve"> </v>
      </c>
      <c r="C174" s="155">
        <f>'Popis studenata'!C85</f>
        <v>0</v>
      </c>
      <c r="D174" s="21" t="s">
        <v>19</v>
      </c>
      <c r="E174" s="22"/>
      <c r="F174" s="23"/>
      <c r="G174" s="23"/>
      <c r="H174" s="23"/>
      <c r="I174" s="119">
        <f t="shared" ref="I174" si="2352">IF((E175+F175+G175+H175)&gt;$J$4,"GREŠKA",E175+F175+G175+H175)</f>
        <v>0</v>
      </c>
      <c r="J174" s="112" t="str">
        <f t="shared" ref="J174" si="2353">IF(I174=0,"NE",(IF(I174&gt;=($J$4/2),"DA","NE")))</f>
        <v>NE</v>
      </c>
      <c r="K174" s="22"/>
      <c r="L174" s="23"/>
      <c r="M174" s="23"/>
      <c r="N174" s="23"/>
      <c r="O174" s="119">
        <f t="shared" ref="O174" si="2354">IF((K175+L175+M175+N175)&gt;$P$4,"GREŠKA",K175+L175+M175+N175)</f>
        <v>0</v>
      </c>
      <c r="P174" s="112" t="str">
        <f t="shared" ref="P174" si="2355">IF(O174=0,"NE",(IF(O174&gt;=($P$4/2),"DA","NE")))</f>
        <v>NE</v>
      </c>
      <c r="Q174" s="22"/>
      <c r="R174" s="23"/>
      <c r="S174" s="23"/>
      <c r="T174" s="23"/>
      <c r="U174" s="119">
        <f t="shared" ref="U174" si="2356">IF((Q175+R175+S175+T175)&gt;$V$4,"GREŠKA",Q175+R175+S175+T175)</f>
        <v>0</v>
      </c>
      <c r="V174" s="112" t="str">
        <f t="shared" ref="V174" si="2357">IF(U174=0,"NE",(IF(U174&gt;=($V$4/2),"DA","NE")))</f>
        <v>NE</v>
      </c>
      <c r="W174" s="22"/>
      <c r="X174" s="23"/>
      <c r="Y174" s="23"/>
      <c r="Z174" s="23"/>
      <c r="AA174" s="119">
        <f t="shared" ref="AA174" si="2358">IF((W175+X175+Y175+Z175)&gt;$AB$4,"GREŠKA",W175+X175+Y175+Z175)</f>
        <v>0</v>
      </c>
      <c r="AB174" s="112" t="str">
        <f t="shared" ref="AB174" si="2359">IF(AA174=0,"NE",(IF(AA174&gt;=($AB$4/2),"DA","NE")))</f>
        <v>NE</v>
      </c>
      <c r="AC174" s="22"/>
      <c r="AD174" s="23"/>
      <c r="AE174" s="23"/>
      <c r="AF174" s="23"/>
      <c r="AG174" s="119">
        <f t="shared" ref="AG174" si="2360">IF((AC175+AD175+AE175+AF175)&gt;$AH$4,"GREŠKA",AC175+AD175+AE175+AF175)</f>
        <v>0</v>
      </c>
      <c r="AH174" s="112" t="str">
        <f t="shared" ref="AH174" si="2361">IF(AG174=0,"NE",(IF(AG174&gt;=($AH$4/2),"DA","NE")))</f>
        <v>NE</v>
      </c>
      <c r="AI174" s="22"/>
      <c r="AJ174" s="23"/>
      <c r="AK174" s="23"/>
      <c r="AL174" s="23"/>
      <c r="AM174" s="114">
        <f t="shared" ref="AM174" si="2362">IF((AI175+AJ175+AK175+AL175)&gt;$AN$4,"GREŠKA",AI175+AJ175+AK175+AL175)</f>
        <v>0</v>
      </c>
      <c r="AN174" s="112" t="str">
        <f t="shared" ref="AN174" si="2363">IF(AM174=0,"NE",(IF(AM174&gt;=($AN$4/2),"DA","NE")))</f>
        <v>NE</v>
      </c>
      <c r="AO174" s="117">
        <f t="shared" ref="AO174" si="2364">IF(AND(J174="da",P174="da",V174="da",AB174="da",AH174="da",AN174="da"),I174+O174+U174+AA174+AM174+AG174,0)</f>
        <v>0</v>
      </c>
      <c r="AP174" s="170" t="str">
        <f t="shared" ref="AP174" si="2365">IF(OR(COUNTIF(J174:AN175,"ne")&gt;3,COUNTIF(J174:AN175,"ne")=0),"NE",COUNTIF(J174:AN175,"ne"))</f>
        <v>NE</v>
      </c>
      <c r="AQ174" s="172" t="str">
        <f t="shared" ref="AQ174" si="2366">IF(SUM(COUNTBLANK(E174:H174),COUNTBLANK(K174:N174),COUNTBLANK(Q174:T174),COUNTBLANK(W174:Z174),COUNTBLANK(AC174:AF174),COUNTBLANK(AI174:AL174))=24,"NE","DA")</f>
        <v>NE</v>
      </c>
      <c r="AR174" s="178"/>
      <c r="AS174" s="184" t="str">
        <f>J174</f>
        <v>NE</v>
      </c>
      <c r="AT174" s="184" t="str">
        <f>P174</f>
        <v>NE</v>
      </c>
      <c r="AU174" s="184" t="str">
        <f>V174</f>
        <v>NE</v>
      </c>
      <c r="AV174" s="184" t="str">
        <f>AB174</f>
        <v>NE</v>
      </c>
      <c r="AW174" s="184" t="str">
        <f>AH174</f>
        <v>NE</v>
      </c>
      <c r="AX174" s="184" t="str">
        <f>AN174</f>
        <v>NE</v>
      </c>
      <c r="AY174" s="188" t="str">
        <f t="shared" ref="AY174" si="2367">IF(AO174&lt;50, "NE",IF(AO174&lt;60,2,IF(AO174&lt;75,3,IF(AO174&lt;90,4,5))))</f>
        <v>NE</v>
      </c>
    </row>
    <row r="175" spans="1:51" ht="15.75" customHeight="1" thickBot="1" x14ac:dyDescent="0.3">
      <c r="A175" s="152"/>
      <c r="B175" s="154"/>
      <c r="C175" s="156"/>
      <c r="D175" s="26" t="s">
        <v>20</v>
      </c>
      <c r="E175" s="27">
        <f t="shared" ref="E175" si="2368">IF($E$7=0,0,$E$7/$E$6*E174)</f>
        <v>0</v>
      </c>
      <c r="F175" s="27">
        <f t="shared" ref="F175" si="2369">IF($F$7=0,0,$F$7/$F$6*F174)</f>
        <v>0</v>
      </c>
      <c r="G175" s="27">
        <f t="shared" ref="G175" si="2370">IF($G$7=0,0,$G$7/$G$6*G174)</f>
        <v>0</v>
      </c>
      <c r="H175" s="27">
        <f t="shared" ref="H175" si="2371">IF($H$7=0,0,$H$7/$H$6*H174)</f>
        <v>0</v>
      </c>
      <c r="I175" s="115"/>
      <c r="J175" s="116"/>
      <c r="K175" s="28">
        <f t="shared" ref="K175" si="2372">IF($K$7=0,0,$K$7/$K$6*K174)</f>
        <v>0</v>
      </c>
      <c r="L175" s="27">
        <f t="shared" ref="L175" si="2373">IF($L$7=0,0,$L$7/$L$6*L174)</f>
        <v>0</v>
      </c>
      <c r="M175" s="27">
        <f t="shared" ref="M175" si="2374">IF($M$7=0,0,$M$7/$M$6*M174)</f>
        <v>0</v>
      </c>
      <c r="N175" s="27">
        <f t="shared" ref="N175" si="2375">IF($N$7=0,0,$N$7/$N$6*N174)</f>
        <v>0</v>
      </c>
      <c r="O175" s="115"/>
      <c r="P175" s="116"/>
      <c r="Q175" s="28">
        <f t="shared" ref="Q175" si="2376">IF($Q$7=0,0,$Q$7/$Q$6*Q174)</f>
        <v>0</v>
      </c>
      <c r="R175" s="27">
        <f t="shared" ref="R175" si="2377">IF($R$7=0,0,$R$7/$R$6*R174)</f>
        <v>0</v>
      </c>
      <c r="S175" s="27">
        <f t="shared" ref="S175" si="2378">IF($S$7=0,0,$S$7/$S$6*S174)</f>
        <v>0</v>
      </c>
      <c r="T175" s="27">
        <f t="shared" ref="T175" si="2379">IF($T$7=0,0,$T$7/$T$6*T174)</f>
        <v>0</v>
      </c>
      <c r="U175" s="115"/>
      <c r="V175" s="116"/>
      <c r="W175" s="28">
        <f t="shared" ref="W175" si="2380">IF($W$7=0,0,$W$7/$W$6*W174)</f>
        <v>0</v>
      </c>
      <c r="X175" s="27">
        <f t="shared" ref="X175" si="2381">IF($X$7=0,0,$X$7/$X$6*X174)</f>
        <v>0</v>
      </c>
      <c r="Y175" s="27">
        <f t="shared" ref="Y175" si="2382">IF($Y$7=0,0,$Y$7/$Y$6*Y174)</f>
        <v>0</v>
      </c>
      <c r="Z175" s="27">
        <f t="shared" ref="Z175" si="2383">IF($Z$7=0,0,$Z$7/$Z$6*Z174)</f>
        <v>0</v>
      </c>
      <c r="AA175" s="115"/>
      <c r="AB175" s="116"/>
      <c r="AC175" s="28">
        <f t="shared" si="2344"/>
        <v>0</v>
      </c>
      <c r="AD175" s="27">
        <f t="shared" si="2345"/>
        <v>0</v>
      </c>
      <c r="AE175" s="27">
        <f t="shared" si="2346"/>
        <v>0</v>
      </c>
      <c r="AF175" s="27">
        <f t="shared" si="2347"/>
        <v>0</v>
      </c>
      <c r="AG175" s="120"/>
      <c r="AH175" s="113"/>
      <c r="AI175" s="59">
        <f t="shared" si="2348"/>
        <v>0</v>
      </c>
      <c r="AJ175" s="59">
        <f t="shared" si="2349"/>
        <v>0</v>
      </c>
      <c r="AK175" s="59">
        <f t="shared" si="2350"/>
        <v>0</v>
      </c>
      <c r="AL175" s="59">
        <f t="shared" si="2351"/>
        <v>0</v>
      </c>
      <c r="AM175" s="115"/>
      <c r="AN175" s="116"/>
      <c r="AO175" s="118"/>
      <c r="AP175" s="171"/>
      <c r="AQ175" s="174"/>
      <c r="AR175" s="179"/>
      <c r="AS175" s="181"/>
      <c r="AT175" s="181"/>
      <c r="AU175" s="181"/>
      <c r="AV175" s="181"/>
      <c r="AW175" s="181"/>
      <c r="AX175" s="181"/>
      <c r="AY175" s="189"/>
    </row>
    <row r="176" spans="1:51" ht="15" customHeight="1" x14ac:dyDescent="0.25">
      <c r="A176" s="151">
        <v>85</v>
      </c>
      <c r="B176" s="153" t="str">
        <f>'Popis studenata'!B86</f>
        <v xml:space="preserve"> </v>
      </c>
      <c r="C176" s="155">
        <f>'Popis studenata'!C86</f>
        <v>0</v>
      </c>
      <c r="D176" s="21" t="s">
        <v>19</v>
      </c>
      <c r="E176" s="22"/>
      <c r="F176" s="23"/>
      <c r="G176" s="23"/>
      <c r="H176" s="23"/>
      <c r="I176" s="119">
        <f t="shared" ref="I176" si="2384">IF((E177+F177+G177+H177)&gt;$J$4,"GREŠKA",E177+F177+G177+H177)</f>
        <v>0</v>
      </c>
      <c r="J176" s="112" t="str">
        <f t="shared" ref="J176" si="2385">IF(I176=0,"NE",(IF(I176&gt;=($J$4/2),"DA","NE")))</f>
        <v>NE</v>
      </c>
      <c r="K176" s="22"/>
      <c r="L176" s="23"/>
      <c r="M176" s="23"/>
      <c r="N176" s="23"/>
      <c r="O176" s="119">
        <f t="shared" ref="O176" si="2386">IF((K177+L177+M177+N177)&gt;$P$4,"GREŠKA",K177+L177+M177+N177)</f>
        <v>0</v>
      </c>
      <c r="P176" s="112" t="str">
        <f t="shared" ref="P176" si="2387">IF(O176=0,"NE",(IF(O176&gt;=($P$4/2),"DA","NE")))</f>
        <v>NE</v>
      </c>
      <c r="Q176" s="22"/>
      <c r="R176" s="23"/>
      <c r="S176" s="23"/>
      <c r="T176" s="23"/>
      <c r="U176" s="119">
        <f t="shared" ref="U176" si="2388">IF((Q177+R177+S177+T177)&gt;$V$4,"GREŠKA",Q177+R177+S177+T177)</f>
        <v>0</v>
      </c>
      <c r="V176" s="112" t="str">
        <f t="shared" ref="V176" si="2389">IF(U176=0,"NE",(IF(U176&gt;=($V$4/2),"DA","NE")))</f>
        <v>NE</v>
      </c>
      <c r="W176" s="22"/>
      <c r="X176" s="23"/>
      <c r="Y176" s="23"/>
      <c r="Z176" s="23"/>
      <c r="AA176" s="119">
        <f t="shared" ref="AA176" si="2390">IF((W177+X177+Y177+Z177)&gt;$AB$4,"GREŠKA",W177+X177+Y177+Z177)</f>
        <v>0</v>
      </c>
      <c r="AB176" s="112" t="str">
        <f t="shared" ref="AB176" si="2391">IF(AA176=0,"NE",(IF(AA176&gt;=($AB$4/2),"DA","NE")))</f>
        <v>NE</v>
      </c>
      <c r="AC176" s="22"/>
      <c r="AD176" s="23"/>
      <c r="AE176" s="23"/>
      <c r="AF176" s="23"/>
      <c r="AG176" s="119">
        <f t="shared" ref="AG176" si="2392">IF((AC177+AD177+AE177+AF177)&gt;$AH$4,"GREŠKA",AC177+AD177+AE177+AF177)</f>
        <v>0</v>
      </c>
      <c r="AH176" s="112" t="str">
        <f t="shared" ref="AH176" si="2393">IF(AG176=0,"NE",(IF(AG176&gt;=($AH$4/2),"DA","NE")))</f>
        <v>NE</v>
      </c>
      <c r="AI176" s="22"/>
      <c r="AJ176" s="23"/>
      <c r="AK176" s="23"/>
      <c r="AL176" s="23"/>
      <c r="AM176" s="114">
        <f t="shared" ref="AM176" si="2394">IF((AI177+AJ177+AK177+AL177)&gt;$AN$4,"GREŠKA",AI177+AJ177+AK177+AL177)</f>
        <v>0</v>
      </c>
      <c r="AN176" s="112" t="str">
        <f t="shared" ref="AN176" si="2395">IF(AM176=0,"NE",(IF(AM176&gt;=($AN$4/2),"DA","NE")))</f>
        <v>NE</v>
      </c>
      <c r="AO176" s="117">
        <f t="shared" ref="AO176" si="2396">IF(AND(J176="da",P176="da",V176="da",AB176="da",AH176="da",AN176="da"),I176+O176+U176+AA176+AM176+AG176,0)</f>
        <v>0</v>
      </c>
      <c r="AP176" s="170" t="str">
        <f t="shared" ref="AP176" si="2397">IF(OR(COUNTIF(J176:AN177,"ne")&gt;3,COUNTIF(J176:AN177,"ne")=0),"NE",COUNTIF(J176:AN177,"ne"))</f>
        <v>NE</v>
      </c>
      <c r="AQ176" s="172" t="str">
        <f t="shared" ref="AQ176" si="2398">IF(SUM(COUNTBLANK(E176:H176),COUNTBLANK(K176:N176),COUNTBLANK(Q176:T176),COUNTBLANK(W176:Z176),COUNTBLANK(AC176:AF176),COUNTBLANK(AI176:AL176))=24,"NE","DA")</f>
        <v>NE</v>
      </c>
      <c r="AR176" s="178"/>
      <c r="AS176" s="184" t="str">
        <f>J176</f>
        <v>NE</v>
      </c>
      <c r="AT176" s="184" t="str">
        <f>P176</f>
        <v>NE</v>
      </c>
      <c r="AU176" s="184" t="str">
        <f>V176</f>
        <v>NE</v>
      </c>
      <c r="AV176" s="184" t="str">
        <f>AB176</f>
        <v>NE</v>
      </c>
      <c r="AW176" s="184" t="str">
        <f>AH176</f>
        <v>NE</v>
      </c>
      <c r="AX176" s="184" t="str">
        <f>AN176</f>
        <v>NE</v>
      </c>
      <c r="AY176" s="188" t="str">
        <f t="shared" ref="AY176" si="2399">IF(AO176&lt;50, "NE",IF(AO176&lt;60,2,IF(AO176&lt;75,3,IF(AO176&lt;90,4,5))))</f>
        <v>NE</v>
      </c>
    </row>
    <row r="177" spans="1:51" ht="15.75" customHeight="1" thickBot="1" x14ac:dyDescent="0.3">
      <c r="A177" s="152"/>
      <c r="B177" s="154"/>
      <c r="C177" s="156"/>
      <c r="D177" s="26" t="s">
        <v>20</v>
      </c>
      <c r="E177" s="27">
        <f t="shared" ref="E177" si="2400">IF($E$7=0,0,$E$7/$E$6*E176)</f>
        <v>0</v>
      </c>
      <c r="F177" s="27">
        <f t="shared" ref="F177" si="2401">IF($F$7=0,0,$F$7/$F$6*F176)</f>
        <v>0</v>
      </c>
      <c r="G177" s="27">
        <f t="shared" ref="G177" si="2402">IF($G$7=0,0,$G$7/$G$6*G176)</f>
        <v>0</v>
      </c>
      <c r="H177" s="27">
        <f t="shared" ref="H177" si="2403">IF($H$7=0,0,$H$7/$H$6*H176)</f>
        <v>0</v>
      </c>
      <c r="I177" s="115"/>
      <c r="J177" s="116"/>
      <c r="K177" s="28">
        <f t="shared" ref="K177" si="2404">IF($K$7=0,0,$K$7/$K$6*K176)</f>
        <v>0</v>
      </c>
      <c r="L177" s="27">
        <f t="shared" ref="L177" si="2405">IF($L$7=0,0,$L$7/$L$6*L176)</f>
        <v>0</v>
      </c>
      <c r="M177" s="27">
        <f t="shared" ref="M177" si="2406">IF($M$7=0,0,$M$7/$M$6*M176)</f>
        <v>0</v>
      </c>
      <c r="N177" s="27">
        <f t="shared" ref="N177" si="2407">IF($N$7=0,0,$N$7/$N$6*N176)</f>
        <v>0</v>
      </c>
      <c r="O177" s="115"/>
      <c r="P177" s="116"/>
      <c r="Q177" s="28">
        <f t="shared" ref="Q177" si="2408">IF($Q$7=0,0,$Q$7/$Q$6*Q176)</f>
        <v>0</v>
      </c>
      <c r="R177" s="27">
        <f t="shared" ref="R177" si="2409">IF($R$7=0,0,$R$7/$R$6*R176)</f>
        <v>0</v>
      </c>
      <c r="S177" s="27">
        <f t="shared" ref="S177" si="2410">IF($S$7=0,0,$S$7/$S$6*S176)</f>
        <v>0</v>
      </c>
      <c r="T177" s="27">
        <f t="shared" ref="T177" si="2411">IF($T$7=0,0,$T$7/$T$6*T176)</f>
        <v>0</v>
      </c>
      <c r="U177" s="115"/>
      <c r="V177" s="116"/>
      <c r="W177" s="28">
        <f t="shared" ref="W177" si="2412">IF($W$7=0,0,$W$7/$W$6*W176)</f>
        <v>0</v>
      </c>
      <c r="X177" s="27">
        <f t="shared" ref="X177" si="2413">IF($X$7=0,0,$X$7/$X$6*X176)</f>
        <v>0</v>
      </c>
      <c r="Y177" s="27">
        <f t="shared" ref="Y177" si="2414">IF($Y$7=0,0,$Y$7/$Y$6*Y176)</f>
        <v>0</v>
      </c>
      <c r="Z177" s="27">
        <f t="shared" ref="Z177" si="2415">IF($Z$7=0,0,$Z$7/$Z$6*Z176)</f>
        <v>0</v>
      </c>
      <c r="AA177" s="115"/>
      <c r="AB177" s="116"/>
      <c r="AC177" s="28">
        <f t="shared" si="2344"/>
        <v>0</v>
      </c>
      <c r="AD177" s="27">
        <f t="shared" si="2345"/>
        <v>0</v>
      </c>
      <c r="AE177" s="27">
        <f t="shared" si="2346"/>
        <v>0</v>
      </c>
      <c r="AF177" s="27">
        <f t="shared" si="2347"/>
        <v>0</v>
      </c>
      <c r="AG177" s="120"/>
      <c r="AH177" s="113"/>
      <c r="AI177" s="59">
        <f t="shared" si="2348"/>
        <v>0</v>
      </c>
      <c r="AJ177" s="59">
        <f t="shared" si="2349"/>
        <v>0</v>
      </c>
      <c r="AK177" s="59">
        <f t="shared" si="2350"/>
        <v>0</v>
      </c>
      <c r="AL177" s="59">
        <f t="shared" si="2351"/>
        <v>0</v>
      </c>
      <c r="AM177" s="115"/>
      <c r="AN177" s="116"/>
      <c r="AO177" s="118"/>
      <c r="AP177" s="171"/>
      <c r="AQ177" s="174"/>
      <c r="AR177" s="179"/>
      <c r="AS177" s="181"/>
      <c r="AT177" s="181"/>
      <c r="AU177" s="181"/>
      <c r="AV177" s="181"/>
      <c r="AW177" s="181"/>
      <c r="AX177" s="181"/>
      <c r="AY177" s="189"/>
    </row>
    <row r="178" spans="1:51" ht="15" customHeight="1" x14ac:dyDescent="0.25">
      <c r="A178" s="151">
        <v>86</v>
      </c>
      <c r="B178" s="153" t="str">
        <f>'Popis studenata'!B87</f>
        <v xml:space="preserve"> </v>
      </c>
      <c r="C178" s="155">
        <f>'Popis studenata'!C87</f>
        <v>0</v>
      </c>
      <c r="D178" s="21" t="s">
        <v>19</v>
      </c>
      <c r="E178" s="22"/>
      <c r="F178" s="23"/>
      <c r="G178" s="23"/>
      <c r="H178" s="23"/>
      <c r="I178" s="119">
        <f t="shared" ref="I178" si="2416">IF((E179+F179+G179+H179)&gt;$J$4,"GREŠKA",E179+F179+G179+H179)</f>
        <v>0</v>
      </c>
      <c r="J178" s="112" t="str">
        <f t="shared" ref="J178" si="2417">IF(I178=0,"NE",(IF(I178&gt;=($J$4/2),"DA","NE")))</f>
        <v>NE</v>
      </c>
      <c r="K178" s="22"/>
      <c r="L178" s="23"/>
      <c r="M178" s="23"/>
      <c r="N178" s="23"/>
      <c r="O178" s="119">
        <f t="shared" ref="O178" si="2418">IF((K179+L179+M179+N179)&gt;$P$4,"GREŠKA",K179+L179+M179+N179)</f>
        <v>0</v>
      </c>
      <c r="P178" s="112" t="str">
        <f t="shared" ref="P178" si="2419">IF(O178=0,"NE",(IF(O178&gt;=($P$4/2),"DA","NE")))</f>
        <v>NE</v>
      </c>
      <c r="Q178" s="22"/>
      <c r="R178" s="23"/>
      <c r="S178" s="23"/>
      <c r="T178" s="23"/>
      <c r="U178" s="119">
        <f t="shared" ref="U178" si="2420">IF((Q179+R179+S179+T179)&gt;$V$4,"GREŠKA",Q179+R179+S179+T179)</f>
        <v>0</v>
      </c>
      <c r="V178" s="112" t="str">
        <f t="shared" ref="V178" si="2421">IF(U178=0,"NE",(IF(U178&gt;=($V$4/2),"DA","NE")))</f>
        <v>NE</v>
      </c>
      <c r="W178" s="22"/>
      <c r="X178" s="23"/>
      <c r="Y178" s="23"/>
      <c r="Z178" s="23"/>
      <c r="AA178" s="119">
        <f t="shared" ref="AA178" si="2422">IF((W179+X179+Y179+Z179)&gt;$AB$4,"GREŠKA",W179+X179+Y179+Z179)</f>
        <v>0</v>
      </c>
      <c r="AB178" s="112" t="str">
        <f t="shared" ref="AB178" si="2423">IF(AA178=0,"NE",(IF(AA178&gt;=($AB$4/2),"DA","NE")))</f>
        <v>NE</v>
      </c>
      <c r="AC178" s="22"/>
      <c r="AD178" s="23"/>
      <c r="AE178" s="23"/>
      <c r="AF178" s="23"/>
      <c r="AG178" s="119">
        <f t="shared" ref="AG178" si="2424">IF((AC179+AD179+AE179+AF179)&gt;$AH$4,"GREŠKA",AC179+AD179+AE179+AF179)</f>
        <v>0</v>
      </c>
      <c r="AH178" s="112" t="str">
        <f t="shared" ref="AH178" si="2425">IF(AG178=0,"NE",(IF(AG178&gt;=($AH$4/2),"DA","NE")))</f>
        <v>NE</v>
      </c>
      <c r="AI178" s="22"/>
      <c r="AJ178" s="23"/>
      <c r="AK178" s="23"/>
      <c r="AL178" s="23"/>
      <c r="AM178" s="114">
        <f t="shared" ref="AM178" si="2426">IF((AI179+AJ179+AK179+AL179)&gt;$AN$4,"GREŠKA",AI179+AJ179+AK179+AL179)</f>
        <v>0</v>
      </c>
      <c r="AN178" s="112" t="str">
        <f t="shared" ref="AN178" si="2427">IF(AM178=0,"NE",(IF(AM178&gt;=($AN$4/2),"DA","NE")))</f>
        <v>NE</v>
      </c>
      <c r="AO178" s="117">
        <f t="shared" ref="AO178" si="2428">IF(AND(J178="da",P178="da",V178="da",AB178="da",AH178="da",AN178="da"),I178+O178+U178+AA178+AM178+AG178,0)</f>
        <v>0</v>
      </c>
      <c r="AP178" s="170" t="str">
        <f t="shared" ref="AP178" si="2429">IF(OR(COUNTIF(J178:AN179,"ne")&gt;3,COUNTIF(J178:AN179,"ne")=0),"NE",COUNTIF(J178:AN179,"ne"))</f>
        <v>NE</v>
      </c>
      <c r="AQ178" s="172" t="str">
        <f t="shared" ref="AQ178" si="2430">IF(SUM(COUNTBLANK(E178:H178),COUNTBLANK(K178:N178),COUNTBLANK(Q178:T178),COUNTBLANK(W178:Z178),COUNTBLANK(AC178:AF178),COUNTBLANK(AI178:AL178))=24,"NE","DA")</f>
        <v>NE</v>
      </c>
      <c r="AR178" s="178"/>
      <c r="AS178" s="184" t="str">
        <f>J178</f>
        <v>NE</v>
      </c>
      <c r="AT178" s="184" t="str">
        <f>P178</f>
        <v>NE</v>
      </c>
      <c r="AU178" s="184" t="str">
        <f>V178</f>
        <v>NE</v>
      </c>
      <c r="AV178" s="184" t="str">
        <f>AB178</f>
        <v>NE</v>
      </c>
      <c r="AW178" s="184" t="str">
        <f>AH178</f>
        <v>NE</v>
      </c>
      <c r="AX178" s="184" t="str">
        <f>AN178</f>
        <v>NE</v>
      </c>
      <c r="AY178" s="188" t="str">
        <f t="shared" ref="AY178" si="2431">IF(AO178&lt;50, "NE",IF(AO178&lt;60,2,IF(AO178&lt;75,3,IF(AO178&lt;90,4,5))))</f>
        <v>NE</v>
      </c>
    </row>
    <row r="179" spans="1:51" ht="15.75" customHeight="1" thickBot="1" x14ac:dyDescent="0.3">
      <c r="A179" s="152"/>
      <c r="B179" s="154"/>
      <c r="C179" s="156"/>
      <c r="D179" s="26" t="s">
        <v>20</v>
      </c>
      <c r="E179" s="27">
        <f t="shared" ref="E179" si="2432">IF($E$7=0,0,$E$7/$E$6*E178)</f>
        <v>0</v>
      </c>
      <c r="F179" s="27">
        <f t="shared" ref="F179" si="2433">IF($F$7=0,0,$F$7/$F$6*F178)</f>
        <v>0</v>
      </c>
      <c r="G179" s="27">
        <f t="shared" ref="G179" si="2434">IF($G$7=0,0,$G$7/$G$6*G178)</f>
        <v>0</v>
      </c>
      <c r="H179" s="27">
        <f t="shared" ref="H179" si="2435">IF($H$7=0,0,$H$7/$H$6*H178)</f>
        <v>0</v>
      </c>
      <c r="I179" s="115"/>
      <c r="J179" s="116"/>
      <c r="K179" s="28">
        <f t="shared" ref="K179" si="2436">IF($K$7=0,0,$K$7/$K$6*K178)</f>
        <v>0</v>
      </c>
      <c r="L179" s="27">
        <f t="shared" ref="L179" si="2437">IF($L$7=0,0,$L$7/$L$6*L178)</f>
        <v>0</v>
      </c>
      <c r="M179" s="27">
        <f t="shared" ref="M179" si="2438">IF($M$7=0,0,$M$7/$M$6*M178)</f>
        <v>0</v>
      </c>
      <c r="N179" s="27">
        <f t="shared" ref="N179" si="2439">IF($N$7=0,0,$N$7/$N$6*N178)</f>
        <v>0</v>
      </c>
      <c r="O179" s="115"/>
      <c r="P179" s="116"/>
      <c r="Q179" s="28">
        <f t="shared" ref="Q179" si="2440">IF($Q$7=0,0,$Q$7/$Q$6*Q178)</f>
        <v>0</v>
      </c>
      <c r="R179" s="27">
        <f t="shared" ref="R179" si="2441">IF($R$7=0,0,$R$7/$R$6*R178)</f>
        <v>0</v>
      </c>
      <c r="S179" s="27">
        <f t="shared" ref="S179" si="2442">IF($S$7=0,0,$S$7/$S$6*S178)</f>
        <v>0</v>
      </c>
      <c r="T179" s="27">
        <f t="shared" ref="T179" si="2443">IF($T$7=0,0,$T$7/$T$6*T178)</f>
        <v>0</v>
      </c>
      <c r="U179" s="115"/>
      <c r="V179" s="116"/>
      <c r="W179" s="28">
        <f t="shared" ref="W179" si="2444">IF($W$7=0,0,$W$7/$W$6*W178)</f>
        <v>0</v>
      </c>
      <c r="X179" s="27">
        <f t="shared" ref="X179" si="2445">IF($X$7=0,0,$X$7/$X$6*X178)</f>
        <v>0</v>
      </c>
      <c r="Y179" s="27">
        <f t="shared" ref="Y179" si="2446">IF($Y$7=0,0,$Y$7/$Y$6*Y178)</f>
        <v>0</v>
      </c>
      <c r="Z179" s="27">
        <f t="shared" ref="Z179" si="2447">IF($Z$7=0,0,$Z$7/$Z$6*Z178)</f>
        <v>0</v>
      </c>
      <c r="AA179" s="115"/>
      <c r="AB179" s="116"/>
      <c r="AC179" s="28">
        <f t="shared" si="2344"/>
        <v>0</v>
      </c>
      <c r="AD179" s="27">
        <f t="shared" si="2345"/>
        <v>0</v>
      </c>
      <c r="AE179" s="27">
        <f t="shared" si="2346"/>
        <v>0</v>
      </c>
      <c r="AF179" s="27">
        <f t="shared" si="2347"/>
        <v>0</v>
      </c>
      <c r="AG179" s="120"/>
      <c r="AH179" s="113"/>
      <c r="AI179" s="59">
        <f t="shared" si="2348"/>
        <v>0</v>
      </c>
      <c r="AJ179" s="59">
        <f t="shared" si="2349"/>
        <v>0</v>
      </c>
      <c r="AK179" s="59">
        <f t="shared" si="2350"/>
        <v>0</v>
      </c>
      <c r="AL179" s="59">
        <f t="shared" si="2351"/>
        <v>0</v>
      </c>
      <c r="AM179" s="115"/>
      <c r="AN179" s="116"/>
      <c r="AO179" s="118"/>
      <c r="AP179" s="171"/>
      <c r="AQ179" s="174"/>
      <c r="AR179" s="179"/>
      <c r="AS179" s="181"/>
      <c r="AT179" s="181"/>
      <c r="AU179" s="181"/>
      <c r="AV179" s="181"/>
      <c r="AW179" s="181"/>
      <c r="AX179" s="181"/>
      <c r="AY179" s="189"/>
    </row>
    <row r="180" spans="1:51" ht="15" customHeight="1" x14ac:dyDescent="0.25">
      <c r="A180" s="151">
        <v>87</v>
      </c>
      <c r="B180" s="153" t="str">
        <f>'Popis studenata'!B88</f>
        <v xml:space="preserve"> </v>
      </c>
      <c r="C180" s="155">
        <f>'Popis studenata'!C88</f>
        <v>0</v>
      </c>
      <c r="D180" s="21" t="s">
        <v>19</v>
      </c>
      <c r="E180" s="22"/>
      <c r="F180" s="23"/>
      <c r="G180" s="23"/>
      <c r="H180" s="23"/>
      <c r="I180" s="119">
        <f t="shared" ref="I180" si="2448">IF((E181+F181+G181+H181)&gt;$J$4,"GREŠKA",E181+F181+G181+H181)</f>
        <v>0</v>
      </c>
      <c r="J180" s="112" t="str">
        <f t="shared" ref="J180" si="2449">IF(I180=0,"NE",(IF(I180&gt;=($J$4/2),"DA","NE")))</f>
        <v>NE</v>
      </c>
      <c r="K180" s="22"/>
      <c r="L180" s="23"/>
      <c r="M180" s="23"/>
      <c r="N180" s="23"/>
      <c r="O180" s="119">
        <f t="shared" ref="O180" si="2450">IF((K181+L181+M181+N181)&gt;$P$4,"GREŠKA",K181+L181+M181+N181)</f>
        <v>0</v>
      </c>
      <c r="P180" s="112" t="str">
        <f t="shared" ref="P180" si="2451">IF(O180=0,"NE",(IF(O180&gt;=($P$4/2),"DA","NE")))</f>
        <v>NE</v>
      </c>
      <c r="Q180" s="22"/>
      <c r="R180" s="23"/>
      <c r="S180" s="23"/>
      <c r="T180" s="23"/>
      <c r="U180" s="119">
        <f t="shared" ref="U180" si="2452">IF((Q181+R181+S181+T181)&gt;$V$4,"GREŠKA",Q181+R181+S181+T181)</f>
        <v>0</v>
      </c>
      <c r="V180" s="112" t="str">
        <f t="shared" ref="V180" si="2453">IF(U180=0,"NE",(IF(U180&gt;=($V$4/2),"DA","NE")))</f>
        <v>NE</v>
      </c>
      <c r="W180" s="22"/>
      <c r="X180" s="23"/>
      <c r="Y180" s="23"/>
      <c r="Z180" s="23"/>
      <c r="AA180" s="119">
        <f t="shared" ref="AA180" si="2454">IF((W181+X181+Y181+Z181)&gt;$AB$4,"GREŠKA",W181+X181+Y181+Z181)</f>
        <v>0</v>
      </c>
      <c r="AB180" s="112" t="str">
        <f t="shared" ref="AB180" si="2455">IF(AA180=0,"NE",(IF(AA180&gt;=($AB$4/2),"DA","NE")))</f>
        <v>NE</v>
      </c>
      <c r="AC180" s="22"/>
      <c r="AD180" s="23"/>
      <c r="AE180" s="23"/>
      <c r="AF180" s="23"/>
      <c r="AG180" s="119">
        <f t="shared" ref="AG180" si="2456">IF((AC181+AD181+AE181+AF181)&gt;$AH$4,"GREŠKA",AC181+AD181+AE181+AF181)</f>
        <v>0</v>
      </c>
      <c r="AH180" s="112" t="str">
        <f t="shared" ref="AH180" si="2457">IF(AG180=0,"NE",(IF(AG180&gt;=($AH$4/2),"DA","NE")))</f>
        <v>NE</v>
      </c>
      <c r="AI180" s="22"/>
      <c r="AJ180" s="23"/>
      <c r="AK180" s="23"/>
      <c r="AL180" s="23"/>
      <c r="AM180" s="114">
        <f t="shared" ref="AM180" si="2458">IF((AI181+AJ181+AK181+AL181)&gt;$AN$4,"GREŠKA",AI181+AJ181+AK181+AL181)</f>
        <v>0</v>
      </c>
      <c r="AN180" s="112" t="str">
        <f t="shared" ref="AN180" si="2459">IF(AM180=0,"NE",(IF(AM180&gt;=($AN$4/2),"DA","NE")))</f>
        <v>NE</v>
      </c>
      <c r="AO180" s="117">
        <f t="shared" ref="AO180" si="2460">IF(AND(J180="da",P180="da",V180="da",AB180="da",AH180="da",AN180="da"),I180+O180+U180+AA180+AM180+AG180,0)</f>
        <v>0</v>
      </c>
      <c r="AP180" s="170" t="str">
        <f t="shared" ref="AP180" si="2461">IF(OR(COUNTIF(J180:AN181,"ne")&gt;3,COUNTIF(J180:AN181,"ne")=0),"NE",COUNTIF(J180:AN181,"ne"))</f>
        <v>NE</v>
      </c>
      <c r="AQ180" s="172" t="str">
        <f t="shared" ref="AQ180" si="2462">IF(SUM(COUNTBLANK(E180:H180),COUNTBLANK(K180:N180),COUNTBLANK(Q180:T180),COUNTBLANK(W180:Z180),COUNTBLANK(AC180:AF180),COUNTBLANK(AI180:AL180))=24,"NE","DA")</f>
        <v>NE</v>
      </c>
      <c r="AR180" s="178"/>
      <c r="AS180" s="184" t="str">
        <f>J180</f>
        <v>NE</v>
      </c>
      <c r="AT180" s="184" t="str">
        <f>P180</f>
        <v>NE</v>
      </c>
      <c r="AU180" s="184" t="str">
        <f>V180</f>
        <v>NE</v>
      </c>
      <c r="AV180" s="184" t="str">
        <f>AB180</f>
        <v>NE</v>
      </c>
      <c r="AW180" s="184" t="str">
        <f>AH180</f>
        <v>NE</v>
      </c>
      <c r="AX180" s="184" t="str">
        <f>AN180</f>
        <v>NE</v>
      </c>
      <c r="AY180" s="188" t="str">
        <f t="shared" ref="AY180" si="2463">IF(AO180&lt;50, "NE",IF(AO180&lt;60,2,IF(AO180&lt;75,3,IF(AO180&lt;90,4,5))))</f>
        <v>NE</v>
      </c>
    </row>
    <row r="181" spans="1:51" ht="15.75" customHeight="1" thickBot="1" x14ac:dyDescent="0.3">
      <c r="A181" s="152"/>
      <c r="B181" s="154"/>
      <c r="C181" s="156"/>
      <c r="D181" s="26" t="s">
        <v>20</v>
      </c>
      <c r="E181" s="27">
        <f t="shared" ref="E181" si="2464">IF($E$7=0,0,$E$7/$E$6*E180)</f>
        <v>0</v>
      </c>
      <c r="F181" s="27">
        <f t="shared" ref="F181" si="2465">IF($F$7=0,0,$F$7/$F$6*F180)</f>
        <v>0</v>
      </c>
      <c r="G181" s="27">
        <f t="shared" ref="G181" si="2466">IF($G$7=0,0,$G$7/$G$6*G180)</f>
        <v>0</v>
      </c>
      <c r="H181" s="27">
        <f t="shared" ref="H181" si="2467">IF($H$7=0,0,$H$7/$H$6*H180)</f>
        <v>0</v>
      </c>
      <c r="I181" s="115"/>
      <c r="J181" s="116"/>
      <c r="K181" s="28">
        <f t="shared" ref="K181" si="2468">IF($K$7=0,0,$K$7/$K$6*K180)</f>
        <v>0</v>
      </c>
      <c r="L181" s="27">
        <f t="shared" ref="L181" si="2469">IF($L$7=0,0,$L$7/$L$6*L180)</f>
        <v>0</v>
      </c>
      <c r="M181" s="27">
        <f t="shared" ref="M181" si="2470">IF($M$7=0,0,$M$7/$M$6*M180)</f>
        <v>0</v>
      </c>
      <c r="N181" s="27">
        <f t="shared" ref="N181" si="2471">IF($N$7=0,0,$N$7/$N$6*N180)</f>
        <v>0</v>
      </c>
      <c r="O181" s="115"/>
      <c r="P181" s="116"/>
      <c r="Q181" s="28">
        <f t="shared" ref="Q181" si="2472">IF($Q$7=0,0,$Q$7/$Q$6*Q180)</f>
        <v>0</v>
      </c>
      <c r="R181" s="27">
        <f t="shared" ref="R181" si="2473">IF($R$7=0,0,$R$7/$R$6*R180)</f>
        <v>0</v>
      </c>
      <c r="S181" s="27">
        <f t="shared" ref="S181" si="2474">IF($S$7=0,0,$S$7/$S$6*S180)</f>
        <v>0</v>
      </c>
      <c r="T181" s="27">
        <f t="shared" ref="T181" si="2475">IF($T$7=0,0,$T$7/$T$6*T180)</f>
        <v>0</v>
      </c>
      <c r="U181" s="115"/>
      <c r="V181" s="116"/>
      <c r="W181" s="28">
        <f t="shared" ref="W181" si="2476">IF($W$7=0,0,$W$7/$W$6*W180)</f>
        <v>0</v>
      </c>
      <c r="X181" s="27">
        <f t="shared" ref="X181" si="2477">IF($X$7=0,0,$X$7/$X$6*X180)</f>
        <v>0</v>
      </c>
      <c r="Y181" s="27">
        <f t="shared" ref="Y181" si="2478">IF($Y$7=0,0,$Y$7/$Y$6*Y180)</f>
        <v>0</v>
      </c>
      <c r="Z181" s="27">
        <f t="shared" ref="Z181" si="2479">IF($Z$7=0,0,$Z$7/$Z$6*Z180)</f>
        <v>0</v>
      </c>
      <c r="AA181" s="115"/>
      <c r="AB181" s="116"/>
      <c r="AC181" s="28">
        <f t="shared" si="2344"/>
        <v>0</v>
      </c>
      <c r="AD181" s="27">
        <f t="shared" si="2345"/>
        <v>0</v>
      </c>
      <c r="AE181" s="27">
        <f t="shared" si="2346"/>
        <v>0</v>
      </c>
      <c r="AF181" s="27">
        <f t="shared" si="2347"/>
        <v>0</v>
      </c>
      <c r="AG181" s="120"/>
      <c r="AH181" s="113"/>
      <c r="AI181" s="59">
        <f t="shared" si="2348"/>
        <v>0</v>
      </c>
      <c r="AJ181" s="59">
        <f t="shared" si="2349"/>
        <v>0</v>
      </c>
      <c r="AK181" s="59">
        <f t="shared" si="2350"/>
        <v>0</v>
      </c>
      <c r="AL181" s="59">
        <f t="shared" si="2351"/>
        <v>0</v>
      </c>
      <c r="AM181" s="115"/>
      <c r="AN181" s="116"/>
      <c r="AO181" s="118"/>
      <c r="AP181" s="171"/>
      <c r="AQ181" s="174"/>
      <c r="AR181" s="179"/>
      <c r="AS181" s="181"/>
      <c r="AT181" s="181"/>
      <c r="AU181" s="181"/>
      <c r="AV181" s="181"/>
      <c r="AW181" s="181"/>
      <c r="AX181" s="181"/>
      <c r="AY181" s="189"/>
    </row>
    <row r="182" spans="1:51" ht="15" customHeight="1" x14ac:dyDescent="0.25">
      <c r="A182" s="151">
        <v>88</v>
      </c>
      <c r="B182" s="153" t="str">
        <f>'Popis studenata'!B89</f>
        <v xml:space="preserve"> </v>
      </c>
      <c r="C182" s="155">
        <f>'Popis studenata'!C89</f>
        <v>0</v>
      </c>
      <c r="D182" s="21" t="s">
        <v>19</v>
      </c>
      <c r="E182" s="22"/>
      <c r="F182" s="23"/>
      <c r="G182" s="23"/>
      <c r="H182" s="23"/>
      <c r="I182" s="119">
        <f t="shared" ref="I182" si="2480">IF((E183+F183+G183+H183)&gt;$J$4,"GREŠKA",E183+F183+G183+H183)</f>
        <v>0</v>
      </c>
      <c r="J182" s="112" t="str">
        <f t="shared" ref="J182" si="2481">IF(I182=0,"NE",(IF(I182&gt;=($J$4/2),"DA","NE")))</f>
        <v>NE</v>
      </c>
      <c r="K182" s="22"/>
      <c r="L182" s="23"/>
      <c r="M182" s="23"/>
      <c r="N182" s="23"/>
      <c r="O182" s="119">
        <f t="shared" ref="O182" si="2482">IF((K183+L183+M183+N183)&gt;$P$4,"GREŠKA",K183+L183+M183+N183)</f>
        <v>0</v>
      </c>
      <c r="P182" s="112" t="str">
        <f t="shared" ref="P182" si="2483">IF(O182=0,"NE",(IF(O182&gt;=($P$4/2),"DA","NE")))</f>
        <v>NE</v>
      </c>
      <c r="Q182" s="22"/>
      <c r="R182" s="23"/>
      <c r="S182" s="23"/>
      <c r="T182" s="23"/>
      <c r="U182" s="119">
        <f t="shared" ref="U182" si="2484">IF((Q183+R183+S183+T183)&gt;$V$4,"GREŠKA",Q183+R183+S183+T183)</f>
        <v>0</v>
      </c>
      <c r="V182" s="112" t="str">
        <f t="shared" ref="V182" si="2485">IF(U182=0,"NE",(IF(U182&gt;=($V$4/2),"DA","NE")))</f>
        <v>NE</v>
      </c>
      <c r="W182" s="22"/>
      <c r="X182" s="23"/>
      <c r="Y182" s="23"/>
      <c r="Z182" s="23"/>
      <c r="AA182" s="119">
        <f t="shared" ref="AA182" si="2486">IF((W183+X183+Y183+Z183)&gt;$AB$4,"GREŠKA",W183+X183+Y183+Z183)</f>
        <v>0</v>
      </c>
      <c r="AB182" s="112" t="str">
        <f t="shared" ref="AB182" si="2487">IF(AA182=0,"NE",(IF(AA182&gt;=($AB$4/2),"DA","NE")))</f>
        <v>NE</v>
      </c>
      <c r="AC182" s="22"/>
      <c r="AD182" s="23"/>
      <c r="AE182" s="23"/>
      <c r="AF182" s="23"/>
      <c r="AG182" s="119">
        <f t="shared" ref="AG182" si="2488">IF((AC183+AD183+AE183+AF183)&gt;$AH$4,"GREŠKA",AC183+AD183+AE183+AF183)</f>
        <v>0</v>
      </c>
      <c r="AH182" s="112" t="str">
        <f t="shared" ref="AH182" si="2489">IF(AG182=0,"NE",(IF(AG182&gt;=($AH$4/2),"DA","NE")))</f>
        <v>NE</v>
      </c>
      <c r="AI182" s="22"/>
      <c r="AJ182" s="23"/>
      <c r="AK182" s="23"/>
      <c r="AL182" s="23"/>
      <c r="AM182" s="114">
        <f t="shared" ref="AM182" si="2490">IF((AI183+AJ183+AK183+AL183)&gt;$AN$4,"GREŠKA",AI183+AJ183+AK183+AL183)</f>
        <v>0</v>
      </c>
      <c r="AN182" s="112" t="str">
        <f t="shared" ref="AN182" si="2491">IF(AM182=0,"NE",(IF(AM182&gt;=($AN$4/2),"DA","NE")))</f>
        <v>NE</v>
      </c>
      <c r="AO182" s="117">
        <f t="shared" ref="AO182" si="2492">IF(AND(J182="da",P182="da",V182="da",AB182="da",AH182="da",AN182="da"),I182+O182+U182+AA182+AM182+AG182,0)</f>
        <v>0</v>
      </c>
      <c r="AP182" s="170" t="str">
        <f t="shared" ref="AP182" si="2493">IF(OR(COUNTIF(J182:AN183,"ne")&gt;3,COUNTIF(J182:AN183,"ne")=0),"NE",COUNTIF(J182:AN183,"ne"))</f>
        <v>NE</v>
      </c>
      <c r="AQ182" s="172" t="str">
        <f t="shared" ref="AQ182" si="2494">IF(SUM(COUNTBLANK(E182:H182),COUNTBLANK(K182:N182),COUNTBLANK(Q182:T182),COUNTBLANK(W182:Z182),COUNTBLANK(AC182:AF182),COUNTBLANK(AI182:AL182))=24,"NE","DA")</f>
        <v>NE</v>
      </c>
      <c r="AR182" s="178"/>
      <c r="AS182" s="184" t="str">
        <f>J182</f>
        <v>NE</v>
      </c>
      <c r="AT182" s="184" t="str">
        <f>P182</f>
        <v>NE</v>
      </c>
      <c r="AU182" s="184" t="str">
        <f>V182</f>
        <v>NE</v>
      </c>
      <c r="AV182" s="184" t="str">
        <f>AB182</f>
        <v>NE</v>
      </c>
      <c r="AW182" s="184" t="str">
        <f>AH182</f>
        <v>NE</v>
      </c>
      <c r="AX182" s="184" t="str">
        <f>AN182</f>
        <v>NE</v>
      </c>
      <c r="AY182" s="188" t="str">
        <f t="shared" ref="AY182" si="2495">IF(AO182&lt;50, "NE",IF(AO182&lt;60,2,IF(AO182&lt;75,3,IF(AO182&lt;90,4,5))))</f>
        <v>NE</v>
      </c>
    </row>
    <row r="183" spans="1:51" ht="15.75" customHeight="1" thickBot="1" x14ac:dyDescent="0.3">
      <c r="A183" s="152"/>
      <c r="B183" s="154"/>
      <c r="C183" s="156"/>
      <c r="D183" s="26" t="s">
        <v>20</v>
      </c>
      <c r="E183" s="27">
        <f t="shared" ref="E183" si="2496">IF($E$7=0,0,$E$7/$E$6*E182)</f>
        <v>0</v>
      </c>
      <c r="F183" s="27">
        <f t="shared" ref="F183" si="2497">IF($F$7=0,0,$F$7/$F$6*F182)</f>
        <v>0</v>
      </c>
      <c r="G183" s="27">
        <f t="shared" ref="G183" si="2498">IF($G$7=0,0,$G$7/$G$6*G182)</f>
        <v>0</v>
      </c>
      <c r="H183" s="27">
        <f t="shared" ref="H183" si="2499">IF($H$7=0,0,$H$7/$H$6*H182)</f>
        <v>0</v>
      </c>
      <c r="I183" s="115"/>
      <c r="J183" s="116"/>
      <c r="K183" s="28">
        <f t="shared" ref="K183" si="2500">IF($K$7=0,0,$K$7/$K$6*K182)</f>
        <v>0</v>
      </c>
      <c r="L183" s="27">
        <f t="shared" ref="L183" si="2501">IF($L$7=0,0,$L$7/$L$6*L182)</f>
        <v>0</v>
      </c>
      <c r="M183" s="27">
        <f t="shared" ref="M183" si="2502">IF($M$7=0,0,$M$7/$M$6*M182)</f>
        <v>0</v>
      </c>
      <c r="N183" s="27">
        <f t="shared" ref="N183" si="2503">IF($N$7=0,0,$N$7/$N$6*N182)</f>
        <v>0</v>
      </c>
      <c r="O183" s="115"/>
      <c r="P183" s="116"/>
      <c r="Q183" s="28">
        <f t="shared" ref="Q183" si="2504">IF($Q$7=0,0,$Q$7/$Q$6*Q182)</f>
        <v>0</v>
      </c>
      <c r="R183" s="27">
        <f t="shared" ref="R183" si="2505">IF($R$7=0,0,$R$7/$R$6*R182)</f>
        <v>0</v>
      </c>
      <c r="S183" s="27">
        <f t="shared" ref="S183" si="2506">IF($S$7=0,0,$S$7/$S$6*S182)</f>
        <v>0</v>
      </c>
      <c r="T183" s="27">
        <f t="shared" ref="T183" si="2507">IF($T$7=0,0,$T$7/$T$6*T182)</f>
        <v>0</v>
      </c>
      <c r="U183" s="115"/>
      <c r="V183" s="116"/>
      <c r="W183" s="28">
        <f t="shared" ref="W183" si="2508">IF($W$7=0,0,$W$7/$W$6*W182)</f>
        <v>0</v>
      </c>
      <c r="X183" s="27">
        <f t="shared" ref="X183" si="2509">IF($X$7=0,0,$X$7/$X$6*X182)</f>
        <v>0</v>
      </c>
      <c r="Y183" s="27">
        <f t="shared" ref="Y183" si="2510">IF($Y$7=0,0,$Y$7/$Y$6*Y182)</f>
        <v>0</v>
      </c>
      <c r="Z183" s="27">
        <f t="shared" ref="Z183" si="2511">IF($Z$7=0,0,$Z$7/$Z$6*Z182)</f>
        <v>0</v>
      </c>
      <c r="AA183" s="115"/>
      <c r="AB183" s="116"/>
      <c r="AC183" s="28">
        <f t="shared" si="2344"/>
        <v>0</v>
      </c>
      <c r="AD183" s="27">
        <f t="shared" si="2345"/>
        <v>0</v>
      </c>
      <c r="AE183" s="27">
        <f t="shared" si="2346"/>
        <v>0</v>
      </c>
      <c r="AF183" s="27">
        <f t="shared" si="2347"/>
        <v>0</v>
      </c>
      <c r="AG183" s="120"/>
      <c r="AH183" s="113"/>
      <c r="AI183" s="59">
        <f t="shared" si="2348"/>
        <v>0</v>
      </c>
      <c r="AJ183" s="59">
        <f t="shared" si="2349"/>
        <v>0</v>
      </c>
      <c r="AK183" s="59">
        <f t="shared" si="2350"/>
        <v>0</v>
      </c>
      <c r="AL183" s="59">
        <f t="shared" si="2351"/>
        <v>0</v>
      </c>
      <c r="AM183" s="115"/>
      <c r="AN183" s="116"/>
      <c r="AO183" s="118"/>
      <c r="AP183" s="171"/>
      <c r="AQ183" s="174"/>
      <c r="AR183" s="179"/>
      <c r="AS183" s="181"/>
      <c r="AT183" s="181"/>
      <c r="AU183" s="181"/>
      <c r="AV183" s="181"/>
      <c r="AW183" s="181"/>
      <c r="AX183" s="181"/>
      <c r="AY183" s="189"/>
    </row>
    <row r="184" spans="1:51" ht="15" customHeight="1" x14ac:dyDescent="0.25">
      <c r="A184" s="151">
        <v>89</v>
      </c>
      <c r="B184" s="153" t="str">
        <f>'Popis studenata'!B90</f>
        <v xml:space="preserve"> </v>
      </c>
      <c r="C184" s="155">
        <f>'Popis studenata'!C90</f>
        <v>0</v>
      </c>
      <c r="D184" s="21" t="s">
        <v>19</v>
      </c>
      <c r="E184" s="22"/>
      <c r="F184" s="23"/>
      <c r="G184" s="23"/>
      <c r="H184" s="23"/>
      <c r="I184" s="119">
        <f t="shared" ref="I184" si="2512">IF((E185+F185+G185+H185)&gt;$J$4,"GREŠKA",E185+F185+G185+H185)</f>
        <v>0</v>
      </c>
      <c r="J184" s="112" t="str">
        <f t="shared" ref="J184" si="2513">IF(I184=0,"NE",(IF(I184&gt;=($J$4/2),"DA","NE")))</f>
        <v>NE</v>
      </c>
      <c r="K184" s="22"/>
      <c r="L184" s="23"/>
      <c r="M184" s="23"/>
      <c r="N184" s="23"/>
      <c r="O184" s="119">
        <f t="shared" ref="O184" si="2514">IF((K185+L185+M185+N185)&gt;$P$4,"GREŠKA",K185+L185+M185+N185)</f>
        <v>0</v>
      </c>
      <c r="P184" s="112" t="str">
        <f t="shared" ref="P184" si="2515">IF(O184=0,"NE",(IF(O184&gt;=($P$4/2),"DA","NE")))</f>
        <v>NE</v>
      </c>
      <c r="Q184" s="22"/>
      <c r="R184" s="23"/>
      <c r="S184" s="23"/>
      <c r="T184" s="23"/>
      <c r="U184" s="119">
        <f t="shared" ref="U184" si="2516">IF((Q185+R185+S185+T185)&gt;$V$4,"GREŠKA",Q185+R185+S185+T185)</f>
        <v>0</v>
      </c>
      <c r="V184" s="112" t="str">
        <f t="shared" ref="V184" si="2517">IF(U184=0,"NE",(IF(U184&gt;=($V$4/2),"DA","NE")))</f>
        <v>NE</v>
      </c>
      <c r="W184" s="22"/>
      <c r="X184" s="23"/>
      <c r="Y184" s="23"/>
      <c r="Z184" s="23"/>
      <c r="AA184" s="119">
        <f t="shared" ref="AA184" si="2518">IF((W185+X185+Y185+Z185)&gt;$AB$4,"GREŠKA",W185+X185+Y185+Z185)</f>
        <v>0</v>
      </c>
      <c r="AB184" s="112" t="str">
        <f t="shared" ref="AB184" si="2519">IF(AA184=0,"NE",(IF(AA184&gt;=($AB$4/2),"DA","NE")))</f>
        <v>NE</v>
      </c>
      <c r="AC184" s="22"/>
      <c r="AD184" s="23"/>
      <c r="AE184" s="23"/>
      <c r="AF184" s="23"/>
      <c r="AG184" s="119">
        <f t="shared" ref="AG184" si="2520">IF((AC185+AD185+AE185+AF185)&gt;$AH$4,"GREŠKA",AC185+AD185+AE185+AF185)</f>
        <v>0</v>
      </c>
      <c r="AH184" s="112" t="str">
        <f t="shared" ref="AH184" si="2521">IF(AG184=0,"NE",(IF(AG184&gt;=($AH$4/2),"DA","NE")))</f>
        <v>NE</v>
      </c>
      <c r="AI184" s="22"/>
      <c r="AJ184" s="23"/>
      <c r="AK184" s="23"/>
      <c r="AL184" s="23"/>
      <c r="AM184" s="114">
        <f t="shared" ref="AM184" si="2522">IF((AI185+AJ185+AK185+AL185)&gt;$AN$4,"GREŠKA",AI185+AJ185+AK185+AL185)</f>
        <v>0</v>
      </c>
      <c r="AN184" s="112" t="str">
        <f t="shared" ref="AN184" si="2523">IF(AM184=0,"NE",(IF(AM184&gt;=($AN$4/2),"DA","NE")))</f>
        <v>NE</v>
      </c>
      <c r="AO184" s="117">
        <f t="shared" ref="AO184" si="2524">IF(AND(J184="da",P184="da",V184="da",AB184="da",AH184="da",AN184="da"),I184+O184+U184+AA184+AM184+AG184,0)</f>
        <v>0</v>
      </c>
      <c r="AP184" s="170" t="str">
        <f t="shared" ref="AP184" si="2525">IF(OR(COUNTIF(J184:AN185,"ne")&gt;3,COUNTIF(J184:AN185,"ne")=0),"NE",COUNTIF(J184:AN185,"ne"))</f>
        <v>NE</v>
      </c>
      <c r="AQ184" s="172" t="str">
        <f t="shared" ref="AQ184" si="2526">IF(SUM(COUNTBLANK(E184:H184),COUNTBLANK(K184:N184),COUNTBLANK(Q184:T184),COUNTBLANK(W184:Z184),COUNTBLANK(AC184:AF184),COUNTBLANK(AI184:AL184))=24,"NE","DA")</f>
        <v>NE</v>
      </c>
      <c r="AR184" s="178"/>
      <c r="AS184" s="184" t="str">
        <f>J184</f>
        <v>NE</v>
      </c>
      <c r="AT184" s="184" t="str">
        <f>P184</f>
        <v>NE</v>
      </c>
      <c r="AU184" s="184" t="str">
        <f>V184</f>
        <v>NE</v>
      </c>
      <c r="AV184" s="184" t="str">
        <f>AB184</f>
        <v>NE</v>
      </c>
      <c r="AW184" s="184" t="str">
        <f>AH184</f>
        <v>NE</v>
      </c>
      <c r="AX184" s="184" t="str">
        <f>AN184</f>
        <v>NE</v>
      </c>
      <c r="AY184" s="188" t="str">
        <f t="shared" ref="AY184" si="2527">IF(AO184&lt;50, "NE",IF(AO184&lt;60,2,IF(AO184&lt;75,3,IF(AO184&lt;90,4,5))))</f>
        <v>NE</v>
      </c>
    </row>
    <row r="185" spans="1:51" ht="15.75" customHeight="1" thickBot="1" x14ac:dyDescent="0.3">
      <c r="A185" s="152"/>
      <c r="B185" s="154"/>
      <c r="C185" s="156"/>
      <c r="D185" s="26" t="s">
        <v>20</v>
      </c>
      <c r="E185" s="27">
        <f t="shared" ref="E185" si="2528">IF($E$7=0,0,$E$7/$E$6*E184)</f>
        <v>0</v>
      </c>
      <c r="F185" s="27">
        <f t="shared" ref="F185" si="2529">IF($F$7=0,0,$F$7/$F$6*F184)</f>
        <v>0</v>
      </c>
      <c r="G185" s="27">
        <f t="shared" ref="G185" si="2530">IF($G$7=0,0,$G$7/$G$6*G184)</f>
        <v>0</v>
      </c>
      <c r="H185" s="27">
        <f t="shared" ref="H185" si="2531">IF($H$7=0,0,$H$7/$H$6*H184)</f>
        <v>0</v>
      </c>
      <c r="I185" s="115"/>
      <c r="J185" s="116"/>
      <c r="K185" s="28">
        <f t="shared" ref="K185" si="2532">IF($K$7=0,0,$K$7/$K$6*K184)</f>
        <v>0</v>
      </c>
      <c r="L185" s="27">
        <f t="shared" ref="L185" si="2533">IF($L$7=0,0,$L$7/$L$6*L184)</f>
        <v>0</v>
      </c>
      <c r="M185" s="27">
        <f t="shared" ref="M185" si="2534">IF($M$7=0,0,$M$7/$M$6*M184)</f>
        <v>0</v>
      </c>
      <c r="N185" s="27">
        <f t="shared" ref="N185" si="2535">IF($N$7=0,0,$N$7/$N$6*N184)</f>
        <v>0</v>
      </c>
      <c r="O185" s="115"/>
      <c r="P185" s="116"/>
      <c r="Q185" s="28">
        <f t="shared" ref="Q185" si="2536">IF($Q$7=0,0,$Q$7/$Q$6*Q184)</f>
        <v>0</v>
      </c>
      <c r="R185" s="27">
        <f t="shared" ref="R185" si="2537">IF($R$7=0,0,$R$7/$R$6*R184)</f>
        <v>0</v>
      </c>
      <c r="S185" s="27">
        <f t="shared" ref="S185" si="2538">IF($S$7=0,0,$S$7/$S$6*S184)</f>
        <v>0</v>
      </c>
      <c r="T185" s="27">
        <f t="shared" ref="T185" si="2539">IF($T$7=0,0,$T$7/$T$6*T184)</f>
        <v>0</v>
      </c>
      <c r="U185" s="115"/>
      <c r="V185" s="116"/>
      <c r="W185" s="28">
        <f t="shared" ref="W185" si="2540">IF($W$7=0,0,$W$7/$W$6*W184)</f>
        <v>0</v>
      </c>
      <c r="X185" s="27">
        <f t="shared" ref="X185" si="2541">IF($X$7=0,0,$X$7/$X$6*X184)</f>
        <v>0</v>
      </c>
      <c r="Y185" s="27">
        <f t="shared" ref="Y185" si="2542">IF($Y$7=0,0,$Y$7/$Y$6*Y184)</f>
        <v>0</v>
      </c>
      <c r="Z185" s="27">
        <f t="shared" ref="Z185" si="2543">IF($Z$7=0,0,$Z$7/$Z$6*Z184)</f>
        <v>0</v>
      </c>
      <c r="AA185" s="115"/>
      <c r="AB185" s="116"/>
      <c r="AC185" s="28">
        <f t="shared" si="2344"/>
        <v>0</v>
      </c>
      <c r="AD185" s="27">
        <f t="shared" si="2345"/>
        <v>0</v>
      </c>
      <c r="AE185" s="27">
        <f t="shared" si="2346"/>
        <v>0</v>
      </c>
      <c r="AF185" s="27">
        <f t="shared" si="2347"/>
        <v>0</v>
      </c>
      <c r="AG185" s="120"/>
      <c r="AH185" s="113"/>
      <c r="AI185" s="59">
        <f t="shared" si="2348"/>
        <v>0</v>
      </c>
      <c r="AJ185" s="59">
        <f t="shared" si="2349"/>
        <v>0</v>
      </c>
      <c r="AK185" s="59">
        <f t="shared" si="2350"/>
        <v>0</v>
      </c>
      <c r="AL185" s="59">
        <f t="shared" si="2351"/>
        <v>0</v>
      </c>
      <c r="AM185" s="115"/>
      <c r="AN185" s="116"/>
      <c r="AO185" s="118"/>
      <c r="AP185" s="171"/>
      <c r="AQ185" s="174"/>
      <c r="AR185" s="179"/>
      <c r="AS185" s="181"/>
      <c r="AT185" s="181"/>
      <c r="AU185" s="181"/>
      <c r="AV185" s="181"/>
      <c r="AW185" s="181"/>
      <c r="AX185" s="181"/>
      <c r="AY185" s="189"/>
    </row>
    <row r="186" spans="1:51" ht="15" customHeight="1" x14ac:dyDescent="0.25">
      <c r="A186" s="151">
        <v>90</v>
      </c>
      <c r="B186" s="153" t="str">
        <f>'Popis studenata'!B91</f>
        <v xml:space="preserve"> </v>
      </c>
      <c r="C186" s="155">
        <f>'Popis studenata'!C91</f>
        <v>0</v>
      </c>
      <c r="D186" s="21" t="s">
        <v>19</v>
      </c>
      <c r="E186" s="22"/>
      <c r="F186" s="23"/>
      <c r="G186" s="23"/>
      <c r="H186" s="23"/>
      <c r="I186" s="119">
        <f t="shared" ref="I186" si="2544">IF((E187+F187+G187+H187)&gt;$J$4,"GREŠKA",E187+F187+G187+H187)</f>
        <v>0</v>
      </c>
      <c r="J186" s="112" t="str">
        <f t="shared" ref="J186" si="2545">IF(I186=0,"NE",(IF(I186&gt;=($J$4/2),"DA","NE")))</f>
        <v>NE</v>
      </c>
      <c r="K186" s="22"/>
      <c r="L186" s="23"/>
      <c r="M186" s="23"/>
      <c r="N186" s="23"/>
      <c r="O186" s="119">
        <f t="shared" ref="O186" si="2546">IF((K187+L187+M187+N187)&gt;$P$4,"GREŠKA",K187+L187+M187+N187)</f>
        <v>0</v>
      </c>
      <c r="P186" s="112" t="str">
        <f t="shared" ref="P186" si="2547">IF(O186=0,"NE",(IF(O186&gt;=($P$4/2),"DA","NE")))</f>
        <v>NE</v>
      </c>
      <c r="Q186" s="22"/>
      <c r="R186" s="23"/>
      <c r="S186" s="23"/>
      <c r="T186" s="23"/>
      <c r="U186" s="119">
        <f t="shared" ref="U186" si="2548">IF((Q187+R187+S187+T187)&gt;$V$4,"GREŠKA",Q187+R187+S187+T187)</f>
        <v>0</v>
      </c>
      <c r="V186" s="112" t="str">
        <f t="shared" ref="V186" si="2549">IF(U186=0,"NE",(IF(U186&gt;=($V$4/2),"DA","NE")))</f>
        <v>NE</v>
      </c>
      <c r="W186" s="22"/>
      <c r="X186" s="23"/>
      <c r="Y186" s="23"/>
      <c r="Z186" s="23"/>
      <c r="AA186" s="119">
        <f t="shared" ref="AA186" si="2550">IF((W187+X187+Y187+Z187)&gt;$AB$4,"GREŠKA",W187+X187+Y187+Z187)</f>
        <v>0</v>
      </c>
      <c r="AB186" s="112" t="str">
        <f t="shared" ref="AB186" si="2551">IF(AA186=0,"NE",(IF(AA186&gt;=($AB$4/2),"DA","NE")))</f>
        <v>NE</v>
      </c>
      <c r="AC186" s="22"/>
      <c r="AD186" s="23"/>
      <c r="AE186" s="23"/>
      <c r="AF186" s="23"/>
      <c r="AG186" s="119">
        <f t="shared" ref="AG186" si="2552">IF((AC187+AD187+AE187+AF187)&gt;$AH$4,"GREŠKA",AC187+AD187+AE187+AF187)</f>
        <v>0</v>
      </c>
      <c r="AH186" s="112" t="str">
        <f t="shared" ref="AH186" si="2553">IF(AG186=0,"NE",(IF(AG186&gt;=($AH$4/2),"DA","NE")))</f>
        <v>NE</v>
      </c>
      <c r="AI186" s="22"/>
      <c r="AJ186" s="23"/>
      <c r="AK186" s="23"/>
      <c r="AL186" s="23"/>
      <c r="AM186" s="114">
        <f t="shared" ref="AM186" si="2554">IF((AI187+AJ187+AK187+AL187)&gt;$AN$4,"GREŠKA",AI187+AJ187+AK187+AL187)</f>
        <v>0</v>
      </c>
      <c r="AN186" s="112" t="str">
        <f t="shared" ref="AN186" si="2555">IF(AM186=0,"NE",(IF(AM186&gt;=($AN$4/2),"DA","NE")))</f>
        <v>NE</v>
      </c>
      <c r="AO186" s="117">
        <f t="shared" ref="AO186" si="2556">IF(AND(J186="da",P186="da",V186="da",AB186="da",AH186="da",AN186="da"),I186+O186+U186+AA186+AM186+AG186,0)</f>
        <v>0</v>
      </c>
      <c r="AP186" s="170" t="str">
        <f t="shared" ref="AP186" si="2557">IF(OR(COUNTIF(J186:AN187,"ne")&gt;3,COUNTIF(J186:AN187,"ne")=0),"NE",COUNTIF(J186:AN187,"ne"))</f>
        <v>NE</v>
      </c>
      <c r="AQ186" s="172" t="str">
        <f t="shared" ref="AQ186" si="2558">IF(SUM(COUNTBLANK(E186:H186),COUNTBLANK(K186:N186),COUNTBLANK(Q186:T186),COUNTBLANK(W186:Z186),COUNTBLANK(AC186:AF186),COUNTBLANK(AI186:AL186))=24,"NE","DA")</f>
        <v>NE</v>
      </c>
      <c r="AR186" s="178"/>
      <c r="AS186" s="184" t="str">
        <f>J186</f>
        <v>NE</v>
      </c>
      <c r="AT186" s="184" t="str">
        <f>P186</f>
        <v>NE</v>
      </c>
      <c r="AU186" s="184" t="str">
        <f>V186</f>
        <v>NE</v>
      </c>
      <c r="AV186" s="184" t="str">
        <f>AB186</f>
        <v>NE</v>
      </c>
      <c r="AW186" s="184" t="str">
        <f>AH186</f>
        <v>NE</v>
      </c>
      <c r="AX186" s="184" t="str">
        <f>AN186</f>
        <v>NE</v>
      </c>
      <c r="AY186" s="188" t="str">
        <f t="shared" ref="AY186" si="2559">IF(AO186&lt;50, "NE",IF(AO186&lt;60,2,IF(AO186&lt;75,3,IF(AO186&lt;90,4,5))))</f>
        <v>NE</v>
      </c>
    </row>
    <row r="187" spans="1:51" ht="15.75" customHeight="1" thickBot="1" x14ac:dyDescent="0.3">
      <c r="A187" s="152"/>
      <c r="B187" s="154"/>
      <c r="C187" s="156"/>
      <c r="D187" s="26" t="s">
        <v>20</v>
      </c>
      <c r="E187" s="27">
        <f t="shared" ref="E187" si="2560">IF($E$7=0,0,$E$7/$E$6*E186)</f>
        <v>0</v>
      </c>
      <c r="F187" s="27">
        <f t="shared" ref="F187" si="2561">IF($F$7=0,0,$F$7/$F$6*F186)</f>
        <v>0</v>
      </c>
      <c r="G187" s="27">
        <f t="shared" ref="G187" si="2562">IF($G$7=0,0,$G$7/$G$6*G186)</f>
        <v>0</v>
      </c>
      <c r="H187" s="27">
        <f t="shared" ref="H187" si="2563">IF($H$7=0,0,$H$7/$H$6*H186)</f>
        <v>0</v>
      </c>
      <c r="I187" s="115"/>
      <c r="J187" s="116"/>
      <c r="K187" s="28">
        <f t="shared" ref="K187" si="2564">IF($K$7=0,0,$K$7/$K$6*K186)</f>
        <v>0</v>
      </c>
      <c r="L187" s="27">
        <f t="shared" ref="L187" si="2565">IF($L$7=0,0,$L$7/$L$6*L186)</f>
        <v>0</v>
      </c>
      <c r="M187" s="27">
        <f t="shared" ref="M187" si="2566">IF($M$7=0,0,$M$7/$M$6*M186)</f>
        <v>0</v>
      </c>
      <c r="N187" s="27">
        <f t="shared" ref="N187" si="2567">IF($N$7=0,0,$N$7/$N$6*N186)</f>
        <v>0</v>
      </c>
      <c r="O187" s="115"/>
      <c r="P187" s="116"/>
      <c r="Q187" s="28">
        <f t="shared" ref="Q187" si="2568">IF($Q$7=0,0,$Q$7/$Q$6*Q186)</f>
        <v>0</v>
      </c>
      <c r="R187" s="27">
        <f t="shared" ref="R187" si="2569">IF($R$7=0,0,$R$7/$R$6*R186)</f>
        <v>0</v>
      </c>
      <c r="S187" s="27">
        <f t="shared" ref="S187" si="2570">IF($S$7=0,0,$S$7/$S$6*S186)</f>
        <v>0</v>
      </c>
      <c r="T187" s="27">
        <f t="shared" ref="T187" si="2571">IF($T$7=0,0,$T$7/$T$6*T186)</f>
        <v>0</v>
      </c>
      <c r="U187" s="115"/>
      <c r="V187" s="116"/>
      <c r="W187" s="28">
        <f t="shared" ref="W187" si="2572">IF($W$7=0,0,$W$7/$W$6*W186)</f>
        <v>0</v>
      </c>
      <c r="X187" s="27">
        <f t="shared" ref="X187" si="2573">IF($X$7=0,0,$X$7/$X$6*X186)</f>
        <v>0</v>
      </c>
      <c r="Y187" s="27">
        <f t="shared" ref="Y187" si="2574">IF($Y$7=0,0,$Y$7/$Y$6*Y186)</f>
        <v>0</v>
      </c>
      <c r="Z187" s="27">
        <f t="shared" ref="Z187" si="2575">IF($Z$7=0,0,$Z$7/$Z$6*Z186)</f>
        <v>0</v>
      </c>
      <c r="AA187" s="115"/>
      <c r="AB187" s="116"/>
      <c r="AC187" s="28">
        <f t="shared" si="2344"/>
        <v>0</v>
      </c>
      <c r="AD187" s="27">
        <f t="shared" si="2345"/>
        <v>0</v>
      </c>
      <c r="AE187" s="27">
        <f t="shared" si="2346"/>
        <v>0</v>
      </c>
      <c r="AF187" s="27">
        <f t="shared" si="2347"/>
        <v>0</v>
      </c>
      <c r="AG187" s="120"/>
      <c r="AH187" s="113"/>
      <c r="AI187" s="59">
        <f t="shared" si="2348"/>
        <v>0</v>
      </c>
      <c r="AJ187" s="59">
        <f t="shared" si="2349"/>
        <v>0</v>
      </c>
      <c r="AK187" s="59">
        <f t="shared" si="2350"/>
        <v>0</v>
      </c>
      <c r="AL187" s="59">
        <f t="shared" si="2351"/>
        <v>0</v>
      </c>
      <c r="AM187" s="115"/>
      <c r="AN187" s="116"/>
      <c r="AO187" s="118"/>
      <c r="AP187" s="171"/>
      <c r="AQ187" s="174"/>
      <c r="AR187" s="179"/>
      <c r="AS187" s="181"/>
      <c r="AT187" s="181"/>
      <c r="AU187" s="181"/>
      <c r="AV187" s="181"/>
      <c r="AW187" s="181"/>
      <c r="AX187" s="181"/>
      <c r="AY187" s="189"/>
    </row>
    <row r="188" spans="1:51" ht="15" customHeight="1" x14ac:dyDescent="0.25">
      <c r="A188" s="151">
        <v>91</v>
      </c>
      <c r="B188" s="153" t="str">
        <f>'Popis studenata'!B92</f>
        <v xml:space="preserve"> </v>
      </c>
      <c r="C188" s="155">
        <f>'Popis studenata'!C92</f>
        <v>0</v>
      </c>
      <c r="D188" s="21" t="s">
        <v>19</v>
      </c>
      <c r="E188" s="22"/>
      <c r="F188" s="23"/>
      <c r="G188" s="23"/>
      <c r="H188" s="23"/>
      <c r="I188" s="119">
        <f t="shared" ref="I188" si="2576">IF((E189+F189+G189+H189)&gt;$J$4,"GREŠKA",E189+F189+G189+H189)</f>
        <v>0</v>
      </c>
      <c r="J188" s="112" t="str">
        <f t="shared" ref="J188" si="2577">IF(I188=0,"NE",(IF(I188&gt;=($J$4/2),"DA","NE")))</f>
        <v>NE</v>
      </c>
      <c r="K188" s="22"/>
      <c r="L188" s="23"/>
      <c r="M188" s="23"/>
      <c r="N188" s="23"/>
      <c r="O188" s="119">
        <f t="shared" ref="O188" si="2578">IF((K189+L189+M189+N189)&gt;$P$4,"GREŠKA",K189+L189+M189+N189)</f>
        <v>0</v>
      </c>
      <c r="P188" s="112" t="str">
        <f t="shared" ref="P188" si="2579">IF(O188=0,"NE",(IF(O188&gt;=($P$4/2),"DA","NE")))</f>
        <v>NE</v>
      </c>
      <c r="Q188" s="22"/>
      <c r="R188" s="23"/>
      <c r="S188" s="23"/>
      <c r="T188" s="23"/>
      <c r="U188" s="119">
        <f t="shared" ref="U188" si="2580">IF((Q189+R189+S189+T189)&gt;$V$4,"GREŠKA",Q189+R189+S189+T189)</f>
        <v>0</v>
      </c>
      <c r="V188" s="112" t="str">
        <f t="shared" ref="V188" si="2581">IF(U188=0,"NE",(IF(U188&gt;=($V$4/2),"DA","NE")))</f>
        <v>NE</v>
      </c>
      <c r="W188" s="22"/>
      <c r="X188" s="23"/>
      <c r="Y188" s="23"/>
      <c r="Z188" s="23"/>
      <c r="AA188" s="119">
        <f t="shared" ref="AA188" si="2582">IF((W189+X189+Y189+Z189)&gt;$AB$4,"GREŠKA",W189+X189+Y189+Z189)</f>
        <v>0</v>
      </c>
      <c r="AB188" s="112" t="str">
        <f t="shared" ref="AB188" si="2583">IF(AA188=0,"NE",(IF(AA188&gt;=($AB$4/2),"DA","NE")))</f>
        <v>NE</v>
      </c>
      <c r="AC188" s="22"/>
      <c r="AD188" s="23"/>
      <c r="AE188" s="23"/>
      <c r="AF188" s="23"/>
      <c r="AG188" s="119">
        <f t="shared" ref="AG188" si="2584">IF((AC189+AD189+AE189+AF189)&gt;$AH$4,"GREŠKA",AC189+AD189+AE189+AF189)</f>
        <v>0</v>
      </c>
      <c r="AH188" s="112" t="str">
        <f t="shared" ref="AH188" si="2585">IF(AG188=0,"NE",(IF(AG188&gt;=($AH$4/2),"DA","NE")))</f>
        <v>NE</v>
      </c>
      <c r="AI188" s="22"/>
      <c r="AJ188" s="23"/>
      <c r="AK188" s="23"/>
      <c r="AL188" s="23"/>
      <c r="AM188" s="114">
        <f t="shared" ref="AM188" si="2586">IF((AI189+AJ189+AK189+AL189)&gt;$AN$4,"GREŠKA",AI189+AJ189+AK189+AL189)</f>
        <v>0</v>
      </c>
      <c r="AN188" s="112" t="str">
        <f t="shared" ref="AN188" si="2587">IF(AM188=0,"NE",(IF(AM188&gt;=($AN$4/2),"DA","NE")))</f>
        <v>NE</v>
      </c>
      <c r="AO188" s="117">
        <f t="shared" ref="AO188" si="2588">IF(AND(J188="da",P188="da",V188="da",AB188="da",AH188="da",AN188="da"),I188+O188+U188+AA188+AM188+AG188,0)</f>
        <v>0</v>
      </c>
      <c r="AP188" s="170" t="str">
        <f t="shared" ref="AP188" si="2589">IF(OR(COUNTIF(J188:AN189,"ne")&gt;3,COUNTIF(J188:AN189,"ne")=0),"NE",COUNTIF(J188:AN189,"ne"))</f>
        <v>NE</v>
      </c>
      <c r="AQ188" s="172" t="str">
        <f t="shared" ref="AQ188" si="2590">IF(SUM(COUNTBLANK(E188:H188),COUNTBLANK(K188:N188),COUNTBLANK(Q188:T188),COUNTBLANK(W188:Z188),COUNTBLANK(AC188:AF188),COUNTBLANK(AI188:AL188))=24,"NE","DA")</f>
        <v>NE</v>
      </c>
      <c r="AR188" s="178"/>
      <c r="AS188" s="184" t="str">
        <f>J188</f>
        <v>NE</v>
      </c>
      <c r="AT188" s="184" t="str">
        <f>P188</f>
        <v>NE</v>
      </c>
      <c r="AU188" s="184" t="str">
        <f>V188</f>
        <v>NE</v>
      </c>
      <c r="AV188" s="184" t="str">
        <f>AB188</f>
        <v>NE</v>
      </c>
      <c r="AW188" s="184" t="str">
        <f>AH188</f>
        <v>NE</v>
      </c>
      <c r="AX188" s="184" t="str">
        <f>AN188</f>
        <v>NE</v>
      </c>
      <c r="AY188" s="188" t="str">
        <f t="shared" ref="AY188" si="2591">IF(AO188&lt;50, "NE",IF(AO188&lt;60,2,IF(AO188&lt;75,3,IF(AO188&lt;90,4,5))))</f>
        <v>NE</v>
      </c>
    </row>
    <row r="189" spans="1:51" ht="15.75" customHeight="1" thickBot="1" x14ac:dyDescent="0.3">
      <c r="A189" s="152"/>
      <c r="B189" s="154"/>
      <c r="C189" s="156"/>
      <c r="D189" s="26" t="s">
        <v>20</v>
      </c>
      <c r="E189" s="27">
        <f t="shared" ref="E189" si="2592">IF($E$7=0,0,$E$7/$E$6*E188)</f>
        <v>0</v>
      </c>
      <c r="F189" s="27">
        <f t="shared" ref="F189" si="2593">IF($F$7=0,0,$F$7/$F$6*F188)</f>
        <v>0</v>
      </c>
      <c r="G189" s="27">
        <f t="shared" ref="G189" si="2594">IF($G$7=0,0,$G$7/$G$6*G188)</f>
        <v>0</v>
      </c>
      <c r="H189" s="27">
        <f t="shared" ref="H189" si="2595">IF($H$7=0,0,$H$7/$H$6*H188)</f>
        <v>0</v>
      </c>
      <c r="I189" s="115"/>
      <c r="J189" s="116"/>
      <c r="K189" s="28">
        <f t="shared" ref="K189" si="2596">IF($K$7=0,0,$K$7/$K$6*K188)</f>
        <v>0</v>
      </c>
      <c r="L189" s="27">
        <f t="shared" ref="L189" si="2597">IF($L$7=0,0,$L$7/$L$6*L188)</f>
        <v>0</v>
      </c>
      <c r="M189" s="27">
        <f t="shared" ref="M189" si="2598">IF($M$7=0,0,$M$7/$M$6*M188)</f>
        <v>0</v>
      </c>
      <c r="N189" s="27">
        <f t="shared" ref="N189" si="2599">IF($N$7=0,0,$N$7/$N$6*N188)</f>
        <v>0</v>
      </c>
      <c r="O189" s="115"/>
      <c r="P189" s="116"/>
      <c r="Q189" s="28">
        <f t="shared" ref="Q189" si="2600">IF($Q$7=0,0,$Q$7/$Q$6*Q188)</f>
        <v>0</v>
      </c>
      <c r="R189" s="27">
        <f t="shared" ref="R189" si="2601">IF($R$7=0,0,$R$7/$R$6*R188)</f>
        <v>0</v>
      </c>
      <c r="S189" s="27">
        <f t="shared" ref="S189" si="2602">IF($S$7=0,0,$S$7/$S$6*S188)</f>
        <v>0</v>
      </c>
      <c r="T189" s="27">
        <f t="shared" ref="T189" si="2603">IF($T$7=0,0,$T$7/$T$6*T188)</f>
        <v>0</v>
      </c>
      <c r="U189" s="115"/>
      <c r="V189" s="116"/>
      <c r="W189" s="28">
        <f t="shared" ref="W189" si="2604">IF($W$7=0,0,$W$7/$W$6*W188)</f>
        <v>0</v>
      </c>
      <c r="X189" s="27">
        <f t="shared" ref="X189" si="2605">IF($X$7=0,0,$X$7/$X$6*X188)</f>
        <v>0</v>
      </c>
      <c r="Y189" s="27">
        <f t="shared" ref="Y189" si="2606">IF($Y$7=0,0,$Y$7/$Y$6*Y188)</f>
        <v>0</v>
      </c>
      <c r="Z189" s="27">
        <f t="shared" ref="Z189" si="2607">IF($Z$7=0,0,$Z$7/$Z$6*Z188)</f>
        <v>0</v>
      </c>
      <c r="AA189" s="115"/>
      <c r="AB189" s="116"/>
      <c r="AC189" s="28">
        <f t="shared" si="2344"/>
        <v>0</v>
      </c>
      <c r="AD189" s="27">
        <f t="shared" si="2345"/>
        <v>0</v>
      </c>
      <c r="AE189" s="27">
        <f t="shared" si="2346"/>
        <v>0</v>
      </c>
      <c r="AF189" s="27">
        <f t="shared" si="2347"/>
        <v>0</v>
      </c>
      <c r="AG189" s="120"/>
      <c r="AH189" s="113"/>
      <c r="AI189" s="59">
        <f t="shared" si="2348"/>
        <v>0</v>
      </c>
      <c r="AJ189" s="59">
        <f t="shared" si="2349"/>
        <v>0</v>
      </c>
      <c r="AK189" s="59">
        <f t="shared" si="2350"/>
        <v>0</v>
      </c>
      <c r="AL189" s="59">
        <f t="shared" si="2351"/>
        <v>0</v>
      </c>
      <c r="AM189" s="115"/>
      <c r="AN189" s="116"/>
      <c r="AO189" s="118"/>
      <c r="AP189" s="171"/>
      <c r="AQ189" s="174"/>
      <c r="AR189" s="179"/>
      <c r="AS189" s="181"/>
      <c r="AT189" s="181"/>
      <c r="AU189" s="181"/>
      <c r="AV189" s="181"/>
      <c r="AW189" s="181"/>
      <c r="AX189" s="181"/>
      <c r="AY189" s="189"/>
    </row>
    <row r="190" spans="1:51" ht="15" customHeight="1" x14ac:dyDescent="0.25">
      <c r="A190" s="151">
        <v>92</v>
      </c>
      <c r="B190" s="153" t="str">
        <f>'Popis studenata'!B93</f>
        <v xml:space="preserve"> </v>
      </c>
      <c r="C190" s="155">
        <f>'Popis studenata'!C93</f>
        <v>0</v>
      </c>
      <c r="D190" s="21" t="s">
        <v>19</v>
      </c>
      <c r="E190" s="22"/>
      <c r="F190" s="23"/>
      <c r="G190" s="23"/>
      <c r="H190" s="23"/>
      <c r="I190" s="119">
        <f t="shared" ref="I190" si="2608">IF((E191+F191+G191+H191)&gt;$J$4,"GREŠKA",E191+F191+G191+H191)</f>
        <v>0</v>
      </c>
      <c r="J190" s="112" t="str">
        <f t="shared" ref="J190" si="2609">IF(I190=0,"NE",(IF(I190&gt;=($J$4/2),"DA","NE")))</f>
        <v>NE</v>
      </c>
      <c r="K190" s="22"/>
      <c r="L190" s="23"/>
      <c r="M190" s="23"/>
      <c r="N190" s="23"/>
      <c r="O190" s="119">
        <f t="shared" ref="O190" si="2610">IF((K191+L191+M191+N191)&gt;$P$4,"GREŠKA",K191+L191+M191+N191)</f>
        <v>0</v>
      </c>
      <c r="P190" s="112" t="str">
        <f t="shared" ref="P190" si="2611">IF(O190=0,"NE",(IF(O190&gt;=($P$4/2),"DA","NE")))</f>
        <v>NE</v>
      </c>
      <c r="Q190" s="22"/>
      <c r="R190" s="23"/>
      <c r="S190" s="23"/>
      <c r="T190" s="23"/>
      <c r="U190" s="119">
        <f t="shared" ref="U190" si="2612">IF((Q191+R191+S191+T191)&gt;$V$4,"GREŠKA",Q191+R191+S191+T191)</f>
        <v>0</v>
      </c>
      <c r="V190" s="112" t="str">
        <f t="shared" ref="V190" si="2613">IF(U190=0,"NE",(IF(U190&gt;=($V$4/2),"DA","NE")))</f>
        <v>NE</v>
      </c>
      <c r="W190" s="22"/>
      <c r="X190" s="23"/>
      <c r="Y190" s="23"/>
      <c r="Z190" s="23"/>
      <c r="AA190" s="119">
        <f t="shared" ref="AA190" si="2614">IF((W191+X191+Y191+Z191)&gt;$AB$4,"GREŠKA",W191+X191+Y191+Z191)</f>
        <v>0</v>
      </c>
      <c r="AB190" s="112" t="str">
        <f t="shared" ref="AB190" si="2615">IF(AA190=0,"NE",(IF(AA190&gt;=($AB$4/2),"DA","NE")))</f>
        <v>NE</v>
      </c>
      <c r="AC190" s="22"/>
      <c r="AD190" s="23"/>
      <c r="AE190" s="23"/>
      <c r="AF190" s="23"/>
      <c r="AG190" s="119">
        <f t="shared" ref="AG190" si="2616">IF((AC191+AD191+AE191+AF191)&gt;$AH$4,"GREŠKA",AC191+AD191+AE191+AF191)</f>
        <v>0</v>
      </c>
      <c r="AH190" s="112" t="str">
        <f t="shared" ref="AH190" si="2617">IF(AG190=0,"NE",(IF(AG190&gt;=($AH$4/2),"DA","NE")))</f>
        <v>NE</v>
      </c>
      <c r="AI190" s="22"/>
      <c r="AJ190" s="23"/>
      <c r="AK190" s="23"/>
      <c r="AL190" s="23"/>
      <c r="AM190" s="114">
        <f t="shared" ref="AM190" si="2618">IF((AI191+AJ191+AK191+AL191)&gt;$AN$4,"GREŠKA",AI191+AJ191+AK191+AL191)</f>
        <v>0</v>
      </c>
      <c r="AN190" s="112" t="str">
        <f t="shared" ref="AN190" si="2619">IF(AM190=0,"NE",(IF(AM190&gt;=($AN$4/2),"DA","NE")))</f>
        <v>NE</v>
      </c>
      <c r="AO190" s="117">
        <f t="shared" ref="AO190" si="2620">IF(AND(J190="da",P190="da",V190="da",AB190="da",AH190="da",AN190="da"),I190+O190+U190+AA190+AM190+AG190,0)</f>
        <v>0</v>
      </c>
      <c r="AP190" s="170" t="str">
        <f t="shared" ref="AP190" si="2621">IF(OR(COUNTIF(J190:AN191,"ne")&gt;3,COUNTIF(J190:AN191,"ne")=0),"NE",COUNTIF(J190:AN191,"ne"))</f>
        <v>NE</v>
      </c>
      <c r="AQ190" s="172" t="str">
        <f t="shared" ref="AQ190" si="2622">IF(SUM(COUNTBLANK(E190:H190),COUNTBLANK(K190:N190),COUNTBLANK(Q190:T190),COUNTBLANK(W190:Z190),COUNTBLANK(AC190:AF190),COUNTBLANK(AI190:AL190))=24,"NE","DA")</f>
        <v>NE</v>
      </c>
      <c r="AR190" s="178"/>
      <c r="AS190" s="184" t="str">
        <f>J190</f>
        <v>NE</v>
      </c>
      <c r="AT190" s="184" t="str">
        <f>P190</f>
        <v>NE</v>
      </c>
      <c r="AU190" s="184" t="str">
        <f>V190</f>
        <v>NE</v>
      </c>
      <c r="AV190" s="184" t="str">
        <f>AB190</f>
        <v>NE</v>
      </c>
      <c r="AW190" s="184" t="str">
        <f>AH190</f>
        <v>NE</v>
      </c>
      <c r="AX190" s="184" t="str">
        <f>AN190</f>
        <v>NE</v>
      </c>
      <c r="AY190" s="188" t="str">
        <f t="shared" ref="AY190" si="2623">IF(AO190&lt;50, "NE",IF(AO190&lt;60,2,IF(AO190&lt;75,3,IF(AO190&lt;90,4,5))))</f>
        <v>NE</v>
      </c>
    </row>
    <row r="191" spans="1:51" ht="15.75" customHeight="1" thickBot="1" x14ac:dyDescent="0.3">
      <c r="A191" s="152"/>
      <c r="B191" s="154"/>
      <c r="C191" s="156"/>
      <c r="D191" s="26" t="s">
        <v>20</v>
      </c>
      <c r="E191" s="27">
        <f t="shared" ref="E191" si="2624">IF($E$7=0,0,$E$7/$E$6*E190)</f>
        <v>0</v>
      </c>
      <c r="F191" s="27">
        <f t="shared" ref="F191" si="2625">IF($F$7=0,0,$F$7/$F$6*F190)</f>
        <v>0</v>
      </c>
      <c r="G191" s="27">
        <f t="shared" ref="G191" si="2626">IF($G$7=0,0,$G$7/$G$6*G190)</f>
        <v>0</v>
      </c>
      <c r="H191" s="27">
        <f t="shared" ref="H191" si="2627">IF($H$7=0,0,$H$7/$H$6*H190)</f>
        <v>0</v>
      </c>
      <c r="I191" s="115"/>
      <c r="J191" s="116"/>
      <c r="K191" s="28">
        <f t="shared" ref="K191" si="2628">IF($K$7=0,0,$K$7/$K$6*K190)</f>
        <v>0</v>
      </c>
      <c r="L191" s="27">
        <f t="shared" ref="L191" si="2629">IF($L$7=0,0,$L$7/$L$6*L190)</f>
        <v>0</v>
      </c>
      <c r="M191" s="27">
        <f t="shared" ref="M191" si="2630">IF($M$7=0,0,$M$7/$M$6*M190)</f>
        <v>0</v>
      </c>
      <c r="N191" s="27">
        <f t="shared" ref="N191" si="2631">IF($N$7=0,0,$N$7/$N$6*N190)</f>
        <v>0</v>
      </c>
      <c r="O191" s="115"/>
      <c r="P191" s="116"/>
      <c r="Q191" s="28">
        <f t="shared" ref="Q191" si="2632">IF($Q$7=0,0,$Q$7/$Q$6*Q190)</f>
        <v>0</v>
      </c>
      <c r="R191" s="27">
        <f t="shared" ref="R191" si="2633">IF($R$7=0,0,$R$7/$R$6*R190)</f>
        <v>0</v>
      </c>
      <c r="S191" s="27">
        <f t="shared" ref="S191" si="2634">IF($S$7=0,0,$S$7/$S$6*S190)</f>
        <v>0</v>
      </c>
      <c r="T191" s="27">
        <f t="shared" ref="T191" si="2635">IF($T$7=0,0,$T$7/$T$6*T190)</f>
        <v>0</v>
      </c>
      <c r="U191" s="115"/>
      <c r="V191" s="116"/>
      <c r="W191" s="28">
        <f t="shared" ref="W191" si="2636">IF($W$7=0,0,$W$7/$W$6*W190)</f>
        <v>0</v>
      </c>
      <c r="X191" s="27">
        <f t="shared" ref="X191" si="2637">IF($X$7=0,0,$X$7/$X$6*X190)</f>
        <v>0</v>
      </c>
      <c r="Y191" s="27">
        <f t="shared" ref="Y191" si="2638">IF($Y$7=0,0,$Y$7/$Y$6*Y190)</f>
        <v>0</v>
      </c>
      <c r="Z191" s="27">
        <f t="shared" ref="Z191" si="2639">IF($Z$7=0,0,$Z$7/$Z$6*Z190)</f>
        <v>0</v>
      </c>
      <c r="AA191" s="115"/>
      <c r="AB191" s="116"/>
      <c r="AC191" s="28">
        <f t="shared" si="2344"/>
        <v>0</v>
      </c>
      <c r="AD191" s="27">
        <f t="shared" si="2345"/>
        <v>0</v>
      </c>
      <c r="AE191" s="27">
        <f t="shared" si="2346"/>
        <v>0</v>
      </c>
      <c r="AF191" s="27">
        <f t="shared" si="2347"/>
        <v>0</v>
      </c>
      <c r="AG191" s="120"/>
      <c r="AH191" s="113"/>
      <c r="AI191" s="59">
        <f t="shared" si="2348"/>
        <v>0</v>
      </c>
      <c r="AJ191" s="59">
        <f t="shared" si="2349"/>
        <v>0</v>
      </c>
      <c r="AK191" s="59">
        <f t="shared" si="2350"/>
        <v>0</v>
      </c>
      <c r="AL191" s="59">
        <f t="shared" si="2351"/>
        <v>0</v>
      </c>
      <c r="AM191" s="115"/>
      <c r="AN191" s="116"/>
      <c r="AO191" s="118"/>
      <c r="AP191" s="171"/>
      <c r="AQ191" s="174"/>
      <c r="AR191" s="179"/>
      <c r="AS191" s="181"/>
      <c r="AT191" s="181"/>
      <c r="AU191" s="181"/>
      <c r="AV191" s="181"/>
      <c r="AW191" s="181"/>
      <c r="AX191" s="181"/>
      <c r="AY191" s="189"/>
    </row>
    <row r="192" spans="1:51" ht="15" customHeight="1" x14ac:dyDescent="0.25">
      <c r="A192" s="151">
        <v>93</v>
      </c>
      <c r="B192" s="153" t="str">
        <f>'Popis studenata'!B94</f>
        <v xml:space="preserve"> </v>
      </c>
      <c r="C192" s="155">
        <f>'Popis studenata'!C94</f>
        <v>0</v>
      </c>
      <c r="D192" s="21" t="s">
        <v>19</v>
      </c>
      <c r="E192" s="22"/>
      <c r="F192" s="23"/>
      <c r="G192" s="23"/>
      <c r="H192" s="23"/>
      <c r="I192" s="119">
        <f t="shared" ref="I192" si="2640">IF((E193+F193+G193+H193)&gt;$J$4,"GREŠKA",E193+F193+G193+H193)</f>
        <v>0</v>
      </c>
      <c r="J192" s="112" t="str">
        <f t="shared" ref="J192" si="2641">IF(I192=0,"NE",(IF(I192&gt;=($J$4/2),"DA","NE")))</f>
        <v>NE</v>
      </c>
      <c r="K192" s="22"/>
      <c r="L192" s="23"/>
      <c r="M192" s="23"/>
      <c r="N192" s="23"/>
      <c r="O192" s="119">
        <f t="shared" ref="O192" si="2642">IF((K193+L193+M193+N193)&gt;$P$4,"GREŠKA",K193+L193+M193+N193)</f>
        <v>0</v>
      </c>
      <c r="P192" s="112" t="str">
        <f t="shared" ref="P192" si="2643">IF(O192=0,"NE",(IF(O192&gt;=($P$4/2),"DA","NE")))</f>
        <v>NE</v>
      </c>
      <c r="Q192" s="22"/>
      <c r="R192" s="23"/>
      <c r="S192" s="23"/>
      <c r="T192" s="23"/>
      <c r="U192" s="119">
        <f t="shared" ref="U192" si="2644">IF((Q193+R193+S193+T193)&gt;$V$4,"GREŠKA",Q193+R193+S193+T193)</f>
        <v>0</v>
      </c>
      <c r="V192" s="112" t="str">
        <f t="shared" ref="V192" si="2645">IF(U192=0,"NE",(IF(U192&gt;=($V$4/2),"DA","NE")))</f>
        <v>NE</v>
      </c>
      <c r="W192" s="22"/>
      <c r="X192" s="23"/>
      <c r="Y192" s="23"/>
      <c r="Z192" s="23"/>
      <c r="AA192" s="119">
        <f t="shared" ref="AA192" si="2646">IF((W193+X193+Y193+Z193)&gt;$AB$4,"GREŠKA",W193+X193+Y193+Z193)</f>
        <v>0</v>
      </c>
      <c r="AB192" s="112" t="str">
        <f t="shared" ref="AB192" si="2647">IF(AA192=0,"NE",(IF(AA192&gt;=($AB$4/2),"DA","NE")))</f>
        <v>NE</v>
      </c>
      <c r="AC192" s="22"/>
      <c r="AD192" s="23"/>
      <c r="AE192" s="23"/>
      <c r="AF192" s="23"/>
      <c r="AG192" s="119">
        <f t="shared" ref="AG192" si="2648">IF((AC193+AD193+AE193+AF193)&gt;$AH$4,"GREŠKA",AC193+AD193+AE193+AF193)</f>
        <v>0</v>
      </c>
      <c r="AH192" s="112" t="str">
        <f t="shared" ref="AH192" si="2649">IF(AG192=0,"NE",(IF(AG192&gt;=($AH$4/2),"DA","NE")))</f>
        <v>NE</v>
      </c>
      <c r="AI192" s="22"/>
      <c r="AJ192" s="23"/>
      <c r="AK192" s="23"/>
      <c r="AL192" s="23"/>
      <c r="AM192" s="114">
        <f t="shared" ref="AM192" si="2650">IF((AI193+AJ193+AK193+AL193)&gt;$AN$4,"GREŠKA",AI193+AJ193+AK193+AL193)</f>
        <v>0</v>
      </c>
      <c r="AN192" s="112" t="str">
        <f t="shared" ref="AN192" si="2651">IF(AM192=0,"NE",(IF(AM192&gt;=($AN$4/2),"DA","NE")))</f>
        <v>NE</v>
      </c>
      <c r="AO192" s="117">
        <f t="shared" ref="AO192" si="2652">IF(AND(J192="da",P192="da",V192="da",AB192="da",AH192="da",AN192="da"),I192+O192+U192+AA192+AM192+AG192,0)</f>
        <v>0</v>
      </c>
      <c r="AP192" s="170" t="str">
        <f t="shared" ref="AP192" si="2653">IF(OR(COUNTIF(J192:AN193,"ne")&gt;3,COUNTIF(J192:AN193,"ne")=0),"NE",COUNTIF(J192:AN193,"ne"))</f>
        <v>NE</v>
      </c>
      <c r="AQ192" s="172" t="str">
        <f t="shared" ref="AQ192" si="2654">IF(SUM(COUNTBLANK(E192:H192),COUNTBLANK(K192:N192),COUNTBLANK(Q192:T192),COUNTBLANK(W192:Z192),COUNTBLANK(AC192:AF192),COUNTBLANK(AI192:AL192))=24,"NE","DA")</f>
        <v>NE</v>
      </c>
      <c r="AR192" s="178"/>
      <c r="AS192" s="184" t="str">
        <f>J192</f>
        <v>NE</v>
      </c>
      <c r="AT192" s="184" t="str">
        <f>P192</f>
        <v>NE</v>
      </c>
      <c r="AU192" s="184" t="str">
        <f>V192</f>
        <v>NE</v>
      </c>
      <c r="AV192" s="184" t="str">
        <f>AB192</f>
        <v>NE</v>
      </c>
      <c r="AW192" s="184" t="str">
        <f>AH192</f>
        <v>NE</v>
      </c>
      <c r="AX192" s="184" t="str">
        <f>AN192</f>
        <v>NE</v>
      </c>
      <c r="AY192" s="188" t="str">
        <f t="shared" ref="AY192" si="2655">IF(AO192&lt;50, "NE",IF(AO192&lt;60,2,IF(AO192&lt;75,3,IF(AO192&lt;90,4,5))))</f>
        <v>NE</v>
      </c>
    </row>
    <row r="193" spans="1:51" ht="15.75" customHeight="1" thickBot="1" x14ac:dyDescent="0.3">
      <c r="A193" s="152"/>
      <c r="B193" s="154"/>
      <c r="C193" s="156"/>
      <c r="D193" s="26" t="s">
        <v>20</v>
      </c>
      <c r="E193" s="27">
        <f t="shared" ref="E193" si="2656">IF($E$7=0,0,$E$7/$E$6*E192)</f>
        <v>0</v>
      </c>
      <c r="F193" s="27">
        <f t="shared" ref="F193" si="2657">IF($F$7=0,0,$F$7/$F$6*F192)</f>
        <v>0</v>
      </c>
      <c r="G193" s="27">
        <f t="shared" ref="G193" si="2658">IF($G$7=0,0,$G$7/$G$6*G192)</f>
        <v>0</v>
      </c>
      <c r="H193" s="27">
        <f t="shared" ref="H193" si="2659">IF($H$7=0,0,$H$7/$H$6*H192)</f>
        <v>0</v>
      </c>
      <c r="I193" s="115"/>
      <c r="J193" s="116"/>
      <c r="K193" s="28">
        <f t="shared" ref="K193" si="2660">IF($K$7=0,0,$K$7/$K$6*K192)</f>
        <v>0</v>
      </c>
      <c r="L193" s="27">
        <f t="shared" ref="L193" si="2661">IF($L$7=0,0,$L$7/$L$6*L192)</f>
        <v>0</v>
      </c>
      <c r="M193" s="27">
        <f t="shared" ref="M193" si="2662">IF($M$7=0,0,$M$7/$M$6*M192)</f>
        <v>0</v>
      </c>
      <c r="N193" s="27">
        <f t="shared" ref="N193" si="2663">IF($N$7=0,0,$N$7/$N$6*N192)</f>
        <v>0</v>
      </c>
      <c r="O193" s="115"/>
      <c r="P193" s="116"/>
      <c r="Q193" s="28">
        <f t="shared" ref="Q193" si="2664">IF($Q$7=0,0,$Q$7/$Q$6*Q192)</f>
        <v>0</v>
      </c>
      <c r="R193" s="27">
        <f t="shared" ref="R193" si="2665">IF($R$7=0,0,$R$7/$R$6*R192)</f>
        <v>0</v>
      </c>
      <c r="S193" s="27">
        <f t="shared" ref="S193" si="2666">IF($S$7=0,0,$S$7/$S$6*S192)</f>
        <v>0</v>
      </c>
      <c r="T193" s="27">
        <f t="shared" ref="T193" si="2667">IF($T$7=0,0,$T$7/$T$6*T192)</f>
        <v>0</v>
      </c>
      <c r="U193" s="115"/>
      <c r="V193" s="116"/>
      <c r="W193" s="28">
        <f t="shared" ref="W193" si="2668">IF($W$7=0,0,$W$7/$W$6*W192)</f>
        <v>0</v>
      </c>
      <c r="X193" s="27">
        <f t="shared" ref="X193" si="2669">IF($X$7=0,0,$X$7/$X$6*X192)</f>
        <v>0</v>
      </c>
      <c r="Y193" s="27">
        <f t="shared" ref="Y193" si="2670">IF($Y$7=0,0,$Y$7/$Y$6*Y192)</f>
        <v>0</v>
      </c>
      <c r="Z193" s="27">
        <f t="shared" ref="Z193" si="2671">IF($Z$7=0,0,$Z$7/$Z$6*Z192)</f>
        <v>0</v>
      </c>
      <c r="AA193" s="115"/>
      <c r="AB193" s="116"/>
      <c r="AC193" s="28">
        <f t="shared" si="2344"/>
        <v>0</v>
      </c>
      <c r="AD193" s="27">
        <f t="shared" si="2345"/>
        <v>0</v>
      </c>
      <c r="AE193" s="27">
        <f t="shared" si="2346"/>
        <v>0</v>
      </c>
      <c r="AF193" s="27">
        <f t="shared" si="2347"/>
        <v>0</v>
      </c>
      <c r="AG193" s="120"/>
      <c r="AH193" s="113"/>
      <c r="AI193" s="59">
        <f t="shared" si="2348"/>
        <v>0</v>
      </c>
      <c r="AJ193" s="59">
        <f t="shared" si="2349"/>
        <v>0</v>
      </c>
      <c r="AK193" s="59">
        <f t="shared" si="2350"/>
        <v>0</v>
      </c>
      <c r="AL193" s="59">
        <f t="shared" si="2351"/>
        <v>0</v>
      </c>
      <c r="AM193" s="115"/>
      <c r="AN193" s="116"/>
      <c r="AO193" s="118"/>
      <c r="AP193" s="171"/>
      <c r="AQ193" s="174"/>
      <c r="AR193" s="179"/>
      <c r="AS193" s="181"/>
      <c r="AT193" s="181"/>
      <c r="AU193" s="181"/>
      <c r="AV193" s="181"/>
      <c r="AW193" s="181"/>
      <c r="AX193" s="181"/>
      <c r="AY193" s="189"/>
    </row>
    <row r="194" spans="1:51" ht="15" customHeight="1" x14ac:dyDescent="0.25">
      <c r="A194" s="151">
        <v>94</v>
      </c>
      <c r="B194" s="153" t="str">
        <f>'Popis studenata'!B95</f>
        <v xml:space="preserve"> </v>
      </c>
      <c r="C194" s="155">
        <f>'Popis studenata'!C95</f>
        <v>0</v>
      </c>
      <c r="D194" s="21" t="s">
        <v>19</v>
      </c>
      <c r="E194" s="22"/>
      <c r="F194" s="23"/>
      <c r="G194" s="23"/>
      <c r="H194" s="23"/>
      <c r="I194" s="119">
        <f t="shared" ref="I194" si="2672">IF((E195+F195+G195+H195)&gt;$J$4,"GREŠKA",E195+F195+G195+H195)</f>
        <v>0</v>
      </c>
      <c r="J194" s="112" t="str">
        <f t="shared" ref="J194" si="2673">IF(I194=0,"NE",(IF(I194&gt;=($J$4/2),"DA","NE")))</f>
        <v>NE</v>
      </c>
      <c r="K194" s="22"/>
      <c r="L194" s="23"/>
      <c r="M194" s="23"/>
      <c r="N194" s="23"/>
      <c r="O194" s="119">
        <f t="shared" ref="O194" si="2674">IF((K195+L195+M195+N195)&gt;$P$4,"GREŠKA",K195+L195+M195+N195)</f>
        <v>0</v>
      </c>
      <c r="P194" s="112" t="str">
        <f t="shared" ref="P194" si="2675">IF(O194=0,"NE",(IF(O194&gt;=($P$4/2),"DA","NE")))</f>
        <v>NE</v>
      </c>
      <c r="Q194" s="22"/>
      <c r="R194" s="23"/>
      <c r="S194" s="23"/>
      <c r="T194" s="23"/>
      <c r="U194" s="119">
        <f t="shared" ref="U194" si="2676">IF((Q195+R195+S195+T195)&gt;$V$4,"GREŠKA",Q195+R195+S195+T195)</f>
        <v>0</v>
      </c>
      <c r="V194" s="112" t="str">
        <f t="shared" ref="V194" si="2677">IF(U194=0,"NE",(IF(U194&gt;=($V$4/2),"DA","NE")))</f>
        <v>NE</v>
      </c>
      <c r="W194" s="22"/>
      <c r="X194" s="23"/>
      <c r="Y194" s="23"/>
      <c r="Z194" s="23"/>
      <c r="AA194" s="119">
        <f t="shared" ref="AA194" si="2678">IF((W195+X195+Y195+Z195)&gt;$AB$4,"GREŠKA",W195+X195+Y195+Z195)</f>
        <v>0</v>
      </c>
      <c r="AB194" s="112" t="str">
        <f t="shared" ref="AB194" si="2679">IF(AA194=0,"NE",(IF(AA194&gt;=($AB$4/2),"DA","NE")))</f>
        <v>NE</v>
      </c>
      <c r="AC194" s="22"/>
      <c r="AD194" s="23"/>
      <c r="AE194" s="23"/>
      <c r="AF194" s="23"/>
      <c r="AG194" s="119">
        <f t="shared" ref="AG194" si="2680">IF((AC195+AD195+AE195+AF195)&gt;$AH$4,"GREŠKA",AC195+AD195+AE195+AF195)</f>
        <v>0</v>
      </c>
      <c r="AH194" s="112" t="str">
        <f t="shared" ref="AH194" si="2681">IF(AG194=0,"NE",(IF(AG194&gt;=($AH$4/2),"DA","NE")))</f>
        <v>NE</v>
      </c>
      <c r="AI194" s="22"/>
      <c r="AJ194" s="23"/>
      <c r="AK194" s="23"/>
      <c r="AL194" s="23"/>
      <c r="AM194" s="114">
        <f t="shared" ref="AM194" si="2682">IF((AI195+AJ195+AK195+AL195)&gt;$AN$4,"GREŠKA",AI195+AJ195+AK195+AL195)</f>
        <v>0</v>
      </c>
      <c r="AN194" s="112" t="str">
        <f t="shared" ref="AN194" si="2683">IF(AM194=0,"NE",(IF(AM194&gt;=($AN$4/2),"DA","NE")))</f>
        <v>NE</v>
      </c>
      <c r="AO194" s="117">
        <f t="shared" ref="AO194" si="2684">IF(AND(J194="da",P194="da",V194="da",AB194="da",AH194="da",AN194="da"),I194+O194+U194+AA194+AM194+AG194,0)</f>
        <v>0</v>
      </c>
      <c r="AP194" s="170" t="str">
        <f t="shared" ref="AP194" si="2685">IF(OR(COUNTIF(J194:AN195,"ne")&gt;3,COUNTIF(J194:AN195,"ne")=0),"NE",COUNTIF(J194:AN195,"ne"))</f>
        <v>NE</v>
      </c>
      <c r="AQ194" s="172" t="str">
        <f t="shared" ref="AQ194" si="2686">IF(SUM(COUNTBLANK(E194:H194),COUNTBLANK(K194:N194),COUNTBLANK(Q194:T194),COUNTBLANK(W194:Z194),COUNTBLANK(AC194:AF194),COUNTBLANK(AI194:AL194))=24,"NE","DA")</f>
        <v>NE</v>
      </c>
      <c r="AR194" s="178"/>
      <c r="AS194" s="184" t="str">
        <f>J194</f>
        <v>NE</v>
      </c>
      <c r="AT194" s="184" t="str">
        <f>P194</f>
        <v>NE</v>
      </c>
      <c r="AU194" s="184" t="str">
        <f>V194</f>
        <v>NE</v>
      </c>
      <c r="AV194" s="184" t="str">
        <f>AB194</f>
        <v>NE</v>
      </c>
      <c r="AW194" s="184" t="str">
        <f>AH194</f>
        <v>NE</v>
      </c>
      <c r="AX194" s="184" t="str">
        <f>AN194</f>
        <v>NE</v>
      </c>
      <c r="AY194" s="188" t="str">
        <f t="shared" ref="AY194" si="2687">IF(AO194&lt;50, "NE",IF(AO194&lt;60,2,IF(AO194&lt;75,3,IF(AO194&lt;90,4,5))))</f>
        <v>NE</v>
      </c>
    </row>
    <row r="195" spans="1:51" ht="15.75" customHeight="1" thickBot="1" x14ac:dyDescent="0.3">
      <c r="A195" s="152"/>
      <c r="B195" s="154"/>
      <c r="C195" s="156"/>
      <c r="D195" s="26" t="s">
        <v>20</v>
      </c>
      <c r="E195" s="27">
        <f t="shared" ref="E195" si="2688">IF($E$7=0,0,$E$7/$E$6*E194)</f>
        <v>0</v>
      </c>
      <c r="F195" s="27">
        <f t="shared" ref="F195" si="2689">IF($F$7=0,0,$F$7/$F$6*F194)</f>
        <v>0</v>
      </c>
      <c r="G195" s="27">
        <f t="shared" ref="G195" si="2690">IF($G$7=0,0,$G$7/$G$6*G194)</f>
        <v>0</v>
      </c>
      <c r="H195" s="27">
        <f t="shared" ref="H195" si="2691">IF($H$7=0,0,$H$7/$H$6*H194)</f>
        <v>0</v>
      </c>
      <c r="I195" s="115"/>
      <c r="J195" s="116"/>
      <c r="K195" s="28">
        <f t="shared" ref="K195" si="2692">IF($K$7=0,0,$K$7/$K$6*K194)</f>
        <v>0</v>
      </c>
      <c r="L195" s="27">
        <f t="shared" ref="L195" si="2693">IF($L$7=0,0,$L$7/$L$6*L194)</f>
        <v>0</v>
      </c>
      <c r="M195" s="27">
        <f t="shared" ref="M195" si="2694">IF($M$7=0,0,$M$7/$M$6*M194)</f>
        <v>0</v>
      </c>
      <c r="N195" s="27">
        <f t="shared" ref="N195" si="2695">IF($N$7=0,0,$N$7/$N$6*N194)</f>
        <v>0</v>
      </c>
      <c r="O195" s="115"/>
      <c r="P195" s="116"/>
      <c r="Q195" s="28">
        <f t="shared" ref="Q195" si="2696">IF($Q$7=0,0,$Q$7/$Q$6*Q194)</f>
        <v>0</v>
      </c>
      <c r="R195" s="27">
        <f t="shared" ref="R195" si="2697">IF($R$7=0,0,$R$7/$R$6*R194)</f>
        <v>0</v>
      </c>
      <c r="S195" s="27">
        <f t="shared" ref="S195" si="2698">IF($S$7=0,0,$S$7/$S$6*S194)</f>
        <v>0</v>
      </c>
      <c r="T195" s="27">
        <f t="shared" ref="T195" si="2699">IF($T$7=0,0,$T$7/$T$6*T194)</f>
        <v>0</v>
      </c>
      <c r="U195" s="115"/>
      <c r="V195" s="116"/>
      <c r="W195" s="28">
        <f t="shared" ref="W195" si="2700">IF($W$7=0,0,$W$7/$W$6*W194)</f>
        <v>0</v>
      </c>
      <c r="X195" s="27">
        <f t="shared" ref="X195" si="2701">IF($X$7=0,0,$X$7/$X$6*X194)</f>
        <v>0</v>
      </c>
      <c r="Y195" s="27">
        <f t="shared" ref="Y195" si="2702">IF($Y$7=0,0,$Y$7/$Y$6*Y194)</f>
        <v>0</v>
      </c>
      <c r="Z195" s="27">
        <f t="shared" ref="Z195" si="2703">IF($Z$7=0,0,$Z$7/$Z$6*Z194)</f>
        <v>0</v>
      </c>
      <c r="AA195" s="115"/>
      <c r="AB195" s="116"/>
      <c r="AC195" s="28">
        <f t="shared" si="2344"/>
        <v>0</v>
      </c>
      <c r="AD195" s="27">
        <f t="shared" si="2345"/>
        <v>0</v>
      </c>
      <c r="AE195" s="27">
        <f t="shared" si="2346"/>
        <v>0</v>
      </c>
      <c r="AF195" s="27">
        <f t="shared" si="2347"/>
        <v>0</v>
      </c>
      <c r="AG195" s="120"/>
      <c r="AH195" s="113"/>
      <c r="AI195" s="59">
        <f t="shared" si="2348"/>
        <v>0</v>
      </c>
      <c r="AJ195" s="59">
        <f t="shared" si="2349"/>
        <v>0</v>
      </c>
      <c r="AK195" s="59">
        <f t="shared" si="2350"/>
        <v>0</v>
      </c>
      <c r="AL195" s="59">
        <f t="shared" si="2351"/>
        <v>0</v>
      </c>
      <c r="AM195" s="115"/>
      <c r="AN195" s="116"/>
      <c r="AO195" s="118"/>
      <c r="AP195" s="171"/>
      <c r="AQ195" s="174"/>
      <c r="AR195" s="179"/>
      <c r="AS195" s="181"/>
      <c r="AT195" s="181"/>
      <c r="AU195" s="181"/>
      <c r="AV195" s="181"/>
      <c r="AW195" s="181"/>
      <c r="AX195" s="181"/>
      <c r="AY195" s="189"/>
    </row>
    <row r="196" spans="1:51" ht="15" customHeight="1" x14ac:dyDescent="0.25">
      <c r="A196" s="151">
        <v>95</v>
      </c>
      <c r="B196" s="153" t="str">
        <f>'Popis studenata'!B96</f>
        <v xml:space="preserve"> </v>
      </c>
      <c r="C196" s="155">
        <f>'Popis studenata'!C96</f>
        <v>0</v>
      </c>
      <c r="D196" s="21" t="s">
        <v>19</v>
      </c>
      <c r="E196" s="22"/>
      <c r="F196" s="23"/>
      <c r="G196" s="23"/>
      <c r="H196" s="23"/>
      <c r="I196" s="119">
        <f t="shared" ref="I196" si="2704">IF((E197+F197+G197+H197)&gt;$J$4,"GREŠKA",E197+F197+G197+H197)</f>
        <v>0</v>
      </c>
      <c r="J196" s="112" t="str">
        <f t="shared" ref="J196" si="2705">IF(I196=0,"NE",(IF(I196&gt;=($J$4/2),"DA","NE")))</f>
        <v>NE</v>
      </c>
      <c r="K196" s="22"/>
      <c r="L196" s="23"/>
      <c r="M196" s="23"/>
      <c r="N196" s="23"/>
      <c r="O196" s="119">
        <f t="shared" ref="O196" si="2706">IF((K197+L197+M197+N197)&gt;$P$4,"GREŠKA",K197+L197+M197+N197)</f>
        <v>0</v>
      </c>
      <c r="P196" s="112" t="str">
        <f t="shared" ref="P196" si="2707">IF(O196=0,"NE",(IF(O196&gt;=($P$4/2),"DA","NE")))</f>
        <v>NE</v>
      </c>
      <c r="Q196" s="22"/>
      <c r="R196" s="23"/>
      <c r="S196" s="23"/>
      <c r="T196" s="23"/>
      <c r="U196" s="119">
        <f t="shared" ref="U196" si="2708">IF((Q197+R197+S197+T197)&gt;$V$4,"GREŠKA",Q197+R197+S197+T197)</f>
        <v>0</v>
      </c>
      <c r="V196" s="112" t="str">
        <f t="shared" ref="V196" si="2709">IF(U196=0,"NE",(IF(U196&gt;=($V$4/2),"DA","NE")))</f>
        <v>NE</v>
      </c>
      <c r="W196" s="22"/>
      <c r="X196" s="23"/>
      <c r="Y196" s="23"/>
      <c r="Z196" s="23"/>
      <c r="AA196" s="119">
        <f t="shared" ref="AA196" si="2710">IF((W197+X197+Y197+Z197)&gt;$AB$4,"GREŠKA",W197+X197+Y197+Z197)</f>
        <v>0</v>
      </c>
      <c r="AB196" s="112" t="str">
        <f t="shared" ref="AB196" si="2711">IF(AA196=0,"NE",(IF(AA196&gt;=($AB$4/2),"DA","NE")))</f>
        <v>NE</v>
      </c>
      <c r="AC196" s="22"/>
      <c r="AD196" s="23"/>
      <c r="AE196" s="23"/>
      <c r="AF196" s="23"/>
      <c r="AG196" s="119">
        <f t="shared" ref="AG196" si="2712">IF((AC197+AD197+AE197+AF197)&gt;$AH$4,"GREŠKA",AC197+AD197+AE197+AF197)</f>
        <v>0</v>
      </c>
      <c r="AH196" s="112" t="str">
        <f t="shared" ref="AH196" si="2713">IF(AG196=0,"NE",(IF(AG196&gt;=($AH$4/2),"DA","NE")))</f>
        <v>NE</v>
      </c>
      <c r="AI196" s="22"/>
      <c r="AJ196" s="23"/>
      <c r="AK196" s="23"/>
      <c r="AL196" s="23"/>
      <c r="AM196" s="114">
        <f t="shared" ref="AM196" si="2714">IF((AI197+AJ197+AK197+AL197)&gt;$AN$4,"GREŠKA",AI197+AJ197+AK197+AL197)</f>
        <v>0</v>
      </c>
      <c r="AN196" s="112" t="str">
        <f t="shared" ref="AN196" si="2715">IF(AM196=0,"NE",(IF(AM196&gt;=($AN$4/2),"DA","NE")))</f>
        <v>NE</v>
      </c>
      <c r="AO196" s="117">
        <f t="shared" ref="AO196" si="2716">IF(AND(J196="da",P196="da",V196="da",AB196="da",AH196="da",AN196="da"),I196+O196+U196+AA196+AM196+AG196,0)</f>
        <v>0</v>
      </c>
      <c r="AP196" s="170" t="str">
        <f t="shared" ref="AP196" si="2717">IF(OR(COUNTIF(J196:AN197,"ne")&gt;3,COUNTIF(J196:AN197,"ne")=0),"NE",COUNTIF(J196:AN197,"ne"))</f>
        <v>NE</v>
      </c>
      <c r="AQ196" s="172" t="str">
        <f t="shared" ref="AQ196" si="2718">IF(SUM(COUNTBLANK(E196:H196),COUNTBLANK(K196:N196),COUNTBLANK(Q196:T196),COUNTBLANK(W196:Z196),COUNTBLANK(AC196:AF196),COUNTBLANK(AI196:AL196))=24,"NE","DA")</f>
        <v>NE</v>
      </c>
      <c r="AR196" s="178"/>
      <c r="AS196" s="184" t="str">
        <f>J196</f>
        <v>NE</v>
      </c>
      <c r="AT196" s="184" t="str">
        <f>P196</f>
        <v>NE</v>
      </c>
      <c r="AU196" s="184" t="str">
        <f>V196</f>
        <v>NE</v>
      </c>
      <c r="AV196" s="184" t="str">
        <f>AB196</f>
        <v>NE</v>
      </c>
      <c r="AW196" s="184" t="str">
        <f>AH196</f>
        <v>NE</v>
      </c>
      <c r="AX196" s="184" t="str">
        <f>AN196</f>
        <v>NE</v>
      </c>
      <c r="AY196" s="188" t="str">
        <f t="shared" ref="AY196" si="2719">IF(AO196&lt;50, "NE",IF(AO196&lt;60,2,IF(AO196&lt;75,3,IF(AO196&lt;90,4,5))))</f>
        <v>NE</v>
      </c>
    </row>
    <row r="197" spans="1:51" ht="15.75" customHeight="1" thickBot="1" x14ac:dyDescent="0.3">
      <c r="A197" s="152"/>
      <c r="B197" s="154"/>
      <c r="C197" s="156"/>
      <c r="D197" s="26" t="s">
        <v>20</v>
      </c>
      <c r="E197" s="27">
        <f t="shared" ref="E197" si="2720">IF($E$7=0,0,$E$7/$E$6*E196)</f>
        <v>0</v>
      </c>
      <c r="F197" s="27">
        <f t="shared" ref="F197" si="2721">IF($F$7=0,0,$F$7/$F$6*F196)</f>
        <v>0</v>
      </c>
      <c r="G197" s="27">
        <f t="shared" ref="G197" si="2722">IF($G$7=0,0,$G$7/$G$6*G196)</f>
        <v>0</v>
      </c>
      <c r="H197" s="27">
        <f t="shared" ref="H197" si="2723">IF($H$7=0,0,$H$7/$H$6*H196)</f>
        <v>0</v>
      </c>
      <c r="I197" s="115"/>
      <c r="J197" s="116"/>
      <c r="K197" s="28">
        <f t="shared" ref="K197" si="2724">IF($K$7=0,0,$K$7/$K$6*K196)</f>
        <v>0</v>
      </c>
      <c r="L197" s="27">
        <f t="shared" ref="L197" si="2725">IF($L$7=0,0,$L$7/$L$6*L196)</f>
        <v>0</v>
      </c>
      <c r="M197" s="27">
        <f t="shared" ref="M197" si="2726">IF($M$7=0,0,$M$7/$M$6*M196)</f>
        <v>0</v>
      </c>
      <c r="N197" s="27">
        <f t="shared" ref="N197" si="2727">IF($N$7=0,0,$N$7/$N$6*N196)</f>
        <v>0</v>
      </c>
      <c r="O197" s="115"/>
      <c r="P197" s="116"/>
      <c r="Q197" s="28">
        <f t="shared" ref="Q197" si="2728">IF($Q$7=0,0,$Q$7/$Q$6*Q196)</f>
        <v>0</v>
      </c>
      <c r="R197" s="27">
        <f t="shared" ref="R197" si="2729">IF($R$7=0,0,$R$7/$R$6*R196)</f>
        <v>0</v>
      </c>
      <c r="S197" s="27">
        <f t="shared" ref="S197" si="2730">IF($S$7=0,0,$S$7/$S$6*S196)</f>
        <v>0</v>
      </c>
      <c r="T197" s="27">
        <f t="shared" ref="T197" si="2731">IF($T$7=0,0,$T$7/$T$6*T196)</f>
        <v>0</v>
      </c>
      <c r="U197" s="115"/>
      <c r="V197" s="116"/>
      <c r="W197" s="28">
        <f t="shared" ref="W197" si="2732">IF($W$7=0,0,$W$7/$W$6*W196)</f>
        <v>0</v>
      </c>
      <c r="X197" s="27">
        <f t="shared" ref="X197" si="2733">IF($X$7=0,0,$X$7/$X$6*X196)</f>
        <v>0</v>
      </c>
      <c r="Y197" s="27">
        <f t="shared" ref="Y197" si="2734">IF($Y$7=0,0,$Y$7/$Y$6*Y196)</f>
        <v>0</v>
      </c>
      <c r="Z197" s="27">
        <f t="shared" ref="Z197" si="2735">IF($Z$7=0,0,$Z$7/$Z$6*Z196)</f>
        <v>0</v>
      </c>
      <c r="AA197" s="115"/>
      <c r="AB197" s="116"/>
      <c r="AC197" s="28">
        <f t="shared" si="2344"/>
        <v>0</v>
      </c>
      <c r="AD197" s="27">
        <f t="shared" si="2345"/>
        <v>0</v>
      </c>
      <c r="AE197" s="27">
        <f t="shared" si="2346"/>
        <v>0</v>
      </c>
      <c r="AF197" s="27">
        <f t="shared" si="2347"/>
        <v>0</v>
      </c>
      <c r="AG197" s="120"/>
      <c r="AH197" s="113"/>
      <c r="AI197" s="59">
        <f t="shared" si="2348"/>
        <v>0</v>
      </c>
      <c r="AJ197" s="59">
        <f t="shared" si="2349"/>
        <v>0</v>
      </c>
      <c r="AK197" s="59">
        <f t="shared" si="2350"/>
        <v>0</v>
      </c>
      <c r="AL197" s="59">
        <f t="shared" si="2351"/>
        <v>0</v>
      </c>
      <c r="AM197" s="115"/>
      <c r="AN197" s="116"/>
      <c r="AO197" s="118"/>
      <c r="AP197" s="171"/>
      <c r="AQ197" s="174"/>
      <c r="AR197" s="179"/>
      <c r="AS197" s="181"/>
      <c r="AT197" s="181"/>
      <c r="AU197" s="181"/>
      <c r="AV197" s="181"/>
      <c r="AW197" s="181"/>
      <c r="AX197" s="181"/>
      <c r="AY197" s="189"/>
    </row>
    <row r="198" spans="1:51" ht="15" customHeight="1" x14ac:dyDescent="0.25">
      <c r="A198" s="151">
        <v>96</v>
      </c>
      <c r="B198" s="153" t="str">
        <f>'Popis studenata'!B97</f>
        <v xml:space="preserve"> </v>
      </c>
      <c r="C198" s="155">
        <f>'Popis studenata'!C97</f>
        <v>0</v>
      </c>
      <c r="D198" s="21" t="s">
        <v>19</v>
      </c>
      <c r="E198" s="22"/>
      <c r="F198" s="23"/>
      <c r="G198" s="23"/>
      <c r="H198" s="23"/>
      <c r="I198" s="119">
        <f t="shared" ref="I198" si="2736">IF((E199+F199+G199+H199)&gt;$J$4,"GREŠKA",E199+F199+G199+H199)</f>
        <v>0</v>
      </c>
      <c r="J198" s="112" t="str">
        <f t="shared" ref="J198" si="2737">IF(I198=0,"NE",(IF(I198&gt;=($J$4/2),"DA","NE")))</f>
        <v>NE</v>
      </c>
      <c r="K198" s="22"/>
      <c r="L198" s="23"/>
      <c r="M198" s="23"/>
      <c r="N198" s="23"/>
      <c r="O198" s="119">
        <f t="shared" ref="O198" si="2738">IF((K199+L199+M199+N199)&gt;$P$4,"GREŠKA",K199+L199+M199+N199)</f>
        <v>0</v>
      </c>
      <c r="P198" s="112" t="str">
        <f t="shared" ref="P198" si="2739">IF(O198=0,"NE",(IF(O198&gt;=($P$4/2),"DA","NE")))</f>
        <v>NE</v>
      </c>
      <c r="Q198" s="22"/>
      <c r="R198" s="23"/>
      <c r="S198" s="23"/>
      <c r="T198" s="23"/>
      <c r="U198" s="119">
        <f t="shared" ref="U198" si="2740">IF((Q199+R199+S199+T199)&gt;$V$4,"GREŠKA",Q199+R199+S199+T199)</f>
        <v>0</v>
      </c>
      <c r="V198" s="112" t="str">
        <f t="shared" ref="V198" si="2741">IF(U198=0,"NE",(IF(U198&gt;=($V$4/2),"DA","NE")))</f>
        <v>NE</v>
      </c>
      <c r="W198" s="22"/>
      <c r="X198" s="23"/>
      <c r="Y198" s="23"/>
      <c r="Z198" s="23"/>
      <c r="AA198" s="119">
        <f t="shared" ref="AA198" si="2742">IF((W199+X199+Y199+Z199)&gt;$AB$4,"GREŠKA",W199+X199+Y199+Z199)</f>
        <v>0</v>
      </c>
      <c r="AB198" s="112" t="str">
        <f t="shared" ref="AB198" si="2743">IF(AA198=0,"NE",(IF(AA198&gt;=($AB$4/2),"DA","NE")))</f>
        <v>NE</v>
      </c>
      <c r="AC198" s="22"/>
      <c r="AD198" s="23"/>
      <c r="AE198" s="23"/>
      <c r="AF198" s="23"/>
      <c r="AG198" s="119">
        <f t="shared" ref="AG198" si="2744">IF((AC199+AD199+AE199+AF199)&gt;$AH$4,"GREŠKA",AC199+AD199+AE199+AF199)</f>
        <v>0</v>
      </c>
      <c r="AH198" s="112" t="str">
        <f t="shared" ref="AH198" si="2745">IF(AG198=0,"NE",(IF(AG198&gt;=($AH$4/2),"DA","NE")))</f>
        <v>NE</v>
      </c>
      <c r="AI198" s="22"/>
      <c r="AJ198" s="23"/>
      <c r="AK198" s="23"/>
      <c r="AL198" s="23"/>
      <c r="AM198" s="114">
        <f t="shared" ref="AM198" si="2746">IF((AI199+AJ199+AK199+AL199)&gt;$AN$4,"GREŠKA",AI199+AJ199+AK199+AL199)</f>
        <v>0</v>
      </c>
      <c r="AN198" s="112" t="str">
        <f t="shared" ref="AN198" si="2747">IF(AM198=0,"NE",(IF(AM198&gt;=($AN$4/2),"DA","NE")))</f>
        <v>NE</v>
      </c>
      <c r="AO198" s="117">
        <f t="shared" ref="AO198" si="2748">IF(AND(J198="da",P198="da",V198="da",AB198="da",AH198="da",AN198="da"),I198+O198+U198+AA198+AM198+AG198,0)</f>
        <v>0</v>
      </c>
      <c r="AP198" s="170" t="str">
        <f t="shared" ref="AP198" si="2749">IF(OR(COUNTIF(J198:AN199,"ne")&gt;3,COUNTIF(J198:AN199,"ne")=0),"NE",COUNTIF(J198:AN199,"ne"))</f>
        <v>NE</v>
      </c>
      <c r="AQ198" s="172" t="str">
        <f t="shared" ref="AQ198" si="2750">IF(SUM(COUNTBLANK(E198:H198),COUNTBLANK(K198:N198),COUNTBLANK(Q198:T198),COUNTBLANK(W198:Z198),COUNTBLANK(AC198:AF198),COUNTBLANK(AI198:AL198))=24,"NE","DA")</f>
        <v>NE</v>
      </c>
      <c r="AR198" s="178"/>
      <c r="AS198" s="184" t="str">
        <f>J198</f>
        <v>NE</v>
      </c>
      <c r="AT198" s="184" t="str">
        <f>P198</f>
        <v>NE</v>
      </c>
      <c r="AU198" s="184" t="str">
        <f>V198</f>
        <v>NE</v>
      </c>
      <c r="AV198" s="184" t="str">
        <f>AB198</f>
        <v>NE</v>
      </c>
      <c r="AW198" s="184" t="str">
        <f>AH198</f>
        <v>NE</v>
      </c>
      <c r="AX198" s="184" t="str">
        <f>AN198</f>
        <v>NE</v>
      </c>
      <c r="AY198" s="188" t="str">
        <f t="shared" ref="AY198" si="2751">IF(AO198&lt;50, "NE",IF(AO198&lt;60,2,IF(AO198&lt;75,3,IF(AO198&lt;90,4,5))))</f>
        <v>NE</v>
      </c>
    </row>
    <row r="199" spans="1:51" ht="15.75" customHeight="1" thickBot="1" x14ac:dyDescent="0.3">
      <c r="A199" s="152"/>
      <c r="B199" s="154"/>
      <c r="C199" s="156"/>
      <c r="D199" s="26" t="s">
        <v>20</v>
      </c>
      <c r="E199" s="27">
        <f t="shared" ref="E199" si="2752">IF($E$7=0,0,$E$7/$E$6*E198)</f>
        <v>0</v>
      </c>
      <c r="F199" s="27">
        <f t="shared" ref="F199" si="2753">IF($F$7=0,0,$F$7/$F$6*F198)</f>
        <v>0</v>
      </c>
      <c r="G199" s="27">
        <f t="shared" ref="G199" si="2754">IF($G$7=0,0,$G$7/$G$6*G198)</f>
        <v>0</v>
      </c>
      <c r="H199" s="27">
        <f t="shared" ref="H199" si="2755">IF($H$7=0,0,$H$7/$H$6*H198)</f>
        <v>0</v>
      </c>
      <c r="I199" s="115"/>
      <c r="J199" s="116"/>
      <c r="K199" s="28">
        <f t="shared" ref="K199" si="2756">IF($K$7=0,0,$K$7/$K$6*K198)</f>
        <v>0</v>
      </c>
      <c r="L199" s="27">
        <f t="shared" ref="L199" si="2757">IF($L$7=0,0,$L$7/$L$6*L198)</f>
        <v>0</v>
      </c>
      <c r="M199" s="27">
        <f t="shared" ref="M199" si="2758">IF($M$7=0,0,$M$7/$M$6*M198)</f>
        <v>0</v>
      </c>
      <c r="N199" s="27">
        <f t="shared" ref="N199" si="2759">IF($N$7=0,0,$N$7/$N$6*N198)</f>
        <v>0</v>
      </c>
      <c r="O199" s="115"/>
      <c r="P199" s="116"/>
      <c r="Q199" s="28">
        <f t="shared" ref="Q199" si="2760">IF($Q$7=0,0,$Q$7/$Q$6*Q198)</f>
        <v>0</v>
      </c>
      <c r="R199" s="27">
        <f t="shared" ref="R199" si="2761">IF($R$7=0,0,$R$7/$R$6*R198)</f>
        <v>0</v>
      </c>
      <c r="S199" s="27">
        <f t="shared" ref="S199" si="2762">IF($S$7=0,0,$S$7/$S$6*S198)</f>
        <v>0</v>
      </c>
      <c r="T199" s="27">
        <f t="shared" ref="T199" si="2763">IF($T$7=0,0,$T$7/$T$6*T198)</f>
        <v>0</v>
      </c>
      <c r="U199" s="115"/>
      <c r="V199" s="116"/>
      <c r="W199" s="28">
        <f t="shared" ref="W199" si="2764">IF($W$7=0,0,$W$7/$W$6*W198)</f>
        <v>0</v>
      </c>
      <c r="X199" s="27">
        <f t="shared" ref="X199" si="2765">IF($X$7=0,0,$X$7/$X$6*X198)</f>
        <v>0</v>
      </c>
      <c r="Y199" s="27">
        <f t="shared" ref="Y199" si="2766">IF($Y$7=0,0,$Y$7/$Y$6*Y198)</f>
        <v>0</v>
      </c>
      <c r="Z199" s="27">
        <f t="shared" ref="Z199" si="2767">IF($Z$7=0,0,$Z$7/$Z$6*Z198)</f>
        <v>0</v>
      </c>
      <c r="AA199" s="115"/>
      <c r="AB199" s="116"/>
      <c r="AC199" s="28">
        <f t="shared" si="2344"/>
        <v>0</v>
      </c>
      <c r="AD199" s="27">
        <f t="shared" si="2345"/>
        <v>0</v>
      </c>
      <c r="AE199" s="27">
        <f t="shared" si="2346"/>
        <v>0</v>
      </c>
      <c r="AF199" s="27">
        <f t="shared" si="2347"/>
        <v>0</v>
      </c>
      <c r="AG199" s="120"/>
      <c r="AH199" s="113"/>
      <c r="AI199" s="59">
        <f t="shared" si="2348"/>
        <v>0</v>
      </c>
      <c r="AJ199" s="59">
        <f t="shared" si="2349"/>
        <v>0</v>
      </c>
      <c r="AK199" s="59">
        <f t="shared" si="2350"/>
        <v>0</v>
      </c>
      <c r="AL199" s="59">
        <f t="shared" si="2351"/>
        <v>0</v>
      </c>
      <c r="AM199" s="115"/>
      <c r="AN199" s="116"/>
      <c r="AO199" s="118"/>
      <c r="AP199" s="171"/>
      <c r="AQ199" s="174"/>
      <c r="AR199" s="179"/>
      <c r="AS199" s="181"/>
      <c r="AT199" s="181"/>
      <c r="AU199" s="181"/>
      <c r="AV199" s="181"/>
      <c r="AW199" s="181"/>
      <c r="AX199" s="181"/>
      <c r="AY199" s="189"/>
    </row>
    <row r="200" spans="1:51" ht="15" customHeight="1" x14ac:dyDescent="0.25">
      <c r="A200" s="151">
        <v>97</v>
      </c>
      <c r="B200" s="153" t="str">
        <f>'Popis studenata'!B98</f>
        <v xml:space="preserve"> </v>
      </c>
      <c r="C200" s="155">
        <f>'Popis studenata'!C98</f>
        <v>0</v>
      </c>
      <c r="D200" s="21" t="s">
        <v>19</v>
      </c>
      <c r="E200" s="22"/>
      <c r="F200" s="23"/>
      <c r="G200" s="23"/>
      <c r="H200" s="23"/>
      <c r="I200" s="119">
        <f>IF((E201+F201+G201+H201)&gt;$J$4,"GREŠKA",E201+F201+G201+H201)</f>
        <v>0</v>
      </c>
      <c r="J200" s="112" t="str">
        <f>IF(I200=0,"NE",(IF(I200&gt;=($J$4/2),"DA","NE")))</f>
        <v>NE</v>
      </c>
      <c r="K200" s="22"/>
      <c r="L200" s="23"/>
      <c r="M200" s="23"/>
      <c r="N200" s="23"/>
      <c r="O200" s="119">
        <f>IF((K201+L201+M201+N201)&gt;$P$4,"GREŠKA",K201+L201+M201+N201)</f>
        <v>0</v>
      </c>
      <c r="P200" s="112" t="str">
        <f>IF(O200=0,"NE",(IF(O200&gt;=($P$4/2),"DA","NE")))</f>
        <v>NE</v>
      </c>
      <c r="Q200" s="22"/>
      <c r="R200" s="23"/>
      <c r="S200" s="23"/>
      <c r="T200" s="23"/>
      <c r="U200" s="119">
        <f>IF((Q201+R201+S201+T201)&gt;$V$4,"GREŠKA",Q201+R201+S201+T201)</f>
        <v>0</v>
      </c>
      <c r="V200" s="112" t="str">
        <f>IF(U200=0,"NE",(IF(U200&gt;=($V$4/2),"DA","NE")))</f>
        <v>NE</v>
      </c>
      <c r="W200" s="22"/>
      <c r="X200" s="23"/>
      <c r="Y200" s="23"/>
      <c r="Z200" s="23"/>
      <c r="AA200" s="119">
        <f>IF((W201+X201+Y201+Z201)&gt;$AB$4,"GREŠKA",W201+X201+Y201+Z201)</f>
        <v>0</v>
      </c>
      <c r="AB200" s="112" t="str">
        <f>IF(AA200=0,"NE",(IF(AA200&gt;=($AB$4/2),"DA","NE")))</f>
        <v>NE</v>
      </c>
      <c r="AC200" s="22"/>
      <c r="AD200" s="23"/>
      <c r="AE200" s="23"/>
      <c r="AF200" s="23"/>
      <c r="AG200" s="119">
        <f t="shared" ref="AG200" si="2768">IF((AC201+AD201+AE201+AF201)&gt;$AH$4,"GREŠKA",AC201+AD201+AE201+AF201)</f>
        <v>0</v>
      </c>
      <c r="AH200" s="112" t="str">
        <f t="shared" ref="AH200" si="2769">IF(AG200=0,"NE",(IF(AG200&gt;=($AH$4/2),"DA","NE")))</f>
        <v>NE</v>
      </c>
      <c r="AI200" s="22"/>
      <c r="AJ200" s="23"/>
      <c r="AK200" s="23"/>
      <c r="AL200" s="23"/>
      <c r="AM200" s="114">
        <f t="shared" ref="AM200" si="2770">IF((AI201+AJ201+AK201+AL201)&gt;$AN$4,"GREŠKA",AI201+AJ201+AK201+AL201)</f>
        <v>0</v>
      </c>
      <c r="AN200" s="112" t="str">
        <f t="shared" ref="AN200" si="2771">IF(AM200=0,"NE",(IF(AM200&gt;=($AN$4/2),"DA","NE")))</f>
        <v>NE</v>
      </c>
      <c r="AO200" s="117">
        <f t="shared" ref="AO200" si="2772">IF(AND(J200="da",P200="da",V200="da",AB200="da",AH200="da",AN200="da"),I200+O200+U200+AA200+AM200+AG200,0)</f>
        <v>0</v>
      </c>
      <c r="AP200" s="170" t="str">
        <f t="shared" ref="AP200" si="2773">IF(OR(COUNTIF(J200:AN201,"ne")&gt;3,COUNTIF(J200:AN201,"ne")=0),"NE",COUNTIF(J200:AN201,"ne"))</f>
        <v>NE</v>
      </c>
      <c r="AQ200" s="172" t="str">
        <f t="shared" ref="AQ200" si="2774">IF(SUM(COUNTBLANK(E200:H200),COUNTBLANK(K200:N200),COUNTBLANK(Q200:T200),COUNTBLANK(W200:Z200),COUNTBLANK(AC200:AF200),COUNTBLANK(AI200:AL200))=24,"NE","DA")</f>
        <v>NE</v>
      </c>
      <c r="AR200" s="178"/>
      <c r="AS200" s="184" t="str">
        <f>J200</f>
        <v>NE</v>
      </c>
      <c r="AT200" s="184" t="str">
        <f>P200</f>
        <v>NE</v>
      </c>
      <c r="AU200" s="184" t="str">
        <f>V200</f>
        <v>NE</v>
      </c>
      <c r="AV200" s="184" t="str">
        <f>AB200</f>
        <v>NE</v>
      </c>
      <c r="AW200" s="184" t="str">
        <f>AH200</f>
        <v>NE</v>
      </c>
      <c r="AX200" s="184" t="str">
        <f>AN200</f>
        <v>NE</v>
      </c>
      <c r="AY200" s="188" t="str">
        <f t="shared" ref="AY200" si="2775">IF(AO200&lt;50, "NE",IF(AO200&lt;60,2,IF(AO200&lt;75,3,IF(AO200&lt;90,4,5))))</f>
        <v>NE</v>
      </c>
    </row>
    <row r="201" spans="1:51" ht="15.75" customHeight="1" thickBot="1" x14ac:dyDescent="0.3">
      <c r="A201" s="152"/>
      <c r="B201" s="154"/>
      <c r="C201" s="156"/>
      <c r="D201" s="26" t="s">
        <v>20</v>
      </c>
      <c r="E201" s="27">
        <f>IF($E$7=0,0,$E$7/$E$6*E200)</f>
        <v>0</v>
      </c>
      <c r="F201" s="27">
        <f>IF($F$7=0,0,$F$7/$F$6*F200)</f>
        <v>0</v>
      </c>
      <c r="G201" s="27">
        <f>IF($G$7=0,0,$G$7/$G$6*G200)</f>
        <v>0</v>
      </c>
      <c r="H201" s="27">
        <f>IF($H$7=0,0,$H$7/$H$6*H200)</f>
        <v>0</v>
      </c>
      <c r="I201" s="115"/>
      <c r="J201" s="116"/>
      <c r="K201" s="28">
        <f>IF($K$7=0,0,$K$7/$K$6*K200)</f>
        <v>0</v>
      </c>
      <c r="L201" s="27">
        <f>IF($L$7=0,0,$L$7/$L$6*L200)</f>
        <v>0</v>
      </c>
      <c r="M201" s="27">
        <f>IF($M$7=0,0,$M$7/$M$6*M200)</f>
        <v>0</v>
      </c>
      <c r="N201" s="27">
        <f>IF($N$7=0,0,$N$7/$N$6*N200)</f>
        <v>0</v>
      </c>
      <c r="O201" s="115"/>
      <c r="P201" s="116"/>
      <c r="Q201" s="28">
        <f>IF($Q$7=0,0,$Q$7/$Q$6*Q200)</f>
        <v>0</v>
      </c>
      <c r="R201" s="27">
        <f>IF($R$7=0,0,$R$7/$R$6*R200)</f>
        <v>0</v>
      </c>
      <c r="S201" s="27">
        <f>IF($S$7=0,0,$S$7/$S$6*S200)</f>
        <v>0</v>
      </c>
      <c r="T201" s="27">
        <f>IF($T$7=0,0,$T$7/$T$6*T200)</f>
        <v>0</v>
      </c>
      <c r="U201" s="115"/>
      <c r="V201" s="116"/>
      <c r="W201" s="28">
        <f>IF($W$7=0,0,$W$7/$W$6*W200)</f>
        <v>0</v>
      </c>
      <c r="X201" s="27">
        <f>IF($X$7=0,0,$X$7/$X$6*X200)</f>
        <v>0</v>
      </c>
      <c r="Y201" s="27">
        <f>IF($Y$7=0,0,$Y$7/$Y$6*Y200)</f>
        <v>0</v>
      </c>
      <c r="Z201" s="27">
        <f>IF($Z$7=0,0,$Z$7/$Z$6*Z200)</f>
        <v>0</v>
      </c>
      <c r="AA201" s="115"/>
      <c r="AB201" s="116"/>
      <c r="AC201" s="28">
        <f t="shared" ref="AC201:AC207" si="2776">IF($AC$7=0,0,$AC$7/$AC$6*AC200)</f>
        <v>0</v>
      </c>
      <c r="AD201" s="27">
        <f t="shared" ref="AD201:AD207" si="2777">IF($AD$7=0,0,$AD$7/$AD$6*AD200)</f>
        <v>0</v>
      </c>
      <c r="AE201" s="27">
        <f t="shared" ref="AE201:AE207" si="2778">IF($AE$7=0,0,$AE$7/$AE$6*AE200)</f>
        <v>0</v>
      </c>
      <c r="AF201" s="27">
        <f t="shared" ref="AF201:AF207" si="2779">IF($AF$7=0,0,$AF$7/$AF$6*AF200)</f>
        <v>0</v>
      </c>
      <c r="AG201" s="120"/>
      <c r="AH201" s="113"/>
      <c r="AI201" s="59">
        <f t="shared" ref="AI201:AI207" si="2780">IF($AI$7=0,0,$AI$7/$AI$6*AI200)</f>
        <v>0</v>
      </c>
      <c r="AJ201" s="59">
        <f t="shared" ref="AJ201:AJ207" si="2781">IF($AJ$7=0,0,$AJ$7/$AJ$6*AJ200)</f>
        <v>0</v>
      </c>
      <c r="AK201" s="59">
        <f t="shared" ref="AK201:AK207" si="2782">IF($AK$7=0,0,$AK$7/$AK$6*AK200)</f>
        <v>0</v>
      </c>
      <c r="AL201" s="59">
        <f t="shared" ref="AL201:AL207" si="2783">IF($AL$7=0,0,$AL$7/$AL$6*AL200)</f>
        <v>0</v>
      </c>
      <c r="AM201" s="115"/>
      <c r="AN201" s="116"/>
      <c r="AO201" s="118"/>
      <c r="AP201" s="171"/>
      <c r="AQ201" s="174"/>
      <c r="AR201" s="179"/>
      <c r="AS201" s="181"/>
      <c r="AT201" s="181"/>
      <c r="AU201" s="181"/>
      <c r="AV201" s="181"/>
      <c r="AW201" s="181"/>
      <c r="AX201" s="181"/>
      <c r="AY201" s="189"/>
    </row>
    <row r="202" spans="1:51" ht="15" customHeight="1" x14ac:dyDescent="0.25">
      <c r="A202" s="151">
        <v>98</v>
      </c>
      <c r="B202" s="153" t="str">
        <f>'Popis studenata'!B99</f>
        <v xml:space="preserve"> </v>
      </c>
      <c r="C202" s="155">
        <f>'Popis studenata'!C99</f>
        <v>0</v>
      </c>
      <c r="D202" s="21" t="s">
        <v>19</v>
      </c>
      <c r="E202" s="22"/>
      <c r="F202" s="23"/>
      <c r="G202" s="23"/>
      <c r="H202" s="23"/>
      <c r="I202" s="119">
        <f t="shared" ref="I202" si="2784">IF((E203+F203+G203+H203)&gt;$J$4,"GREŠKA",E203+F203+G203+H203)</f>
        <v>0</v>
      </c>
      <c r="J202" s="112" t="str">
        <f t="shared" ref="J202" si="2785">IF(I202=0,"NE",(IF(I202&gt;=($J$4/2),"DA","NE")))</f>
        <v>NE</v>
      </c>
      <c r="K202" s="22"/>
      <c r="L202" s="23"/>
      <c r="M202" s="23"/>
      <c r="N202" s="23"/>
      <c r="O202" s="119">
        <f t="shared" ref="O202" si="2786">IF((K203+L203+M203+N203)&gt;$P$4,"GREŠKA",K203+L203+M203+N203)</f>
        <v>0</v>
      </c>
      <c r="P202" s="112" t="str">
        <f t="shared" ref="P202" si="2787">IF(O202=0,"NE",(IF(O202&gt;=($P$4/2),"DA","NE")))</f>
        <v>NE</v>
      </c>
      <c r="Q202" s="22"/>
      <c r="R202" s="23"/>
      <c r="S202" s="23"/>
      <c r="T202" s="23"/>
      <c r="U202" s="119">
        <f t="shared" ref="U202" si="2788">IF((Q203+R203+S203+T203)&gt;$V$4,"GREŠKA",Q203+R203+S203+T203)</f>
        <v>0</v>
      </c>
      <c r="V202" s="112" t="str">
        <f t="shared" ref="V202" si="2789">IF(U202=0,"NE",(IF(U202&gt;=($V$4/2),"DA","NE")))</f>
        <v>NE</v>
      </c>
      <c r="W202" s="22"/>
      <c r="X202" s="23"/>
      <c r="Y202" s="23"/>
      <c r="Z202" s="23"/>
      <c r="AA202" s="119">
        <f t="shared" ref="AA202" si="2790">IF((W203+X203+Y203+Z203)&gt;$AB$4,"GREŠKA",W203+X203+Y203+Z203)</f>
        <v>0</v>
      </c>
      <c r="AB202" s="112" t="str">
        <f t="shared" ref="AB202" si="2791">IF(AA202=0,"NE",(IF(AA202&gt;=($AB$4/2),"DA","NE")))</f>
        <v>NE</v>
      </c>
      <c r="AC202" s="22"/>
      <c r="AD202" s="23"/>
      <c r="AE202" s="23"/>
      <c r="AF202" s="23"/>
      <c r="AG202" s="119">
        <f t="shared" ref="AG202" si="2792">IF((AC203+AD203+AE203+AF203)&gt;$AH$4,"GREŠKA",AC203+AD203+AE203+AF203)</f>
        <v>0</v>
      </c>
      <c r="AH202" s="112" t="str">
        <f t="shared" ref="AH202" si="2793">IF(AG202=0,"NE",(IF(AG202&gt;=($AH$4/2),"DA","NE")))</f>
        <v>NE</v>
      </c>
      <c r="AI202" s="22"/>
      <c r="AJ202" s="23"/>
      <c r="AK202" s="23"/>
      <c r="AL202" s="23"/>
      <c r="AM202" s="114">
        <f t="shared" ref="AM202" si="2794">IF((AI203+AJ203+AK203+AL203)&gt;$AN$4,"GREŠKA",AI203+AJ203+AK203+AL203)</f>
        <v>0</v>
      </c>
      <c r="AN202" s="112" t="str">
        <f t="shared" ref="AN202" si="2795">IF(AM202=0,"NE",(IF(AM202&gt;=($AN$4/2),"DA","NE")))</f>
        <v>NE</v>
      </c>
      <c r="AO202" s="117">
        <f t="shared" ref="AO202" si="2796">IF(AND(J202="da",P202="da",V202="da",AB202="da",AH202="da",AN202="da"),I202+O202+U202+AA202+AM202+AG202,0)</f>
        <v>0</v>
      </c>
      <c r="AP202" s="170" t="str">
        <f t="shared" ref="AP202" si="2797">IF(OR(COUNTIF(J202:AN203,"ne")&gt;3,COUNTIF(J202:AN203,"ne")=0),"NE",COUNTIF(J202:AN203,"ne"))</f>
        <v>NE</v>
      </c>
      <c r="AQ202" s="172" t="str">
        <f t="shared" ref="AQ202" si="2798">IF(SUM(COUNTBLANK(E202:H202),COUNTBLANK(K202:N202),COUNTBLANK(Q202:T202),COUNTBLANK(W202:Z202),COUNTBLANK(AC202:AF202),COUNTBLANK(AI202:AL202))=24,"NE","DA")</f>
        <v>NE</v>
      </c>
      <c r="AR202" s="178"/>
      <c r="AS202" s="184" t="str">
        <f>J202</f>
        <v>NE</v>
      </c>
      <c r="AT202" s="184" t="str">
        <f>P202</f>
        <v>NE</v>
      </c>
      <c r="AU202" s="184" t="str">
        <f>V202</f>
        <v>NE</v>
      </c>
      <c r="AV202" s="184" t="str">
        <f>AB202</f>
        <v>NE</v>
      </c>
      <c r="AW202" s="184" t="str">
        <f>AH202</f>
        <v>NE</v>
      </c>
      <c r="AX202" s="184" t="str">
        <f>AN202</f>
        <v>NE</v>
      </c>
      <c r="AY202" s="188" t="str">
        <f t="shared" ref="AY202" si="2799">IF(AO202&lt;50, "NE",IF(AO202&lt;60,2,IF(AO202&lt;75,3,IF(AO202&lt;90,4,5))))</f>
        <v>NE</v>
      </c>
    </row>
    <row r="203" spans="1:51" ht="15.75" customHeight="1" thickBot="1" x14ac:dyDescent="0.3">
      <c r="A203" s="152"/>
      <c r="B203" s="154"/>
      <c r="C203" s="156"/>
      <c r="D203" s="26" t="s">
        <v>20</v>
      </c>
      <c r="E203" s="27">
        <f t="shared" ref="E203" si="2800">IF($E$7=0,0,$E$7/$E$6*E202)</f>
        <v>0</v>
      </c>
      <c r="F203" s="27">
        <f t="shared" ref="F203" si="2801">IF($F$7=0,0,$F$7/$F$6*F202)</f>
        <v>0</v>
      </c>
      <c r="G203" s="27">
        <f t="shared" ref="G203" si="2802">IF($G$7=0,0,$G$7/$G$6*G202)</f>
        <v>0</v>
      </c>
      <c r="H203" s="27">
        <f t="shared" ref="H203" si="2803">IF($H$7=0,0,$H$7/$H$6*H202)</f>
        <v>0</v>
      </c>
      <c r="I203" s="115"/>
      <c r="J203" s="116"/>
      <c r="K203" s="28">
        <f t="shared" ref="K203" si="2804">IF($K$7=0,0,$K$7/$K$6*K202)</f>
        <v>0</v>
      </c>
      <c r="L203" s="27">
        <f t="shared" ref="L203" si="2805">IF($L$7=0,0,$L$7/$L$6*L202)</f>
        <v>0</v>
      </c>
      <c r="M203" s="27">
        <f t="shared" ref="M203" si="2806">IF($M$7=0,0,$M$7/$M$6*M202)</f>
        <v>0</v>
      </c>
      <c r="N203" s="27">
        <f t="shared" ref="N203" si="2807">IF($N$7=0,0,$N$7/$N$6*N202)</f>
        <v>0</v>
      </c>
      <c r="O203" s="115"/>
      <c r="P203" s="116"/>
      <c r="Q203" s="28">
        <f t="shared" ref="Q203" si="2808">IF($Q$7=0,0,$Q$7/$Q$6*Q202)</f>
        <v>0</v>
      </c>
      <c r="R203" s="27">
        <f t="shared" ref="R203" si="2809">IF($R$7=0,0,$R$7/$R$6*R202)</f>
        <v>0</v>
      </c>
      <c r="S203" s="27">
        <f t="shared" ref="S203" si="2810">IF($S$7=0,0,$S$7/$S$6*S202)</f>
        <v>0</v>
      </c>
      <c r="T203" s="27">
        <f t="shared" ref="T203" si="2811">IF($T$7=0,0,$T$7/$T$6*T202)</f>
        <v>0</v>
      </c>
      <c r="U203" s="115"/>
      <c r="V203" s="116"/>
      <c r="W203" s="28">
        <f t="shared" ref="W203" si="2812">IF($W$7=0,0,$W$7/$W$6*W202)</f>
        <v>0</v>
      </c>
      <c r="X203" s="27">
        <f t="shared" ref="X203" si="2813">IF($X$7=0,0,$X$7/$X$6*X202)</f>
        <v>0</v>
      </c>
      <c r="Y203" s="27">
        <f t="shared" ref="Y203" si="2814">IF($Y$7=0,0,$Y$7/$Y$6*Y202)</f>
        <v>0</v>
      </c>
      <c r="Z203" s="27">
        <f t="shared" ref="Z203" si="2815">IF($Z$7=0,0,$Z$7/$Z$6*Z202)</f>
        <v>0</v>
      </c>
      <c r="AA203" s="115"/>
      <c r="AB203" s="116"/>
      <c r="AC203" s="28">
        <f t="shared" si="2776"/>
        <v>0</v>
      </c>
      <c r="AD203" s="27">
        <f t="shared" si="2777"/>
        <v>0</v>
      </c>
      <c r="AE203" s="27">
        <f t="shared" si="2778"/>
        <v>0</v>
      </c>
      <c r="AF203" s="27">
        <f t="shared" si="2779"/>
        <v>0</v>
      </c>
      <c r="AG203" s="120"/>
      <c r="AH203" s="113"/>
      <c r="AI203" s="59">
        <f t="shared" si="2780"/>
        <v>0</v>
      </c>
      <c r="AJ203" s="59">
        <f t="shared" si="2781"/>
        <v>0</v>
      </c>
      <c r="AK203" s="59">
        <f t="shared" si="2782"/>
        <v>0</v>
      </c>
      <c r="AL203" s="59">
        <f t="shared" si="2783"/>
        <v>0</v>
      </c>
      <c r="AM203" s="115"/>
      <c r="AN203" s="116"/>
      <c r="AO203" s="118"/>
      <c r="AP203" s="171"/>
      <c r="AQ203" s="174"/>
      <c r="AR203" s="179"/>
      <c r="AS203" s="181"/>
      <c r="AT203" s="181"/>
      <c r="AU203" s="181"/>
      <c r="AV203" s="181"/>
      <c r="AW203" s="181"/>
      <c r="AX203" s="181"/>
      <c r="AY203" s="189"/>
    </row>
    <row r="204" spans="1:51" ht="15" customHeight="1" x14ac:dyDescent="0.25">
      <c r="A204" s="151">
        <v>99</v>
      </c>
      <c r="B204" s="153" t="str">
        <f>'Popis studenata'!B100</f>
        <v xml:space="preserve"> </v>
      </c>
      <c r="C204" s="155">
        <f>'Popis studenata'!C100</f>
        <v>0</v>
      </c>
      <c r="D204" s="21" t="s">
        <v>19</v>
      </c>
      <c r="E204" s="22"/>
      <c r="F204" s="23"/>
      <c r="G204" s="23"/>
      <c r="H204" s="23"/>
      <c r="I204" s="119">
        <f t="shared" ref="I204" si="2816">IF((E205+F205+G205+H205)&gt;$J$4,"GREŠKA",E205+F205+G205+H205)</f>
        <v>0</v>
      </c>
      <c r="J204" s="112" t="str">
        <f t="shared" ref="J204" si="2817">IF(I204=0,"NE",(IF(I204&gt;=($J$4/2),"DA","NE")))</f>
        <v>NE</v>
      </c>
      <c r="K204" s="22"/>
      <c r="L204" s="23"/>
      <c r="M204" s="23"/>
      <c r="N204" s="23"/>
      <c r="O204" s="119">
        <f t="shared" ref="O204" si="2818">IF((K205+L205+M205+N205)&gt;$P$4,"GREŠKA",K205+L205+M205+N205)</f>
        <v>0</v>
      </c>
      <c r="P204" s="112" t="str">
        <f t="shared" ref="P204" si="2819">IF(O204=0,"NE",(IF(O204&gt;=($P$4/2),"DA","NE")))</f>
        <v>NE</v>
      </c>
      <c r="Q204" s="22"/>
      <c r="R204" s="23"/>
      <c r="S204" s="23"/>
      <c r="T204" s="23"/>
      <c r="U204" s="119">
        <f t="shared" ref="U204" si="2820">IF((Q205+R205+S205+T205)&gt;$V$4,"GREŠKA",Q205+R205+S205+T205)</f>
        <v>0</v>
      </c>
      <c r="V204" s="112" t="str">
        <f t="shared" ref="V204" si="2821">IF(U204=0,"NE",(IF(U204&gt;=($V$4/2),"DA","NE")))</f>
        <v>NE</v>
      </c>
      <c r="W204" s="22"/>
      <c r="X204" s="23"/>
      <c r="Y204" s="23"/>
      <c r="Z204" s="23"/>
      <c r="AA204" s="119">
        <f t="shared" ref="AA204" si="2822">IF((W205+X205+Y205+Z205)&gt;$AB$4,"GREŠKA",W205+X205+Y205+Z205)</f>
        <v>0</v>
      </c>
      <c r="AB204" s="112" t="str">
        <f t="shared" ref="AB204" si="2823">IF(AA204=0,"NE",(IF(AA204&gt;=($AB$4/2),"DA","NE")))</f>
        <v>NE</v>
      </c>
      <c r="AC204" s="22"/>
      <c r="AD204" s="23"/>
      <c r="AE204" s="23"/>
      <c r="AF204" s="23"/>
      <c r="AG204" s="119">
        <f t="shared" ref="AG204" si="2824">IF((AC205+AD205+AE205+AF205)&gt;$AH$4,"GREŠKA",AC205+AD205+AE205+AF205)</f>
        <v>0</v>
      </c>
      <c r="AH204" s="112" t="str">
        <f t="shared" ref="AH204" si="2825">IF(AG204=0,"NE",(IF(AG204&gt;=($AH$4/2),"DA","NE")))</f>
        <v>NE</v>
      </c>
      <c r="AI204" s="22"/>
      <c r="AJ204" s="23"/>
      <c r="AK204" s="23"/>
      <c r="AL204" s="23"/>
      <c r="AM204" s="114">
        <f t="shared" ref="AM204" si="2826">IF((AI205+AJ205+AK205+AL205)&gt;$AN$4,"GREŠKA",AI205+AJ205+AK205+AL205)</f>
        <v>0</v>
      </c>
      <c r="AN204" s="112" t="str">
        <f t="shared" ref="AN204" si="2827">IF(AM204=0,"NE",(IF(AM204&gt;=($AN$4/2),"DA","NE")))</f>
        <v>NE</v>
      </c>
      <c r="AO204" s="117">
        <f t="shared" ref="AO204" si="2828">IF(AND(J204="da",P204="da",V204="da",AB204="da",AH204="da",AN204="da"),I204+O204+U204+AA204+AM204+AG204,0)</f>
        <v>0</v>
      </c>
      <c r="AP204" s="170" t="str">
        <f t="shared" ref="AP204" si="2829">IF(OR(COUNTIF(J204:AN205,"ne")&gt;3,COUNTIF(J204:AN205,"ne")=0),"NE",COUNTIF(J204:AN205,"ne"))</f>
        <v>NE</v>
      </c>
      <c r="AQ204" s="172" t="str">
        <f t="shared" ref="AQ204" si="2830">IF(SUM(COUNTBLANK(E204:H204),COUNTBLANK(K204:N204),COUNTBLANK(Q204:T204),COUNTBLANK(W204:Z204),COUNTBLANK(AC204:AF204),COUNTBLANK(AI204:AL204))=24,"NE","DA")</f>
        <v>NE</v>
      </c>
      <c r="AR204" s="178"/>
      <c r="AS204" s="184" t="str">
        <f>J204</f>
        <v>NE</v>
      </c>
      <c r="AT204" s="184" t="str">
        <f>P204</f>
        <v>NE</v>
      </c>
      <c r="AU204" s="184" t="str">
        <f>V204</f>
        <v>NE</v>
      </c>
      <c r="AV204" s="184" t="str">
        <f>AB204</f>
        <v>NE</v>
      </c>
      <c r="AW204" s="184" t="str">
        <f>AH204</f>
        <v>NE</v>
      </c>
      <c r="AX204" s="184" t="str">
        <f>AN204</f>
        <v>NE</v>
      </c>
      <c r="AY204" s="188" t="str">
        <f t="shared" ref="AY204" si="2831">IF(AO204&lt;50, "NE",IF(AO204&lt;60,2,IF(AO204&lt;75,3,IF(AO204&lt;90,4,5))))</f>
        <v>NE</v>
      </c>
    </row>
    <row r="205" spans="1:51" ht="15.75" customHeight="1" thickBot="1" x14ac:dyDescent="0.3">
      <c r="A205" s="152"/>
      <c r="B205" s="154"/>
      <c r="C205" s="156"/>
      <c r="D205" s="26" t="s">
        <v>20</v>
      </c>
      <c r="E205" s="27">
        <f t="shared" ref="E205" si="2832">IF($E$7=0,0,$E$7/$E$6*E204)</f>
        <v>0</v>
      </c>
      <c r="F205" s="27">
        <f t="shared" ref="F205" si="2833">IF($F$7=0,0,$F$7/$F$6*F204)</f>
        <v>0</v>
      </c>
      <c r="G205" s="27">
        <f t="shared" ref="G205" si="2834">IF($G$7=0,0,$G$7/$G$6*G204)</f>
        <v>0</v>
      </c>
      <c r="H205" s="27">
        <f t="shared" ref="H205" si="2835">IF($H$7=0,0,$H$7/$H$6*H204)</f>
        <v>0</v>
      </c>
      <c r="I205" s="115"/>
      <c r="J205" s="116"/>
      <c r="K205" s="28">
        <f t="shared" ref="K205" si="2836">IF($K$7=0,0,$K$7/$K$6*K204)</f>
        <v>0</v>
      </c>
      <c r="L205" s="27">
        <f t="shared" ref="L205" si="2837">IF($L$7=0,0,$L$7/$L$6*L204)</f>
        <v>0</v>
      </c>
      <c r="M205" s="27">
        <f t="shared" ref="M205" si="2838">IF($M$7=0,0,$M$7/$M$6*M204)</f>
        <v>0</v>
      </c>
      <c r="N205" s="27">
        <f t="shared" ref="N205" si="2839">IF($N$7=0,0,$N$7/$N$6*N204)</f>
        <v>0</v>
      </c>
      <c r="O205" s="115"/>
      <c r="P205" s="116"/>
      <c r="Q205" s="28">
        <f t="shared" ref="Q205" si="2840">IF($Q$7=0,0,$Q$7/$Q$6*Q204)</f>
        <v>0</v>
      </c>
      <c r="R205" s="27">
        <f t="shared" ref="R205" si="2841">IF($R$7=0,0,$R$7/$R$6*R204)</f>
        <v>0</v>
      </c>
      <c r="S205" s="27">
        <f t="shared" ref="S205" si="2842">IF($S$7=0,0,$S$7/$S$6*S204)</f>
        <v>0</v>
      </c>
      <c r="T205" s="27">
        <f t="shared" ref="T205" si="2843">IF($T$7=0,0,$T$7/$T$6*T204)</f>
        <v>0</v>
      </c>
      <c r="U205" s="115"/>
      <c r="V205" s="116"/>
      <c r="W205" s="28">
        <f t="shared" ref="W205" si="2844">IF($W$7=0,0,$W$7/$W$6*W204)</f>
        <v>0</v>
      </c>
      <c r="X205" s="27">
        <f t="shared" ref="X205" si="2845">IF($X$7=0,0,$X$7/$X$6*X204)</f>
        <v>0</v>
      </c>
      <c r="Y205" s="27">
        <f t="shared" ref="Y205" si="2846">IF($Y$7=0,0,$Y$7/$Y$6*Y204)</f>
        <v>0</v>
      </c>
      <c r="Z205" s="27">
        <f t="shared" ref="Z205" si="2847">IF($Z$7=0,0,$Z$7/$Z$6*Z204)</f>
        <v>0</v>
      </c>
      <c r="AA205" s="115"/>
      <c r="AB205" s="116"/>
      <c r="AC205" s="28">
        <f t="shared" si="2776"/>
        <v>0</v>
      </c>
      <c r="AD205" s="27">
        <f t="shared" si="2777"/>
        <v>0</v>
      </c>
      <c r="AE205" s="27">
        <f t="shared" si="2778"/>
        <v>0</v>
      </c>
      <c r="AF205" s="27">
        <f t="shared" si="2779"/>
        <v>0</v>
      </c>
      <c r="AG205" s="120"/>
      <c r="AH205" s="113"/>
      <c r="AI205" s="59">
        <f t="shared" si="2780"/>
        <v>0</v>
      </c>
      <c r="AJ205" s="59">
        <f t="shared" si="2781"/>
        <v>0</v>
      </c>
      <c r="AK205" s="59">
        <f t="shared" si="2782"/>
        <v>0</v>
      </c>
      <c r="AL205" s="59">
        <f t="shared" si="2783"/>
        <v>0</v>
      </c>
      <c r="AM205" s="115"/>
      <c r="AN205" s="116"/>
      <c r="AO205" s="118"/>
      <c r="AP205" s="171"/>
      <c r="AQ205" s="174"/>
      <c r="AR205" s="179"/>
      <c r="AS205" s="181"/>
      <c r="AT205" s="181"/>
      <c r="AU205" s="181"/>
      <c r="AV205" s="181"/>
      <c r="AW205" s="181"/>
      <c r="AX205" s="181"/>
      <c r="AY205" s="189"/>
    </row>
    <row r="206" spans="1:51" ht="15" customHeight="1" x14ac:dyDescent="0.25">
      <c r="A206" s="151">
        <v>100</v>
      </c>
      <c r="B206" s="153" t="str">
        <f>'Popis studenata'!B101</f>
        <v xml:space="preserve"> </v>
      </c>
      <c r="C206" s="155">
        <f>'Popis studenata'!C101</f>
        <v>0</v>
      </c>
      <c r="D206" s="21" t="s">
        <v>19</v>
      </c>
      <c r="E206" s="22"/>
      <c r="F206" s="23"/>
      <c r="G206" s="23"/>
      <c r="H206" s="23"/>
      <c r="I206" s="119">
        <f t="shared" ref="I206" si="2848">IF((E207+F207+G207+H207)&gt;$J$4,"GREŠKA",E207+F207+G207+H207)</f>
        <v>0</v>
      </c>
      <c r="J206" s="112" t="str">
        <f t="shared" ref="J206" si="2849">IF(I206=0,"NE",(IF(I206&gt;=($J$4/2),"DA","NE")))</f>
        <v>NE</v>
      </c>
      <c r="K206" s="22"/>
      <c r="L206" s="23"/>
      <c r="M206" s="23"/>
      <c r="N206" s="23"/>
      <c r="O206" s="119">
        <f t="shared" ref="O206" si="2850">IF((K207+L207+M207+N207)&gt;$P$4,"GREŠKA",K207+L207+M207+N207)</f>
        <v>0</v>
      </c>
      <c r="P206" s="112" t="str">
        <f t="shared" ref="P206" si="2851">IF(O206=0,"NE",(IF(O206&gt;=($P$4/2),"DA","NE")))</f>
        <v>NE</v>
      </c>
      <c r="Q206" s="22"/>
      <c r="R206" s="23"/>
      <c r="S206" s="23"/>
      <c r="T206" s="23"/>
      <c r="U206" s="119">
        <f t="shared" ref="U206" si="2852">IF((Q207+R207+S207+T207)&gt;$V$4,"GREŠKA",Q207+R207+S207+T207)</f>
        <v>0</v>
      </c>
      <c r="V206" s="112" t="str">
        <f t="shared" ref="V206" si="2853">IF(U206=0,"NE",(IF(U206&gt;=($V$4/2),"DA","NE")))</f>
        <v>NE</v>
      </c>
      <c r="W206" s="22"/>
      <c r="X206" s="23"/>
      <c r="Y206" s="23"/>
      <c r="Z206" s="23"/>
      <c r="AA206" s="119">
        <f t="shared" ref="AA206" si="2854">IF((W207+X207+Y207+Z207)&gt;$AB$4,"GREŠKA",W207+X207+Y207+Z207)</f>
        <v>0</v>
      </c>
      <c r="AB206" s="112" t="str">
        <f t="shared" ref="AB206" si="2855">IF(AA206=0,"NE",(IF(AA206&gt;=($AB$4/2),"DA","NE")))</f>
        <v>NE</v>
      </c>
      <c r="AC206" s="22"/>
      <c r="AD206" s="23"/>
      <c r="AE206" s="23"/>
      <c r="AF206" s="23"/>
      <c r="AG206" s="119">
        <f t="shared" ref="AG206" si="2856">IF((AC207+AD207+AE207+AF207)&gt;$AH$4,"GREŠKA",AC207+AD207+AE207+AF207)</f>
        <v>0</v>
      </c>
      <c r="AH206" s="112" t="str">
        <f t="shared" ref="AH206" si="2857">IF(AG206=0,"NE",(IF(AG206&gt;=($AH$4/2),"DA","NE")))</f>
        <v>NE</v>
      </c>
      <c r="AI206" s="22"/>
      <c r="AJ206" s="23"/>
      <c r="AK206" s="23"/>
      <c r="AL206" s="23"/>
      <c r="AM206" s="114">
        <f t="shared" ref="AM206" si="2858">IF((AI207+AJ207+AK207+AL207)&gt;$AN$4,"GREŠKA",AI207+AJ207+AK207+AL207)</f>
        <v>0</v>
      </c>
      <c r="AN206" s="112" t="str">
        <f t="shared" ref="AN206" si="2859">IF(AM206=0,"NE",(IF(AM206&gt;=($AN$4/2),"DA","NE")))</f>
        <v>NE</v>
      </c>
      <c r="AO206" s="117">
        <f t="shared" ref="AO206" si="2860">IF(AND(J206="da",P206="da",V206="da",AB206="da",AH206="da",AN206="da"),I206+O206+U206+AA206+AM206+AG206,0)</f>
        <v>0</v>
      </c>
      <c r="AP206" s="170" t="str">
        <f t="shared" ref="AP206" si="2861">IF(OR(COUNTIF(J206:AN207,"ne")&gt;3,COUNTIF(J206:AN207,"ne")=0),"NE",COUNTIF(J206:AN207,"ne"))</f>
        <v>NE</v>
      </c>
      <c r="AQ206" s="172" t="str">
        <f t="shared" ref="AQ206" si="2862">IF(SUM(COUNTBLANK(E206:H206),COUNTBLANK(K206:N206),COUNTBLANK(Q206:T206),COUNTBLANK(W206:Z206),COUNTBLANK(AC206:AF206),COUNTBLANK(AI206:AL206))=24,"NE","DA")</f>
        <v>NE</v>
      </c>
      <c r="AR206" s="178"/>
      <c r="AS206" s="184" t="str">
        <f>J206</f>
        <v>NE</v>
      </c>
      <c r="AT206" s="184" t="str">
        <f>P206</f>
        <v>NE</v>
      </c>
      <c r="AU206" s="184" t="str">
        <f>V206</f>
        <v>NE</v>
      </c>
      <c r="AV206" s="184" t="str">
        <f>AB206</f>
        <v>NE</v>
      </c>
      <c r="AW206" s="184" t="str">
        <f>AH206</f>
        <v>NE</v>
      </c>
      <c r="AX206" s="184" t="str">
        <f>AN206</f>
        <v>NE</v>
      </c>
      <c r="AY206" s="188" t="str">
        <f t="shared" ref="AY206" si="2863">IF(AO206&lt;50, "NE",IF(AO206&lt;60,2,IF(AO206&lt;75,3,IF(AO206&lt;90,4,5))))</f>
        <v>NE</v>
      </c>
    </row>
    <row r="207" spans="1:51" ht="15.75" customHeight="1" thickBot="1" x14ac:dyDescent="0.3">
      <c r="A207" s="152"/>
      <c r="B207" s="154"/>
      <c r="C207" s="156"/>
      <c r="D207" s="26" t="s">
        <v>20</v>
      </c>
      <c r="E207" s="27">
        <f t="shared" ref="E207" si="2864">IF($E$7=0,0,$E$7/$E$6*E206)</f>
        <v>0</v>
      </c>
      <c r="F207" s="27">
        <f t="shared" ref="F207" si="2865">IF($F$7=0,0,$F$7/$F$6*F206)</f>
        <v>0</v>
      </c>
      <c r="G207" s="27">
        <f t="shared" ref="G207" si="2866">IF($G$7=0,0,$G$7/$G$6*G206)</f>
        <v>0</v>
      </c>
      <c r="H207" s="27">
        <f t="shared" ref="H207" si="2867">IF($H$7=0,0,$H$7/$H$6*H206)</f>
        <v>0</v>
      </c>
      <c r="I207" s="115"/>
      <c r="J207" s="116"/>
      <c r="K207" s="28">
        <f t="shared" ref="K207" si="2868">IF($K$7=0,0,$K$7/$K$6*K206)</f>
        <v>0</v>
      </c>
      <c r="L207" s="27">
        <f t="shared" ref="L207" si="2869">IF($L$7=0,0,$L$7/$L$6*L206)</f>
        <v>0</v>
      </c>
      <c r="M207" s="27">
        <f t="shared" ref="M207" si="2870">IF($M$7=0,0,$M$7/$M$6*M206)</f>
        <v>0</v>
      </c>
      <c r="N207" s="27">
        <f t="shared" ref="N207" si="2871">IF($N$7=0,0,$N$7/$N$6*N206)</f>
        <v>0</v>
      </c>
      <c r="O207" s="115"/>
      <c r="P207" s="116"/>
      <c r="Q207" s="28">
        <f t="shared" ref="Q207" si="2872">IF($Q$7=0,0,$Q$7/$Q$6*Q206)</f>
        <v>0</v>
      </c>
      <c r="R207" s="27">
        <f t="shared" ref="R207" si="2873">IF($R$7=0,0,$R$7/$R$6*R206)</f>
        <v>0</v>
      </c>
      <c r="S207" s="27">
        <f t="shared" ref="S207" si="2874">IF($S$7=0,0,$S$7/$S$6*S206)</f>
        <v>0</v>
      </c>
      <c r="T207" s="27">
        <f t="shared" ref="T207" si="2875">IF($T$7=0,0,$T$7/$T$6*T206)</f>
        <v>0</v>
      </c>
      <c r="U207" s="115"/>
      <c r="V207" s="116"/>
      <c r="W207" s="28">
        <f t="shared" ref="W207" si="2876">IF($W$7=0,0,$W$7/$W$6*W206)</f>
        <v>0</v>
      </c>
      <c r="X207" s="27">
        <f t="shared" ref="X207" si="2877">IF($X$7=0,0,$X$7/$X$6*X206)</f>
        <v>0</v>
      </c>
      <c r="Y207" s="27">
        <f t="shared" ref="Y207" si="2878">IF($Y$7=0,0,$Y$7/$Y$6*Y206)</f>
        <v>0</v>
      </c>
      <c r="Z207" s="27">
        <f t="shared" ref="Z207" si="2879">IF($Z$7=0,0,$Z$7/$Z$6*Z206)</f>
        <v>0</v>
      </c>
      <c r="AA207" s="115"/>
      <c r="AB207" s="116"/>
      <c r="AC207" s="28">
        <f t="shared" si="2776"/>
        <v>0</v>
      </c>
      <c r="AD207" s="27">
        <f t="shared" si="2777"/>
        <v>0</v>
      </c>
      <c r="AE207" s="27">
        <f t="shared" si="2778"/>
        <v>0</v>
      </c>
      <c r="AF207" s="27">
        <f t="shared" si="2779"/>
        <v>0</v>
      </c>
      <c r="AG207" s="120"/>
      <c r="AH207" s="113"/>
      <c r="AI207" s="59">
        <f t="shared" si="2780"/>
        <v>0</v>
      </c>
      <c r="AJ207" s="59">
        <f t="shared" si="2781"/>
        <v>0</v>
      </c>
      <c r="AK207" s="59">
        <f t="shared" si="2782"/>
        <v>0</v>
      </c>
      <c r="AL207" s="59">
        <f t="shared" si="2783"/>
        <v>0</v>
      </c>
      <c r="AM207" s="115"/>
      <c r="AN207" s="116"/>
      <c r="AO207" s="118"/>
      <c r="AP207" s="171"/>
      <c r="AQ207" s="174"/>
      <c r="AR207" s="179"/>
      <c r="AS207" s="181"/>
      <c r="AT207" s="181"/>
      <c r="AU207" s="181"/>
      <c r="AV207" s="181"/>
      <c r="AW207" s="181"/>
      <c r="AX207" s="181"/>
      <c r="AY207" s="189"/>
    </row>
    <row r="208" spans="1:51" hidden="1" x14ac:dyDescent="0.25">
      <c r="AO208" s="2">
        <f>COUNTIF(AO8:AO207,"&gt;0")</f>
        <v>0</v>
      </c>
      <c r="AP208" s="65" t="s">
        <v>142</v>
      </c>
      <c r="AQ208" s="65">
        <f>COUNTIF(AQ8:AQ207,"DA")</f>
        <v>0</v>
      </c>
      <c r="AY208" s="86" t="e">
        <f>AVERAGEIF(AY8:AY207,"&gt;=2")</f>
        <v>#DIV/0!</v>
      </c>
    </row>
    <row r="209" spans="41:41" hidden="1" x14ac:dyDescent="0.25">
      <c r="AO209" s="2" t="e">
        <f>AVERAGEIF(AO8:AO207,"&gt;0")</f>
        <v>#DIV/0!</v>
      </c>
    </row>
  </sheetData>
  <sheetProtection algorithmName="SHA-512" hashValue="h7HMeUQv4LIo2et7l65BRUXfpJIlmWWFA0dXJK7IUhWjVX2s+77VRtbIKHYZQbTb0fxgblupDKLPzP2eTAtR7A==" saltValue="O0OPaxunvmgRwg/smRMoQg==" spinCount="100000" sheet="1" selectLockedCells="1"/>
  <mergeCells count="2640">
    <mergeCell ref="AY120:AY121"/>
    <mergeCell ref="AY122:AY123"/>
    <mergeCell ref="AY124:AY125"/>
    <mergeCell ref="AY126:AY127"/>
    <mergeCell ref="AY128:AY129"/>
    <mergeCell ref="AY130:AY131"/>
    <mergeCell ref="AY132:AY133"/>
    <mergeCell ref="AY134:AY135"/>
    <mergeCell ref="AY136:AY137"/>
    <mergeCell ref="AY160:AY161"/>
    <mergeCell ref="AY162:AY163"/>
    <mergeCell ref="AY138:AY139"/>
    <mergeCell ref="AY140:AY141"/>
    <mergeCell ref="AY142:AY143"/>
    <mergeCell ref="AY144:AY145"/>
    <mergeCell ref="AY146:AY147"/>
    <mergeCell ref="AY148:AY149"/>
    <mergeCell ref="AY150:AY151"/>
    <mergeCell ref="AY152:AY153"/>
    <mergeCell ref="AY154:AY155"/>
    <mergeCell ref="AY156:AY157"/>
    <mergeCell ref="AY158:AY159"/>
    <mergeCell ref="AY92:AY93"/>
    <mergeCell ref="AY94:AY95"/>
    <mergeCell ref="AY96:AY97"/>
    <mergeCell ref="AY98:AY99"/>
    <mergeCell ref="AY100:AY101"/>
    <mergeCell ref="AY102:AY103"/>
    <mergeCell ref="AY206:AY207"/>
    <mergeCell ref="AY172:AY173"/>
    <mergeCell ref="AY174:AY175"/>
    <mergeCell ref="AY176:AY177"/>
    <mergeCell ref="AY178:AY179"/>
    <mergeCell ref="AY180:AY181"/>
    <mergeCell ref="AY182:AY183"/>
    <mergeCell ref="AY184:AY185"/>
    <mergeCell ref="AY186:AY187"/>
    <mergeCell ref="AY188:AY189"/>
    <mergeCell ref="AY190:AY191"/>
    <mergeCell ref="AY192:AY193"/>
    <mergeCell ref="AY194:AY195"/>
    <mergeCell ref="AY196:AY197"/>
    <mergeCell ref="AY198:AY199"/>
    <mergeCell ref="AY200:AY201"/>
    <mergeCell ref="AY202:AY203"/>
    <mergeCell ref="AY204:AY205"/>
    <mergeCell ref="AY164:AY165"/>
    <mergeCell ref="AY166:AY167"/>
    <mergeCell ref="AY168:AY169"/>
    <mergeCell ref="AY170:AY171"/>
    <mergeCell ref="AY112:AY113"/>
    <mergeCell ref="AY114:AY115"/>
    <mergeCell ref="AY116:AY117"/>
    <mergeCell ref="AY118:AY119"/>
    <mergeCell ref="AY104:AY105"/>
    <mergeCell ref="AY106:AY107"/>
    <mergeCell ref="AY108:AY109"/>
    <mergeCell ref="AY110:AY111"/>
    <mergeCell ref="AY36:AY37"/>
    <mergeCell ref="AY38:AY39"/>
    <mergeCell ref="AY40:AY41"/>
    <mergeCell ref="AY42:AY43"/>
    <mergeCell ref="AY44:AY45"/>
    <mergeCell ref="AY46:AY47"/>
    <mergeCell ref="AY48:AY49"/>
    <mergeCell ref="AY50:AY51"/>
    <mergeCell ref="AY52:AY53"/>
    <mergeCell ref="AY54:AY55"/>
    <mergeCell ref="AY56:AY57"/>
    <mergeCell ref="AY58:AY59"/>
    <mergeCell ref="AY60:AY61"/>
    <mergeCell ref="AY62:AY63"/>
    <mergeCell ref="AY64:AY65"/>
    <mergeCell ref="AY66:AY67"/>
    <mergeCell ref="AY68:AY69"/>
    <mergeCell ref="AY70:AY71"/>
    <mergeCell ref="AY72:AY73"/>
    <mergeCell ref="AY74:AY75"/>
    <mergeCell ref="AY76:AY77"/>
    <mergeCell ref="AY78:AY79"/>
    <mergeCell ref="AY80:AY81"/>
    <mergeCell ref="AY82:AY83"/>
    <mergeCell ref="AY84:AY85"/>
    <mergeCell ref="AY86:AY87"/>
    <mergeCell ref="AY88:AY89"/>
    <mergeCell ref="AY90:AY91"/>
    <mergeCell ref="AQ176:AQ177"/>
    <mergeCell ref="AQ178:AQ179"/>
    <mergeCell ref="AQ180:AQ181"/>
    <mergeCell ref="AQ182:AQ183"/>
    <mergeCell ref="AQ184:AQ185"/>
    <mergeCell ref="AQ186:AQ187"/>
    <mergeCell ref="AQ188:AQ189"/>
    <mergeCell ref="AQ190:AQ191"/>
    <mergeCell ref="AQ192:AQ193"/>
    <mergeCell ref="AQ194:AQ195"/>
    <mergeCell ref="AQ196:AQ197"/>
    <mergeCell ref="AQ198:AQ199"/>
    <mergeCell ref="AQ200:AQ201"/>
    <mergeCell ref="AQ202:AQ203"/>
    <mergeCell ref="AQ204:AQ205"/>
    <mergeCell ref="AQ206:AQ207"/>
    <mergeCell ref="AY3:AY7"/>
    <mergeCell ref="AY8:AY9"/>
    <mergeCell ref="AY10:AY11"/>
    <mergeCell ref="AY12:AY13"/>
    <mergeCell ref="AY14:AY15"/>
    <mergeCell ref="AY16:AY17"/>
    <mergeCell ref="AY18:AY19"/>
    <mergeCell ref="AY20:AY21"/>
    <mergeCell ref="AY22:AY23"/>
    <mergeCell ref="AY24:AY25"/>
    <mergeCell ref="AY26:AY27"/>
    <mergeCell ref="AY28:AY29"/>
    <mergeCell ref="AY30:AY31"/>
    <mergeCell ref="AY32:AY33"/>
    <mergeCell ref="AY34:AY35"/>
    <mergeCell ref="AQ142:AQ143"/>
    <mergeCell ref="AQ144:AQ145"/>
    <mergeCell ref="AQ146:AQ147"/>
    <mergeCell ref="AQ148:AQ149"/>
    <mergeCell ref="AQ150:AQ151"/>
    <mergeCell ref="AQ152:AQ153"/>
    <mergeCell ref="AQ154:AQ155"/>
    <mergeCell ref="AQ156:AQ157"/>
    <mergeCell ref="AQ158:AQ159"/>
    <mergeCell ref="AQ160:AQ161"/>
    <mergeCell ref="AQ162:AQ163"/>
    <mergeCell ref="AQ164:AQ165"/>
    <mergeCell ref="AQ166:AQ167"/>
    <mergeCell ref="AQ168:AQ169"/>
    <mergeCell ref="AQ170:AQ171"/>
    <mergeCell ref="AQ172:AQ173"/>
    <mergeCell ref="AQ174:AQ175"/>
    <mergeCell ref="AQ108:AQ109"/>
    <mergeCell ref="AQ110:AQ111"/>
    <mergeCell ref="AQ112:AQ113"/>
    <mergeCell ref="AQ114:AQ115"/>
    <mergeCell ref="AQ116:AQ117"/>
    <mergeCell ref="AQ118:AQ119"/>
    <mergeCell ref="AQ120:AQ121"/>
    <mergeCell ref="AQ122:AQ123"/>
    <mergeCell ref="AQ124:AQ125"/>
    <mergeCell ref="AQ126:AQ127"/>
    <mergeCell ref="AQ128:AQ129"/>
    <mergeCell ref="AQ130:AQ131"/>
    <mergeCell ref="AQ132:AQ133"/>
    <mergeCell ref="AQ134:AQ135"/>
    <mergeCell ref="AQ136:AQ137"/>
    <mergeCell ref="AQ138:AQ139"/>
    <mergeCell ref="AQ46:AQ47"/>
    <mergeCell ref="AQ48:AQ49"/>
    <mergeCell ref="AQ50:AQ51"/>
    <mergeCell ref="AQ52:AQ53"/>
    <mergeCell ref="AQ54:AQ55"/>
    <mergeCell ref="AQ56:AQ57"/>
    <mergeCell ref="AQ58:AQ59"/>
    <mergeCell ref="AQ60:AQ61"/>
    <mergeCell ref="AQ62:AQ63"/>
    <mergeCell ref="AQ64:AQ65"/>
    <mergeCell ref="AQ66:AQ67"/>
    <mergeCell ref="AQ68:AQ69"/>
    <mergeCell ref="AQ70:AQ71"/>
    <mergeCell ref="AQ72:AQ73"/>
    <mergeCell ref="AQ140:AQ141"/>
    <mergeCell ref="AQ74:AQ75"/>
    <mergeCell ref="AQ76:AQ77"/>
    <mergeCell ref="AQ78:AQ79"/>
    <mergeCell ref="AQ80:AQ81"/>
    <mergeCell ref="AQ82:AQ83"/>
    <mergeCell ref="AQ84:AQ85"/>
    <mergeCell ref="AQ86:AQ87"/>
    <mergeCell ref="AQ88:AQ89"/>
    <mergeCell ref="AQ90:AQ91"/>
    <mergeCell ref="AQ92:AQ93"/>
    <mergeCell ref="AQ94:AQ95"/>
    <mergeCell ref="AQ96:AQ97"/>
    <mergeCell ref="AQ98:AQ99"/>
    <mergeCell ref="AQ100:AQ101"/>
    <mergeCell ref="AQ102:AQ103"/>
    <mergeCell ref="AQ104:AQ105"/>
    <mergeCell ref="AQ106:AQ107"/>
    <mergeCell ref="AS204:AS205"/>
    <mergeCell ref="AT204:AT205"/>
    <mergeCell ref="AU204:AU205"/>
    <mergeCell ref="AV204:AV205"/>
    <mergeCell ref="AW204:AW205"/>
    <mergeCell ref="AX204:AX205"/>
    <mergeCell ref="AS206:AS207"/>
    <mergeCell ref="AT206:AT207"/>
    <mergeCell ref="AU206:AU207"/>
    <mergeCell ref="AV206:AV207"/>
    <mergeCell ref="AW206:AW207"/>
    <mergeCell ref="AX206:AX207"/>
    <mergeCell ref="AQ3:AQ7"/>
    <mergeCell ref="AQ8:AQ9"/>
    <mergeCell ref="AQ10:AQ11"/>
    <mergeCell ref="AQ12:AQ13"/>
    <mergeCell ref="AQ14:AQ15"/>
    <mergeCell ref="AQ16:AQ17"/>
    <mergeCell ref="AQ18:AQ19"/>
    <mergeCell ref="AQ20:AQ21"/>
    <mergeCell ref="AQ22:AQ23"/>
    <mergeCell ref="AQ24:AQ25"/>
    <mergeCell ref="AQ26:AQ27"/>
    <mergeCell ref="AQ28:AQ29"/>
    <mergeCell ref="AQ30:AQ31"/>
    <mergeCell ref="AQ32:AQ33"/>
    <mergeCell ref="AQ34:AQ35"/>
    <mergeCell ref="AQ36:AQ37"/>
    <mergeCell ref="AQ38:AQ39"/>
    <mergeCell ref="AQ40:AQ41"/>
    <mergeCell ref="AQ42:AQ43"/>
    <mergeCell ref="AQ44:AQ45"/>
    <mergeCell ref="AS198:AS199"/>
    <mergeCell ref="AT198:AT199"/>
    <mergeCell ref="AU198:AU199"/>
    <mergeCell ref="AV198:AV199"/>
    <mergeCell ref="AW198:AW199"/>
    <mergeCell ref="AX198:AX199"/>
    <mergeCell ref="AS200:AS201"/>
    <mergeCell ref="AT200:AT201"/>
    <mergeCell ref="AU200:AU201"/>
    <mergeCell ref="AV200:AV201"/>
    <mergeCell ref="AW200:AW201"/>
    <mergeCell ref="AX200:AX201"/>
    <mergeCell ref="AS202:AS203"/>
    <mergeCell ref="AT202:AT203"/>
    <mergeCell ref="AU202:AU203"/>
    <mergeCell ref="AV202:AV203"/>
    <mergeCell ref="AW202:AW203"/>
    <mergeCell ref="AX202:AX203"/>
    <mergeCell ref="AS192:AS193"/>
    <mergeCell ref="AT192:AT193"/>
    <mergeCell ref="AU192:AU193"/>
    <mergeCell ref="AV192:AV193"/>
    <mergeCell ref="AW192:AW193"/>
    <mergeCell ref="AX192:AX193"/>
    <mergeCell ref="AS194:AS195"/>
    <mergeCell ref="AT194:AT195"/>
    <mergeCell ref="AU194:AU195"/>
    <mergeCell ref="AV194:AV195"/>
    <mergeCell ref="AW194:AW195"/>
    <mergeCell ref="AX194:AX195"/>
    <mergeCell ref="AS196:AS197"/>
    <mergeCell ref="AT196:AT197"/>
    <mergeCell ref="AU196:AU197"/>
    <mergeCell ref="AV196:AV197"/>
    <mergeCell ref="AW196:AW197"/>
    <mergeCell ref="AX196:AX197"/>
    <mergeCell ref="AS186:AS187"/>
    <mergeCell ref="AT186:AT187"/>
    <mergeCell ref="AU186:AU187"/>
    <mergeCell ref="AV186:AV187"/>
    <mergeCell ref="AW186:AW187"/>
    <mergeCell ref="AX186:AX187"/>
    <mergeCell ref="AS188:AS189"/>
    <mergeCell ref="AT188:AT189"/>
    <mergeCell ref="AU188:AU189"/>
    <mergeCell ref="AV188:AV189"/>
    <mergeCell ref="AW188:AW189"/>
    <mergeCell ref="AX188:AX189"/>
    <mergeCell ref="AS190:AS191"/>
    <mergeCell ref="AT190:AT191"/>
    <mergeCell ref="AU190:AU191"/>
    <mergeCell ref="AV190:AV191"/>
    <mergeCell ref="AW190:AW191"/>
    <mergeCell ref="AX190:AX191"/>
    <mergeCell ref="AS180:AS181"/>
    <mergeCell ref="AT180:AT181"/>
    <mergeCell ref="AU180:AU181"/>
    <mergeCell ref="AV180:AV181"/>
    <mergeCell ref="AW180:AW181"/>
    <mergeCell ref="AX180:AX181"/>
    <mergeCell ref="AS182:AS183"/>
    <mergeCell ref="AT182:AT183"/>
    <mergeCell ref="AU182:AU183"/>
    <mergeCell ref="AV182:AV183"/>
    <mergeCell ref="AW182:AW183"/>
    <mergeCell ref="AX182:AX183"/>
    <mergeCell ref="AS184:AS185"/>
    <mergeCell ref="AT184:AT185"/>
    <mergeCell ref="AU184:AU185"/>
    <mergeCell ref="AV184:AV185"/>
    <mergeCell ref="AW184:AW185"/>
    <mergeCell ref="AX184:AX185"/>
    <mergeCell ref="AS174:AS175"/>
    <mergeCell ref="AT174:AT175"/>
    <mergeCell ref="AU174:AU175"/>
    <mergeCell ref="AV174:AV175"/>
    <mergeCell ref="AW174:AW175"/>
    <mergeCell ref="AX174:AX175"/>
    <mergeCell ref="AS176:AS177"/>
    <mergeCell ref="AT176:AT177"/>
    <mergeCell ref="AU176:AU177"/>
    <mergeCell ref="AV176:AV177"/>
    <mergeCell ref="AW176:AW177"/>
    <mergeCell ref="AX176:AX177"/>
    <mergeCell ref="AS178:AS179"/>
    <mergeCell ref="AT178:AT179"/>
    <mergeCell ref="AU178:AU179"/>
    <mergeCell ref="AV178:AV179"/>
    <mergeCell ref="AW178:AW179"/>
    <mergeCell ref="AX178:AX179"/>
    <mergeCell ref="AS168:AS169"/>
    <mergeCell ref="AT168:AT169"/>
    <mergeCell ref="AU168:AU169"/>
    <mergeCell ref="AV168:AV169"/>
    <mergeCell ref="AW168:AW169"/>
    <mergeCell ref="AX168:AX169"/>
    <mergeCell ref="AS170:AS171"/>
    <mergeCell ref="AT170:AT171"/>
    <mergeCell ref="AU170:AU171"/>
    <mergeCell ref="AV170:AV171"/>
    <mergeCell ref="AW170:AW171"/>
    <mergeCell ref="AX170:AX171"/>
    <mergeCell ref="AS172:AS173"/>
    <mergeCell ref="AT172:AT173"/>
    <mergeCell ref="AU172:AU173"/>
    <mergeCell ref="AV172:AV173"/>
    <mergeCell ref="AW172:AW173"/>
    <mergeCell ref="AX172:AX173"/>
    <mergeCell ref="AS162:AS163"/>
    <mergeCell ref="AT162:AT163"/>
    <mergeCell ref="AU162:AU163"/>
    <mergeCell ref="AV162:AV163"/>
    <mergeCell ref="AW162:AW163"/>
    <mergeCell ref="AX162:AX163"/>
    <mergeCell ref="AS164:AS165"/>
    <mergeCell ref="AT164:AT165"/>
    <mergeCell ref="AU164:AU165"/>
    <mergeCell ref="AV164:AV165"/>
    <mergeCell ref="AW164:AW165"/>
    <mergeCell ref="AX164:AX165"/>
    <mergeCell ref="AS166:AS167"/>
    <mergeCell ref="AT166:AT167"/>
    <mergeCell ref="AU166:AU167"/>
    <mergeCell ref="AV166:AV167"/>
    <mergeCell ref="AW166:AW167"/>
    <mergeCell ref="AX166:AX167"/>
    <mergeCell ref="AS156:AS157"/>
    <mergeCell ref="AT156:AT157"/>
    <mergeCell ref="AU156:AU157"/>
    <mergeCell ref="AV156:AV157"/>
    <mergeCell ref="AW156:AW157"/>
    <mergeCell ref="AX156:AX157"/>
    <mergeCell ref="AS158:AS159"/>
    <mergeCell ref="AT158:AT159"/>
    <mergeCell ref="AU158:AU159"/>
    <mergeCell ref="AV158:AV159"/>
    <mergeCell ref="AW158:AW159"/>
    <mergeCell ref="AX158:AX159"/>
    <mergeCell ref="AS160:AS161"/>
    <mergeCell ref="AT160:AT161"/>
    <mergeCell ref="AU160:AU161"/>
    <mergeCell ref="AV160:AV161"/>
    <mergeCell ref="AW160:AW161"/>
    <mergeCell ref="AX160:AX161"/>
    <mergeCell ref="AS150:AS151"/>
    <mergeCell ref="AT150:AT151"/>
    <mergeCell ref="AU150:AU151"/>
    <mergeCell ref="AV150:AV151"/>
    <mergeCell ref="AW150:AW151"/>
    <mergeCell ref="AX150:AX151"/>
    <mergeCell ref="AS152:AS153"/>
    <mergeCell ref="AT152:AT153"/>
    <mergeCell ref="AU152:AU153"/>
    <mergeCell ref="AV152:AV153"/>
    <mergeCell ref="AW152:AW153"/>
    <mergeCell ref="AX152:AX153"/>
    <mergeCell ref="AS154:AS155"/>
    <mergeCell ref="AT154:AT155"/>
    <mergeCell ref="AU154:AU155"/>
    <mergeCell ref="AV154:AV155"/>
    <mergeCell ref="AW154:AW155"/>
    <mergeCell ref="AX154:AX155"/>
    <mergeCell ref="AS144:AS145"/>
    <mergeCell ref="AT144:AT145"/>
    <mergeCell ref="AU144:AU145"/>
    <mergeCell ref="AV144:AV145"/>
    <mergeCell ref="AW144:AW145"/>
    <mergeCell ref="AX144:AX145"/>
    <mergeCell ref="AS146:AS147"/>
    <mergeCell ref="AT146:AT147"/>
    <mergeCell ref="AU146:AU147"/>
    <mergeCell ref="AV146:AV147"/>
    <mergeCell ref="AW146:AW147"/>
    <mergeCell ref="AX146:AX147"/>
    <mergeCell ref="AS148:AS149"/>
    <mergeCell ref="AT148:AT149"/>
    <mergeCell ref="AU148:AU149"/>
    <mergeCell ref="AV148:AV149"/>
    <mergeCell ref="AW148:AW149"/>
    <mergeCell ref="AX148:AX149"/>
    <mergeCell ref="AS138:AS139"/>
    <mergeCell ref="AT138:AT139"/>
    <mergeCell ref="AU138:AU139"/>
    <mergeCell ref="AV138:AV139"/>
    <mergeCell ref="AW138:AW139"/>
    <mergeCell ref="AX138:AX139"/>
    <mergeCell ref="AS140:AS141"/>
    <mergeCell ref="AT140:AT141"/>
    <mergeCell ref="AU140:AU141"/>
    <mergeCell ref="AV140:AV141"/>
    <mergeCell ref="AW140:AW141"/>
    <mergeCell ref="AX140:AX141"/>
    <mergeCell ref="AS142:AS143"/>
    <mergeCell ref="AT142:AT143"/>
    <mergeCell ref="AU142:AU143"/>
    <mergeCell ref="AV142:AV143"/>
    <mergeCell ref="AW142:AW143"/>
    <mergeCell ref="AX142:AX143"/>
    <mergeCell ref="AS132:AS133"/>
    <mergeCell ref="AT132:AT133"/>
    <mergeCell ref="AU132:AU133"/>
    <mergeCell ref="AV132:AV133"/>
    <mergeCell ref="AW132:AW133"/>
    <mergeCell ref="AX132:AX133"/>
    <mergeCell ref="AS134:AS135"/>
    <mergeCell ref="AT134:AT135"/>
    <mergeCell ref="AU134:AU135"/>
    <mergeCell ref="AV134:AV135"/>
    <mergeCell ref="AW134:AW135"/>
    <mergeCell ref="AX134:AX135"/>
    <mergeCell ref="AS136:AS137"/>
    <mergeCell ref="AT136:AT137"/>
    <mergeCell ref="AU136:AU137"/>
    <mergeCell ref="AV136:AV137"/>
    <mergeCell ref="AW136:AW137"/>
    <mergeCell ref="AX136:AX137"/>
    <mergeCell ref="AS126:AS127"/>
    <mergeCell ref="AT126:AT127"/>
    <mergeCell ref="AU126:AU127"/>
    <mergeCell ref="AV126:AV127"/>
    <mergeCell ref="AW126:AW127"/>
    <mergeCell ref="AX126:AX127"/>
    <mergeCell ref="AS128:AS129"/>
    <mergeCell ref="AT128:AT129"/>
    <mergeCell ref="AU128:AU129"/>
    <mergeCell ref="AV128:AV129"/>
    <mergeCell ref="AW128:AW129"/>
    <mergeCell ref="AX128:AX129"/>
    <mergeCell ref="AS130:AS131"/>
    <mergeCell ref="AT130:AT131"/>
    <mergeCell ref="AU130:AU131"/>
    <mergeCell ref="AV130:AV131"/>
    <mergeCell ref="AW130:AW131"/>
    <mergeCell ref="AX130:AX131"/>
    <mergeCell ref="AS120:AS121"/>
    <mergeCell ref="AT120:AT121"/>
    <mergeCell ref="AU120:AU121"/>
    <mergeCell ref="AV120:AV121"/>
    <mergeCell ref="AW120:AW121"/>
    <mergeCell ref="AX120:AX121"/>
    <mergeCell ref="AS122:AS123"/>
    <mergeCell ref="AT122:AT123"/>
    <mergeCell ref="AU122:AU123"/>
    <mergeCell ref="AV122:AV123"/>
    <mergeCell ref="AW122:AW123"/>
    <mergeCell ref="AX122:AX123"/>
    <mergeCell ref="AS124:AS125"/>
    <mergeCell ref="AT124:AT125"/>
    <mergeCell ref="AU124:AU125"/>
    <mergeCell ref="AV124:AV125"/>
    <mergeCell ref="AW124:AW125"/>
    <mergeCell ref="AX124:AX125"/>
    <mergeCell ref="AS114:AS115"/>
    <mergeCell ref="AT114:AT115"/>
    <mergeCell ref="AU114:AU115"/>
    <mergeCell ref="AV114:AV115"/>
    <mergeCell ref="AW114:AW115"/>
    <mergeCell ref="AX114:AX115"/>
    <mergeCell ref="AS116:AS117"/>
    <mergeCell ref="AT116:AT117"/>
    <mergeCell ref="AU116:AU117"/>
    <mergeCell ref="AV116:AV117"/>
    <mergeCell ref="AW116:AW117"/>
    <mergeCell ref="AX116:AX117"/>
    <mergeCell ref="AS118:AS119"/>
    <mergeCell ref="AT118:AT119"/>
    <mergeCell ref="AU118:AU119"/>
    <mergeCell ref="AV118:AV119"/>
    <mergeCell ref="AW118:AW119"/>
    <mergeCell ref="AX118:AX119"/>
    <mergeCell ref="AS108:AS109"/>
    <mergeCell ref="AT108:AT109"/>
    <mergeCell ref="AU108:AU109"/>
    <mergeCell ref="AV108:AV109"/>
    <mergeCell ref="AW108:AW109"/>
    <mergeCell ref="AX108:AX109"/>
    <mergeCell ref="AS110:AS111"/>
    <mergeCell ref="AT110:AT111"/>
    <mergeCell ref="AU110:AU111"/>
    <mergeCell ref="AV110:AV111"/>
    <mergeCell ref="AW110:AW111"/>
    <mergeCell ref="AX110:AX111"/>
    <mergeCell ref="AS112:AS113"/>
    <mergeCell ref="AT112:AT113"/>
    <mergeCell ref="AU112:AU113"/>
    <mergeCell ref="AV112:AV113"/>
    <mergeCell ref="AW112:AW113"/>
    <mergeCell ref="AX112:AX113"/>
    <mergeCell ref="AS102:AS103"/>
    <mergeCell ref="AT102:AT103"/>
    <mergeCell ref="AU102:AU103"/>
    <mergeCell ref="AV102:AV103"/>
    <mergeCell ref="AW102:AW103"/>
    <mergeCell ref="AX102:AX103"/>
    <mergeCell ref="AS104:AS105"/>
    <mergeCell ref="AT104:AT105"/>
    <mergeCell ref="AU104:AU105"/>
    <mergeCell ref="AV104:AV105"/>
    <mergeCell ref="AW104:AW105"/>
    <mergeCell ref="AX104:AX105"/>
    <mergeCell ref="AS106:AS107"/>
    <mergeCell ref="AT106:AT107"/>
    <mergeCell ref="AU106:AU107"/>
    <mergeCell ref="AV106:AV107"/>
    <mergeCell ref="AW106:AW107"/>
    <mergeCell ref="AX106:AX107"/>
    <mergeCell ref="AS96:AS97"/>
    <mergeCell ref="AT96:AT97"/>
    <mergeCell ref="AU96:AU97"/>
    <mergeCell ref="AV96:AV97"/>
    <mergeCell ref="AW96:AW97"/>
    <mergeCell ref="AX96:AX97"/>
    <mergeCell ref="AS98:AS99"/>
    <mergeCell ref="AT98:AT99"/>
    <mergeCell ref="AU98:AU99"/>
    <mergeCell ref="AV98:AV99"/>
    <mergeCell ref="AW98:AW99"/>
    <mergeCell ref="AX98:AX99"/>
    <mergeCell ref="AS100:AS101"/>
    <mergeCell ref="AT100:AT101"/>
    <mergeCell ref="AU100:AU101"/>
    <mergeCell ref="AV100:AV101"/>
    <mergeCell ref="AW100:AW101"/>
    <mergeCell ref="AX100:AX101"/>
    <mergeCell ref="AS90:AS91"/>
    <mergeCell ref="AT90:AT91"/>
    <mergeCell ref="AU90:AU91"/>
    <mergeCell ref="AV90:AV91"/>
    <mergeCell ref="AW90:AW91"/>
    <mergeCell ref="AX90:AX91"/>
    <mergeCell ref="AS92:AS93"/>
    <mergeCell ref="AT92:AT93"/>
    <mergeCell ref="AU92:AU93"/>
    <mergeCell ref="AV92:AV93"/>
    <mergeCell ref="AW92:AW93"/>
    <mergeCell ref="AX92:AX93"/>
    <mergeCell ref="AS94:AS95"/>
    <mergeCell ref="AT94:AT95"/>
    <mergeCell ref="AU94:AU95"/>
    <mergeCell ref="AV94:AV95"/>
    <mergeCell ref="AW94:AW95"/>
    <mergeCell ref="AX94:AX95"/>
    <mergeCell ref="AS84:AS85"/>
    <mergeCell ref="AT84:AT85"/>
    <mergeCell ref="AU84:AU85"/>
    <mergeCell ref="AV84:AV85"/>
    <mergeCell ref="AW84:AW85"/>
    <mergeCell ref="AX84:AX85"/>
    <mergeCell ref="AS86:AS87"/>
    <mergeCell ref="AT86:AT87"/>
    <mergeCell ref="AU86:AU87"/>
    <mergeCell ref="AV86:AV87"/>
    <mergeCell ref="AW86:AW87"/>
    <mergeCell ref="AX86:AX87"/>
    <mergeCell ref="AS88:AS89"/>
    <mergeCell ref="AT88:AT89"/>
    <mergeCell ref="AU88:AU89"/>
    <mergeCell ref="AV88:AV89"/>
    <mergeCell ref="AW88:AW89"/>
    <mergeCell ref="AX88:AX89"/>
    <mergeCell ref="AS78:AS79"/>
    <mergeCell ref="AT78:AT79"/>
    <mergeCell ref="AU78:AU79"/>
    <mergeCell ref="AV78:AV79"/>
    <mergeCell ref="AW78:AW79"/>
    <mergeCell ref="AX78:AX79"/>
    <mergeCell ref="AS80:AS81"/>
    <mergeCell ref="AT80:AT81"/>
    <mergeCell ref="AU80:AU81"/>
    <mergeCell ref="AV80:AV81"/>
    <mergeCell ref="AW80:AW81"/>
    <mergeCell ref="AX80:AX81"/>
    <mergeCell ref="AS82:AS83"/>
    <mergeCell ref="AT82:AT83"/>
    <mergeCell ref="AU82:AU83"/>
    <mergeCell ref="AV82:AV83"/>
    <mergeCell ref="AW82:AW83"/>
    <mergeCell ref="AX82:AX83"/>
    <mergeCell ref="AS72:AS73"/>
    <mergeCell ref="AT72:AT73"/>
    <mergeCell ref="AU72:AU73"/>
    <mergeCell ref="AV72:AV73"/>
    <mergeCell ref="AW72:AW73"/>
    <mergeCell ref="AX72:AX73"/>
    <mergeCell ref="AS74:AS75"/>
    <mergeCell ref="AT74:AT75"/>
    <mergeCell ref="AU74:AU75"/>
    <mergeCell ref="AV74:AV75"/>
    <mergeCell ref="AW74:AW75"/>
    <mergeCell ref="AX74:AX75"/>
    <mergeCell ref="AS76:AS77"/>
    <mergeCell ref="AT76:AT77"/>
    <mergeCell ref="AU76:AU77"/>
    <mergeCell ref="AV76:AV77"/>
    <mergeCell ref="AW76:AW77"/>
    <mergeCell ref="AX76:AX77"/>
    <mergeCell ref="AS66:AS67"/>
    <mergeCell ref="AT66:AT67"/>
    <mergeCell ref="AU66:AU67"/>
    <mergeCell ref="AV66:AV67"/>
    <mergeCell ref="AW66:AW67"/>
    <mergeCell ref="AX66:AX67"/>
    <mergeCell ref="AS68:AS69"/>
    <mergeCell ref="AT68:AT69"/>
    <mergeCell ref="AU68:AU69"/>
    <mergeCell ref="AV68:AV69"/>
    <mergeCell ref="AW68:AW69"/>
    <mergeCell ref="AX68:AX69"/>
    <mergeCell ref="AS70:AS71"/>
    <mergeCell ref="AT70:AT71"/>
    <mergeCell ref="AU70:AU71"/>
    <mergeCell ref="AV70:AV71"/>
    <mergeCell ref="AW70:AW71"/>
    <mergeCell ref="AX70:AX71"/>
    <mergeCell ref="AS60:AS61"/>
    <mergeCell ref="AT60:AT61"/>
    <mergeCell ref="AU60:AU61"/>
    <mergeCell ref="AV60:AV61"/>
    <mergeCell ref="AW60:AW61"/>
    <mergeCell ref="AX60:AX61"/>
    <mergeCell ref="AS62:AS63"/>
    <mergeCell ref="AT62:AT63"/>
    <mergeCell ref="AU62:AU63"/>
    <mergeCell ref="AV62:AV63"/>
    <mergeCell ref="AW62:AW63"/>
    <mergeCell ref="AX62:AX63"/>
    <mergeCell ref="AS64:AS65"/>
    <mergeCell ref="AT64:AT65"/>
    <mergeCell ref="AU64:AU65"/>
    <mergeCell ref="AV64:AV65"/>
    <mergeCell ref="AW64:AW65"/>
    <mergeCell ref="AX64:AX65"/>
    <mergeCell ref="AS54:AS55"/>
    <mergeCell ref="AT54:AT55"/>
    <mergeCell ref="AU54:AU55"/>
    <mergeCell ref="AV54:AV55"/>
    <mergeCell ref="AW54:AW55"/>
    <mergeCell ref="AX54:AX55"/>
    <mergeCell ref="AS56:AS57"/>
    <mergeCell ref="AT56:AT57"/>
    <mergeCell ref="AU56:AU57"/>
    <mergeCell ref="AV56:AV57"/>
    <mergeCell ref="AW56:AW57"/>
    <mergeCell ref="AX56:AX57"/>
    <mergeCell ref="AS58:AS59"/>
    <mergeCell ref="AT58:AT59"/>
    <mergeCell ref="AU58:AU59"/>
    <mergeCell ref="AV58:AV59"/>
    <mergeCell ref="AW58:AW59"/>
    <mergeCell ref="AX58:AX59"/>
    <mergeCell ref="AS48:AS49"/>
    <mergeCell ref="AT48:AT49"/>
    <mergeCell ref="AU48:AU49"/>
    <mergeCell ref="AV48:AV49"/>
    <mergeCell ref="AW48:AW49"/>
    <mergeCell ref="AX48:AX49"/>
    <mergeCell ref="AS50:AS51"/>
    <mergeCell ref="AT50:AT51"/>
    <mergeCell ref="AU50:AU51"/>
    <mergeCell ref="AV50:AV51"/>
    <mergeCell ref="AW50:AW51"/>
    <mergeCell ref="AX50:AX51"/>
    <mergeCell ref="AS52:AS53"/>
    <mergeCell ref="AT52:AT53"/>
    <mergeCell ref="AU52:AU53"/>
    <mergeCell ref="AV52:AV53"/>
    <mergeCell ref="AW52:AW53"/>
    <mergeCell ref="AX52:AX53"/>
    <mergeCell ref="AS42:AS43"/>
    <mergeCell ref="AT42:AT43"/>
    <mergeCell ref="AU42:AU43"/>
    <mergeCell ref="AV42:AV43"/>
    <mergeCell ref="AW42:AW43"/>
    <mergeCell ref="AX42:AX43"/>
    <mergeCell ref="AS44:AS45"/>
    <mergeCell ref="AT44:AT45"/>
    <mergeCell ref="AU44:AU45"/>
    <mergeCell ref="AV44:AV45"/>
    <mergeCell ref="AW44:AW45"/>
    <mergeCell ref="AX44:AX45"/>
    <mergeCell ref="AS46:AS47"/>
    <mergeCell ref="AT46:AT47"/>
    <mergeCell ref="AU46:AU47"/>
    <mergeCell ref="AV46:AV47"/>
    <mergeCell ref="AW46:AW47"/>
    <mergeCell ref="AX46:AX47"/>
    <mergeCell ref="AS36:AS37"/>
    <mergeCell ref="AT36:AT37"/>
    <mergeCell ref="AU36:AU37"/>
    <mergeCell ref="AV36:AV37"/>
    <mergeCell ref="AW36:AW37"/>
    <mergeCell ref="AX36:AX37"/>
    <mergeCell ref="AS38:AS39"/>
    <mergeCell ref="AT38:AT39"/>
    <mergeCell ref="AU38:AU39"/>
    <mergeCell ref="AV38:AV39"/>
    <mergeCell ref="AW38:AW39"/>
    <mergeCell ref="AX38:AX39"/>
    <mergeCell ref="AS40:AS41"/>
    <mergeCell ref="AT40:AT41"/>
    <mergeCell ref="AU40:AU41"/>
    <mergeCell ref="AV40:AV41"/>
    <mergeCell ref="AW40:AW41"/>
    <mergeCell ref="AX40:AX41"/>
    <mergeCell ref="AS30:AS31"/>
    <mergeCell ref="AT30:AT31"/>
    <mergeCell ref="AU30:AU31"/>
    <mergeCell ref="AV30:AV31"/>
    <mergeCell ref="AW30:AW31"/>
    <mergeCell ref="AX30:AX31"/>
    <mergeCell ref="AS32:AS33"/>
    <mergeCell ref="AT32:AT33"/>
    <mergeCell ref="AU32:AU33"/>
    <mergeCell ref="AV32:AV33"/>
    <mergeCell ref="AW32:AW33"/>
    <mergeCell ref="AX32:AX33"/>
    <mergeCell ref="AS34:AS35"/>
    <mergeCell ref="AT34:AT35"/>
    <mergeCell ref="AU34:AU35"/>
    <mergeCell ref="AV34:AV35"/>
    <mergeCell ref="AW34:AW35"/>
    <mergeCell ref="AX34:AX35"/>
    <mergeCell ref="AS24:AS25"/>
    <mergeCell ref="AT24:AT25"/>
    <mergeCell ref="AU24:AU25"/>
    <mergeCell ref="AV24:AV25"/>
    <mergeCell ref="AW24:AW25"/>
    <mergeCell ref="AX24:AX25"/>
    <mergeCell ref="AS26:AS27"/>
    <mergeCell ref="AT26:AT27"/>
    <mergeCell ref="AU26:AU27"/>
    <mergeCell ref="AV26:AV27"/>
    <mergeCell ref="AW26:AW27"/>
    <mergeCell ref="AX26:AX27"/>
    <mergeCell ref="AS28:AS29"/>
    <mergeCell ref="AT28:AT29"/>
    <mergeCell ref="AU28:AU29"/>
    <mergeCell ref="AV28:AV29"/>
    <mergeCell ref="AW28:AW29"/>
    <mergeCell ref="AX28:AX29"/>
    <mergeCell ref="AS18:AS19"/>
    <mergeCell ref="AT18:AT19"/>
    <mergeCell ref="AU18:AU19"/>
    <mergeCell ref="AV18:AV19"/>
    <mergeCell ref="AW18:AW19"/>
    <mergeCell ref="AX18:AX19"/>
    <mergeCell ref="AS20:AS21"/>
    <mergeCell ref="AT20:AT21"/>
    <mergeCell ref="AU20:AU21"/>
    <mergeCell ref="AV20:AV21"/>
    <mergeCell ref="AW20:AW21"/>
    <mergeCell ref="AX20:AX21"/>
    <mergeCell ref="AS22:AS23"/>
    <mergeCell ref="AT22:AT23"/>
    <mergeCell ref="AU22:AU23"/>
    <mergeCell ref="AV22:AV23"/>
    <mergeCell ref="AW22:AW23"/>
    <mergeCell ref="AX22:AX23"/>
    <mergeCell ref="AS12:AS13"/>
    <mergeCell ref="AT12:AT13"/>
    <mergeCell ref="AU12:AU13"/>
    <mergeCell ref="AV12:AV13"/>
    <mergeCell ref="AW12:AW13"/>
    <mergeCell ref="AX12:AX13"/>
    <mergeCell ref="AS14:AS15"/>
    <mergeCell ref="AT14:AT15"/>
    <mergeCell ref="AU14:AU15"/>
    <mergeCell ref="AV14:AV15"/>
    <mergeCell ref="AW14:AW15"/>
    <mergeCell ref="AX14:AX15"/>
    <mergeCell ref="AS16:AS17"/>
    <mergeCell ref="AT16:AT17"/>
    <mergeCell ref="AU16:AU17"/>
    <mergeCell ref="AV16:AV17"/>
    <mergeCell ref="AW16:AW17"/>
    <mergeCell ref="AX16:AX17"/>
    <mergeCell ref="AS6:AS7"/>
    <mergeCell ref="AT6:AT7"/>
    <mergeCell ref="AU6:AU7"/>
    <mergeCell ref="AV6:AV7"/>
    <mergeCell ref="AW6:AW7"/>
    <mergeCell ref="AX6:AX7"/>
    <mergeCell ref="AS3:AX5"/>
    <mergeCell ref="AS8:AS9"/>
    <mergeCell ref="AT8:AT9"/>
    <mergeCell ref="AU8:AU9"/>
    <mergeCell ref="AV8:AV9"/>
    <mergeCell ref="AW8:AW9"/>
    <mergeCell ref="AX8:AX9"/>
    <mergeCell ref="AS10:AS11"/>
    <mergeCell ref="AT10:AT11"/>
    <mergeCell ref="AU10:AU11"/>
    <mergeCell ref="AV10:AV11"/>
    <mergeCell ref="AW10:AW11"/>
    <mergeCell ref="AX10:AX11"/>
    <mergeCell ref="AR174:AR175"/>
    <mergeCell ref="AR176:AR177"/>
    <mergeCell ref="AR178:AR179"/>
    <mergeCell ref="AR180:AR181"/>
    <mergeCell ref="AR182:AR183"/>
    <mergeCell ref="AR184:AR185"/>
    <mergeCell ref="AR186:AR187"/>
    <mergeCell ref="AR188:AR189"/>
    <mergeCell ref="AR190:AR191"/>
    <mergeCell ref="AR192:AR193"/>
    <mergeCell ref="AR194:AR195"/>
    <mergeCell ref="AR196:AR197"/>
    <mergeCell ref="AR198:AR199"/>
    <mergeCell ref="AR200:AR201"/>
    <mergeCell ref="AR202:AR203"/>
    <mergeCell ref="AR204:AR205"/>
    <mergeCell ref="AR206:AR207"/>
    <mergeCell ref="AR140:AR141"/>
    <mergeCell ref="AR142:AR143"/>
    <mergeCell ref="AR144:AR145"/>
    <mergeCell ref="AR146:AR147"/>
    <mergeCell ref="AR148:AR149"/>
    <mergeCell ref="AR150:AR151"/>
    <mergeCell ref="AR152:AR153"/>
    <mergeCell ref="AR154:AR155"/>
    <mergeCell ref="AR156:AR157"/>
    <mergeCell ref="AR158:AR159"/>
    <mergeCell ref="AR160:AR161"/>
    <mergeCell ref="AR162:AR163"/>
    <mergeCell ref="AR164:AR165"/>
    <mergeCell ref="AR166:AR167"/>
    <mergeCell ref="AR168:AR169"/>
    <mergeCell ref="AR170:AR171"/>
    <mergeCell ref="AR172:AR173"/>
    <mergeCell ref="AR106:AR107"/>
    <mergeCell ref="AR108:AR109"/>
    <mergeCell ref="AR110:AR111"/>
    <mergeCell ref="AR112:AR113"/>
    <mergeCell ref="AR114:AR115"/>
    <mergeCell ref="AR116:AR117"/>
    <mergeCell ref="AR118:AR119"/>
    <mergeCell ref="AR120:AR121"/>
    <mergeCell ref="AR122:AR123"/>
    <mergeCell ref="AR124:AR125"/>
    <mergeCell ref="AR126:AR127"/>
    <mergeCell ref="AR128:AR129"/>
    <mergeCell ref="AR130:AR131"/>
    <mergeCell ref="AR132:AR133"/>
    <mergeCell ref="AR134:AR135"/>
    <mergeCell ref="AR136:AR137"/>
    <mergeCell ref="AR138:AR139"/>
    <mergeCell ref="AR72:AR73"/>
    <mergeCell ref="AR74:AR75"/>
    <mergeCell ref="AR76:AR77"/>
    <mergeCell ref="AR78:AR79"/>
    <mergeCell ref="AR80:AR81"/>
    <mergeCell ref="AR82:AR83"/>
    <mergeCell ref="AR84:AR85"/>
    <mergeCell ref="AR86:AR87"/>
    <mergeCell ref="AR88:AR89"/>
    <mergeCell ref="AR90:AR91"/>
    <mergeCell ref="AR92:AR93"/>
    <mergeCell ref="AR94:AR95"/>
    <mergeCell ref="AR96:AR97"/>
    <mergeCell ref="AR98:AR99"/>
    <mergeCell ref="AR100:AR101"/>
    <mergeCell ref="AR102:AR103"/>
    <mergeCell ref="AR104:AR105"/>
    <mergeCell ref="AR38:AR39"/>
    <mergeCell ref="AR40:AR41"/>
    <mergeCell ref="AR42:AR43"/>
    <mergeCell ref="AR44:AR45"/>
    <mergeCell ref="AR46:AR47"/>
    <mergeCell ref="AR48:AR49"/>
    <mergeCell ref="AR50:AR51"/>
    <mergeCell ref="AR52:AR53"/>
    <mergeCell ref="AR54:AR55"/>
    <mergeCell ref="AR56:AR57"/>
    <mergeCell ref="AR58:AR59"/>
    <mergeCell ref="AR60:AR61"/>
    <mergeCell ref="AR62:AR63"/>
    <mergeCell ref="AR64:AR65"/>
    <mergeCell ref="AR66:AR67"/>
    <mergeCell ref="AR68:AR69"/>
    <mergeCell ref="AR70:AR71"/>
    <mergeCell ref="AR3:AR7"/>
    <mergeCell ref="AR8:AR9"/>
    <mergeCell ref="AR10:AR11"/>
    <mergeCell ref="AR12:AR13"/>
    <mergeCell ref="AR14:AR15"/>
    <mergeCell ref="AR16:AR17"/>
    <mergeCell ref="AR18:AR19"/>
    <mergeCell ref="AR20:AR21"/>
    <mergeCell ref="AR22:AR23"/>
    <mergeCell ref="AR24:AR25"/>
    <mergeCell ref="AR26:AR27"/>
    <mergeCell ref="AR28:AR29"/>
    <mergeCell ref="AR30:AR31"/>
    <mergeCell ref="AR32:AR33"/>
    <mergeCell ref="AR34:AR35"/>
    <mergeCell ref="AR36:AR37"/>
    <mergeCell ref="AP176:AP177"/>
    <mergeCell ref="AP174:AP175"/>
    <mergeCell ref="AP108:AP109"/>
    <mergeCell ref="AP110:AP111"/>
    <mergeCell ref="AP112:AP113"/>
    <mergeCell ref="AP114:AP115"/>
    <mergeCell ref="AP116:AP117"/>
    <mergeCell ref="AP118:AP119"/>
    <mergeCell ref="AP120:AP121"/>
    <mergeCell ref="AP122:AP123"/>
    <mergeCell ref="AP124:AP125"/>
    <mergeCell ref="AP126:AP127"/>
    <mergeCell ref="AP128:AP129"/>
    <mergeCell ref="AP130:AP131"/>
    <mergeCell ref="AP132:AP133"/>
    <mergeCell ref="AP134:AP135"/>
    <mergeCell ref="AP182:AP183"/>
    <mergeCell ref="AP184:AP185"/>
    <mergeCell ref="AP186:AP187"/>
    <mergeCell ref="AP188:AP189"/>
    <mergeCell ref="AP190:AP191"/>
    <mergeCell ref="AP192:AP193"/>
    <mergeCell ref="AP194:AP195"/>
    <mergeCell ref="AP196:AP197"/>
    <mergeCell ref="AP198:AP199"/>
    <mergeCell ref="AP200:AP201"/>
    <mergeCell ref="AP202:AP203"/>
    <mergeCell ref="AP204:AP205"/>
    <mergeCell ref="AP206:AP207"/>
    <mergeCell ref="AP3:AP7"/>
    <mergeCell ref="AP142:AP143"/>
    <mergeCell ref="AP144:AP145"/>
    <mergeCell ref="AP146:AP147"/>
    <mergeCell ref="AP148:AP149"/>
    <mergeCell ref="AP150:AP151"/>
    <mergeCell ref="AP152:AP153"/>
    <mergeCell ref="AP154:AP155"/>
    <mergeCell ref="AP156:AP157"/>
    <mergeCell ref="AP158:AP159"/>
    <mergeCell ref="AP160:AP161"/>
    <mergeCell ref="AP162:AP163"/>
    <mergeCell ref="AP164:AP165"/>
    <mergeCell ref="AP166:AP167"/>
    <mergeCell ref="AP168:AP169"/>
    <mergeCell ref="AP170:AP171"/>
    <mergeCell ref="AP172:AP173"/>
    <mergeCell ref="AP78:AP79"/>
    <mergeCell ref="AP80:AP81"/>
    <mergeCell ref="AP82:AP83"/>
    <mergeCell ref="AP84:AP85"/>
    <mergeCell ref="AP86:AP87"/>
    <mergeCell ref="AP88:AP89"/>
    <mergeCell ref="AP90:AP91"/>
    <mergeCell ref="AP92:AP93"/>
    <mergeCell ref="AP94:AP95"/>
    <mergeCell ref="AP96:AP97"/>
    <mergeCell ref="AP98:AP99"/>
    <mergeCell ref="AP100:AP101"/>
    <mergeCell ref="AP102:AP103"/>
    <mergeCell ref="AP104:AP105"/>
    <mergeCell ref="AP106:AP107"/>
    <mergeCell ref="AP178:AP179"/>
    <mergeCell ref="AP180:AP181"/>
    <mergeCell ref="AO206:AO207"/>
    <mergeCell ref="AO198:AO199"/>
    <mergeCell ref="AO174:AO175"/>
    <mergeCell ref="AO170:AO171"/>
    <mergeCell ref="AO166:AO167"/>
    <mergeCell ref="AO162:AO163"/>
    <mergeCell ref="AO158:AO159"/>
    <mergeCell ref="AO154:AO155"/>
    <mergeCell ref="AO150:AO151"/>
    <mergeCell ref="AO146:AO147"/>
    <mergeCell ref="AO142:AO143"/>
    <mergeCell ref="AO138:AO139"/>
    <mergeCell ref="AO134:AO135"/>
    <mergeCell ref="AO130:AO131"/>
    <mergeCell ref="AO126:AO127"/>
    <mergeCell ref="AO122:AO123"/>
    <mergeCell ref="AO102:AO103"/>
    <mergeCell ref="AP40:AP41"/>
    <mergeCell ref="AP42:AP43"/>
    <mergeCell ref="AP44:AP45"/>
    <mergeCell ref="AP46:AP47"/>
    <mergeCell ref="AP48:AP49"/>
    <mergeCell ref="AP50:AP51"/>
    <mergeCell ref="AP52:AP53"/>
    <mergeCell ref="AP54:AP55"/>
    <mergeCell ref="AP56:AP57"/>
    <mergeCell ref="AP58:AP59"/>
    <mergeCell ref="AP60:AP61"/>
    <mergeCell ref="AP62:AP63"/>
    <mergeCell ref="AP64:AP65"/>
    <mergeCell ref="AP66:AP67"/>
    <mergeCell ref="AP68:AP69"/>
    <mergeCell ref="AP70:AP71"/>
    <mergeCell ref="AB204:AB205"/>
    <mergeCell ref="AO204:AO205"/>
    <mergeCell ref="AH200:AH201"/>
    <mergeCell ref="AH202:AH203"/>
    <mergeCell ref="AM198:AM199"/>
    <mergeCell ref="AN198:AN199"/>
    <mergeCell ref="AM200:AM201"/>
    <mergeCell ref="AO194:AO195"/>
    <mergeCell ref="AN190:AN191"/>
    <mergeCell ref="AM192:AM193"/>
    <mergeCell ref="AN192:AN193"/>
    <mergeCell ref="AO186:AO187"/>
    <mergeCell ref="AO182:AO183"/>
    <mergeCell ref="AO178:AO179"/>
    <mergeCell ref="AO124:AO125"/>
    <mergeCell ref="AM114:AM115"/>
    <mergeCell ref="V202:V203"/>
    <mergeCell ref="AA202:AA203"/>
    <mergeCell ref="AB202:AB203"/>
    <mergeCell ref="I202:I203"/>
    <mergeCell ref="J202:J203"/>
    <mergeCell ref="O202:O203"/>
    <mergeCell ref="P202:P203"/>
    <mergeCell ref="U202:U203"/>
    <mergeCell ref="AP8:AP9"/>
    <mergeCell ref="AP10:AP11"/>
    <mergeCell ref="AP12:AP13"/>
    <mergeCell ref="AP14:AP15"/>
    <mergeCell ref="AP16:AP17"/>
    <mergeCell ref="AP18:AP19"/>
    <mergeCell ref="AP20:AP21"/>
    <mergeCell ref="AP22:AP23"/>
    <mergeCell ref="AP24:AP25"/>
    <mergeCell ref="AP26:AP27"/>
    <mergeCell ref="AP28:AP29"/>
    <mergeCell ref="AP30:AP31"/>
    <mergeCell ref="AP32:AP33"/>
    <mergeCell ref="AP34:AP35"/>
    <mergeCell ref="AP36:AP37"/>
    <mergeCell ref="AP38:AP39"/>
    <mergeCell ref="AP72:AP73"/>
    <mergeCell ref="AP136:AP137"/>
    <mergeCell ref="AP138:AP139"/>
    <mergeCell ref="AP140:AP141"/>
    <mergeCell ref="AP74:AP75"/>
    <mergeCell ref="AP76:AP77"/>
    <mergeCell ref="U200:U201"/>
    <mergeCell ref="V200:V201"/>
    <mergeCell ref="AA200:AA201"/>
    <mergeCell ref="AB200:AB201"/>
    <mergeCell ref="AO200:AO201"/>
    <mergeCell ref="V198:V199"/>
    <mergeCell ref="AA198:AA199"/>
    <mergeCell ref="AB198:AB199"/>
    <mergeCell ref="I198:I199"/>
    <mergeCell ref="J198:J199"/>
    <mergeCell ref="O198:O199"/>
    <mergeCell ref="P198:P199"/>
    <mergeCell ref="U198:U199"/>
    <mergeCell ref="AG198:AG199"/>
    <mergeCell ref="AG200:AG201"/>
    <mergeCell ref="AN200:AN201"/>
    <mergeCell ref="V206:V207"/>
    <mergeCell ref="AA206:AA207"/>
    <mergeCell ref="AB206:AB207"/>
    <mergeCell ref="I206:I207"/>
    <mergeCell ref="J206:J207"/>
    <mergeCell ref="O206:O207"/>
    <mergeCell ref="P206:P207"/>
    <mergeCell ref="U206:U207"/>
    <mergeCell ref="AO202:AO203"/>
    <mergeCell ref="I204:I205"/>
    <mergeCell ref="J204:J205"/>
    <mergeCell ref="O204:O205"/>
    <mergeCell ref="P204:P205"/>
    <mergeCell ref="U204:U205"/>
    <mergeCell ref="V204:V205"/>
    <mergeCell ref="AA204:AA205"/>
    <mergeCell ref="AG202:AG203"/>
    <mergeCell ref="AH198:AH199"/>
    <mergeCell ref="I196:I197"/>
    <mergeCell ref="J196:J197"/>
    <mergeCell ref="O196:O197"/>
    <mergeCell ref="P196:P197"/>
    <mergeCell ref="U196:U197"/>
    <mergeCell ref="V196:V197"/>
    <mergeCell ref="AA196:AA197"/>
    <mergeCell ref="AB196:AB197"/>
    <mergeCell ref="AO196:AO197"/>
    <mergeCell ref="V194:V195"/>
    <mergeCell ref="AA194:AA195"/>
    <mergeCell ref="AB194:AB195"/>
    <mergeCell ref="I194:I195"/>
    <mergeCell ref="J194:J195"/>
    <mergeCell ref="O194:O195"/>
    <mergeCell ref="P194:P195"/>
    <mergeCell ref="U194:U195"/>
    <mergeCell ref="AG194:AG195"/>
    <mergeCell ref="AG196:AG197"/>
    <mergeCell ref="AH194:AH195"/>
    <mergeCell ref="I200:I201"/>
    <mergeCell ref="J200:J201"/>
    <mergeCell ref="O200:O201"/>
    <mergeCell ref="P200:P201"/>
    <mergeCell ref="AH196:AH197"/>
    <mergeCell ref="AM194:AM195"/>
    <mergeCell ref="AN194:AN195"/>
    <mergeCell ref="AM196:AM197"/>
    <mergeCell ref="AN196:AN197"/>
    <mergeCell ref="AO190:AO191"/>
    <mergeCell ref="I192:I193"/>
    <mergeCell ref="J192:J193"/>
    <mergeCell ref="O192:O193"/>
    <mergeCell ref="P192:P193"/>
    <mergeCell ref="U192:U193"/>
    <mergeCell ref="V192:V193"/>
    <mergeCell ref="AA192:AA193"/>
    <mergeCell ref="AB192:AB193"/>
    <mergeCell ref="AO192:AO193"/>
    <mergeCell ref="V190:V191"/>
    <mergeCell ref="AA190:AA191"/>
    <mergeCell ref="AB190:AB191"/>
    <mergeCell ref="I190:I191"/>
    <mergeCell ref="J190:J191"/>
    <mergeCell ref="O190:O191"/>
    <mergeCell ref="P190:P191"/>
    <mergeCell ref="U190:U191"/>
    <mergeCell ref="AG190:AG191"/>
    <mergeCell ref="AG192:AG193"/>
    <mergeCell ref="AH190:AH191"/>
    <mergeCell ref="AH192:AH193"/>
    <mergeCell ref="AM190:AM191"/>
    <mergeCell ref="I188:I189"/>
    <mergeCell ref="J188:J189"/>
    <mergeCell ref="O188:O189"/>
    <mergeCell ref="P188:P189"/>
    <mergeCell ref="U188:U189"/>
    <mergeCell ref="V188:V189"/>
    <mergeCell ref="AA188:AA189"/>
    <mergeCell ref="AB188:AB189"/>
    <mergeCell ref="AO188:AO189"/>
    <mergeCell ref="V186:V187"/>
    <mergeCell ref="AA186:AA187"/>
    <mergeCell ref="AB186:AB187"/>
    <mergeCell ref="I186:I187"/>
    <mergeCell ref="J186:J187"/>
    <mergeCell ref="O186:O187"/>
    <mergeCell ref="P186:P187"/>
    <mergeCell ref="U186:U187"/>
    <mergeCell ref="AG186:AG187"/>
    <mergeCell ref="AG188:AG189"/>
    <mergeCell ref="AH186:AH187"/>
    <mergeCell ref="AH188:AH189"/>
    <mergeCell ref="AM186:AM187"/>
    <mergeCell ref="AN186:AN187"/>
    <mergeCell ref="AM188:AM189"/>
    <mergeCell ref="AN188:AN189"/>
    <mergeCell ref="I184:I185"/>
    <mergeCell ref="J184:J185"/>
    <mergeCell ref="O184:O185"/>
    <mergeCell ref="P184:P185"/>
    <mergeCell ref="U184:U185"/>
    <mergeCell ref="V184:V185"/>
    <mergeCell ref="AA184:AA185"/>
    <mergeCell ref="AB184:AB185"/>
    <mergeCell ref="AO184:AO185"/>
    <mergeCell ref="V182:V183"/>
    <mergeCell ref="AA182:AA183"/>
    <mergeCell ref="AB182:AB183"/>
    <mergeCell ref="I182:I183"/>
    <mergeCell ref="J182:J183"/>
    <mergeCell ref="O182:O183"/>
    <mergeCell ref="P182:P183"/>
    <mergeCell ref="U182:U183"/>
    <mergeCell ref="AG182:AG183"/>
    <mergeCell ref="AG184:AG185"/>
    <mergeCell ref="AH182:AH183"/>
    <mergeCell ref="AH184:AH185"/>
    <mergeCell ref="AM182:AM183"/>
    <mergeCell ref="AN182:AN183"/>
    <mergeCell ref="AM184:AM185"/>
    <mergeCell ref="AN184:AN185"/>
    <mergeCell ref="I180:I181"/>
    <mergeCell ref="J180:J181"/>
    <mergeCell ref="O180:O181"/>
    <mergeCell ref="P180:P181"/>
    <mergeCell ref="U180:U181"/>
    <mergeCell ref="V180:V181"/>
    <mergeCell ref="AA180:AA181"/>
    <mergeCell ref="AB180:AB181"/>
    <mergeCell ref="AO180:AO181"/>
    <mergeCell ref="V178:V179"/>
    <mergeCell ref="AA178:AA179"/>
    <mergeCell ref="AB178:AB179"/>
    <mergeCell ref="I178:I179"/>
    <mergeCell ref="J178:J179"/>
    <mergeCell ref="O178:O179"/>
    <mergeCell ref="P178:P179"/>
    <mergeCell ref="U178:U179"/>
    <mergeCell ref="AG178:AG179"/>
    <mergeCell ref="AG180:AG181"/>
    <mergeCell ref="AH178:AH179"/>
    <mergeCell ref="AH180:AH181"/>
    <mergeCell ref="AM178:AM179"/>
    <mergeCell ref="AN178:AN179"/>
    <mergeCell ref="AM180:AM181"/>
    <mergeCell ref="AN180:AN181"/>
    <mergeCell ref="I176:I177"/>
    <mergeCell ref="J176:J177"/>
    <mergeCell ref="O176:O177"/>
    <mergeCell ref="P176:P177"/>
    <mergeCell ref="U176:U177"/>
    <mergeCell ref="V176:V177"/>
    <mergeCell ref="AA176:AA177"/>
    <mergeCell ref="AB176:AB177"/>
    <mergeCell ref="AO176:AO177"/>
    <mergeCell ref="V174:V175"/>
    <mergeCell ref="AA174:AA175"/>
    <mergeCell ref="AB174:AB175"/>
    <mergeCell ref="I174:I175"/>
    <mergeCell ref="J174:J175"/>
    <mergeCell ref="O174:O175"/>
    <mergeCell ref="P174:P175"/>
    <mergeCell ref="U174:U175"/>
    <mergeCell ref="AG174:AG175"/>
    <mergeCell ref="AG176:AG177"/>
    <mergeCell ref="AH174:AH175"/>
    <mergeCell ref="AH176:AH177"/>
    <mergeCell ref="AM174:AM175"/>
    <mergeCell ref="AN174:AN175"/>
    <mergeCell ref="AM176:AM177"/>
    <mergeCell ref="AN176:AN177"/>
    <mergeCell ref="I172:I173"/>
    <mergeCell ref="J172:J173"/>
    <mergeCell ref="O172:O173"/>
    <mergeCell ref="P172:P173"/>
    <mergeCell ref="U172:U173"/>
    <mergeCell ref="V172:V173"/>
    <mergeCell ref="AA172:AA173"/>
    <mergeCell ref="AB172:AB173"/>
    <mergeCell ref="AO172:AO173"/>
    <mergeCell ref="V170:V171"/>
    <mergeCell ref="AA170:AA171"/>
    <mergeCell ref="AB170:AB171"/>
    <mergeCell ref="I170:I171"/>
    <mergeCell ref="J170:J171"/>
    <mergeCell ref="O170:O171"/>
    <mergeCell ref="P170:P171"/>
    <mergeCell ref="U170:U171"/>
    <mergeCell ref="AG170:AG171"/>
    <mergeCell ref="AG172:AG173"/>
    <mergeCell ref="AH170:AH171"/>
    <mergeCell ref="AH172:AH173"/>
    <mergeCell ref="AM170:AM171"/>
    <mergeCell ref="AN170:AN171"/>
    <mergeCell ref="AM172:AM173"/>
    <mergeCell ref="AN172:AN173"/>
    <mergeCell ref="I168:I169"/>
    <mergeCell ref="J168:J169"/>
    <mergeCell ref="O168:O169"/>
    <mergeCell ref="P168:P169"/>
    <mergeCell ref="U168:U169"/>
    <mergeCell ref="V168:V169"/>
    <mergeCell ref="AA168:AA169"/>
    <mergeCell ref="AB168:AB169"/>
    <mergeCell ref="AO168:AO169"/>
    <mergeCell ref="V166:V167"/>
    <mergeCell ref="AA166:AA167"/>
    <mergeCell ref="AB166:AB167"/>
    <mergeCell ref="I166:I167"/>
    <mergeCell ref="J166:J167"/>
    <mergeCell ref="O166:O167"/>
    <mergeCell ref="P166:P167"/>
    <mergeCell ref="U166:U167"/>
    <mergeCell ref="AG166:AG167"/>
    <mergeCell ref="AG168:AG169"/>
    <mergeCell ref="AH166:AH167"/>
    <mergeCell ref="AH168:AH169"/>
    <mergeCell ref="AM166:AM167"/>
    <mergeCell ref="AN166:AN167"/>
    <mergeCell ref="AM168:AM169"/>
    <mergeCell ref="AN168:AN169"/>
    <mergeCell ref="I164:I165"/>
    <mergeCell ref="J164:J165"/>
    <mergeCell ref="O164:O165"/>
    <mergeCell ref="P164:P165"/>
    <mergeCell ref="U164:U165"/>
    <mergeCell ref="V164:V165"/>
    <mergeCell ref="AA164:AA165"/>
    <mergeCell ref="AB164:AB165"/>
    <mergeCell ref="AO164:AO165"/>
    <mergeCell ref="V162:V163"/>
    <mergeCell ref="AA162:AA163"/>
    <mergeCell ref="AB162:AB163"/>
    <mergeCell ref="I162:I163"/>
    <mergeCell ref="J162:J163"/>
    <mergeCell ref="O162:O163"/>
    <mergeCell ref="P162:P163"/>
    <mergeCell ref="U162:U163"/>
    <mergeCell ref="AG162:AG163"/>
    <mergeCell ref="AG164:AG165"/>
    <mergeCell ref="AH162:AH163"/>
    <mergeCell ref="AH164:AH165"/>
    <mergeCell ref="AM162:AM163"/>
    <mergeCell ref="AN162:AN163"/>
    <mergeCell ref="AM164:AM165"/>
    <mergeCell ref="AN164:AN165"/>
    <mergeCell ref="I160:I161"/>
    <mergeCell ref="J160:J161"/>
    <mergeCell ref="O160:O161"/>
    <mergeCell ref="P160:P161"/>
    <mergeCell ref="U160:U161"/>
    <mergeCell ref="V160:V161"/>
    <mergeCell ref="AA160:AA161"/>
    <mergeCell ref="AB160:AB161"/>
    <mergeCell ref="AO160:AO161"/>
    <mergeCell ref="V158:V159"/>
    <mergeCell ref="AA158:AA159"/>
    <mergeCell ref="AB158:AB159"/>
    <mergeCell ref="I158:I159"/>
    <mergeCell ref="J158:J159"/>
    <mergeCell ref="O158:O159"/>
    <mergeCell ref="P158:P159"/>
    <mergeCell ref="U158:U159"/>
    <mergeCell ref="AG158:AG159"/>
    <mergeCell ref="AG160:AG161"/>
    <mergeCell ref="AH158:AH159"/>
    <mergeCell ref="AH160:AH161"/>
    <mergeCell ref="AM158:AM159"/>
    <mergeCell ref="AN158:AN159"/>
    <mergeCell ref="AM160:AM161"/>
    <mergeCell ref="AN160:AN161"/>
    <mergeCell ref="I156:I157"/>
    <mergeCell ref="J156:J157"/>
    <mergeCell ref="O156:O157"/>
    <mergeCell ref="P156:P157"/>
    <mergeCell ref="U156:U157"/>
    <mergeCell ref="V156:V157"/>
    <mergeCell ref="AA156:AA157"/>
    <mergeCell ref="AB156:AB157"/>
    <mergeCell ref="AO156:AO157"/>
    <mergeCell ref="V154:V155"/>
    <mergeCell ref="AA154:AA155"/>
    <mergeCell ref="AB154:AB155"/>
    <mergeCell ref="I154:I155"/>
    <mergeCell ref="J154:J155"/>
    <mergeCell ref="O154:O155"/>
    <mergeCell ref="P154:P155"/>
    <mergeCell ref="U154:U155"/>
    <mergeCell ref="AG154:AG155"/>
    <mergeCell ref="AG156:AG157"/>
    <mergeCell ref="AH154:AH155"/>
    <mergeCell ref="AH156:AH157"/>
    <mergeCell ref="AM154:AM155"/>
    <mergeCell ref="AN154:AN155"/>
    <mergeCell ref="AM156:AM157"/>
    <mergeCell ref="AN156:AN157"/>
    <mergeCell ref="I152:I153"/>
    <mergeCell ref="J152:J153"/>
    <mergeCell ref="O152:O153"/>
    <mergeCell ref="P152:P153"/>
    <mergeCell ref="U152:U153"/>
    <mergeCell ref="V152:V153"/>
    <mergeCell ref="AA152:AA153"/>
    <mergeCell ref="AB152:AB153"/>
    <mergeCell ref="AO152:AO153"/>
    <mergeCell ref="V150:V151"/>
    <mergeCell ref="AA150:AA151"/>
    <mergeCell ref="AB150:AB151"/>
    <mergeCell ref="I150:I151"/>
    <mergeCell ref="J150:J151"/>
    <mergeCell ref="O150:O151"/>
    <mergeCell ref="P150:P151"/>
    <mergeCell ref="U150:U151"/>
    <mergeCell ref="AG150:AG151"/>
    <mergeCell ref="AG152:AG153"/>
    <mergeCell ref="AH150:AH151"/>
    <mergeCell ref="AH152:AH153"/>
    <mergeCell ref="AM150:AM151"/>
    <mergeCell ref="AN150:AN151"/>
    <mergeCell ref="AM152:AM153"/>
    <mergeCell ref="AN152:AN153"/>
    <mergeCell ref="I148:I149"/>
    <mergeCell ref="J148:J149"/>
    <mergeCell ref="O148:O149"/>
    <mergeCell ref="P148:P149"/>
    <mergeCell ref="U148:U149"/>
    <mergeCell ref="V148:V149"/>
    <mergeCell ref="AA148:AA149"/>
    <mergeCell ref="AB148:AB149"/>
    <mergeCell ref="AO148:AO149"/>
    <mergeCell ref="V146:V147"/>
    <mergeCell ref="AA146:AA147"/>
    <mergeCell ref="AB146:AB147"/>
    <mergeCell ref="I146:I147"/>
    <mergeCell ref="J146:J147"/>
    <mergeCell ref="O146:O147"/>
    <mergeCell ref="P146:P147"/>
    <mergeCell ref="U146:U147"/>
    <mergeCell ref="AG146:AG147"/>
    <mergeCell ref="AG148:AG149"/>
    <mergeCell ref="AH146:AH147"/>
    <mergeCell ref="AH148:AH149"/>
    <mergeCell ref="AM146:AM147"/>
    <mergeCell ref="AN146:AN147"/>
    <mergeCell ref="AM148:AM149"/>
    <mergeCell ref="AN148:AN149"/>
    <mergeCell ref="I144:I145"/>
    <mergeCell ref="J144:J145"/>
    <mergeCell ref="O144:O145"/>
    <mergeCell ref="P144:P145"/>
    <mergeCell ref="U144:U145"/>
    <mergeCell ref="V144:V145"/>
    <mergeCell ref="AA144:AA145"/>
    <mergeCell ref="AB144:AB145"/>
    <mergeCell ref="AO144:AO145"/>
    <mergeCell ref="V142:V143"/>
    <mergeCell ref="AA142:AA143"/>
    <mergeCell ref="AB142:AB143"/>
    <mergeCell ref="I142:I143"/>
    <mergeCell ref="J142:J143"/>
    <mergeCell ref="O142:O143"/>
    <mergeCell ref="P142:P143"/>
    <mergeCell ref="U142:U143"/>
    <mergeCell ref="AG142:AG143"/>
    <mergeCell ref="AG144:AG145"/>
    <mergeCell ref="AH142:AH143"/>
    <mergeCell ref="AH144:AH145"/>
    <mergeCell ref="AM142:AM143"/>
    <mergeCell ref="AN142:AN143"/>
    <mergeCell ref="AM144:AM145"/>
    <mergeCell ref="AN144:AN145"/>
    <mergeCell ref="I140:I141"/>
    <mergeCell ref="J140:J141"/>
    <mergeCell ref="O140:O141"/>
    <mergeCell ref="P140:P141"/>
    <mergeCell ref="U140:U141"/>
    <mergeCell ref="V140:V141"/>
    <mergeCell ref="AA140:AA141"/>
    <mergeCell ref="AB140:AB141"/>
    <mergeCell ref="AO140:AO141"/>
    <mergeCell ref="V138:V139"/>
    <mergeCell ref="AA138:AA139"/>
    <mergeCell ref="AB138:AB139"/>
    <mergeCell ref="I138:I139"/>
    <mergeCell ref="J138:J139"/>
    <mergeCell ref="O138:O139"/>
    <mergeCell ref="P138:P139"/>
    <mergeCell ref="U138:U139"/>
    <mergeCell ref="AG138:AG139"/>
    <mergeCell ref="AG140:AG141"/>
    <mergeCell ref="AH138:AH139"/>
    <mergeCell ref="AH140:AH141"/>
    <mergeCell ref="AM138:AM139"/>
    <mergeCell ref="AN138:AN139"/>
    <mergeCell ref="AM140:AM141"/>
    <mergeCell ref="AN140:AN141"/>
    <mergeCell ref="I136:I137"/>
    <mergeCell ref="J136:J137"/>
    <mergeCell ref="O136:O137"/>
    <mergeCell ref="P136:P137"/>
    <mergeCell ref="U136:U137"/>
    <mergeCell ref="V136:V137"/>
    <mergeCell ref="AA136:AA137"/>
    <mergeCell ref="AB136:AB137"/>
    <mergeCell ref="AO136:AO137"/>
    <mergeCell ref="V134:V135"/>
    <mergeCell ref="AA134:AA135"/>
    <mergeCell ref="AB134:AB135"/>
    <mergeCell ref="I134:I135"/>
    <mergeCell ref="J134:J135"/>
    <mergeCell ref="O134:O135"/>
    <mergeCell ref="P134:P135"/>
    <mergeCell ref="U134:U135"/>
    <mergeCell ref="AG134:AG135"/>
    <mergeCell ref="AG136:AG137"/>
    <mergeCell ref="AH134:AH135"/>
    <mergeCell ref="AH136:AH137"/>
    <mergeCell ref="AM134:AM135"/>
    <mergeCell ref="AN134:AN135"/>
    <mergeCell ref="AM136:AM137"/>
    <mergeCell ref="AN136:AN137"/>
    <mergeCell ref="I132:I133"/>
    <mergeCell ref="J132:J133"/>
    <mergeCell ref="O132:O133"/>
    <mergeCell ref="P132:P133"/>
    <mergeCell ref="U132:U133"/>
    <mergeCell ref="V132:V133"/>
    <mergeCell ref="AA132:AA133"/>
    <mergeCell ref="AB132:AB133"/>
    <mergeCell ref="AO132:AO133"/>
    <mergeCell ref="V130:V131"/>
    <mergeCell ref="AA130:AA131"/>
    <mergeCell ref="AB130:AB131"/>
    <mergeCell ref="I130:I131"/>
    <mergeCell ref="J130:J131"/>
    <mergeCell ref="O130:O131"/>
    <mergeCell ref="P130:P131"/>
    <mergeCell ref="U130:U131"/>
    <mergeCell ref="AG130:AG131"/>
    <mergeCell ref="AG132:AG133"/>
    <mergeCell ref="AH130:AH131"/>
    <mergeCell ref="AH132:AH133"/>
    <mergeCell ref="AM130:AM131"/>
    <mergeCell ref="AN130:AN131"/>
    <mergeCell ref="AM132:AM133"/>
    <mergeCell ref="AN132:AN133"/>
    <mergeCell ref="P128:P129"/>
    <mergeCell ref="U128:U129"/>
    <mergeCell ref="V128:V129"/>
    <mergeCell ref="AA128:AA129"/>
    <mergeCell ref="AB128:AB129"/>
    <mergeCell ref="AO128:AO129"/>
    <mergeCell ref="V126:V127"/>
    <mergeCell ref="AA126:AA127"/>
    <mergeCell ref="AB126:AB127"/>
    <mergeCell ref="I126:I127"/>
    <mergeCell ref="J126:J127"/>
    <mergeCell ref="O126:O127"/>
    <mergeCell ref="P126:P127"/>
    <mergeCell ref="U126:U127"/>
    <mergeCell ref="AG126:AG127"/>
    <mergeCell ref="AG128:AG129"/>
    <mergeCell ref="AH126:AH127"/>
    <mergeCell ref="AH128:AH129"/>
    <mergeCell ref="AM126:AM127"/>
    <mergeCell ref="AN126:AN127"/>
    <mergeCell ref="AM128:AM129"/>
    <mergeCell ref="AN128:AN129"/>
    <mergeCell ref="V122:V123"/>
    <mergeCell ref="AA122:AA123"/>
    <mergeCell ref="AB122:AB123"/>
    <mergeCell ref="I122:I123"/>
    <mergeCell ref="J122:J123"/>
    <mergeCell ref="O122:O123"/>
    <mergeCell ref="P122:P123"/>
    <mergeCell ref="U122:U123"/>
    <mergeCell ref="AG122:AG123"/>
    <mergeCell ref="AG124:AG125"/>
    <mergeCell ref="AH122:AH123"/>
    <mergeCell ref="AH124:AH125"/>
    <mergeCell ref="AM122:AM123"/>
    <mergeCell ref="AN122:AN123"/>
    <mergeCell ref="AM124:AM125"/>
    <mergeCell ref="AN124:AN125"/>
    <mergeCell ref="AO118:AO119"/>
    <mergeCell ref="I120:I121"/>
    <mergeCell ref="J120:J121"/>
    <mergeCell ref="O120:O121"/>
    <mergeCell ref="P120:P121"/>
    <mergeCell ref="U120:U121"/>
    <mergeCell ref="V120:V121"/>
    <mergeCell ref="AA120:AA121"/>
    <mergeCell ref="AB120:AB121"/>
    <mergeCell ref="AO120:AO121"/>
    <mergeCell ref="V118:V119"/>
    <mergeCell ref="AA118:AA119"/>
    <mergeCell ref="AB118:AB119"/>
    <mergeCell ref="I118:I119"/>
    <mergeCell ref="J118:J119"/>
    <mergeCell ref="O118:O119"/>
    <mergeCell ref="P118:P119"/>
    <mergeCell ref="U118:U119"/>
    <mergeCell ref="AG118:AG119"/>
    <mergeCell ref="AG120:AG121"/>
    <mergeCell ref="AH118:AH119"/>
    <mergeCell ref="AH120:AH121"/>
    <mergeCell ref="AM118:AM119"/>
    <mergeCell ref="AN118:AN119"/>
    <mergeCell ref="AM120:AM121"/>
    <mergeCell ref="AN120:AN121"/>
    <mergeCell ref="AO114:AO115"/>
    <mergeCell ref="I116:I117"/>
    <mergeCell ref="J116:J117"/>
    <mergeCell ref="O116:O117"/>
    <mergeCell ref="P116:P117"/>
    <mergeCell ref="U116:U117"/>
    <mergeCell ref="V116:V117"/>
    <mergeCell ref="AA116:AA117"/>
    <mergeCell ref="AB116:AB117"/>
    <mergeCell ref="AO116:AO117"/>
    <mergeCell ref="V114:V115"/>
    <mergeCell ref="AA114:AA115"/>
    <mergeCell ref="AB114:AB115"/>
    <mergeCell ref="I114:I115"/>
    <mergeCell ref="J114:J115"/>
    <mergeCell ref="O114:O115"/>
    <mergeCell ref="P114:P115"/>
    <mergeCell ref="U114:U115"/>
    <mergeCell ref="AG114:AG115"/>
    <mergeCell ref="AG116:AG117"/>
    <mergeCell ref="AH114:AH115"/>
    <mergeCell ref="AH116:AH117"/>
    <mergeCell ref="AN114:AN115"/>
    <mergeCell ref="AM116:AM117"/>
    <mergeCell ref="AN116:AN117"/>
    <mergeCell ref="AO110:AO111"/>
    <mergeCell ref="I112:I113"/>
    <mergeCell ref="J112:J113"/>
    <mergeCell ref="O112:O113"/>
    <mergeCell ref="P112:P113"/>
    <mergeCell ref="U112:U113"/>
    <mergeCell ref="V112:V113"/>
    <mergeCell ref="AA112:AA113"/>
    <mergeCell ref="AB112:AB113"/>
    <mergeCell ref="AO112:AO113"/>
    <mergeCell ref="V110:V111"/>
    <mergeCell ref="AA110:AA111"/>
    <mergeCell ref="AB110:AB111"/>
    <mergeCell ref="I110:I111"/>
    <mergeCell ref="J110:J111"/>
    <mergeCell ref="O110:O111"/>
    <mergeCell ref="P110:P111"/>
    <mergeCell ref="U110:U111"/>
    <mergeCell ref="AG110:AG111"/>
    <mergeCell ref="AG112:AG113"/>
    <mergeCell ref="AH110:AH111"/>
    <mergeCell ref="AH112:AH113"/>
    <mergeCell ref="AM110:AM111"/>
    <mergeCell ref="AN110:AN111"/>
    <mergeCell ref="AM112:AM113"/>
    <mergeCell ref="AN112:AN113"/>
    <mergeCell ref="V102:V103"/>
    <mergeCell ref="AA102:AA103"/>
    <mergeCell ref="AB102:AB103"/>
    <mergeCell ref="I102:I103"/>
    <mergeCell ref="J102:J103"/>
    <mergeCell ref="O102:O103"/>
    <mergeCell ref="P102:P103"/>
    <mergeCell ref="U102:U103"/>
    <mergeCell ref="AG102:AG103"/>
    <mergeCell ref="AH102:AH103"/>
    <mergeCell ref="AM102:AM103"/>
    <mergeCell ref="AN102:AN103"/>
    <mergeCell ref="AO106:AO107"/>
    <mergeCell ref="I108:I109"/>
    <mergeCell ref="J108:J109"/>
    <mergeCell ref="O108:O109"/>
    <mergeCell ref="P108:P109"/>
    <mergeCell ref="U108:U109"/>
    <mergeCell ref="V108:V109"/>
    <mergeCell ref="AA108:AA109"/>
    <mergeCell ref="AB108:AB109"/>
    <mergeCell ref="AO108:AO109"/>
    <mergeCell ref="V106:V107"/>
    <mergeCell ref="AA106:AA107"/>
    <mergeCell ref="AB106:AB107"/>
    <mergeCell ref="AM108:AM109"/>
    <mergeCell ref="AN108:AN109"/>
    <mergeCell ref="U104:U105"/>
    <mergeCell ref="V104:V105"/>
    <mergeCell ref="AA104:AA105"/>
    <mergeCell ref="AB104:AB105"/>
    <mergeCell ref="AG104:AG105"/>
    <mergeCell ref="AO98:AO99"/>
    <mergeCell ref="I100:I101"/>
    <mergeCell ref="J100:J101"/>
    <mergeCell ref="O100:O101"/>
    <mergeCell ref="P100:P101"/>
    <mergeCell ref="U100:U101"/>
    <mergeCell ref="V100:V101"/>
    <mergeCell ref="AA100:AA101"/>
    <mergeCell ref="AB100:AB101"/>
    <mergeCell ref="AO100:AO101"/>
    <mergeCell ref="V98:V99"/>
    <mergeCell ref="AA98:AA99"/>
    <mergeCell ref="AB98:AB99"/>
    <mergeCell ref="I98:I99"/>
    <mergeCell ref="J98:J99"/>
    <mergeCell ref="O98:O99"/>
    <mergeCell ref="P98:P99"/>
    <mergeCell ref="U98:U99"/>
    <mergeCell ref="AG98:AG99"/>
    <mergeCell ref="AG100:AG101"/>
    <mergeCell ref="AH98:AH99"/>
    <mergeCell ref="AH100:AH101"/>
    <mergeCell ref="AM98:AM99"/>
    <mergeCell ref="AN98:AN99"/>
    <mergeCell ref="AM100:AM101"/>
    <mergeCell ref="AN100:AN101"/>
    <mergeCell ref="AO94:AO95"/>
    <mergeCell ref="I96:I97"/>
    <mergeCell ref="J96:J97"/>
    <mergeCell ref="O96:O97"/>
    <mergeCell ref="P96:P97"/>
    <mergeCell ref="U96:U97"/>
    <mergeCell ref="V96:V97"/>
    <mergeCell ref="AA96:AA97"/>
    <mergeCell ref="AB96:AB97"/>
    <mergeCell ref="AO96:AO97"/>
    <mergeCell ref="V94:V95"/>
    <mergeCell ref="AA94:AA95"/>
    <mergeCell ref="AB94:AB95"/>
    <mergeCell ref="I94:I95"/>
    <mergeCell ref="J94:J95"/>
    <mergeCell ref="O94:O95"/>
    <mergeCell ref="P94:P95"/>
    <mergeCell ref="U94:U95"/>
    <mergeCell ref="AG94:AG95"/>
    <mergeCell ref="AG96:AG97"/>
    <mergeCell ref="AH94:AH95"/>
    <mergeCell ref="AH96:AH97"/>
    <mergeCell ref="AM94:AM95"/>
    <mergeCell ref="AN94:AN95"/>
    <mergeCell ref="AM96:AM97"/>
    <mergeCell ref="AN96:AN97"/>
    <mergeCell ref="AO90:AO91"/>
    <mergeCell ref="I92:I93"/>
    <mergeCell ref="J92:J93"/>
    <mergeCell ref="O92:O93"/>
    <mergeCell ref="P92:P93"/>
    <mergeCell ref="U92:U93"/>
    <mergeCell ref="V92:V93"/>
    <mergeCell ref="AA92:AA93"/>
    <mergeCell ref="AB92:AB93"/>
    <mergeCell ref="AO92:AO93"/>
    <mergeCell ref="V90:V91"/>
    <mergeCell ref="AA90:AA91"/>
    <mergeCell ref="AB90:AB91"/>
    <mergeCell ref="I90:I91"/>
    <mergeCell ref="J90:J91"/>
    <mergeCell ref="O90:O91"/>
    <mergeCell ref="P90:P91"/>
    <mergeCell ref="U90:U91"/>
    <mergeCell ref="AG90:AG91"/>
    <mergeCell ref="AG92:AG93"/>
    <mergeCell ref="AH90:AH91"/>
    <mergeCell ref="AH92:AH93"/>
    <mergeCell ref="AM90:AM91"/>
    <mergeCell ref="AN90:AN91"/>
    <mergeCell ref="AM92:AM93"/>
    <mergeCell ref="AN92:AN93"/>
    <mergeCell ref="AO86:AO87"/>
    <mergeCell ref="I88:I89"/>
    <mergeCell ref="J88:J89"/>
    <mergeCell ref="O88:O89"/>
    <mergeCell ref="P88:P89"/>
    <mergeCell ref="U88:U89"/>
    <mergeCell ref="V88:V89"/>
    <mergeCell ref="AA88:AA89"/>
    <mergeCell ref="AB88:AB89"/>
    <mergeCell ref="AO88:AO89"/>
    <mergeCell ref="V86:V87"/>
    <mergeCell ref="AA86:AA87"/>
    <mergeCell ref="AB86:AB87"/>
    <mergeCell ref="I86:I87"/>
    <mergeCell ref="J86:J87"/>
    <mergeCell ref="O86:O87"/>
    <mergeCell ref="P86:P87"/>
    <mergeCell ref="U86:U87"/>
    <mergeCell ref="AG86:AG87"/>
    <mergeCell ref="AG88:AG89"/>
    <mergeCell ref="AH86:AH87"/>
    <mergeCell ref="AH88:AH89"/>
    <mergeCell ref="AM86:AM87"/>
    <mergeCell ref="AN86:AN87"/>
    <mergeCell ref="AM88:AM89"/>
    <mergeCell ref="AN88:AN89"/>
    <mergeCell ref="AO82:AO83"/>
    <mergeCell ref="I84:I85"/>
    <mergeCell ref="J84:J85"/>
    <mergeCell ref="O84:O85"/>
    <mergeCell ref="P84:P85"/>
    <mergeCell ref="U84:U85"/>
    <mergeCell ref="V84:V85"/>
    <mergeCell ref="AA84:AA85"/>
    <mergeCell ref="AB84:AB85"/>
    <mergeCell ref="AO84:AO85"/>
    <mergeCell ref="V82:V83"/>
    <mergeCell ref="AA82:AA83"/>
    <mergeCell ref="AB82:AB83"/>
    <mergeCell ref="I82:I83"/>
    <mergeCell ref="J82:J83"/>
    <mergeCell ref="O82:O83"/>
    <mergeCell ref="P82:P83"/>
    <mergeCell ref="U82:U83"/>
    <mergeCell ref="AG82:AG83"/>
    <mergeCell ref="AG84:AG85"/>
    <mergeCell ref="AH82:AH83"/>
    <mergeCell ref="AH84:AH85"/>
    <mergeCell ref="AM82:AM83"/>
    <mergeCell ref="AN82:AN83"/>
    <mergeCell ref="AM84:AM85"/>
    <mergeCell ref="AN84:AN85"/>
    <mergeCell ref="AO78:AO79"/>
    <mergeCell ref="I80:I81"/>
    <mergeCell ref="J80:J81"/>
    <mergeCell ref="O80:O81"/>
    <mergeCell ref="P80:P81"/>
    <mergeCell ref="U80:U81"/>
    <mergeCell ref="V80:V81"/>
    <mergeCell ref="AA80:AA81"/>
    <mergeCell ref="AB80:AB81"/>
    <mergeCell ref="AO80:AO81"/>
    <mergeCell ref="V78:V79"/>
    <mergeCell ref="AA78:AA79"/>
    <mergeCell ref="AB78:AB79"/>
    <mergeCell ref="I78:I79"/>
    <mergeCell ref="J78:J79"/>
    <mergeCell ref="O78:O79"/>
    <mergeCell ref="P78:P79"/>
    <mergeCell ref="U78:U79"/>
    <mergeCell ref="AG78:AG79"/>
    <mergeCell ref="AG80:AG81"/>
    <mergeCell ref="AH78:AH79"/>
    <mergeCell ref="AH80:AH81"/>
    <mergeCell ref="AM78:AM79"/>
    <mergeCell ref="AN78:AN79"/>
    <mergeCell ref="AM80:AM81"/>
    <mergeCell ref="AN80:AN81"/>
    <mergeCell ref="AO74:AO75"/>
    <mergeCell ref="I76:I77"/>
    <mergeCell ref="J76:J77"/>
    <mergeCell ref="O76:O77"/>
    <mergeCell ref="P76:P77"/>
    <mergeCell ref="U76:U77"/>
    <mergeCell ref="V76:V77"/>
    <mergeCell ref="AA76:AA77"/>
    <mergeCell ref="AB76:AB77"/>
    <mergeCell ref="AO76:AO77"/>
    <mergeCell ref="V74:V75"/>
    <mergeCell ref="AA74:AA75"/>
    <mergeCell ref="AB74:AB75"/>
    <mergeCell ref="I74:I75"/>
    <mergeCell ref="J74:J75"/>
    <mergeCell ref="O74:O75"/>
    <mergeCell ref="P74:P75"/>
    <mergeCell ref="U74:U75"/>
    <mergeCell ref="AG74:AG75"/>
    <mergeCell ref="AG76:AG77"/>
    <mergeCell ref="AH74:AH75"/>
    <mergeCell ref="AH76:AH77"/>
    <mergeCell ref="AM74:AM75"/>
    <mergeCell ref="AN74:AN75"/>
    <mergeCell ref="AM76:AM77"/>
    <mergeCell ref="AN76:AN77"/>
    <mergeCell ref="AO70:AO71"/>
    <mergeCell ref="I72:I73"/>
    <mergeCell ref="J72:J73"/>
    <mergeCell ref="O72:O73"/>
    <mergeCell ref="P72:P73"/>
    <mergeCell ref="U72:U73"/>
    <mergeCell ref="V72:V73"/>
    <mergeCell ref="AA72:AA73"/>
    <mergeCell ref="AB72:AB73"/>
    <mergeCell ref="AO72:AO73"/>
    <mergeCell ref="V70:V71"/>
    <mergeCell ref="AA70:AA71"/>
    <mergeCell ref="AB70:AB71"/>
    <mergeCell ref="I70:I71"/>
    <mergeCell ref="J70:J71"/>
    <mergeCell ref="O70:O71"/>
    <mergeCell ref="P70:P71"/>
    <mergeCell ref="U70:U71"/>
    <mergeCell ref="AG70:AG71"/>
    <mergeCell ref="AG72:AG73"/>
    <mergeCell ref="AH70:AH71"/>
    <mergeCell ref="AH72:AH73"/>
    <mergeCell ref="AM70:AM71"/>
    <mergeCell ref="AN70:AN71"/>
    <mergeCell ref="AM72:AM73"/>
    <mergeCell ref="AN72:AN73"/>
    <mergeCell ref="AO66:AO67"/>
    <mergeCell ref="I68:I69"/>
    <mergeCell ref="J68:J69"/>
    <mergeCell ref="O68:O69"/>
    <mergeCell ref="P68:P69"/>
    <mergeCell ref="U68:U69"/>
    <mergeCell ref="V68:V69"/>
    <mergeCell ref="AA68:AA69"/>
    <mergeCell ref="AB68:AB69"/>
    <mergeCell ref="AO68:AO69"/>
    <mergeCell ref="V66:V67"/>
    <mergeCell ref="AA66:AA67"/>
    <mergeCell ref="AB66:AB67"/>
    <mergeCell ref="I66:I67"/>
    <mergeCell ref="J66:J67"/>
    <mergeCell ref="O66:O67"/>
    <mergeCell ref="P66:P67"/>
    <mergeCell ref="U66:U67"/>
    <mergeCell ref="AG66:AG67"/>
    <mergeCell ref="AG68:AG69"/>
    <mergeCell ref="AH66:AH67"/>
    <mergeCell ref="AH68:AH69"/>
    <mergeCell ref="AM66:AM67"/>
    <mergeCell ref="AN66:AN67"/>
    <mergeCell ref="AM68:AM69"/>
    <mergeCell ref="AN68:AN69"/>
    <mergeCell ref="I64:I65"/>
    <mergeCell ref="J64:J65"/>
    <mergeCell ref="O64:O65"/>
    <mergeCell ref="P64:P65"/>
    <mergeCell ref="U64:U65"/>
    <mergeCell ref="V64:V65"/>
    <mergeCell ref="AA64:AA65"/>
    <mergeCell ref="AB64:AB65"/>
    <mergeCell ref="AO64:AO65"/>
    <mergeCell ref="V62:V63"/>
    <mergeCell ref="AA62:AA63"/>
    <mergeCell ref="AB62:AB63"/>
    <mergeCell ref="I62:I63"/>
    <mergeCell ref="J62:J63"/>
    <mergeCell ref="O62:O63"/>
    <mergeCell ref="P62:P63"/>
    <mergeCell ref="U62:U63"/>
    <mergeCell ref="AG62:AG63"/>
    <mergeCell ref="AG64:AG65"/>
    <mergeCell ref="AM62:AM63"/>
    <mergeCell ref="AN62:AN63"/>
    <mergeCell ref="AM64:AM65"/>
    <mergeCell ref="AN64:AN65"/>
    <mergeCell ref="AH62:AH63"/>
    <mergeCell ref="AH64:AH65"/>
    <mergeCell ref="I60:I61"/>
    <mergeCell ref="J60:J61"/>
    <mergeCell ref="O60:O61"/>
    <mergeCell ref="P60:P61"/>
    <mergeCell ref="U60:U61"/>
    <mergeCell ref="V60:V61"/>
    <mergeCell ref="AA60:AA61"/>
    <mergeCell ref="AB60:AB61"/>
    <mergeCell ref="AO60:AO61"/>
    <mergeCell ref="V58:V59"/>
    <mergeCell ref="AA58:AA59"/>
    <mergeCell ref="AB58:AB59"/>
    <mergeCell ref="I58:I59"/>
    <mergeCell ref="J58:J59"/>
    <mergeCell ref="O58:O59"/>
    <mergeCell ref="P58:P59"/>
    <mergeCell ref="U58:U59"/>
    <mergeCell ref="AG58:AG59"/>
    <mergeCell ref="AG60:AG61"/>
    <mergeCell ref="AM58:AM59"/>
    <mergeCell ref="AN58:AN59"/>
    <mergeCell ref="AM60:AM61"/>
    <mergeCell ref="AN60:AN61"/>
    <mergeCell ref="AH60:AH61"/>
    <mergeCell ref="I56:I57"/>
    <mergeCell ref="J56:J57"/>
    <mergeCell ref="O56:O57"/>
    <mergeCell ref="P56:P57"/>
    <mergeCell ref="U56:U57"/>
    <mergeCell ref="V56:V57"/>
    <mergeCell ref="AA56:AA57"/>
    <mergeCell ref="AB56:AB57"/>
    <mergeCell ref="AO56:AO57"/>
    <mergeCell ref="V54:V55"/>
    <mergeCell ref="AA54:AA55"/>
    <mergeCell ref="AB54:AB55"/>
    <mergeCell ref="I54:I55"/>
    <mergeCell ref="J54:J55"/>
    <mergeCell ref="O54:O55"/>
    <mergeCell ref="P54:P55"/>
    <mergeCell ref="U54:U55"/>
    <mergeCell ref="AG54:AG55"/>
    <mergeCell ref="AG56:AG57"/>
    <mergeCell ref="AM54:AM55"/>
    <mergeCell ref="AN54:AN55"/>
    <mergeCell ref="AM56:AM57"/>
    <mergeCell ref="AN56:AN57"/>
    <mergeCell ref="I52:I53"/>
    <mergeCell ref="J52:J53"/>
    <mergeCell ref="O52:O53"/>
    <mergeCell ref="P52:P53"/>
    <mergeCell ref="U52:U53"/>
    <mergeCell ref="V52:V53"/>
    <mergeCell ref="AA52:AA53"/>
    <mergeCell ref="AB52:AB53"/>
    <mergeCell ref="AO52:AO53"/>
    <mergeCell ref="V50:V51"/>
    <mergeCell ref="AA50:AA51"/>
    <mergeCell ref="AB50:AB51"/>
    <mergeCell ref="I50:I51"/>
    <mergeCell ref="J50:J51"/>
    <mergeCell ref="O50:O51"/>
    <mergeCell ref="P50:P51"/>
    <mergeCell ref="U50:U51"/>
    <mergeCell ref="AG50:AG51"/>
    <mergeCell ref="AG52:AG53"/>
    <mergeCell ref="AM50:AM51"/>
    <mergeCell ref="AN50:AN51"/>
    <mergeCell ref="AM52:AM53"/>
    <mergeCell ref="AN52:AN53"/>
    <mergeCell ref="I48:I49"/>
    <mergeCell ref="J48:J49"/>
    <mergeCell ref="O48:O49"/>
    <mergeCell ref="P48:P49"/>
    <mergeCell ref="U48:U49"/>
    <mergeCell ref="V48:V49"/>
    <mergeCell ref="AA48:AA49"/>
    <mergeCell ref="AB48:AB49"/>
    <mergeCell ref="AO48:AO49"/>
    <mergeCell ref="V46:V47"/>
    <mergeCell ref="AA46:AA47"/>
    <mergeCell ref="AB46:AB47"/>
    <mergeCell ref="I46:I47"/>
    <mergeCell ref="J46:J47"/>
    <mergeCell ref="O46:O47"/>
    <mergeCell ref="P46:P47"/>
    <mergeCell ref="U46:U47"/>
    <mergeCell ref="AG46:AG47"/>
    <mergeCell ref="AG48:AG49"/>
    <mergeCell ref="AM46:AM47"/>
    <mergeCell ref="AN46:AN47"/>
    <mergeCell ref="AM48:AM49"/>
    <mergeCell ref="AN48:AN49"/>
    <mergeCell ref="I44:I45"/>
    <mergeCell ref="J44:J45"/>
    <mergeCell ref="O44:O45"/>
    <mergeCell ref="P44:P45"/>
    <mergeCell ref="U44:U45"/>
    <mergeCell ref="V44:V45"/>
    <mergeCell ref="AA44:AA45"/>
    <mergeCell ref="AB44:AB45"/>
    <mergeCell ref="AO44:AO45"/>
    <mergeCell ref="V42:V43"/>
    <mergeCell ref="AA42:AA43"/>
    <mergeCell ref="AB42:AB43"/>
    <mergeCell ref="I42:I43"/>
    <mergeCell ref="J42:J43"/>
    <mergeCell ref="O42:O43"/>
    <mergeCell ref="P42:P43"/>
    <mergeCell ref="U42:U43"/>
    <mergeCell ref="AG42:AG43"/>
    <mergeCell ref="AG44:AG45"/>
    <mergeCell ref="AM42:AM43"/>
    <mergeCell ref="AN42:AN43"/>
    <mergeCell ref="AM44:AM45"/>
    <mergeCell ref="AN44:AN45"/>
    <mergeCell ref="I40:I41"/>
    <mergeCell ref="J40:J41"/>
    <mergeCell ref="O40:O41"/>
    <mergeCell ref="P40:P41"/>
    <mergeCell ref="U40:U41"/>
    <mergeCell ref="V40:V41"/>
    <mergeCell ref="AA40:AA41"/>
    <mergeCell ref="AB40:AB41"/>
    <mergeCell ref="AO40:AO41"/>
    <mergeCell ref="V38:V39"/>
    <mergeCell ref="AA38:AA39"/>
    <mergeCell ref="AB38:AB39"/>
    <mergeCell ref="I38:I39"/>
    <mergeCell ref="J38:J39"/>
    <mergeCell ref="O38:O39"/>
    <mergeCell ref="P38:P39"/>
    <mergeCell ref="U38:U39"/>
    <mergeCell ref="AG38:AG39"/>
    <mergeCell ref="AG40:AG41"/>
    <mergeCell ref="AM38:AM39"/>
    <mergeCell ref="AN38:AN39"/>
    <mergeCell ref="AM40:AM41"/>
    <mergeCell ref="AN40:AN41"/>
    <mergeCell ref="I36:I37"/>
    <mergeCell ref="J36:J37"/>
    <mergeCell ref="O36:O37"/>
    <mergeCell ref="P36:P37"/>
    <mergeCell ref="U36:U37"/>
    <mergeCell ref="V36:V37"/>
    <mergeCell ref="AA36:AA37"/>
    <mergeCell ref="AB36:AB37"/>
    <mergeCell ref="AO36:AO37"/>
    <mergeCell ref="V34:V35"/>
    <mergeCell ref="AA34:AA35"/>
    <mergeCell ref="AB34:AB35"/>
    <mergeCell ref="I34:I35"/>
    <mergeCell ref="J34:J35"/>
    <mergeCell ref="O34:O35"/>
    <mergeCell ref="P34:P35"/>
    <mergeCell ref="U34:U35"/>
    <mergeCell ref="AG34:AG35"/>
    <mergeCell ref="AG36:AG37"/>
    <mergeCell ref="AM34:AM35"/>
    <mergeCell ref="AN34:AN35"/>
    <mergeCell ref="AM36:AM37"/>
    <mergeCell ref="AN36:AN37"/>
    <mergeCell ref="I32:I33"/>
    <mergeCell ref="J32:J33"/>
    <mergeCell ref="O32:O33"/>
    <mergeCell ref="P32:P33"/>
    <mergeCell ref="U32:U33"/>
    <mergeCell ref="V32:V33"/>
    <mergeCell ref="AA32:AA33"/>
    <mergeCell ref="AB32:AB33"/>
    <mergeCell ref="AO32:AO33"/>
    <mergeCell ref="V30:V31"/>
    <mergeCell ref="AA30:AA31"/>
    <mergeCell ref="AB30:AB31"/>
    <mergeCell ref="I30:I31"/>
    <mergeCell ref="J30:J31"/>
    <mergeCell ref="O30:O31"/>
    <mergeCell ref="P30:P31"/>
    <mergeCell ref="U30:U31"/>
    <mergeCell ref="AG30:AG31"/>
    <mergeCell ref="AG32:AG33"/>
    <mergeCell ref="AM32:AM33"/>
    <mergeCell ref="AN32:AN33"/>
    <mergeCell ref="AH30:AH31"/>
    <mergeCell ref="AH32:AH33"/>
    <mergeCell ref="U22:U23"/>
    <mergeCell ref="AG22:AG23"/>
    <mergeCell ref="AG24:AG25"/>
    <mergeCell ref="AH22:AH23"/>
    <mergeCell ref="AH24:AH25"/>
    <mergeCell ref="AO26:AO27"/>
    <mergeCell ref="I28:I29"/>
    <mergeCell ref="J28:J29"/>
    <mergeCell ref="O28:O29"/>
    <mergeCell ref="P28:P29"/>
    <mergeCell ref="U28:U29"/>
    <mergeCell ref="V28:V29"/>
    <mergeCell ref="AA28:AA29"/>
    <mergeCell ref="AB28:AB29"/>
    <mergeCell ref="AO28:AO29"/>
    <mergeCell ref="V26:V27"/>
    <mergeCell ref="AA26:AA27"/>
    <mergeCell ref="AB26:AB27"/>
    <mergeCell ref="I26:I27"/>
    <mergeCell ref="J26:J27"/>
    <mergeCell ref="O26:O27"/>
    <mergeCell ref="P26:P27"/>
    <mergeCell ref="U26:U27"/>
    <mergeCell ref="AG26:AG27"/>
    <mergeCell ref="AG28:AG29"/>
    <mergeCell ref="AH26:AH27"/>
    <mergeCell ref="AH28:AH29"/>
    <mergeCell ref="AA20:AA21"/>
    <mergeCell ref="AB20:AB21"/>
    <mergeCell ref="AO20:AO21"/>
    <mergeCell ref="V18:V19"/>
    <mergeCell ref="AA18:AA19"/>
    <mergeCell ref="AB18:AB19"/>
    <mergeCell ref="I18:I19"/>
    <mergeCell ref="J18:J19"/>
    <mergeCell ref="O18:O19"/>
    <mergeCell ref="P18:P19"/>
    <mergeCell ref="U18:U19"/>
    <mergeCell ref="AG18:AG19"/>
    <mergeCell ref="AG20:AG21"/>
    <mergeCell ref="AH18:AH19"/>
    <mergeCell ref="AH20:AH21"/>
    <mergeCell ref="AO22:AO23"/>
    <mergeCell ref="I24:I25"/>
    <mergeCell ref="J24:J25"/>
    <mergeCell ref="O24:O25"/>
    <mergeCell ref="P24:P25"/>
    <mergeCell ref="U24:U25"/>
    <mergeCell ref="V24:V25"/>
    <mergeCell ref="AA24:AA25"/>
    <mergeCell ref="AB24:AB25"/>
    <mergeCell ref="AO24:AO25"/>
    <mergeCell ref="V22:V23"/>
    <mergeCell ref="AA22:AA23"/>
    <mergeCell ref="AB22:AB23"/>
    <mergeCell ref="I22:I23"/>
    <mergeCell ref="J22:J23"/>
    <mergeCell ref="O22:O23"/>
    <mergeCell ref="P22:P23"/>
    <mergeCell ref="AO16:AO17"/>
    <mergeCell ref="U14:U15"/>
    <mergeCell ref="V14:V15"/>
    <mergeCell ref="AA14:AA15"/>
    <mergeCell ref="AB14:AB15"/>
    <mergeCell ref="A14:A15"/>
    <mergeCell ref="I14:I15"/>
    <mergeCell ref="J14:J15"/>
    <mergeCell ref="O14:O15"/>
    <mergeCell ref="P14:P15"/>
    <mergeCell ref="B14:B15"/>
    <mergeCell ref="C14:C15"/>
    <mergeCell ref="AG14:AG15"/>
    <mergeCell ref="AG16:AG17"/>
    <mergeCell ref="AH14:AH15"/>
    <mergeCell ref="AH16:AH17"/>
    <mergeCell ref="AO18:AO19"/>
    <mergeCell ref="C186:C187"/>
    <mergeCell ref="A188:A189"/>
    <mergeCell ref="AO10:AO11"/>
    <mergeCell ref="A12:A13"/>
    <mergeCell ref="I12:I13"/>
    <mergeCell ref="J12:J13"/>
    <mergeCell ref="O12:O13"/>
    <mergeCell ref="P12:P13"/>
    <mergeCell ref="U12:U13"/>
    <mergeCell ref="V12:V13"/>
    <mergeCell ref="AA12:AA13"/>
    <mergeCell ref="AB12:AB13"/>
    <mergeCell ref="AO12:AO13"/>
    <mergeCell ref="U10:U11"/>
    <mergeCell ref="V10:V11"/>
    <mergeCell ref="AA10:AA11"/>
    <mergeCell ref="AB10:AB11"/>
    <mergeCell ref="A10:A11"/>
    <mergeCell ref="I10:I11"/>
    <mergeCell ref="J10:J11"/>
    <mergeCell ref="O10:O11"/>
    <mergeCell ref="AO14:AO15"/>
    <mergeCell ref="A16:A17"/>
    <mergeCell ref="B16:B17"/>
    <mergeCell ref="C16:C17"/>
    <mergeCell ref="I16:I17"/>
    <mergeCell ref="J16:J17"/>
    <mergeCell ref="O16:O17"/>
    <mergeCell ref="P16:P17"/>
    <mergeCell ref="U16:U17"/>
    <mergeCell ref="V16:V17"/>
    <mergeCell ref="AA16:AA17"/>
    <mergeCell ref="A176:A177"/>
    <mergeCell ref="B176:B177"/>
    <mergeCell ref="C176:C177"/>
    <mergeCell ref="A206:A207"/>
    <mergeCell ref="B206:B207"/>
    <mergeCell ref="C206:C207"/>
    <mergeCell ref="A202:A203"/>
    <mergeCell ref="B202:B203"/>
    <mergeCell ref="C202:C203"/>
    <mergeCell ref="A204:A205"/>
    <mergeCell ref="B204:B205"/>
    <mergeCell ref="C204:C205"/>
    <mergeCell ref="A198:A199"/>
    <mergeCell ref="B198:B199"/>
    <mergeCell ref="C198:C199"/>
    <mergeCell ref="A200:A201"/>
    <mergeCell ref="B200:B201"/>
    <mergeCell ref="C200:C201"/>
    <mergeCell ref="A194:A195"/>
    <mergeCell ref="B194:B195"/>
    <mergeCell ref="C194:C195"/>
    <mergeCell ref="A196:A197"/>
    <mergeCell ref="B196:B197"/>
    <mergeCell ref="C196:C197"/>
    <mergeCell ref="A190:A191"/>
    <mergeCell ref="B190:B191"/>
    <mergeCell ref="C190:C191"/>
    <mergeCell ref="A192:A193"/>
    <mergeCell ref="B192:B193"/>
    <mergeCell ref="C192:C193"/>
    <mergeCell ref="A186:A187"/>
    <mergeCell ref="B186:B187"/>
    <mergeCell ref="A172:A173"/>
    <mergeCell ref="B172:B173"/>
    <mergeCell ref="C172:C173"/>
    <mergeCell ref="A166:A167"/>
    <mergeCell ref="B166:B167"/>
    <mergeCell ref="C166:C167"/>
    <mergeCell ref="A168:A169"/>
    <mergeCell ref="B168:B169"/>
    <mergeCell ref="C168:C169"/>
    <mergeCell ref="A162:A163"/>
    <mergeCell ref="B162:B163"/>
    <mergeCell ref="C162:C163"/>
    <mergeCell ref="A164:A165"/>
    <mergeCell ref="B164:B165"/>
    <mergeCell ref="C164:C165"/>
    <mergeCell ref="B188:B189"/>
    <mergeCell ref="C188:C189"/>
    <mergeCell ref="A182:A183"/>
    <mergeCell ref="B182:B183"/>
    <mergeCell ref="C182:C183"/>
    <mergeCell ref="A184:A185"/>
    <mergeCell ref="B184:B185"/>
    <mergeCell ref="C184:C185"/>
    <mergeCell ref="A178:A179"/>
    <mergeCell ref="B178:B179"/>
    <mergeCell ref="C178:C179"/>
    <mergeCell ref="A180:A181"/>
    <mergeCell ref="B180:B181"/>
    <mergeCell ref="C180:C181"/>
    <mergeCell ref="A174:A175"/>
    <mergeCell ref="B174:B175"/>
    <mergeCell ref="C174:C175"/>
    <mergeCell ref="A160:A161"/>
    <mergeCell ref="B160:B161"/>
    <mergeCell ref="C160:C161"/>
    <mergeCell ref="A154:A155"/>
    <mergeCell ref="B154:B155"/>
    <mergeCell ref="C154:C155"/>
    <mergeCell ref="A156:A157"/>
    <mergeCell ref="B156:B157"/>
    <mergeCell ref="C156:C157"/>
    <mergeCell ref="A150:A151"/>
    <mergeCell ref="B150:B151"/>
    <mergeCell ref="C150:C151"/>
    <mergeCell ref="A152:A153"/>
    <mergeCell ref="B152:B153"/>
    <mergeCell ref="C152:C153"/>
    <mergeCell ref="A170:A171"/>
    <mergeCell ref="B170:B171"/>
    <mergeCell ref="C170:C171"/>
    <mergeCell ref="A148:A149"/>
    <mergeCell ref="B148:B149"/>
    <mergeCell ref="C148:C149"/>
    <mergeCell ref="A142:A143"/>
    <mergeCell ref="B142:B143"/>
    <mergeCell ref="C142:C143"/>
    <mergeCell ref="A144:A145"/>
    <mergeCell ref="B144:B145"/>
    <mergeCell ref="C144:C145"/>
    <mergeCell ref="A138:A139"/>
    <mergeCell ref="B138:B139"/>
    <mergeCell ref="C138:C139"/>
    <mergeCell ref="A140:A141"/>
    <mergeCell ref="B140:B141"/>
    <mergeCell ref="C140:C141"/>
    <mergeCell ref="A158:A159"/>
    <mergeCell ref="B158:B159"/>
    <mergeCell ref="C158:C159"/>
    <mergeCell ref="A136:A137"/>
    <mergeCell ref="B136:B137"/>
    <mergeCell ref="C136:C137"/>
    <mergeCell ref="A130:A131"/>
    <mergeCell ref="B130:B131"/>
    <mergeCell ref="C130:C131"/>
    <mergeCell ref="A132:A133"/>
    <mergeCell ref="B132:B133"/>
    <mergeCell ref="C132:C133"/>
    <mergeCell ref="A126:A127"/>
    <mergeCell ref="B126:B127"/>
    <mergeCell ref="C126:C127"/>
    <mergeCell ref="A128:A129"/>
    <mergeCell ref="B128:B129"/>
    <mergeCell ref="C128:C129"/>
    <mergeCell ref="A146:A147"/>
    <mergeCell ref="B146:B147"/>
    <mergeCell ref="C146:C147"/>
    <mergeCell ref="A124:A125"/>
    <mergeCell ref="B124:B125"/>
    <mergeCell ref="C124:C125"/>
    <mergeCell ref="A118:A119"/>
    <mergeCell ref="B118:B119"/>
    <mergeCell ref="C118:C119"/>
    <mergeCell ref="A120:A121"/>
    <mergeCell ref="B120:B121"/>
    <mergeCell ref="C120:C121"/>
    <mergeCell ref="A114:A115"/>
    <mergeCell ref="B114:B115"/>
    <mergeCell ref="C114:C115"/>
    <mergeCell ref="A116:A117"/>
    <mergeCell ref="B116:B117"/>
    <mergeCell ref="C116:C117"/>
    <mergeCell ref="A134:A135"/>
    <mergeCell ref="B134:B135"/>
    <mergeCell ref="C134:C135"/>
    <mergeCell ref="A112:A113"/>
    <mergeCell ref="B112:B113"/>
    <mergeCell ref="C112:C113"/>
    <mergeCell ref="A106:A107"/>
    <mergeCell ref="B106:B107"/>
    <mergeCell ref="C106:C107"/>
    <mergeCell ref="A108:A109"/>
    <mergeCell ref="B108:B109"/>
    <mergeCell ref="C108:C109"/>
    <mergeCell ref="A102:A103"/>
    <mergeCell ref="B102:B103"/>
    <mergeCell ref="C102:C103"/>
    <mergeCell ref="A104:A105"/>
    <mergeCell ref="B104:B105"/>
    <mergeCell ref="C104:C105"/>
    <mergeCell ref="A122:A123"/>
    <mergeCell ref="B122:B123"/>
    <mergeCell ref="C122:C123"/>
    <mergeCell ref="A100:A101"/>
    <mergeCell ref="B100:B101"/>
    <mergeCell ref="C100:C101"/>
    <mergeCell ref="A94:A95"/>
    <mergeCell ref="B94:B95"/>
    <mergeCell ref="C94:C95"/>
    <mergeCell ref="A96:A97"/>
    <mergeCell ref="B96:B97"/>
    <mergeCell ref="C96:C97"/>
    <mergeCell ref="A90:A91"/>
    <mergeCell ref="B90:B91"/>
    <mergeCell ref="C90:C91"/>
    <mergeCell ref="A92:A93"/>
    <mergeCell ref="B92:B93"/>
    <mergeCell ref="C92:C93"/>
    <mergeCell ref="A110:A111"/>
    <mergeCell ref="B110:B111"/>
    <mergeCell ref="C110:C111"/>
    <mergeCell ref="A88:A89"/>
    <mergeCell ref="B88:B89"/>
    <mergeCell ref="C88:C89"/>
    <mergeCell ref="A82:A83"/>
    <mergeCell ref="B82:B83"/>
    <mergeCell ref="C82:C83"/>
    <mergeCell ref="A84:A85"/>
    <mergeCell ref="B84:B85"/>
    <mergeCell ref="C84:C85"/>
    <mergeCell ref="A78:A79"/>
    <mergeCell ref="B78:B79"/>
    <mergeCell ref="C78:C79"/>
    <mergeCell ref="A80:A81"/>
    <mergeCell ref="B80:B81"/>
    <mergeCell ref="C80:C81"/>
    <mergeCell ref="A98:A99"/>
    <mergeCell ref="B98:B99"/>
    <mergeCell ref="C98:C99"/>
    <mergeCell ref="A76:A77"/>
    <mergeCell ref="B76:B77"/>
    <mergeCell ref="C76:C77"/>
    <mergeCell ref="A70:A71"/>
    <mergeCell ref="B70:B71"/>
    <mergeCell ref="C70:C71"/>
    <mergeCell ref="A72:A73"/>
    <mergeCell ref="B72:B73"/>
    <mergeCell ref="C72:C73"/>
    <mergeCell ref="A66:A67"/>
    <mergeCell ref="B66:B67"/>
    <mergeCell ref="C66:C67"/>
    <mergeCell ref="A68:A69"/>
    <mergeCell ref="B68:B69"/>
    <mergeCell ref="C68:C69"/>
    <mergeCell ref="A86:A87"/>
    <mergeCell ref="B86:B87"/>
    <mergeCell ref="C86:C87"/>
    <mergeCell ref="A64:A65"/>
    <mergeCell ref="B64:B65"/>
    <mergeCell ref="C64:C65"/>
    <mergeCell ref="A58:A59"/>
    <mergeCell ref="B58:B59"/>
    <mergeCell ref="C58:C59"/>
    <mergeCell ref="A60:A61"/>
    <mergeCell ref="B60:B61"/>
    <mergeCell ref="C60:C61"/>
    <mergeCell ref="A54:A55"/>
    <mergeCell ref="B54:B55"/>
    <mergeCell ref="C54:C55"/>
    <mergeCell ref="A56:A57"/>
    <mergeCell ref="B56:B57"/>
    <mergeCell ref="C56:C57"/>
    <mergeCell ref="A74:A75"/>
    <mergeCell ref="B74:B75"/>
    <mergeCell ref="C74:C75"/>
    <mergeCell ref="A52:A53"/>
    <mergeCell ref="B52:B53"/>
    <mergeCell ref="C52:C53"/>
    <mergeCell ref="A46:A47"/>
    <mergeCell ref="B46:B47"/>
    <mergeCell ref="C46:C47"/>
    <mergeCell ref="A48:A49"/>
    <mergeCell ref="B48:B49"/>
    <mergeCell ref="C48:C49"/>
    <mergeCell ref="A42:A43"/>
    <mergeCell ref="B42:B43"/>
    <mergeCell ref="C42:C43"/>
    <mergeCell ref="A44:A45"/>
    <mergeCell ref="B44:B45"/>
    <mergeCell ref="C44:C45"/>
    <mergeCell ref="A62:A63"/>
    <mergeCell ref="B62:B63"/>
    <mergeCell ref="C62:C63"/>
    <mergeCell ref="A40:A41"/>
    <mergeCell ref="B40:B41"/>
    <mergeCell ref="C40:C41"/>
    <mergeCell ref="A34:A35"/>
    <mergeCell ref="B34:B35"/>
    <mergeCell ref="C34:C35"/>
    <mergeCell ref="A36:A37"/>
    <mergeCell ref="B36:B37"/>
    <mergeCell ref="C36:C37"/>
    <mergeCell ref="A30:A31"/>
    <mergeCell ref="B30:B31"/>
    <mergeCell ref="C30:C31"/>
    <mergeCell ref="A32:A33"/>
    <mergeCell ref="B32:B33"/>
    <mergeCell ref="C32:C33"/>
    <mergeCell ref="A50:A51"/>
    <mergeCell ref="B50:B51"/>
    <mergeCell ref="C50:C51"/>
    <mergeCell ref="C26:C27"/>
    <mergeCell ref="A28:A29"/>
    <mergeCell ref="B28:B29"/>
    <mergeCell ref="C28:C29"/>
    <mergeCell ref="A22:A23"/>
    <mergeCell ref="B22:B23"/>
    <mergeCell ref="C22:C23"/>
    <mergeCell ref="A24:A25"/>
    <mergeCell ref="B24:B25"/>
    <mergeCell ref="C24:C25"/>
    <mergeCell ref="A18:A19"/>
    <mergeCell ref="B18:B19"/>
    <mergeCell ref="C18:C19"/>
    <mergeCell ref="A20:A21"/>
    <mergeCell ref="B20:B21"/>
    <mergeCell ref="C20:C21"/>
    <mergeCell ref="A38:A39"/>
    <mergeCell ref="B38:B39"/>
    <mergeCell ref="C38:C39"/>
    <mergeCell ref="A26:A27"/>
    <mergeCell ref="B26:B27"/>
    <mergeCell ref="AO8:AO9"/>
    <mergeCell ref="AO5:AO7"/>
    <mergeCell ref="O1:T1"/>
    <mergeCell ref="AG8:AG9"/>
    <mergeCell ref="A8:A9"/>
    <mergeCell ref="B10:B11"/>
    <mergeCell ref="C10:C11"/>
    <mergeCell ref="B12:B13"/>
    <mergeCell ref="C12:C13"/>
    <mergeCell ref="V5:V7"/>
    <mergeCell ref="AB5:AB7"/>
    <mergeCell ref="B8:B9"/>
    <mergeCell ref="C8:C9"/>
    <mergeCell ref="J8:J9"/>
    <mergeCell ref="P8:P9"/>
    <mergeCell ref="V8:V9"/>
    <mergeCell ref="AB8:AB9"/>
    <mergeCell ref="I8:I9"/>
    <mergeCell ref="O8:O9"/>
    <mergeCell ref="U8:U9"/>
    <mergeCell ref="AA8:AA9"/>
    <mergeCell ref="C5:C7"/>
    <mergeCell ref="B5:B7"/>
    <mergeCell ref="A5:A7"/>
    <mergeCell ref="J5:J7"/>
    <mergeCell ref="P5:P7"/>
    <mergeCell ref="P10:P11"/>
    <mergeCell ref="AG10:AG11"/>
    <mergeCell ref="E4:I4"/>
    <mergeCell ref="K4:O4"/>
    <mergeCell ref="Q4:U4"/>
    <mergeCell ref="W4:AA4"/>
    <mergeCell ref="K3:P3"/>
    <mergeCell ref="Q3:V3"/>
    <mergeCell ref="W3:AB3"/>
    <mergeCell ref="I106:I107"/>
    <mergeCell ref="J106:J107"/>
    <mergeCell ref="O106:O107"/>
    <mergeCell ref="P106:P107"/>
    <mergeCell ref="U106:U107"/>
    <mergeCell ref="AG106:AG107"/>
    <mergeCell ref="AH106:AH107"/>
    <mergeCell ref="AM106:AM107"/>
    <mergeCell ref="AN106:AN107"/>
    <mergeCell ref="AG12:AG13"/>
    <mergeCell ref="AH40:AH41"/>
    <mergeCell ref="AH42:AH43"/>
    <mergeCell ref="AH44:AH45"/>
    <mergeCell ref="AH46:AH47"/>
    <mergeCell ref="AN28:AN29"/>
    <mergeCell ref="AM30:AM31"/>
    <mergeCell ref="AH48:AH49"/>
    <mergeCell ref="AH50:AH51"/>
    <mergeCell ref="AB16:AB17"/>
    <mergeCell ref="I20:I21"/>
    <mergeCell ref="J20:J21"/>
    <mergeCell ref="O20:O21"/>
    <mergeCell ref="P20:P21"/>
    <mergeCell ref="U20:U21"/>
    <mergeCell ref="AH52:AH53"/>
    <mergeCell ref="AH54:AH55"/>
    <mergeCell ref="AH56:AH57"/>
    <mergeCell ref="AH58:AH59"/>
    <mergeCell ref="V20:V21"/>
    <mergeCell ref="V1:W1"/>
    <mergeCell ref="C1:E1"/>
    <mergeCell ref="F1:J1"/>
    <mergeCell ref="AG108:AG109"/>
    <mergeCell ref="AH108:AH109"/>
    <mergeCell ref="M1:N1"/>
    <mergeCell ref="I124:I125"/>
    <mergeCell ref="J124:J125"/>
    <mergeCell ref="O124:O125"/>
    <mergeCell ref="P124:P125"/>
    <mergeCell ref="U124:U125"/>
    <mergeCell ref="V124:V125"/>
    <mergeCell ref="AA124:AA125"/>
    <mergeCell ref="AB124:AB125"/>
    <mergeCell ref="I128:I129"/>
    <mergeCell ref="J128:J129"/>
    <mergeCell ref="O128:O129"/>
    <mergeCell ref="AH5:AH7"/>
    <mergeCell ref="AH8:AH9"/>
    <mergeCell ref="AH10:AH11"/>
    <mergeCell ref="AH12:AH13"/>
    <mergeCell ref="AH34:AH35"/>
    <mergeCell ref="AH36:AH37"/>
    <mergeCell ref="X1:AD1"/>
    <mergeCell ref="AC4:AG4"/>
    <mergeCell ref="AC3:AH3"/>
    <mergeCell ref="A2:C2"/>
    <mergeCell ref="I104:I105"/>
    <mergeCell ref="J104:J105"/>
    <mergeCell ref="O104:O105"/>
    <mergeCell ref="P104:P105"/>
    <mergeCell ref="E3:J3"/>
    <mergeCell ref="AI3:AN3"/>
    <mergeCell ref="AI4:AM4"/>
    <mergeCell ref="AN5:AN7"/>
    <mergeCell ref="AM8:AM9"/>
    <mergeCell ref="AN8:AN9"/>
    <mergeCell ref="AM10:AM11"/>
    <mergeCell ref="AN10:AN11"/>
    <mergeCell ref="AM12:AM13"/>
    <mergeCell ref="AN12:AN13"/>
    <mergeCell ref="AM14:AM15"/>
    <mergeCell ref="AN14:AN15"/>
    <mergeCell ref="AM16:AM17"/>
    <mergeCell ref="AN16:AN17"/>
    <mergeCell ref="AM18:AM19"/>
    <mergeCell ref="AN18:AN19"/>
    <mergeCell ref="AM20:AM21"/>
    <mergeCell ref="AN20:AN21"/>
    <mergeCell ref="AH104:AH105"/>
    <mergeCell ref="AM104:AM105"/>
    <mergeCell ref="AN104:AN105"/>
    <mergeCell ref="AO104:AO105"/>
    <mergeCell ref="AG206:AG207"/>
    <mergeCell ref="AM202:AM203"/>
    <mergeCell ref="AN202:AN203"/>
    <mergeCell ref="AM204:AM205"/>
    <mergeCell ref="AN204:AN205"/>
    <mergeCell ref="AM206:AM207"/>
    <mergeCell ref="AN206:AN207"/>
    <mergeCell ref="AH38:AH39"/>
    <mergeCell ref="AH206:AH207"/>
    <mergeCell ref="AM22:AM23"/>
    <mergeCell ref="AN22:AN23"/>
    <mergeCell ref="AM24:AM25"/>
    <mergeCell ref="AN24:AN25"/>
    <mergeCell ref="AM26:AM27"/>
    <mergeCell ref="AN26:AN27"/>
    <mergeCell ref="AM28:AM29"/>
    <mergeCell ref="AN30:AN31"/>
    <mergeCell ref="AG204:AG205"/>
    <mergeCell ref="AH204:AH205"/>
    <mergeCell ref="AO30:AO31"/>
    <mergeCell ref="AO34:AO35"/>
    <mergeCell ref="AO38:AO39"/>
    <mergeCell ref="AO42:AO43"/>
    <mergeCell ref="AO46:AO47"/>
    <mergeCell ref="AO50:AO51"/>
    <mergeCell ref="AO54:AO55"/>
    <mergeCell ref="AO58:AO59"/>
    <mergeCell ref="AO62:AO63"/>
  </mergeCells>
  <conditionalFormatting sqref="J3:J1048576 P8:P207 V8:V207 AB8:AB207 AH8:AH207 AN8:AN207">
    <cfRule type="cellIs" dxfId="40" priority="52" operator="equal">
      <formula>"ne"</formula>
    </cfRule>
    <cfRule type="cellIs" dxfId="39" priority="53" operator="equal">
      <formula>"da"</formula>
    </cfRule>
    <cfRule type="cellIs" dxfId="38" priority="54" operator="equal">
      <formula>"da"</formula>
    </cfRule>
  </conditionalFormatting>
  <conditionalFormatting sqref="P3:P7 P46:P1048576">
    <cfRule type="cellIs" dxfId="37" priority="50" operator="equal">
      <formula>"ne"</formula>
    </cfRule>
    <cfRule type="cellIs" dxfId="36" priority="51" operator="equal">
      <formula>"da"</formula>
    </cfRule>
  </conditionalFormatting>
  <conditionalFormatting sqref="AP8:AQ8 AQ10 AQ12 AQ14 AQ16 AQ18 AQ20 AQ22 AQ24 AQ26 AQ28 AQ30 AQ32 AQ34 AQ36 AQ38 AQ40 AQ42 AQ44 AQ46 AQ48 AQ50 AQ52 AQ54 AQ56 AQ58 AQ60 AQ62 AQ64 AQ66 AQ68 AQ70 AQ72 AQ74 AQ76 AQ78 AQ80 AQ82 AQ84 AQ86 AQ88 AQ90 AQ92 AQ94 AQ96 AQ98 AQ100 AQ102 AQ104 AQ106 AQ108 AQ110 AQ112 AQ114 AQ116 AQ118 AQ120 AQ122 AQ124 AQ126 AQ128 AQ130 AQ132 AQ134 AQ136 AQ138 AQ140 AQ142 AQ144 AQ146 AQ148 AQ150 AQ152 AQ154 AQ156 AQ158 AQ160 AQ162 AQ164 AQ166 AQ168 AQ170 AQ172 AQ174 AQ176 AQ178 AQ180 AQ182 AQ184 AQ186 AQ188 AQ190 AQ192 AQ194 AQ196 AQ198 AQ200 AQ202 AQ204 AQ206 AP9:AP207">
    <cfRule type="cellIs" dxfId="35" priority="14" operator="equal">
      <formula>"ne"</formula>
    </cfRule>
    <cfRule type="cellIs" dxfId="34" priority="15" operator="equal">
      <formula>"da"</formula>
    </cfRule>
    <cfRule type="cellIs" dxfId="33" priority="16" operator="equal">
      <formula>"da"</formula>
    </cfRule>
  </conditionalFormatting>
  <conditionalFormatting sqref="AP8:AQ8 AP4:AP7 AP208:AQ1048576 AP3:AQ3 AR3:AR1048576 AQ10 AQ12 AQ14 AQ16 AQ18 AQ20 AQ22 AQ24 AQ26 AQ28 AQ30 AQ32 AQ34 AQ36 AQ38 AQ40 AQ42 AQ44 AQ46 AQ48 AQ50 AQ52 AQ54 AQ56 AQ58 AQ60 AQ62 AQ64 AQ66 AQ68 AQ70 AQ72 AQ74 AQ76 AQ78 AQ80 AQ82 AQ84 AQ86 AQ88 AQ90 AQ92 AQ94 AQ96 AQ98 AQ100 AQ102 AQ104 AQ106 AQ108 AQ110 AQ112 AQ114 AQ116 AQ118 AQ120 AQ122 AQ124 AQ126 AQ128 AQ130 AQ132 AQ134 AQ136 AQ138 AQ140 AQ142 AQ144 AQ146 AQ148 AQ150 AQ152 AQ154 AQ156 AQ158 AQ160 AQ162 AQ164 AQ166 AQ168 AQ170 AQ172 AQ174 AQ176 AQ178 AQ180 AQ182 AQ184 AQ186 AQ188 AQ190 AQ192 AQ194 AQ196 AQ198 AQ200 AQ202 AQ204 AQ206 AP9:AP207">
    <cfRule type="cellIs" dxfId="32" priority="9" operator="equal">
      <formula>"ne"</formula>
    </cfRule>
    <cfRule type="cellIs" dxfId="31" priority="10" operator="between">
      <formula>1</formula>
      <formula>4</formula>
    </cfRule>
  </conditionalFormatting>
  <conditionalFormatting sqref="AR8:AR207">
    <cfRule type="cellIs" dxfId="30" priority="5" operator="equal">
      <formula>"ne"</formula>
    </cfRule>
    <cfRule type="cellIs" dxfId="29" priority="6" operator="equal">
      <formula>"da"</formula>
    </cfRule>
    <cfRule type="cellIs" dxfId="28" priority="7" operator="equal">
      <formula>"da"</formula>
    </cfRule>
  </conditionalFormatting>
  <conditionalFormatting sqref="AS8:AY207">
    <cfRule type="cellIs" dxfId="27" priority="2" stopIfTrue="1" operator="equal">
      <formula>"ne"</formula>
    </cfRule>
  </conditionalFormatting>
  <conditionalFormatting sqref="AS8:AY207">
    <cfRule type="cellIs" dxfId="26" priority="1" stopIfTrue="1" operator="equal">
      <formula>"da"</formula>
    </cfRule>
  </conditionalFormatting>
  <pageMargins left="0.25" right="0.25" top="0.75" bottom="0.75" header="0.3" footer="0.3"/>
  <pageSetup paperSize="9" scale="31" fitToHeight="0" orientation="landscape" cellComments="atEnd"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N206"/>
  <sheetViews>
    <sheetView zoomScale="50" zoomScaleNormal="50" workbookViewId="0">
      <selection activeCell="B2" sqref="B1:B1048576"/>
    </sheetView>
  </sheetViews>
  <sheetFormatPr defaultColWidth="8.85546875" defaultRowHeight="15" x14ac:dyDescent="0.25"/>
  <cols>
    <col min="1" max="1" width="6.7109375" style="7" bestFit="1" customWidth="1"/>
    <col min="2" max="2" width="17" style="7" customWidth="1"/>
    <col min="3" max="3" width="8" style="86" bestFit="1" customWidth="1"/>
    <col min="4" max="5" width="7" style="86" bestFit="1" customWidth="1"/>
    <col min="6" max="8" width="6.42578125" style="86" bestFit="1" customWidth="1"/>
    <col min="9" max="9" width="9.28515625" style="2" customWidth="1"/>
    <col min="10" max="12" width="7" style="86" bestFit="1" customWidth="1"/>
    <col min="13" max="13" width="7.42578125" style="86" bestFit="1" customWidth="1"/>
    <col min="14" max="14" width="6.42578125" style="86" bestFit="1" customWidth="1"/>
    <col min="15" max="15" width="9.5703125" style="2" customWidth="1"/>
    <col min="16" max="20" width="6.42578125" style="86" bestFit="1" customWidth="1"/>
    <col min="21" max="21" width="9.28515625" style="2" customWidth="1"/>
    <col min="22" max="25" width="7" style="86" bestFit="1" customWidth="1"/>
    <col min="26" max="26" width="6.42578125" style="86" bestFit="1" customWidth="1"/>
    <col min="27" max="27" width="9.5703125" style="2" customWidth="1"/>
    <col min="28" max="32" width="6.85546875" style="2" customWidth="1"/>
    <col min="33" max="33" width="9.5703125" style="2" customWidth="1"/>
    <col min="34" max="38" width="6.85546875" style="2" customWidth="1"/>
    <col min="39" max="39" width="9.5703125" style="2" customWidth="1"/>
    <col min="40" max="40" width="9" style="2" bestFit="1" customWidth="1"/>
    <col min="41" max="16384" width="8.85546875" style="86"/>
  </cols>
  <sheetData>
    <row r="1" spans="1:40" s="2" customFormat="1" ht="36" customHeight="1" thickBot="1" x14ac:dyDescent="0.3">
      <c r="A1" s="87"/>
      <c r="B1" s="229" t="s">
        <v>23</v>
      </c>
      <c r="C1" s="229"/>
      <c r="D1" s="229"/>
      <c r="E1" s="200">
        <f>'Analitika nastave'!$F$1</f>
        <v>0</v>
      </c>
      <c r="F1" s="200"/>
      <c r="G1" s="200"/>
      <c r="H1" s="200"/>
      <c r="I1" s="200"/>
      <c r="J1" s="200"/>
      <c r="K1" s="200"/>
      <c r="L1" s="30"/>
      <c r="M1" s="200" t="s">
        <v>26</v>
      </c>
      <c r="N1" s="200"/>
      <c r="O1" s="228">
        <f ca="1">'Analitika nastave'!$B$1</f>
        <v>45595</v>
      </c>
      <c r="P1" s="228"/>
      <c r="Q1" s="31"/>
      <c r="R1" s="32"/>
      <c r="S1" s="201" t="s">
        <v>128</v>
      </c>
      <c r="T1" s="200"/>
      <c r="U1" s="202">
        <f>'Analitika nastave'!$X$1</f>
        <v>0</v>
      </c>
      <c r="V1" s="202"/>
      <c r="W1" s="202"/>
      <c r="X1" s="202"/>
      <c r="Y1" s="202"/>
      <c r="Z1" s="202"/>
      <c r="AA1" s="202"/>
      <c r="AB1" s="32"/>
      <c r="AC1" s="200" t="s">
        <v>25</v>
      </c>
      <c r="AD1" s="200"/>
      <c r="AE1" s="222">
        <f>'Analitika nastave'!AI1</f>
        <v>0</v>
      </c>
      <c r="AF1" s="222"/>
      <c r="AG1" s="32"/>
      <c r="AH1" s="32"/>
      <c r="AI1" s="32"/>
      <c r="AJ1" s="32"/>
      <c r="AK1" s="32"/>
      <c r="AL1" s="32"/>
      <c r="AM1" s="32"/>
      <c r="AN1" s="32"/>
    </row>
    <row r="2" spans="1:40" ht="30" x14ac:dyDescent="0.25">
      <c r="A2" s="33"/>
      <c r="B2" s="75" t="s">
        <v>21</v>
      </c>
      <c r="C2" s="34"/>
      <c r="D2" s="223" t="str">
        <f>'Analitika nastave'!E3</f>
        <v>ISHOD 1</v>
      </c>
      <c r="E2" s="224"/>
      <c r="F2" s="224"/>
      <c r="G2" s="224"/>
      <c r="H2" s="224"/>
      <c r="I2" s="225"/>
      <c r="J2" s="223" t="str">
        <f>'Analitika nastave'!K3</f>
        <v>ISHOD 2</v>
      </c>
      <c r="K2" s="224"/>
      <c r="L2" s="224"/>
      <c r="M2" s="224"/>
      <c r="N2" s="224"/>
      <c r="O2" s="226"/>
      <c r="P2" s="227" t="str">
        <f>'Analitika nastave'!Q3</f>
        <v>ISHOD 3</v>
      </c>
      <c r="Q2" s="224"/>
      <c r="R2" s="224"/>
      <c r="S2" s="224"/>
      <c r="T2" s="224"/>
      <c r="U2" s="225"/>
      <c r="V2" s="223" t="str">
        <f>'Analitika nastave'!W3</f>
        <v>ISHOD 4</v>
      </c>
      <c r="W2" s="224"/>
      <c r="X2" s="224"/>
      <c r="Y2" s="224"/>
      <c r="Z2" s="224"/>
      <c r="AA2" s="226"/>
      <c r="AB2" s="214" t="str">
        <f>'Analitika nastave'!AC3</f>
        <v>ISHOD 5</v>
      </c>
      <c r="AC2" s="215"/>
      <c r="AD2" s="215"/>
      <c r="AE2" s="215"/>
      <c r="AF2" s="215"/>
      <c r="AG2" s="216"/>
      <c r="AH2" s="214" t="str">
        <f>'Analitika nastave'!AI3</f>
        <v>ISHOD 6</v>
      </c>
      <c r="AI2" s="215"/>
      <c r="AJ2" s="215"/>
      <c r="AK2" s="215"/>
      <c r="AL2" s="215"/>
      <c r="AM2" s="216"/>
      <c r="AN2" s="83" t="str">
        <f>'Analitika nastave'!AO3</f>
        <v>KOLEGIJ  UKUPNO</v>
      </c>
    </row>
    <row r="3" spans="1:40" ht="15.75" thickBot="1" x14ac:dyDescent="0.3">
      <c r="A3" s="35"/>
      <c r="B3" s="76" t="s">
        <v>22</v>
      </c>
      <c r="C3" s="36"/>
      <c r="D3" s="217" t="str">
        <f>'Analitika nastave'!E4</f>
        <v>MAX POSTOTAKA</v>
      </c>
      <c r="E3" s="218"/>
      <c r="F3" s="218"/>
      <c r="G3" s="218"/>
      <c r="H3" s="218"/>
      <c r="I3" s="37">
        <f>'Analitika nastave'!J4</f>
        <v>0</v>
      </c>
      <c r="J3" s="219" t="str">
        <f>'Analitika nastave'!K4</f>
        <v>MAX POSTOTAKA</v>
      </c>
      <c r="K3" s="218"/>
      <c r="L3" s="218"/>
      <c r="M3" s="218"/>
      <c r="N3" s="218"/>
      <c r="O3" s="38">
        <f>'Analitika nastave'!P4</f>
        <v>0</v>
      </c>
      <c r="P3" s="217" t="str">
        <f>'Analitika nastave'!Q4</f>
        <v>MAX POSTOTAKA</v>
      </c>
      <c r="Q3" s="218"/>
      <c r="R3" s="218"/>
      <c r="S3" s="218"/>
      <c r="T3" s="218"/>
      <c r="U3" s="37">
        <f>'Analitika nastave'!V4</f>
        <v>0</v>
      </c>
      <c r="V3" s="219" t="str">
        <f>'Analitika nastave'!W4</f>
        <v>MAX POSTOTAKA</v>
      </c>
      <c r="W3" s="218"/>
      <c r="X3" s="218"/>
      <c r="Y3" s="218"/>
      <c r="Z3" s="218"/>
      <c r="AA3" s="38">
        <f>'Analitika nastave'!AB4</f>
        <v>0</v>
      </c>
      <c r="AB3" s="220" t="str">
        <f>'Analitika nastave'!AC4</f>
        <v>MAX POSTOTAKA</v>
      </c>
      <c r="AC3" s="221"/>
      <c r="AD3" s="221"/>
      <c r="AE3" s="221"/>
      <c r="AF3" s="219"/>
      <c r="AG3" s="37">
        <f>'Analitika nastave'!AH4</f>
        <v>0</v>
      </c>
      <c r="AH3" s="220" t="str">
        <f>'Analitika nastave'!AI4</f>
        <v>MAX POSTOTAKA</v>
      </c>
      <c r="AI3" s="221"/>
      <c r="AJ3" s="221"/>
      <c r="AK3" s="221"/>
      <c r="AL3" s="219"/>
      <c r="AM3" s="37">
        <f>'Analitika nastave'!AN4</f>
        <v>0</v>
      </c>
      <c r="AN3" s="39" t="str">
        <f>'Analitika nastave'!AO4</f>
        <v>GREŠKA</v>
      </c>
    </row>
    <row r="4" spans="1:40" ht="45" x14ac:dyDescent="0.25">
      <c r="A4" s="205" t="s">
        <v>13</v>
      </c>
      <c r="B4" s="207" t="str">
        <f>'Analitika nastave'!C5</f>
        <v>JMBAG</v>
      </c>
      <c r="C4" s="85" t="str">
        <f>'Analitika nastave'!D5</f>
        <v>Način vrednovanja</v>
      </c>
      <c r="D4" s="8" t="str">
        <f>'Analitika nastave'!E5</f>
        <v>NV1</v>
      </c>
      <c r="E4" s="8" t="str">
        <f>'Analitika nastave'!F5</f>
        <v>NV2</v>
      </c>
      <c r="F4" s="8" t="str">
        <f>'Analitika nastave'!G5</f>
        <v>NV3</v>
      </c>
      <c r="G4" s="8" t="str">
        <f>'Analitika nastave'!H5</f>
        <v>NV4</v>
      </c>
      <c r="H4" s="8" t="str">
        <f>'Analitika nastave'!I5</f>
        <v>UK</v>
      </c>
      <c r="I4" s="210" t="str">
        <f>'Analitika nastave'!J5</f>
        <v>ISHOD POLOŽEN</v>
      </c>
      <c r="J4" s="40" t="str">
        <f>'Analitika nastave'!K5</f>
        <v>NV1</v>
      </c>
      <c r="K4" s="8" t="str">
        <f>'Analitika nastave'!L5</f>
        <v>NV2</v>
      </c>
      <c r="L4" s="8" t="str">
        <f>'Analitika nastave'!M5</f>
        <v>NV3</v>
      </c>
      <c r="M4" s="8" t="str">
        <f>'Analitika nastave'!N5</f>
        <v>NV4</v>
      </c>
      <c r="N4" s="8" t="str">
        <f>'Analitika nastave'!O5</f>
        <v>UK</v>
      </c>
      <c r="O4" s="170" t="str">
        <f>'Analitika nastave'!P5</f>
        <v>ISHOD POLOŽEN</v>
      </c>
      <c r="P4" s="41" t="str">
        <f>'Analitika nastave'!Q5</f>
        <v>NV1</v>
      </c>
      <c r="Q4" s="8" t="str">
        <f>'Analitika nastave'!R5</f>
        <v>NV2</v>
      </c>
      <c r="R4" s="8" t="str">
        <f>'Analitika nastave'!S5</f>
        <v>NV3</v>
      </c>
      <c r="S4" s="8" t="str">
        <f>'Analitika nastave'!T5</f>
        <v>NV4</v>
      </c>
      <c r="T4" s="8" t="str">
        <f>'Analitika nastave'!U5</f>
        <v>UK</v>
      </c>
      <c r="U4" s="210" t="str">
        <f>'Analitika nastave'!V5</f>
        <v>ISHOD POLOŽEN</v>
      </c>
      <c r="V4" s="40" t="str">
        <f>'Analitika nastave'!W5</f>
        <v>NV1</v>
      </c>
      <c r="W4" s="8" t="str">
        <f>'Analitika nastave'!X5</f>
        <v>NV2</v>
      </c>
      <c r="X4" s="8" t="str">
        <f>'Analitika nastave'!Y5</f>
        <v>NV3</v>
      </c>
      <c r="Y4" s="8" t="str">
        <f>'Analitika nastave'!Z5</f>
        <v>NV4</v>
      </c>
      <c r="Z4" s="8" t="str">
        <f>'Analitika nastave'!AA5</f>
        <v>UK</v>
      </c>
      <c r="AA4" s="170" t="str">
        <f>'Analitika nastave'!AB5</f>
        <v>ISHOD POLOŽEN</v>
      </c>
      <c r="AB4" s="40" t="str">
        <f>'Analitika nastave'!AC5</f>
        <v>NV1</v>
      </c>
      <c r="AC4" s="8" t="str">
        <f>'Analitika nastave'!AD5</f>
        <v>NV2</v>
      </c>
      <c r="AD4" s="8" t="str">
        <f>'Analitika nastave'!AE5</f>
        <v>NV3</v>
      </c>
      <c r="AE4" s="8" t="str">
        <f>'Analitika nastave'!AF5</f>
        <v>NV4</v>
      </c>
      <c r="AF4" s="8" t="str">
        <f>'Analitika nastave'!AG5</f>
        <v>UK</v>
      </c>
      <c r="AG4" s="170" t="str">
        <f>'Analitika nastave'!AH5</f>
        <v>ISHOD POLOŽEN</v>
      </c>
      <c r="AH4" s="40" t="str">
        <f>'Analitika nastave'!AI5</f>
        <v>NV1</v>
      </c>
      <c r="AI4" s="8" t="str">
        <f>'Analitika nastave'!AJ5</f>
        <v>NV2</v>
      </c>
      <c r="AJ4" s="8" t="str">
        <f>'Analitika nastave'!AK5</f>
        <v>NV3</v>
      </c>
      <c r="AK4" s="8" t="str">
        <f>'Analitika nastave'!AL5</f>
        <v>NV4</v>
      </c>
      <c r="AL4" s="8" t="str">
        <f>'Analitika nastave'!AM5</f>
        <v>UK</v>
      </c>
      <c r="AM4" s="170" t="str">
        <f>'Analitika nastave'!AN5</f>
        <v>ISHOD POLOŽEN</v>
      </c>
      <c r="AN4" s="198">
        <f>'Analitika nastave'!AO5</f>
        <v>0</v>
      </c>
    </row>
    <row r="5" spans="1:40" ht="15" customHeight="1" x14ac:dyDescent="0.25">
      <c r="A5" s="206"/>
      <c r="B5" s="208"/>
      <c r="C5" s="42" t="str">
        <f>'Analitika nastave'!D6</f>
        <v>MAX B</v>
      </c>
      <c r="D5" s="43">
        <f>'Analitika nastave'!E6</f>
        <v>0</v>
      </c>
      <c r="E5" s="43">
        <f>'Analitika nastave'!F6</f>
        <v>0</v>
      </c>
      <c r="F5" s="43">
        <f>'Analitika nastave'!G6</f>
        <v>0</v>
      </c>
      <c r="G5" s="43">
        <f>'Analitika nastave'!H6</f>
        <v>0</v>
      </c>
      <c r="H5" s="9">
        <f>'Analitika nastave'!I6</f>
        <v>0</v>
      </c>
      <c r="I5" s="211"/>
      <c r="J5" s="43">
        <f>'Analitika nastave'!K6</f>
        <v>0</v>
      </c>
      <c r="K5" s="43">
        <f>'Analitika nastave'!L6</f>
        <v>0</v>
      </c>
      <c r="L5" s="43">
        <f>'Analitika nastave'!M6</f>
        <v>0</v>
      </c>
      <c r="M5" s="43">
        <f>'Analitika nastave'!N6</f>
        <v>0</v>
      </c>
      <c r="N5" s="9">
        <f>'Analitika nastave'!O6</f>
        <v>0</v>
      </c>
      <c r="O5" s="213"/>
      <c r="P5" s="43">
        <f>'Analitika nastave'!Q6</f>
        <v>0</v>
      </c>
      <c r="Q5" s="43">
        <f>'Analitika nastave'!R6</f>
        <v>0</v>
      </c>
      <c r="R5" s="43">
        <f>'Analitika nastave'!S6</f>
        <v>0</v>
      </c>
      <c r="S5" s="43">
        <f>'Analitika nastave'!T6</f>
        <v>0</v>
      </c>
      <c r="T5" s="9">
        <f>'Analitika nastave'!U6</f>
        <v>0</v>
      </c>
      <c r="U5" s="211"/>
      <c r="V5" s="43">
        <f>'Analitika nastave'!W6</f>
        <v>0</v>
      </c>
      <c r="W5" s="43">
        <f>'Analitika nastave'!X6</f>
        <v>0</v>
      </c>
      <c r="X5" s="43">
        <f>'Analitika nastave'!Y6</f>
        <v>0</v>
      </c>
      <c r="Y5" s="43">
        <f>'Analitika nastave'!Z6</f>
        <v>0</v>
      </c>
      <c r="Z5" s="9">
        <f>'Analitika nastave'!AA6</f>
        <v>0</v>
      </c>
      <c r="AA5" s="213"/>
      <c r="AB5" s="43">
        <f>'Analitika nastave'!AC6</f>
        <v>0</v>
      </c>
      <c r="AC5" s="43">
        <f>'Analitika nastave'!AD6</f>
        <v>0</v>
      </c>
      <c r="AD5" s="43">
        <f>'Analitika nastave'!AE6</f>
        <v>0</v>
      </c>
      <c r="AE5" s="43">
        <f>'Analitika nastave'!AF6</f>
        <v>0</v>
      </c>
      <c r="AF5" s="9">
        <f>'Analitika nastave'!AG6</f>
        <v>0</v>
      </c>
      <c r="AG5" s="213"/>
      <c r="AH5" s="43">
        <f>'Analitika nastave'!AI6</f>
        <v>0</v>
      </c>
      <c r="AI5" s="43">
        <f>'Analitika nastave'!AJ6</f>
        <v>0</v>
      </c>
      <c r="AJ5" s="43">
        <f>'Analitika nastave'!AK6</f>
        <v>0</v>
      </c>
      <c r="AK5" s="43">
        <f>'Analitika nastave'!AL6</f>
        <v>0</v>
      </c>
      <c r="AL5" s="9">
        <f>'Analitika nastave'!AM6</f>
        <v>0</v>
      </c>
      <c r="AM5" s="213"/>
      <c r="AN5" s="203"/>
    </row>
    <row r="6" spans="1:40" ht="15.75" customHeight="1" thickBot="1" x14ac:dyDescent="0.3">
      <c r="A6" s="191"/>
      <c r="B6" s="209"/>
      <c r="C6" s="44" t="str">
        <f>'Analitika nastave'!D7</f>
        <v>MAX P</v>
      </c>
      <c r="D6" s="43">
        <f>'Analitika nastave'!E7</f>
        <v>0</v>
      </c>
      <c r="E6" s="43">
        <f>'Analitika nastave'!F7</f>
        <v>0</v>
      </c>
      <c r="F6" s="43">
        <f>'Analitika nastave'!G7</f>
        <v>0</v>
      </c>
      <c r="G6" s="43">
        <f>'Analitika nastave'!H7</f>
        <v>0</v>
      </c>
      <c r="H6" s="84">
        <f>'Analitika nastave'!I7</f>
        <v>0</v>
      </c>
      <c r="I6" s="212"/>
      <c r="J6" s="43">
        <f>'Analitika nastave'!K7</f>
        <v>0</v>
      </c>
      <c r="K6" s="43">
        <f>'Analitika nastave'!L7</f>
        <v>0</v>
      </c>
      <c r="L6" s="43">
        <f>'Analitika nastave'!M7</f>
        <v>0</v>
      </c>
      <c r="M6" s="43">
        <f>'Analitika nastave'!N7</f>
        <v>0</v>
      </c>
      <c r="N6" s="84">
        <f>'Analitika nastave'!O7</f>
        <v>0</v>
      </c>
      <c r="O6" s="171"/>
      <c r="P6" s="43">
        <f>'Analitika nastave'!Q7</f>
        <v>0</v>
      </c>
      <c r="Q6" s="43">
        <f>'Analitika nastave'!R7</f>
        <v>0</v>
      </c>
      <c r="R6" s="43">
        <f>'Analitika nastave'!S7</f>
        <v>0</v>
      </c>
      <c r="S6" s="43">
        <f>'Analitika nastave'!T7</f>
        <v>0</v>
      </c>
      <c r="T6" s="84">
        <f>'Analitika nastave'!U7</f>
        <v>0</v>
      </c>
      <c r="U6" s="212"/>
      <c r="V6" s="43">
        <f>'Analitika nastave'!W7</f>
        <v>0</v>
      </c>
      <c r="W6" s="43">
        <f>'Analitika nastave'!X7</f>
        <v>0</v>
      </c>
      <c r="X6" s="43">
        <f>'Analitika nastave'!Y7</f>
        <v>0</v>
      </c>
      <c r="Y6" s="43">
        <f>'Analitika nastave'!Z7</f>
        <v>0</v>
      </c>
      <c r="Z6" s="84">
        <f>'Analitika nastave'!AA7</f>
        <v>0</v>
      </c>
      <c r="AA6" s="171"/>
      <c r="AB6" s="43">
        <f>'Analitika nastave'!AC7</f>
        <v>0</v>
      </c>
      <c r="AC6" s="43">
        <f>'Analitika nastave'!AD7</f>
        <v>0</v>
      </c>
      <c r="AD6" s="43">
        <f>'Analitika nastave'!AE7</f>
        <v>0</v>
      </c>
      <c r="AE6" s="43">
        <f>'Analitika nastave'!AF7</f>
        <v>0</v>
      </c>
      <c r="AF6" s="84">
        <f>'Analitika nastave'!AG7</f>
        <v>0</v>
      </c>
      <c r="AG6" s="171"/>
      <c r="AH6" s="43">
        <f>'Analitika nastave'!AI7</f>
        <v>0</v>
      </c>
      <c r="AI6" s="43">
        <f>'Analitika nastave'!AJ7</f>
        <v>0</v>
      </c>
      <c r="AJ6" s="43">
        <f>'Analitika nastave'!AK7</f>
        <v>0</v>
      </c>
      <c r="AK6" s="43">
        <f>'Analitika nastave'!AL7</f>
        <v>0</v>
      </c>
      <c r="AL6" s="84">
        <f>'Analitika nastave'!AM7</f>
        <v>0</v>
      </c>
      <c r="AM6" s="171"/>
      <c r="AN6" s="204"/>
    </row>
    <row r="7" spans="1:40" x14ac:dyDescent="0.25">
      <c r="A7" s="190">
        <v>1</v>
      </c>
      <c r="B7" s="192">
        <f>'Analitika nastave'!C8</f>
        <v>0</v>
      </c>
      <c r="C7" s="45" t="str">
        <f>'Analitika nastave'!D8</f>
        <v>B</v>
      </c>
      <c r="D7" s="46">
        <f>'Analitika nastave'!E8</f>
        <v>0</v>
      </c>
      <c r="E7" s="47">
        <f>'Analitika nastave'!F8</f>
        <v>0</v>
      </c>
      <c r="F7" s="47">
        <f>'Analitika nastave'!G8</f>
        <v>0</v>
      </c>
      <c r="G7" s="47">
        <f>'Analitika nastave'!H8</f>
        <v>0</v>
      </c>
      <c r="H7" s="194">
        <f>'Analitika nastave'!I8</f>
        <v>0</v>
      </c>
      <c r="I7" s="170" t="str">
        <f>'Analitika nastave'!J8</f>
        <v>NE</v>
      </c>
      <c r="J7" s="48">
        <f>'Analitika nastave'!K8</f>
        <v>0</v>
      </c>
      <c r="K7" s="49">
        <f>'Analitika nastave'!L8</f>
        <v>0</v>
      </c>
      <c r="L7" s="49">
        <f>'Analitika nastave'!M8</f>
        <v>0</v>
      </c>
      <c r="M7" s="49">
        <f>'Analitika nastave'!N8</f>
        <v>0</v>
      </c>
      <c r="N7" s="194">
        <f>'Analitika nastave'!O8</f>
        <v>0</v>
      </c>
      <c r="O7" s="170" t="str">
        <f>'Analitika nastave'!P8</f>
        <v>NE</v>
      </c>
      <c r="P7" s="46">
        <f>'Analitika nastave'!Q8</f>
        <v>0</v>
      </c>
      <c r="Q7" s="47">
        <f>'Analitika nastave'!R8</f>
        <v>0</v>
      </c>
      <c r="R7" s="47">
        <f>'Analitika nastave'!S8</f>
        <v>0</v>
      </c>
      <c r="S7" s="47">
        <f>'Analitika nastave'!T8</f>
        <v>0</v>
      </c>
      <c r="T7" s="194">
        <f>'Analitika nastave'!U8</f>
        <v>0</v>
      </c>
      <c r="U7" s="170" t="str">
        <f>'Analitika nastave'!V8</f>
        <v>NE</v>
      </c>
      <c r="V7" s="46">
        <f>'Analitika nastave'!W8</f>
        <v>0</v>
      </c>
      <c r="W7" s="47">
        <f>'Analitika nastave'!X8</f>
        <v>0</v>
      </c>
      <c r="X7" s="47">
        <f>'Analitika nastave'!Y8</f>
        <v>0</v>
      </c>
      <c r="Y7" s="47">
        <f>'Analitika nastave'!Z8</f>
        <v>0</v>
      </c>
      <c r="Z7" s="194">
        <f>'Analitika nastave'!AA8</f>
        <v>0</v>
      </c>
      <c r="AA7" s="170" t="str">
        <f>'Analitika nastave'!AB8</f>
        <v>NE</v>
      </c>
      <c r="AB7" s="46">
        <f>'Analitika nastave'!AC8</f>
        <v>0</v>
      </c>
      <c r="AC7" s="47">
        <f>'Analitika nastave'!AD8</f>
        <v>0</v>
      </c>
      <c r="AD7" s="47">
        <f>'Analitika nastave'!AE8</f>
        <v>0</v>
      </c>
      <c r="AE7" s="47">
        <f>'Analitika nastave'!AF8</f>
        <v>0</v>
      </c>
      <c r="AF7" s="194">
        <f>'Analitika nastave'!AG8</f>
        <v>0</v>
      </c>
      <c r="AG7" s="170" t="str">
        <f>'Analitika nastave'!AH8</f>
        <v>NE</v>
      </c>
      <c r="AH7" s="46">
        <f>'Analitika nastave'!AI8</f>
        <v>0</v>
      </c>
      <c r="AI7" s="47">
        <f>'Analitika nastave'!AJ8</f>
        <v>0</v>
      </c>
      <c r="AJ7" s="47">
        <f>'Analitika nastave'!AK8</f>
        <v>0</v>
      </c>
      <c r="AK7" s="47">
        <f>'Analitika nastave'!AL8</f>
        <v>0</v>
      </c>
      <c r="AL7" s="194">
        <f>'Analitika nastave'!AM8</f>
        <v>0</v>
      </c>
      <c r="AM7" s="170" t="str">
        <f>'Analitika nastave'!AN8</f>
        <v>NE</v>
      </c>
      <c r="AN7" s="198">
        <f>'Analitika nastave'!AO8</f>
        <v>0</v>
      </c>
    </row>
    <row r="8" spans="1:40" s="3" customFormat="1" ht="15.75" thickBot="1" x14ac:dyDescent="0.3">
      <c r="A8" s="191"/>
      <c r="B8" s="193"/>
      <c r="C8" s="50" t="str">
        <f>'Analitika nastave'!D9</f>
        <v>P</v>
      </c>
      <c r="D8" s="51">
        <f>'Analitika nastave'!E9</f>
        <v>0</v>
      </c>
      <c r="E8" s="51">
        <f>'Analitika nastave'!F9</f>
        <v>0</v>
      </c>
      <c r="F8" s="51">
        <f>'Analitika nastave'!G9</f>
        <v>0</v>
      </c>
      <c r="G8" s="51">
        <f>'Analitika nastave'!H9</f>
        <v>0</v>
      </c>
      <c r="H8" s="195"/>
      <c r="I8" s="196"/>
      <c r="J8" s="52">
        <f>'Analitika nastave'!K9</f>
        <v>0</v>
      </c>
      <c r="K8" s="51">
        <f>'Analitika nastave'!L9</f>
        <v>0</v>
      </c>
      <c r="L8" s="51">
        <f>'Analitika nastave'!M9</f>
        <v>0</v>
      </c>
      <c r="M8" s="51">
        <f>'Analitika nastave'!N9</f>
        <v>0</v>
      </c>
      <c r="N8" s="195"/>
      <c r="O8" s="196"/>
      <c r="P8" s="52">
        <f>'Analitika nastave'!Q9</f>
        <v>0</v>
      </c>
      <c r="Q8" s="51">
        <f>'Analitika nastave'!R9</f>
        <v>0</v>
      </c>
      <c r="R8" s="51">
        <f>'Analitika nastave'!S9</f>
        <v>0</v>
      </c>
      <c r="S8" s="51">
        <f>'Analitika nastave'!T9</f>
        <v>0</v>
      </c>
      <c r="T8" s="195"/>
      <c r="U8" s="196"/>
      <c r="V8" s="52">
        <f>'Analitika nastave'!W9</f>
        <v>0</v>
      </c>
      <c r="W8" s="51">
        <f>'Analitika nastave'!X9</f>
        <v>0</v>
      </c>
      <c r="X8" s="51">
        <f>'Analitika nastave'!Y9</f>
        <v>0</v>
      </c>
      <c r="Y8" s="51">
        <f>'Analitika nastave'!Z9</f>
        <v>0</v>
      </c>
      <c r="Z8" s="195"/>
      <c r="AA8" s="196"/>
      <c r="AB8" s="52">
        <f>'Analitika nastave'!AC9</f>
        <v>0</v>
      </c>
      <c r="AC8" s="51">
        <f>'Analitika nastave'!AD9</f>
        <v>0</v>
      </c>
      <c r="AD8" s="51">
        <f>'Analitika nastave'!AE9</f>
        <v>0</v>
      </c>
      <c r="AE8" s="51">
        <f>'Analitika nastave'!AF9</f>
        <v>0</v>
      </c>
      <c r="AF8" s="197"/>
      <c r="AG8" s="196"/>
      <c r="AH8" s="52">
        <f>'Analitika nastave'!AI9</f>
        <v>0</v>
      </c>
      <c r="AI8" s="51">
        <f>'Analitika nastave'!AJ9</f>
        <v>0</v>
      </c>
      <c r="AJ8" s="51">
        <f>'Analitika nastave'!AK9</f>
        <v>0</v>
      </c>
      <c r="AK8" s="51">
        <f>'Analitika nastave'!AL9</f>
        <v>0</v>
      </c>
      <c r="AL8" s="197"/>
      <c r="AM8" s="196"/>
      <c r="AN8" s="199"/>
    </row>
    <row r="9" spans="1:40" ht="15" customHeight="1" x14ac:dyDescent="0.25">
      <c r="A9" s="190">
        <v>2</v>
      </c>
      <c r="B9" s="192">
        <f>'Analitika nastave'!C10</f>
        <v>0</v>
      </c>
      <c r="C9" s="45" t="str">
        <f>'Analitika nastave'!D10</f>
        <v>B</v>
      </c>
      <c r="D9" s="46">
        <f>'Analitika nastave'!E10</f>
        <v>0</v>
      </c>
      <c r="E9" s="47">
        <f>'Analitika nastave'!F10</f>
        <v>0</v>
      </c>
      <c r="F9" s="47">
        <f>'Analitika nastave'!G10</f>
        <v>0</v>
      </c>
      <c r="G9" s="47">
        <f>'Analitika nastave'!H10</f>
        <v>0</v>
      </c>
      <c r="H9" s="194">
        <f>'Analitika nastave'!I10</f>
        <v>0</v>
      </c>
      <c r="I9" s="170" t="str">
        <f>'Analitika nastave'!J10</f>
        <v>NE</v>
      </c>
      <c r="J9" s="46">
        <f>'Analitika nastave'!K10</f>
        <v>0</v>
      </c>
      <c r="K9" s="47">
        <f>'Analitika nastave'!L10</f>
        <v>0</v>
      </c>
      <c r="L9" s="47">
        <f>'Analitika nastave'!M10</f>
        <v>0</v>
      </c>
      <c r="M9" s="47">
        <f>'Analitika nastave'!N10</f>
        <v>0</v>
      </c>
      <c r="N9" s="194">
        <f>'Analitika nastave'!O10</f>
        <v>0</v>
      </c>
      <c r="O9" s="170" t="str">
        <f>'Analitika nastave'!P10</f>
        <v>NE</v>
      </c>
      <c r="P9" s="46">
        <f>'Analitika nastave'!Q10</f>
        <v>0</v>
      </c>
      <c r="Q9" s="47">
        <f>'Analitika nastave'!R10</f>
        <v>0</v>
      </c>
      <c r="R9" s="47">
        <f>'Analitika nastave'!S10</f>
        <v>0</v>
      </c>
      <c r="S9" s="47">
        <f>'Analitika nastave'!T10</f>
        <v>0</v>
      </c>
      <c r="T9" s="194">
        <f>'Analitika nastave'!U10</f>
        <v>0</v>
      </c>
      <c r="U9" s="170" t="str">
        <f>'Analitika nastave'!V10</f>
        <v>NE</v>
      </c>
      <c r="V9" s="46">
        <f>'Analitika nastave'!W10</f>
        <v>0</v>
      </c>
      <c r="W9" s="47">
        <f>'Analitika nastave'!X10</f>
        <v>0</v>
      </c>
      <c r="X9" s="47">
        <f>'Analitika nastave'!Y10</f>
        <v>0</v>
      </c>
      <c r="Y9" s="47">
        <f>'Analitika nastave'!Z10</f>
        <v>0</v>
      </c>
      <c r="Z9" s="194">
        <f>'Analitika nastave'!AA10</f>
        <v>0</v>
      </c>
      <c r="AA9" s="170" t="str">
        <f>'Analitika nastave'!AB10</f>
        <v>NE</v>
      </c>
      <c r="AB9" s="46">
        <f>'Analitika nastave'!AC10</f>
        <v>0</v>
      </c>
      <c r="AC9" s="47">
        <f>'Analitika nastave'!AD10</f>
        <v>0</v>
      </c>
      <c r="AD9" s="47">
        <f>'Analitika nastave'!AE10</f>
        <v>0</v>
      </c>
      <c r="AE9" s="47">
        <f>'Analitika nastave'!AF10</f>
        <v>0</v>
      </c>
      <c r="AF9" s="194">
        <f>'Analitika nastave'!AG10</f>
        <v>0</v>
      </c>
      <c r="AG9" s="170" t="str">
        <f>'Analitika nastave'!AH10</f>
        <v>NE</v>
      </c>
      <c r="AH9" s="46">
        <f>'Analitika nastave'!AI10</f>
        <v>0</v>
      </c>
      <c r="AI9" s="47">
        <f>'Analitika nastave'!AJ10</f>
        <v>0</v>
      </c>
      <c r="AJ9" s="47">
        <f>'Analitika nastave'!AK10</f>
        <v>0</v>
      </c>
      <c r="AK9" s="47">
        <f>'Analitika nastave'!AL10</f>
        <v>0</v>
      </c>
      <c r="AL9" s="194">
        <f>'Analitika nastave'!AM10</f>
        <v>0</v>
      </c>
      <c r="AM9" s="170" t="str">
        <f>'Analitika nastave'!AN10</f>
        <v>NE</v>
      </c>
      <c r="AN9" s="198">
        <f>'Analitika nastave'!AO10</f>
        <v>0</v>
      </c>
    </row>
    <row r="10" spans="1:40" ht="15.75" customHeight="1" thickBot="1" x14ac:dyDescent="0.3">
      <c r="A10" s="191"/>
      <c r="B10" s="193"/>
      <c r="C10" s="50" t="str">
        <f>'Analitika nastave'!D11</f>
        <v>P</v>
      </c>
      <c r="D10" s="51">
        <f>'Analitika nastave'!E11</f>
        <v>0</v>
      </c>
      <c r="E10" s="51">
        <f>'Analitika nastave'!F11</f>
        <v>0</v>
      </c>
      <c r="F10" s="51">
        <f>'Analitika nastave'!G11</f>
        <v>0</v>
      </c>
      <c r="G10" s="51">
        <f>'Analitika nastave'!H11</f>
        <v>0</v>
      </c>
      <c r="H10" s="195"/>
      <c r="I10" s="196"/>
      <c r="J10" s="52">
        <f>'Analitika nastave'!K11</f>
        <v>0</v>
      </c>
      <c r="K10" s="51">
        <f>'Analitika nastave'!L11</f>
        <v>0</v>
      </c>
      <c r="L10" s="51">
        <f>'Analitika nastave'!M11</f>
        <v>0</v>
      </c>
      <c r="M10" s="51">
        <f>'Analitika nastave'!N11</f>
        <v>0</v>
      </c>
      <c r="N10" s="195"/>
      <c r="O10" s="196"/>
      <c r="P10" s="52">
        <f>'Analitika nastave'!Q11</f>
        <v>0</v>
      </c>
      <c r="Q10" s="51">
        <f>'Analitika nastave'!R11</f>
        <v>0</v>
      </c>
      <c r="R10" s="51">
        <f>'Analitika nastave'!S11</f>
        <v>0</v>
      </c>
      <c r="S10" s="51">
        <f>'Analitika nastave'!T11</f>
        <v>0</v>
      </c>
      <c r="T10" s="195"/>
      <c r="U10" s="196"/>
      <c r="V10" s="52">
        <f>'Analitika nastave'!W11</f>
        <v>0</v>
      </c>
      <c r="W10" s="51">
        <f>'Analitika nastave'!X11</f>
        <v>0</v>
      </c>
      <c r="X10" s="51">
        <f>'Analitika nastave'!Y11</f>
        <v>0</v>
      </c>
      <c r="Y10" s="51">
        <f>'Analitika nastave'!Z11</f>
        <v>0</v>
      </c>
      <c r="Z10" s="195"/>
      <c r="AA10" s="196"/>
      <c r="AB10" s="52">
        <f>'Analitika nastave'!AC11</f>
        <v>0</v>
      </c>
      <c r="AC10" s="51">
        <f>'Analitika nastave'!AD11</f>
        <v>0</v>
      </c>
      <c r="AD10" s="51">
        <f>'Analitika nastave'!AE11</f>
        <v>0</v>
      </c>
      <c r="AE10" s="51">
        <f>'Analitika nastave'!AF11</f>
        <v>0</v>
      </c>
      <c r="AF10" s="197"/>
      <c r="AG10" s="196"/>
      <c r="AH10" s="52">
        <f>'Analitika nastave'!AI11</f>
        <v>0</v>
      </c>
      <c r="AI10" s="51">
        <f>'Analitika nastave'!AJ11</f>
        <v>0</v>
      </c>
      <c r="AJ10" s="51">
        <f>'Analitika nastave'!AK11</f>
        <v>0</v>
      </c>
      <c r="AK10" s="51">
        <f>'Analitika nastave'!AL11</f>
        <v>0</v>
      </c>
      <c r="AL10" s="197"/>
      <c r="AM10" s="196"/>
      <c r="AN10" s="199"/>
    </row>
    <row r="11" spans="1:40" ht="15" customHeight="1" x14ac:dyDescent="0.25">
      <c r="A11" s="190">
        <v>3</v>
      </c>
      <c r="B11" s="192">
        <f>'Analitika nastave'!C12</f>
        <v>0</v>
      </c>
      <c r="C11" s="45" t="str">
        <f>'Analitika nastave'!D12</f>
        <v>B</v>
      </c>
      <c r="D11" s="46">
        <f>'Analitika nastave'!E12</f>
        <v>0</v>
      </c>
      <c r="E11" s="47">
        <f>'Analitika nastave'!F12</f>
        <v>0</v>
      </c>
      <c r="F11" s="47">
        <f>'Analitika nastave'!G12</f>
        <v>0</v>
      </c>
      <c r="G11" s="47">
        <f>'Analitika nastave'!H12</f>
        <v>0</v>
      </c>
      <c r="H11" s="194">
        <f>'Analitika nastave'!I12</f>
        <v>0</v>
      </c>
      <c r="I11" s="170" t="str">
        <f>'Analitika nastave'!J12</f>
        <v>NE</v>
      </c>
      <c r="J11" s="46">
        <f>'Analitika nastave'!K12</f>
        <v>0</v>
      </c>
      <c r="K11" s="47">
        <f>'Analitika nastave'!L12</f>
        <v>0</v>
      </c>
      <c r="L11" s="47">
        <f>'Analitika nastave'!M12</f>
        <v>0</v>
      </c>
      <c r="M11" s="47">
        <f>'Analitika nastave'!N12</f>
        <v>0</v>
      </c>
      <c r="N11" s="194">
        <f>'Analitika nastave'!O12</f>
        <v>0</v>
      </c>
      <c r="O11" s="170" t="str">
        <f>'Analitika nastave'!P12</f>
        <v>NE</v>
      </c>
      <c r="P11" s="46">
        <f>'Analitika nastave'!Q12</f>
        <v>0</v>
      </c>
      <c r="Q11" s="47">
        <f>'Analitika nastave'!R12</f>
        <v>0</v>
      </c>
      <c r="R11" s="47">
        <f>'Analitika nastave'!S12</f>
        <v>0</v>
      </c>
      <c r="S11" s="47">
        <f>'Analitika nastave'!T12</f>
        <v>0</v>
      </c>
      <c r="T11" s="194">
        <f>'Analitika nastave'!U12</f>
        <v>0</v>
      </c>
      <c r="U11" s="170" t="str">
        <f>'Analitika nastave'!V12</f>
        <v>NE</v>
      </c>
      <c r="V11" s="46">
        <f>'Analitika nastave'!W12</f>
        <v>0</v>
      </c>
      <c r="W11" s="47">
        <f>'Analitika nastave'!X12</f>
        <v>0</v>
      </c>
      <c r="X11" s="47">
        <f>'Analitika nastave'!Y12</f>
        <v>0</v>
      </c>
      <c r="Y11" s="47">
        <f>'Analitika nastave'!Z12</f>
        <v>0</v>
      </c>
      <c r="Z11" s="194">
        <f>'Analitika nastave'!AA12</f>
        <v>0</v>
      </c>
      <c r="AA11" s="170" t="str">
        <f>'Analitika nastave'!AB12</f>
        <v>NE</v>
      </c>
      <c r="AB11" s="46">
        <f>'Analitika nastave'!AC12</f>
        <v>0</v>
      </c>
      <c r="AC11" s="47">
        <f>'Analitika nastave'!AD12</f>
        <v>0</v>
      </c>
      <c r="AD11" s="47">
        <f>'Analitika nastave'!AE12</f>
        <v>0</v>
      </c>
      <c r="AE11" s="47">
        <f>'Analitika nastave'!AF12</f>
        <v>0</v>
      </c>
      <c r="AF11" s="194">
        <f>'Analitika nastave'!AG12</f>
        <v>0</v>
      </c>
      <c r="AG11" s="170" t="str">
        <f>'Analitika nastave'!AH12</f>
        <v>NE</v>
      </c>
      <c r="AH11" s="46">
        <f>'Analitika nastave'!AI12</f>
        <v>0</v>
      </c>
      <c r="AI11" s="47">
        <f>'Analitika nastave'!AJ12</f>
        <v>0</v>
      </c>
      <c r="AJ11" s="47">
        <f>'Analitika nastave'!AK12</f>
        <v>0</v>
      </c>
      <c r="AK11" s="47">
        <f>'Analitika nastave'!AL12</f>
        <v>0</v>
      </c>
      <c r="AL11" s="194">
        <f>'Analitika nastave'!AM12</f>
        <v>0</v>
      </c>
      <c r="AM11" s="170" t="str">
        <f>'Analitika nastave'!AN12</f>
        <v>NE</v>
      </c>
      <c r="AN11" s="198">
        <f>'Analitika nastave'!AO12</f>
        <v>0</v>
      </c>
    </row>
    <row r="12" spans="1:40" ht="15.75" customHeight="1" thickBot="1" x14ac:dyDescent="0.3">
      <c r="A12" s="191"/>
      <c r="B12" s="193"/>
      <c r="C12" s="50" t="str">
        <f>'Analitika nastave'!D13</f>
        <v>P</v>
      </c>
      <c r="D12" s="51">
        <f>'Analitika nastave'!E13</f>
        <v>0</v>
      </c>
      <c r="E12" s="51">
        <f>'Analitika nastave'!F13</f>
        <v>0</v>
      </c>
      <c r="F12" s="51">
        <f>'Analitika nastave'!G13</f>
        <v>0</v>
      </c>
      <c r="G12" s="51">
        <f>'Analitika nastave'!H13</f>
        <v>0</v>
      </c>
      <c r="H12" s="195"/>
      <c r="I12" s="196"/>
      <c r="J12" s="52">
        <f>'Analitika nastave'!K13</f>
        <v>0</v>
      </c>
      <c r="K12" s="51">
        <f>'Analitika nastave'!L13</f>
        <v>0</v>
      </c>
      <c r="L12" s="51">
        <f>'Analitika nastave'!M13</f>
        <v>0</v>
      </c>
      <c r="M12" s="51">
        <f>'Analitika nastave'!N13</f>
        <v>0</v>
      </c>
      <c r="N12" s="195"/>
      <c r="O12" s="196"/>
      <c r="P12" s="52">
        <f>'Analitika nastave'!Q13</f>
        <v>0</v>
      </c>
      <c r="Q12" s="51">
        <f>'Analitika nastave'!R13</f>
        <v>0</v>
      </c>
      <c r="R12" s="51">
        <f>'Analitika nastave'!S13</f>
        <v>0</v>
      </c>
      <c r="S12" s="51">
        <f>'Analitika nastave'!T13</f>
        <v>0</v>
      </c>
      <c r="T12" s="195"/>
      <c r="U12" s="196"/>
      <c r="V12" s="52">
        <f>'Analitika nastave'!W13</f>
        <v>0</v>
      </c>
      <c r="W12" s="51">
        <f>'Analitika nastave'!X13</f>
        <v>0</v>
      </c>
      <c r="X12" s="51">
        <f>'Analitika nastave'!Y13</f>
        <v>0</v>
      </c>
      <c r="Y12" s="51">
        <f>'Analitika nastave'!Z13</f>
        <v>0</v>
      </c>
      <c r="Z12" s="195"/>
      <c r="AA12" s="196"/>
      <c r="AB12" s="52">
        <f>'Analitika nastave'!AC13</f>
        <v>0</v>
      </c>
      <c r="AC12" s="51">
        <f>'Analitika nastave'!AD13</f>
        <v>0</v>
      </c>
      <c r="AD12" s="51">
        <f>'Analitika nastave'!AE13</f>
        <v>0</v>
      </c>
      <c r="AE12" s="51">
        <f>'Analitika nastave'!AF13</f>
        <v>0</v>
      </c>
      <c r="AF12" s="197"/>
      <c r="AG12" s="196"/>
      <c r="AH12" s="52">
        <f>'Analitika nastave'!AI13</f>
        <v>0</v>
      </c>
      <c r="AI12" s="51">
        <f>'Analitika nastave'!AJ13</f>
        <v>0</v>
      </c>
      <c r="AJ12" s="51">
        <f>'Analitika nastave'!AK13</f>
        <v>0</v>
      </c>
      <c r="AK12" s="51">
        <f>'Analitika nastave'!AL13</f>
        <v>0</v>
      </c>
      <c r="AL12" s="197"/>
      <c r="AM12" s="196"/>
      <c r="AN12" s="199"/>
    </row>
    <row r="13" spans="1:40" ht="15" customHeight="1" x14ac:dyDescent="0.25">
      <c r="A13" s="190">
        <v>4</v>
      </c>
      <c r="B13" s="192">
        <f>'Analitika nastave'!C14</f>
        <v>0</v>
      </c>
      <c r="C13" s="45" t="str">
        <f>'Analitika nastave'!D14</f>
        <v>B</v>
      </c>
      <c r="D13" s="46">
        <f>'Analitika nastave'!E14</f>
        <v>0</v>
      </c>
      <c r="E13" s="47">
        <f>'Analitika nastave'!F14</f>
        <v>0</v>
      </c>
      <c r="F13" s="47">
        <f>'Analitika nastave'!G14</f>
        <v>0</v>
      </c>
      <c r="G13" s="47">
        <f>'Analitika nastave'!H14</f>
        <v>0</v>
      </c>
      <c r="H13" s="194">
        <f>'Analitika nastave'!I14</f>
        <v>0</v>
      </c>
      <c r="I13" s="170" t="str">
        <f>'Analitika nastave'!J14</f>
        <v>NE</v>
      </c>
      <c r="J13" s="46">
        <f>'Analitika nastave'!K14</f>
        <v>0</v>
      </c>
      <c r="K13" s="47">
        <f>'Analitika nastave'!L14</f>
        <v>0</v>
      </c>
      <c r="L13" s="47">
        <f>'Analitika nastave'!M14</f>
        <v>0</v>
      </c>
      <c r="M13" s="47">
        <f>'Analitika nastave'!N14</f>
        <v>0</v>
      </c>
      <c r="N13" s="194">
        <f>'Analitika nastave'!O14</f>
        <v>0</v>
      </c>
      <c r="O13" s="170" t="str">
        <f>'Analitika nastave'!P14</f>
        <v>NE</v>
      </c>
      <c r="P13" s="46">
        <f>'Analitika nastave'!Q14</f>
        <v>0</v>
      </c>
      <c r="Q13" s="47">
        <f>'Analitika nastave'!R14</f>
        <v>0</v>
      </c>
      <c r="R13" s="47">
        <f>'Analitika nastave'!S14</f>
        <v>0</v>
      </c>
      <c r="S13" s="47">
        <f>'Analitika nastave'!T14</f>
        <v>0</v>
      </c>
      <c r="T13" s="194">
        <f>'Analitika nastave'!U14</f>
        <v>0</v>
      </c>
      <c r="U13" s="170" t="str">
        <f>'Analitika nastave'!V14</f>
        <v>NE</v>
      </c>
      <c r="V13" s="46">
        <f>'Analitika nastave'!W14</f>
        <v>0</v>
      </c>
      <c r="W13" s="47">
        <f>'Analitika nastave'!X14</f>
        <v>0</v>
      </c>
      <c r="X13" s="47">
        <f>'Analitika nastave'!Y14</f>
        <v>0</v>
      </c>
      <c r="Y13" s="47">
        <f>'Analitika nastave'!Z14</f>
        <v>0</v>
      </c>
      <c r="Z13" s="194">
        <f>'Analitika nastave'!AA14</f>
        <v>0</v>
      </c>
      <c r="AA13" s="170" t="str">
        <f>'Analitika nastave'!AB14</f>
        <v>NE</v>
      </c>
      <c r="AB13" s="46">
        <f>'Analitika nastave'!AC14</f>
        <v>0</v>
      </c>
      <c r="AC13" s="47">
        <f>'Analitika nastave'!AD14</f>
        <v>0</v>
      </c>
      <c r="AD13" s="47">
        <f>'Analitika nastave'!AE14</f>
        <v>0</v>
      </c>
      <c r="AE13" s="47">
        <f>'Analitika nastave'!AF14</f>
        <v>0</v>
      </c>
      <c r="AF13" s="194">
        <f>'Analitika nastave'!AG14</f>
        <v>0</v>
      </c>
      <c r="AG13" s="170" t="str">
        <f>'Analitika nastave'!AH14</f>
        <v>NE</v>
      </c>
      <c r="AH13" s="46">
        <f>'Analitika nastave'!AI14</f>
        <v>0</v>
      </c>
      <c r="AI13" s="47">
        <f>'Analitika nastave'!AJ14</f>
        <v>0</v>
      </c>
      <c r="AJ13" s="47">
        <f>'Analitika nastave'!AK14</f>
        <v>0</v>
      </c>
      <c r="AK13" s="47">
        <f>'Analitika nastave'!AL14</f>
        <v>0</v>
      </c>
      <c r="AL13" s="194">
        <f>'Analitika nastave'!AM14</f>
        <v>0</v>
      </c>
      <c r="AM13" s="170" t="str">
        <f>'Analitika nastave'!AN14</f>
        <v>NE</v>
      </c>
      <c r="AN13" s="198">
        <f>'Analitika nastave'!AO14</f>
        <v>0</v>
      </c>
    </row>
    <row r="14" spans="1:40" ht="15.75" customHeight="1" thickBot="1" x14ac:dyDescent="0.3">
      <c r="A14" s="191"/>
      <c r="B14" s="193"/>
      <c r="C14" s="50" t="str">
        <f>'Analitika nastave'!D15</f>
        <v>P</v>
      </c>
      <c r="D14" s="51">
        <f>'Analitika nastave'!E15</f>
        <v>0</v>
      </c>
      <c r="E14" s="51">
        <f>'Analitika nastave'!F15</f>
        <v>0</v>
      </c>
      <c r="F14" s="51">
        <f>'Analitika nastave'!G15</f>
        <v>0</v>
      </c>
      <c r="G14" s="51">
        <f>'Analitika nastave'!H15</f>
        <v>0</v>
      </c>
      <c r="H14" s="195"/>
      <c r="I14" s="196"/>
      <c r="J14" s="52">
        <f>'Analitika nastave'!K15</f>
        <v>0</v>
      </c>
      <c r="K14" s="51">
        <f>'Analitika nastave'!L15</f>
        <v>0</v>
      </c>
      <c r="L14" s="51">
        <f>'Analitika nastave'!M15</f>
        <v>0</v>
      </c>
      <c r="M14" s="51">
        <f>'Analitika nastave'!N15</f>
        <v>0</v>
      </c>
      <c r="N14" s="195"/>
      <c r="O14" s="196"/>
      <c r="P14" s="52">
        <f>'Analitika nastave'!Q15</f>
        <v>0</v>
      </c>
      <c r="Q14" s="51">
        <f>'Analitika nastave'!R15</f>
        <v>0</v>
      </c>
      <c r="R14" s="51">
        <f>'Analitika nastave'!S15</f>
        <v>0</v>
      </c>
      <c r="S14" s="51">
        <f>'Analitika nastave'!T15</f>
        <v>0</v>
      </c>
      <c r="T14" s="195"/>
      <c r="U14" s="196"/>
      <c r="V14" s="52">
        <f>'Analitika nastave'!W15</f>
        <v>0</v>
      </c>
      <c r="W14" s="51">
        <f>'Analitika nastave'!X15</f>
        <v>0</v>
      </c>
      <c r="X14" s="51">
        <f>'Analitika nastave'!Y15</f>
        <v>0</v>
      </c>
      <c r="Y14" s="51">
        <f>'Analitika nastave'!Z15</f>
        <v>0</v>
      </c>
      <c r="Z14" s="195"/>
      <c r="AA14" s="196"/>
      <c r="AB14" s="52">
        <f>'Analitika nastave'!AC15</f>
        <v>0</v>
      </c>
      <c r="AC14" s="51">
        <f>'Analitika nastave'!AD15</f>
        <v>0</v>
      </c>
      <c r="AD14" s="51">
        <f>'Analitika nastave'!AE15</f>
        <v>0</v>
      </c>
      <c r="AE14" s="51">
        <f>'Analitika nastave'!AF15</f>
        <v>0</v>
      </c>
      <c r="AF14" s="197"/>
      <c r="AG14" s="196"/>
      <c r="AH14" s="52">
        <f>'Analitika nastave'!AI15</f>
        <v>0</v>
      </c>
      <c r="AI14" s="51">
        <f>'Analitika nastave'!AJ15</f>
        <v>0</v>
      </c>
      <c r="AJ14" s="51">
        <f>'Analitika nastave'!AK15</f>
        <v>0</v>
      </c>
      <c r="AK14" s="51">
        <f>'Analitika nastave'!AL15</f>
        <v>0</v>
      </c>
      <c r="AL14" s="197"/>
      <c r="AM14" s="196"/>
      <c r="AN14" s="199"/>
    </row>
    <row r="15" spans="1:40" ht="15" customHeight="1" x14ac:dyDescent="0.25">
      <c r="A15" s="190">
        <v>5</v>
      </c>
      <c r="B15" s="192">
        <f>'Analitika nastave'!C16</f>
        <v>0</v>
      </c>
      <c r="C15" s="45" t="str">
        <f>'Analitika nastave'!D16</f>
        <v>B</v>
      </c>
      <c r="D15" s="46">
        <f>'Analitika nastave'!E16</f>
        <v>0</v>
      </c>
      <c r="E15" s="47">
        <f>'Analitika nastave'!F16</f>
        <v>0</v>
      </c>
      <c r="F15" s="47">
        <f>'Analitika nastave'!G16</f>
        <v>0</v>
      </c>
      <c r="G15" s="47">
        <f>'Analitika nastave'!H16</f>
        <v>0</v>
      </c>
      <c r="H15" s="194">
        <f>'Analitika nastave'!I16</f>
        <v>0</v>
      </c>
      <c r="I15" s="170" t="str">
        <f>'Analitika nastave'!J16</f>
        <v>NE</v>
      </c>
      <c r="J15" s="46">
        <f>'Analitika nastave'!K16</f>
        <v>0</v>
      </c>
      <c r="K15" s="47">
        <f>'Analitika nastave'!L16</f>
        <v>0</v>
      </c>
      <c r="L15" s="47">
        <f>'Analitika nastave'!M16</f>
        <v>0</v>
      </c>
      <c r="M15" s="47">
        <f>'Analitika nastave'!N16</f>
        <v>0</v>
      </c>
      <c r="N15" s="194">
        <f>'Analitika nastave'!O16</f>
        <v>0</v>
      </c>
      <c r="O15" s="170" t="str">
        <f>'Analitika nastave'!P16</f>
        <v>NE</v>
      </c>
      <c r="P15" s="46">
        <f>'Analitika nastave'!Q16</f>
        <v>0</v>
      </c>
      <c r="Q15" s="47">
        <f>'Analitika nastave'!R16</f>
        <v>0</v>
      </c>
      <c r="R15" s="47">
        <f>'Analitika nastave'!S16</f>
        <v>0</v>
      </c>
      <c r="S15" s="47">
        <f>'Analitika nastave'!T16</f>
        <v>0</v>
      </c>
      <c r="T15" s="194">
        <f>'Analitika nastave'!U16</f>
        <v>0</v>
      </c>
      <c r="U15" s="170" t="str">
        <f>'Analitika nastave'!V16</f>
        <v>NE</v>
      </c>
      <c r="V15" s="46">
        <f>'Analitika nastave'!W16</f>
        <v>0</v>
      </c>
      <c r="W15" s="47">
        <f>'Analitika nastave'!X16</f>
        <v>0</v>
      </c>
      <c r="X15" s="47">
        <f>'Analitika nastave'!Y16</f>
        <v>0</v>
      </c>
      <c r="Y15" s="47">
        <f>'Analitika nastave'!Z16</f>
        <v>0</v>
      </c>
      <c r="Z15" s="194">
        <f>'Analitika nastave'!AA16</f>
        <v>0</v>
      </c>
      <c r="AA15" s="170" t="str">
        <f>'Analitika nastave'!AB16</f>
        <v>NE</v>
      </c>
      <c r="AB15" s="46">
        <f>'Analitika nastave'!AC16</f>
        <v>0</v>
      </c>
      <c r="AC15" s="47">
        <f>'Analitika nastave'!AD16</f>
        <v>0</v>
      </c>
      <c r="AD15" s="47">
        <f>'Analitika nastave'!AE16</f>
        <v>0</v>
      </c>
      <c r="AE15" s="47">
        <f>'Analitika nastave'!AF16</f>
        <v>0</v>
      </c>
      <c r="AF15" s="194">
        <f>'Analitika nastave'!AG16</f>
        <v>0</v>
      </c>
      <c r="AG15" s="170" t="str">
        <f>'Analitika nastave'!AH16</f>
        <v>NE</v>
      </c>
      <c r="AH15" s="46">
        <f>'Analitika nastave'!AI16</f>
        <v>0</v>
      </c>
      <c r="AI15" s="47">
        <f>'Analitika nastave'!AJ16</f>
        <v>0</v>
      </c>
      <c r="AJ15" s="47">
        <f>'Analitika nastave'!AK16</f>
        <v>0</v>
      </c>
      <c r="AK15" s="47">
        <f>'Analitika nastave'!AL16</f>
        <v>0</v>
      </c>
      <c r="AL15" s="194">
        <f>'Analitika nastave'!AM16</f>
        <v>0</v>
      </c>
      <c r="AM15" s="170" t="str">
        <f>'Analitika nastave'!AN16</f>
        <v>NE</v>
      </c>
      <c r="AN15" s="198">
        <f>'Analitika nastave'!AO16</f>
        <v>0</v>
      </c>
    </row>
    <row r="16" spans="1:40" ht="15.75" customHeight="1" thickBot="1" x14ac:dyDescent="0.3">
      <c r="A16" s="191"/>
      <c r="B16" s="193"/>
      <c r="C16" s="50" t="str">
        <f>'Analitika nastave'!D17</f>
        <v>P</v>
      </c>
      <c r="D16" s="51">
        <f>'Analitika nastave'!E17</f>
        <v>0</v>
      </c>
      <c r="E16" s="51">
        <f>'Analitika nastave'!F17</f>
        <v>0</v>
      </c>
      <c r="F16" s="51">
        <f>'Analitika nastave'!G17</f>
        <v>0</v>
      </c>
      <c r="G16" s="51">
        <f>'Analitika nastave'!H17</f>
        <v>0</v>
      </c>
      <c r="H16" s="195"/>
      <c r="I16" s="196"/>
      <c r="J16" s="52">
        <f>'Analitika nastave'!K17</f>
        <v>0</v>
      </c>
      <c r="K16" s="51">
        <f>'Analitika nastave'!L17</f>
        <v>0</v>
      </c>
      <c r="L16" s="51">
        <f>'Analitika nastave'!M17</f>
        <v>0</v>
      </c>
      <c r="M16" s="51">
        <f>'Analitika nastave'!N17</f>
        <v>0</v>
      </c>
      <c r="N16" s="195"/>
      <c r="O16" s="196"/>
      <c r="P16" s="52">
        <f>'Analitika nastave'!Q17</f>
        <v>0</v>
      </c>
      <c r="Q16" s="51">
        <f>'Analitika nastave'!R17</f>
        <v>0</v>
      </c>
      <c r="R16" s="51">
        <f>'Analitika nastave'!S17</f>
        <v>0</v>
      </c>
      <c r="S16" s="51">
        <f>'Analitika nastave'!T17</f>
        <v>0</v>
      </c>
      <c r="T16" s="195"/>
      <c r="U16" s="196"/>
      <c r="V16" s="52">
        <f>'Analitika nastave'!W17</f>
        <v>0</v>
      </c>
      <c r="W16" s="51">
        <f>'Analitika nastave'!X17</f>
        <v>0</v>
      </c>
      <c r="X16" s="51">
        <f>'Analitika nastave'!Y17</f>
        <v>0</v>
      </c>
      <c r="Y16" s="51">
        <f>'Analitika nastave'!Z17</f>
        <v>0</v>
      </c>
      <c r="Z16" s="195"/>
      <c r="AA16" s="196"/>
      <c r="AB16" s="52">
        <f>'Analitika nastave'!AC17</f>
        <v>0</v>
      </c>
      <c r="AC16" s="51">
        <f>'Analitika nastave'!AD17</f>
        <v>0</v>
      </c>
      <c r="AD16" s="51">
        <f>'Analitika nastave'!AE17</f>
        <v>0</v>
      </c>
      <c r="AE16" s="51">
        <f>'Analitika nastave'!AF17</f>
        <v>0</v>
      </c>
      <c r="AF16" s="197"/>
      <c r="AG16" s="196"/>
      <c r="AH16" s="52">
        <f>'Analitika nastave'!AI17</f>
        <v>0</v>
      </c>
      <c r="AI16" s="51">
        <f>'Analitika nastave'!AJ17</f>
        <v>0</v>
      </c>
      <c r="AJ16" s="51">
        <f>'Analitika nastave'!AK17</f>
        <v>0</v>
      </c>
      <c r="AK16" s="51">
        <f>'Analitika nastave'!AL17</f>
        <v>0</v>
      </c>
      <c r="AL16" s="197"/>
      <c r="AM16" s="196"/>
      <c r="AN16" s="199"/>
    </row>
    <row r="17" spans="1:40" ht="15" customHeight="1" x14ac:dyDescent="0.25">
      <c r="A17" s="190">
        <v>6</v>
      </c>
      <c r="B17" s="192">
        <f>'Analitika nastave'!C18</f>
        <v>0</v>
      </c>
      <c r="C17" s="45" t="str">
        <f>'Analitika nastave'!D18</f>
        <v>B</v>
      </c>
      <c r="D17" s="46">
        <f>'Analitika nastave'!E18</f>
        <v>0</v>
      </c>
      <c r="E17" s="47">
        <f>'Analitika nastave'!F18</f>
        <v>0</v>
      </c>
      <c r="F17" s="47">
        <f>'Analitika nastave'!G18</f>
        <v>0</v>
      </c>
      <c r="G17" s="47">
        <f>'Analitika nastave'!H18</f>
        <v>0</v>
      </c>
      <c r="H17" s="194">
        <f>'Analitika nastave'!I18</f>
        <v>0</v>
      </c>
      <c r="I17" s="170" t="str">
        <f>'Analitika nastave'!J18</f>
        <v>NE</v>
      </c>
      <c r="J17" s="46">
        <f>'Analitika nastave'!K18</f>
        <v>0</v>
      </c>
      <c r="K17" s="47">
        <f>'Analitika nastave'!L18</f>
        <v>0</v>
      </c>
      <c r="L17" s="47">
        <f>'Analitika nastave'!M18</f>
        <v>0</v>
      </c>
      <c r="M17" s="47">
        <f>'Analitika nastave'!N18</f>
        <v>0</v>
      </c>
      <c r="N17" s="194">
        <f>'Analitika nastave'!O18</f>
        <v>0</v>
      </c>
      <c r="O17" s="170" t="str">
        <f>'Analitika nastave'!P18</f>
        <v>NE</v>
      </c>
      <c r="P17" s="46">
        <f>'Analitika nastave'!Q18</f>
        <v>0</v>
      </c>
      <c r="Q17" s="47">
        <f>'Analitika nastave'!R18</f>
        <v>0</v>
      </c>
      <c r="R17" s="47">
        <f>'Analitika nastave'!S18</f>
        <v>0</v>
      </c>
      <c r="S17" s="47">
        <f>'Analitika nastave'!T18</f>
        <v>0</v>
      </c>
      <c r="T17" s="194">
        <f>'Analitika nastave'!U18</f>
        <v>0</v>
      </c>
      <c r="U17" s="170" t="str">
        <f>'Analitika nastave'!V18</f>
        <v>NE</v>
      </c>
      <c r="V17" s="46">
        <f>'Analitika nastave'!W18</f>
        <v>0</v>
      </c>
      <c r="W17" s="47">
        <f>'Analitika nastave'!X18</f>
        <v>0</v>
      </c>
      <c r="X17" s="47">
        <f>'Analitika nastave'!Y18</f>
        <v>0</v>
      </c>
      <c r="Y17" s="47">
        <f>'Analitika nastave'!Z18</f>
        <v>0</v>
      </c>
      <c r="Z17" s="194">
        <f>'Analitika nastave'!AA18</f>
        <v>0</v>
      </c>
      <c r="AA17" s="170" t="str">
        <f>'Analitika nastave'!AB18</f>
        <v>NE</v>
      </c>
      <c r="AB17" s="46">
        <f>'Analitika nastave'!AC18</f>
        <v>0</v>
      </c>
      <c r="AC17" s="47">
        <f>'Analitika nastave'!AD18</f>
        <v>0</v>
      </c>
      <c r="AD17" s="47">
        <f>'Analitika nastave'!AE18</f>
        <v>0</v>
      </c>
      <c r="AE17" s="47">
        <f>'Analitika nastave'!AF18</f>
        <v>0</v>
      </c>
      <c r="AF17" s="194">
        <f>'Analitika nastave'!AG18</f>
        <v>0</v>
      </c>
      <c r="AG17" s="170" t="str">
        <f>'Analitika nastave'!AH18</f>
        <v>NE</v>
      </c>
      <c r="AH17" s="46">
        <f>'Analitika nastave'!AI18</f>
        <v>0</v>
      </c>
      <c r="AI17" s="47">
        <f>'Analitika nastave'!AJ18</f>
        <v>0</v>
      </c>
      <c r="AJ17" s="47">
        <f>'Analitika nastave'!AK18</f>
        <v>0</v>
      </c>
      <c r="AK17" s="47">
        <f>'Analitika nastave'!AL18</f>
        <v>0</v>
      </c>
      <c r="AL17" s="194">
        <f>'Analitika nastave'!AM18</f>
        <v>0</v>
      </c>
      <c r="AM17" s="170" t="str">
        <f>'Analitika nastave'!AN18</f>
        <v>NE</v>
      </c>
      <c r="AN17" s="198">
        <f>'Analitika nastave'!AO18</f>
        <v>0</v>
      </c>
    </row>
    <row r="18" spans="1:40" ht="15.75" customHeight="1" thickBot="1" x14ac:dyDescent="0.3">
      <c r="A18" s="191"/>
      <c r="B18" s="193"/>
      <c r="C18" s="50" t="str">
        <f>'Analitika nastave'!D19</f>
        <v>P</v>
      </c>
      <c r="D18" s="51">
        <f>'Analitika nastave'!E19</f>
        <v>0</v>
      </c>
      <c r="E18" s="51">
        <f>'Analitika nastave'!F19</f>
        <v>0</v>
      </c>
      <c r="F18" s="51">
        <f>'Analitika nastave'!G19</f>
        <v>0</v>
      </c>
      <c r="G18" s="51">
        <f>'Analitika nastave'!H19</f>
        <v>0</v>
      </c>
      <c r="H18" s="195"/>
      <c r="I18" s="196"/>
      <c r="J18" s="52">
        <f>'Analitika nastave'!K19</f>
        <v>0</v>
      </c>
      <c r="K18" s="51">
        <f>'Analitika nastave'!L19</f>
        <v>0</v>
      </c>
      <c r="L18" s="51">
        <f>'Analitika nastave'!M19</f>
        <v>0</v>
      </c>
      <c r="M18" s="51">
        <f>'Analitika nastave'!N19</f>
        <v>0</v>
      </c>
      <c r="N18" s="195"/>
      <c r="O18" s="196"/>
      <c r="P18" s="52">
        <f>'Analitika nastave'!Q19</f>
        <v>0</v>
      </c>
      <c r="Q18" s="51">
        <f>'Analitika nastave'!R19</f>
        <v>0</v>
      </c>
      <c r="R18" s="51">
        <f>'Analitika nastave'!S19</f>
        <v>0</v>
      </c>
      <c r="S18" s="51">
        <f>'Analitika nastave'!T19</f>
        <v>0</v>
      </c>
      <c r="T18" s="195"/>
      <c r="U18" s="196"/>
      <c r="V18" s="52">
        <f>'Analitika nastave'!W19</f>
        <v>0</v>
      </c>
      <c r="W18" s="51">
        <f>'Analitika nastave'!X19</f>
        <v>0</v>
      </c>
      <c r="X18" s="51">
        <f>'Analitika nastave'!Y19</f>
        <v>0</v>
      </c>
      <c r="Y18" s="51">
        <f>'Analitika nastave'!Z19</f>
        <v>0</v>
      </c>
      <c r="Z18" s="195"/>
      <c r="AA18" s="196"/>
      <c r="AB18" s="52">
        <f>'Analitika nastave'!AC19</f>
        <v>0</v>
      </c>
      <c r="AC18" s="51">
        <f>'Analitika nastave'!AD19</f>
        <v>0</v>
      </c>
      <c r="AD18" s="51">
        <f>'Analitika nastave'!AE19</f>
        <v>0</v>
      </c>
      <c r="AE18" s="51">
        <f>'Analitika nastave'!AF19</f>
        <v>0</v>
      </c>
      <c r="AF18" s="197"/>
      <c r="AG18" s="196"/>
      <c r="AH18" s="52">
        <f>'Analitika nastave'!AI19</f>
        <v>0</v>
      </c>
      <c r="AI18" s="51">
        <f>'Analitika nastave'!AJ19</f>
        <v>0</v>
      </c>
      <c r="AJ18" s="51">
        <f>'Analitika nastave'!AK19</f>
        <v>0</v>
      </c>
      <c r="AK18" s="51">
        <f>'Analitika nastave'!AL19</f>
        <v>0</v>
      </c>
      <c r="AL18" s="197"/>
      <c r="AM18" s="196"/>
      <c r="AN18" s="199"/>
    </row>
    <row r="19" spans="1:40" ht="15" customHeight="1" x14ac:dyDescent="0.25">
      <c r="A19" s="190">
        <v>7</v>
      </c>
      <c r="B19" s="192">
        <f>'Analitika nastave'!C20</f>
        <v>0</v>
      </c>
      <c r="C19" s="45" t="str">
        <f>'Analitika nastave'!D20</f>
        <v>B</v>
      </c>
      <c r="D19" s="46">
        <f>'Analitika nastave'!E20</f>
        <v>0</v>
      </c>
      <c r="E19" s="47">
        <f>'Analitika nastave'!F20</f>
        <v>0</v>
      </c>
      <c r="F19" s="47">
        <f>'Analitika nastave'!G20</f>
        <v>0</v>
      </c>
      <c r="G19" s="47">
        <f>'Analitika nastave'!H20</f>
        <v>0</v>
      </c>
      <c r="H19" s="194">
        <f>'Analitika nastave'!I20</f>
        <v>0</v>
      </c>
      <c r="I19" s="170" t="str">
        <f>'Analitika nastave'!J20</f>
        <v>NE</v>
      </c>
      <c r="J19" s="46">
        <f>'Analitika nastave'!K20</f>
        <v>0</v>
      </c>
      <c r="K19" s="47">
        <f>'Analitika nastave'!L20</f>
        <v>0</v>
      </c>
      <c r="L19" s="47">
        <f>'Analitika nastave'!M20</f>
        <v>0</v>
      </c>
      <c r="M19" s="47">
        <f>'Analitika nastave'!N20</f>
        <v>0</v>
      </c>
      <c r="N19" s="194">
        <f>'Analitika nastave'!O20</f>
        <v>0</v>
      </c>
      <c r="O19" s="170" t="str">
        <f>'Analitika nastave'!P20</f>
        <v>NE</v>
      </c>
      <c r="P19" s="46">
        <f>'Analitika nastave'!Q20</f>
        <v>0</v>
      </c>
      <c r="Q19" s="47">
        <f>'Analitika nastave'!R20</f>
        <v>0</v>
      </c>
      <c r="R19" s="47">
        <f>'Analitika nastave'!S20</f>
        <v>0</v>
      </c>
      <c r="S19" s="47">
        <f>'Analitika nastave'!T20</f>
        <v>0</v>
      </c>
      <c r="T19" s="194">
        <f>'Analitika nastave'!U20</f>
        <v>0</v>
      </c>
      <c r="U19" s="170" t="str">
        <f>'Analitika nastave'!V20</f>
        <v>NE</v>
      </c>
      <c r="V19" s="46">
        <f>'Analitika nastave'!W20</f>
        <v>0</v>
      </c>
      <c r="W19" s="47">
        <f>'Analitika nastave'!X20</f>
        <v>0</v>
      </c>
      <c r="X19" s="47">
        <f>'Analitika nastave'!Y20</f>
        <v>0</v>
      </c>
      <c r="Y19" s="47">
        <f>'Analitika nastave'!Z20</f>
        <v>0</v>
      </c>
      <c r="Z19" s="194">
        <f>'Analitika nastave'!AA20</f>
        <v>0</v>
      </c>
      <c r="AA19" s="170" t="str">
        <f>'Analitika nastave'!AB20</f>
        <v>NE</v>
      </c>
      <c r="AB19" s="46">
        <f>'Analitika nastave'!AC20</f>
        <v>0</v>
      </c>
      <c r="AC19" s="47">
        <f>'Analitika nastave'!AD20</f>
        <v>0</v>
      </c>
      <c r="AD19" s="47">
        <f>'Analitika nastave'!AE20</f>
        <v>0</v>
      </c>
      <c r="AE19" s="47">
        <f>'Analitika nastave'!AF20</f>
        <v>0</v>
      </c>
      <c r="AF19" s="194">
        <f>'Analitika nastave'!AG20</f>
        <v>0</v>
      </c>
      <c r="AG19" s="170" t="str">
        <f>'Analitika nastave'!AH20</f>
        <v>NE</v>
      </c>
      <c r="AH19" s="46">
        <f>'Analitika nastave'!AI20</f>
        <v>0</v>
      </c>
      <c r="AI19" s="47">
        <f>'Analitika nastave'!AJ20</f>
        <v>0</v>
      </c>
      <c r="AJ19" s="47">
        <f>'Analitika nastave'!AK20</f>
        <v>0</v>
      </c>
      <c r="AK19" s="47">
        <f>'Analitika nastave'!AL20</f>
        <v>0</v>
      </c>
      <c r="AL19" s="194">
        <f>'Analitika nastave'!AM20</f>
        <v>0</v>
      </c>
      <c r="AM19" s="170" t="str">
        <f>'Analitika nastave'!AN20</f>
        <v>NE</v>
      </c>
      <c r="AN19" s="198">
        <f>'Analitika nastave'!AO20</f>
        <v>0</v>
      </c>
    </row>
    <row r="20" spans="1:40" ht="15.75" customHeight="1" thickBot="1" x14ac:dyDescent="0.3">
      <c r="A20" s="191"/>
      <c r="B20" s="193"/>
      <c r="C20" s="50" t="str">
        <f>'Analitika nastave'!D21</f>
        <v>P</v>
      </c>
      <c r="D20" s="51">
        <f>'Analitika nastave'!E21</f>
        <v>0</v>
      </c>
      <c r="E20" s="51">
        <f>'Analitika nastave'!F21</f>
        <v>0</v>
      </c>
      <c r="F20" s="51">
        <f>'Analitika nastave'!G21</f>
        <v>0</v>
      </c>
      <c r="G20" s="51">
        <f>'Analitika nastave'!H21</f>
        <v>0</v>
      </c>
      <c r="H20" s="195"/>
      <c r="I20" s="196"/>
      <c r="J20" s="52">
        <f>'Analitika nastave'!K21</f>
        <v>0</v>
      </c>
      <c r="K20" s="51">
        <f>'Analitika nastave'!L21</f>
        <v>0</v>
      </c>
      <c r="L20" s="51">
        <f>'Analitika nastave'!M21</f>
        <v>0</v>
      </c>
      <c r="M20" s="51">
        <f>'Analitika nastave'!N21</f>
        <v>0</v>
      </c>
      <c r="N20" s="195"/>
      <c r="O20" s="196"/>
      <c r="P20" s="52">
        <f>'Analitika nastave'!Q21</f>
        <v>0</v>
      </c>
      <c r="Q20" s="51">
        <f>'Analitika nastave'!R21</f>
        <v>0</v>
      </c>
      <c r="R20" s="51">
        <f>'Analitika nastave'!S21</f>
        <v>0</v>
      </c>
      <c r="S20" s="51">
        <f>'Analitika nastave'!T21</f>
        <v>0</v>
      </c>
      <c r="T20" s="195"/>
      <c r="U20" s="196"/>
      <c r="V20" s="52">
        <f>'Analitika nastave'!W21</f>
        <v>0</v>
      </c>
      <c r="W20" s="51">
        <f>'Analitika nastave'!X21</f>
        <v>0</v>
      </c>
      <c r="X20" s="51">
        <f>'Analitika nastave'!Y21</f>
        <v>0</v>
      </c>
      <c r="Y20" s="51">
        <f>'Analitika nastave'!Z21</f>
        <v>0</v>
      </c>
      <c r="Z20" s="195"/>
      <c r="AA20" s="196"/>
      <c r="AB20" s="52">
        <f>'Analitika nastave'!AC21</f>
        <v>0</v>
      </c>
      <c r="AC20" s="51">
        <f>'Analitika nastave'!AD21</f>
        <v>0</v>
      </c>
      <c r="AD20" s="51">
        <f>'Analitika nastave'!AE21</f>
        <v>0</v>
      </c>
      <c r="AE20" s="51">
        <f>'Analitika nastave'!AF21</f>
        <v>0</v>
      </c>
      <c r="AF20" s="197"/>
      <c r="AG20" s="196"/>
      <c r="AH20" s="52">
        <f>'Analitika nastave'!AI21</f>
        <v>0</v>
      </c>
      <c r="AI20" s="51">
        <f>'Analitika nastave'!AJ21</f>
        <v>0</v>
      </c>
      <c r="AJ20" s="51">
        <f>'Analitika nastave'!AK21</f>
        <v>0</v>
      </c>
      <c r="AK20" s="51">
        <f>'Analitika nastave'!AL21</f>
        <v>0</v>
      </c>
      <c r="AL20" s="197"/>
      <c r="AM20" s="196"/>
      <c r="AN20" s="199"/>
    </row>
    <row r="21" spans="1:40" ht="15" customHeight="1" x14ac:dyDescent="0.25">
      <c r="A21" s="190">
        <v>8</v>
      </c>
      <c r="B21" s="192">
        <f>'Analitika nastave'!C22</f>
        <v>0</v>
      </c>
      <c r="C21" s="45" t="str">
        <f>'Analitika nastave'!D22</f>
        <v>B</v>
      </c>
      <c r="D21" s="46">
        <f>'Analitika nastave'!E22</f>
        <v>0</v>
      </c>
      <c r="E21" s="47">
        <f>'Analitika nastave'!F22</f>
        <v>0</v>
      </c>
      <c r="F21" s="47">
        <f>'Analitika nastave'!G22</f>
        <v>0</v>
      </c>
      <c r="G21" s="47">
        <f>'Analitika nastave'!H22</f>
        <v>0</v>
      </c>
      <c r="H21" s="194">
        <f>'Analitika nastave'!I22</f>
        <v>0</v>
      </c>
      <c r="I21" s="170" t="str">
        <f>'Analitika nastave'!J22</f>
        <v>NE</v>
      </c>
      <c r="J21" s="46">
        <f>'Analitika nastave'!K22</f>
        <v>0</v>
      </c>
      <c r="K21" s="47">
        <f>'Analitika nastave'!L22</f>
        <v>0</v>
      </c>
      <c r="L21" s="47">
        <f>'Analitika nastave'!M22</f>
        <v>0</v>
      </c>
      <c r="M21" s="47">
        <f>'Analitika nastave'!N22</f>
        <v>0</v>
      </c>
      <c r="N21" s="194">
        <f>'Analitika nastave'!O22</f>
        <v>0</v>
      </c>
      <c r="O21" s="170" t="str">
        <f>'Analitika nastave'!P22</f>
        <v>NE</v>
      </c>
      <c r="P21" s="46">
        <f>'Analitika nastave'!Q22</f>
        <v>0</v>
      </c>
      <c r="Q21" s="47">
        <f>'Analitika nastave'!R22</f>
        <v>0</v>
      </c>
      <c r="R21" s="47">
        <f>'Analitika nastave'!S22</f>
        <v>0</v>
      </c>
      <c r="S21" s="47">
        <f>'Analitika nastave'!T22</f>
        <v>0</v>
      </c>
      <c r="T21" s="194">
        <f>'Analitika nastave'!U22</f>
        <v>0</v>
      </c>
      <c r="U21" s="170" t="str">
        <f>'Analitika nastave'!V22</f>
        <v>NE</v>
      </c>
      <c r="V21" s="46">
        <f>'Analitika nastave'!W22</f>
        <v>0</v>
      </c>
      <c r="W21" s="47">
        <f>'Analitika nastave'!X22</f>
        <v>0</v>
      </c>
      <c r="X21" s="47">
        <f>'Analitika nastave'!Y22</f>
        <v>0</v>
      </c>
      <c r="Y21" s="47">
        <f>'Analitika nastave'!Z22</f>
        <v>0</v>
      </c>
      <c r="Z21" s="194">
        <f>'Analitika nastave'!AA22</f>
        <v>0</v>
      </c>
      <c r="AA21" s="170" t="str">
        <f>'Analitika nastave'!AB22</f>
        <v>NE</v>
      </c>
      <c r="AB21" s="46">
        <f>'Analitika nastave'!AC22</f>
        <v>0</v>
      </c>
      <c r="AC21" s="47">
        <f>'Analitika nastave'!AD22</f>
        <v>0</v>
      </c>
      <c r="AD21" s="47">
        <f>'Analitika nastave'!AE22</f>
        <v>0</v>
      </c>
      <c r="AE21" s="47">
        <f>'Analitika nastave'!AF22</f>
        <v>0</v>
      </c>
      <c r="AF21" s="194">
        <f>'Analitika nastave'!AG22</f>
        <v>0</v>
      </c>
      <c r="AG21" s="170" t="str">
        <f>'Analitika nastave'!AH22</f>
        <v>NE</v>
      </c>
      <c r="AH21" s="46">
        <f>'Analitika nastave'!AI22</f>
        <v>0</v>
      </c>
      <c r="AI21" s="47">
        <f>'Analitika nastave'!AJ22</f>
        <v>0</v>
      </c>
      <c r="AJ21" s="47">
        <f>'Analitika nastave'!AK22</f>
        <v>0</v>
      </c>
      <c r="AK21" s="47">
        <f>'Analitika nastave'!AL22</f>
        <v>0</v>
      </c>
      <c r="AL21" s="194">
        <f>'Analitika nastave'!AM22</f>
        <v>0</v>
      </c>
      <c r="AM21" s="170" t="str">
        <f>'Analitika nastave'!AN22</f>
        <v>NE</v>
      </c>
      <c r="AN21" s="198">
        <f>'Analitika nastave'!AO22</f>
        <v>0</v>
      </c>
    </row>
    <row r="22" spans="1:40" ht="15.75" customHeight="1" thickBot="1" x14ac:dyDescent="0.3">
      <c r="A22" s="191"/>
      <c r="B22" s="193"/>
      <c r="C22" s="50" t="str">
        <f>'Analitika nastave'!D23</f>
        <v>P</v>
      </c>
      <c r="D22" s="51">
        <f>'Analitika nastave'!E23</f>
        <v>0</v>
      </c>
      <c r="E22" s="51">
        <f>'Analitika nastave'!F23</f>
        <v>0</v>
      </c>
      <c r="F22" s="51">
        <f>'Analitika nastave'!G23</f>
        <v>0</v>
      </c>
      <c r="G22" s="51">
        <f>'Analitika nastave'!H23</f>
        <v>0</v>
      </c>
      <c r="H22" s="195"/>
      <c r="I22" s="196"/>
      <c r="J22" s="52">
        <f>'Analitika nastave'!K23</f>
        <v>0</v>
      </c>
      <c r="K22" s="51">
        <f>'Analitika nastave'!L23</f>
        <v>0</v>
      </c>
      <c r="L22" s="51">
        <f>'Analitika nastave'!M23</f>
        <v>0</v>
      </c>
      <c r="M22" s="51">
        <f>'Analitika nastave'!N23</f>
        <v>0</v>
      </c>
      <c r="N22" s="195"/>
      <c r="O22" s="196"/>
      <c r="P22" s="52">
        <f>'Analitika nastave'!Q23</f>
        <v>0</v>
      </c>
      <c r="Q22" s="51">
        <f>'Analitika nastave'!R23</f>
        <v>0</v>
      </c>
      <c r="R22" s="51">
        <f>'Analitika nastave'!S23</f>
        <v>0</v>
      </c>
      <c r="S22" s="51">
        <f>'Analitika nastave'!T23</f>
        <v>0</v>
      </c>
      <c r="T22" s="195"/>
      <c r="U22" s="196"/>
      <c r="V22" s="52">
        <f>'Analitika nastave'!W23</f>
        <v>0</v>
      </c>
      <c r="W22" s="51">
        <f>'Analitika nastave'!X23</f>
        <v>0</v>
      </c>
      <c r="X22" s="51">
        <f>'Analitika nastave'!Y23</f>
        <v>0</v>
      </c>
      <c r="Y22" s="51">
        <f>'Analitika nastave'!Z23</f>
        <v>0</v>
      </c>
      <c r="Z22" s="195"/>
      <c r="AA22" s="196"/>
      <c r="AB22" s="52">
        <f>'Analitika nastave'!AC23</f>
        <v>0</v>
      </c>
      <c r="AC22" s="51">
        <f>'Analitika nastave'!AD23</f>
        <v>0</v>
      </c>
      <c r="AD22" s="51">
        <f>'Analitika nastave'!AE23</f>
        <v>0</v>
      </c>
      <c r="AE22" s="51">
        <f>'Analitika nastave'!AF23</f>
        <v>0</v>
      </c>
      <c r="AF22" s="197"/>
      <c r="AG22" s="196"/>
      <c r="AH22" s="52">
        <f>'Analitika nastave'!AI23</f>
        <v>0</v>
      </c>
      <c r="AI22" s="51">
        <f>'Analitika nastave'!AJ23</f>
        <v>0</v>
      </c>
      <c r="AJ22" s="51">
        <f>'Analitika nastave'!AK23</f>
        <v>0</v>
      </c>
      <c r="AK22" s="51">
        <f>'Analitika nastave'!AL23</f>
        <v>0</v>
      </c>
      <c r="AL22" s="197"/>
      <c r="AM22" s="196"/>
      <c r="AN22" s="199"/>
    </row>
    <row r="23" spans="1:40" ht="15" customHeight="1" x14ac:dyDescent="0.25">
      <c r="A23" s="190">
        <v>9</v>
      </c>
      <c r="B23" s="192">
        <f>'Analitika nastave'!C24</f>
        <v>0</v>
      </c>
      <c r="C23" s="45" t="str">
        <f>'Analitika nastave'!D24</f>
        <v>B</v>
      </c>
      <c r="D23" s="46">
        <f>'Analitika nastave'!E24</f>
        <v>0</v>
      </c>
      <c r="E23" s="47">
        <f>'Analitika nastave'!F24</f>
        <v>0</v>
      </c>
      <c r="F23" s="47">
        <f>'Analitika nastave'!G24</f>
        <v>0</v>
      </c>
      <c r="G23" s="47">
        <f>'Analitika nastave'!H24</f>
        <v>0</v>
      </c>
      <c r="H23" s="194">
        <f>'Analitika nastave'!I24</f>
        <v>0</v>
      </c>
      <c r="I23" s="170" t="str">
        <f>'Analitika nastave'!J24</f>
        <v>NE</v>
      </c>
      <c r="J23" s="46">
        <f>'Analitika nastave'!K24</f>
        <v>0</v>
      </c>
      <c r="K23" s="47">
        <f>'Analitika nastave'!L24</f>
        <v>0</v>
      </c>
      <c r="L23" s="47">
        <f>'Analitika nastave'!M24</f>
        <v>0</v>
      </c>
      <c r="M23" s="47">
        <f>'Analitika nastave'!N24</f>
        <v>0</v>
      </c>
      <c r="N23" s="194">
        <f>'Analitika nastave'!O24</f>
        <v>0</v>
      </c>
      <c r="O23" s="170" t="str">
        <f>'Analitika nastave'!P24</f>
        <v>NE</v>
      </c>
      <c r="P23" s="46">
        <f>'Analitika nastave'!Q24</f>
        <v>0</v>
      </c>
      <c r="Q23" s="47">
        <f>'Analitika nastave'!R24</f>
        <v>0</v>
      </c>
      <c r="R23" s="47">
        <f>'Analitika nastave'!S24</f>
        <v>0</v>
      </c>
      <c r="S23" s="47">
        <f>'Analitika nastave'!T24</f>
        <v>0</v>
      </c>
      <c r="T23" s="194">
        <f>'Analitika nastave'!U24</f>
        <v>0</v>
      </c>
      <c r="U23" s="170" t="str">
        <f>'Analitika nastave'!V24</f>
        <v>NE</v>
      </c>
      <c r="V23" s="46">
        <f>'Analitika nastave'!W24</f>
        <v>0</v>
      </c>
      <c r="W23" s="47">
        <f>'Analitika nastave'!X24</f>
        <v>0</v>
      </c>
      <c r="X23" s="47">
        <f>'Analitika nastave'!Y24</f>
        <v>0</v>
      </c>
      <c r="Y23" s="47">
        <f>'Analitika nastave'!Z24</f>
        <v>0</v>
      </c>
      <c r="Z23" s="194">
        <f>'Analitika nastave'!AA24</f>
        <v>0</v>
      </c>
      <c r="AA23" s="170" t="str">
        <f>'Analitika nastave'!AB24</f>
        <v>NE</v>
      </c>
      <c r="AB23" s="46">
        <f>'Analitika nastave'!AC24</f>
        <v>0</v>
      </c>
      <c r="AC23" s="47">
        <f>'Analitika nastave'!AD24</f>
        <v>0</v>
      </c>
      <c r="AD23" s="47">
        <f>'Analitika nastave'!AE24</f>
        <v>0</v>
      </c>
      <c r="AE23" s="47">
        <f>'Analitika nastave'!AF24</f>
        <v>0</v>
      </c>
      <c r="AF23" s="194">
        <f>'Analitika nastave'!AG24</f>
        <v>0</v>
      </c>
      <c r="AG23" s="170" t="str">
        <f>'Analitika nastave'!AH24</f>
        <v>NE</v>
      </c>
      <c r="AH23" s="46">
        <f>'Analitika nastave'!AI24</f>
        <v>0</v>
      </c>
      <c r="AI23" s="47">
        <f>'Analitika nastave'!AJ24</f>
        <v>0</v>
      </c>
      <c r="AJ23" s="47">
        <f>'Analitika nastave'!AK24</f>
        <v>0</v>
      </c>
      <c r="AK23" s="47">
        <f>'Analitika nastave'!AL24</f>
        <v>0</v>
      </c>
      <c r="AL23" s="194">
        <f>'Analitika nastave'!AM24</f>
        <v>0</v>
      </c>
      <c r="AM23" s="170" t="str">
        <f>'Analitika nastave'!AN24</f>
        <v>NE</v>
      </c>
      <c r="AN23" s="198">
        <f>'Analitika nastave'!AO24</f>
        <v>0</v>
      </c>
    </row>
    <row r="24" spans="1:40" ht="15.75" customHeight="1" thickBot="1" x14ac:dyDescent="0.3">
      <c r="A24" s="191"/>
      <c r="B24" s="193"/>
      <c r="C24" s="50" t="str">
        <f>'Analitika nastave'!D25</f>
        <v>P</v>
      </c>
      <c r="D24" s="51">
        <f>'Analitika nastave'!E25</f>
        <v>0</v>
      </c>
      <c r="E24" s="51">
        <f>'Analitika nastave'!F25</f>
        <v>0</v>
      </c>
      <c r="F24" s="51">
        <f>'Analitika nastave'!G25</f>
        <v>0</v>
      </c>
      <c r="G24" s="51">
        <f>'Analitika nastave'!H25</f>
        <v>0</v>
      </c>
      <c r="H24" s="195"/>
      <c r="I24" s="196"/>
      <c r="J24" s="52">
        <f>'Analitika nastave'!K25</f>
        <v>0</v>
      </c>
      <c r="K24" s="51">
        <f>'Analitika nastave'!L25</f>
        <v>0</v>
      </c>
      <c r="L24" s="51">
        <f>'Analitika nastave'!M25</f>
        <v>0</v>
      </c>
      <c r="M24" s="51">
        <f>'Analitika nastave'!N25</f>
        <v>0</v>
      </c>
      <c r="N24" s="195"/>
      <c r="O24" s="196"/>
      <c r="P24" s="52">
        <f>'Analitika nastave'!Q25</f>
        <v>0</v>
      </c>
      <c r="Q24" s="51">
        <f>'Analitika nastave'!R25</f>
        <v>0</v>
      </c>
      <c r="R24" s="51">
        <f>'Analitika nastave'!S25</f>
        <v>0</v>
      </c>
      <c r="S24" s="51">
        <f>'Analitika nastave'!T25</f>
        <v>0</v>
      </c>
      <c r="T24" s="195"/>
      <c r="U24" s="196"/>
      <c r="V24" s="52">
        <f>'Analitika nastave'!W25</f>
        <v>0</v>
      </c>
      <c r="W24" s="51">
        <f>'Analitika nastave'!X25</f>
        <v>0</v>
      </c>
      <c r="X24" s="51">
        <f>'Analitika nastave'!Y25</f>
        <v>0</v>
      </c>
      <c r="Y24" s="51">
        <f>'Analitika nastave'!Z25</f>
        <v>0</v>
      </c>
      <c r="Z24" s="195"/>
      <c r="AA24" s="196"/>
      <c r="AB24" s="52">
        <f>'Analitika nastave'!AC25</f>
        <v>0</v>
      </c>
      <c r="AC24" s="51">
        <f>'Analitika nastave'!AD25</f>
        <v>0</v>
      </c>
      <c r="AD24" s="51">
        <f>'Analitika nastave'!AE25</f>
        <v>0</v>
      </c>
      <c r="AE24" s="51">
        <f>'Analitika nastave'!AF25</f>
        <v>0</v>
      </c>
      <c r="AF24" s="197"/>
      <c r="AG24" s="196"/>
      <c r="AH24" s="52">
        <f>'Analitika nastave'!AI25</f>
        <v>0</v>
      </c>
      <c r="AI24" s="51">
        <f>'Analitika nastave'!AJ25</f>
        <v>0</v>
      </c>
      <c r="AJ24" s="51">
        <f>'Analitika nastave'!AK25</f>
        <v>0</v>
      </c>
      <c r="AK24" s="51">
        <f>'Analitika nastave'!AL25</f>
        <v>0</v>
      </c>
      <c r="AL24" s="197"/>
      <c r="AM24" s="196"/>
      <c r="AN24" s="199"/>
    </row>
    <row r="25" spans="1:40" ht="15" customHeight="1" x14ac:dyDescent="0.25">
      <c r="A25" s="190">
        <v>10</v>
      </c>
      <c r="B25" s="192">
        <f>'Analitika nastave'!C26</f>
        <v>0</v>
      </c>
      <c r="C25" s="45" t="str">
        <f>'Analitika nastave'!D26</f>
        <v>B</v>
      </c>
      <c r="D25" s="46">
        <f>'Analitika nastave'!E26</f>
        <v>0</v>
      </c>
      <c r="E25" s="47">
        <f>'Analitika nastave'!F26</f>
        <v>0</v>
      </c>
      <c r="F25" s="47">
        <f>'Analitika nastave'!G26</f>
        <v>0</v>
      </c>
      <c r="G25" s="47">
        <f>'Analitika nastave'!H26</f>
        <v>0</v>
      </c>
      <c r="H25" s="194">
        <f>'Analitika nastave'!I26</f>
        <v>0</v>
      </c>
      <c r="I25" s="170" t="str">
        <f>'Analitika nastave'!J26</f>
        <v>NE</v>
      </c>
      <c r="J25" s="46">
        <f>'Analitika nastave'!K26</f>
        <v>0</v>
      </c>
      <c r="K25" s="47">
        <f>'Analitika nastave'!L26</f>
        <v>0</v>
      </c>
      <c r="L25" s="47">
        <f>'Analitika nastave'!M26</f>
        <v>0</v>
      </c>
      <c r="M25" s="47">
        <f>'Analitika nastave'!N26</f>
        <v>0</v>
      </c>
      <c r="N25" s="194">
        <f>'Analitika nastave'!O26</f>
        <v>0</v>
      </c>
      <c r="O25" s="170" t="str">
        <f>'Analitika nastave'!P26</f>
        <v>NE</v>
      </c>
      <c r="P25" s="46">
        <f>'Analitika nastave'!Q26</f>
        <v>0</v>
      </c>
      <c r="Q25" s="47">
        <f>'Analitika nastave'!R26</f>
        <v>0</v>
      </c>
      <c r="R25" s="47">
        <f>'Analitika nastave'!S26</f>
        <v>0</v>
      </c>
      <c r="S25" s="47">
        <f>'Analitika nastave'!T26</f>
        <v>0</v>
      </c>
      <c r="T25" s="194">
        <f>'Analitika nastave'!U26</f>
        <v>0</v>
      </c>
      <c r="U25" s="170" t="str">
        <f>'Analitika nastave'!V26</f>
        <v>NE</v>
      </c>
      <c r="V25" s="46">
        <f>'Analitika nastave'!W26</f>
        <v>0</v>
      </c>
      <c r="W25" s="47">
        <f>'Analitika nastave'!X26</f>
        <v>0</v>
      </c>
      <c r="X25" s="47">
        <f>'Analitika nastave'!Y26</f>
        <v>0</v>
      </c>
      <c r="Y25" s="47">
        <f>'Analitika nastave'!Z26</f>
        <v>0</v>
      </c>
      <c r="Z25" s="194">
        <f>'Analitika nastave'!AA26</f>
        <v>0</v>
      </c>
      <c r="AA25" s="170" t="str">
        <f>'Analitika nastave'!AB26</f>
        <v>NE</v>
      </c>
      <c r="AB25" s="46">
        <f>'Analitika nastave'!AC26</f>
        <v>0</v>
      </c>
      <c r="AC25" s="47">
        <f>'Analitika nastave'!AD26</f>
        <v>0</v>
      </c>
      <c r="AD25" s="47">
        <f>'Analitika nastave'!AE26</f>
        <v>0</v>
      </c>
      <c r="AE25" s="47">
        <f>'Analitika nastave'!AF26</f>
        <v>0</v>
      </c>
      <c r="AF25" s="194">
        <f>'Analitika nastave'!AG26</f>
        <v>0</v>
      </c>
      <c r="AG25" s="170" t="str">
        <f>'Analitika nastave'!AH26</f>
        <v>NE</v>
      </c>
      <c r="AH25" s="46">
        <f>'Analitika nastave'!AI26</f>
        <v>0</v>
      </c>
      <c r="AI25" s="47">
        <f>'Analitika nastave'!AJ26</f>
        <v>0</v>
      </c>
      <c r="AJ25" s="47">
        <f>'Analitika nastave'!AK26</f>
        <v>0</v>
      </c>
      <c r="AK25" s="47">
        <f>'Analitika nastave'!AL26</f>
        <v>0</v>
      </c>
      <c r="AL25" s="194">
        <f>'Analitika nastave'!AM26</f>
        <v>0</v>
      </c>
      <c r="AM25" s="170" t="str">
        <f>'Analitika nastave'!AN26</f>
        <v>NE</v>
      </c>
      <c r="AN25" s="198">
        <f>'Analitika nastave'!AO26</f>
        <v>0</v>
      </c>
    </row>
    <row r="26" spans="1:40" ht="15.75" customHeight="1" thickBot="1" x14ac:dyDescent="0.3">
      <c r="A26" s="191"/>
      <c r="B26" s="193"/>
      <c r="C26" s="50" t="str">
        <f>'Analitika nastave'!D27</f>
        <v>P</v>
      </c>
      <c r="D26" s="51">
        <f>'Analitika nastave'!E27</f>
        <v>0</v>
      </c>
      <c r="E26" s="51">
        <f>'Analitika nastave'!F27</f>
        <v>0</v>
      </c>
      <c r="F26" s="51">
        <f>'Analitika nastave'!G27</f>
        <v>0</v>
      </c>
      <c r="G26" s="51">
        <f>'Analitika nastave'!H27</f>
        <v>0</v>
      </c>
      <c r="H26" s="195"/>
      <c r="I26" s="196"/>
      <c r="J26" s="52">
        <f>'Analitika nastave'!K27</f>
        <v>0</v>
      </c>
      <c r="K26" s="51">
        <f>'Analitika nastave'!L27</f>
        <v>0</v>
      </c>
      <c r="L26" s="51">
        <f>'Analitika nastave'!M27</f>
        <v>0</v>
      </c>
      <c r="M26" s="51">
        <f>'Analitika nastave'!N27</f>
        <v>0</v>
      </c>
      <c r="N26" s="195"/>
      <c r="O26" s="196"/>
      <c r="P26" s="52">
        <f>'Analitika nastave'!Q27</f>
        <v>0</v>
      </c>
      <c r="Q26" s="51">
        <f>'Analitika nastave'!R27</f>
        <v>0</v>
      </c>
      <c r="R26" s="51">
        <f>'Analitika nastave'!S27</f>
        <v>0</v>
      </c>
      <c r="S26" s="51">
        <f>'Analitika nastave'!T27</f>
        <v>0</v>
      </c>
      <c r="T26" s="195"/>
      <c r="U26" s="196"/>
      <c r="V26" s="52">
        <f>'Analitika nastave'!W27</f>
        <v>0</v>
      </c>
      <c r="W26" s="51">
        <f>'Analitika nastave'!X27</f>
        <v>0</v>
      </c>
      <c r="X26" s="51">
        <f>'Analitika nastave'!Y27</f>
        <v>0</v>
      </c>
      <c r="Y26" s="51">
        <f>'Analitika nastave'!Z27</f>
        <v>0</v>
      </c>
      <c r="Z26" s="195"/>
      <c r="AA26" s="196"/>
      <c r="AB26" s="52">
        <f>'Analitika nastave'!AC27</f>
        <v>0</v>
      </c>
      <c r="AC26" s="51">
        <f>'Analitika nastave'!AD27</f>
        <v>0</v>
      </c>
      <c r="AD26" s="51">
        <f>'Analitika nastave'!AE27</f>
        <v>0</v>
      </c>
      <c r="AE26" s="51">
        <f>'Analitika nastave'!AF27</f>
        <v>0</v>
      </c>
      <c r="AF26" s="197"/>
      <c r="AG26" s="196"/>
      <c r="AH26" s="52">
        <f>'Analitika nastave'!AI27</f>
        <v>0</v>
      </c>
      <c r="AI26" s="51">
        <f>'Analitika nastave'!AJ27</f>
        <v>0</v>
      </c>
      <c r="AJ26" s="51">
        <f>'Analitika nastave'!AK27</f>
        <v>0</v>
      </c>
      <c r="AK26" s="51">
        <f>'Analitika nastave'!AL27</f>
        <v>0</v>
      </c>
      <c r="AL26" s="197"/>
      <c r="AM26" s="196"/>
      <c r="AN26" s="199"/>
    </row>
    <row r="27" spans="1:40" ht="15" customHeight="1" x14ac:dyDescent="0.25">
      <c r="A27" s="190">
        <v>11</v>
      </c>
      <c r="B27" s="192">
        <f>'Analitika nastave'!C28</f>
        <v>0</v>
      </c>
      <c r="C27" s="45" t="str">
        <f>'Analitika nastave'!D28</f>
        <v>B</v>
      </c>
      <c r="D27" s="46">
        <f>'Analitika nastave'!E28</f>
        <v>0</v>
      </c>
      <c r="E27" s="47">
        <f>'Analitika nastave'!F28</f>
        <v>0</v>
      </c>
      <c r="F27" s="47">
        <f>'Analitika nastave'!G28</f>
        <v>0</v>
      </c>
      <c r="G27" s="47">
        <f>'Analitika nastave'!H28</f>
        <v>0</v>
      </c>
      <c r="H27" s="194">
        <f>'Analitika nastave'!I28</f>
        <v>0</v>
      </c>
      <c r="I27" s="170" t="str">
        <f>'Analitika nastave'!J28</f>
        <v>NE</v>
      </c>
      <c r="J27" s="46">
        <f>'Analitika nastave'!K28</f>
        <v>0</v>
      </c>
      <c r="K27" s="47">
        <f>'Analitika nastave'!L28</f>
        <v>0</v>
      </c>
      <c r="L27" s="47">
        <f>'Analitika nastave'!M28</f>
        <v>0</v>
      </c>
      <c r="M27" s="47">
        <f>'Analitika nastave'!N28</f>
        <v>0</v>
      </c>
      <c r="N27" s="194">
        <f>'Analitika nastave'!O28</f>
        <v>0</v>
      </c>
      <c r="O27" s="170" t="str">
        <f>'Analitika nastave'!P28</f>
        <v>NE</v>
      </c>
      <c r="P27" s="46">
        <f>'Analitika nastave'!Q28</f>
        <v>0</v>
      </c>
      <c r="Q27" s="47">
        <f>'Analitika nastave'!R28</f>
        <v>0</v>
      </c>
      <c r="R27" s="47">
        <f>'Analitika nastave'!S28</f>
        <v>0</v>
      </c>
      <c r="S27" s="47">
        <f>'Analitika nastave'!T28</f>
        <v>0</v>
      </c>
      <c r="T27" s="194">
        <f>'Analitika nastave'!U28</f>
        <v>0</v>
      </c>
      <c r="U27" s="170" t="str">
        <f>'Analitika nastave'!V28</f>
        <v>NE</v>
      </c>
      <c r="V27" s="46">
        <f>'Analitika nastave'!W28</f>
        <v>0</v>
      </c>
      <c r="W27" s="47">
        <f>'Analitika nastave'!X28</f>
        <v>0</v>
      </c>
      <c r="X27" s="47">
        <f>'Analitika nastave'!Y28</f>
        <v>0</v>
      </c>
      <c r="Y27" s="47">
        <f>'Analitika nastave'!Z28</f>
        <v>0</v>
      </c>
      <c r="Z27" s="194">
        <f>'Analitika nastave'!AA28</f>
        <v>0</v>
      </c>
      <c r="AA27" s="170" t="str">
        <f>'Analitika nastave'!AB28</f>
        <v>NE</v>
      </c>
      <c r="AB27" s="46">
        <f>'Analitika nastave'!AC28</f>
        <v>0</v>
      </c>
      <c r="AC27" s="47">
        <f>'Analitika nastave'!AD28</f>
        <v>0</v>
      </c>
      <c r="AD27" s="47">
        <f>'Analitika nastave'!AE28</f>
        <v>0</v>
      </c>
      <c r="AE27" s="47">
        <f>'Analitika nastave'!AF28</f>
        <v>0</v>
      </c>
      <c r="AF27" s="194">
        <f>'Analitika nastave'!AG28</f>
        <v>0</v>
      </c>
      <c r="AG27" s="170" t="str">
        <f>'Analitika nastave'!AH28</f>
        <v>NE</v>
      </c>
      <c r="AH27" s="46">
        <f>'Analitika nastave'!AI28</f>
        <v>0</v>
      </c>
      <c r="AI27" s="47">
        <f>'Analitika nastave'!AJ28</f>
        <v>0</v>
      </c>
      <c r="AJ27" s="47">
        <f>'Analitika nastave'!AK28</f>
        <v>0</v>
      </c>
      <c r="AK27" s="47">
        <f>'Analitika nastave'!AL28</f>
        <v>0</v>
      </c>
      <c r="AL27" s="194">
        <f>'Analitika nastave'!AM28</f>
        <v>0</v>
      </c>
      <c r="AM27" s="170" t="str">
        <f>'Analitika nastave'!AN28</f>
        <v>NE</v>
      </c>
      <c r="AN27" s="198">
        <f>'Analitika nastave'!AO28</f>
        <v>0</v>
      </c>
    </row>
    <row r="28" spans="1:40" ht="15.75" customHeight="1" thickBot="1" x14ac:dyDescent="0.3">
      <c r="A28" s="191"/>
      <c r="B28" s="193"/>
      <c r="C28" s="50" t="str">
        <f>'Analitika nastave'!D29</f>
        <v>P</v>
      </c>
      <c r="D28" s="51">
        <f>'Analitika nastave'!E29</f>
        <v>0</v>
      </c>
      <c r="E28" s="51">
        <f>'Analitika nastave'!F29</f>
        <v>0</v>
      </c>
      <c r="F28" s="51">
        <f>'Analitika nastave'!G29</f>
        <v>0</v>
      </c>
      <c r="G28" s="51">
        <f>'Analitika nastave'!H29</f>
        <v>0</v>
      </c>
      <c r="H28" s="195"/>
      <c r="I28" s="196"/>
      <c r="J28" s="52">
        <f>'Analitika nastave'!K29</f>
        <v>0</v>
      </c>
      <c r="K28" s="51">
        <f>'Analitika nastave'!L29</f>
        <v>0</v>
      </c>
      <c r="L28" s="51">
        <f>'Analitika nastave'!M29</f>
        <v>0</v>
      </c>
      <c r="M28" s="51">
        <f>'Analitika nastave'!N29</f>
        <v>0</v>
      </c>
      <c r="N28" s="195"/>
      <c r="O28" s="196"/>
      <c r="P28" s="52">
        <f>'Analitika nastave'!Q29</f>
        <v>0</v>
      </c>
      <c r="Q28" s="51">
        <f>'Analitika nastave'!R29</f>
        <v>0</v>
      </c>
      <c r="R28" s="51">
        <f>'Analitika nastave'!S29</f>
        <v>0</v>
      </c>
      <c r="S28" s="51">
        <f>'Analitika nastave'!T29</f>
        <v>0</v>
      </c>
      <c r="T28" s="195"/>
      <c r="U28" s="196"/>
      <c r="V28" s="52">
        <f>'Analitika nastave'!W29</f>
        <v>0</v>
      </c>
      <c r="W28" s="51">
        <f>'Analitika nastave'!X29</f>
        <v>0</v>
      </c>
      <c r="X28" s="51">
        <f>'Analitika nastave'!Y29</f>
        <v>0</v>
      </c>
      <c r="Y28" s="51">
        <f>'Analitika nastave'!Z29</f>
        <v>0</v>
      </c>
      <c r="Z28" s="195"/>
      <c r="AA28" s="196"/>
      <c r="AB28" s="52">
        <f>'Analitika nastave'!AC29</f>
        <v>0</v>
      </c>
      <c r="AC28" s="51">
        <f>'Analitika nastave'!AD29</f>
        <v>0</v>
      </c>
      <c r="AD28" s="51">
        <f>'Analitika nastave'!AE29</f>
        <v>0</v>
      </c>
      <c r="AE28" s="51">
        <f>'Analitika nastave'!AF29</f>
        <v>0</v>
      </c>
      <c r="AF28" s="197"/>
      <c r="AG28" s="196"/>
      <c r="AH28" s="52">
        <f>'Analitika nastave'!AI29</f>
        <v>0</v>
      </c>
      <c r="AI28" s="51">
        <f>'Analitika nastave'!AJ29</f>
        <v>0</v>
      </c>
      <c r="AJ28" s="51">
        <f>'Analitika nastave'!AK29</f>
        <v>0</v>
      </c>
      <c r="AK28" s="51">
        <f>'Analitika nastave'!AL29</f>
        <v>0</v>
      </c>
      <c r="AL28" s="197"/>
      <c r="AM28" s="196"/>
      <c r="AN28" s="199"/>
    </row>
    <row r="29" spans="1:40" ht="15" customHeight="1" x14ac:dyDescent="0.25">
      <c r="A29" s="190">
        <v>12</v>
      </c>
      <c r="B29" s="192">
        <f>'Analitika nastave'!C30</f>
        <v>0</v>
      </c>
      <c r="C29" s="45" t="str">
        <f>'Analitika nastave'!D30</f>
        <v>B</v>
      </c>
      <c r="D29" s="46">
        <f>'Analitika nastave'!E30</f>
        <v>0</v>
      </c>
      <c r="E29" s="47">
        <f>'Analitika nastave'!F30</f>
        <v>0</v>
      </c>
      <c r="F29" s="47">
        <f>'Analitika nastave'!G30</f>
        <v>0</v>
      </c>
      <c r="G29" s="47">
        <f>'Analitika nastave'!H30</f>
        <v>0</v>
      </c>
      <c r="H29" s="194">
        <f>'Analitika nastave'!I30</f>
        <v>0</v>
      </c>
      <c r="I29" s="170" t="str">
        <f>'Analitika nastave'!J30</f>
        <v>NE</v>
      </c>
      <c r="J29" s="46">
        <f>'Analitika nastave'!K30</f>
        <v>0</v>
      </c>
      <c r="K29" s="47">
        <f>'Analitika nastave'!L30</f>
        <v>0</v>
      </c>
      <c r="L29" s="47">
        <f>'Analitika nastave'!M30</f>
        <v>0</v>
      </c>
      <c r="M29" s="47">
        <f>'Analitika nastave'!N30</f>
        <v>0</v>
      </c>
      <c r="N29" s="194">
        <f>'Analitika nastave'!O30</f>
        <v>0</v>
      </c>
      <c r="O29" s="170" t="str">
        <f>'Analitika nastave'!P30</f>
        <v>NE</v>
      </c>
      <c r="P29" s="46">
        <f>'Analitika nastave'!Q30</f>
        <v>0</v>
      </c>
      <c r="Q29" s="47">
        <f>'Analitika nastave'!R30</f>
        <v>0</v>
      </c>
      <c r="R29" s="47">
        <f>'Analitika nastave'!S30</f>
        <v>0</v>
      </c>
      <c r="S29" s="47">
        <f>'Analitika nastave'!T30</f>
        <v>0</v>
      </c>
      <c r="T29" s="194">
        <f>'Analitika nastave'!U30</f>
        <v>0</v>
      </c>
      <c r="U29" s="170" t="str">
        <f>'Analitika nastave'!V30</f>
        <v>NE</v>
      </c>
      <c r="V29" s="46">
        <f>'Analitika nastave'!W30</f>
        <v>0</v>
      </c>
      <c r="W29" s="47">
        <f>'Analitika nastave'!X30</f>
        <v>0</v>
      </c>
      <c r="X29" s="47">
        <f>'Analitika nastave'!Y30</f>
        <v>0</v>
      </c>
      <c r="Y29" s="47">
        <f>'Analitika nastave'!Z30</f>
        <v>0</v>
      </c>
      <c r="Z29" s="194">
        <f>'Analitika nastave'!AA30</f>
        <v>0</v>
      </c>
      <c r="AA29" s="170" t="str">
        <f>'Analitika nastave'!AB30</f>
        <v>NE</v>
      </c>
      <c r="AB29" s="46">
        <f>'Analitika nastave'!AC30</f>
        <v>0</v>
      </c>
      <c r="AC29" s="47">
        <f>'Analitika nastave'!AD30</f>
        <v>0</v>
      </c>
      <c r="AD29" s="47">
        <f>'Analitika nastave'!AE30</f>
        <v>0</v>
      </c>
      <c r="AE29" s="47">
        <f>'Analitika nastave'!AF30</f>
        <v>0</v>
      </c>
      <c r="AF29" s="194">
        <f>'Analitika nastave'!AG30</f>
        <v>0</v>
      </c>
      <c r="AG29" s="170" t="str">
        <f>'Analitika nastave'!AH30</f>
        <v>NE</v>
      </c>
      <c r="AH29" s="46">
        <f>'Analitika nastave'!AI30</f>
        <v>0</v>
      </c>
      <c r="AI29" s="47">
        <f>'Analitika nastave'!AJ30</f>
        <v>0</v>
      </c>
      <c r="AJ29" s="47">
        <f>'Analitika nastave'!AK30</f>
        <v>0</v>
      </c>
      <c r="AK29" s="47">
        <f>'Analitika nastave'!AL30</f>
        <v>0</v>
      </c>
      <c r="AL29" s="194">
        <f>'Analitika nastave'!AM30</f>
        <v>0</v>
      </c>
      <c r="AM29" s="170" t="str">
        <f>'Analitika nastave'!AN30</f>
        <v>NE</v>
      </c>
      <c r="AN29" s="198">
        <f>'Analitika nastave'!AO30</f>
        <v>0</v>
      </c>
    </row>
    <row r="30" spans="1:40" ht="15.75" customHeight="1" thickBot="1" x14ac:dyDescent="0.3">
      <c r="A30" s="191"/>
      <c r="B30" s="193"/>
      <c r="C30" s="50" t="str">
        <f>'Analitika nastave'!D31</f>
        <v>P</v>
      </c>
      <c r="D30" s="51">
        <f>'Analitika nastave'!E31</f>
        <v>0</v>
      </c>
      <c r="E30" s="51">
        <f>'Analitika nastave'!F31</f>
        <v>0</v>
      </c>
      <c r="F30" s="51">
        <f>'Analitika nastave'!G31</f>
        <v>0</v>
      </c>
      <c r="G30" s="51">
        <f>'Analitika nastave'!H31</f>
        <v>0</v>
      </c>
      <c r="H30" s="195"/>
      <c r="I30" s="196"/>
      <c r="J30" s="52">
        <f>'Analitika nastave'!K31</f>
        <v>0</v>
      </c>
      <c r="K30" s="51">
        <f>'Analitika nastave'!L31</f>
        <v>0</v>
      </c>
      <c r="L30" s="51">
        <f>'Analitika nastave'!M31</f>
        <v>0</v>
      </c>
      <c r="M30" s="51">
        <f>'Analitika nastave'!N31</f>
        <v>0</v>
      </c>
      <c r="N30" s="195"/>
      <c r="O30" s="196"/>
      <c r="P30" s="52">
        <f>'Analitika nastave'!Q31</f>
        <v>0</v>
      </c>
      <c r="Q30" s="51">
        <f>'Analitika nastave'!R31</f>
        <v>0</v>
      </c>
      <c r="R30" s="51">
        <f>'Analitika nastave'!S31</f>
        <v>0</v>
      </c>
      <c r="S30" s="51">
        <f>'Analitika nastave'!T31</f>
        <v>0</v>
      </c>
      <c r="T30" s="195"/>
      <c r="U30" s="196"/>
      <c r="V30" s="52">
        <f>'Analitika nastave'!W31</f>
        <v>0</v>
      </c>
      <c r="W30" s="51">
        <f>'Analitika nastave'!X31</f>
        <v>0</v>
      </c>
      <c r="X30" s="51">
        <f>'Analitika nastave'!Y31</f>
        <v>0</v>
      </c>
      <c r="Y30" s="51">
        <f>'Analitika nastave'!Z31</f>
        <v>0</v>
      </c>
      <c r="Z30" s="195"/>
      <c r="AA30" s="196"/>
      <c r="AB30" s="52">
        <f>'Analitika nastave'!AC31</f>
        <v>0</v>
      </c>
      <c r="AC30" s="51">
        <f>'Analitika nastave'!AD31</f>
        <v>0</v>
      </c>
      <c r="AD30" s="51">
        <f>'Analitika nastave'!AE31</f>
        <v>0</v>
      </c>
      <c r="AE30" s="51">
        <f>'Analitika nastave'!AF31</f>
        <v>0</v>
      </c>
      <c r="AF30" s="197"/>
      <c r="AG30" s="196"/>
      <c r="AH30" s="52">
        <f>'Analitika nastave'!AI31</f>
        <v>0</v>
      </c>
      <c r="AI30" s="51">
        <f>'Analitika nastave'!AJ31</f>
        <v>0</v>
      </c>
      <c r="AJ30" s="51">
        <f>'Analitika nastave'!AK31</f>
        <v>0</v>
      </c>
      <c r="AK30" s="51">
        <f>'Analitika nastave'!AL31</f>
        <v>0</v>
      </c>
      <c r="AL30" s="197"/>
      <c r="AM30" s="196"/>
      <c r="AN30" s="199"/>
    </row>
    <row r="31" spans="1:40" ht="15" customHeight="1" x14ac:dyDescent="0.25">
      <c r="A31" s="190">
        <v>13</v>
      </c>
      <c r="B31" s="192">
        <f>'Analitika nastave'!C32</f>
        <v>0</v>
      </c>
      <c r="C31" s="45" t="str">
        <f>'Analitika nastave'!D32</f>
        <v>B</v>
      </c>
      <c r="D31" s="46">
        <f>'Analitika nastave'!E32</f>
        <v>0</v>
      </c>
      <c r="E31" s="47">
        <f>'Analitika nastave'!F32</f>
        <v>0</v>
      </c>
      <c r="F31" s="47">
        <f>'Analitika nastave'!G32</f>
        <v>0</v>
      </c>
      <c r="G31" s="47">
        <f>'Analitika nastave'!H32</f>
        <v>0</v>
      </c>
      <c r="H31" s="194">
        <f>'Analitika nastave'!I32</f>
        <v>0</v>
      </c>
      <c r="I31" s="170" t="str">
        <f>'Analitika nastave'!J32</f>
        <v>NE</v>
      </c>
      <c r="J31" s="46">
        <f>'Analitika nastave'!K32</f>
        <v>0</v>
      </c>
      <c r="K31" s="47">
        <f>'Analitika nastave'!L32</f>
        <v>0</v>
      </c>
      <c r="L31" s="47">
        <f>'Analitika nastave'!M32</f>
        <v>0</v>
      </c>
      <c r="M31" s="47">
        <f>'Analitika nastave'!N32</f>
        <v>0</v>
      </c>
      <c r="N31" s="194">
        <f>'Analitika nastave'!O32</f>
        <v>0</v>
      </c>
      <c r="O31" s="170" t="str">
        <f>'Analitika nastave'!P32</f>
        <v>NE</v>
      </c>
      <c r="P31" s="46">
        <f>'Analitika nastave'!Q32</f>
        <v>0</v>
      </c>
      <c r="Q31" s="47">
        <f>'Analitika nastave'!R32</f>
        <v>0</v>
      </c>
      <c r="R31" s="47">
        <f>'Analitika nastave'!S32</f>
        <v>0</v>
      </c>
      <c r="S31" s="47">
        <f>'Analitika nastave'!T32</f>
        <v>0</v>
      </c>
      <c r="T31" s="194">
        <f>'Analitika nastave'!U32</f>
        <v>0</v>
      </c>
      <c r="U31" s="170" t="str">
        <f>'Analitika nastave'!V32</f>
        <v>NE</v>
      </c>
      <c r="V31" s="46">
        <f>'Analitika nastave'!W32</f>
        <v>0</v>
      </c>
      <c r="W31" s="47">
        <f>'Analitika nastave'!X32</f>
        <v>0</v>
      </c>
      <c r="X31" s="47">
        <f>'Analitika nastave'!Y32</f>
        <v>0</v>
      </c>
      <c r="Y31" s="47">
        <f>'Analitika nastave'!Z32</f>
        <v>0</v>
      </c>
      <c r="Z31" s="194">
        <f>'Analitika nastave'!AA32</f>
        <v>0</v>
      </c>
      <c r="AA31" s="170" t="str">
        <f>'Analitika nastave'!AB32</f>
        <v>NE</v>
      </c>
      <c r="AB31" s="46">
        <f>'Analitika nastave'!AC32</f>
        <v>0</v>
      </c>
      <c r="AC31" s="47">
        <f>'Analitika nastave'!AD32</f>
        <v>0</v>
      </c>
      <c r="AD31" s="47">
        <f>'Analitika nastave'!AE32</f>
        <v>0</v>
      </c>
      <c r="AE31" s="47">
        <f>'Analitika nastave'!AF32</f>
        <v>0</v>
      </c>
      <c r="AF31" s="194">
        <f>'Analitika nastave'!AG32</f>
        <v>0</v>
      </c>
      <c r="AG31" s="170" t="str">
        <f>'Analitika nastave'!AH32</f>
        <v>NE</v>
      </c>
      <c r="AH31" s="46">
        <f>'Analitika nastave'!AI32</f>
        <v>0</v>
      </c>
      <c r="AI31" s="47">
        <f>'Analitika nastave'!AJ32</f>
        <v>0</v>
      </c>
      <c r="AJ31" s="47">
        <f>'Analitika nastave'!AK32</f>
        <v>0</v>
      </c>
      <c r="AK31" s="47">
        <f>'Analitika nastave'!AL32</f>
        <v>0</v>
      </c>
      <c r="AL31" s="194">
        <f>'Analitika nastave'!AM32</f>
        <v>0</v>
      </c>
      <c r="AM31" s="170" t="str">
        <f>'Analitika nastave'!AN32</f>
        <v>NE</v>
      </c>
      <c r="AN31" s="198">
        <f>'Analitika nastave'!AO32</f>
        <v>0</v>
      </c>
    </row>
    <row r="32" spans="1:40" ht="15.75" customHeight="1" thickBot="1" x14ac:dyDescent="0.3">
      <c r="A32" s="191"/>
      <c r="B32" s="193"/>
      <c r="C32" s="50" t="str">
        <f>'Analitika nastave'!D33</f>
        <v>P</v>
      </c>
      <c r="D32" s="51">
        <f>'Analitika nastave'!E33</f>
        <v>0</v>
      </c>
      <c r="E32" s="51">
        <f>'Analitika nastave'!F33</f>
        <v>0</v>
      </c>
      <c r="F32" s="51">
        <f>'Analitika nastave'!G33</f>
        <v>0</v>
      </c>
      <c r="G32" s="51">
        <f>'Analitika nastave'!H33</f>
        <v>0</v>
      </c>
      <c r="H32" s="195"/>
      <c r="I32" s="196"/>
      <c r="J32" s="52">
        <f>'Analitika nastave'!K33</f>
        <v>0</v>
      </c>
      <c r="K32" s="51">
        <f>'Analitika nastave'!L33</f>
        <v>0</v>
      </c>
      <c r="L32" s="51">
        <f>'Analitika nastave'!M33</f>
        <v>0</v>
      </c>
      <c r="M32" s="51">
        <f>'Analitika nastave'!N33</f>
        <v>0</v>
      </c>
      <c r="N32" s="195"/>
      <c r="O32" s="196"/>
      <c r="P32" s="52">
        <f>'Analitika nastave'!Q33</f>
        <v>0</v>
      </c>
      <c r="Q32" s="51">
        <f>'Analitika nastave'!R33</f>
        <v>0</v>
      </c>
      <c r="R32" s="51">
        <f>'Analitika nastave'!S33</f>
        <v>0</v>
      </c>
      <c r="S32" s="51">
        <f>'Analitika nastave'!T33</f>
        <v>0</v>
      </c>
      <c r="T32" s="195"/>
      <c r="U32" s="196"/>
      <c r="V32" s="52">
        <f>'Analitika nastave'!W33</f>
        <v>0</v>
      </c>
      <c r="W32" s="51">
        <f>'Analitika nastave'!X33</f>
        <v>0</v>
      </c>
      <c r="X32" s="51">
        <f>'Analitika nastave'!Y33</f>
        <v>0</v>
      </c>
      <c r="Y32" s="51">
        <f>'Analitika nastave'!Z33</f>
        <v>0</v>
      </c>
      <c r="Z32" s="195"/>
      <c r="AA32" s="196"/>
      <c r="AB32" s="52">
        <f>'Analitika nastave'!AC33</f>
        <v>0</v>
      </c>
      <c r="AC32" s="51">
        <f>'Analitika nastave'!AD33</f>
        <v>0</v>
      </c>
      <c r="AD32" s="51">
        <f>'Analitika nastave'!AE33</f>
        <v>0</v>
      </c>
      <c r="AE32" s="51">
        <f>'Analitika nastave'!AF33</f>
        <v>0</v>
      </c>
      <c r="AF32" s="197"/>
      <c r="AG32" s="196"/>
      <c r="AH32" s="52">
        <f>'Analitika nastave'!AI33</f>
        <v>0</v>
      </c>
      <c r="AI32" s="51">
        <f>'Analitika nastave'!AJ33</f>
        <v>0</v>
      </c>
      <c r="AJ32" s="51">
        <f>'Analitika nastave'!AK33</f>
        <v>0</v>
      </c>
      <c r="AK32" s="51">
        <f>'Analitika nastave'!AL33</f>
        <v>0</v>
      </c>
      <c r="AL32" s="197"/>
      <c r="AM32" s="196"/>
      <c r="AN32" s="199"/>
    </row>
    <row r="33" spans="1:40" ht="15" customHeight="1" x14ac:dyDescent="0.25">
      <c r="A33" s="190">
        <v>14</v>
      </c>
      <c r="B33" s="192">
        <f>'Analitika nastave'!C34</f>
        <v>0</v>
      </c>
      <c r="C33" s="45" t="str">
        <f>'Analitika nastave'!D34</f>
        <v>B</v>
      </c>
      <c r="D33" s="46">
        <f>'Analitika nastave'!E34</f>
        <v>0</v>
      </c>
      <c r="E33" s="47">
        <f>'Analitika nastave'!F34</f>
        <v>0</v>
      </c>
      <c r="F33" s="47">
        <f>'Analitika nastave'!G34</f>
        <v>0</v>
      </c>
      <c r="G33" s="47">
        <f>'Analitika nastave'!H34</f>
        <v>0</v>
      </c>
      <c r="H33" s="194">
        <f>'Analitika nastave'!I34</f>
        <v>0</v>
      </c>
      <c r="I33" s="170" t="str">
        <f>'Analitika nastave'!J34</f>
        <v>NE</v>
      </c>
      <c r="J33" s="46">
        <f>'Analitika nastave'!K34</f>
        <v>0</v>
      </c>
      <c r="K33" s="47">
        <f>'Analitika nastave'!L34</f>
        <v>0</v>
      </c>
      <c r="L33" s="47">
        <f>'Analitika nastave'!M34</f>
        <v>0</v>
      </c>
      <c r="M33" s="47">
        <f>'Analitika nastave'!N34</f>
        <v>0</v>
      </c>
      <c r="N33" s="194">
        <f>'Analitika nastave'!O34</f>
        <v>0</v>
      </c>
      <c r="O33" s="170" t="str">
        <f>'Analitika nastave'!P34</f>
        <v>NE</v>
      </c>
      <c r="P33" s="46">
        <f>'Analitika nastave'!Q34</f>
        <v>0</v>
      </c>
      <c r="Q33" s="47">
        <f>'Analitika nastave'!R34</f>
        <v>0</v>
      </c>
      <c r="R33" s="47">
        <f>'Analitika nastave'!S34</f>
        <v>0</v>
      </c>
      <c r="S33" s="47">
        <f>'Analitika nastave'!T34</f>
        <v>0</v>
      </c>
      <c r="T33" s="194">
        <f>'Analitika nastave'!U34</f>
        <v>0</v>
      </c>
      <c r="U33" s="170" t="str">
        <f>'Analitika nastave'!V34</f>
        <v>NE</v>
      </c>
      <c r="V33" s="46">
        <f>'Analitika nastave'!W34</f>
        <v>0</v>
      </c>
      <c r="W33" s="47">
        <f>'Analitika nastave'!X34</f>
        <v>0</v>
      </c>
      <c r="X33" s="47">
        <f>'Analitika nastave'!Y34</f>
        <v>0</v>
      </c>
      <c r="Y33" s="47">
        <f>'Analitika nastave'!Z34</f>
        <v>0</v>
      </c>
      <c r="Z33" s="194">
        <f>'Analitika nastave'!AA34</f>
        <v>0</v>
      </c>
      <c r="AA33" s="170" t="str">
        <f>'Analitika nastave'!AB34</f>
        <v>NE</v>
      </c>
      <c r="AB33" s="46">
        <f>'Analitika nastave'!AC34</f>
        <v>0</v>
      </c>
      <c r="AC33" s="47">
        <f>'Analitika nastave'!AD34</f>
        <v>0</v>
      </c>
      <c r="AD33" s="47">
        <f>'Analitika nastave'!AE34</f>
        <v>0</v>
      </c>
      <c r="AE33" s="47">
        <f>'Analitika nastave'!AF34</f>
        <v>0</v>
      </c>
      <c r="AF33" s="194">
        <f>'Analitika nastave'!AG34</f>
        <v>0</v>
      </c>
      <c r="AG33" s="170" t="str">
        <f>'Analitika nastave'!AH34</f>
        <v>NE</v>
      </c>
      <c r="AH33" s="46">
        <f>'Analitika nastave'!AI34</f>
        <v>0</v>
      </c>
      <c r="AI33" s="47">
        <f>'Analitika nastave'!AJ34</f>
        <v>0</v>
      </c>
      <c r="AJ33" s="47">
        <f>'Analitika nastave'!AK34</f>
        <v>0</v>
      </c>
      <c r="AK33" s="47">
        <f>'Analitika nastave'!AL34</f>
        <v>0</v>
      </c>
      <c r="AL33" s="194">
        <f>'Analitika nastave'!AM34</f>
        <v>0</v>
      </c>
      <c r="AM33" s="170" t="str">
        <f>'Analitika nastave'!AN34</f>
        <v>NE</v>
      </c>
      <c r="AN33" s="198">
        <f>'Analitika nastave'!AO34</f>
        <v>0</v>
      </c>
    </row>
    <row r="34" spans="1:40" ht="15.75" customHeight="1" thickBot="1" x14ac:dyDescent="0.3">
      <c r="A34" s="191"/>
      <c r="B34" s="193"/>
      <c r="C34" s="50" t="str">
        <f>'Analitika nastave'!D35</f>
        <v>P</v>
      </c>
      <c r="D34" s="51">
        <f>'Analitika nastave'!E35</f>
        <v>0</v>
      </c>
      <c r="E34" s="51">
        <f>'Analitika nastave'!F35</f>
        <v>0</v>
      </c>
      <c r="F34" s="51">
        <f>'Analitika nastave'!G35</f>
        <v>0</v>
      </c>
      <c r="G34" s="51">
        <f>'Analitika nastave'!H35</f>
        <v>0</v>
      </c>
      <c r="H34" s="195"/>
      <c r="I34" s="196"/>
      <c r="J34" s="52">
        <f>'Analitika nastave'!K35</f>
        <v>0</v>
      </c>
      <c r="K34" s="51">
        <f>'Analitika nastave'!L35</f>
        <v>0</v>
      </c>
      <c r="L34" s="51">
        <f>'Analitika nastave'!M35</f>
        <v>0</v>
      </c>
      <c r="M34" s="51">
        <f>'Analitika nastave'!N35</f>
        <v>0</v>
      </c>
      <c r="N34" s="195"/>
      <c r="O34" s="196"/>
      <c r="P34" s="52">
        <f>'Analitika nastave'!Q35</f>
        <v>0</v>
      </c>
      <c r="Q34" s="51">
        <f>'Analitika nastave'!R35</f>
        <v>0</v>
      </c>
      <c r="R34" s="51">
        <f>'Analitika nastave'!S35</f>
        <v>0</v>
      </c>
      <c r="S34" s="51">
        <f>'Analitika nastave'!T35</f>
        <v>0</v>
      </c>
      <c r="T34" s="195"/>
      <c r="U34" s="196"/>
      <c r="V34" s="52">
        <f>'Analitika nastave'!W35</f>
        <v>0</v>
      </c>
      <c r="W34" s="51">
        <f>'Analitika nastave'!X35</f>
        <v>0</v>
      </c>
      <c r="X34" s="51">
        <f>'Analitika nastave'!Y35</f>
        <v>0</v>
      </c>
      <c r="Y34" s="51">
        <f>'Analitika nastave'!Z35</f>
        <v>0</v>
      </c>
      <c r="Z34" s="195"/>
      <c r="AA34" s="196"/>
      <c r="AB34" s="52">
        <f>'Analitika nastave'!AC35</f>
        <v>0</v>
      </c>
      <c r="AC34" s="51">
        <f>'Analitika nastave'!AD35</f>
        <v>0</v>
      </c>
      <c r="AD34" s="51">
        <f>'Analitika nastave'!AE35</f>
        <v>0</v>
      </c>
      <c r="AE34" s="51">
        <f>'Analitika nastave'!AF35</f>
        <v>0</v>
      </c>
      <c r="AF34" s="197"/>
      <c r="AG34" s="196"/>
      <c r="AH34" s="52">
        <f>'Analitika nastave'!AI35</f>
        <v>0</v>
      </c>
      <c r="AI34" s="51">
        <f>'Analitika nastave'!AJ35</f>
        <v>0</v>
      </c>
      <c r="AJ34" s="51">
        <f>'Analitika nastave'!AK35</f>
        <v>0</v>
      </c>
      <c r="AK34" s="51">
        <f>'Analitika nastave'!AL35</f>
        <v>0</v>
      </c>
      <c r="AL34" s="197"/>
      <c r="AM34" s="196"/>
      <c r="AN34" s="199"/>
    </row>
    <row r="35" spans="1:40" ht="15" customHeight="1" x14ac:dyDescent="0.25">
      <c r="A35" s="190">
        <v>15</v>
      </c>
      <c r="B35" s="192">
        <f>'Analitika nastave'!C36</f>
        <v>0</v>
      </c>
      <c r="C35" s="45" t="str">
        <f>'Analitika nastave'!D36</f>
        <v>B</v>
      </c>
      <c r="D35" s="46">
        <f>'Analitika nastave'!E36</f>
        <v>0</v>
      </c>
      <c r="E35" s="47">
        <f>'Analitika nastave'!F36</f>
        <v>0</v>
      </c>
      <c r="F35" s="47">
        <f>'Analitika nastave'!G36</f>
        <v>0</v>
      </c>
      <c r="G35" s="47">
        <f>'Analitika nastave'!H36</f>
        <v>0</v>
      </c>
      <c r="H35" s="194">
        <f>'Analitika nastave'!I36</f>
        <v>0</v>
      </c>
      <c r="I35" s="170" t="str">
        <f>'Analitika nastave'!J36</f>
        <v>NE</v>
      </c>
      <c r="J35" s="46">
        <f>'Analitika nastave'!K36</f>
        <v>0</v>
      </c>
      <c r="K35" s="47">
        <f>'Analitika nastave'!L36</f>
        <v>0</v>
      </c>
      <c r="L35" s="47">
        <f>'Analitika nastave'!M36</f>
        <v>0</v>
      </c>
      <c r="M35" s="47">
        <f>'Analitika nastave'!N36</f>
        <v>0</v>
      </c>
      <c r="N35" s="194">
        <f>'Analitika nastave'!O36</f>
        <v>0</v>
      </c>
      <c r="O35" s="170" t="str">
        <f>'Analitika nastave'!P36</f>
        <v>NE</v>
      </c>
      <c r="P35" s="46">
        <f>'Analitika nastave'!Q36</f>
        <v>0</v>
      </c>
      <c r="Q35" s="47">
        <f>'Analitika nastave'!R36</f>
        <v>0</v>
      </c>
      <c r="R35" s="47">
        <f>'Analitika nastave'!S36</f>
        <v>0</v>
      </c>
      <c r="S35" s="47">
        <f>'Analitika nastave'!T36</f>
        <v>0</v>
      </c>
      <c r="T35" s="194">
        <f>'Analitika nastave'!U36</f>
        <v>0</v>
      </c>
      <c r="U35" s="170" t="str">
        <f>'Analitika nastave'!V36</f>
        <v>NE</v>
      </c>
      <c r="V35" s="46">
        <f>'Analitika nastave'!W36</f>
        <v>0</v>
      </c>
      <c r="W35" s="47">
        <f>'Analitika nastave'!X36</f>
        <v>0</v>
      </c>
      <c r="X35" s="47">
        <f>'Analitika nastave'!Y36</f>
        <v>0</v>
      </c>
      <c r="Y35" s="47">
        <f>'Analitika nastave'!Z36</f>
        <v>0</v>
      </c>
      <c r="Z35" s="194">
        <f>'Analitika nastave'!AA36</f>
        <v>0</v>
      </c>
      <c r="AA35" s="170" t="str">
        <f>'Analitika nastave'!AB36</f>
        <v>NE</v>
      </c>
      <c r="AB35" s="46">
        <f>'Analitika nastave'!AC36</f>
        <v>0</v>
      </c>
      <c r="AC35" s="47">
        <f>'Analitika nastave'!AD36</f>
        <v>0</v>
      </c>
      <c r="AD35" s="47">
        <f>'Analitika nastave'!AE36</f>
        <v>0</v>
      </c>
      <c r="AE35" s="47">
        <f>'Analitika nastave'!AF36</f>
        <v>0</v>
      </c>
      <c r="AF35" s="194">
        <f>'Analitika nastave'!AG36</f>
        <v>0</v>
      </c>
      <c r="AG35" s="170" t="str">
        <f>'Analitika nastave'!AH36</f>
        <v>NE</v>
      </c>
      <c r="AH35" s="46">
        <f>'Analitika nastave'!AI36</f>
        <v>0</v>
      </c>
      <c r="AI35" s="47">
        <f>'Analitika nastave'!AJ36</f>
        <v>0</v>
      </c>
      <c r="AJ35" s="47">
        <f>'Analitika nastave'!AK36</f>
        <v>0</v>
      </c>
      <c r="AK35" s="47">
        <f>'Analitika nastave'!AL36</f>
        <v>0</v>
      </c>
      <c r="AL35" s="194">
        <f>'Analitika nastave'!AM36</f>
        <v>0</v>
      </c>
      <c r="AM35" s="170" t="str">
        <f>'Analitika nastave'!AN36</f>
        <v>NE</v>
      </c>
      <c r="AN35" s="198">
        <f>'Analitika nastave'!AO36</f>
        <v>0</v>
      </c>
    </row>
    <row r="36" spans="1:40" ht="15.75" customHeight="1" thickBot="1" x14ac:dyDescent="0.3">
      <c r="A36" s="191"/>
      <c r="B36" s="193"/>
      <c r="C36" s="50" t="str">
        <f>'Analitika nastave'!D37</f>
        <v>P</v>
      </c>
      <c r="D36" s="51">
        <f>'Analitika nastave'!E37</f>
        <v>0</v>
      </c>
      <c r="E36" s="51">
        <f>'Analitika nastave'!F37</f>
        <v>0</v>
      </c>
      <c r="F36" s="51">
        <f>'Analitika nastave'!G37</f>
        <v>0</v>
      </c>
      <c r="G36" s="51">
        <f>'Analitika nastave'!H37</f>
        <v>0</v>
      </c>
      <c r="H36" s="195"/>
      <c r="I36" s="196"/>
      <c r="J36" s="52">
        <f>'Analitika nastave'!K37</f>
        <v>0</v>
      </c>
      <c r="K36" s="51">
        <f>'Analitika nastave'!L37</f>
        <v>0</v>
      </c>
      <c r="L36" s="51">
        <f>'Analitika nastave'!M37</f>
        <v>0</v>
      </c>
      <c r="M36" s="51">
        <f>'Analitika nastave'!N37</f>
        <v>0</v>
      </c>
      <c r="N36" s="195"/>
      <c r="O36" s="196"/>
      <c r="P36" s="52">
        <f>'Analitika nastave'!Q37</f>
        <v>0</v>
      </c>
      <c r="Q36" s="51">
        <f>'Analitika nastave'!R37</f>
        <v>0</v>
      </c>
      <c r="R36" s="51">
        <f>'Analitika nastave'!S37</f>
        <v>0</v>
      </c>
      <c r="S36" s="51">
        <f>'Analitika nastave'!T37</f>
        <v>0</v>
      </c>
      <c r="T36" s="195"/>
      <c r="U36" s="196"/>
      <c r="V36" s="52">
        <f>'Analitika nastave'!W37</f>
        <v>0</v>
      </c>
      <c r="W36" s="51">
        <f>'Analitika nastave'!X37</f>
        <v>0</v>
      </c>
      <c r="X36" s="51">
        <f>'Analitika nastave'!Y37</f>
        <v>0</v>
      </c>
      <c r="Y36" s="51">
        <f>'Analitika nastave'!Z37</f>
        <v>0</v>
      </c>
      <c r="Z36" s="195"/>
      <c r="AA36" s="196"/>
      <c r="AB36" s="52">
        <f>'Analitika nastave'!AC37</f>
        <v>0</v>
      </c>
      <c r="AC36" s="51">
        <f>'Analitika nastave'!AD37</f>
        <v>0</v>
      </c>
      <c r="AD36" s="51">
        <f>'Analitika nastave'!AE37</f>
        <v>0</v>
      </c>
      <c r="AE36" s="51">
        <f>'Analitika nastave'!AF37</f>
        <v>0</v>
      </c>
      <c r="AF36" s="197"/>
      <c r="AG36" s="196"/>
      <c r="AH36" s="52">
        <f>'Analitika nastave'!AI37</f>
        <v>0</v>
      </c>
      <c r="AI36" s="51">
        <f>'Analitika nastave'!AJ37</f>
        <v>0</v>
      </c>
      <c r="AJ36" s="51">
        <f>'Analitika nastave'!AK37</f>
        <v>0</v>
      </c>
      <c r="AK36" s="51">
        <f>'Analitika nastave'!AL37</f>
        <v>0</v>
      </c>
      <c r="AL36" s="197"/>
      <c r="AM36" s="196"/>
      <c r="AN36" s="199"/>
    </row>
    <row r="37" spans="1:40" ht="15" customHeight="1" x14ac:dyDescent="0.25">
      <c r="A37" s="190">
        <v>16</v>
      </c>
      <c r="B37" s="192">
        <f>'Analitika nastave'!C38</f>
        <v>0</v>
      </c>
      <c r="C37" s="45" t="str">
        <f>'Analitika nastave'!D38</f>
        <v>B</v>
      </c>
      <c r="D37" s="46">
        <f>'Analitika nastave'!E38</f>
        <v>0</v>
      </c>
      <c r="E37" s="47">
        <f>'Analitika nastave'!F38</f>
        <v>0</v>
      </c>
      <c r="F37" s="47">
        <f>'Analitika nastave'!G38</f>
        <v>0</v>
      </c>
      <c r="G37" s="47">
        <f>'Analitika nastave'!H38</f>
        <v>0</v>
      </c>
      <c r="H37" s="194">
        <f>'Analitika nastave'!I38</f>
        <v>0</v>
      </c>
      <c r="I37" s="170" t="str">
        <f>'Analitika nastave'!J38</f>
        <v>NE</v>
      </c>
      <c r="J37" s="46">
        <f>'Analitika nastave'!K38</f>
        <v>0</v>
      </c>
      <c r="K37" s="47">
        <f>'Analitika nastave'!L38</f>
        <v>0</v>
      </c>
      <c r="L37" s="47">
        <f>'Analitika nastave'!M38</f>
        <v>0</v>
      </c>
      <c r="M37" s="47">
        <f>'Analitika nastave'!N38</f>
        <v>0</v>
      </c>
      <c r="N37" s="194">
        <f>'Analitika nastave'!O38</f>
        <v>0</v>
      </c>
      <c r="O37" s="170" t="str">
        <f>'Analitika nastave'!P38</f>
        <v>NE</v>
      </c>
      <c r="P37" s="46">
        <f>'Analitika nastave'!Q38</f>
        <v>0</v>
      </c>
      <c r="Q37" s="47">
        <f>'Analitika nastave'!R38</f>
        <v>0</v>
      </c>
      <c r="R37" s="47">
        <f>'Analitika nastave'!S38</f>
        <v>0</v>
      </c>
      <c r="S37" s="47">
        <f>'Analitika nastave'!T38</f>
        <v>0</v>
      </c>
      <c r="T37" s="194">
        <f>'Analitika nastave'!U38</f>
        <v>0</v>
      </c>
      <c r="U37" s="170" t="str">
        <f>'Analitika nastave'!V38</f>
        <v>NE</v>
      </c>
      <c r="V37" s="46">
        <f>'Analitika nastave'!W38</f>
        <v>0</v>
      </c>
      <c r="W37" s="47">
        <f>'Analitika nastave'!X38</f>
        <v>0</v>
      </c>
      <c r="X37" s="47">
        <f>'Analitika nastave'!Y38</f>
        <v>0</v>
      </c>
      <c r="Y37" s="47">
        <f>'Analitika nastave'!Z38</f>
        <v>0</v>
      </c>
      <c r="Z37" s="194">
        <f>'Analitika nastave'!AA38</f>
        <v>0</v>
      </c>
      <c r="AA37" s="170" t="str">
        <f>'Analitika nastave'!AB38</f>
        <v>NE</v>
      </c>
      <c r="AB37" s="46">
        <f>'Analitika nastave'!AC38</f>
        <v>0</v>
      </c>
      <c r="AC37" s="47">
        <f>'Analitika nastave'!AD38</f>
        <v>0</v>
      </c>
      <c r="AD37" s="47">
        <f>'Analitika nastave'!AE38</f>
        <v>0</v>
      </c>
      <c r="AE37" s="47">
        <f>'Analitika nastave'!AF38</f>
        <v>0</v>
      </c>
      <c r="AF37" s="194">
        <f>'Analitika nastave'!AG38</f>
        <v>0</v>
      </c>
      <c r="AG37" s="170" t="str">
        <f>'Analitika nastave'!AH38</f>
        <v>NE</v>
      </c>
      <c r="AH37" s="46">
        <f>'Analitika nastave'!AI38</f>
        <v>0</v>
      </c>
      <c r="AI37" s="47">
        <f>'Analitika nastave'!AJ38</f>
        <v>0</v>
      </c>
      <c r="AJ37" s="47">
        <f>'Analitika nastave'!AK38</f>
        <v>0</v>
      </c>
      <c r="AK37" s="47">
        <f>'Analitika nastave'!AL38</f>
        <v>0</v>
      </c>
      <c r="AL37" s="194">
        <f>'Analitika nastave'!AM38</f>
        <v>0</v>
      </c>
      <c r="AM37" s="170" t="str">
        <f>'Analitika nastave'!AN38</f>
        <v>NE</v>
      </c>
      <c r="AN37" s="198">
        <f>'Analitika nastave'!AO38</f>
        <v>0</v>
      </c>
    </row>
    <row r="38" spans="1:40" ht="15.75" customHeight="1" thickBot="1" x14ac:dyDescent="0.3">
      <c r="A38" s="191"/>
      <c r="B38" s="193"/>
      <c r="C38" s="50" t="str">
        <f>'Analitika nastave'!D39</f>
        <v>P</v>
      </c>
      <c r="D38" s="51">
        <f>'Analitika nastave'!E39</f>
        <v>0</v>
      </c>
      <c r="E38" s="51">
        <f>'Analitika nastave'!F39</f>
        <v>0</v>
      </c>
      <c r="F38" s="51">
        <f>'Analitika nastave'!G39</f>
        <v>0</v>
      </c>
      <c r="G38" s="51">
        <f>'Analitika nastave'!H39</f>
        <v>0</v>
      </c>
      <c r="H38" s="195"/>
      <c r="I38" s="196"/>
      <c r="J38" s="52">
        <f>'Analitika nastave'!K39</f>
        <v>0</v>
      </c>
      <c r="K38" s="51">
        <f>'Analitika nastave'!L39</f>
        <v>0</v>
      </c>
      <c r="L38" s="51">
        <f>'Analitika nastave'!M39</f>
        <v>0</v>
      </c>
      <c r="M38" s="51">
        <f>'Analitika nastave'!N39</f>
        <v>0</v>
      </c>
      <c r="N38" s="195"/>
      <c r="O38" s="196"/>
      <c r="P38" s="52">
        <f>'Analitika nastave'!Q39</f>
        <v>0</v>
      </c>
      <c r="Q38" s="51">
        <f>'Analitika nastave'!R39</f>
        <v>0</v>
      </c>
      <c r="R38" s="51">
        <f>'Analitika nastave'!S39</f>
        <v>0</v>
      </c>
      <c r="S38" s="51">
        <f>'Analitika nastave'!T39</f>
        <v>0</v>
      </c>
      <c r="T38" s="195"/>
      <c r="U38" s="196"/>
      <c r="V38" s="52">
        <f>'Analitika nastave'!W39</f>
        <v>0</v>
      </c>
      <c r="W38" s="51">
        <f>'Analitika nastave'!X39</f>
        <v>0</v>
      </c>
      <c r="X38" s="51">
        <f>'Analitika nastave'!Y39</f>
        <v>0</v>
      </c>
      <c r="Y38" s="51">
        <f>'Analitika nastave'!Z39</f>
        <v>0</v>
      </c>
      <c r="Z38" s="195"/>
      <c r="AA38" s="196"/>
      <c r="AB38" s="52">
        <f>'Analitika nastave'!AC39</f>
        <v>0</v>
      </c>
      <c r="AC38" s="51">
        <f>'Analitika nastave'!AD39</f>
        <v>0</v>
      </c>
      <c r="AD38" s="51">
        <f>'Analitika nastave'!AE39</f>
        <v>0</v>
      </c>
      <c r="AE38" s="51">
        <f>'Analitika nastave'!AF39</f>
        <v>0</v>
      </c>
      <c r="AF38" s="197"/>
      <c r="AG38" s="196"/>
      <c r="AH38" s="52">
        <f>'Analitika nastave'!AI39</f>
        <v>0</v>
      </c>
      <c r="AI38" s="51">
        <f>'Analitika nastave'!AJ39</f>
        <v>0</v>
      </c>
      <c r="AJ38" s="51">
        <f>'Analitika nastave'!AK39</f>
        <v>0</v>
      </c>
      <c r="AK38" s="51">
        <f>'Analitika nastave'!AL39</f>
        <v>0</v>
      </c>
      <c r="AL38" s="197"/>
      <c r="AM38" s="196"/>
      <c r="AN38" s="199"/>
    </row>
    <row r="39" spans="1:40" ht="15" customHeight="1" x14ac:dyDescent="0.25">
      <c r="A39" s="190">
        <v>17</v>
      </c>
      <c r="B39" s="192">
        <f>'Analitika nastave'!C40</f>
        <v>0</v>
      </c>
      <c r="C39" s="45" t="str">
        <f>'Analitika nastave'!D40</f>
        <v>B</v>
      </c>
      <c r="D39" s="46">
        <f>'Analitika nastave'!E40</f>
        <v>0</v>
      </c>
      <c r="E39" s="47">
        <f>'Analitika nastave'!F40</f>
        <v>0</v>
      </c>
      <c r="F39" s="47">
        <f>'Analitika nastave'!G40</f>
        <v>0</v>
      </c>
      <c r="G39" s="47">
        <f>'Analitika nastave'!H40</f>
        <v>0</v>
      </c>
      <c r="H39" s="194">
        <f>'Analitika nastave'!I40</f>
        <v>0</v>
      </c>
      <c r="I39" s="170" t="str">
        <f>'Analitika nastave'!J40</f>
        <v>NE</v>
      </c>
      <c r="J39" s="46">
        <f>'Analitika nastave'!K40</f>
        <v>0</v>
      </c>
      <c r="K39" s="47">
        <f>'Analitika nastave'!L40</f>
        <v>0</v>
      </c>
      <c r="L39" s="47">
        <f>'Analitika nastave'!M40</f>
        <v>0</v>
      </c>
      <c r="M39" s="47">
        <f>'Analitika nastave'!N40</f>
        <v>0</v>
      </c>
      <c r="N39" s="194">
        <f>'Analitika nastave'!O40</f>
        <v>0</v>
      </c>
      <c r="O39" s="170" t="str">
        <f>'Analitika nastave'!P40</f>
        <v>NE</v>
      </c>
      <c r="P39" s="46">
        <f>'Analitika nastave'!Q40</f>
        <v>0</v>
      </c>
      <c r="Q39" s="47">
        <f>'Analitika nastave'!R40</f>
        <v>0</v>
      </c>
      <c r="R39" s="47">
        <f>'Analitika nastave'!S40</f>
        <v>0</v>
      </c>
      <c r="S39" s="47">
        <f>'Analitika nastave'!T40</f>
        <v>0</v>
      </c>
      <c r="T39" s="194">
        <f>'Analitika nastave'!U40</f>
        <v>0</v>
      </c>
      <c r="U39" s="170" t="str">
        <f>'Analitika nastave'!V40</f>
        <v>NE</v>
      </c>
      <c r="V39" s="46">
        <f>'Analitika nastave'!W40</f>
        <v>0</v>
      </c>
      <c r="W39" s="47">
        <f>'Analitika nastave'!X40</f>
        <v>0</v>
      </c>
      <c r="X39" s="47">
        <f>'Analitika nastave'!Y40</f>
        <v>0</v>
      </c>
      <c r="Y39" s="47">
        <f>'Analitika nastave'!Z40</f>
        <v>0</v>
      </c>
      <c r="Z39" s="194">
        <f>'Analitika nastave'!AA40</f>
        <v>0</v>
      </c>
      <c r="AA39" s="170" t="str">
        <f>'Analitika nastave'!AB40</f>
        <v>NE</v>
      </c>
      <c r="AB39" s="46">
        <f>'Analitika nastave'!AC40</f>
        <v>0</v>
      </c>
      <c r="AC39" s="47">
        <f>'Analitika nastave'!AD40</f>
        <v>0</v>
      </c>
      <c r="AD39" s="47">
        <f>'Analitika nastave'!AE40</f>
        <v>0</v>
      </c>
      <c r="AE39" s="47">
        <f>'Analitika nastave'!AF40</f>
        <v>0</v>
      </c>
      <c r="AF39" s="194">
        <f>'Analitika nastave'!AG40</f>
        <v>0</v>
      </c>
      <c r="AG39" s="170" t="str">
        <f>'Analitika nastave'!AH40</f>
        <v>NE</v>
      </c>
      <c r="AH39" s="46">
        <f>'Analitika nastave'!AI40</f>
        <v>0</v>
      </c>
      <c r="AI39" s="47">
        <f>'Analitika nastave'!AJ40</f>
        <v>0</v>
      </c>
      <c r="AJ39" s="47">
        <f>'Analitika nastave'!AK40</f>
        <v>0</v>
      </c>
      <c r="AK39" s="47">
        <f>'Analitika nastave'!AL40</f>
        <v>0</v>
      </c>
      <c r="AL39" s="194">
        <f>'Analitika nastave'!AM40</f>
        <v>0</v>
      </c>
      <c r="AM39" s="170" t="str">
        <f>'Analitika nastave'!AN40</f>
        <v>NE</v>
      </c>
      <c r="AN39" s="198">
        <f>'Analitika nastave'!AO40</f>
        <v>0</v>
      </c>
    </row>
    <row r="40" spans="1:40" ht="15.75" customHeight="1" thickBot="1" x14ac:dyDescent="0.3">
      <c r="A40" s="191"/>
      <c r="B40" s="193"/>
      <c r="C40" s="50" t="str">
        <f>'Analitika nastave'!D41</f>
        <v>P</v>
      </c>
      <c r="D40" s="51">
        <f>'Analitika nastave'!E41</f>
        <v>0</v>
      </c>
      <c r="E40" s="51">
        <f>'Analitika nastave'!F41</f>
        <v>0</v>
      </c>
      <c r="F40" s="51">
        <f>'Analitika nastave'!G41</f>
        <v>0</v>
      </c>
      <c r="G40" s="51">
        <f>'Analitika nastave'!H41</f>
        <v>0</v>
      </c>
      <c r="H40" s="195"/>
      <c r="I40" s="196"/>
      <c r="J40" s="52">
        <f>'Analitika nastave'!K41</f>
        <v>0</v>
      </c>
      <c r="K40" s="51">
        <f>'Analitika nastave'!L41</f>
        <v>0</v>
      </c>
      <c r="L40" s="51">
        <f>'Analitika nastave'!M41</f>
        <v>0</v>
      </c>
      <c r="M40" s="51">
        <f>'Analitika nastave'!N41</f>
        <v>0</v>
      </c>
      <c r="N40" s="195"/>
      <c r="O40" s="196"/>
      <c r="P40" s="52">
        <f>'Analitika nastave'!Q41</f>
        <v>0</v>
      </c>
      <c r="Q40" s="51">
        <f>'Analitika nastave'!R41</f>
        <v>0</v>
      </c>
      <c r="R40" s="51">
        <f>'Analitika nastave'!S41</f>
        <v>0</v>
      </c>
      <c r="S40" s="51">
        <f>'Analitika nastave'!T41</f>
        <v>0</v>
      </c>
      <c r="T40" s="195"/>
      <c r="U40" s="196"/>
      <c r="V40" s="52">
        <f>'Analitika nastave'!W41</f>
        <v>0</v>
      </c>
      <c r="W40" s="51">
        <f>'Analitika nastave'!X41</f>
        <v>0</v>
      </c>
      <c r="X40" s="51">
        <f>'Analitika nastave'!Y41</f>
        <v>0</v>
      </c>
      <c r="Y40" s="51">
        <f>'Analitika nastave'!Z41</f>
        <v>0</v>
      </c>
      <c r="Z40" s="195"/>
      <c r="AA40" s="196"/>
      <c r="AB40" s="52">
        <f>'Analitika nastave'!AC41</f>
        <v>0</v>
      </c>
      <c r="AC40" s="51">
        <f>'Analitika nastave'!AD41</f>
        <v>0</v>
      </c>
      <c r="AD40" s="51">
        <f>'Analitika nastave'!AE41</f>
        <v>0</v>
      </c>
      <c r="AE40" s="51">
        <f>'Analitika nastave'!AF41</f>
        <v>0</v>
      </c>
      <c r="AF40" s="197"/>
      <c r="AG40" s="196"/>
      <c r="AH40" s="52">
        <f>'Analitika nastave'!AI41</f>
        <v>0</v>
      </c>
      <c r="AI40" s="51">
        <f>'Analitika nastave'!AJ41</f>
        <v>0</v>
      </c>
      <c r="AJ40" s="51">
        <f>'Analitika nastave'!AK41</f>
        <v>0</v>
      </c>
      <c r="AK40" s="51">
        <f>'Analitika nastave'!AL41</f>
        <v>0</v>
      </c>
      <c r="AL40" s="197"/>
      <c r="AM40" s="196"/>
      <c r="AN40" s="199"/>
    </row>
    <row r="41" spans="1:40" ht="15" customHeight="1" x14ac:dyDescent="0.25">
      <c r="A41" s="190">
        <v>18</v>
      </c>
      <c r="B41" s="192">
        <f>'Analitika nastave'!C42</f>
        <v>0</v>
      </c>
      <c r="C41" s="45" t="str">
        <f>'Analitika nastave'!D42</f>
        <v>B</v>
      </c>
      <c r="D41" s="46">
        <f>'Analitika nastave'!E42</f>
        <v>0</v>
      </c>
      <c r="E41" s="47">
        <f>'Analitika nastave'!F42</f>
        <v>0</v>
      </c>
      <c r="F41" s="47">
        <f>'Analitika nastave'!G42</f>
        <v>0</v>
      </c>
      <c r="G41" s="47">
        <f>'Analitika nastave'!H42</f>
        <v>0</v>
      </c>
      <c r="H41" s="194">
        <f>'Analitika nastave'!I42</f>
        <v>0</v>
      </c>
      <c r="I41" s="170" t="str">
        <f>'Analitika nastave'!J42</f>
        <v>NE</v>
      </c>
      <c r="J41" s="46">
        <f>'Analitika nastave'!K42</f>
        <v>0</v>
      </c>
      <c r="K41" s="47">
        <f>'Analitika nastave'!L42</f>
        <v>0</v>
      </c>
      <c r="L41" s="47">
        <f>'Analitika nastave'!M42</f>
        <v>0</v>
      </c>
      <c r="M41" s="47">
        <f>'Analitika nastave'!N42</f>
        <v>0</v>
      </c>
      <c r="N41" s="194">
        <f>'Analitika nastave'!O42</f>
        <v>0</v>
      </c>
      <c r="O41" s="170" t="str">
        <f>'Analitika nastave'!P42</f>
        <v>NE</v>
      </c>
      <c r="P41" s="46">
        <f>'Analitika nastave'!Q42</f>
        <v>0</v>
      </c>
      <c r="Q41" s="47">
        <f>'Analitika nastave'!R42</f>
        <v>0</v>
      </c>
      <c r="R41" s="47">
        <f>'Analitika nastave'!S42</f>
        <v>0</v>
      </c>
      <c r="S41" s="47">
        <f>'Analitika nastave'!T42</f>
        <v>0</v>
      </c>
      <c r="T41" s="194">
        <f>'Analitika nastave'!U42</f>
        <v>0</v>
      </c>
      <c r="U41" s="170" t="str">
        <f>'Analitika nastave'!V42</f>
        <v>NE</v>
      </c>
      <c r="V41" s="46">
        <f>'Analitika nastave'!W42</f>
        <v>0</v>
      </c>
      <c r="W41" s="47">
        <f>'Analitika nastave'!X42</f>
        <v>0</v>
      </c>
      <c r="X41" s="47">
        <f>'Analitika nastave'!Y42</f>
        <v>0</v>
      </c>
      <c r="Y41" s="47">
        <f>'Analitika nastave'!Z42</f>
        <v>0</v>
      </c>
      <c r="Z41" s="194">
        <f>'Analitika nastave'!AA42</f>
        <v>0</v>
      </c>
      <c r="AA41" s="170" t="str">
        <f>'Analitika nastave'!AB42</f>
        <v>NE</v>
      </c>
      <c r="AB41" s="46">
        <f>'Analitika nastave'!AC42</f>
        <v>0</v>
      </c>
      <c r="AC41" s="47">
        <f>'Analitika nastave'!AD42</f>
        <v>0</v>
      </c>
      <c r="AD41" s="47">
        <f>'Analitika nastave'!AE42</f>
        <v>0</v>
      </c>
      <c r="AE41" s="47">
        <f>'Analitika nastave'!AF42</f>
        <v>0</v>
      </c>
      <c r="AF41" s="194">
        <f>'Analitika nastave'!AG42</f>
        <v>0</v>
      </c>
      <c r="AG41" s="170" t="str">
        <f>'Analitika nastave'!AH42</f>
        <v>NE</v>
      </c>
      <c r="AH41" s="46">
        <f>'Analitika nastave'!AI42</f>
        <v>0</v>
      </c>
      <c r="AI41" s="47">
        <f>'Analitika nastave'!AJ42</f>
        <v>0</v>
      </c>
      <c r="AJ41" s="47">
        <f>'Analitika nastave'!AK42</f>
        <v>0</v>
      </c>
      <c r="AK41" s="47">
        <f>'Analitika nastave'!AL42</f>
        <v>0</v>
      </c>
      <c r="AL41" s="194">
        <f>'Analitika nastave'!AM42</f>
        <v>0</v>
      </c>
      <c r="AM41" s="170" t="str">
        <f>'Analitika nastave'!AN42</f>
        <v>NE</v>
      </c>
      <c r="AN41" s="198">
        <f>'Analitika nastave'!AO42</f>
        <v>0</v>
      </c>
    </row>
    <row r="42" spans="1:40" ht="15.75" customHeight="1" thickBot="1" x14ac:dyDescent="0.3">
      <c r="A42" s="191"/>
      <c r="B42" s="193"/>
      <c r="C42" s="50" t="str">
        <f>'Analitika nastave'!D43</f>
        <v>P</v>
      </c>
      <c r="D42" s="51">
        <f>'Analitika nastave'!E43</f>
        <v>0</v>
      </c>
      <c r="E42" s="51">
        <f>'Analitika nastave'!F43</f>
        <v>0</v>
      </c>
      <c r="F42" s="51">
        <f>'Analitika nastave'!G43</f>
        <v>0</v>
      </c>
      <c r="G42" s="51">
        <f>'Analitika nastave'!H43</f>
        <v>0</v>
      </c>
      <c r="H42" s="195"/>
      <c r="I42" s="196"/>
      <c r="J42" s="52">
        <f>'Analitika nastave'!K43</f>
        <v>0</v>
      </c>
      <c r="K42" s="51">
        <f>'Analitika nastave'!L43</f>
        <v>0</v>
      </c>
      <c r="L42" s="51">
        <f>'Analitika nastave'!M43</f>
        <v>0</v>
      </c>
      <c r="M42" s="51">
        <f>'Analitika nastave'!N43</f>
        <v>0</v>
      </c>
      <c r="N42" s="195"/>
      <c r="O42" s="196"/>
      <c r="P42" s="52">
        <f>'Analitika nastave'!Q43</f>
        <v>0</v>
      </c>
      <c r="Q42" s="51">
        <f>'Analitika nastave'!R43</f>
        <v>0</v>
      </c>
      <c r="R42" s="51">
        <f>'Analitika nastave'!S43</f>
        <v>0</v>
      </c>
      <c r="S42" s="51">
        <f>'Analitika nastave'!T43</f>
        <v>0</v>
      </c>
      <c r="T42" s="195"/>
      <c r="U42" s="196"/>
      <c r="V42" s="52">
        <f>'Analitika nastave'!W43</f>
        <v>0</v>
      </c>
      <c r="W42" s="51">
        <f>'Analitika nastave'!X43</f>
        <v>0</v>
      </c>
      <c r="X42" s="51">
        <f>'Analitika nastave'!Y43</f>
        <v>0</v>
      </c>
      <c r="Y42" s="51">
        <f>'Analitika nastave'!Z43</f>
        <v>0</v>
      </c>
      <c r="Z42" s="195"/>
      <c r="AA42" s="196"/>
      <c r="AB42" s="52">
        <f>'Analitika nastave'!AC43</f>
        <v>0</v>
      </c>
      <c r="AC42" s="51">
        <f>'Analitika nastave'!AD43</f>
        <v>0</v>
      </c>
      <c r="AD42" s="51">
        <f>'Analitika nastave'!AE43</f>
        <v>0</v>
      </c>
      <c r="AE42" s="51">
        <f>'Analitika nastave'!AF43</f>
        <v>0</v>
      </c>
      <c r="AF42" s="197"/>
      <c r="AG42" s="196"/>
      <c r="AH42" s="52">
        <f>'Analitika nastave'!AI43</f>
        <v>0</v>
      </c>
      <c r="AI42" s="51">
        <f>'Analitika nastave'!AJ43</f>
        <v>0</v>
      </c>
      <c r="AJ42" s="51">
        <f>'Analitika nastave'!AK43</f>
        <v>0</v>
      </c>
      <c r="AK42" s="51">
        <f>'Analitika nastave'!AL43</f>
        <v>0</v>
      </c>
      <c r="AL42" s="197"/>
      <c r="AM42" s="196"/>
      <c r="AN42" s="199"/>
    </row>
    <row r="43" spans="1:40" ht="15" customHeight="1" x14ac:dyDescent="0.25">
      <c r="A43" s="190">
        <v>19</v>
      </c>
      <c r="B43" s="192">
        <f>'Analitika nastave'!C44</f>
        <v>0</v>
      </c>
      <c r="C43" s="45" t="str">
        <f>'Analitika nastave'!D44</f>
        <v>B</v>
      </c>
      <c r="D43" s="46">
        <f>'Analitika nastave'!E44</f>
        <v>0</v>
      </c>
      <c r="E43" s="47">
        <f>'Analitika nastave'!F44</f>
        <v>0</v>
      </c>
      <c r="F43" s="47">
        <f>'Analitika nastave'!G44</f>
        <v>0</v>
      </c>
      <c r="G43" s="47">
        <f>'Analitika nastave'!H44</f>
        <v>0</v>
      </c>
      <c r="H43" s="194">
        <f>'Analitika nastave'!I44</f>
        <v>0</v>
      </c>
      <c r="I43" s="170" t="str">
        <f>'Analitika nastave'!J44</f>
        <v>NE</v>
      </c>
      <c r="J43" s="46">
        <f>'Analitika nastave'!K44</f>
        <v>0</v>
      </c>
      <c r="K43" s="47">
        <f>'Analitika nastave'!L44</f>
        <v>0</v>
      </c>
      <c r="L43" s="47">
        <f>'Analitika nastave'!M44</f>
        <v>0</v>
      </c>
      <c r="M43" s="47">
        <f>'Analitika nastave'!N44</f>
        <v>0</v>
      </c>
      <c r="N43" s="194">
        <f>'Analitika nastave'!O44</f>
        <v>0</v>
      </c>
      <c r="O43" s="170" t="str">
        <f>'Analitika nastave'!P44</f>
        <v>NE</v>
      </c>
      <c r="P43" s="46">
        <f>'Analitika nastave'!Q44</f>
        <v>0</v>
      </c>
      <c r="Q43" s="47">
        <f>'Analitika nastave'!R44</f>
        <v>0</v>
      </c>
      <c r="R43" s="47">
        <f>'Analitika nastave'!S44</f>
        <v>0</v>
      </c>
      <c r="S43" s="47">
        <f>'Analitika nastave'!T44</f>
        <v>0</v>
      </c>
      <c r="T43" s="194">
        <f>'Analitika nastave'!U44</f>
        <v>0</v>
      </c>
      <c r="U43" s="170" t="str">
        <f>'Analitika nastave'!V44</f>
        <v>NE</v>
      </c>
      <c r="V43" s="46">
        <f>'Analitika nastave'!W44</f>
        <v>0</v>
      </c>
      <c r="W43" s="47">
        <f>'Analitika nastave'!X44</f>
        <v>0</v>
      </c>
      <c r="X43" s="47">
        <f>'Analitika nastave'!Y44</f>
        <v>0</v>
      </c>
      <c r="Y43" s="47">
        <f>'Analitika nastave'!Z44</f>
        <v>0</v>
      </c>
      <c r="Z43" s="194">
        <f>'Analitika nastave'!AA44</f>
        <v>0</v>
      </c>
      <c r="AA43" s="170" t="str">
        <f>'Analitika nastave'!AB44</f>
        <v>NE</v>
      </c>
      <c r="AB43" s="46">
        <f>'Analitika nastave'!AC44</f>
        <v>0</v>
      </c>
      <c r="AC43" s="47">
        <f>'Analitika nastave'!AD44</f>
        <v>0</v>
      </c>
      <c r="AD43" s="47">
        <f>'Analitika nastave'!AE44</f>
        <v>0</v>
      </c>
      <c r="AE43" s="47">
        <f>'Analitika nastave'!AF44</f>
        <v>0</v>
      </c>
      <c r="AF43" s="194">
        <f>'Analitika nastave'!AG44</f>
        <v>0</v>
      </c>
      <c r="AG43" s="170" t="str">
        <f>'Analitika nastave'!AH44</f>
        <v>NE</v>
      </c>
      <c r="AH43" s="46">
        <f>'Analitika nastave'!AI44</f>
        <v>0</v>
      </c>
      <c r="AI43" s="47">
        <f>'Analitika nastave'!AJ44</f>
        <v>0</v>
      </c>
      <c r="AJ43" s="47">
        <f>'Analitika nastave'!AK44</f>
        <v>0</v>
      </c>
      <c r="AK43" s="47">
        <f>'Analitika nastave'!AL44</f>
        <v>0</v>
      </c>
      <c r="AL43" s="194">
        <f>'Analitika nastave'!AM44</f>
        <v>0</v>
      </c>
      <c r="AM43" s="170" t="str">
        <f>'Analitika nastave'!AN44</f>
        <v>NE</v>
      </c>
      <c r="AN43" s="198">
        <f>'Analitika nastave'!AO44</f>
        <v>0</v>
      </c>
    </row>
    <row r="44" spans="1:40" ht="15.75" customHeight="1" thickBot="1" x14ac:dyDescent="0.3">
      <c r="A44" s="191"/>
      <c r="B44" s="193"/>
      <c r="C44" s="50" t="str">
        <f>'Analitika nastave'!D45</f>
        <v>P</v>
      </c>
      <c r="D44" s="51">
        <f>'Analitika nastave'!E45</f>
        <v>0</v>
      </c>
      <c r="E44" s="51">
        <f>'Analitika nastave'!F45</f>
        <v>0</v>
      </c>
      <c r="F44" s="51">
        <f>'Analitika nastave'!G45</f>
        <v>0</v>
      </c>
      <c r="G44" s="51">
        <f>'Analitika nastave'!H45</f>
        <v>0</v>
      </c>
      <c r="H44" s="195"/>
      <c r="I44" s="196"/>
      <c r="J44" s="52">
        <f>'Analitika nastave'!K45</f>
        <v>0</v>
      </c>
      <c r="K44" s="51">
        <f>'Analitika nastave'!L45</f>
        <v>0</v>
      </c>
      <c r="L44" s="51">
        <f>'Analitika nastave'!M45</f>
        <v>0</v>
      </c>
      <c r="M44" s="51">
        <f>'Analitika nastave'!N45</f>
        <v>0</v>
      </c>
      <c r="N44" s="195"/>
      <c r="O44" s="196"/>
      <c r="P44" s="52">
        <f>'Analitika nastave'!Q45</f>
        <v>0</v>
      </c>
      <c r="Q44" s="51">
        <f>'Analitika nastave'!R45</f>
        <v>0</v>
      </c>
      <c r="R44" s="51">
        <f>'Analitika nastave'!S45</f>
        <v>0</v>
      </c>
      <c r="S44" s="51">
        <f>'Analitika nastave'!T45</f>
        <v>0</v>
      </c>
      <c r="T44" s="195"/>
      <c r="U44" s="196"/>
      <c r="V44" s="52">
        <f>'Analitika nastave'!W45</f>
        <v>0</v>
      </c>
      <c r="W44" s="51">
        <f>'Analitika nastave'!X45</f>
        <v>0</v>
      </c>
      <c r="X44" s="51">
        <f>'Analitika nastave'!Y45</f>
        <v>0</v>
      </c>
      <c r="Y44" s="51">
        <f>'Analitika nastave'!Z45</f>
        <v>0</v>
      </c>
      <c r="Z44" s="195"/>
      <c r="AA44" s="196"/>
      <c r="AB44" s="52">
        <f>'Analitika nastave'!AC45</f>
        <v>0</v>
      </c>
      <c r="AC44" s="51">
        <f>'Analitika nastave'!AD45</f>
        <v>0</v>
      </c>
      <c r="AD44" s="51">
        <f>'Analitika nastave'!AE45</f>
        <v>0</v>
      </c>
      <c r="AE44" s="51">
        <f>'Analitika nastave'!AF45</f>
        <v>0</v>
      </c>
      <c r="AF44" s="197"/>
      <c r="AG44" s="196"/>
      <c r="AH44" s="52">
        <f>'Analitika nastave'!AI45</f>
        <v>0</v>
      </c>
      <c r="AI44" s="51">
        <f>'Analitika nastave'!AJ45</f>
        <v>0</v>
      </c>
      <c r="AJ44" s="51">
        <f>'Analitika nastave'!AK45</f>
        <v>0</v>
      </c>
      <c r="AK44" s="51">
        <f>'Analitika nastave'!AL45</f>
        <v>0</v>
      </c>
      <c r="AL44" s="197"/>
      <c r="AM44" s="196"/>
      <c r="AN44" s="199"/>
    </row>
    <row r="45" spans="1:40" x14ac:dyDescent="0.25">
      <c r="A45" s="190">
        <v>20</v>
      </c>
      <c r="B45" s="192">
        <f>'Analitika nastave'!C46</f>
        <v>0</v>
      </c>
      <c r="C45" s="45" t="str">
        <f>'Analitika nastave'!D46</f>
        <v>B</v>
      </c>
      <c r="D45" s="46">
        <f>'Analitika nastave'!E46</f>
        <v>0</v>
      </c>
      <c r="E45" s="47">
        <f>'Analitika nastave'!F46</f>
        <v>0</v>
      </c>
      <c r="F45" s="47">
        <f>'Analitika nastave'!G46</f>
        <v>0</v>
      </c>
      <c r="G45" s="47">
        <f>'Analitika nastave'!H46</f>
        <v>0</v>
      </c>
      <c r="H45" s="194">
        <f>'Analitika nastave'!I46</f>
        <v>0</v>
      </c>
      <c r="I45" s="170" t="str">
        <f>'Analitika nastave'!J46</f>
        <v>NE</v>
      </c>
      <c r="J45" s="46">
        <f>'Analitika nastave'!K46</f>
        <v>0</v>
      </c>
      <c r="K45" s="47">
        <f>'Analitika nastave'!L46</f>
        <v>0</v>
      </c>
      <c r="L45" s="47">
        <f>'Analitika nastave'!M46</f>
        <v>0</v>
      </c>
      <c r="M45" s="47">
        <f>'Analitika nastave'!N46</f>
        <v>0</v>
      </c>
      <c r="N45" s="194">
        <f>'Analitika nastave'!O46</f>
        <v>0</v>
      </c>
      <c r="O45" s="170" t="str">
        <f>'Analitika nastave'!P46</f>
        <v>NE</v>
      </c>
      <c r="P45" s="46">
        <f>'Analitika nastave'!Q46</f>
        <v>0</v>
      </c>
      <c r="Q45" s="47">
        <f>'Analitika nastave'!R46</f>
        <v>0</v>
      </c>
      <c r="R45" s="47">
        <f>'Analitika nastave'!S46</f>
        <v>0</v>
      </c>
      <c r="S45" s="47">
        <f>'Analitika nastave'!T46</f>
        <v>0</v>
      </c>
      <c r="T45" s="194">
        <f>'Analitika nastave'!U46</f>
        <v>0</v>
      </c>
      <c r="U45" s="170" t="str">
        <f>'Analitika nastave'!V46</f>
        <v>NE</v>
      </c>
      <c r="V45" s="46">
        <f>'Analitika nastave'!W46</f>
        <v>0</v>
      </c>
      <c r="W45" s="47">
        <f>'Analitika nastave'!X46</f>
        <v>0</v>
      </c>
      <c r="X45" s="47">
        <f>'Analitika nastave'!Y46</f>
        <v>0</v>
      </c>
      <c r="Y45" s="47">
        <f>'Analitika nastave'!Z46</f>
        <v>0</v>
      </c>
      <c r="Z45" s="194">
        <f>'Analitika nastave'!AA46</f>
        <v>0</v>
      </c>
      <c r="AA45" s="170" t="str">
        <f>'Analitika nastave'!AB46</f>
        <v>NE</v>
      </c>
      <c r="AB45" s="46">
        <f>'Analitika nastave'!AC46</f>
        <v>0</v>
      </c>
      <c r="AC45" s="47">
        <f>'Analitika nastave'!AD46</f>
        <v>0</v>
      </c>
      <c r="AD45" s="47">
        <f>'Analitika nastave'!AE46</f>
        <v>0</v>
      </c>
      <c r="AE45" s="47">
        <f>'Analitika nastave'!AF46</f>
        <v>0</v>
      </c>
      <c r="AF45" s="194">
        <f>'Analitika nastave'!AG46</f>
        <v>0</v>
      </c>
      <c r="AG45" s="170" t="str">
        <f>'Analitika nastave'!AH46</f>
        <v>NE</v>
      </c>
      <c r="AH45" s="46">
        <f>'Analitika nastave'!AI46</f>
        <v>0</v>
      </c>
      <c r="AI45" s="47">
        <f>'Analitika nastave'!AJ46</f>
        <v>0</v>
      </c>
      <c r="AJ45" s="47">
        <f>'Analitika nastave'!AK46</f>
        <v>0</v>
      </c>
      <c r="AK45" s="47">
        <f>'Analitika nastave'!AL46</f>
        <v>0</v>
      </c>
      <c r="AL45" s="194">
        <f>'Analitika nastave'!AM46</f>
        <v>0</v>
      </c>
      <c r="AM45" s="170" t="str">
        <f>'Analitika nastave'!AN46</f>
        <v>NE</v>
      </c>
      <c r="AN45" s="198">
        <f>'Analitika nastave'!AO46</f>
        <v>0</v>
      </c>
    </row>
    <row r="46" spans="1:40" ht="15.75" thickBot="1" x14ac:dyDescent="0.3">
      <c r="A46" s="191"/>
      <c r="B46" s="193"/>
      <c r="C46" s="50" t="str">
        <f>'Analitika nastave'!D47</f>
        <v>P</v>
      </c>
      <c r="D46" s="51">
        <f>'Analitika nastave'!E47</f>
        <v>0</v>
      </c>
      <c r="E46" s="51">
        <f>'Analitika nastave'!F47</f>
        <v>0</v>
      </c>
      <c r="F46" s="51">
        <f>'Analitika nastave'!G47</f>
        <v>0</v>
      </c>
      <c r="G46" s="51">
        <f>'Analitika nastave'!H47</f>
        <v>0</v>
      </c>
      <c r="H46" s="195"/>
      <c r="I46" s="196"/>
      <c r="J46" s="52">
        <f>'Analitika nastave'!K47</f>
        <v>0</v>
      </c>
      <c r="K46" s="51">
        <f>'Analitika nastave'!L47</f>
        <v>0</v>
      </c>
      <c r="L46" s="51">
        <f>'Analitika nastave'!M47</f>
        <v>0</v>
      </c>
      <c r="M46" s="51">
        <f>'Analitika nastave'!N47</f>
        <v>0</v>
      </c>
      <c r="N46" s="195"/>
      <c r="O46" s="196"/>
      <c r="P46" s="52">
        <f>'Analitika nastave'!Q47</f>
        <v>0</v>
      </c>
      <c r="Q46" s="51">
        <f>'Analitika nastave'!R47</f>
        <v>0</v>
      </c>
      <c r="R46" s="51">
        <f>'Analitika nastave'!S47</f>
        <v>0</v>
      </c>
      <c r="S46" s="51">
        <f>'Analitika nastave'!T47</f>
        <v>0</v>
      </c>
      <c r="T46" s="195"/>
      <c r="U46" s="196"/>
      <c r="V46" s="52">
        <f>'Analitika nastave'!W47</f>
        <v>0</v>
      </c>
      <c r="W46" s="51">
        <f>'Analitika nastave'!X47</f>
        <v>0</v>
      </c>
      <c r="X46" s="51">
        <f>'Analitika nastave'!Y47</f>
        <v>0</v>
      </c>
      <c r="Y46" s="51">
        <f>'Analitika nastave'!Z47</f>
        <v>0</v>
      </c>
      <c r="Z46" s="195"/>
      <c r="AA46" s="196"/>
      <c r="AB46" s="52">
        <f>'Analitika nastave'!AC47</f>
        <v>0</v>
      </c>
      <c r="AC46" s="51">
        <f>'Analitika nastave'!AD47</f>
        <v>0</v>
      </c>
      <c r="AD46" s="51">
        <f>'Analitika nastave'!AE47</f>
        <v>0</v>
      </c>
      <c r="AE46" s="51">
        <f>'Analitika nastave'!AF47</f>
        <v>0</v>
      </c>
      <c r="AF46" s="197"/>
      <c r="AG46" s="196"/>
      <c r="AH46" s="52">
        <f>'Analitika nastave'!AI47</f>
        <v>0</v>
      </c>
      <c r="AI46" s="51">
        <f>'Analitika nastave'!AJ47</f>
        <v>0</v>
      </c>
      <c r="AJ46" s="51">
        <f>'Analitika nastave'!AK47</f>
        <v>0</v>
      </c>
      <c r="AK46" s="51">
        <f>'Analitika nastave'!AL47</f>
        <v>0</v>
      </c>
      <c r="AL46" s="197"/>
      <c r="AM46" s="196"/>
      <c r="AN46" s="199"/>
    </row>
    <row r="47" spans="1:40" x14ac:dyDescent="0.25">
      <c r="A47" s="190">
        <v>21</v>
      </c>
      <c r="B47" s="192">
        <f>'Analitika nastave'!C48</f>
        <v>0</v>
      </c>
      <c r="C47" s="45" t="str">
        <f>'Analitika nastave'!D48</f>
        <v>B</v>
      </c>
      <c r="D47" s="46">
        <f>'Analitika nastave'!E48</f>
        <v>0</v>
      </c>
      <c r="E47" s="47">
        <f>'Analitika nastave'!F48</f>
        <v>0</v>
      </c>
      <c r="F47" s="47">
        <f>'Analitika nastave'!G48</f>
        <v>0</v>
      </c>
      <c r="G47" s="47">
        <f>'Analitika nastave'!H48</f>
        <v>0</v>
      </c>
      <c r="H47" s="194">
        <f>'Analitika nastave'!I48</f>
        <v>0</v>
      </c>
      <c r="I47" s="170" t="str">
        <f>'Analitika nastave'!J48</f>
        <v>NE</v>
      </c>
      <c r="J47" s="46">
        <f>'Analitika nastave'!K48</f>
        <v>0</v>
      </c>
      <c r="K47" s="47">
        <f>'Analitika nastave'!L48</f>
        <v>0</v>
      </c>
      <c r="L47" s="47">
        <f>'Analitika nastave'!M48</f>
        <v>0</v>
      </c>
      <c r="M47" s="47">
        <f>'Analitika nastave'!N48</f>
        <v>0</v>
      </c>
      <c r="N47" s="194">
        <f>'Analitika nastave'!O48</f>
        <v>0</v>
      </c>
      <c r="O47" s="170" t="str">
        <f>'Analitika nastave'!P48</f>
        <v>NE</v>
      </c>
      <c r="P47" s="46">
        <f>'Analitika nastave'!Q48</f>
        <v>0</v>
      </c>
      <c r="Q47" s="47">
        <f>'Analitika nastave'!R48</f>
        <v>0</v>
      </c>
      <c r="R47" s="47">
        <f>'Analitika nastave'!S48</f>
        <v>0</v>
      </c>
      <c r="S47" s="47">
        <f>'Analitika nastave'!T48</f>
        <v>0</v>
      </c>
      <c r="T47" s="194">
        <f>'Analitika nastave'!U48</f>
        <v>0</v>
      </c>
      <c r="U47" s="170" t="str">
        <f>'Analitika nastave'!V48</f>
        <v>NE</v>
      </c>
      <c r="V47" s="46">
        <f>'Analitika nastave'!W48</f>
        <v>0</v>
      </c>
      <c r="W47" s="47">
        <f>'Analitika nastave'!X48</f>
        <v>0</v>
      </c>
      <c r="X47" s="47">
        <f>'Analitika nastave'!Y48</f>
        <v>0</v>
      </c>
      <c r="Y47" s="47">
        <f>'Analitika nastave'!Z48</f>
        <v>0</v>
      </c>
      <c r="Z47" s="194">
        <f>'Analitika nastave'!AA48</f>
        <v>0</v>
      </c>
      <c r="AA47" s="170" t="str">
        <f>'Analitika nastave'!AB48</f>
        <v>NE</v>
      </c>
      <c r="AB47" s="46">
        <f>'Analitika nastave'!AC48</f>
        <v>0</v>
      </c>
      <c r="AC47" s="47">
        <f>'Analitika nastave'!AD48</f>
        <v>0</v>
      </c>
      <c r="AD47" s="47">
        <f>'Analitika nastave'!AE48</f>
        <v>0</v>
      </c>
      <c r="AE47" s="47">
        <f>'Analitika nastave'!AF48</f>
        <v>0</v>
      </c>
      <c r="AF47" s="194">
        <f>'Analitika nastave'!AG48</f>
        <v>0</v>
      </c>
      <c r="AG47" s="170" t="str">
        <f>'Analitika nastave'!AH48</f>
        <v>NE</v>
      </c>
      <c r="AH47" s="46">
        <f>'Analitika nastave'!AI48</f>
        <v>0</v>
      </c>
      <c r="AI47" s="47">
        <f>'Analitika nastave'!AJ48</f>
        <v>0</v>
      </c>
      <c r="AJ47" s="47">
        <f>'Analitika nastave'!AK48</f>
        <v>0</v>
      </c>
      <c r="AK47" s="47">
        <f>'Analitika nastave'!AL48</f>
        <v>0</v>
      </c>
      <c r="AL47" s="194">
        <f>'Analitika nastave'!AM48</f>
        <v>0</v>
      </c>
      <c r="AM47" s="170" t="str">
        <f>'Analitika nastave'!AN48</f>
        <v>NE</v>
      </c>
      <c r="AN47" s="198">
        <f>'Analitika nastave'!AO48</f>
        <v>0</v>
      </c>
    </row>
    <row r="48" spans="1:40" ht="15.75" thickBot="1" x14ac:dyDescent="0.3">
      <c r="A48" s="191"/>
      <c r="B48" s="193"/>
      <c r="C48" s="50" t="str">
        <f>'Analitika nastave'!D49</f>
        <v>P</v>
      </c>
      <c r="D48" s="51">
        <f>'Analitika nastave'!E49</f>
        <v>0</v>
      </c>
      <c r="E48" s="51">
        <f>'Analitika nastave'!F49</f>
        <v>0</v>
      </c>
      <c r="F48" s="51">
        <f>'Analitika nastave'!G49</f>
        <v>0</v>
      </c>
      <c r="G48" s="51">
        <f>'Analitika nastave'!H49</f>
        <v>0</v>
      </c>
      <c r="H48" s="195"/>
      <c r="I48" s="196"/>
      <c r="J48" s="52">
        <f>'Analitika nastave'!K49</f>
        <v>0</v>
      </c>
      <c r="K48" s="51">
        <f>'Analitika nastave'!L49</f>
        <v>0</v>
      </c>
      <c r="L48" s="51">
        <f>'Analitika nastave'!M49</f>
        <v>0</v>
      </c>
      <c r="M48" s="51">
        <f>'Analitika nastave'!N49</f>
        <v>0</v>
      </c>
      <c r="N48" s="195"/>
      <c r="O48" s="196"/>
      <c r="P48" s="52">
        <f>'Analitika nastave'!Q49</f>
        <v>0</v>
      </c>
      <c r="Q48" s="51">
        <f>'Analitika nastave'!R49</f>
        <v>0</v>
      </c>
      <c r="R48" s="51">
        <f>'Analitika nastave'!S49</f>
        <v>0</v>
      </c>
      <c r="S48" s="51">
        <f>'Analitika nastave'!T49</f>
        <v>0</v>
      </c>
      <c r="T48" s="195"/>
      <c r="U48" s="196"/>
      <c r="V48" s="52">
        <f>'Analitika nastave'!W49</f>
        <v>0</v>
      </c>
      <c r="W48" s="51">
        <f>'Analitika nastave'!X49</f>
        <v>0</v>
      </c>
      <c r="X48" s="51">
        <f>'Analitika nastave'!Y49</f>
        <v>0</v>
      </c>
      <c r="Y48" s="51">
        <f>'Analitika nastave'!Z49</f>
        <v>0</v>
      </c>
      <c r="Z48" s="195"/>
      <c r="AA48" s="196"/>
      <c r="AB48" s="52">
        <f>'Analitika nastave'!AC49</f>
        <v>0</v>
      </c>
      <c r="AC48" s="51">
        <f>'Analitika nastave'!AD49</f>
        <v>0</v>
      </c>
      <c r="AD48" s="51">
        <f>'Analitika nastave'!AE49</f>
        <v>0</v>
      </c>
      <c r="AE48" s="51">
        <f>'Analitika nastave'!AF49</f>
        <v>0</v>
      </c>
      <c r="AF48" s="197"/>
      <c r="AG48" s="196"/>
      <c r="AH48" s="52">
        <f>'Analitika nastave'!AI49</f>
        <v>0</v>
      </c>
      <c r="AI48" s="51">
        <f>'Analitika nastave'!AJ49</f>
        <v>0</v>
      </c>
      <c r="AJ48" s="51">
        <f>'Analitika nastave'!AK49</f>
        <v>0</v>
      </c>
      <c r="AK48" s="51">
        <f>'Analitika nastave'!AL49</f>
        <v>0</v>
      </c>
      <c r="AL48" s="197"/>
      <c r="AM48" s="196"/>
      <c r="AN48" s="199"/>
    </row>
    <row r="49" spans="1:40" x14ac:dyDescent="0.25">
      <c r="A49" s="190">
        <v>22</v>
      </c>
      <c r="B49" s="192">
        <f>'Analitika nastave'!C50</f>
        <v>0</v>
      </c>
      <c r="C49" s="45" t="str">
        <f>'Analitika nastave'!D50</f>
        <v>B</v>
      </c>
      <c r="D49" s="46">
        <f>'Analitika nastave'!E50</f>
        <v>0</v>
      </c>
      <c r="E49" s="47">
        <f>'Analitika nastave'!F50</f>
        <v>0</v>
      </c>
      <c r="F49" s="47">
        <f>'Analitika nastave'!G50</f>
        <v>0</v>
      </c>
      <c r="G49" s="47">
        <f>'Analitika nastave'!H50</f>
        <v>0</v>
      </c>
      <c r="H49" s="194">
        <f>'Analitika nastave'!I50</f>
        <v>0</v>
      </c>
      <c r="I49" s="170" t="str">
        <f>'Analitika nastave'!J50</f>
        <v>NE</v>
      </c>
      <c r="J49" s="46">
        <f>'Analitika nastave'!K50</f>
        <v>0</v>
      </c>
      <c r="K49" s="47">
        <f>'Analitika nastave'!L50</f>
        <v>0</v>
      </c>
      <c r="L49" s="47">
        <f>'Analitika nastave'!M50</f>
        <v>0</v>
      </c>
      <c r="M49" s="47">
        <f>'Analitika nastave'!N50</f>
        <v>0</v>
      </c>
      <c r="N49" s="194">
        <f>'Analitika nastave'!O50</f>
        <v>0</v>
      </c>
      <c r="O49" s="170" t="str">
        <f>'Analitika nastave'!P50</f>
        <v>NE</v>
      </c>
      <c r="P49" s="46">
        <f>'Analitika nastave'!Q50</f>
        <v>0</v>
      </c>
      <c r="Q49" s="47">
        <f>'Analitika nastave'!R50</f>
        <v>0</v>
      </c>
      <c r="R49" s="47">
        <f>'Analitika nastave'!S50</f>
        <v>0</v>
      </c>
      <c r="S49" s="47">
        <f>'Analitika nastave'!T50</f>
        <v>0</v>
      </c>
      <c r="T49" s="194">
        <f>'Analitika nastave'!U50</f>
        <v>0</v>
      </c>
      <c r="U49" s="170" t="str">
        <f>'Analitika nastave'!V50</f>
        <v>NE</v>
      </c>
      <c r="V49" s="46">
        <f>'Analitika nastave'!W50</f>
        <v>0</v>
      </c>
      <c r="W49" s="47">
        <f>'Analitika nastave'!X50</f>
        <v>0</v>
      </c>
      <c r="X49" s="47">
        <f>'Analitika nastave'!Y50</f>
        <v>0</v>
      </c>
      <c r="Y49" s="47">
        <f>'Analitika nastave'!Z50</f>
        <v>0</v>
      </c>
      <c r="Z49" s="194">
        <f>'Analitika nastave'!AA50</f>
        <v>0</v>
      </c>
      <c r="AA49" s="170" t="str">
        <f>'Analitika nastave'!AB50</f>
        <v>NE</v>
      </c>
      <c r="AB49" s="46">
        <f>'Analitika nastave'!AC50</f>
        <v>0</v>
      </c>
      <c r="AC49" s="47">
        <f>'Analitika nastave'!AD50</f>
        <v>0</v>
      </c>
      <c r="AD49" s="47">
        <f>'Analitika nastave'!AE50</f>
        <v>0</v>
      </c>
      <c r="AE49" s="47">
        <f>'Analitika nastave'!AF50</f>
        <v>0</v>
      </c>
      <c r="AF49" s="194">
        <f>'Analitika nastave'!AG50</f>
        <v>0</v>
      </c>
      <c r="AG49" s="170" t="str">
        <f>'Analitika nastave'!AH50</f>
        <v>NE</v>
      </c>
      <c r="AH49" s="46">
        <f>'Analitika nastave'!AI50</f>
        <v>0</v>
      </c>
      <c r="AI49" s="47">
        <f>'Analitika nastave'!AJ50</f>
        <v>0</v>
      </c>
      <c r="AJ49" s="47">
        <f>'Analitika nastave'!AK50</f>
        <v>0</v>
      </c>
      <c r="AK49" s="47">
        <f>'Analitika nastave'!AL50</f>
        <v>0</v>
      </c>
      <c r="AL49" s="194">
        <f>'Analitika nastave'!AM50</f>
        <v>0</v>
      </c>
      <c r="AM49" s="170" t="str">
        <f>'Analitika nastave'!AN50</f>
        <v>NE</v>
      </c>
      <c r="AN49" s="198">
        <f>'Analitika nastave'!AO50</f>
        <v>0</v>
      </c>
    </row>
    <row r="50" spans="1:40" ht="15.75" thickBot="1" x14ac:dyDescent="0.3">
      <c r="A50" s="191"/>
      <c r="B50" s="193"/>
      <c r="C50" s="50" t="str">
        <f>'Analitika nastave'!D51</f>
        <v>P</v>
      </c>
      <c r="D50" s="51">
        <f>'Analitika nastave'!E51</f>
        <v>0</v>
      </c>
      <c r="E50" s="51">
        <f>'Analitika nastave'!F51</f>
        <v>0</v>
      </c>
      <c r="F50" s="51">
        <f>'Analitika nastave'!G51</f>
        <v>0</v>
      </c>
      <c r="G50" s="51">
        <f>'Analitika nastave'!H51</f>
        <v>0</v>
      </c>
      <c r="H50" s="195"/>
      <c r="I50" s="196"/>
      <c r="J50" s="52">
        <f>'Analitika nastave'!K51</f>
        <v>0</v>
      </c>
      <c r="K50" s="51">
        <f>'Analitika nastave'!L51</f>
        <v>0</v>
      </c>
      <c r="L50" s="51">
        <f>'Analitika nastave'!M51</f>
        <v>0</v>
      </c>
      <c r="M50" s="51">
        <f>'Analitika nastave'!N51</f>
        <v>0</v>
      </c>
      <c r="N50" s="195"/>
      <c r="O50" s="196"/>
      <c r="P50" s="52">
        <f>'Analitika nastave'!Q51</f>
        <v>0</v>
      </c>
      <c r="Q50" s="51">
        <f>'Analitika nastave'!R51</f>
        <v>0</v>
      </c>
      <c r="R50" s="51">
        <f>'Analitika nastave'!S51</f>
        <v>0</v>
      </c>
      <c r="S50" s="51">
        <f>'Analitika nastave'!T51</f>
        <v>0</v>
      </c>
      <c r="T50" s="195"/>
      <c r="U50" s="196"/>
      <c r="V50" s="52">
        <f>'Analitika nastave'!W51</f>
        <v>0</v>
      </c>
      <c r="W50" s="51">
        <f>'Analitika nastave'!X51</f>
        <v>0</v>
      </c>
      <c r="X50" s="51">
        <f>'Analitika nastave'!Y51</f>
        <v>0</v>
      </c>
      <c r="Y50" s="51">
        <f>'Analitika nastave'!Z51</f>
        <v>0</v>
      </c>
      <c r="Z50" s="195"/>
      <c r="AA50" s="196"/>
      <c r="AB50" s="52">
        <f>'Analitika nastave'!AC51</f>
        <v>0</v>
      </c>
      <c r="AC50" s="51">
        <f>'Analitika nastave'!AD51</f>
        <v>0</v>
      </c>
      <c r="AD50" s="51">
        <f>'Analitika nastave'!AE51</f>
        <v>0</v>
      </c>
      <c r="AE50" s="51">
        <f>'Analitika nastave'!AF51</f>
        <v>0</v>
      </c>
      <c r="AF50" s="197"/>
      <c r="AG50" s="196"/>
      <c r="AH50" s="52">
        <f>'Analitika nastave'!AI51</f>
        <v>0</v>
      </c>
      <c r="AI50" s="51">
        <f>'Analitika nastave'!AJ51</f>
        <v>0</v>
      </c>
      <c r="AJ50" s="51">
        <f>'Analitika nastave'!AK51</f>
        <v>0</v>
      </c>
      <c r="AK50" s="51">
        <f>'Analitika nastave'!AL51</f>
        <v>0</v>
      </c>
      <c r="AL50" s="197"/>
      <c r="AM50" s="196"/>
      <c r="AN50" s="199"/>
    </row>
    <row r="51" spans="1:40" x14ac:dyDescent="0.25">
      <c r="A51" s="190">
        <v>23</v>
      </c>
      <c r="B51" s="192">
        <f>'Analitika nastave'!C52</f>
        <v>0</v>
      </c>
      <c r="C51" s="45" t="str">
        <f>'Analitika nastave'!D52</f>
        <v>B</v>
      </c>
      <c r="D51" s="46">
        <f>'Analitika nastave'!E52</f>
        <v>0</v>
      </c>
      <c r="E51" s="47">
        <f>'Analitika nastave'!F52</f>
        <v>0</v>
      </c>
      <c r="F51" s="47">
        <f>'Analitika nastave'!G52</f>
        <v>0</v>
      </c>
      <c r="G51" s="47">
        <f>'Analitika nastave'!H52</f>
        <v>0</v>
      </c>
      <c r="H51" s="194">
        <f>'Analitika nastave'!I52</f>
        <v>0</v>
      </c>
      <c r="I51" s="170" t="str">
        <f>'Analitika nastave'!J52</f>
        <v>NE</v>
      </c>
      <c r="J51" s="46">
        <f>'Analitika nastave'!K52</f>
        <v>0</v>
      </c>
      <c r="K51" s="47">
        <f>'Analitika nastave'!L52</f>
        <v>0</v>
      </c>
      <c r="L51" s="47">
        <f>'Analitika nastave'!M52</f>
        <v>0</v>
      </c>
      <c r="M51" s="47">
        <f>'Analitika nastave'!N52</f>
        <v>0</v>
      </c>
      <c r="N51" s="194">
        <f>'Analitika nastave'!O52</f>
        <v>0</v>
      </c>
      <c r="O51" s="170" t="str">
        <f>'Analitika nastave'!P52</f>
        <v>NE</v>
      </c>
      <c r="P51" s="46">
        <f>'Analitika nastave'!Q52</f>
        <v>0</v>
      </c>
      <c r="Q51" s="47">
        <f>'Analitika nastave'!R52</f>
        <v>0</v>
      </c>
      <c r="R51" s="47">
        <f>'Analitika nastave'!S52</f>
        <v>0</v>
      </c>
      <c r="S51" s="47">
        <f>'Analitika nastave'!T52</f>
        <v>0</v>
      </c>
      <c r="T51" s="194">
        <f>'Analitika nastave'!U52</f>
        <v>0</v>
      </c>
      <c r="U51" s="170" t="str">
        <f>'Analitika nastave'!V52</f>
        <v>NE</v>
      </c>
      <c r="V51" s="46">
        <f>'Analitika nastave'!W52</f>
        <v>0</v>
      </c>
      <c r="W51" s="47">
        <f>'Analitika nastave'!X52</f>
        <v>0</v>
      </c>
      <c r="X51" s="47">
        <f>'Analitika nastave'!Y52</f>
        <v>0</v>
      </c>
      <c r="Y51" s="47">
        <f>'Analitika nastave'!Z52</f>
        <v>0</v>
      </c>
      <c r="Z51" s="194">
        <f>'Analitika nastave'!AA52</f>
        <v>0</v>
      </c>
      <c r="AA51" s="170" t="str">
        <f>'Analitika nastave'!AB52</f>
        <v>NE</v>
      </c>
      <c r="AB51" s="46">
        <f>'Analitika nastave'!AC52</f>
        <v>0</v>
      </c>
      <c r="AC51" s="47">
        <f>'Analitika nastave'!AD52</f>
        <v>0</v>
      </c>
      <c r="AD51" s="47">
        <f>'Analitika nastave'!AE52</f>
        <v>0</v>
      </c>
      <c r="AE51" s="47">
        <f>'Analitika nastave'!AF52</f>
        <v>0</v>
      </c>
      <c r="AF51" s="194">
        <f>'Analitika nastave'!AG52</f>
        <v>0</v>
      </c>
      <c r="AG51" s="170" t="str">
        <f>'Analitika nastave'!AH52</f>
        <v>NE</v>
      </c>
      <c r="AH51" s="46">
        <f>'Analitika nastave'!AI52</f>
        <v>0</v>
      </c>
      <c r="AI51" s="47">
        <f>'Analitika nastave'!AJ52</f>
        <v>0</v>
      </c>
      <c r="AJ51" s="47">
        <f>'Analitika nastave'!AK52</f>
        <v>0</v>
      </c>
      <c r="AK51" s="47">
        <f>'Analitika nastave'!AL52</f>
        <v>0</v>
      </c>
      <c r="AL51" s="194">
        <f>'Analitika nastave'!AM52</f>
        <v>0</v>
      </c>
      <c r="AM51" s="170" t="str">
        <f>'Analitika nastave'!AN52</f>
        <v>NE</v>
      </c>
      <c r="AN51" s="198">
        <f>'Analitika nastave'!AO52</f>
        <v>0</v>
      </c>
    </row>
    <row r="52" spans="1:40" ht="15.75" thickBot="1" x14ac:dyDescent="0.3">
      <c r="A52" s="191"/>
      <c r="B52" s="193"/>
      <c r="C52" s="50" t="str">
        <f>'Analitika nastave'!D53</f>
        <v>P</v>
      </c>
      <c r="D52" s="51">
        <f>'Analitika nastave'!E53</f>
        <v>0</v>
      </c>
      <c r="E52" s="51">
        <f>'Analitika nastave'!F53</f>
        <v>0</v>
      </c>
      <c r="F52" s="51">
        <f>'Analitika nastave'!G53</f>
        <v>0</v>
      </c>
      <c r="G52" s="51">
        <f>'Analitika nastave'!H53</f>
        <v>0</v>
      </c>
      <c r="H52" s="195"/>
      <c r="I52" s="196"/>
      <c r="J52" s="52">
        <f>'Analitika nastave'!K53</f>
        <v>0</v>
      </c>
      <c r="K52" s="51">
        <f>'Analitika nastave'!L53</f>
        <v>0</v>
      </c>
      <c r="L52" s="51">
        <f>'Analitika nastave'!M53</f>
        <v>0</v>
      </c>
      <c r="M52" s="51">
        <f>'Analitika nastave'!N53</f>
        <v>0</v>
      </c>
      <c r="N52" s="195"/>
      <c r="O52" s="196"/>
      <c r="P52" s="52">
        <f>'Analitika nastave'!Q53</f>
        <v>0</v>
      </c>
      <c r="Q52" s="51">
        <f>'Analitika nastave'!R53</f>
        <v>0</v>
      </c>
      <c r="R52" s="51">
        <f>'Analitika nastave'!S53</f>
        <v>0</v>
      </c>
      <c r="S52" s="51">
        <f>'Analitika nastave'!T53</f>
        <v>0</v>
      </c>
      <c r="T52" s="195"/>
      <c r="U52" s="196"/>
      <c r="V52" s="52">
        <f>'Analitika nastave'!W53</f>
        <v>0</v>
      </c>
      <c r="W52" s="51">
        <f>'Analitika nastave'!X53</f>
        <v>0</v>
      </c>
      <c r="X52" s="51">
        <f>'Analitika nastave'!Y53</f>
        <v>0</v>
      </c>
      <c r="Y52" s="51">
        <f>'Analitika nastave'!Z53</f>
        <v>0</v>
      </c>
      <c r="Z52" s="195"/>
      <c r="AA52" s="196"/>
      <c r="AB52" s="52">
        <f>'Analitika nastave'!AC53</f>
        <v>0</v>
      </c>
      <c r="AC52" s="51">
        <f>'Analitika nastave'!AD53</f>
        <v>0</v>
      </c>
      <c r="AD52" s="51">
        <f>'Analitika nastave'!AE53</f>
        <v>0</v>
      </c>
      <c r="AE52" s="51">
        <f>'Analitika nastave'!AF53</f>
        <v>0</v>
      </c>
      <c r="AF52" s="197"/>
      <c r="AG52" s="196"/>
      <c r="AH52" s="52">
        <f>'Analitika nastave'!AI53</f>
        <v>0</v>
      </c>
      <c r="AI52" s="51">
        <f>'Analitika nastave'!AJ53</f>
        <v>0</v>
      </c>
      <c r="AJ52" s="51">
        <f>'Analitika nastave'!AK53</f>
        <v>0</v>
      </c>
      <c r="AK52" s="51">
        <f>'Analitika nastave'!AL53</f>
        <v>0</v>
      </c>
      <c r="AL52" s="197"/>
      <c r="AM52" s="196"/>
      <c r="AN52" s="199"/>
    </row>
    <row r="53" spans="1:40" x14ac:dyDescent="0.25">
      <c r="A53" s="190">
        <v>24</v>
      </c>
      <c r="B53" s="192">
        <f>'Analitika nastave'!C54</f>
        <v>0</v>
      </c>
      <c r="C53" s="45" t="str">
        <f>'Analitika nastave'!D54</f>
        <v>B</v>
      </c>
      <c r="D53" s="46">
        <f>'Analitika nastave'!E54</f>
        <v>0</v>
      </c>
      <c r="E53" s="47">
        <f>'Analitika nastave'!F54</f>
        <v>0</v>
      </c>
      <c r="F53" s="47">
        <f>'Analitika nastave'!G54</f>
        <v>0</v>
      </c>
      <c r="G53" s="47">
        <f>'Analitika nastave'!H54</f>
        <v>0</v>
      </c>
      <c r="H53" s="194">
        <f>'Analitika nastave'!I54</f>
        <v>0</v>
      </c>
      <c r="I53" s="170" t="str">
        <f>'Analitika nastave'!J54</f>
        <v>NE</v>
      </c>
      <c r="J53" s="46">
        <f>'Analitika nastave'!K54</f>
        <v>0</v>
      </c>
      <c r="K53" s="47">
        <f>'Analitika nastave'!L54</f>
        <v>0</v>
      </c>
      <c r="L53" s="47">
        <f>'Analitika nastave'!M54</f>
        <v>0</v>
      </c>
      <c r="M53" s="47">
        <f>'Analitika nastave'!N54</f>
        <v>0</v>
      </c>
      <c r="N53" s="194">
        <f>'Analitika nastave'!O54</f>
        <v>0</v>
      </c>
      <c r="O53" s="170" t="str">
        <f>'Analitika nastave'!P54</f>
        <v>NE</v>
      </c>
      <c r="P53" s="46">
        <f>'Analitika nastave'!Q54</f>
        <v>0</v>
      </c>
      <c r="Q53" s="47">
        <f>'Analitika nastave'!R54</f>
        <v>0</v>
      </c>
      <c r="R53" s="47">
        <f>'Analitika nastave'!S54</f>
        <v>0</v>
      </c>
      <c r="S53" s="47">
        <f>'Analitika nastave'!T54</f>
        <v>0</v>
      </c>
      <c r="T53" s="194">
        <f>'Analitika nastave'!U54</f>
        <v>0</v>
      </c>
      <c r="U53" s="170" t="str">
        <f>'Analitika nastave'!V54</f>
        <v>NE</v>
      </c>
      <c r="V53" s="46">
        <f>'Analitika nastave'!W54</f>
        <v>0</v>
      </c>
      <c r="W53" s="47">
        <f>'Analitika nastave'!X54</f>
        <v>0</v>
      </c>
      <c r="X53" s="47">
        <f>'Analitika nastave'!Y54</f>
        <v>0</v>
      </c>
      <c r="Y53" s="47">
        <f>'Analitika nastave'!Z54</f>
        <v>0</v>
      </c>
      <c r="Z53" s="194">
        <f>'Analitika nastave'!AA54</f>
        <v>0</v>
      </c>
      <c r="AA53" s="170" t="str">
        <f>'Analitika nastave'!AB54</f>
        <v>NE</v>
      </c>
      <c r="AB53" s="46">
        <f>'Analitika nastave'!AC54</f>
        <v>0</v>
      </c>
      <c r="AC53" s="47">
        <f>'Analitika nastave'!AD54</f>
        <v>0</v>
      </c>
      <c r="AD53" s="47">
        <f>'Analitika nastave'!AE54</f>
        <v>0</v>
      </c>
      <c r="AE53" s="47">
        <f>'Analitika nastave'!AF54</f>
        <v>0</v>
      </c>
      <c r="AF53" s="194">
        <f>'Analitika nastave'!AG54</f>
        <v>0</v>
      </c>
      <c r="AG53" s="170" t="str">
        <f>'Analitika nastave'!AH54</f>
        <v>NE</v>
      </c>
      <c r="AH53" s="46">
        <f>'Analitika nastave'!AI54</f>
        <v>0</v>
      </c>
      <c r="AI53" s="47">
        <f>'Analitika nastave'!AJ54</f>
        <v>0</v>
      </c>
      <c r="AJ53" s="47">
        <f>'Analitika nastave'!AK54</f>
        <v>0</v>
      </c>
      <c r="AK53" s="47">
        <f>'Analitika nastave'!AL54</f>
        <v>0</v>
      </c>
      <c r="AL53" s="194">
        <f>'Analitika nastave'!AM54</f>
        <v>0</v>
      </c>
      <c r="AM53" s="170" t="str">
        <f>'Analitika nastave'!AN54</f>
        <v>NE</v>
      </c>
      <c r="AN53" s="198">
        <f>'Analitika nastave'!AO54</f>
        <v>0</v>
      </c>
    </row>
    <row r="54" spans="1:40" ht="15.75" thickBot="1" x14ac:dyDescent="0.3">
      <c r="A54" s="191"/>
      <c r="B54" s="193"/>
      <c r="C54" s="50" t="str">
        <f>'Analitika nastave'!D55</f>
        <v>P</v>
      </c>
      <c r="D54" s="51">
        <f>'Analitika nastave'!E55</f>
        <v>0</v>
      </c>
      <c r="E54" s="51">
        <f>'Analitika nastave'!F55</f>
        <v>0</v>
      </c>
      <c r="F54" s="51">
        <f>'Analitika nastave'!G55</f>
        <v>0</v>
      </c>
      <c r="G54" s="51">
        <f>'Analitika nastave'!H55</f>
        <v>0</v>
      </c>
      <c r="H54" s="195"/>
      <c r="I54" s="196"/>
      <c r="J54" s="52">
        <f>'Analitika nastave'!K55</f>
        <v>0</v>
      </c>
      <c r="K54" s="51">
        <f>'Analitika nastave'!L55</f>
        <v>0</v>
      </c>
      <c r="L54" s="51">
        <f>'Analitika nastave'!M55</f>
        <v>0</v>
      </c>
      <c r="M54" s="51">
        <f>'Analitika nastave'!N55</f>
        <v>0</v>
      </c>
      <c r="N54" s="195"/>
      <c r="O54" s="196"/>
      <c r="P54" s="52">
        <f>'Analitika nastave'!Q55</f>
        <v>0</v>
      </c>
      <c r="Q54" s="51">
        <f>'Analitika nastave'!R55</f>
        <v>0</v>
      </c>
      <c r="R54" s="51">
        <f>'Analitika nastave'!S55</f>
        <v>0</v>
      </c>
      <c r="S54" s="51">
        <f>'Analitika nastave'!T55</f>
        <v>0</v>
      </c>
      <c r="T54" s="195"/>
      <c r="U54" s="196"/>
      <c r="V54" s="52">
        <f>'Analitika nastave'!W55</f>
        <v>0</v>
      </c>
      <c r="W54" s="51">
        <f>'Analitika nastave'!X55</f>
        <v>0</v>
      </c>
      <c r="X54" s="51">
        <f>'Analitika nastave'!Y55</f>
        <v>0</v>
      </c>
      <c r="Y54" s="51">
        <f>'Analitika nastave'!Z55</f>
        <v>0</v>
      </c>
      <c r="Z54" s="195"/>
      <c r="AA54" s="196"/>
      <c r="AB54" s="52">
        <f>'Analitika nastave'!AC55</f>
        <v>0</v>
      </c>
      <c r="AC54" s="51">
        <f>'Analitika nastave'!AD55</f>
        <v>0</v>
      </c>
      <c r="AD54" s="51">
        <f>'Analitika nastave'!AE55</f>
        <v>0</v>
      </c>
      <c r="AE54" s="51">
        <f>'Analitika nastave'!AF55</f>
        <v>0</v>
      </c>
      <c r="AF54" s="197"/>
      <c r="AG54" s="196"/>
      <c r="AH54" s="52">
        <f>'Analitika nastave'!AI55</f>
        <v>0</v>
      </c>
      <c r="AI54" s="51">
        <f>'Analitika nastave'!AJ55</f>
        <v>0</v>
      </c>
      <c r="AJ54" s="51">
        <f>'Analitika nastave'!AK55</f>
        <v>0</v>
      </c>
      <c r="AK54" s="51">
        <f>'Analitika nastave'!AL55</f>
        <v>0</v>
      </c>
      <c r="AL54" s="197"/>
      <c r="AM54" s="196"/>
      <c r="AN54" s="199"/>
    </row>
    <row r="55" spans="1:40" x14ac:dyDescent="0.25">
      <c r="A55" s="190">
        <v>25</v>
      </c>
      <c r="B55" s="192">
        <f>'Analitika nastave'!C56</f>
        <v>0</v>
      </c>
      <c r="C55" s="45" t="str">
        <f>'Analitika nastave'!D56</f>
        <v>B</v>
      </c>
      <c r="D55" s="46">
        <f>'Analitika nastave'!E56</f>
        <v>0</v>
      </c>
      <c r="E55" s="47">
        <f>'Analitika nastave'!F56</f>
        <v>0</v>
      </c>
      <c r="F55" s="47">
        <f>'Analitika nastave'!G56</f>
        <v>0</v>
      </c>
      <c r="G55" s="47">
        <f>'Analitika nastave'!H56</f>
        <v>0</v>
      </c>
      <c r="H55" s="194">
        <f>'Analitika nastave'!I56</f>
        <v>0</v>
      </c>
      <c r="I55" s="170" t="str">
        <f>'Analitika nastave'!J56</f>
        <v>NE</v>
      </c>
      <c r="J55" s="46">
        <f>'Analitika nastave'!K56</f>
        <v>0</v>
      </c>
      <c r="K55" s="47">
        <f>'Analitika nastave'!L56</f>
        <v>0</v>
      </c>
      <c r="L55" s="47">
        <f>'Analitika nastave'!M56</f>
        <v>0</v>
      </c>
      <c r="M55" s="47">
        <f>'Analitika nastave'!N56</f>
        <v>0</v>
      </c>
      <c r="N55" s="194">
        <f>'Analitika nastave'!O56</f>
        <v>0</v>
      </c>
      <c r="O55" s="170" t="str">
        <f>'Analitika nastave'!P56</f>
        <v>NE</v>
      </c>
      <c r="P55" s="46">
        <f>'Analitika nastave'!Q56</f>
        <v>0</v>
      </c>
      <c r="Q55" s="47">
        <f>'Analitika nastave'!R56</f>
        <v>0</v>
      </c>
      <c r="R55" s="47">
        <f>'Analitika nastave'!S56</f>
        <v>0</v>
      </c>
      <c r="S55" s="47">
        <f>'Analitika nastave'!T56</f>
        <v>0</v>
      </c>
      <c r="T55" s="194">
        <f>'Analitika nastave'!U56</f>
        <v>0</v>
      </c>
      <c r="U55" s="170" t="str">
        <f>'Analitika nastave'!V56</f>
        <v>NE</v>
      </c>
      <c r="V55" s="46">
        <f>'Analitika nastave'!W56</f>
        <v>0</v>
      </c>
      <c r="W55" s="47">
        <f>'Analitika nastave'!X56</f>
        <v>0</v>
      </c>
      <c r="X55" s="47">
        <f>'Analitika nastave'!Y56</f>
        <v>0</v>
      </c>
      <c r="Y55" s="47">
        <f>'Analitika nastave'!Z56</f>
        <v>0</v>
      </c>
      <c r="Z55" s="194">
        <f>'Analitika nastave'!AA56</f>
        <v>0</v>
      </c>
      <c r="AA55" s="170" t="str">
        <f>'Analitika nastave'!AB56</f>
        <v>NE</v>
      </c>
      <c r="AB55" s="46">
        <f>'Analitika nastave'!AC56</f>
        <v>0</v>
      </c>
      <c r="AC55" s="47">
        <f>'Analitika nastave'!AD56</f>
        <v>0</v>
      </c>
      <c r="AD55" s="47">
        <f>'Analitika nastave'!AE56</f>
        <v>0</v>
      </c>
      <c r="AE55" s="47">
        <f>'Analitika nastave'!AF56</f>
        <v>0</v>
      </c>
      <c r="AF55" s="194">
        <f>'Analitika nastave'!AG56</f>
        <v>0</v>
      </c>
      <c r="AG55" s="170" t="str">
        <f>'Analitika nastave'!AH56</f>
        <v>NE</v>
      </c>
      <c r="AH55" s="46">
        <f>'Analitika nastave'!AI56</f>
        <v>0</v>
      </c>
      <c r="AI55" s="47">
        <f>'Analitika nastave'!AJ56</f>
        <v>0</v>
      </c>
      <c r="AJ55" s="47">
        <f>'Analitika nastave'!AK56</f>
        <v>0</v>
      </c>
      <c r="AK55" s="47">
        <f>'Analitika nastave'!AL56</f>
        <v>0</v>
      </c>
      <c r="AL55" s="194">
        <f>'Analitika nastave'!AM56</f>
        <v>0</v>
      </c>
      <c r="AM55" s="170" t="str">
        <f>'Analitika nastave'!AN56</f>
        <v>NE</v>
      </c>
      <c r="AN55" s="198">
        <f>'Analitika nastave'!AO56</f>
        <v>0</v>
      </c>
    </row>
    <row r="56" spans="1:40" ht="15.75" thickBot="1" x14ac:dyDescent="0.3">
      <c r="A56" s="191"/>
      <c r="B56" s="193"/>
      <c r="C56" s="50" t="str">
        <f>'Analitika nastave'!D57</f>
        <v>P</v>
      </c>
      <c r="D56" s="51">
        <f>'Analitika nastave'!E57</f>
        <v>0</v>
      </c>
      <c r="E56" s="51">
        <f>'Analitika nastave'!F57</f>
        <v>0</v>
      </c>
      <c r="F56" s="51">
        <f>'Analitika nastave'!G57</f>
        <v>0</v>
      </c>
      <c r="G56" s="51">
        <f>'Analitika nastave'!H57</f>
        <v>0</v>
      </c>
      <c r="H56" s="195"/>
      <c r="I56" s="196"/>
      <c r="J56" s="52">
        <f>'Analitika nastave'!K57</f>
        <v>0</v>
      </c>
      <c r="K56" s="51">
        <f>'Analitika nastave'!L57</f>
        <v>0</v>
      </c>
      <c r="L56" s="51">
        <f>'Analitika nastave'!M57</f>
        <v>0</v>
      </c>
      <c r="M56" s="51">
        <f>'Analitika nastave'!N57</f>
        <v>0</v>
      </c>
      <c r="N56" s="195"/>
      <c r="O56" s="196"/>
      <c r="P56" s="52">
        <f>'Analitika nastave'!Q57</f>
        <v>0</v>
      </c>
      <c r="Q56" s="51">
        <f>'Analitika nastave'!R57</f>
        <v>0</v>
      </c>
      <c r="R56" s="51">
        <f>'Analitika nastave'!S57</f>
        <v>0</v>
      </c>
      <c r="S56" s="51">
        <f>'Analitika nastave'!T57</f>
        <v>0</v>
      </c>
      <c r="T56" s="195"/>
      <c r="U56" s="196"/>
      <c r="V56" s="52">
        <f>'Analitika nastave'!W57</f>
        <v>0</v>
      </c>
      <c r="W56" s="51">
        <f>'Analitika nastave'!X57</f>
        <v>0</v>
      </c>
      <c r="X56" s="51">
        <f>'Analitika nastave'!Y57</f>
        <v>0</v>
      </c>
      <c r="Y56" s="51">
        <f>'Analitika nastave'!Z57</f>
        <v>0</v>
      </c>
      <c r="Z56" s="195"/>
      <c r="AA56" s="196"/>
      <c r="AB56" s="52">
        <f>'Analitika nastave'!AC57</f>
        <v>0</v>
      </c>
      <c r="AC56" s="51">
        <f>'Analitika nastave'!AD57</f>
        <v>0</v>
      </c>
      <c r="AD56" s="51">
        <f>'Analitika nastave'!AE57</f>
        <v>0</v>
      </c>
      <c r="AE56" s="51">
        <f>'Analitika nastave'!AF57</f>
        <v>0</v>
      </c>
      <c r="AF56" s="197"/>
      <c r="AG56" s="196"/>
      <c r="AH56" s="52">
        <f>'Analitika nastave'!AI57</f>
        <v>0</v>
      </c>
      <c r="AI56" s="51">
        <f>'Analitika nastave'!AJ57</f>
        <v>0</v>
      </c>
      <c r="AJ56" s="51">
        <f>'Analitika nastave'!AK57</f>
        <v>0</v>
      </c>
      <c r="AK56" s="51">
        <f>'Analitika nastave'!AL57</f>
        <v>0</v>
      </c>
      <c r="AL56" s="197"/>
      <c r="AM56" s="196"/>
      <c r="AN56" s="199"/>
    </row>
    <row r="57" spans="1:40" x14ac:dyDescent="0.25">
      <c r="A57" s="190">
        <v>26</v>
      </c>
      <c r="B57" s="192">
        <f>'Analitika nastave'!C58</f>
        <v>0</v>
      </c>
      <c r="C57" s="45" t="str">
        <f>'Analitika nastave'!D58</f>
        <v>B</v>
      </c>
      <c r="D57" s="46">
        <f>'Analitika nastave'!E58</f>
        <v>0</v>
      </c>
      <c r="E57" s="47">
        <f>'Analitika nastave'!F58</f>
        <v>0</v>
      </c>
      <c r="F57" s="47">
        <f>'Analitika nastave'!G58</f>
        <v>0</v>
      </c>
      <c r="G57" s="47">
        <f>'Analitika nastave'!H58</f>
        <v>0</v>
      </c>
      <c r="H57" s="194">
        <f>'Analitika nastave'!I58</f>
        <v>0</v>
      </c>
      <c r="I57" s="170" t="str">
        <f>'Analitika nastave'!J58</f>
        <v>NE</v>
      </c>
      <c r="J57" s="46">
        <f>'Analitika nastave'!K58</f>
        <v>0</v>
      </c>
      <c r="K57" s="47">
        <f>'Analitika nastave'!L58</f>
        <v>0</v>
      </c>
      <c r="L57" s="47">
        <f>'Analitika nastave'!M58</f>
        <v>0</v>
      </c>
      <c r="M57" s="47">
        <f>'Analitika nastave'!N58</f>
        <v>0</v>
      </c>
      <c r="N57" s="194">
        <f>'Analitika nastave'!O58</f>
        <v>0</v>
      </c>
      <c r="O57" s="170" t="str">
        <f>'Analitika nastave'!P58</f>
        <v>NE</v>
      </c>
      <c r="P57" s="46">
        <f>'Analitika nastave'!Q58</f>
        <v>0</v>
      </c>
      <c r="Q57" s="47">
        <f>'Analitika nastave'!R58</f>
        <v>0</v>
      </c>
      <c r="R57" s="47">
        <f>'Analitika nastave'!S58</f>
        <v>0</v>
      </c>
      <c r="S57" s="47">
        <f>'Analitika nastave'!T58</f>
        <v>0</v>
      </c>
      <c r="T57" s="194">
        <f>'Analitika nastave'!U58</f>
        <v>0</v>
      </c>
      <c r="U57" s="170" t="str">
        <f>'Analitika nastave'!V58</f>
        <v>NE</v>
      </c>
      <c r="V57" s="46">
        <f>'Analitika nastave'!W58</f>
        <v>0</v>
      </c>
      <c r="W57" s="47">
        <f>'Analitika nastave'!X58</f>
        <v>0</v>
      </c>
      <c r="X57" s="47">
        <f>'Analitika nastave'!Y58</f>
        <v>0</v>
      </c>
      <c r="Y57" s="47">
        <f>'Analitika nastave'!Z58</f>
        <v>0</v>
      </c>
      <c r="Z57" s="194">
        <f>'Analitika nastave'!AA58</f>
        <v>0</v>
      </c>
      <c r="AA57" s="170" t="str">
        <f>'Analitika nastave'!AB58</f>
        <v>NE</v>
      </c>
      <c r="AB57" s="46">
        <f>'Analitika nastave'!AC58</f>
        <v>0</v>
      </c>
      <c r="AC57" s="47">
        <f>'Analitika nastave'!AD58</f>
        <v>0</v>
      </c>
      <c r="AD57" s="47">
        <f>'Analitika nastave'!AE58</f>
        <v>0</v>
      </c>
      <c r="AE57" s="47">
        <f>'Analitika nastave'!AF58</f>
        <v>0</v>
      </c>
      <c r="AF57" s="194">
        <f>'Analitika nastave'!AG58</f>
        <v>0</v>
      </c>
      <c r="AG57" s="170" t="str">
        <f>'Analitika nastave'!AH58</f>
        <v>NE</v>
      </c>
      <c r="AH57" s="46">
        <f>'Analitika nastave'!AI58</f>
        <v>0</v>
      </c>
      <c r="AI57" s="47">
        <f>'Analitika nastave'!AJ58</f>
        <v>0</v>
      </c>
      <c r="AJ57" s="47">
        <f>'Analitika nastave'!AK58</f>
        <v>0</v>
      </c>
      <c r="AK57" s="47">
        <f>'Analitika nastave'!AL58</f>
        <v>0</v>
      </c>
      <c r="AL57" s="194">
        <f>'Analitika nastave'!AM58</f>
        <v>0</v>
      </c>
      <c r="AM57" s="170" t="str">
        <f>'Analitika nastave'!AN58</f>
        <v>NE</v>
      </c>
      <c r="AN57" s="198">
        <f>'Analitika nastave'!AO58</f>
        <v>0</v>
      </c>
    </row>
    <row r="58" spans="1:40" ht="15.75" thickBot="1" x14ac:dyDescent="0.3">
      <c r="A58" s="191"/>
      <c r="B58" s="193"/>
      <c r="C58" s="50" t="str">
        <f>'Analitika nastave'!D59</f>
        <v>P</v>
      </c>
      <c r="D58" s="51">
        <f>'Analitika nastave'!E59</f>
        <v>0</v>
      </c>
      <c r="E58" s="51">
        <f>'Analitika nastave'!F59</f>
        <v>0</v>
      </c>
      <c r="F58" s="51">
        <f>'Analitika nastave'!G59</f>
        <v>0</v>
      </c>
      <c r="G58" s="51">
        <f>'Analitika nastave'!H59</f>
        <v>0</v>
      </c>
      <c r="H58" s="195"/>
      <c r="I58" s="196"/>
      <c r="J58" s="52">
        <f>'Analitika nastave'!K59</f>
        <v>0</v>
      </c>
      <c r="K58" s="51">
        <f>'Analitika nastave'!L59</f>
        <v>0</v>
      </c>
      <c r="L58" s="51">
        <f>'Analitika nastave'!M59</f>
        <v>0</v>
      </c>
      <c r="M58" s="51">
        <f>'Analitika nastave'!N59</f>
        <v>0</v>
      </c>
      <c r="N58" s="195"/>
      <c r="O58" s="196"/>
      <c r="P58" s="52">
        <f>'Analitika nastave'!Q59</f>
        <v>0</v>
      </c>
      <c r="Q58" s="51">
        <f>'Analitika nastave'!R59</f>
        <v>0</v>
      </c>
      <c r="R58" s="51">
        <f>'Analitika nastave'!S59</f>
        <v>0</v>
      </c>
      <c r="S58" s="51">
        <f>'Analitika nastave'!T59</f>
        <v>0</v>
      </c>
      <c r="T58" s="195"/>
      <c r="U58" s="196"/>
      <c r="V58" s="52">
        <f>'Analitika nastave'!W59</f>
        <v>0</v>
      </c>
      <c r="W58" s="51">
        <f>'Analitika nastave'!X59</f>
        <v>0</v>
      </c>
      <c r="X58" s="51">
        <f>'Analitika nastave'!Y59</f>
        <v>0</v>
      </c>
      <c r="Y58" s="51">
        <f>'Analitika nastave'!Z59</f>
        <v>0</v>
      </c>
      <c r="Z58" s="195"/>
      <c r="AA58" s="196"/>
      <c r="AB58" s="52">
        <f>'Analitika nastave'!AC59</f>
        <v>0</v>
      </c>
      <c r="AC58" s="51">
        <f>'Analitika nastave'!AD59</f>
        <v>0</v>
      </c>
      <c r="AD58" s="51">
        <f>'Analitika nastave'!AE59</f>
        <v>0</v>
      </c>
      <c r="AE58" s="51">
        <f>'Analitika nastave'!AF59</f>
        <v>0</v>
      </c>
      <c r="AF58" s="197"/>
      <c r="AG58" s="196"/>
      <c r="AH58" s="52">
        <f>'Analitika nastave'!AI59</f>
        <v>0</v>
      </c>
      <c r="AI58" s="51">
        <f>'Analitika nastave'!AJ59</f>
        <v>0</v>
      </c>
      <c r="AJ58" s="51">
        <f>'Analitika nastave'!AK59</f>
        <v>0</v>
      </c>
      <c r="AK58" s="51">
        <f>'Analitika nastave'!AL59</f>
        <v>0</v>
      </c>
      <c r="AL58" s="197"/>
      <c r="AM58" s="196"/>
      <c r="AN58" s="199"/>
    </row>
    <row r="59" spans="1:40" x14ac:dyDescent="0.25">
      <c r="A59" s="190">
        <v>27</v>
      </c>
      <c r="B59" s="192">
        <f>'Analitika nastave'!C60</f>
        <v>0</v>
      </c>
      <c r="C59" s="45" t="str">
        <f>'Analitika nastave'!D60</f>
        <v>B</v>
      </c>
      <c r="D59" s="46">
        <f>'Analitika nastave'!E60</f>
        <v>0</v>
      </c>
      <c r="E59" s="47">
        <f>'Analitika nastave'!F60</f>
        <v>0</v>
      </c>
      <c r="F59" s="47">
        <f>'Analitika nastave'!G60</f>
        <v>0</v>
      </c>
      <c r="G59" s="47">
        <f>'Analitika nastave'!H60</f>
        <v>0</v>
      </c>
      <c r="H59" s="194">
        <f>'Analitika nastave'!I60</f>
        <v>0</v>
      </c>
      <c r="I59" s="170" t="str">
        <f>'Analitika nastave'!J60</f>
        <v>NE</v>
      </c>
      <c r="J59" s="46">
        <f>'Analitika nastave'!K60</f>
        <v>0</v>
      </c>
      <c r="K59" s="47">
        <f>'Analitika nastave'!L60</f>
        <v>0</v>
      </c>
      <c r="L59" s="47">
        <f>'Analitika nastave'!M60</f>
        <v>0</v>
      </c>
      <c r="M59" s="47">
        <f>'Analitika nastave'!N60</f>
        <v>0</v>
      </c>
      <c r="N59" s="194">
        <f>'Analitika nastave'!O60</f>
        <v>0</v>
      </c>
      <c r="O59" s="170" t="str">
        <f>'Analitika nastave'!P60</f>
        <v>NE</v>
      </c>
      <c r="P59" s="46">
        <f>'Analitika nastave'!Q60</f>
        <v>0</v>
      </c>
      <c r="Q59" s="47">
        <f>'Analitika nastave'!R60</f>
        <v>0</v>
      </c>
      <c r="R59" s="47">
        <f>'Analitika nastave'!S60</f>
        <v>0</v>
      </c>
      <c r="S59" s="47">
        <f>'Analitika nastave'!T60</f>
        <v>0</v>
      </c>
      <c r="T59" s="194">
        <f>'Analitika nastave'!U60</f>
        <v>0</v>
      </c>
      <c r="U59" s="170" t="str">
        <f>'Analitika nastave'!V60</f>
        <v>NE</v>
      </c>
      <c r="V59" s="46">
        <f>'Analitika nastave'!W60</f>
        <v>0</v>
      </c>
      <c r="W59" s="47">
        <f>'Analitika nastave'!X60</f>
        <v>0</v>
      </c>
      <c r="X59" s="47">
        <f>'Analitika nastave'!Y60</f>
        <v>0</v>
      </c>
      <c r="Y59" s="47">
        <f>'Analitika nastave'!Z60</f>
        <v>0</v>
      </c>
      <c r="Z59" s="194">
        <f>'Analitika nastave'!AA60</f>
        <v>0</v>
      </c>
      <c r="AA59" s="170" t="str">
        <f>'Analitika nastave'!AB60</f>
        <v>NE</v>
      </c>
      <c r="AB59" s="46">
        <f>'Analitika nastave'!AC60</f>
        <v>0</v>
      </c>
      <c r="AC59" s="47">
        <f>'Analitika nastave'!AD60</f>
        <v>0</v>
      </c>
      <c r="AD59" s="47">
        <f>'Analitika nastave'!AE60</f>
        <v>0</v>
      </c>
      <c r="AE59" s="47">
        <f>'Analitika nastave'!AF60</f>
        <v>0</v>
      </c>
      <c r="AF59" s="194">
        <f>'Analitika nastave'!AG60</f>
        <v>0</v>
      </c>
      <c r="AG59" s="170" t="str">
        <f>'Analitika nastave'!AH60</f>
        <v>NE</v>
      </c>
      <c r="AH59" s="46">
        <f>'Analitika nastave'!AI60</f>
        <v>0</v>
      </c>
      <c r="AI59" s="47">
        <f>'Analitika nastave'!AJ60</f>
        <v>0</v>
      </c>
      <c r="AJ59" s="47">
        <f>'Analitika nastave'!AK60</f>
        <v>0</v>
      </c>
      <c r="AK59" s="47">
        <f>'Analitika nastave'!AL60</f>
        <v>0</v>
      </c>
      <c r="AL59" s="194">
        <f>'Analitika nastave'!AM60</f>
        <v>0</v>
      </c>
      <c r="AM59" s="170" t="str">
        <f>'Analitika nastave'!AN60</f>
        <v>NE</v>
      </c>
      <c r="AN59" s="198">
        <f>'Analitika nastave'!AO60</f>
        <v>0</v>
      </c>
    </row>
    <row r="60" spans="1:40" ht="15.75" thickBot="1" x14ac:dyDescent="0.3">
      <c r="A60" s="191"/>
      <c r="B60" s="193"/>
      <c r="C60" s="50" t="str">
        <f>'Analitika nastave'!D61</f>
        <v>P</v>
      </c>
      <c r="D60" s="51">
        <f>'Analitika nastave'!E61</f>
        <v>0</v>
      </c>
      <c r="E60" s="51">
        <f>'Analitika nastave'!F61</f>
        <v>0</v>
      </c>
      <c r="F60" s="51">
        <f>'Analitika nastave'!G61</f>
        <v>0</v>
      </c>
      <c r="G60" s="51">
        <f>'Analitika nastave'!H61</f>
        <v>0</v>
      </c>
      <c r="H60" s="195"/>
      <c r="I60" s="196"/>
      <c r="J60" s="52">
        <f>'Analitika nastave'!K61</f>
        <v>0</v>
      </c>
      <c r="K60" s="51">
        <f>'Analitika nastave'!L61</f>
        <v>0</v>
      </c>
      <c r="L60" s="51">
        <f>'Analitika nastave'!M61</f>
        <v>0</v>
      </c>
      <c r="M60" s="51">
        <f>'Analitika nastave'!N61</f>
        <v>0</v>
      </c>
      <c r="N60" s="195"/>
      <c r="O60" s="196"/>
      <c r="P60" s="52">
        <f>'Analitika nastave'!Q61</f>
        <v>0</v>
      </c>
      <c r="Q60" s="51">
        <f>'Analitika nastave'!R61</f>
        <v>0</v>
      </c>
      <c r="R60" s="51">
        <f>'Analitika nastave'!S61</f>
        <v>0</v>
      </c>
      <c r="S60" s="51">
        <f>'Analitika nastave'!T61</f>
        <v>0</v>
      </c>
      <c r="T60" s="195"/>
      <c r="U60" s="196"/>
      <c r="V60" s="52">
        <f>'Analitika nastave'!W61</f>
        <v>0</v>
      </c>
      <c r="W60" s="51">
        <f>'Analitika nastave'!X61</f>
        <v>0</v>
      </c>
      <c r="X60" s="51">
        <f>'Analitika nastave'!Y61</f>
        <v>0</v>
      </c>
      <c r="Y60" s="51">
        <f>'Analitika nastave'!Z61</f>
        <v>0</v>
      </c>
      <c r="Z60" s="195"/>
      <c r="AA60" s="196"/>
      <c r="AB60" s="52">
        <f>'Analitika nastave'!AC61</f>
        <v>0</v>
      </c>
      <c r="AC60" s="51">
        <f>'Analitika nastave'!AD61</f>
        <v>0</v>
      </c>
      <c r="AD60" s="51">
        <f>'Analitika nastave'!AE61</f>
        <v>0</v>
      </c>
      <c r="AE60" s="51">
        <f>'Analitika nastave'!AF61</f>
        <v>0</v>
      </c>
      <c r="AF60" s="197"/>
      <c r="AG60" s="196"/>
      <c r="AH60" s="52">
        <f>'Analitika nastave'!AI61</f>
        <v>0</v>
      </c>
      <c r="AI60" s="51">
        <f>'Analitika nastave'!AJ61</f>
        <v>0</v>
      </c>
      <c r="AJ60" s="51">
        <f>'Analitika nastave'!AK61</f>
        <v>0</v>
      </c>
      <c r="AK60" s="51">
        <f>'Analitika nastave'!AL61</f>
        <v>0</v>
      </c>
      <c r="AL60" s="197"/>
      <c r="AM60" s="196"/>
      <c r="AN60" s="199"/>
    </row>
    <row r="61" spans="1:40" x14ac:dyDescent="0.25">
      <c r="A61" s="190">
        <v>28</v>
      </c>
      <c r="B61" s="192">
        <f>'Analitika nastave'!C62</f>
        <v>0</v>
      </c>
      <c r="C61" s="45" t="str">
        <f>'Analitika nastave'!D62</f>
        <v>B</v>
      </c>
      <c r="D61" s="46">
        <f>'Analitika nastave'!E62</f>
        <v>0</v>
      </c>
      <c r="E61" s="47">
        <f>'Analitika nastave'!F62</f>
        <v>0</v>
      </c>
      <c r="F61" s="47">
        <f>'Analitika nastave'!G62</f>
        <v>0</v>
      </c>
      <c r="G61" s="47">
        <f>'Analitika nastave'!H62</f>
        <v>0</v>
      </c>
      <c r="H61" s="194">
        <f>'Analitika nastave'!I62</f>
        <v>0</v>
      </c>
      <c r="I61" s="170" t="str">
        <f>'Analitika nastave'!J62</f>
        <v>NE</v>
      </c>
      <c r="J61" s="46">
        <f>'Analitika nastave'!K62</f>
        <v>0</v>
      </c>
      <c r="K61" s="47">
        <f>'Analitika nastave'!L62</f>
        <v>0</v>
      </c>
      <c r="L61" s="47">
        <f>'Analitika nastave'!M62</f>
        <v>0</v>
      </c>
      <c r="M61" s="47">
        <f>'Analitika nastave'!N62</f>
        <v>0</v>
      </c>
      <c r="N61" s="194">
        <f>'Analitika nastave'!O62</f>
        <v>0</v>
      </c>
      <c r="O61" s="170" t="str">
        <f>'Analitika nastave'!P62</f>
        <v>NE</v>
      </c>
      <c r="P61" s="46">
        <f>'Analitika nastave'!Q62</f>
        <v>0</v>
      </c>
      <c r="Q61" s="47">
        <f>'Analitika nastave'!R62</f>
        <v>0</v>
      </c>
      <c r="R61" s="47">
        <f>'Analitika nastave'!S62</f>
        <v>0</v>
      </c>
      <c r="S61" s="47">
        <f>'Analitika nastave'!T62</f>
        <v>0</v>
      </c>
      <c r="T61" s="194">
        <f>'Analitika nastave'!U62</f>
        <v>0</v>
      </c>
      <c r="U61" s="170" t="str">
        <f>'Analitika nastave'!V62</f>
        <v>NE</v>
      </c>
      <c r="V61" s="46">
        <f>'Analitika nastave'!W62</f>
        <v>0</v>
      </c>
      <c r="W61" s="47">
        <f>'Analitika nastave'!X62</f>
        <v>0</v>
      </c>
      <c r="X61" s="47">
        <f>'Analitika nastave'!Y62</f>
        <v>0</v>
      </c>
      <c r="Y61" s="47">
        <f>'Analitika nastave'!Z62</f>
        <v>0</v>
      </c>
      <c r="Z61" s="194">
        <f>'Analitika nastave'!AA62</f>
        <v>0</v>
      </c>
      <c r="AA61" s="170" t="str">
        <f>'Analitika nastave'!AB62</f>
        <v>NE</v>
      </c>
      <c r="AB61" s="46">
        <f>'Analitika nastave'!AC62</f>
        <v>0</v>
      </c>
      <c r="AC61" s="47">
        <f>'Analitika nastave'!AD62</f>
        <v>0</v>
      </c>
      <c r="AD61" s="47">
        <f>'Analitika nastave'!AE62</f>
        <v>0</v>
      </c>
      <c r="AE61" s="47">
        <f>'Analitika nastave'!AF62</f>
        <v>0</v>
      </c>
      <c r="AF61" s="194">
        <f>'Analitika nastave'!AG62</f>
        <v>0</v>
      </c>
      <c r="AG61" s="170" t="str">
        <f>'Analitika nastave'!AH62</f>
        <v>NE</v>
      </c>
      <c r="AH61" s="46">
        <f>'Analitika nastave'!AI62</f>
        <v>0</v>
      </c>
      <c r="AI61" s="47">
        <f>'Analitika nastave'!AJ62</f>
        <v>0</v>
      </c>
      <c r="AJ61" s="47">
        <f>'Analitika nastave'!AK62</f>
        <v>0</v>
      </c>
      <c r="AK61" s="47">
        <f>'Analitika nastave'!AL62</f>
        <v>0</v>
      </c>
      <c r="AL61" s="194">
        <f>'Analitika nastave'!AM62</f>
        <v>0</v>
      </c>
      <c r="AM61" s="170" t="str">
        <f>'Analitika nastave'!AN62</f>
        <v>NE</v>
      </c>
      <c r="AN61" s="198">
        <f>'Analitika nastave'!AO62</f>
        <v>0</v>
      </c>
    </row>
    <row r="62" spans="1:40" ht="15.75" thickBot="1" x14ac:dyDescent="0.3">
      <c r="A62" s="191"/>
      <c r="B62" s="193"/>
      <c r="C62" s="50" t="str">
        <f>'Analitika nastave'!D63</f>
        <v>P</v>
      </c>
      <c r="D62" s="51">
        <f>'Analitika nastave'!E63</f>
        <v>0</v>
      </c>
      <c r="E62" s="51">
        <f>'Analitika nastave'!F63</f>
        <v>0</v>
      </c>
      <c r="F62" s="51">
        <f>'Analitika nastave'!G63</f>
        <v>0</v>
      </c>
      <c r="G62" s="51">
        <f>'Analitika nastave'!H63</f>
        <v>0</v>
      </c>
      <c r="H62" s="195"/>
      <c r="I62" s="196"/>
      <c r="J62" s="52">
        <f>'Analitika nastave'!K63</f>
        <v>0</v>
      </c>
      <c r="K62" s="51">
        <f>'Analitika nastave'!L63</f>
        <v>0</v>
      </c>
      <c r="L62" s="51">
        <f>'Analitika nastave'!M63</f>
        <v>0</v>
      </c>
      <c r="M62" s="51">
        <f>'Analitika nastave'!N63</f>
        <v>0</v>
      </c>
      <c r="N62" s="195"/>
      <c r="O62" s="196"/>
      <c r="P62" s="52">
        <f>'Analitika nastave'!Q63</f>
        <v>0</v>
      </c>
      <c r="Q62" s="51">
        <f>'Analitika nastave'!R63</f>
        <v>0</v>
      </c>
      <c r="R62" s="51">
        <f>'Analitika nastave'!S63</f>
        <v>0</v>
      </c>
      <c r="S62" s="51">
        <f>'Analitika nastave'!T63</f>
        <v>0</v>
      </c>
      <c r="T62" s="195"/>
      <c r="U62" s="196"/>
      <c r="V62" s="52">
        <f>'Analitika nastave'!W63</f>
        <v>0</v>
      </c>
      <c r="W62" s="51">
        <f>'Analitika nastave'!X63</f>
        <v>0</v>
      </c>
      <c r="X62" s="51">
        <f>'Analitika nastave'!Y63</f>
        <v>0</v>
      </c>
      <c r="Y62" s="51">
        <f>'Analitika nastave'!Z63</f>
        <v>0</v>
      </c>
      <c r="Z62" s="195"/>
      <c r="AA62" s="196"/>
      <c r="AB62" s="52">
        <f>'Analitika nastave'!AC63</f>
        <v>0</v>
      </c>
      <c r="AC62" s="51">
        <f>'Analitika nastave'!AD63</f>
        <v>0</v>
      </c>
      <c r="AD62" s="51">
        <f>'Analitika nastave'!AE63</f>
        <v>0</v>
      </c>
      <c r="AE62" s="51">
        <f>'Analitika nastave'!AF63</f>
        <v>0</v>
      </c>
      <c r="AF62" s="197"/>
      <c r="AG62" s="196"/>
      <c r="AH62" s="52">
        <f>'Analitika nastave'!AI63</f>
        <v>0</v>
      </c>
      <c r="AI62" s="51">
        <f>'Analitika nastave'!AJ63</f>
        <v>0</v>
      </c>
      <c r="AJ62" s="51">
        <f>'Analitika nastave'!AK63</f>
        <v>0</v>
      </c>
      <c r="AK62" s="51">
        <f>'Analitika nastave'!AL63</f>
        <v>0</v>
      </c>
      <c r="AL62" s="197"/>
      <c r="AM62" s="196"/>
      <c r="AN62" s="199"/>
    </row>
    <row r="63" spans="1:40" x14ac:dyDescent="0.25">
      <c r="A63" s="190">
        <v>29</v>
      </c>
      <c r="B63" s="192">
        <f>'Analitika nastave'!C64</f>
        <v>0</v>
      </c>
      <c r="C63" s="45" t="str">
        <f>'Analitika nastave'!D64</f>
        <v>B</v>
      </c>
      <c r="D63" s="46">
        <f>'Analitika nastave'!E64</f>
        <v>0</v>
      </c>
      <c r="E63" s="47">
        <f>'Analitika nastave'!F64</f>
        <v>0</v>
      </c>
      <c r="F63" s="47">
        <f>'Analitika nastave'!G64</f>
        <v>0</v>
      </c>
      <c r="G63" s="47">
        <f>'Analitika nastave'!H64</f>
        <v>0</v>
      </c>
      <c r="H63" s="194">
        <f>'Analitika nastave'!I64</f>
        <v>0</v>
      </c>
      <c r="I63" s="170" t="str">
        <f>'Analitika nastave'!J64</f>
        <v>NE</v>
      </c>
      <c r="J63" s="46">
        <f>'Analitika nastave'!K64</f>
        <v>0</v>
      </c>
      <c r="K63" s="47">
        <f>'Analitika nastave'!L64</f>
        <v>0</v>
      </c>
      <c r="L63" s="47">
        <f>'Analitika nastave'!M64</f>
        <v>0</v>
      </c>
      <c r="M63" s="47">
        <f>'Analitika nastave'!N64</f>
        <v>0</v>
      </c>
      <c r="N63" s="194">
        <f>'Analitika nastave'!O64</f>
        <v>0</v>
      </c>
      <c r="O63" s="170" t="str">
        <f>'Analitika nastave'!P64</f>
        <v>NE</v>
      </c>
      <c r="P63" s="46">
        <f>'Analitika nastave'!Q64</f>
        <v>0</v>
      </c>
      <c r="Q63" s="47">
        <f>'Analitika nastave'!R64</f>
        <v>0</v>
      </c>
      <c r="R63" s="47">
        <f>'Analitika nastave'!S64</f>
        <v>0</v>
      </c>
      <c r="S63" s="47">
        <f>'Analitika nastave'!T64</f>
        <v>0</v>
      </c>
      <c r="T63" s="194">
        <f>'Analitika nastave'!U64</f>
        <v>0</v>
      </c>
      <c r="U63" s="170" t="str">
        <f>'Analitika nastave'!V64</f>
        <v>NE</v>
      </c>
      <c r="V63" s="46">
        <f>'Analitika nastave'!W64</f>
        <v>0</v>
      </c>
      <c r="W63" s="47">
        <f>'Analitika nastave'!X64</f>
        <v>0</v>
      </c>
      <c r="X63" s="47">
        <f>'Analitika nastave'!Y64</f>
        <v>0</v>
      </c>
      <c r="Y63" s="47">
        <f>'Analitika nastave'!Z64</f>
        <v>0</v>
      </c>
      <c r="Z63" s="194">
        <f>'Analitika nastave'!AA64</f>
        <v>0</v>
      </c>
      <c r="AA63" s="170" t="str">
        <f>'Analitika nastave'!AB64</f>
        <v>NE</v>
      </c>
      <c r="AB63" s="46">
        <f>'Analitika nastave'!AC64</f>
        <v>0</v>
      </c>
      <c r="AC63" s="47">
        <f>'Analitika nastave'!AD64</f>
        <v>0</v>
      </c>
      <c r="AD63" s="47">
        <f>'Analitika nastave'!AE64</f>
        <v>0</v>
      </c>
      <c r="AE63" s="47">
        <f>'Analitika nastave'!AF64</f>
        <v>0</v>
      </c>
      <c r="AF63" s="194">
        <f>'Analitika nastave'!AG64</f>
        <v>0</v>
      </c>
      <c r="AG63" s="170" t="str">
        <f>'Analitika nastave'!AH64</f>
        <v>NE</v>
      </c>
      <c r="AH63" s="46">
        <f>'Analitika nastave'!AI64</f>
        <v>0</v>
      </c>
      <c r="AI63" s="47">
        <f>'Analitika nastave'!AJ64</f>
        <v>0</v>
      </c>
      <c r="AJ63" s="47">
        <f>'Analitika nastave'!AK64</f>
        <v>0</v>
      </c>
      <c r="AK63" s="47">
        <f>'Analitika nastave'!AL64</f>
        <v>0</v>
      </c>
      <c r="AL63" s="194">
        <f>'Analitika nastave'!AM64</f>
        <v>0</v>
      </c>
      <c r="AM63" s="170" t="str">
        <f>'Analitika nastave'!AN64</f>
        <v>NE</v>
      </c>
      <c r="AN63" s="198">
        <f>'Analitika nastave'!AO64</f>
        <v>0</v>
      </c>
    </row>
    <row r="64" spans="1:40" ht="15.75" thickBot="1" x14ac:dyDescent="0.3">
      <c r="A64" s="191"/>
      <c r="B64" s="193"/>
      <c r="C64" s="50" t="str">
        <f>'Analitika nastave'!D65</f>
        <v>P</v>
      </c>
      <c r="D64" s="51">
        <f>'Analitika nastave'!E65</f>
        <v>0</v>
      </c>
      <c r="E64" s="51">
        <f>'Analitika nastave'!F65</f>
        <v>0</v>
      </c>
      <c r="F64" s="51">
        <f>'Analitika nastave'!G65</f>
        <v>0</v>
      </c>
      <c r="G64" s="51">
        <f>'Analitika nastave'!H65</f>
        <v>0</v>
      </c>
      <c r="H64" s="195"/>
      <c r="I64" s="196"/>
      <c r="J64" s="52">
        <f>'Analitika nastave'!K65</f>
        <v>0</v>
      </c>
      <c r="K64" s="51">
        <f>'Analitika nastave'!L65</f>
        <v>0</v>
      </c>
      <c r="L64" s="51">
        <f>'Analitika nastave'!M65</f>
        <v>0</v>
      </c>
      <c r="M64" s="51">
        <f>'Analitika nastave'!N65</f>
        <v>0</v>
      </c>
      <c r="N64" s="195"/>
      <c r="O64" s="196"/>
      <c r="P64" s="52">
        <f>'Analitika nastave'!Q65</f>
        <v>0</v>
      </c>
      <c r="Q64" s="51">
        <f>'Analitika nastave'!R65</f>
        <v>0</v>
      </c>
      <c r="R64" s="51">
        <f>'Analitika nastave'!S65</f>
        <v>0</v>
      </c>
      <c r="S64" s="51">
        <f>'Analitika nastave'!T65</f>
        <v>0</v>
      </c>
      <c r="T64" s="195"/>
      <c r="U64" s="196"/>
      <c r="V64" s="52">
        <f>'Analitika nastave'!W65</f>
        <v>0</v>
      </c>
      <c r="W64" s="51">
        <f>'Analitika nastave'!X65</f>
        <v>0</v>
      </c>
      <c r="X64" s="51">
        <f>'Analitika nastave'!Y65</f>
        <v>0</v>
      </c>
      <c r="Y64" s="51">
        <f>'Analitika nastave'!Z65</f>
        <v>0</v>
      </c>
      <c r="Z64" s="195"/>
      <c r="AA64" s="196"/>
      <c r="AB64" s="52">
        <f>'Analitika nastave'!AC65</f>
        <v>0</v>
      </c>
      <c r="AC64" s="51">
        <f>'Analitika nastave'!AD65</f>
        <v>0</v>
      </c>
      <c r="AD64" s="51">
        <f>'Analitika nastave'!AE65</f>
        <v>0</v>
      </c>
      <c r="AE64" s="51">
        <f>'Analitika nastave'!AF65</f>
        <v>0</v>
      </c>
      <c r="AF64" s="197"/>
      <c r="AG64" s="196"/>
      <c r="AH64" s="52">
        <f>'Analitika nastave'!AI65</f>
        <v>0</v>
      </c>
      <c r="AI64" s="51">
        <f>'Analitika nastave'!AJ65</f>
        <v>0</v>
      </c>
      <c r="AJ64" s="51">
        <f>'Analitika nastave'!AK65</f>
        <v>0</v>
      </c>
      <c r="AK64" s="51">
        <f>'Analitika nastave'!AL65</f>
        <v>0</v>
      </c>
      <c r="AL64" s="197"/>
      <c r="AM64" s="196"/>
      <c r="AN64" s="199"/>
    </row>
    <row r="65" spans="1:40" x14ac:dyDescent="0.25">
      <c r="A65" s="190">
        <v>30</v>
      </c>
      <c r="B65" s="192">
        <f>'Analitika nastave'!C66</f>
        <v>0</v>
      </c>
      <c r="C65" s="45" t="str">
        <f>'Analitika nastave'!D66</f>
        <v>B</v>
      </c>
      <c r="D65" s="46">
        <f>'Analitika nastave'!E66</f>
        <v>0</v>
      </c>
      <c r="E65" s="47">
        <f>'Analitika nastave'!F66</f>
        <v>0</v>
      </c>
      <c r="F65" s="47">
        <f>'Analitika nastave'!G66</f>
        <v>0</v>
      </c>
      <c r="G65" s="47">
        <f>'Analitika nastave'!H66</f>
        <v>0</v>
      </c>
      <c r="H65" s="194">
        <f>'Analitika nastave'!I66</f>
        <v>0</v>
      </c>
      <c r="I65" s="170" t="str">
        <f>'Analitika nastave'!J66</f>
        <v>NE</v>
      </c>
      <c r="J65" s="46">
        <f>'Analitika nastave'!K66</f>
        <v>0</v>
      </c>
      <c r="K65" s="47">
        <f>'Analitika nastave'!L66</f>
        <v>0</v>
      </c>
      <c r="L65" s="47">
        <f>'Analitika nastave'!M66</f>
        <v>0</v>
      </c>
      <c r="M65" s="47">
        <f>'Analitika nastave'!N66</f>
        <v>0</v>
      </c>
      <c r="N65" s="194">
        <f>'Analitika nastave'!O66</f>
        <v>0</v>
      </c>
      <c r="O65" s="170" t="str">
        <f>'Analitika nastave'!P66</f>
        <v>NE</v>
      </c>
      <c r="P65" s="46">
        <f>'Analitika nastave'!Q66</f>
        <v>0</v>
      </c>
      <c r="Q65" s="47">
        <f>'Analitika nastave'!R66</f>
        <v>0</v>
      </c>
      <c r="R65" s="47">
        <f>'Analitika nastave'!S66</f>
        <v>0</v>
      </c>
      <c r="S65" s="47">
        <f>'Analitika nastave'!T66</f>
        <v>0</v>
      </c>
      <c r="T65" s="194">
        <f>'Analitika nastave'!U66</f>
        <v>0</v>
      </c>
      <c r="U65" s="170" t="str">
        <f>'Analitika nastave'!V66</f>
        <v>NE</v>
      </c>
      <c r="V65" s="46">
        <f>'Analitika nastave'!W66</f>
        <v>0</v>
      </c>
      <c r="W65" s="47">
        <f>'Analitika nastave'!X66</f>
        <v>0</v>
      </c>
      <c r="X65" s="47">
        <f>'Analitika nastave'!Y66</f>
        <v>0</v>
      </c>
      <c r="Y65" s="47">
        <f>'Analitika nastave'!Z66</f>
        <v>0</v>
      </c>
      <c r="Z65" s="194">
        <f>'Analitika nastave'!AA66</f>
        <v>0</v>
      </c>
      <c r="AA65" s="170" t="str">
        <f>'Analitika nastave'!AB66</f>
        <v>NE</v>
      </c>
      <c r="AB65" s="46">
        <f>'Analitika nastave'!AC66</f>
        <v>0</v>
      </c>
      <c r="AC65" s="47">
        <f>'Analitika nastave'!AD66</f>
        <v>0</v>
      </c>
      <c r="AD65" s="47">
        <f>'Analitika nastave'!AE66</f>
        <v>0</v>
      </c>
      <c r="AE65" s="47">
        <f>'Analitika nastave'!AF66</f>
        <v>0</v>
      </c>
      <c r="AF65" s="194">
        <f>'Analitika nastave'!AG66</f>
        <v>0</v>
      </c>
      <c r="AG65" s="170" t="str">
        <f>'Analitika nastave'!AH66</f>
        <v>NE</v>
      </c>
      <c r="AH65" s="46">
        <f>'Analitika nastave'!AI66</f>
        <v>0</v>
      </c>
      <c r="AI65" s="47">
        <f>'Analitika nastave'!AJ66</f>
        <v>0</v>
      </c>
      <c r="AJ65" s="47">
        <f>'Analitika nastave'!AK66</f>
        <v>0</v>
      </c>
      <c r="AK65" s="47">
        <f>'Analitika nastave'!AL66</f>
        <v>0</v>
      </c>
      <c r="AL65" s="194">
        <f>'Analitika nastave'!AM66</f>
        <v>0</v>
      </c>
      <c r="AM65" s="170" t="str">
        <f>'Analitika nastave'!AN66</f>
        <v>NE</v>
      </c>
      <c r="AN65" s="198">
        <f>'Analitika nastave'!AO66</f>
        <v>0</v>
      </c>
    </row>
    <row r="66" spans="1:40" ht="15.75" thickBot="1" x14ac:dyDescent="0.3">
      <c r="A66" s="191"/>
      <c r="B66" s="193"/>
      <c r="C66" s="50" t="str">
        <f>'Analitika nastave'!D67</f>
        <v>P</v>
      </c>
      <c r="D66" s="51">
        <f>'Analitika nastave'!E67</f>
        <v>0</v>
      </c>
      <c r="E66" s="51">
        <f>'Analitika nastave'!F67</f>
        <v>0</v>
      </c>
      <c r="F66" s="51">
        <f>'Analitika nastave'!G67</f>
        <v>0</v>
      </c>
      <c r="G66" s="51">
        <f>'Analitika nastave'!H67</f>
        <v>0</v>
      </c>
      <c r="H66" s="195"/>
      <c r="I66" s="196"/>
      <c r="J66" s="52">
        <f>'Analitika nastave'!K67</f>
        <v>0</v>
      </c>
      <c r="K66" s="51">
        <f>'Analitika nastave'!L67</f>
        <v>0</v>
      </c>
      <c r="L66" s="51">
        <f>'Analitika nastave'!M67</f>
        <v>0</v>
      </c>
      <c r="M66" s="51">
        <f>'Analitika nastave'!N67</f>
        <v>0</v>
      </c>
      <c r="N66" s="195"/>
      <c r="O66" s="196"/>
      <c r="P66" s="52">
        <f>'Analitika nastave'!Q67</f>
        <v>0</v>
      </c>
      <c r="Q66" s="51">
        <f>'Analitika nastave'!R67</f>
        <v>0</v>
      </c>
      <c r="R66" s="51">
        <f>'Analitika nastave'!S67</f>
        <v>0</v>
      </c>
      <c r="S66" s="51">
        <f>'Analitika nastave'!T67</f>
        <v>0</v>
      </c>
      <c r="T66" s="195"/>
      <c r="U66" s="196"/>
      <c r="V66" s="52">
        <f>'Analitika nastave'!W67</f>
        <v>0</v>
      </c>
      <c r="W66" s="51">
        <f>'Analitika nastave'!X67</f>
        <v>0</v>
      </c>
      <c r="X66" s="51">
        <f>'Analitika nastave'!Y67</f>
        <v>0</v>
      </c>
      <c r="Y66" s="51">
        <f>'Analitika nastave'!Z67</f>
        <v>0</v>
      </c>
      <c r="Z66" s="195"/>
      <c r="AA66" s="196"/>
      <c r="AB66" s="52">
        <f>'Analitika nastave'!AC67</f>
        <v>0</v>
      </c>
      <c r="AC66" s="51">
        <f>'Analitika nastave'!AD67</f>
        <v>0</v>
      </c>
      <c r="AD66" s="51">
        <f>'Analitika nastave'!AE67</f>
        <v>0</v>
      </c>
      <c r="AE66" s="51">
        <f>'Analitika nastave'!AF67</f>
        <v>0</v>
      </c>
      <c r="AF66" s="197"/>
      <c r="AG66" s="196"/>
      <c r="AH66" s="52">
        <f>'Analitika nastave'!AI67</f>
        <v>0</v>
      </c>
      <c r="AI66" s="51">
        <f>'Analitika nastave'!AJ67</f>
        <v>0</v>
      </c>
      <c r="AJ66" s="51">
        <f>'Analitika nastave'!AK67</f>
        <v>0</v>
      </c>
      <c r="AK66" s="51">
        <f>'Analitika nastave'!AL67</f>
        <v>0</v>
      </c>
      <c r="AL66" s="197"/>
      <c r="AM66" s="196"/>
      <c r="AN66" s="199"/>
    </row>
    <row r="67" spans="1:40" x14ac:dyDescent="0.25">
      <c r="A67" s="190">
        <v>31</v>
      </c>
      <c r="B67" s="192">
        <f>'Analitika nastave'!C68</f>
        <v>0</v>
      </c>
      <c r="C67" s="45" t="str">
        <f>'Analitika nastave'!D68</f>
        <v>B</v>
      </c>
      <c r="D67" s="46">
        <f>'Analitika nastave'!E68</f>
        <v>0</v>
      </c>
      <c r="E67" s="47">
        <f>'Analitika nastave'!F68</f>
        <v>0</v>
      </c>
      <c r="F67" s="47">
        <f>'Analitika nastave'!G68</f>
        <v>0</v>
      </c>
      <c r="G67" s="47">
        <f>'Analitika nastave'!H68</f>
        <v>0</v>
      </c>
      <c r="H67" s="194">
        <f>'Analitika nastave'!I68</f>
        <v>0</v>
      </c>
      <c r="I67" s="170" t="str">
        <f>'Analitika nastave'!J68</f>
        <v>NE</v>
      </c>
      <c r="J67" s="46">
        <f>'Analitika nastave'!K68</f>
        <v>0</v>
      </c>
      <c r="K67" s="47">
        <f>'Analitika nastave'!L68</f>
        <v>0</v>
      </c>
      <c r="L67" s="47">
        <f>'Analitika nastave'!M68</f>
        <v>0</v>
      </c>
      <c r="M67" s="47">
        <f>'Analitika nastave'!N68</f>
        <v>0</v>
      </c>
      <c r="N67" s="194">
        <f>'Analitika nastave'!O68</f>
        <v>0</v>
      </c>
      <c r="O67" s="170" t="str">
        <f>'Analitika nastave'!P68</f>
        <v>NE</v>
      </c>
      <c r="P67" s="46">
        <f>'Analitika nastave'!Q68</f>
        <v>0</v>
      </c>
      <c r="Q67" s="47">
        <f>'Analitika nastave'!R68</f>
        <v>0</v>
      </c>
      <c r="R67" s="47">
        <f>'Analitika nastave'!S68</f>
        <v>0</v>
      </c>
      <c r="S67" s="47">
        <f>'Analitika nastave'!T68</f>
        <v>0</v>
      </c>
      <c r="T67" s="194">
        <f>'Analitika nastave'!U68</f>
        <v>0</v>
      </c>
      <c r="U67" s="170" t="str">
        <f>'Analitika nastave'!V68</f>
        <v>NE</v>
      </c>
      <c r="V67" s="46">
        <f>'Analitika nastave'!W68</f>
        <v>0</v>
      </c>
      <c r="W67" s="47">
        <f>'Analitika nastave'!X68</f>
        <v>0</v>
      </c>
      <c r="X67" s="47">
        <f>'Analitika nastave'!Y68</f>
        <v>0</v>
      </c>
      <c r="Y67" s="47">
        <f>'Analitika nastave'!Z68</f>
        <v>0</v>
      </c>
      <c r="Z67" s="194">
        <f>'Analitika nastave'!AA68</f>
        <v>0</v>
      </c>
      <c r="AA67" s="170" t="str">
        <f>'Analitika nastave'!AB68</f>
        <v>NE</v>
      </c>
      <c r="AB67" s="46">
        <f>'Analitika nastave'!AC68</f>
        <v>0</v>
      </c>
      <c r="AC67" s="47">
        <f>'Analitika nastave'!AD68</f>
        <v>0</v>
      </c>
      <c r="AD67" s="47">
        <f>'Analitika nastave'!AE68</f>
        <v>0</v>
      </c>
      <c r="AE67" s="47">
        <f>'Analitika nastave'!AF68</f>
        <v>0</v>
      </c>
      <c r="AF67" s="194">
        <f>'Analitika nastave'!AG68</f>
        <v>0</v>
      </c>
      <c r="AG67" s="170" t="str">
        <f>'Analitika nastave'!AH68</f>
        <v>NE</v>
      </c>
      <c r="AH67" s="46">
        <f>'Analitika nastave'!AI68</f>
        <v>0</v>
      </c>
      <c r="AI67" s="47">
        <f>'Analitika nastave'!AJ68</f>
        <v>0</v>
      </c>
      <c r="AJ67" s="47">
        <f>'Analitika nastave'!AK68</f>
        <v>0</v>
      </c>
      <c r="AK67" s="47">
        <f>'Analitika nastave'!AL68</f>
        <v>0</v>
      </c>
      <c r="AL67" s="194">
        <f>'Analitika nastave'!AM68</f>
        <v>0</v>
      </c>
      <c r="AM67" s="170" t="str">
        <f>'Analitika nastave'!AN68</f>
        <v>NE</v>
      </c>
      <c r="AN67" s="198">
        <f>'Analitika nastave'!AO68</f>
        <v>0</v>
      </c>
    </row>
    <row r="68" spans="1:40" ht="15.75" thickBot="1" x14ac:dyDescent="0.3">
      <c r="A68" s="191"/>
      <c r="B68" s="193"/>
      <c r="C68" s="50" t="str">
        <f>'Analitika nastave'!D69</f>
        <v>P</v>
      </c>
      <c r="D68" s="51">
        <f>'Analitika nastave'!E69</f>
        <v>0</v>
      </c>
      <c r="E68" s="51">
        <f>'Analitika nastave'!F69</f>
        <v>0</v>
      </c>
      <c r="F68" s="51">
        <f>'Analitika nastave'!G69</f>
        <v>0</v>
      </c>
      <c r="G68" s="51">
        <f>'Analitika nastave'!H69</f>
        <v>0</v>
      </c>
      <c r="H68" s="195"/>
      <c r="I68" s="196"/>
      <c r="J68" s="52">
        <f>'Analitika nastave'!K69</f>
        <v>0</v>
      </c>
      <c r="K68" s="51">
        <f>'Analitika nastave'!L69</f>
        <v>0</v>
      </c>
      <c r="L68" s="51">
        <f>'Analitika nastave'!M69</f>
        <v>0</v>
      </c>
      <c r="M68" s="51">
        <f>'Analitika nastave'!N69</f>
        <v>0</v>
      </c>
      <c r="N68" s="195"/>
      <c r="O68" s="196"/>
      <c r="P68" s="52">
        <f>'Analitika nastave'!Q69</f>
        <v>0</v>
      </c>
      <c r="Q68" s="51">
        <f>'Analitika nastave'!R69</f>
        <v>0</v>
      </c>
      <c r="R68" s="51">
        <f>'Analitika nastave'!S69</f>
        <v>0</v>
      </c>
      <c r="S68" s="51">
        <f>'Analitika nastave'!T69</f>
        <v>0</v>
      </c>
      <c r="T68" s="195"/>
      <c r="U68" s="196"/>
      <c r="V68" s="52">
        <f>'Analitika nastave'!W69</f>
        <v>0</v>
      </c>
      <c r="W68" s="51">
        <f>'Analitika nastave'!X69</f>
        <v>0</v>
      </c>
      <c r="X68" s="51">
        <f>'Analitika nastave'!Y69</f>
        <v>0</v>
      </c>
      <c r="Y68" s="51">
        <f>'Analitika nastave'!Z69</f>
        <v>0</v>
      </c>
      <c r="Z68" s="195"/>
      <c r="AA68" s="196"/>
      <c r="AB68" s="52">
        <f>'Analitika nastave'!AC69</f>
        <v>0</v>
      </c>
      <c r="AC68" s="51">
        <f>'Analitika nastave'!AD69</f>
        <v>0</v>
      </c>
      <c r="AD68" s="51">
        <f>'Analitika nastave'!AE69</f>
        <v>0</v>
      </c>
      <c r="AE68" s="51">
        <f>'Analitika nastave'!AF69</f>
        <v>0</v>
      </c>
      <c r="AF68" s="197"/>
      <c r="AG68" s="196"/>
      <c r="AH68" s="52">
        <f>'Analitika nastave'!AI69</f>
        <v>0</v>
      </c>
      <c r="AI68" s="51">
        <f>'Analitika nastave'!AJ69</f>
        <v>0</v>
      </c>
      <c r="AJ68" s="51">
        <f>'Analitika nastave'!AK69</f>
        <v>0</v>
      </c>
      <c r="AK68" s="51">
        <f>'Analitika nastave'!AL69</f>
        <v>0</v>
      </c>
      <c r="AL68" s="197"/>
      <c r="AM68" s="196"/>
      <c r="AN68" s="199"/>
    </row>
    <row r="69" spans="1:40" x14ac:dyDescent="0.25">
      <c r="A69" s="190">
        <v>32</v>
      </c>
      <c r="B69" s="192">
        <f>'Analitika nastave'!C70</f>
        <v>0</v>
      </c>
      <c r="C69" s="45" t="str">
        <f>'Analitika nastave'!D70</f>
        <v>B</v>
      </c>
      <c r="D69" s="46">
        <f>'Analitika nastave'!E70</f>
        <v>0</v>
      </c>
      <c r="E69" s="47">
        <f>'Analitika nastave'!F70</f>
        <v>0</v>
      </c>
      <c r="F69" s="47">
        <f>'Analitika nastave'!G70</f>
        <v>0</v>
      </c>
      <c r="G69" s="47">
        <f>'Analitika nastave'!H70</f>
        <v>0</v>
      </c>
      <c r="H69" s="194">
        <f>'Analitika nastave'!I70</f>
        <v>0</v>
      </c>
      <c r="I69" s="170" t="str">
        <f>'Analitika nastave'!J70</f>
        <v>NE</v>
      </c>
      <c r="J69" s="46">
        <f>'Analitika nastave'!K70</f>
        <v>0</v>
      </c>
      <c r="K69" s="47">
        <f>'Analitika nastave'!L70</f>
        <v>0</v>
      </c>
      <c r="L69" s="47">
        <f>'Analitika nastave'!M70</f>
        <v>0</v>
      </c>
      <c r="M69" s="47">
        <f>'Analitika nastave'!N70</f>
        <v>0</v>
      </c>
      <c r="N69" s="194">
        <f>'Analitika nastave'!O70</f>
        <v>0</v>
      </c>
      <c r="O69" s="170" t="str">
        <f>'Analitika nastave'!P70</f>
        <v>NE</v>
      </c>
      <c r="P69" s="46">
        <f>'Analitika nastave'!Q70</f>
        <v>0</v>
      </c>
      <c r="Q69" s="47">
        <f>'Analitika nastave'!R70</f>
        <v>0</v>
      </c>
      <c r="R69" s="47">
        <f>'Analitika nastave'!S70</f>
        <v>0</v>
      </c>
      <c r="S69" s="47">
        <f>'Analitika nastave'!T70</f>
        <v>0</v>
      </c>
      <c r="T69" s="194">
        <f>'Analitika nastave'!U70</f>
        <v>0</v>
      </c>
      <c r="U69" s="170" t="str">
        <f>'Analitika nastave'!V70</f>
        <v>NE</v>
      </c>
      <c r="V69" s="46">
        <f>'Analitika nastave'!W70</f>
        <v>0</v>
      </c>
      <c r="W69" s="47">
        <f>'Analitika nastave'!X70</f>
        <v>0</v>
      </c>
      <c r="X69" s="47">
        <f>'Analitika nastave'!Y70</f>
        <v>0</v>
      </c>
      <c r="Y69" s="47">
        <f>'Analitika nastave'!Z70</f>
        <v>0</v>
      </c>
      <c r="Z69" s="194">
        <f>'Analitika nastave'!AA70</f>
        <v>0</v>
      </c>
      <c r="AA69" s="170" t="str">
        <f>'Analitika nastave'!AB70</f>
        <v>NE</v>
      </c>
      <c r="AB69" s="46">
        <f>'Analitika nastave'!AC70</f>
        <v>0</v>
      </c>
      <c r="AC69" s="47">
        <f>'Analitika nastave'!AD70</f>
        <v>0</v>
      </c>
      <c r="AD69" s="47">
        <f>'Analitika nastave'!AE70</f>
        <v>0</v>
      </c>
      <c r="AE69" s="47">
        <f>'Analitika nastave'!AF70</f>
        <v>0</v>
      </c>
      <c r="AF69" s="194">
        <f>'Analitika nastave'!AG70</f>
        <v>0</v>
      </c>
      <c r="AG69" s="170" t="str">
        <f>'Analitika nastave'!AH70</f>
        <v>NE</v>
      </c>
      <c r="AH69" s="46">
        <f>'Analitika nastave'!AI70</f>
        <v>0</v>
      </c>
      <c r="AI69" s="47">
        <f>'Analitika nastave'!AJ70</f>
        <v>0</v>
      </c>
      <c r="AJ69" s="47">
        <f>'Analitika nastave'!AK70</f>
        <v>0</v>
      </c>
      <c r="AK69" s="47">
        <f>'Analitika nastave'!AL70</f>
        <v>0</v>
      </c>
      <c r="AL69" s="194">
        <f>'Analitika nastave'!AM70</f>
        <v>0</v>
      </c>
      <c r="AM69" s="170" t="str">
        <f>'Analitika nastave'!AN70</f>
        <v>NE</v>
      </c>
      <c r="AN69" s="198">
        <f>'Analitika nastave'!AO70</f>
        <v>0</v>
      </c>
    </row>
    <row r="70" spans="1:40" ht="15.75" thickBot="1" x14ac:dyDescent="0.3">
      <c r="A70" s="191"/>
      <c r="B70" s="193"/>
      <c r="C70" s="50" t="str">
        <f>'Analitika nastave'!D71</f>
        <v>P</v>
      </c>
      <c r="D70" s="51">
        <f>'Analitika nastave'!E71</f>
        <v>0</v>
      </c>
      <c r="E70" s="51">
        <f>'Analitika nastave'!F71</f>
        <v>0</v>
      </c>
      <c r="F70" s="51">
        <f>'Analitika nastave'!G71</f>
        <v>0</v>
      </c>
      <c r="G70" s="51">
        <f>'Analitika nastave'!H71</f>
        <v>0</v>
      </c>
      <c r="H70" s="195"/>
      <c r="I70" s="196"/>
      <c r="J70" s="52">
        <f>'Analitika nastave'!K71</f>
        <v>0</v>
      </c>
      <c r="K70" s="51">
        <f>'Analitika nastave'!L71</f>
        <v>0</v>
      </c>
      <c r="L70" s="51">
        <f>'Analitika nastave'!M71</f>
        <v>0</v>
      </c>
      <c r="M70" s="51">
        <f>'Analitika nastave'!N71</f>
        <v>0</v>
      </c>
      <c r="N70" s="195"/>
      <c r="O70" s="196"/>
      <c r="P70" s="52">
        <f>'Analitika nastave'!Q71</f>
        <v>0</v>
      </c>
      <c r="Q70" s="51">
        <f>'Analitika nastave'!R71</f>
        <v>0</v>
      </c>
      <c r="R70" s="51">
        <f>'Analitika nastave'!S71</f>
        <v>0</v>
      </c>
      <c r="S70" s="51">
        <f>'Analitika nastave'!T71</f>
        <v>0</v>
      </c>
      <c r="T70" s="195"/>
      <c r="U70" s="196"/>
      <c r="V70" s="52">
        <f>'Analitika nastave'!W71</f>
        <v>0</v>
      </c>
      <c r="W70" s="51">
        <f>'Analitika nastave'!X71</f>
        <v>0</v>
      </c>
      <c r="X70" s="51">
        <f>'Analitika nastave'!Y71</f>
        <v>0</v>
      </c>
      <c r="Y70" s="51">
        <f>'Analitika nastave'!Z71</f>
        <v>0</v>
      </c>
      <c r="Z70" s="195"/>
      <c r="AA70" s="196"/>
      <c r="AB70" s="52">
        <f>'Analitika nastave'!AC71</f>
        <v>0</v>
      </c>
      <c r="AC70" s="51">
        <f>'Analitika nastave'!AD71</f>
        <v>0</v>
      </c>
      <c r="AD70" s="51">
        <f>'Analitika nastave'!AE71</f>
        <v>0</v>
      </c>
      <c r="AE70" s="51">
        <f>'Analitika nastave'!AF71</f>
        <v>0</v>
      </c>
      <c r="AF70" s="197"/>
      <c r="AG70" s="196"/>
      <c r="AH70" s="52">
        <f>'Analitika nastave'!AI71</f>
        <v>0</v>
      </c>
      <c r="AI70" s="51">
        <f>'Analitika nastave'!AJ71</f>
        <v>0</v>
      </c>
      <c r="AJ70" s="51">
        <f>'Analitika nastave'!AK71</f>
        <v>0</v>
      </c>
      <c r="AK70" s="51">
        <f>'Analitika nastave'!AL71</f>
        <v>0</v>
      </c>
      <c r="AL70" s="197"/>
      <c r="AM70" s="196"/>
      <c r="AN70" s="199"/>
    </row>
    <row r="71" spans="1:40" x14ac:dyDescent="0.25">
      <c r="A71" s="190">
        <v>33</v>
      </c>
      <c r="B71" s="192">
        <f>'Analitika nastave'!C72</f>
        <v>0</v>
      </c>
      <c r="C71" s="45" t="str">
        <f>'Analitika nastave'!D72</f>
        <v>B</v>
      </c>
      <c r="D71" s="46">
        <f>'Analitika nastave'!E72</f>
        <v>0</v>
      </c>
      <c r="E71" s="47">
        <f>'Analitika nastave'!F72</f>
        <v>0</v>
      </c>
      <c r="F71" s="47">
        <f>'Analitika nastave'!G72</f>
        <v>0</v>
      </c>
      <c r="G71" s="47">
        <f>'Analitika nastave'!H72</f>
        <v>0</v>
      </c>
      <c r="H71" s="194">
        <f>'Analitika nastave'!I72</f>
        <v>0</v>
      </c>
      <c r="I71" s="170" t="str">
        <f>'Analitika nastave'!J72</f>
        <v>NE</v>
      </c>
      <c r="J71" s="46">
        <f>'Analitika nastave'!K72</f>
        <v>0</v>
      </c>
      <c r="K71" s="47">
        <f>'Analitika nastave'!L72</f>
        <v>0</v>
      </c>
      <c r="L71" s="47">
        <f>'Analitika nastave'!M72</f>
        <v>0</v>
      </c>
      <c r="M71" s="47">
        <f>'Analitika nastave'!N72</f>
        <v>0</v>
      </c>
      <c r="N71" s="194">
        <f>'Analitika nastave'!O72</f>
        <v>0</v>
      </c>
      <c r="O71" s="170" t="str">
        <f>'Analitika nastave'!P72</f>
        <v>NE</v>
      </c>
      <c r="P71" s="46">
        <f>'Analitika nastave'!Q72</f>
        <v>0</v>
      </c>
      <c r="Q71" s="47">
        <f>'Analitika nastave'!R72</f>
        <v>0</v>
      </c>
      <c r="R71" s="47">
        <f>'Analitika nastave'!S72</f>
        <v>0</v>
      </c>
      <c r="S71" s="47">
        <f>'Analitika nastave'!T72</f>
        <v>0</v>
      </c>
      <c r="T71" s="194">
        <f>'Analitika nastave'!U72</f>
        <v>0</v>
      </c>
      <c r="U71" s="170" t="str">
        <f>'Analitika nastave'!V72</f>
        <v>NE</v>
      </c>
      <c r="V71" s="46">
        <f>'Analitika nastave'!W72</f>
        <v>0</v>
      </c>
      <c r="W71" s="47">
        <f>'Analitika nastave'!X72</f>
        <v>0</v>
      </c>
      <c r="X71" s="47">
        <f>'Analitika nastave'!Y72</f>
        <v>0</v>
      </c>
      <c r="Y71" s="47">
        <f>'Analitika nastave'!Z72</f>
        <v>0</v>
      </c>
      <c r="Z71" s="194">
        <f>'Analitika nastave'!AA72</f>
        <v>0</v>
      </c>
      <c r="AA71" s="170" t="str">
        <f>'Analitika nastave'!AB72</f>
        <v>NE</v>
      </c>
      <c r="AB71" s="46">
        <f>'Analitika nastave'!AC72</f>
        <v>0</v>
      </c>
      <c r="AC71" s="47">
        <f>'Analitika nastave'!AD72</f>
        <v>0</v>
      </c>
      <c r="AD71" s="47">
        <f>'Analitika nastave'!AE72</f>
        <v>0</v>
      </c>
      <c r="AE71" s="47">
        <f>'Analitika nastave'!AF72</f>
        <v>0</v>
      </c>
      <c r="AF71" s="194">
        <f>'Analitika nastave'!AG72</f>
        <v>0</v>
      </c>
      <c r="AG71" s="170" t="str">
        <f>'Analitika nastave'!AH72</f>
        <v>NE</v>
      </c>
      <c r="AH71" s="46">
        <f>'Analitika nastave'!AI72</f>
        <v>0</v>
      </c>
      <c r="AI71" s="47">
        <f>'Analitika nastave'!AJ72</f>
        <v>0</v>
      </c>
      <c r="AJ71" s="47">
        <f>'Analitika nastave'!AK72</f>
        <v>0</v>
      </c>
      <c r="AK71" s="47">
        <f>'Analitika nastave'!AL72</f>
        <v>0</v>
      </c>
      <c r="AL71" s="194">
        <f>'Analitika nastave'!AM72</f>
        <v>0</v>
      </c>
      <c r="AM71" s="170" t="str">
        <f>'Analitika nastave'!AN72</f>
        <v>NE</v>
      </c>
      <c r="AN71" s="198">
        <f>'Analitika nastave'!AO72</f>
        <v>0</v>
      </c>
    </row>
    <row r="72" spans="1:40" ht="15.75" thickBot="1" x14ac:dyDescent="0.3">
      <c r="A72" s="191"/>
      <c r="B72" s="193"/>
      <c r="C72" s="50" t="str">
        <f>'Analitika nastave'!D73</f>
        <v>P</v>
      </c>
      <c r="D72" s="51">
        <f>'Analitika nastave'!E73</f>
        <v>0</v>
      </c>
      <c r="E72" s="51">
        <f>'Analitika nastave'!F73</f>
        <v>0</v>
      </c>
      <c r="F72" s="51">
        <f>'Analitika nastave'!G73</f>
        <v>0</v>
      </c>
      <c r="G72" s="51">
        <f>'Analitika nastave'!H73</f>
        <v>0</v>
      </c>
      <c r="H72" s="195"/>
      <c r="I72" s="196"/>
      <c r="J72" s="52">
        <f>'Analitika nastave'!K73</f>
        <v>0</v>
      </c>
      <c r="K72" s="51">
        <f>'Analitika nastave'!L73</f>
        <v>0</v>
      </c>
      <c r="L72" s="51">
        <f>'Analitika nastave'!M73</f>
        <v>0</v>
      </c>
      <c r="M72" s="51">
        <f>'Analitika nastave'!N73</f>
        <v>0</v>
      </c>
      <c r="N72" s="195"/>
      <c r="O72" s="196"/>
      <c r="P72" s="52">
        <f>'Analitika nastave'!Q73</f>
        <v>0</v>
      </c>
      <c r="Q72" s="51">
        <f>'Analitika nastave'!R73</f>
        <v>0</v>
      </c>
      <c r="R72" s="51">
        <f>'Analitika nastave'!S73</f>
        <v>0</v>
      </c>
      <c r="S72" s="51">
        <f>'Analitika nastave'!T73</f>
        <v>0</v>
      </c>
      <c r="T72" s="195"/>
      <c r="U72" s="196"/>
      <c r="V72" s="52">
        <f>'Analitika nastave'!W73</f>
        <v>0</v>
      </c>
      <c r="W72" s="51">
        <f>'Analitika nastave'!X73</f>
        <v>0</v>
      </c>
      <c r="X72" s="51">
        <f>'Analitika nastave'!Y73</f>
        <v>0</v>
      </c>
      <c r="Y72" s="51">
        <f>'Analitika nastave'!Z73</f>
        <v>0</v>
      </c>
      <c r="Z72" s="195"/>
      <c r="AA72" s="196"/>
      <c r="AB72" s="52">
        <f>'Analitika nastave'!AC73</f>
        <v>0</v>
      </c>
      <c r="AC72" s="51">
        <f>'Analitika nastave'!AD73</f>
        <v>0</v>
      </c>
      <c r="AD72" s="51">
        <f>'Analitika nastave'!AE73</f>
        <v>0</v>
      </c>
      <c r="AE72" s="51">
        <f>'Analitika nastave'!AF73</f>
        <v>0</v>
      </c>
      <c r="AF72" s="197"/>
      <c r="AG72" s="196"/>
      <c r="AH72" s="52">
        <f>'Analitika nastave'!AI73</f>
        <v>0</v>
      </c>
      <c r="AI72" s="51">
        <f>'Analitika nastave'!AJ73</f>
        <v>0</v>
      </c>
      <c r="AJ72" s="51">
        <f>'Analitika nastave'!AK73</f>
        <v>0</v>
      </c>
      <c r="AK72" s="51">
        <f>'Analitika nastave'!AL73</f>
        <v>0</v>
      </c>
      <c r="AL72" s="197"/>
      <c r="AM72" s="196"/>
      <c r="AN72" s="199"/>
    </row>
    <row r="73" spans="1:40" x14ac:dyDescent="0.25">
      <c r="A73" s="190">
        <v>34</v>
      </c>
      <c r="B73" s="192">
        <f>'Analitika nastave'!C74</f>
        <v>0</v>
      </c>
      <c r="C73" s="45" t="str">
        <f>'Analitika nastave'!D74</f>
        <v>B</v>
      </c>
      <c r="D73" s="46">
        <f>'Analitika nastave'!E74</f>
        <v>0</v>
      </c>
      <c r="E73" s="47">
        <f>'Analitika nastave'!F74</f>
        <v>0</v>
      </c>
      <c r="F73" s="47">
        <f>'Analitika nastave'!G74</f>
        <v>0</v>
      </c>
      <c r="G73" s="47">
        <f>'Analitika nastave'!H74</f>
        <v>0</v>
      </c>
      <c r="H73" s="194">
        <f>'Analitika nastave'!I74</f>
        <v>0</v>
      </c>
      <c r="I73" s="170" t="str">
        <f>'Analitika nastave'!J74</f>
        <v>NE</v>
      </c>
      <c r="J73" s="46">
        <f>'Analitika nastave'!K74</f>
        <v>0</v>
      </c>
      <c r="K73" s="47">
        <f>'Analitika nastave'!L74</f>
        <v>0</v>
      </c>
      <c r="L73" s="47">
        <f>'Analitika nastave'!M74</f>
        <v>0</v>
      </c>
      <c r="M73" s="47">
        <f>'Analitika nastave'!N74</f>
        <v>0</v>
      </c>
      <c r="N73" s="194">
        <f>'Analitika nastave'!O74</f>
        <v>0</v>
      </c>
      <c r="O73" s="170" t="str">
        <f>'Analitika nastave'!P74</f>
        <v>NE</v>
      </c>
      <c r="P73" s="46">
        <f>'Analitika nastave'!Q74</f>
        <v>0</v>
      </c>
      <c r="Q73" s="47">
        <f>'Analitika nastave'!R74</f>
        <v>0</v>
      </c>
      <c r="R73" s="47">
        <f>'Analitika nastave'!S74</f>
        <v>0</v>
      </c>
      <c r="S73" s="47">
        <f>'Analitika nastave'!T74</f>
        <v>0</v>
      </c>
      <c r="T73" s="194">
        <f>'Analitika nastave'!U74</f>
        <v>0</v>
      </c>
      <c r="U73" s="170" t="str">
        <f>'Analitika nastave'!V74</f>
        <v>NE</v>
      </c>
      <c r="V73" s="46">
        <f>'Analitika nastave'!W74</f>
        <v>0</v>
      </c>
      <c r="W73" s="47">
        <f>'Analitika nastave'!X74</f>
        <v>0</v>
      </c>
      <c r="X73" s="47">
        <f>'Analitika nastave'!Y74</f>
        <v>0</v>
      </c>
      <c r="Y73" s="47">
        <f>'Analitika nastave'!Z74</f>
        <v>0</v>
      </c>
      <c r="Z73" s="194">
        <f>'Analitika nastave'!AA74</f>
        <v>0</v>
      </c>
      <c r="AA73" s="170" t="str">
        <f>'Analitika nastave'!AB74</f>
        <v>NE</v>
      </c>
      <c r="AB73" s="46">
        <f>'Analitika nastave'!AC74</f>
        <v>0</v>
      </c>
      <c r="AC73" s="47">
        <f>'Analitika nastave'!AD74</f>
        <v>0</v>
      </c>
      <c r="AD73" s="47">
        <f>'Analitika nastave'!AE74</f>
        <v>0</v>
      </c>
      <c r="AE73" s="47">
        <f>'Analitika nastave'!AF74</f>
        <v>0</v>
      </c>
      <c r="AF73" s="194">
        <f>'Analitika nastave'!AG74</f>
        <v>0</v>
      </c>
      <c r="AG73" s="170" t="str">
        <f>'Analitika nastave'!AH74</f>
        <v>NE</v>
      </c>
      <c r="AH73" s="46">
        <f>'Analitika nastave'!AI74</f>
        <v>0</v>
      </c>
      <c r="AI73" s="47">
        <f>'Analitika nastave'!AJ74</f>
        <v>0</v>
      </c>
      <c r="AJ73" s="47">
        <f>'Analitika nastave'!AK74</f>
        <v>0</v>
      </c>
      <c r="AK73" s="47">
        <f>'Analitika nastave'!AL74</f>
        <v>0</v>
      </c>
      <c r="AL73" s="194">
        <f>'Analitika nastave'!AM74</f>
        <v>0</v>
      </c>
      <c r="AM73" s="170" t="str">
        <f>'Analitika nastave'!AN74</f>
        <v>NE</v>
      </c>
      <c r="AN73" s="198">
        <f>'Analitika nastave'!AO74</f>
        <v>0</v>
      </c>
    </row>
    <row r="74" spans="1:40" ht="15.75" thickBot="1" x14ac:dyDescent="0.3">
      <c r="A74" s="191"/>
      <c r="B74" s="193"/>
      <c r="C74" s="50" t="str">
        <f>'Analitika nastave'!D75</f>
        <v>P</v>
      </c>
      <c r="D74" s="51">
        <f>'Analitika nastave'!E75</f>
        <v>0</v>
      </c>
      <c r="E74" s="51">
        <f>'Analitika nastave'!F75</f>
        <v>0</v>
      </c>
      <c r="F74" s="51">
        <f>'Analitika nastave'!G75</f>
        <v>0</v>
      </c>
      <c r="G74" s="51">
        <f>'Analitika nastave'!H75</f>
        <v>0</v>
      </c>
      <c r="H74" s="195"/>
      <c r="I74" s="196"/>
      <c r="J74" s="52">
        <f>'Analitika nastave'!K75</f>
        <v>0</v>
      </c>
      <c r="K74" s="51">
        <f>'Analitika nastave'!L75</f>
        <v>0</v>
      </c>
      <c r="L74" s="51">
        <f>'Analitika nastave'!M75</f>
        <v>0</v>
      </c>
      <c r="M74" s="51">
        <f>'Analitika nastave'!N75</f>
        <v>0</v>
      </c>
      <c r="N74" s="195"/>
      <c r="O74" s="196"/>
      <c r="P74" s="52">
        <f>'Analitika nastave'!Q75</f>
        <v>0</v>
      </c>
      <c r="Q74" s="51">
        <f>'Analitika nastave'!R75</f>
        <v>0</v>
      </c>
      <c r="R74" s="51">
        <f>'Analitika nastave'!S75</f>
        <v>0</v>
      </c>
      <c r="S74" s="51">
        <f>'Analitika nastave'!T75</f>
        <v>0</v>
      </c>
      <c r="T74" s="195"/>
      <c r="U74" s="196"/>
      <c r="V74" s="52">
        <f>'Analitika nastave'!W75</f>
        <v>0</v>
      </c>
      <c r="W74" s="51">
        <f>'Analitika nastave'!X75</f>
        <v>0</v>
      </c>
      <c r="X74" s="51">
        <f>'Analitika nastave'!Y75</f>
        <v>0</v>
      </c>
      <c r="Y74" s="51">
        <f>'Analitika nastave'!Z75</f>
        <v>0</v>
      </c>
      <c r="Z74" s="195"/>
      <c r="AA74" s="196"/>
      <c r="AB74" s="52">
        <f>'Analitika nastave'!AC75</f>
        <v>0</v>
      </c>
      <c r="AC74" s="51">
        <f>'Analitika nastave'!AD75</f>
        <v>0</v>
      </c>
      <c r="AD74" s="51">
        <f>'Analitika nastave'!AE75</f>
        <v>0</v>
      </c>
      <c r="AE74" s="51">
        <f>'Analitika nastave'!AF75</f>
        <v>0</v>
      </c>
      <c r="AF74" s="197"/>
      <c r="AG74" s="196"/>
      <c r="AH74" s="52">
        <f>'Analitika nastave'!AI75</f>
        <v>0</v>
      </c>
      <c r="AI74" s="51">
        <f>'Analitika nastave'!AJ75</f>
        <v>0</v>
      </c>
      <c r="AJ74" s="51">
        <f>'Analitika nastave'!AK75</f>
        <v>0</v>
      </c>
      <c r="AK74" s="51">
        <f>'Analitika nastave'!AL75</f>
        <v>0</v>
      </c>
      <c r="AL74" s="197"/>
      <c r="AM74" s="196"/>
      <c r="AN74" s="199"/>
    </row>
    <row r="75" spans="1:40" x14ac:dyDescent="0.25">
      <c r="A75" s="190">
        <v>35</v>
      </c>
      <c r="B75" s="192">
        <f>'Analitika nastave'!C76</f>
        <v>0</v>
      </c>
      <c r="C75" s="45" t="str">
        <f>'Analitika nastave'!D76</f>
        <v>B</v>
      </c>
      <c r="D75" s="46">
        <f>'Analitika nastave'!E76</f>
        <v>0</v>
      </c>
      <c r="E75" s="47">
        <f>'Analitika nastave'!F76</f>
        <v>0</v>
      </c>
      <c r="F75" s="47">
        <f>'Analitika nastave'!G76</f>
        <v>0</v>
      </c>
      <c r="G75" s="47">
        <f>'Analitika nastave'!H76</f>
        <v>0</v>
      </c>
      <c r="H75" s="194">
        <f>'Analitika nastave'!I76</f>
        <v>0</v>
      </c>
      <c r="I75" s="170" t="str">
        <f>'Analitika nastave'!J76</f>
        <v>NE</v>
      </c>
      <c r="J75" s="46">
        <f>'Analitika nastave'!K76</f>
        <v>0</v>
      </c>
      <c r="K75" s="47">
        <f>'Analitika nastave'!L76</f>
        <v>0</v>
      </c>
      <c r="L75" s="47">
        <f>'Analitika nastave'!M76</f>
        <v>0</v>
      </c>
      <c r="M75" s="47">
        <f>'Analitika nastave'!N76</f>
        <v>0</v>
      </c>
      <c r="N75" s="194">
        <f>'Analitika nastave'!O76</f>
        <v>0</v>
      </c>
      <c r="O75" s="170" t="str">
        <f>'Analitika nastave'!P76</f>
        <v>NE</v>
      </c>
      <c r="P75" s="46">
        <f>'Analitika nastave'!Q76</f>
        <v>0</v>
      </c>
      <c r="Q75" s="47">
        <f>'Analitika nastave'!R76</f>
        <v>0</v>
      </c>
      <c r="R75" s="47">
        <f>'Analitika nastave'!S76</f>
        <v>0</v>
      </c>
      <c r="S75" s="47">
        <f>'Analitika nastave'!T76</f>
        <v>0</v>
      </c>
      <c r="T75" s="194">
        <f>'Analitika nastave'!U76</f>
        <v>0</v>
      </c>
      <c r="U75" s="170" t="str">
        <f>'Analitika nastave'!V76</f>
        <v>NE</v>
      </c>
      <c r="V75" s="46">
        <f>'Analitika nastave'!W76</f>
        <v>0</v>
      </c>
      <c r="W75" s="47">
        <f>'Analitika nastave'!X76</f>
        <v>0</v>
      </c>
      <c r="X75" s="47">
        <f>'Analitika nastave'!Y76</f>
        <v>0</v>
      </c>
      <c r="Y75" s="47">
        <f>'Analitika nastave'!Z76</f>
        <v>0</v>
      </c>
      <c r="Z75" s="194">
        <f>'Analitika nastave'!AA76</f>
        <v>0</v>
      </c>
      <c r="AA75" s="170" t="str">
        <f>'Analitika nastave'!AB76</f>
        <v>NE</v>
      </c>
      <c r="AB75" s="46">
        <f>'Analitika nastave'!AC76</f>
        <v>0</v>
      </c>
      <c r="AC75" s="47">
        <f>'Analitika nastave'!AD76</f>
        <v>0</v>
      </c>
      <c r="AD75" s="47">
        <f>'Analitika nastave'!AE76</f>
        <v>0</v>
      </c>
      <c r="AE75" s="47">
        <f>'Analitika nastave'!AF76</f>
        <v>0</v>
      </c>
      <c r="AF75" s="194">
        <f>'Analitika nastave'!AG76</f>
        <v>0</v>
      </c>
      <c r="AG75" s="170" t="str">
        <f>'Analitika nastave'!AH76</f>
        <v>NE</v>
      </c>
      <c r="AH75" s="46">
        <f>'Analitika nastave'!AI76</f>
        <v>0</v>
      </c>
      <c r="AI75" s="47">
        <f>'Analitika nastave'!AJ76</f>
        <v>0</v>
      </c>
      <c r="AJ75" s="47">
        <f>'Analitika nastave'!AK76</f>
        <v>0</v>
      </c>
      <c r="AK75" s="47">
        <f>'Analitika nastave'!AL76</f>
        <v>0</v>
      </c>
      <c r="AL75" s="194">
        <f>'Analitika nastave'!AM76</f>
        <v>0</v>
      </c>
      <c r="AM75" s="170" t="str">
        <f>'Analitika nastave'!AN76</f>
        <v>NE</v>
      </c>
      <c r="AN75" s="198">
        <f>'Analitika nastave'!AO76</f>
        <v>0</v>
      </c>
    </row>
    <row r="76" spans="1:40" ht="15.75" thickBot="1" x14ac:dyDescent="0.3">
      <c r="A76" s="191"/>
      <c r="B76" s="193"/>
      <c r="C76" s="50" t="str">
        <f>'Analitika nastave'!D77</f>
        <v>P</v>
      </c>
      <c r="D76" s="51">
        <f>'Analitika nastave'!E77</f>
        <v>0</v>
      </c>
      <c r="E76" s="51">
        <f>'Analitika nastave'!F77</f>
        <v>0</v>
      </c>
      <c r="F76" s="51">
        <f>'Analitika nastave'!G77</f>
        <v>0</v>
      </c>
      <c r="G76" s="51">
        <f>'Analitika nastave'!H77</f>
        <v>0</v>
      </c>
      <c r="H76" s="195"/>
      <c r="I76" s="196"/>
      <c r="J76" s="52">
        <f>'Analitika nastave'!K77</f>
        <v>0</v>
      </c>
      <c r="K76" s="51">
        <f>'Analitika nastave'!L77</f>
        <v>0</v>
      </c>
      <c r="L76" s="51">
        <f>'Analitika nastave'!M77</f>
        <v>0</v>
      </c>
      <c r="M76" s="51">
        <f>'Analitika nastave'!N77</f>
        <v>0</v>
      </c>
      <c r="N76" s="195"/>
      <c r="O76" s="196"/>
      <c r="P76" s="52">
        <f>'Analitika nastave'!Q77</f>
        <v>0</v>
      </c>
      <c r="Q76" s="51">
        <f>'Analitika nastave'!R77</f>
        <v>0</v>
      </c>
      <c r="R76" s="51">
        <f>'Analitika nastave'!S77</f>
        <v>0</v>
      </c>
      <c r="S76" s="51">
        <f>'Analitika nastave'!T77</f>
        <v>0</v>
      </c>
      <c r="T76" s="195"/>
      <c r="U76" s="196"/>
      <c r="V76" s="52">
        <f>'Analitika nastave'!W77</f>
        <v>0</v>
      </c>
      <c r="W76" s="51">
        <f>'Analitika nastave'!X77</f>
        <v>0</v>
      </c>
      <c r="X76" s="51">
        <f>'Analitika nastave'!Y77</f>
        <v>0</v>
      </c>
      <c r="Y76" s="51">
        <f>'Analitika nastave'!Z77</f>
        <v>0</v>
      </c>
      <c r="Z76" s="195"/>
      <c r="AA76" s="196"/>
      <c r="AB76" s="52">
        <f>'Analitika nastave'!AC77</f>
        <v>0</v>
      </c>
      <c r="AC76" s="51">
        <f>'Analitika nastave'!AD77</f>
        <v>0</v>
      </c>
      <c r="AD76" s="51">
        <f>'Analitika nastave'!AE77</f>
        <v>0</v>
      </c>
      <c r="AE76" s="51">
        <f>'Analitika nastave'!AF77</f>
        <v>0</v>
      </c>
      <c r="AF76" s="197"/>
      <c r="AG76" s="196"/>
      <c r="AH76" s="52">
        <f>'Analitika nastave'!AI77</f>
        <v>0</v>
      </c>
      <c r="AI76" s="51">
        <f>'Analitika nastave'!AJ77</f>
        <v>0</v>
      </c>
      <c r="AJ76" s="51">
        <f>'Analitika nastave'!AK77</f>
        <v>0</v>
      </c>
      <c r="AK76" s="51">
        <f>'Analitika nastave'!AL77</f>
        <v>0</v>
      </c>
      <c r="AL76" s="197"/>
      <c r="AM76" s="196"/>
      <c r="AN76" s="199"/>
    </row>
    <row r="77" spans="1:40" x14ac:dyDescent="0.25">
      <c r="A77" s="190">
        <v>36</v>
      </c>
      <c r="B77" s="192">
        <f>'Analitika nastave'!C78</f>
        <v>0</v>
      </c>
      <c r="C77" s="45" t="str">
        <f>'Analitika nastave'!D78</f>
        <v>B</v>
      </c>
      <c r="D77" s="46">
        <f>'Analitika nastave'!E78</f>
        <v>0</v>
      </c>
      <c r="E77" s="47">
        <f>'Analitika nastave'!F78</f>
        <v>0</v>
      </c>
      <c r="F77" s="47">
        <f>'Analitika nastave'!G78</f>
        <v>0</v>
      </c>
      <c r="G77" s="47">
        <f>'Analitika nastave'!H78</f>
        <v>0</v>
      </c>
      <c r="H77" s="194">
        <f>'Analitika nastave'!I78</f>
        <v>0</v>
      </c>
      <c r="I77" s="170" t="str">
        <f>'Analitika nastave'!J78</f>
        <v>NE</v>
      </c>
      <c r="J77" s="46">
        <f>'Analitika nastave'!K78</f>
        <v>0</v>
      </c>
      <c r="K77" s="47">
        <f>'Analitika nastave'!L78</f>
        <v>0</v>
      </c>
      <c r="L77" s="47">
        <f>'Analitika nastave'!M78</f>
        <v>0</v>
      </c>
      <c r="M77" s="47">
        <f>'Analitika nastave'!N78</f>
        <v>0</v>
      </c>
      <c r="N77" s="194">
        <f>'Analitika nastave'!O78</f>
        <v>0</v>
      </c>
      <c r="O77" s="170" t="str">
        <f>'Analitika nastave'!P78</f>
        <v>NE</v>
      </c>
      <c r="P77" s="46">
        <f>'Analitika nastave'!Q78</f>
        <v>0</v>
      </c>
      <c r="Q77" s="47">
        <f>'Analitika nastave'!R78</f>
        <v>0</v>
      </c>
      <c r="R77" s="47">
        <f>'Analitika nastave'!S78</f>
        <v>0</v>
      </c>
      <c r="S77" s="47">
        <f>'Analitika nastave'!T78</f>
        <v>0</v>
      </c>
      <c r="T77" s="194">
        <f>'Analitika nastave'!U78</f>
        <v>0</v>
      </c>
      <c r="U77" s="170" t="str">
        <f>'Analitika nastave'!V78</f>
        <v>NE</v>
      </c>
      <c r="V77" s="46">
        <f>'Analitika nastave'!W78</f>
        <v>0</v>
      </c>
      <c r="W77" s="47">
        <f>'Analitika nastave'!X78</f>
        <v>0</v>
      </c>
      <c r="X77" s="47">
        <f>'Analitika nastave'!Y78</f>
        <v>0</v>
      </c>
      <c r="Y77" s="47">
        <f>'Analitika nastave'!Z78</f>
        <v>0</v>
      </c>
      <c r="Z77" s="194">
        <f>'Analitika nastave'!AA78</f>
        <v>0</v>
      </c>
      <c r="AA77" s="170" t="str">
        <f>'Analitika nastave'!AB78</f>
        <v>NE</v>
      </c>
      <c r="AB77" s="46">
        <f>'Analitika nastave'!AC78</f>
        <v>0</v>
      </c>
      <c r="AC77" s="47">
        <f>'Analitika nastave'!AD78</f>
        <v>0</v>
      </c>
      <c r="AD77" s="47">
        <f>'Analitika nastave'!AE78</f>
        <v>0</v>
      </c>
      <c r="AE77" s="47">
        <f>'Analitika nastave'!AF78</f>
        <v>0</v>
      </c>
      <c r="AF77" s="194">
        <f>'Analitika nastave'!AG78</f>
        <v>0</v>
      </c>
      <c r="AG77" s="170" t="str">
        <f>'Analitika nastave'!AH78</f>
        <v>NE</v>
      </c>
      <c r="AH77" s="46">
        <f>'Analitika nastave'!AI78</f>
        <v>0</v>
      </c>
      <c r="AI77" s="47">
        <f>'Analitika nastave'!AJ78</f>
        <v>0</v>
      </c>
      <c r="AJ77" s="47">
        <f>'Analitika nastave'!AK78</f>
        <v>0</v>
      </c>
      <c r="AK77" s="47">
        <f>'Analitika nastave'!AL78</f>
        <v>0</v>
      </c>
      <c r="AL77" s="194">
        <f>'Analitika nastave'!AM78</f>
        <v>0</v>
      </c>
      <c r="AM77" s="170" t="str">
        <f>'Analitika nastave'!AN78</f>
        <v>NE</v>
      </c>
      <c r="AN77" s="198">
        <f>'Analitika nastave'!AO78</f>
        <v>0</v>
      </c>
    </row>
    <row r="78" spans="1:40" ht="15.75" thickBot="1" x14ac:dyDescent="0.3">
      <c r="A78" s="191"/>
      <c r="B78" s="193"/>
      <c r="C78" s="50" t="str">
        <f>'Analitika nastave'!D79</f>
        <v>P</v>
      </c>
      <c r="D78" s="51">
        <f>'Analitika nastave'!E79</f>
        <v>0</v>
      </c>
      <c r="E78" s="51">
        <f>'Analitika nastave'!F79</f>
        <v>0</v>
      </c>
      <c r="F78" s="51">
        <f>'Analitika nastave'!G79</f>
        <v>0</v>
      </c>
      <c r="G78" s="51">
        <f>'Analitika nastave'!H79</f>
        <v>0</v>
      </c>
      <c r="H78" s="195"/>
      <c r="I78" s="196"/>
      <c r="J78" s="52">
        <f>'Analitika nastave'!K79</f>
        <v>0</v>
      </c>
      <c r="K78" s="51">
        <f>'Analitika nastave'!L79</f>
        <v>0</v>
      </c>
      <c r="L78" s="51">
        <f>'Analitika nastave'!M79</f>
        <v>0</v>
      </c>
      <c r="M78" s="51">
        <f>'Analitika nastave'!N79</f>
        <v>0</v>
      </c>
      <c r="N78" s="195"/>
      <c r="O78" s="196"/>
      <c r="P78" s="52">
        <f>'Analitika nastave'!Q79</f>
        <v>0</v>
      </c>
      <c r="Q78" s="51">
        <f>'Analitika nastave'!R79</f>
        <v>0</v>
      </c>
      <c r="R78" s="51">
        <f>'Analitika nastave'!S79</f>
        <v>0</v>
      </c>
      <c r="S78" s="51">
        <f>'Analitika nastave'!T79</f>
        <v>0</v>
      </c>
      <c r="T78" s="195"/>
      <c r="U78" s="196"/>
      <c r="V78" s="52">
        <f>'Analitika nastave'!W79</f>
        <v>0</v>
      </c>
      <c r="W78" s="51">
        <f>'Analitika nastave'!X79</f>
        <v>0</v>
      </c>
      <c r="X78" s="51">
        <f>'Analitika nastave'!Y79</f>
        <v>0</v>
      </c>
      <c r="Y78" s="51">
        <f>'Analitika nastave'!Z79</f>
        <v>0</v>
      </c>
      <c r="Z78" s="195"/>
      <c r="AA78" s="196"/>
      <c r="AB78" s="52">
        <f>'Analitika nastave'!AC79</f>
        <v>0</v>
      </c>
      <c r="AC78" s="51">
        <f>'Analitika nastave'!AD79</f>
        <v>0</v>
      </c>
      <c r="AD78" s="51">
        <f>'Analitika nastave'!AE79</f>
        <v>0</v>
      </c>
      <c r="AE78" s="51">
        <f>'Analitika nastave'!AF79</f>
        <v>0</v>
      </c>
      <c r="AF78" s="197"/>
      <c r="AG78" s="196"/>
      <c r="AH78" s="52">
        <f>'Analitika nastave'!AI79</f>
        <v>0</v>
      </c>
      <c r="AI78" s="51">
        <f>'Analitika nastave'!AJ79</f>
        <v>0</v>
      </c>
      <c r="AJ78" s="51">
        <f>'Analitika nastave'!AK79</f>
        <v>0</v>
      </c>
      <c r="AK78" s="51">
        <f>'Analitika nastave'!AL79</f>
        <v>0</v>
      </c>
      <c r="AL78" s="197"/>
      <c r="AM78" s="196"/>
      <c r="AN78" s="199"/>
    </row>
    <row r="79" spans="1:40" x14ac:dyDescent="0.25">
      <c r="A79" s="190">
        <v>37</v>
      </c>
      <c r="B79" s="192">
        <f>'Analitika nastave'!C80</f>
        <v>0</v>
      </c>
      <c r="C79" s="45" t="str">
        <f>'Analitika nastave'!D80</f>
        <v>B</v>
      </c>
      <c r="D79" s="46">
        <f>'Analitika nastave'!E80</f>
        <v>0</v>
      </c>
      <c r="E79" s="47">
        <f>'Analitika nastave'!F80</f>
        <v>0</v>
      </c>
      <c r="F79" s="47">
        <f>'Analitika nastave'!G80</f>
        <v>0</v>
      </c>
      <c r="G79" s="47">
        <f>'Analitika nastave'!H80</f>
        <v>0</v>
      </c>
      <c r="H79" s="194">
        <f>'Analitika nastave'!I80</f>
        <v>0</v>
      </c>
      <c r="I79" s="170" t="str">
        <f>'Analitika nastave'!J80</f>
        <v>NE</v>
      </c>
      <c r="J79" s="46">
        <f>'Analitika nastave'!K80</f>
        <v>0</v>
      </c>
      <c r="K79" s="47">
        <f>'Analitika nastave'!L80</f>
        <v>0</v>
      </c>
      <c r="L79" s="47">
        <f>'Analitika nastave'!M80</f>
        <v>0</v>
      </c>
      <c r="M79" s="47">
        <f>'Analitika nastave'!N80</f>
        <v>0</v>
      </c>
      <c r="N79" s="194">
        <f>'Analitika nastave'!O80</f>
        <v>0</v>
      </c>
      <c r="O79" s="170" t="str">
        <f>'Analitika nastave'!P80</f>
        <v>NE</v>
      </c>
      <c r="P79" s="46">
        <f>'Analitika nastave'!Q80</f>
        <v>0</v>
      </c>
      <c r="Q79" s="47">
        <f>'Analitika nastave'!R80</f>
        <v>0</v>
      </c>
      <c r="R79" s="47">
        <f>'Analitika nastave'!S80</f>
        <v>0</v>
      </c>
      <c r="S79" s="47">
        <f>'Analitika nastave'!T80</f>
        <v>0</v>
      </c>
      <c r="T79" s="194">
        <f>'Analitika nastave'!U80</f>
        <v>0</v>
      </c>
      <c r="U79" s="170" t="str">
        <f>'Analitika nastave'!V80</f>
        <v>NE</v>
      </c>
      <c r="V79" s="46">
        <f>'Analitika nastave'!W80</f>
        <v>0</v>
      </c>
      <c r="W79" s="47">
        <f>'Analitika nastave'!X80</f>
        <v>0</v>
      </c>
      <c r="X79" s="47">
        <f>'Analitika nastave'!Y80</f>
        <v>0</v>
      </c>
      <c r="Y79" s="47">
        <f>'Analitika nastave'!Z80</f>
        <v>0</v>
      </c>
      <c r="Z79" s="194">
        <f>'Analitika nastave'!AA80</f>
        <v>0</v>
      </c>
      <c r="AA79" s="170" t="str">
        <f>'Analitika nastave'!AB80</f>
        <v>NE</v>
      </c>
      <c r="AB79" s="46">
        <f>'Analitika nastave'!AC80</f>
        <v>0</v>
      </c>
      <c r="AC79" s="47">
        <f>'Analitika nastave'!AD80</f>
        <v>0</v>
      </c>
      <c r="AD79" s="47">
        <f>'Analitika nastave'!AE80</f>
        <v>0</v>
      </c>
      <c r="AE79" s="47">
        <f>'Analitika nastave'!AF80</f>
        <v>0</v>
      </c>
      <c r="AF79" s="194">
        <f>'Analitika nastave'!AG80</f>
        <v>0</v>
      </c>
      <c r="AG79" s="170" t="str">
        <f>'Analitika nastave'!AH80</f>
        <v>NE</v>
      </c>
      <c r="AH79" s="46">
        <f>'Analitika nastave'!AI80</f>
        <v>0</v>
      </c>
      <c r="AI79" s="47">
        <f>'Analitika nastave'!AJ80</f>
        <v>0</v>
      </c>
      <c r="AJ79" s="47">
        <f>'Analitika nastave'!AK80</f>
        <v>0</v>
      </c>
      <c r="AK79" s="47">
        <f>'Analitika nastave'!AL80</f>
        <v>0</v>
      </c>
      <c r="AL79" s="194">
        <f>'Analitika nastave'!AM80</f>
        <v>0</v>
      </c>
      <c r="AM79" s="170" t="str">
        <f>'Analitika nastave'!AN80</f>
        <v>NE</v>
      </c>
      <c r="AN79" s="198">
        <f>'Analitika nastave'!AO80</f>
        <v>0</v>
      </c>
    </row>
    <row r="80" spans="1:40" ht="15.75" thickBot="1" x14ac:dyDescent="0.3">
      <c r="A80" s="191"/>
      <c r="B80" s="193"/>
      <c r="C80" s="50" t="str">
        <f>'Analitika nastave'!D81</f>
        <v>P</v>
      </c>
      <c r="D80" s="51">
        <f>'Analitika nastave'!E81</f>
        <v>0</v>
      </c>
      <c r="E80" s="51">
        <f>'Analitika nastave'!F81</f>
        <v>0</v>
      </c>
      <c r="F80" s="51">
        <f>'Analitika nastave'!G81</f>
        <v>0</v>
      </c>
      <c r="G80" s="51">
        <f>'Analitika nastave'!H81</f>
        <v>0</v>
      </c>
      <c r="H80" s="195"/>
      <c r="I80" s="196"/>
      <c r="J80" s="52">
        <f>'Analitika nastave'!K81</f>
        <v>0</v>
      </c>
      <c r="K80" s="51">
        <f>'Analitika nastave'!L81</f>
        <v>0</v>
      </c>
      <c r="L80" s="51">
        <f>'Analitika nastave'!M81</f>
        <v>0</v>
      </c>
      <c r="M80" s="51">
        <f>'Analitika nastave'!N81</f>
        <v>0</v>
      </c>
      <c r="N80" s="195"/>
      <c r="O80" s="196"/>
      <c r="P80" s="52">
        <f>'Analitika nastave'!Q81</f>
        <v>0</v>
      </c>
      <c r="Q80" s="51">
        <f>'Analitika nastave'!R81</f>
        <v>0</v>
      </c>
      <c r="R80" s="51">
        <f>'Analitika nastave'!S81</f>
        <v>0</v>
      </c>
      <c r="S80" s="51">
        <f>'Analitika nastave'!T81</f>
        <v>0</v>
      </c>
      <c r="T80" s="195"/>
      <c r="U80" s="196"/>
      <c r="V80" s="52">
        <f>'Analitika nastave'!W81</f>
        <v>0</v>
      </c>
      <c r="W80" s="51">
        <f>'Analitika nastave'!X81</f>
        <v>0</v>
      </c>
      <c r="X80" s="51">
        <f>'Analitika nastave'!Y81</f>
        <v>0</v>
      </c>
      <c r="Y80" s="51">
        <f>'Analitika nastave'!Z81</f>
        <v>0</v>
      </c>
      <c r="Z80" s="195"/>
      <c r="AA80" s="196"/>
      <c r="AB80" s="52">
        <f>'Analitika nastave'!AC81</f>
        <v>0</v>
      </c>
      <c r="AC80" s="51">
        <f>'Analitika nastave'!AD81</f>
        <v>0</v>
      </c>
      <c r="AD80" s="51">
        <f>'Analitika nastave'!AE81</f>
        <v>0</v>
      </c>
      <c r="AE80" s="51">
        <f>'Analitika nastave'!AF81</f>
        <v>0</v>
      </c>
      <c r="AF80" s="197"/>
      <c r="AG80" s="196"/>
      <c r="AH80" s="52">
        <f>'Analitika nastave'!AI81</f>
        <v>0</v>
      </c>
      <c r="AI80" s="51">
        <f>'Analitika nastave'!AJ81</f>
        <v>0</v>
      </c>
      <c r="AJ80" s="51">
        <f>'Analitika nastave'!AK81</f>
        <v>0</v>
      </c>
      <c r="AK80" s="51">
        <f>'Analitika nastave'!AL81</f>
        <v>0</v>
      </c>
      <c r="AL80" s="197"/>
      <c r="AM80" s="196"/>
      <c r="AN80" s="199"/>
    </row>
    <row r="81" spans="1:40" x14ac:dyDescent="0.25">
      <c r="A81" s="190">
        <v>38</v>
      </c>
      <c r="B81" s="192">
        <f>'Analitika nastave'!C82</f>
        <v>0</v>
      </c>
      <c r="C81" s="45" t="str">
        <f>'Analitika nastave'!D82</f>
        <v>B</v>
      </c>
      <c r="D81" s="46">
        <f>'Analitika nastave'!E82</f>
        <v>0</v>
      </c>
      <c r="E81" s="47">
        <f>'Analitika nastave'!F82</f>
        <v>0</v>
      </c>
      <c r="F81" s="47">
        <f>'Analitika nastave'!G82</f>
        <v>0</v>
      </c>
      <c r="G81" s="47">
        <f>'Analitika nastave'!H82</f>
        <v>0</v>
      </c>
      <c r="H81" s="194">
        <f>'Analitika nastave'!I82</f>
        <v>0</v>
      </c>
      <c r="I81" s="170" t="str">
        <f>'Analitika nastave'!J82</f>
        <v>NE</v>
      </c>
      <c r="J81" s="46">
        <f>'Analitika nastave'!K82</f>
        <v>0</v>
      </c>
      <c r="K81" s="47">
        <f>'Analitika nastave'!L82</f>
        <v>0</v>
      </c>
      <c r="L81" s="47">
        <f>'Analitika nastave'!M82</f>
        <v>0</v>
      </c>
      <c r="M81" s="47">
        <f>'Analitika nastave'!N82</f>
        <v>0</v>
      </c>
      <c r="N81" s="194">
        <f>'Analitika nastave'!O82</f>
        <v>0</v>
      </c>
      <c r="O81" s="170" t="str">
        <f>'Analitika nastave'!P82</f>
        <v>NE</v>
      </c>
      <c r="P81" s="46">
        <f>'Analitika nastave'!Q82</f>
        <v>0</v>
      </c>
      <c r="Q81" s="47">
        <f>'Analitika nastave'!R82</f>
        <v>0</v>
      </c>
      <c r="R81" s="47">
        <f>'Analitika nastave'!S82</f>
        <v>0</v>
      </c>
      <c r="S81" s="47">
        <f>'Analitika nastave'!T82</f>
        <v>0</v>
      </c>
      <c r="T81" s="194">
        <f>'Analitika nastave'!U82</f>
        <v>0</v>
      </c>
      <c r="U81" s="170" t="str">
        <f>'Analitika nastave'!V82</f>
        <v>NE</v>
      </c>
      <c r="V81" s="46">
        <f>'Analitika nastave'!W82</f>
        <v>0</v>
      </c>
      <c r="W81" s="47">
        <f>'Analitika nastave'!X82</f>
        <v>0</v>
      </c>
      <c r="X81" s="47">
        <f>'Analitika nastave'!Y82</f>
        <v>0</v>
      </c>
      <c r="Y81" s="47">
        <f>'Analitika nastave'!Z82</f>
        <v>0</v>
      </c>
      <c r="Z81" s="194">
        <f>'Analitika nastave'!AA82</f>
        <v>0</v>
      </c>
      <c r="AA81" s="170" t="str">
        <f>'Analitika nastave'!AB82</f>
        <v>NE</v>
      </c>
      <c r="AB81" s="46">
        <f>'Analitika nastave'!AC82</f>
        <v>0</v>
      </c>
      <c r="AC81" s="47">
        <f>'Analitika nastave'!AD82</f>
        <v>0</v>
      </c>
      <c r="AD81" s="47">
        <f>'Analitika nastave'!AE82</f>
        <v>0</v>
      </c>
      <c r="AE81" s="47">
        <f>'Analitika nastave'!AF82</f>
        <v>0</v>
      </c>
      <c r="AF81" s="194">
        <f>'Analitika nastave'!AG82</f>
        <v>0</v>
      </c>
      <c r="AG81" s="170" t="str">
        <f>'Analitika nastave'!AH82</f>
        <v>NE</v>
      </c>
      <c r="AH81" s="46">
        <f>'Analitika nastave'!AI82</f>
        <v>0</v>
      </c>
      <c r="AI81" s="47">
        <f>'Analitika nastave'!AJ82</f>
        <v>0</v>
      </c>
      <c r="AJ81" s="47">
        <f>'Analitika nastave'!AK82</f>
        <v>0</v>
      </c>
      <c r="AK81" s="47">
        <f>'Analitika nastave'!AL82</f>
        <v>0</v>
      </c>
      <c r="AL81" s="194">
        <f>'Analitika nastave'!AM82</f>
        <v>0</v>
      </c>
      <c r="AM81" s="170" t="str">
        <f>'Analitika nastave'!AN82</f>
        <v>NE</v>
      </c>
      <c r="AN81" s="198">
        <f>'Analitika nastave'!AO82</f>
        <v>0</v>
      </c>
    </row>
    <row r="82" spans="1:40" ht="15.75" thickBot="1" x14ac:dyDescent="0.3">
      <c r="A82" s="191"/>
      <c r="B82" s="193"/>
      <c r="C82" s="50" t="str">
        <f>'Analitika nastave'!D83</f>
        <v>P</v>
      </c>
      <c r="D82" s="51">
        <f>'Analitika nastave'!E83</f>
        <v>0</v>
      </c>
      <c r="E82" s="51">
        <f>'Analitika nastave'!F83</f>
        <v>0</v>
      </c>
      <c r="F82" s="51">
        <f>'Analitika nastave'!G83</f>
        <v>0</v>
      </c>
      <c r="G82" s="51">
        <f>'Analitika nastave'!H83</f>
        <v>0</v>
      </c>
      <c r="H82" s="195"/>
      <c r="I82" s="196"/>
      <c r="J82" s="52">
        <f>'Analitika nastave'!K83</f>
        <v>0</v>
      </c>
      <c r="K82" s="51">
        <f>'Analitika nastave'!L83</f>
        <v>0</v>
      </c>
      <c r="L82" s="51">
        <f>'Analitika nastave'!M83</f>
        <v>0</v>
      </c>
      <c r="M82" s="51">
        <f>'Analitika nastave'!N83</f>
        <v>0</v>
      </c>
      <c r="N82" s="195"/>
      <c r="O82" s="196"/>
      <c r="P82" s="52">
        <f>'Analitika nastave'!Q83</f>
        <v>0</v>
      </c>
      <c r="Q82" s="51">
        <f>'Analitika nastave'!R83</f>
        <v>0</v>
      </c>
      <c r="R82" s="51">
        <f>'Analitika nastave'!S83</f>
        <v>0</v>
      </c>
      <c r="S82" s="51">
        <f>'Analitika nastave'!T83</f>
        <v>0</v>
      </c>
      <c r="T82" s="195"/>
      <c r="U82" s="196"/>
      <c r="V82" s="52">
        <f>'Analitika nastave'!W83</f>
        <v>0</v>
      </c>
      <c r="W82" s="51">
        <f>'Analitika nastave'!X83</f>
        <v>0</v>
      </c>
      <c r="X82" s="51">
        <f>'Analitika nastave'!Y83</f>
        <v>0</v>
      </c>
      <c r="Y82" s="51">
        <f>'Analitika nastave'!Z83</f>
        <v>0</v>
      </c>
      <c r="Z82" s="195"/>
      <c r="AA82" s="196"/>
      <c r="AB82" s="52">
        <f>'Analitika nastave'!AC83</f>
        <v>0</v>
      </c>
      <c r="AC82" s="51">
        <f>'Analitika nastave'!AD83</f>
        <v>0</v>
      </c>
      <c r="AD82" s="51">
        <f>'Analitika nastave'!AE83</f>
        <v>0</v>
      </c>
      <c r="AE82" s="51">
        <f>'Analitika nastave'!AF83</f>
        <v>0</v>
      </c>
      <c r="AF82" s="197"/>
      <c r="AG82" s="196"/>
      <c r="AH82" s="52">
        <f>'Analitika nastave'!AI83</f>
        <v>0</v>
      </c>
      <c r="AI82" s="51">
        <f>'Analitika nastave'!AJ83</f>
        <v>0</v>
      </c>
      <c r="AJ82" s="51">
        <f>'Analitika nastave'!AK83</f>
        <v>0</v>
      </c>
      <c r="AK82" s="51">
        <f>'Analitika nastave'!AL83</f>
        <v>0</v>
      </c>
      <c r="AL82" s="197"/>
      <c r="AM82" s="196"/>
      <c r="AN82" s="199"/>
    </row>
    <row r="83" spans="1:40" x14ac:dyDescent="0.25">
      <c r="A83" s="190">
        <v>39</v>
      </c>
      <c r="B83" s="192">
        <f>'Analitika nastave'!C84</f>
        <v>0</v>
      </c>
      <c r="C83" s="45" t="str">
        <f>'Analitika nastave'!D84</f>
        <v>B</v>
      </c>
      <c r="D83" s="46">
        <f>'Analitika nastave'!E84</f>
        <v>0</v>
      </c>
      <c r="E83" s="47">
        <f>'Analitika nastave'!F84</f>
        <v>0</v>
      </c>
      <c r="F83" s="47">
        <f>'Analitika nastave'!G84</f>
        <v>0</v>
      </c>
      <c r="G83" s="47">
        <f>'Analitika nastave'!H84</f>
        <v>0</v>
      </c>
      <c r="H83" s="194">
        <f>'Analitika nastave'!I84</f>
        <v>0</v>
      </c>
      <c r="I83" s="170" t="str">
        <f>'Analitika nastave'!J84</f>
        <v>NE</v>
      </c>
      <c r="J83" s="46">
        <f>'Analitika nastave'!K84</f>
        <v>0</v>
      </c>
      <c r="K83" s="47">
        <f>'Analitika nastave'!L84</f>
        <v>0</v>
      </c>
      <c r="L83" s="47">
        <f>'Analitika nastave'!M84</f>
        <v>0</v>
      </c>
      <c r="M83" s="47">
        <f>'Analitika nastave'!N84</f>
        <v>0</v>
      </c>
      <c r="N83" s="194">
        <f>'Analitika nastave'!O84</f>
        <v>0</v>
      </c>
      <c r="O83" s="170" t="str">
        <f>'Analitika nastave'!P84</f>
        <v>NE</v>
      </c>
      <c r="P83" s="46">
        <f>'Analitika nastave'!Q84</f>
        <v>0</v>
      </c>
      <c r="Q83" s="47">
        <f>'Analitika nastave'!R84</f>
        <v>0</v>
      </c>
      <c r="R83" s="47">
        <f>'Analitika nastave'!S84</f>
        <v>0</v>
      </c>
      <c r="S83" s="47">
        <f>'Analitika nastave'!T84</f>
        <v>0</v>
      </c>
      <c r="T83" s="194">
        <f>'Analitika nastave'!U84</f>
        <v>0</v>
      </c>
      <c r="U83" s="170" t="str">
        <f>'Analitika nastave'!V84</f>
        <v>NE</v>
      </c>
      <c r="V83" s="46">
        <f>'Analitika nastave'!W84</f>
        <v>0</v>
      </c>
      <c r="W83" s="47">
        <f>'Analitika nastave'!X84</f>
        <v>0</v>
      </c>
      <c r="X83" s="47">
        <f>'Analitika nastave'!Y84</f>
        <v>0</v>
      </c>
      <c r="Y83" s="47">
        <f>'Analitika nastave'!Z84</f>
        <v>0</v>
      </c>
      <c r="Z83" s="194">
        <f>'Analitika nastave'!AA84</f>
        <v>0</v>
      </c>
      <c r="AA83" s="170" t="str">
        <f>'Analitika nastave'!AB84</f>
        <v>NE</v>
      </c>
      <c r="AB83" s="46">
        <f>'Analitika nastave'!AC84</f>
        <v>0</v>
      </c>
      <c r="AC83" s="47">
        <f>'Analitika nastave'!AD84</f>
        <v>0</v>
      </c>
      <c r="AD83" s="47">
        <f>'Analitika nastave'!AE84</f>
        <v>0</v>
      </c>
      <c r="AE83" s="47">
        <f>'Analitika nastave'!AF84</f>
        <v>0</v>
      </c>
      <c r="AF83" s="194">
        <f>'Analitika nastave'!AG84</f>
        <v>0</v>
      </c>
      <c r="AG83" s="170" t="str">
        <f>'Analitika nastave'!AH84</f>
        <v>NE</v>
      </c>
      <c r="AH83" s="46">
        <f>'Analitika nastave'!AI84</f>
        <v>0</v>
      </c>
      <c r="AI83" s="47">
        <f>'Analitika nastave'!AJ84</f>
        <v>0</v>
      </c>
      <c r="AJ83" s="47">
        <f>'Analitika nastave'!AK84</f>
        <v>0</v>
      </c>
      <c r="AK83" s="47">
        <f>'Analitika nastave'!AL84</f>
        <v>0</v>
      </c>
      <c r="AL83" s="194">
        <f>'Analitika nastave'!AM84</f>
        <v>0</v>
      </c>
      <c r="AM83" s="170" t="str">
        <f>'Analitika nastave'!AN84</f>
        <v>NE</v>
      </c>
      <c r="AN83" s="198">
        <f>'Analitika nastave'!AO84</f>
        <v>0</v>
      </c>
    </row>
    <row r="84" spans="1:40" ht="15.75" thickBot="1" x14ac:dyDescent="0.3">
      <c r="A84" s="191"/>
      <c r="B84" s="193"/>
      <c r="C84" s="50" t="str">
        <f>'Analitika nastave'!D85</f>
        <v>P</v>
      </c>
      <c r="D84" s="51">
        <f>'Analitika nastave'!E85</f>
        <v>0</v>
      </c>
      <c r="E84" s="51">
        <f>'Analitika nastave'!F85</f>
        <v>0</v>
      </c>
      <c r="F84" s="51">
        <f>'Analitika nastave'!G85</f>
        <v>0</v>
      </c>
      <c r="G84" s="51">
        <f>'Analitika nastave'!H85</f>
        <v>0</v>
      </c>
      <c r="H84" s="195"/>
      <c r="I84" s="196"/>
      <c r="J84" s="52">
        <f>'Analitika nastave'!K85</f>
        <v>0</v>
      </c>
      <c r="K84" s="51">
        <f>'Analitika nastave'!L85</f>
        <v>0</v>
      </c>
      <c r="L84" s="51">
        <f>'Analitika nastave'!M85</f>
        <v>0</v>
      </c>
      <c r="M84" s="51">
        <f>'Analitika nastave'!N85</f>
        <v>0</v>
      </c>
      <c r="N84" s="195"/>
      <c r="O84" s="196"/>
      <c r="P84" s="52">
        <f>'Analitika nastave'!Q85</f>
        <v>0</v>
      </c>
      <c r="Q84" s="51">
        <f>'Analitika nastave'!R85</f>
        <v>0</v>
      </c>
      <c r="R84" s="51">
        <f>'Analitika nastave'!S85</f>
        <v>0</v>
      </c>
      <c r="S84" s="51">
        <f>'Analitika nastave'!T85</f>
        <v>0</v>
      </c>
      <c r="T84" s="195"/>
      <c r="U84" s="196"/>
      <c r="V84" s="52">
        <f>'Analitika nastave'!W85</f>
        <v>0</v>
      </c>
      <c r="W84" s="51">
        <f>'Analitika nastave'!X85</f>
        <v>0</v>
      </c>
      <c r="X84" s="51">
        <f>'Analitika nastave'!Y85</f>
        <v>0</v>
      </c>
      <c r="Y84" s="51">
        <f>'Analitika nastave'!Z85</f>
        <v>0</v>
      </c>
      <c r="Z84" s="195"/>
      <c r="AA84" s="196"/>
      <c r="AB84" s="52">
        <f>'Analitika nastave'!AC85</f>
        <v>0</v>
      </c>
      <c r="AC84" s="51">
        <f>'Analitika nastave'!AD85</f>
        <v>0</v>
      </c>
      <c r="AD84" s="51">
        <f>'Analitika nastave'!AE85</f>
        <v>0</v>
      </c>
      <c r="AE84" s="51">
        <f>'Analitika nastave'!AF85</f>
        <v>0</v>
      </c>
      <c r="AF84" s="197"/>
      <c r="AG84" s="196"/>
      <c r="AH84" s="52">
        <f>'Analitika nastave'!AI85</f>
        <v>0</v>
      </c>
      <c r="AI84" s="51">
        <f>'Analitika nastave'!AJ85</f>
        <v>0</v>
      </c>
      <c r="AJ84" s="51">
        <f>'Analitika nastave'!AK85</f>
        <v>0</v>
      </c>
      <c r="AK84" s="51">
        <f>'Analitika nastave'!AL85</f>
        <v>0</v>
      </c>
      <c r="AL84" s="197"/>
      <c r="AM84" s="196"/>
      <c r="AN84" s="199"/>
    </row>
    <row r="85" spans="1:40" x14ac:dyDescent="0.25">
      <c r="A85" s="190">
        <v>40</v>
      </c>
      <c r="B85" s="192">
        <f>'Analitika nastave'!C86</f>
        <v>0</v>
      </c>
      <c r="C85" s="45" t="str">
        <f>'Analitika nastave'!D86</f>
        <v>B</v>
      </c>
      <c r="D85" s="46">
        <f>'Analitika nastave'!E86</f>
        <v>0</v>
      </c>
      <c r="E85" s="47">
        <f>'Analitika nastave'!F86</f>
        <v>0</v>
      </c>
      <c r="F85" s="47">
        <f>'Analitika nastave'!G86</f>
        <v>0</v>
      </c>
      <c r="G85" s="47">
        <f>'Analitika nastave'!H86</f>
        <v>0</v>
      </c>
      <c r="H85" s="194">
        <f>'Analitika nastave'!I86</f>
        <v>0</v>
      </c>
      <c r="I85" s="170" t="str">
        <f>'Analitika nastave'!J86</f>
        <v>NE</v>
      </c>
      <c r="J85" s="46">
        <f>'Analitika nastave'!K86</f>
        <v>0</v>
      </c>
      <c r="K85" s="47">
        <f>'Analitika nastave'!L86</f>
        <v>0</v>
      </c>
      <c r="L85" s="47">
        <f>'Analitika nastave'!M86</f>
        <v>0</v>
      </c>
      <c r="M85" s="47">
        <f>'Analitika nastave'!N86</f>
        <v>0</v>
      </c>
      <c r="N85" s="194">
        <f>'Analitika nastave'!O86</f>
        <v>0</v>
      </c>
      <c r="O85" s="170" t="str">
        <f>'Analitika nastave'!P86</f>
        <v>NE</v>
      </c>
      <c r="P85" s="46">
        <f>'Analitika nastave'!Q86</f>
        <v>0</v>
      </c>
      <c r="Q85" s="47">
        <f>'Analitika nastave'!R86</f>
        <v>0</v>
      </c>
      <c r="R85" s="47">
        <f>'Analitika nastave'!S86</f>
        <v>0</v>
      </c>
      <c r="S85" s="47">
        <f>'Analitika nastave'!T86</f>
        <v>0</v>
      </c>
      <c r="T85" s="194">
        <f>'Analitika nastave'!U86</f>
        <v>0</v>
      </c>
      <c r="U85" s="170" t="str">
        <f>'Analitika nastave'!V86</f>
        <v>NE</v>
      </c>
      <c r="V85" s="46">
        <f>'Analitika nastave'!W86</f>
        <v>0</v>
      </c>
      <c r="W85" s="47">
        <f>'Analitika nastave'!X86</f>
        <v>0</v>
      </c>
      <c r="X85" s="47">
        <f>'Analitika nastave'!Y86</f>
        <v>0</v>
      </c>
      <c r="Y85" s="47">
        <f>'Analitika nastave'!Z86</f>
        <v>0</v>
      </c>
      <c r="Z85" s="194">
        <f>'Analitika nastave'!AA86</f>
        <v>0</v>
      </c>
      <c r="AA85" s="170" t="str">
        <f>'Analitika nastave'!AB86</f>
        <v>NE</v>
      </c>
      <c r="AB85" s="46">
        <f>'Analitika nastave'!AC86</f>
        <v>0</v>
      </c>
      <c r="AC85" s="47">
        <f>'Analitika nastave'!AD86</f>
        <v>0</v>
      </c>
      <c r="AD85" s="47">
        <f>'Analitika nastave'!AE86</f>
        <v>0</v>
      </c>
      <c r="AE85" s="47">
        <f>'Analitika nastave'!AF86</f>
        <v>0</v>
      </c>
      <c r="AF85" s="194">
        <f>'Analitika nastave'!AG86</f>
        <v>0</v>
      </c>
      <c r="AG85" s="170" t="str">
        <f>'Analitika nastave'!AH86</f>
        <v>NE</v>
      </c>
      <c r="AH85" s="46">
        <f>'Analitika nastave'!AI86</f>
        <v>0</v>
      </c>
      <c r="AI85" s="47">
        <f>'Analitika nastave'!AJ86</f>
        <v>0</v>
      </c>
      <c r="AJ85" s="47">
        <f>'Analitika nastave'!AK86</f>
        <v>0</v>
      </c>
      <c r="AK85" s="47">
        <f>'Analitika nastave'!AL86</f>
        <v>0</v>
      </c>
      <c r="AL85" s="194">
        <f>'Analitika nastave'!AM86</f>
        <v>0</v>
      </c>
      <c r="AM85" s="170" t="str">
        <f>'Analitika nastave'!AN86</f>
        <v>NE</v>
      </c>
      <c r="AN85" s="198">
        <f>'Analitika nastave'!AO86</f>
        <v>0</v>
      </c>
    </row>
    <row r="86" spans="1:40" ht="15.75" thickBot="1" x14ac:dyDescent="0.3">
      <c r="A86" s="191"/>
      <c r="B86" s="193"/>
      <c r="C86" s="50" t="str">
        <f>'Analitika nastave'!D87</f>
        <v>P</v>
      </c>
      <c r="D86" s="51">
        <f>'Analitika nastave'!E87</f>
        <v>0</v>
      </c>
      <c r="E86" s="51">
        <f>'Analitika nastave'!F87</f>
        <v>0</v>
      </c>
      <c r="F86" s="51">
        <f>'Analitika nastave'!G87</f>
        <v>0</v>
      </c>
      <c r="G86" s="51">
        <f>'Analitika nastave'!H87</f>
        <v>0</v>
      </c>
      <c r="H86" s="195"/>
      <c r="I86" s="196"/>
      <c r="J86" s="52">
        <f>'Analitika nastave'!K87</f>
        <v>0</v>
      </c>
      <c r="K86" s="51">
        <f>'Analitika nastave'!L87</f>
        <v>0</v>
      </c>
      <c r="L86" s="51">
        <f>'Analitika nastave'!M87</f>
        <v>0</v>
      </c>
      <c r="M86" s="51">
        <f>'Analitika nastave'!N87</f>
        <v>0</v>
      </c>
      <c r="N86" s="195"/>
      <c r="O86" s="196"/>
      <c r="P86" s="52">
        <f>'Analitika nastave'!Q87</f>
        <v>0</v>
      </c>
      <c r="Q86" s="51">
        <f>'Analitika nastave'!R87</f>
        <v>0</v>
      </c>
      <c r="R86" s="51">
        <f>'Analitika nastave'!S87</f>
        <v>0</v>
      </c>
      <c r="S86" s="51">
        <f>'Analitika nastave'!T87</f>
        <v>0</v>
      </c>
      <c r="T86" s="195"/>
      <c r="U86" s="196"/>
      <c r="V86" s="52">
        <f>'Analitika nastave'!W87</f>
        <v>0</v>
      </c>
      <c r="W86" s="51">
        <f>'Analitika nastave'!X87</f>
        <v>0</v>
      </c>
      <c r="X86" s="51">
        <f>'Analitika nastave'!Y87</f>
        <v>0</v>
      </c>
      <c r="Y86" s="51">
        <f>'Analitika nastave'!Z87</f>
        <v>0</v>
      </c>
      <c r="Z86" s="195"/>
      <c r="AA86" s="196"/>
      <c r="AB86" s="52">
        <f>'Analitika nastave'!AC87</f>
        <v>0</v>
      </c>
      <c r="AC86" s="51">
        <f>'Analitika nastave'!AD87</f>
        <v>0</v>
      </c>
      <c r="AD86" s="51">
        <f>'Analitika nastave'!AE87</f>
        <v>0</v>
      </c>
      <c r="AE86" s="51">
        <f>'Analitika nastave'!AF87</f>
        <v>0</v>
      </c>
      <c r="AF86" s="197"/>
      <c r="AG86" s="196"/>
      <c r="AH86" s="52">
        <f>'Analitika nastave'!AI87</f>
        <v>0</v>
      </c>
      <c r="AI86" s="51">
        <f>'Analitika nastave'!AJ87</f>
        <v>0</v>
      </c>
      <c r="AJ86" s="51">
        <f>'Analitika nastave'!AK87</f>
        <v>0</v>
      </c>
      <c r="AK86" s="51">
        <f>'Analitika nastave'!AL87</f>
        <v>0</v>
      </c>
      <c r="AL86" s="197"/>
      <c r="AM86" s="196"/>
      <c r="AN86" s="199"/>
    </row>
    <row r="87" spans="1:40" x14ac:dyDescent="0.25">
      <c r="A87" s="190">
        <v>41</v>
      </c>
      <c r="B87" s="192">
        <f>'Analitika nastave'!C88</f>
        <v>0</v>
      </c>
      <c r="C87" s="45" t="str">
        <f>'Analitika nastave'!D88</f>
        <v>B</v>
      </c>
      <c r="D87" s="46">
        <f>'Analitika nastave'!E88</f>
        <v>0</v>
      </c>
      <c r="E87" s="47">
        <f>'Analitika nastave'!F88</f>
        <v>0</v>
      </c>
      <c r="F87" s="47">
        <f>'Analitika nastave'!G88</f>
        <v>0</v>
      </c>
      <c r="G87" s="47">
        <f>'Analitika nastave'!H88</f>
        <v>0</v>
      </c>
      <c r="H87" s="194">
        <f>'Analitika nastave'!I88</f>
        <v>0</v>
      </c>
      <c r="I87" s="170" t="str">
        <f>'Analitika nastave'!J88</f>
        <v>NE</v>
      </c>
      <c r="J87" s="46">
        <f>'Analitika nastave'!K88</f>
        <v>0</v>
      </c>
      <c r="K87" s="47">
        <f>'Analitika nastave'!L88</f>
        <v>0</v>
      </c>
      <c r="L87" s="47">
        <f>'Analitika nastave'!M88</f>
        <v>0</v>
      </c>
      <c r="M87" s="47">
        <f>'Analitika nastave'!N88</f>
        <v>0</v>
      </c>
      <c r="N87" s="194">
        <f>'Analitika nastave'!O88</f>
        <v>0</v>
      </c>
      <c r="O87" s="170" t="str">
        <f>'Analitika nastave'!P88</f>
        <v>NE</v>
      </c>
      <c r="P87" s="46">
        <f>'Analitika nastave'!Q88</f>
        <v>0</v>
      </c>
      <c r="Q87" s="47">
        <f>'Analitika nastave'!R88</f>
        <v>0</v>
      </c>
      <c r="R87" s="47">
        <f>'Analitika nastave'!S88</f>
        <v>0</v>
      </c>
      <c r="S87" s="47">
        <f>'Analitika nastave'!T88</f>
        <v>0</v>
      </c>
      <c r="T87" s="194">
        <f>'Analitika nastave'!U88</f>
        <v>0</v>
      </c>
      <c r="U87" s="170" t="str">
        <f>'Analitika nastave'!V88</f>
        <v>NE</v>
      </c>
      <c r="V87" s="46">
        <f>'Analitika nastave'!W88</f>
        <v>0</v>
      </c>
      <c r="W87" s="47">
        <f>'Analitika nastave'!X88</f>
        <v>0</v>
      </c>
      <c r="X87" s="47">
        <f>'Analitika nastave'!Y88</f>
        <v>0</v>
      </c>
      <c r="Y87" s="47">
        <f>'Analitika nastave'!Z88</f>
        <v>0</v>
      </c>
      <c r="Z87" s="194">
        <f>'Analitika nastave'!AA88</f>
        <v>0</v>
      </c>
      <c r="AA87" s="170" t="str">
        <f>'Analitika nastave'!AB88</f>
        <v>NE</v>
      </c>
      <c r="AB87" s="46">
        <f>'Analitika nastave'!AC88</f>
        <v>0</v>
      </c>
      <c r="AC87" s="47">
        <f>'Analitika nastave'!AD88</f>
        <v>0</v>
      </c>
      <c r="AD87" s="47">
        <f>'Analitika nastave'!AE88</f>
        <v>0</v>
      </c>
      <c r="AE87" s="47">
        <f>'Analitika nastave'!AF88</f>
        <v>0</v>
      </c>
      <c r="AF87" s="194">
        <f>'Analitika nastave'!AG88</f>
        <v>0</v>
      </c>
      <c r="AG87" s="170" t="str">
        <f>'Analitika nastave'!AH88</f>
        <v>NE</v>
      </c>
      <c r="AH87" s="46">
        <f>'Analitika nastave'!AI88</f>
        <v>0</v>
      </c>
      <c r="AI87" s="47">
        <f>'Analitika nastave'!AJ88</f>
        <v>0</v>
      </c>
      <c r="AJ87" s="47">
        <f>'Analitika nastave'!AK88</f>
        <v>0</v>
      </c>
      <c r="AK87" s="47">
        <f>'Analitika nastave'!AL88</f>
        <v>0</v>
      </c>
      <c r="AL87" s="194">
        <f>'Analitika nastave'!AM88</f>
        <v>0</v>
      </c>
      <c r="AM87" s="170" t="str">
        <f>'Analitika nastave'!AN88</f>
        <v>NE</v>
      </c>
      <c r="AN87" s="198">
        <f>'Analitika nastave'!AO88</f>
        <v>0</v>
      </c>
    </row>
    <row r="88" spans="1:40" ht="15.75" thickBot="1" x14ac:dyDescent="0.3">
      <c r="A88" s="191"/>
      <c r="B88" s="193"/>
      <c r="C88" s="50" t="str">
        <f>'Analitika nastave'!D89</f>
        <v>P</v>
      </c>
      <c r="D88" s="51">
        <f>'Analitika nastave'!E89</f>
        <v>0</v>
      </c>
      <c r="E88" s="51">
        <f>'Analitika nastave'!F89</f>
        <v>0</v>
      </c>
      <c r="F88" s="51">
        <f>'Analitika nastave'!G89</f>
        <v>0</v>
      </c>
      <c r="G88" s="51">
        <f>'Analitika nastave'!H89</f>
        <v>0</v>
      </c>
      <c r="H88" s="195"/>
      <c r="I88" s="196"/>
      <c r="J88" s="52">
        <f>'Analitika nastave'!K89</f>
        <v>0</v>
      </c>
      <c r="K88" s="51">
        <f>'Analitika nastave'!L89</f>
        <v>0</v>
      </c>
      <c r="L88" s="51">
        <f>'Analitika nastave'!M89</f>
        <v>0</v>
      </c>
      <c r="M88" s="51">
        <f>'Analitika nastave'!N89</f>
        <v>0</v>
      </c>
      <c r="N88" s="195"/>
      <c r="O88" s="196"/>
      <c r="P88" s="52">
        <f>'Analitika nastave'!Q89</f>
        <v>0</v>
      </c>
      <c r="Q88" s="51">
        <f>'Analitika nastave'!R89</f>
        <v>0</v>
      </c>
      <c r="R88" s="51">
        <f>'Analitika nastave'!S89</f>
        <v>0</v>
      </c>
      <c r="S88" s="51">
        <f>'Analitika nastave'!T89</f>
        <v>0</v>
      </c>
      <c r="T88" s="195"/>
      <c r="U88" s="196"/>
      <c r="V88" s="52">
        <f>'Analitika nastave'!W89</f>
        <v>0</v>
      </c>
      <c r="W88" s="51">
        <f>'Analitika nastave'!X89</f>
        <v>0</v>
      </c>
      <c r="X88" s="51">
        <f>'Analitika nastave'!Y89</f>
        <v>0</v>
      </c>
      <c r="Y88" s="51">
        <f>'Analitika nastave'!Z89</f>
        <v>0</v>
      </c>
      <c r="Z88" s="195"/>
      <c r="AA88" s="196"/>
      <c r="AB88" s="52">
        <f>'Analitika nastave'!AC89</f>
        <v>0</v>
      </c>
      <c r="AC88" s="51">
        <f>'Analitika nastave'!AD89</f>
        <v>0</v>
      </c>
      <c r="AD88" s="51">
        <f>'Analitika nastave'!AE89</f>
        <v>0</v>
      </c>
      <c r="AE88" s="51">
        <f>'Analitika nastave'!AF89</f>
        <v>0</v>
      </c>
      <c r="AF88" s="197"/>
      <c r="AG88" s="196"/>
      <c r="AH88" s="52">
        <f>'Analitika nastave'!AI89</f>
        <v>0</v>
      </c>
      <c r="AI88" s="51">
        <f>'Analitika nastave'!AJ89</f>
        <v>0</v>
      </c>
      <c r="AJ88" s="51">
        <f>'Analitika nastave'!AK89</f>
        <v>0</v>
      </c>
      <c r="AK88" s="51">
        <f>'Analitika nastave'!AL89</f>
        <v>0</v>
      </c>
      <c r="AL88" s="197"/>
      <c r="AM88" s="196"/>
      <c r="AN88" s="199"/>
    </row>
    <row r="89" spans="1:40" x14ac:dyDescent="0.25">
      <c r="A89" s="190">
        <v>42</v>
      </c>
      <c r="B89" s="192">
        <f>'Analitika nastave'!C90</f>
        <v>0</v>
      </c>
      <c r="C89" s="45" t="str">
        <f>'Analitika nastave'!D90</f>
        <v>B</v>
      </c>
      <c r="D89" s="46">
        <f>'Analitika nastave'!E90</f>
        <v>0</v>
      </c>
      <c r="E89" s="47">
        <f>'Analitika nastave'!F90</f>
        <v>0</v>
      </c>
      <c r="F89" s="47">
        <f>'Analitika nastave'!G90</f>
        <v>0</v>
      </c>
      <c r="G89" s="47">
        <f>'Analitika nastave'!H90</f>
        <v>0</v>
      </c>
      <c r="H89" s="194">
        <f>'Analitika nastave'!I90</f>
        <v>0</v>
      </c>
      <c r="I89" s="170" t="str">
        <f>'Analitika nastave'!J90</f>
        <v>NE</v>
      </c>
      <c r="J89" s="46">
        <f>'Analitika nastave'!K90</f>
        <v>0</v>
      </c>
      <c r="K89" s="47">
        <f>'Analitika nastave'!L90</f>
        <v>0</v>
      </c>
      <c r="L89" s="47">
        <f>'Analitika nastave'!M90</f>
        <v>0</v>
      </c>
      <c r="M89" s="47">
        <f>'Analitika nastave'!N90</f>
        <v>0</v>
      </c>
      <c r="N89" s="194">
        <f>'Analitika nastave'!O90</f>
        <v>0</v>
      </c>
      <c r="O89" s="170" t="str">
        <f>'Analitika nastave'!P90</f>
        <v>NE</v>
      </c>
      <c r="P89" s="46">
        <f>'Analitika nastave'!Q90</f>
        <v>0</v>
      </c>
      <c r="Q89" s="47">
        <f>'Analitika nastave'!R90</f>
        <v>0</v>
      </c>
      <c r="R89" s="47">
        <f>'Analitika nastave'!S90</f>
        <v>0</v>
      </c>
      <c r="S89" s="47">
        <f>'Analitika nastave'!T90</f>
        <v>0</v>
      </c>
      <c r="T89" s="194">
        <f>'Analitika nastave'!U90</f>
        <v>0</v>
      </c>
      <c r="U89" s="170" t="str">
        <f>'Analitika nastave'!V90</f>
        <v>NE</v>
      </c>
      <c r="V89" s="46">
        <f>'Analitika nastave'!W90</f>
        <v>0</v>
      </c>
      <c r="W89" s="47">
        <f>'Analitika nastave'!X90</f>
        <v>0</v>
      </c>
      <c r="X89" s="47">
        <f>'Analitika nastave'!Y90</f>
        <v>0</v>
      </c>
      <c r="Y89" s="47">
        <f>'Analitika nastave'!Z90</f>
        <v>0</v>
      </c>
      <c r="Z89" s="194">
        <f>'Analitika nastave'!AA90</f>
        <v>0</v>
      </c>
      <c r="AA89" s="170" t="str">
        <f>'Analitika nastave'!AB90</f>
        <v>NE</v>
      </c>
      <c r="AB89" s="46">
        <f>'Analitika nastave'!AC90</f>
        <v>0</v>
      </c>
      <c r="AC89" s="47">
        <f>'Analitika nastave'!AD90</f>
        <v>0</v>
      </c>
      <c r="AD89" s="47">
        <f>'Analitika nastave'!AE90</f>
        <v>0</v>
      </c>
      <c r="AE89" s="47">
        <f>'Analitika nastave'!AF90</f>
        <v>0</v>
      </c>
      <c r="AF89" s="194">
        <f>'Analitika nastave'!AG90</f>
        <v>0</v>
      </c>
      <c r="AG89" s="170" t="str">
        <f>'Analitika nastave'!AH90</f>
        <v>NE</v>
      </c>
      <c r="AH89" s="46">
        <f>'Analitika nastave'!AI90</f>
        <v>0</v>
      </c>
      <c r="AI89" s="47">
        <f>'Analitika nastave'!AJ90</f>
        <v>0</v>
      </c>
      <c r="AJ89" s="47">
        <f>'Analitika nastave'!AK90</f>
        <v>0</v>
      </c>
      <c r="AK89" s="47">
        <f>'Analitika nastave'!AL90</f>
        <v>0</v>
      </c>
      <c r="AL89" s="194">
        <f>'Analitika nastave'!AM90</f>
        <v>0</v>
      </c>
      <c r="AM89" s="170" t="str">
        <f>'Analitika nastave'!AN90</f>
        <v>NE</v>
      </c>
      <c r="AN89" s="198">
        <f>'Analitika nastave'!AO90</f>
        <v>0</v>
      </c>
    </row>
    <row r="90" spans="1:40" ht="15.75" thickBot="1" x14ac:dyDescent="0.3">
      <c r="A90" s="191"/>
      <c r="B90" s="193"/>
      <c r="C90" s="50" t="str">
        <f>'Analitika nastave'!D91</f>
        <v>P</v>
      </c>
      <c r="D90" s="51">
        <f>'Analitika nastave'!E91</f>
        <v>0</v>
      </c>
      <c r="E90" s="51">
        <f>'Analitika nastave'!F91</f>
        <v>0</v>
      </c>
      <c r="F90" s="51">
        <f>'Analitika nastave'!G91</f>
        <v>0</v>
      </c>
      <c r="G90" s="51">
        <f>'Analitika nastave'!H91</f>
        <v>0</v>
      </c>
      <c r="H90" s="195"/>
      <c r="I90" s="196"/>
      <c r="J90" s="52">
        <f>'Analitika nastave'!K91</f>
        <v>0</v>
      </c>
      <c r="K90" s="51">
        <f>'Analitika nastave'!L91</f>
        <v>0</v>
      </c>
      <c r="L90" s="51">
        <f>'Analitika nastave'!M91</f>
        <v>0</v>
      </c>
      <c r="M90" s="51">
        <f>'Analitika nastave'!N91</f>
        <v>0</v>
      </c>
      <c r="N90" s="195"/>
      <c r="O90" s="196"/>
      <c r="P90" s="52">
        <f>'Analitika nastave'!Q91</f>
        <v>0</v>
      </c>
      <c r="Q90" s="51">
        <f>'Analitika nastave'!R91</f>
        <v>0</v>
      </c>
      <c r="R90" s="51">
        <f>'Analitika nastave'!S91</f>
        <v>0</v>
      </c>
      <c r="S90" s="51">
        <f>'Analitika nastave'!T91</f>
        <v>0</v>
      </c>
      <c r="T90" s="195"/>
      <c r="U90" s="196"/>
      <c r="V90" s="52">
        <f>'Analitika nastave'!W91</f>
        <v>0</v>
      </c>
      <c r="W90" s="51">
        <f>'Analitika nastave'!X91</f>
        <v>0</v>
      </c>
      <c r="X90" s="51">
        <f>'Analitika nastave'!Y91</f>
        <v>0</v>
      </c>
      <c r="Y90" s="51">
        <f>'Analitika nastave'!Z91</f>
        <v>0</v>
      </c>
      <c r="Z90" s="195"/>
      <c r="AA90" s="196"/>
      <c r="AB90" s="52">
        <f>'Analitika nastave'!AC91</f>
        <v>0</v>
      </c>
      <c r="AC90" s="51">
        <f>'Analitika nastave'!AD91</f>
        <v>0</v>
      </c>
      <c r="AD90" s="51">
        <f>'Analitika nastave'!AE91</f>
        <v>0</v>
      </c>
      <c r="AE90" s="51">
        <f>'Analitika nastave'!AF91</f>
        <v>0</v>
      </c>
      <c r="AF90" s="197"/>
      <c r="AG90" s="196"/>
      <c r="AH90" s="52">
        <f>'Analitika nastave'!AI91</f>
        <v>0</v>
      </c>
      <c r="AI90" s="51">
        <f>'Analitika nastave'!AJ91</f>
        <v>0</v>
      </c>
      <c r="AJ90" s="51">
        <f>'Analitika nastave'!AK91</f>
        <v>0</v>
      </c>
      <c r="AK90" s="51">
        <f>'Analitika nastave'!AL91</f>
        <v>0</v>
      </c>
      <c r="AL90" s="197"/>
      <c r="AM90" s="196"/>
      <c r="AN90" s="199"/>
    </row>
    <row r="91" spans="1:40" x14ac:dyDescent="0.25">
      <c r="A91" s="190">
        <v>43</v>
      </c>
      <c r="B91" s="192">
        <f>'Analitika nastave'!C92</f>
        <v>0</v>
      </c>
      <c r="C91" s="45" t="str">
        <f>'Analitika nastave'!D92</f>
        <v>B</v>
      </c>
      <c r="D91" s="46">
        <f>'Analitika nastave'!E92</f>
        <v>0</v>
      </c>
      <c r="E91" s="47">
        <f>'Analitika nastave'!F92</f>
        <v>0</v>
      </c>
      <c r="F91" s="47">
        <f>'Analitika nastave'!G92</f>
        <v>0</v>
      </c>
      <c r="G91" s="47">
        <f>'Analitika nastave'!H92</f>
        <v>0</v>
      </c>
      <c r="H91" s="194">
        <f>'Analitika nastave'!I92</f>
        <v>0</v>
      </c>
      <c r="I91" s="170" t="str">
        <f>'Analitika nastave'!J92</f>
        <v>NE</v>
      </c>
      <c r="J91" s="46">
        <f>'Analitika nastave'!K92</f>
        <v>0</v>
      </c>
      <c r="K91" s="47">
        <f>'Analitika nastave'!L92</f>
        <v>0</v>
      </c>
      <c r="L91" s="47">
        <f>'Analitika nastave'!M92</f>
        <v>0</v>
      </c>
      <c r="M91" s="47">
        <f>'Analitika nastave'!N92</f>
        <v>0</v>
      </c>
      <c r="N91" s="194">
        <f>'Analitika nastave'!O92</f>
        <v>0</v>
      </c>
      <c r="O91" s="170" t="str">
        <f>'Analitika nastave'!P92</f>
        <v>NE</v>
      </c>
      <c r="P91" s="46">
        <f>'Analitika nastave'!Q92</f>
        <v>0</v>
      </c>
      <c r="Q91" s="47">
        <f>'Analitika nastave'!R92</f>
        <v>0</v>
      </c>
      <c r="R91" s="47">
        <f>'Analitika nastave'!S92</f>
        <v>0</v>
      </c>
      <c r="S91" s="47">
        <f>'Analitika nastave'!T92</f>
        <v>0</v>
      </c>
      <c r="T91" s="194">
        <f>'Analitika nastave'!U92</f>
        <v>0</v>
      </c>
      <c r="U91" s="170" t="str">
        <f>'Analitika nastave'!V92</f>
        <v>NE</v>
      </c>
      <c r="V91" s="46">
        <f>'Analitika nastave'!W92</f>
        <v>0</v>
      </c>
      <c r="W91" s="47">
        <f>'Analitika nastave'!X92</f>
        <v>0</v>
      </c>
      <c r="X91" s="47">
        <f>'Analitika nastave'!Y92</f>
        <v>0</v>
      </c>
      <c r="Y91" s="47">
        <f>'Analitika nastave'!Z92</f>
        <v>0</v>
      </c>
      <c r="Z91" s="194">
        <f>'Analitika nastave'!AA92</f>
        <v>0</v>
      </c>
      <c r="AA91" s="170" t="str">
        <f>'Analitika nastave'!AB92</f>
        <v>NE</v>
      </c>
      <c r="AB91" s="46">
        <f>'Analitika nastave'!AC92</f>
        <v>0</v>
      </c>
      <c r="AC91" s="47">
        <f>'Analitika nastave'!AD92</f>
        <v>0</v>
      </c>
      <c r="AD91" s="47">
        <f>'Analitika nastave'!AE92</f>
        <v>0</v>
      </c>
      <c r="AE91" s="47">
        <f>'Analitika nastave'!AF92</f>
        <v>0</v>
      </c>
      <c r="AF91" s="194">
        <f>'Analitika nastave'!AG92</f>
        <v>0</v>
      </c>
      <c r="AG91" s="170" t="str">
        <f>'Analitika nastave'!AH92</f>
        <v>NE</v>
      </c>
      <c r="AH91" s="46">
        <f>'Analitika nastave'!AI92</f>
        <v>0</v>
      </c>
      <c r="AI91" s="47">
        <f>'Analitika nastave'!AJ92</f>
        <v>0</v>
      </c>
      <c r="AJ91" s="47">
        <f>'Analitika nastave'!AK92</f>
        <v>0</v>
      </c>
      <c r="AK91" s="47">
        <f>'Analitika nastave'!AL92</f>
        <v>0</v>
      </c>
      <c r="AL91" s="194">
        <f>'Analitika nastave'!AM92</f>
        <v>0</v>
      </c>
      <c r="AM91" s="170" t="str">
        <f>'Analitika nastave'!AN92</f>
        <v>NE</v>
      </c>
      <c r="AN91" s="198">
        <f>'Analitika nastave'!AO92</f>
        <v>0</v>
      </c>
    </row>
    <row r="92" spans="1:40" ht="15.75" thickBot="1" x14ac:dyDescent="0.3">
      <c r="A92" s="191"/>
      <c r="B92" s="193"/>
      <c r="C92" s="50" t="str">
        <f>'Analitika nastave'!D93</f>
        <v>P</v>
      </c>
      <c r="D92" s="51">
        <f>'Analitika nastave'!E93</f>
        <v>0</v>
      </c>
      <c r="E92" s="51">
        <f>'Analitika nastave'!F93</f>
        <v>0</v>
      </c>
      <c r="F92" s="51">
        <f>'Analitika nastave'!G93</f>
        <v>0</v>
      </c>
      <c r="G92" s="51">
        <f>'Analitika nastave'!H93</f>
        <v>0</v>
      </c>
      <c r="H92" s="195"/>
      <c r="I92" s="196"/>
      <c r="J92" s="52">
        <f>'Analitika nastave'!K93</f>
        <v>0</v>
      </c>
      <c r="K92" s="51">
        <f>'Analitika nastave'!L93</f>
        <v>0</v>
      </c>
      <c r="L92" s="51">
        <f>'Analitika nastave'!M93</f>
        <v>0</v>
      </c>
      <c r="M92" s="51">
        <f>'Analitika nastave'!N93</f>
        <v>0</v>
      </c>
      <c r="N92" s="195"/>
      <c r="O92" s="196"/>
      <c r="P92" s="52">
        <f>'Analitika nastave'!Q93</f>
        <v>0</v>
      </c>
      <c r="Q92" s="51">
        <f>'Analitika nastave'!R93</f>
        <v>0</v>
      </c>
      <c r="R92" s="51">
        <f>'Analitika nastave'!S93</f>
        <v>0</v>
      </c>
      <c r="S92" s="51">
        <f>'Analitika nastave'!T93</f>
        <v>0</v>
      </c>
      <c r="T92" s="195"/>
      <c r="U92" s="196"/>
      <c r="V92" s="52">
        <f>'Analitika nastave'!W93</f>
        <v>0</v>
      </c>
      <c r="W92" s="51">
        <f>'Analitika nastave'!X93</f>
        <v>0</v>
      </c>
      <c r="X92" s="51">
        <f>'Analitika nastave'!Y93</f>
        <v>0</v>
      </c>
      <c r="Y92" s="51">
        <f>'Analitika nastave'!Z93</f>
        <v>0</v>
      </c>
      <c r="Z92" s="195"/>
      <c r="AA92" s="196"/>
      <c r="AB92" s="52">
        <f>'Analitika nastave'!AC93</f>
        <v>0</v>
      </c>
      <c r="AC92" s="51">
        <f>'Analitika nastave'!AD93</f>
        <v>0</v>
      </c>
      <c r="AD92" s="51">
        <f>'Analitika nastave'!AE93</f>
        <v>0</v>
      </c>
      <c r="AE92" s="51">
        <f>'Analitika nastave'!AF93</f>
        <v>0</v>
      </c>
      <c r="AF92" s="197"/>
      <c r="AG92" s="196"/>
      <c r="AH92" s="52">
        <f>'Analitika nastave'!AI93</f>
        <v>0</v>
      </c>
      <c r="AI92" s="51">
        <f>'Analitika nastave'!AJ93</f>
        <v>0</v>
      </c>
      <c r="AJ92" s="51">
        <f>'Analitika nastave'!AK93</f>
        <v>0</v>
      </c>
      <c r="AK92" s="51">
        <f>'Analitika nastave'!AL93</f>
        <v>0</v>
      </c>
      <c r="AL92" s="197"/>
      <c r="AM92" s="196"/>
      <c r="AN92" s="199"/>
    </row>
    <row r="93" spans="1:40" x14ac:dyDescent="0.25">
      <c r="A93" s="190">
        <v>44</v>
      </c>
      <c r="B93" s="192">
        <f>'Analitika nastave'!C94</f>
        <v>0</v>
      </c>
      <c r="C93" s="45" t="str">
        <f>'Analitika nastave'!D94</f>
        <v>B</v>
      </c>
      <c r="D93" s="46">
        <f>'Analitika nastave'!E94</f>
        <v>0</v>
      </c>
      <c r="E93" s="47">
        <f>'Analitika nastave'!F94</f>
        <v>0</v>
      </c>
      <c r="F93" s="47">
        <f>'Analitika nastave'!G94</f>
        <v>0</v>
      </c>
      <c r="G93" s="47">
        <f>'Analitika nastave'!H94</f>
        <v>0</v>
      </c>
      <c r="H93" s="194">
        <f>'Analitika nastave'!I94</f>
        <v>0</v>
      </c>
      <c r="I93" s="170" t="str">
        <f>'Analitika nastave'!J94</f>
        <v>NE</v>
      </c>
      <c r="J93" s="46">
        <f>'Analitika nastave'!K94</f>
        <v>0</v>
      </c>
      <c r="K93" s="47">
        <f>'Analitika nastave'!L94</f>
        <v>0</v>
      </c>
      <c r="L93" s="47">
        <f>'Analitika nastave'!M94</f>
        <v>0</v>
      </c>
      <c r="M93" s="47">
        <f>'Analitika nastave'!N94</f>
        <v>0</v>
      </c>
      <c r="N93" s="194">
        <f>'Analitika nastave'!O94</f>
        <v>0</v>
      </c>
      <c r="O93" s="170" t="str">
        <f>'Analitika nastave'!P94</f>
        <v>NE</v>
      </c>
      <c r="P93" s="46">
        <f>'Analitika nastave'!Q94</f>
        <v>0</v>
      </c>
      <c r="Q93" s="47">
        <f>'Analitika nastave'!R94</f>
        <v>0</v>
      </c>
      <c r="R93" s="47">
        <f>'Analitika nastave'!S94</f>
        <v>0</v>
      </c>
      <c r="S93" s="47">
        <f>'Analitika nastave'!T94</f>
        <v>0</v>
      </c>
      <c r="T93" s="194">
        <f>'Analitika nastave'!U94</f>
        <v>0</v>
      </c>
      <c r="U93" s="170" t="str">
        <f>'Analitika nastave'!V94</f>
        <v>NE</v>
      </c>
      <c r="V93" s="46">
        <f>'Analitika nastave'!W94</f>
        <v>0</v>
      </c>
      <c r="W93" s="47">
        <f>'Analitika nastave'!X94</f>
        <v>0</v>
      </c>
      <c r="X93" s="47">
        <f>'Analitika nastave'!Y94</f>
        <v>0</v>
      </c>
      <c r="Y93" s="47">
        <f>'Analitika nastave'!Z94</f>
        <v>0</v>
      </c>
      <c r="Z93" s="194">
        <f>'Analitika nastave'!AA94</f>
        <v>0</v>
      </c>
      <c r="AA93" s="170" t="str">
        <f>'Analitika nastave'!AB94</f>
        <v>NE</v>
      </c>
      <c r="AB93" s="46">
        <f>'Analitika nastave'!AC94</f>
        <v>0</v>
      </c>
      <c r="AC93" s="47">
        <f>'Analitika nastave'!AD94</f>
        <v>0</v>
      </c>
      <c r="AD93" s="47">
        <f>'Analitika nastave'!AE94</f>
        <v>0</v>
      </c>
      <c r="AE93" s="47">
        <f>'Analitika nastave'!AF94</f>
        <v>0</v>
      </c>
      <c r="AF93" s="194">
        <f>'Analitika nastave'!AG94</f>
        <v>0</v>
      </c>
      <c r="AG93" s="170" t="str">
        <f>'Analitika nastave'!AH94</f>
        <v>NE</v>
      </c>
      <c r="AH93" s="46">
        <f>'Analitika nastave'!AI94</f>
        <v>0</v>
      </c>
      <c r="AI93" s="47">
        <f>'Analitika nastave'!AJ94</f>
        <v>0</v>
      </c>
      <c r="AJ93" s="47">
        <f>'Analitika nastave'!AK94</f>
        <v>0</v>
      </c>
      <c r="AK93" s="47">
        <f>'Analitika nastave'!AL94</f>
        <v>0</v>
      </c>
      <c r="AL93" s="194">
        <f>'Analitika nastave'!AM94</f>
        <v>0</v>
      </c>
      <c r="AM93" s="170" t="str">
        <f>'Analitika nastave'!AN94</f>
        <v>NE</v>
      </c>
      <c r="AN93" s="198">
        <f>'Analitika nastave'!AO94</f>
        <v>0</v>
      </c>
    </row>
    <row r="94" spans="1:40" ht="15.75" thickBot="1" x14ac:dyDescent="0.3">
      <c r="A94" s="191"/>
      <c r="B94" s="193"/>
      <c r="C94" s="50" t="str">
        <f>'Analitika nastave'!D95</f>
        <v>P</v>
      </c>
      <c r="D94" s="51">
        <f>'Analitika nastave'!E95</f>
        <v>0</v>
      </c>
      <c r="E94" s="51">
        <f>'Analitika nastave'!F95</f>
        <v>0</v>
      </c>
      <c r="F94" s="51">
        <f>'Analitika nastave'!G95</f>
        <v>0</v>
      </c>
      <c r="G94" s="51">
        <f>'Analitika nastave'!H95</f>
        <v>0</v>
      </c>
      <c r="H94" s="195"/>
      <c r="I94" s="196"/>
      <c r="J94" s="52">
        <f>'Analitika nastave'!K95</f>
        <v>0</v>
      </c>
      <c r="K94" s="51">
        <f>'Analitika nastave'!L95</f>
        <v>0</v>
      </c>
      <c r="L94" s="51">
        <f>'Analitika nastave'!M95</f>
        <v>0</v>
      </c>
      <c r="M94" s="51">
        <f>'Analitika nastave'!N95</f>
        <v>0</v>
      </c>
      <c r="N94" s="195"/>
      <c r="O94" s="196"/>
      <c r="P94" s="52">
        <f>'Analitika nastave'!Q95</f>
        <v>0</v>
      </c>
      <c r="Q94" s="51">
        <f>'Analitika nastave'!R95</f>
        <v>0</v>
      </c>
      <c r="R94" s="51">
        <f>'Analitika nastave'!S95</f>
        <v>0</v>
      </c>
      <c r="S94" s="51">
        <f>'Analitika nastave'!T95</f>
        <v>0</v>
      </c>
      <c r="T94" s="195"/>
      <c r="U94" s="196"/>
      <c r="V94" s="52">
        <f>'Analitika nastave'!W95</f>
        <v>0</v>
      </c>
      <c r="W94" s="51">
        <f>'Analitika nastave'!X95</f>
        <v>0</v>
      </c>
      <c r="X94" s="51">
        <f>'Analitika nastave'!Y95</f>
        <v>0</v>
      </c>
      <c r="Y94" s="51">
        <f>'Analitika nastave'!Z95</f>
        <v>0</v>
      </c>
      <c r="Z94" s="195"/>
      <c r="AA94" s="196"/>
      <c r="AB94" s="52">
        <f>'Analitika nastave'!AC95</f>
        <v>0</v>
      </c>
      <c r="AC94" s="51">
        <f>'Analitika nastave'!AD95</f>
        <v>0</v>
      </c>
      <c r="AD94" s="51">
        <f>'Analitika nastave'!AE95</f>
        <v>0</v>
      </c>
      <c r="AE94" s="51">
        <f>'Analitika nastave'!AF95</f>
        <v>0</v>
      </c>
      <c r="AF94" s="197"/>
      <c r="AG94" s="196"/>
      <c r="AH94" s="52">
        <f>'Analitika nastave'!AI95</f>
        <v>0</v>
      </c>
      <c r="AI94" s="51">
        <f>'Analitika nastave'!AJ95</f>
        <v>0</v>
      </c>
      <c r="AJ94" s="51">
        <f>'Analitika nastave'!AK95</f>
        <v>0</v>
      </c>
      <c r="AK94" s="51">
        <f>'Analitika nastave'!AL95</f>
        <v>0</v>
      </c>
      <c r="AL94" s="197"/>
      <c r="AM94" s="196"/>
      <c r="AN94" s="199"/>
    </row>
    <row r="95" spans="1:40" x14ac:dyDescent="0.25">
      <c r="A95" s="190">
        <v>45</v>
      </c>
      <c r="B95" s="192">
        <f>'Analitika nastave'!C96</f>
        <v>0</v>
      </c>
      <c r="C95" s="45" t="str">
        <f>'Analitika nastave'!D96</f>
        <v>B</v>
      </c>
      <c r="D95" s="46">
        <f>'Analitika nastave'!E96</f>
        <v>0</v>
      </c>
      <c r="E95" s="47">
        <f>'Analitika nastave'!F96</f>
        <v>0</v>
      </c>
      <c r="F95" s="47">
        <f>'Analitika nastave'!G96</f>
        <v>0</v>
      </c>
      <c r="G95" s="47">
        <f>'Analitika nastave'!H96</f>
        <v>0</v>
      </c>
      <c r="H95" s="194">
        <f>'Analitika nastave'!I96</f>
        <v>0</v>
      </c>
      <c r="I95" s="170" t="str">
        <f>'Analitika nastave'!J96</f>
        <v>NE</v>
      </c>
      <c r="J95" s="46">
        <f>'Analitika nastave'!K96</f>
        <v>0</v>
      </c>
      <c r="K95" s="47">
        <f>'Analitika nastave'!L96</f>
        <v>0</v>
      </c>
      <c r="L95" s="47">
        <f>'Analitika nastave'!M96</f>
        <v>0</v>
      </c>
      <c r="M95" s="47">
        <f>'Analitika nastave'!N96</f>
        <v>0</v>
      </c>
      <c r="N95" s="194">
        <f>'Analitika nastave'!O96</f>
        <v>0</v>
      </c>
      <c r="O95" s="170" t="str">
        <f>'Analitika nastave'!P96</f>
        <v>NE</v>
      </c>
      <c r="P95" s="46">
        <f>'Analitika nastave'!Q96</f>
        <v>0</v>
      </c>
      <c r="Q95" s="47">
        <f>'Analitika nastave'!R96</f>
        <v>0</v>
      </c>
      <c r="R95" s="47">
        <f>'Analitika nastave'!S96</f>
        <v>0</v>
      </c>
      <c r="S95" s="47">
        <f>'Analitika nastave'!T96</f>
        <v>0</v>
      </c>
      <c r="T95" s="194">
        <f>'Analitika nastave'!U96</f>
        <v>0</v>
      </c>
      <c r="U95" s="170" t="str">
        <f>'Analitika nastave'!V96</f>
        <v>NE</v>
      </c>
      <c r="V95" s="46">
        <f>'Analitika nastave'!W96</f>
        <v>0</v>
      </c>
      <c r="W95" s="47">
        <f>'Analitika nastave'!X96</f>
        <v>0</v>
      </c>
      <c r="X95" s="47">
        <f>'Analitika nastave'!Y96</f>
        <v>0</v>
      </c>
      <c r="Y95" s="47">
        <f>'Analitika nastave'!Z96</f>
        <v>0</v>
      </c>
      <c r="Z95" s="194">
        <f>'Analitika nastave'!AA96</f>
        <v>0</v>
      </c>
      <c r="AA95" s="170" t="str">
        <f>'Analitika nastave'!AB96</f>
        <v>NE</v>
      </c>
      <c r="AB95" s="46">
        <f>'Analitika nastave'!AC96</f>
        <v>0</v>
      </c>
      <c r="AC95" s="47">
        <f>'Analitika nastave'!AD96</f>
        <v>0</v>
      </c>
      <c r="AD95" s="47">
        <f>'Analitika nastave'!AE96</f>
        <v>0</v>
      </c>
      <c r="AE95" s="47">
        <f>'Analitika nastave'!AF96</f>
        <v>0</v>
      </c>
      <c r="AF95" s="194">
        <f>'Analitika nastave'!AG96</f>
        <v>0</v>
      </c>
      <c r="AG95" s="170" t="str">
        <f>'Analitika nastave'!AH96</f>
        <v>NE</v>
      </c>
      <c r="AH95" s="46">
        <f>'Analitika nastave'!AI96</f>
        <v>0</v>
      </c>
      <c r="AI95" s="47">
        <f>'Analitika nastave'!AJ96</f>
        <v>0</v>
      </c>
      <c r="AJ95" s="47">
        <f>'Analitika nastave'!AK96</f>
        <v>0</v>
      </c>
      <c r="AK95" s="47">
        <f>'Analitika nastave'!AL96</f>
        <v>0</v>
      </c>
      <c r="AL95" s="194">
        <f>'Analitika nastave'!AM96</f>
        <v>0</v>
      </c>
      <c r="AM95" s="170" t="str">
        <f>'Analitika nastave'!AN96</f>
        <v>NE</v>
      </c>
      <c r="AN95" s="198">
        <f>'Analitika nastave'!AO96</f>
        <v>0</v>
      </c>
    </row>
    <row r="96" spans="1:40" ht="15.75" thickBot="1" x14ac:dyDescent="0.3">
      <c r="A96" s="191"/>
      <c r="B96" s="193"/>
      <c r="C96" s="50" t="str">
        <f>'Analitika nastave'!D97</f>
        <v>P</v>
      </c>
      <c r="D96" s="51">
        <f>'Analitika nastave'!E97</f>
        <v>0</v>
      </c>
      <c r="E96" s="51">
        <f>'Analitika nastave'!F97</f>
        <v>0</v>
      </c>
      <c r="F96" s="51">
        <f>'Analitika nastave'!G97</f>
        <v>0</v>
      </c>
      <c r="G96" s="51">
        <f>'Analitika nastave'!H97</f>
        <v>0</v>
      </c>
      <c r="H96" s="195"/>
      <c r="I96" s="196"/>
      <c r="J96" s="52">
        <f>'Analitika nastave'!K97</f>
        <v>0</v>
      </c>
      <c r="K96" s="51">
        <f>'Analitika nastave'!L97</f>
        <v>0</v>
      </c>
      <c r="L96" s="51">
        <f>'Analitika nastave'!M97</f>
        <v>0</v>
      </c>
      <c r="M96" s="51">
        <f>'Analitika nastave'!N97</f>
        <v>0</v>
      </c>
      <c r="N96" s="195"/>
      <c r="O96" s="196"/>
      <c r="P96" s="52">
        <f>'Analitika nastave'!Q97</f>
        <v>0</v>
      </c>
      <c r="Q96" s="51">
        <f>'Analitika nastave'!R97</f>
        <v>0</v>
      </c>
      <c r="R96" s="51">
        <f>'Analitika nastave'!S97</f>
        <v>0</v>
      </c>
      <c r="S96" s="51">
        <f>'Analitika nastave'!T97</f>
        <v>0</v>
      </c>
      <c r="T96" s="195"/>
      <c r="U96" s="196"/>
      <c r="V96" s="52">
        <f>'Analitika nastave'!W97</f>
        <v>0</v>
      </c>
      <c r="W96" s="51">
        <f>'Analitika nastave'!X97</f>
        <v>0</v>
      </c>
      <c r="X96" s="51">
        <f>'Analitika nastave'!Y97</f>
        <v>0</v>
      </c>
      <c r="Y96" s="51">
        <f>'Analitika nastave'!Z97</f>
        <v>0</v>
      </c>
      <c r="Z96" s="195"/>
      <c r="AA96" s="196"/>
      <c r="AB96" s="52">
        <f>'Analitika nastave'!AC97</f>
        <v>0</v>
      </c>
      <c r="AC96" s="51">
        <f>'Analitika nastave'!AD97</f>
        <v>0</v>
      </c>
      <c r="AD96" s="51">
        <f>'Analitika nastave'!AE97</f>
        <v>0</v>
      </c>
      <c r="AE96" s="51">
        <f>'Analitika nastave'!AF97</f>
        <v>0</v>
      </c>
      <c r="AF96" s="197"/>
      <c r="AG96" s="196"/>
      <c r="AH96" s="52">
        <f>'Analitika nastave'!AI97</f>
        <v>0</v>
      </c>
      <c r="AI96" s="51">
        <f>'Analitika nastave'!AJ97</f>
        <v>0</v>
      </c>
      <c r="AJ96" s="51">
        <f>'Analitika nastave'!AK97</f>
        <v>0</v>
      </c>
      <c r="AK96" s="51">
        <f>'Analitika nastave'!AL97</f>
        <v>0</v>
      </c>
      <c r="AL96" s="197"/>
      <c r="AM96" s="196"/>
      <c r="AN96" s="199"/>
    </row>
    <row r="97" spans="1:40" x14ac:dyDescent="0.25">
      <c r="A97" s="190">
        <v>46</v>
      </c>
      <c r="B97" s="192">
        <f>'Analitika nastave'!C98</f>
        <v>0</v>
      </c>
      <c r="C97" s="45" t="str">
        <f>'Analitika nastave'!D98</f>
        <v>B</v>
      </c>
      <c r="D97" s="46">
        <f>'Analitika nastave'!E98</f>
        <v>0</v>
      </c>
      <c r="E97" s="47">
        <f>'Analitika nastave'!F98</f>
        <v>0</v>
      </c>
      <c r="F97" s="47">
        <f>'Analitika nastave'!G98</f>
        <v>0</v>
      </c>
      <c r="G97" s="47">
        <f>'Analitika nastave'!H98</f>
        <v>0</v>
      </c>
      <c r="H97" s="194">
        <f>'Analitika nastave'!I98</f>
        <v>0</v>
      </c>
      <c r="I97" s="170" t="str">
        <f>'Analitika nastave'!J98</f>
        <v>NE</v>
      </c>
      <c r="J97" s="46">
        <f>'Analitika nastave'!K98</f>
        <v>0</v>
      </c>
      <c r="K97" s="47">
        <f>'Analitika nastave'!L98</f>
        <v>0</v>
      </c>
      <c r="L97" s="47">
        <f>'Analitika nastave'!M98</f>
        <v>0</v>
      </c>
      <c r="M97" s="47">
        <f>'Analitika nastave'!N98</f>
        <v>0</v>
      </c>
      <c r="N97" s="194">
        <f>'Analitika nastave'!O98</f>
        <v>0</v>
      </c>
      <c r="O97" s="170" t="str">
        <f>'Analitika nastave'!P98</f>
        <v>NE</v>
      </c>
      <c r="P97" s="46">
        <f>'Analitika nastave'!Q98</f>
        <v>0</v>
      </c>
      <c r="Q97" s="47">
        <f>'Analitika nastave'!R98</f>
        <v>0</v>
      </c>
      <c r="R97" s="47">
        <f>'Analitika nastave'!S98</f>
        <v>0</v>
      </c>
      <c r="S97" s="47">
        <f>'Analitika nastave'!T98</f>
        <v>0</v>
      </c>
      <c r="T97" s="194">
        <f>'Analitika nastave'!U98</f>
        <v>0</v>
      </c>
      <c r="U97" s="170" t="str">
        <f>'Analitika nastave'!V98</f>
        <v>NE</v>
      </c>
      <c r="V97" s="46">
        <f>'Analitika nastave'!W98</f>
        <v>0</v>
      </c>
      <c r="W97" s="47">
        <f>'Analitika nastave'!X98</f>
        <v>0</v>
      </c>
      <c r="X97" s="47">
        <f>'Analitika nastave'!Y98</f>
        <v>0</v>
      </c>
      <c r="Y97" s="47">
        <f>'Analitika nastave'!Z98</f>
        <v>0</v>
      </c>
      <c r="Z97" s="194">
        <f>'Analitika nastave'!AA98</f>
        <v>0</v>
      </c>
      <c r="AA97" s="170" t="str">
        <f>'Analitika nastave'!AB98</f>
        <v>NE</v>
      </c>
      <c r="AB97" s="46">
        <f>'Analitika nastave'!AC98</f>
        <v>0</v>
      </c>
      <c r="AC97" s="47">
        <f>'Analitika nastave'!AD98</f>
        <v>0</v>
      </c>
      <c r="AD97" s="47">
        <f>'Analitika nastave'!AE98</f>
        <v>0</v>
      </c>
      <c r="AE97" s="47">
        <f>'Analitika nastave'!AF98</f>
        <v>0</v>
      </c>
      <c r="AF97" s="194">
        <f>'Analitika nastave'!AG98</f>
        <v>0</v>
      </c>
      <c r="AG97" s="170" t="str">
        <f>'Analitika nastave'!AH98</f>
        <v>NE</v>
      </c>
      <c r="AH97" s="46">
        <f>'Analitika nastave'!AI98</f>
        <v>0</v>
      </c>
      <c r="AI97" s="47">
        <f>'Analitika nastave'!AJ98</f>
        <v>0</v>
      </c>
      <c r="AJ97" s="47">
        <f>'Analitika nastave'!AK98</f>
        <v>0</v>
      </c>
      <c r="AK97" s="47">
        <f>'Analitika nastave'!AL98</f>
        <v>0</v>
      </c>
      <c r="AL97" s="194">
        <f>'Analitika nastave'!AM98</f>
        <v>0</v>
      </c>
      <c r="AM97" s="170" t="str">
        <f>'Analitika nastave'!AN98</f>
        <v>NE</v>
      </c>
      <c r="AN97" s="198">
        <f>'Analitika nastave'!AO98</f>
        <v>0</v>
      </c>
    </row>
    <row r="98" spans="1:40" ht="15.75" thickBot="1" x14ac:dyDescent="0.3">
      <c r="A98" s="191"/>
      <c r="B98" s="193"/>
      <c r="C98" s="50" t="str">
        <f>'Analitika nastave'!D99</f>
        <v>P</v>
      </c>
      <c r="D98" s="51">
        <f>'Analitika nastave'!E99</f>
        <v>0</v>
      </c>
      <c r="E98" s="51">
        <f>'Analitika nastave'!F99</f>
        <v>0</v>
      </c>
      <c r="F98" s="51">
        <f>'Analitika nastave'!G99</f>
        <v>0</v>
      </c>
      <c r="G98" s="51">
        <f>'Analitika nastave'!H99</f>
        <v>0</v>
      </c>
      <c r="H98" s="195"/>
      <c r="I98" s="196"/>
      <c r="J98" s="52">
        <f>'Analitika nastave'!K99</f>
        <v>0</v>
      </c>
      <c r="K98" s="51">
        <f>'Analitika nastave'!L99</f>
        <v>0</v>
      </c>
      <c r="L98" s="51">
        <f>'Analitika nastave'!M99</f>
        <v>0</v>
      </c>
      <c r="M98" s="51">
        <f>'Analitika nastave'!N99</f>
        <v>0</v>
      </c>
      <c r="N98" s="195"/>
      <c r="O98" s="196"/>
      <c r="P98" s="52">
        <f>'Analitika nastave'!Q99</f>
        <v>0</v>
      </c>
      <c r="Q98" s="51">
        <f>'Analitika nastave'!R99</f>
        <v>0</v>
      </c>
      <c r="R98" s="51">
        <f>'Analitika nastave'!S99</f>
        <v>0</v>
      </c>
      <c r="S98" s="51">
        <f>'Analitika nastave'!T99</f>
        <v>0</v>
      </c>
      <c r="T98" s="195"/>
      <c r="U98" s="196"/>
      <c r="V98" s="52">
        <f>'Analitika nastave'!W99</f>
        <v>0</v>
      </c>
      <c r="W98" s="51">
        <f>'Analitika nastave'!X99</f>
        <v>0</v>
      </c>
      <c r="X98" s="51">
        <f>'Analitika nastave'!Y99</f>
        <v>0</v>
      </c>
      <c r="Y98" s="51">
        <f>'Analitika nastave'!Z99</f>
        <v>0</v>
      </c>
      <c r="Z98" s="195"/>
      <c r="AA98" s="196"/>
      <c r="AB98" s="52">
        <f>'Analitika nastave'!AC99</f>
        <v>0</v>
      </c>
      <c r="AC98" s="51">
        <f>'Analitika nastave'!AD99</f>
        <v>0</v>
      </c>
      <c r="AD98" s="51">
        <f>'Analitika nastave'!AE99</f>
        <v>0</v>
      </c>
      <c r="AE98" s="51">
        <f>'Analitika nastave'!AF99</f>
        <v>0</v>
      </c>
      <c r="AF98" s="197"/>
      <c r="AG98" s="196"/>
      <c r="AH98" s="52">
        <f>'Analitika nastave'!AI99</f>
        <v>0</v>
      </c>
      <c r="AI98" s="51">
        <f>'Analitika nastave'!AJ99</f>
        <v>0</v>
      </c>
      <c r="AJ98" s="51">
        <f>'Analitika nastave'!AK99</f>
        <v>0</v>
      </c>
      <c r="AK98" s="51">
        <f>'Analitika nastave'!AL99</f>
        <v>0</v>
      </c>
      <c r="AL98" s="197"/>
      <c r="AM98" s="196"/>
      <c r="AN98" s="199"/>
    </row>
    <row r="99" spans="1:40" x14ac:dyDescent="0.25">
      <c r="A99" s="190">
        <v>47</v>
      </c>
      <c r="B99" s="192">
        <f>'Analitika nastave'!C100</f>
        <v>0</v>
      </c>
      <c r="C99" s="45" t="str">
        <f>'Analitika nastave'!D100</f>
        <v>B</v>
      </c>
      <c r="D99" s="46">
        <f>'Analitika nastave'!E100</f>
        <v>0</v>
      </c>
      <c r="E99" s="47">
        <f>'Analitika nastave'!F100</f>
        <v>0</v>
      </c>
      <c r="F99" s="47">
        <f>'Analitika nastave'!G100</f>
        <v>0</v>
      </c>
      <c r="G99" s="47">
        <f>'Analitika nastave'!H100</f>
        <v>0</v>
      </c>
      <c r="H99" s="194">
        <f>'Analitika nastave'!I100</f>
        <v>0</v>
      </c>
      <c r="I99" s="170" t="str">
        <f>'Analitika nastave'!J100</f>
        <v>NE</v>
      </c>
      <c r="J99" s="46">
        <f>'Analitika nastave'!K100</f>
        <v>0</v>
      </c>
      <c r="K99" s="47">
        <f>'Analitika nastave'!L100</f>
        <v>0</v>
      </c>
      <c r="L99" s="47">
        <f>'Analitika nastave'!M100</f>
        <v>0</v>
      </c>
      <c r="M99" s="47">
        <f>'Analitika nastave'!N100</f>
        <v>0</v>
      </c>
      <c r="N99" s="194">
        <f>'Analitika nastave'!O100</f>
        <v>0</v>
      </c>
      <c r="O99" s="170" t="str">
        <f>'Analitika nastave'!P100</f>
        <v>NE</v>
      </c>
      <c r="P99" s="46">
        <f>'Analitika nastave'!Q100</f>
        <v>0</v>
      </c>
      <c r="Q99" s="47">
        <f>'Analitika nastave'!R100</f>
        <v>0</v>
      </c>
      <c r="R99" s="47">
        <f>'Analitika nastave'!S100</f>
        <v>0</v>
      </c>
      <c r="S99" s="47">
        <f>'Analitika nastave'!T100</f>
        <v>0</v>
      </c>
      <c r="T99" s="194">
        <f>'Analitika nastave'!U100</f>
        <v>0</v>
      </c>
      <c r="U99" s="170" t="str">
        <f>'Analitika nastave'!V100</f>
        <v>NE</v>
      </c>
      <c r="V99" s="46">
        <f>'Analitika nastave'!W100</f>
        <v>0</v>
      </c>
      <c r="W99" s="47">
        <f>'Analitika nastave'!X100</f>
        <v>0</v>
      </c>
      <c r="X99" s="47">
        <f>'Analitika nastave'!Y100</f>
        <v>0</v>
      </c>
      <c r="Y99" s="47">
        <f>'Analitika nastave'!Z100</f>
        <v>0</v>
      </c>
      <c r="Z99" s="194">
        <f>'Analitika nastave'!AA100</f>
        <v>0</v>
      </c>
      <c r="AA99" s="170" t="str">
        <f>'Analitika nastave'!AB100</f>
        <v>NE</v>
      </c>
      <c r="AB99" s="46">
        <f>'Analitika nastave'!AC100</f>
        <v>0</v>
      </c>
      <c r="AC99" s="47">
        <f>'Analitika nastave'!AD100</f>
        <v>0</v>
      </c>
      <c r="AD99" s="47">
        <f>'Analitika nastave'!AE100</f>
        <v>0</v>
      </c>
      <c r="AE99" s="47">
        <f>'Analitika nastave'!AF100</f>
        <v>0</v>
      </c>
      <c r="AF99" s="194">
        <f>'Analitika nastave'!AG100</f>
        <v>0</v>
      </c>
      <c r="AG99" s="170" t="str">
        <f>'Analitika nastave'!AH100</f>
        <v>NE</v>
      </c>
      <c r="AH99" s="46">
        <f>'Analitika nastave'!AI100</f>
        <v>0</v>
      </c>
      <c r="AI99" s="47">
        <f>'Analitika nastave'!AJ100</f>
        <v>0</v>
      </c>
      <c r="AJ99" s="47">
        <f>'Analitika nastave'!AK100</f>
        <v>0</v>
      </c>
      <c r="AK99" s="47">
        <f>'Analitika nastave'!AL100</f>
        <v>0</v>
      </c>
      <c r="AL99" s="194">
        <f>'Analitika nastave'!AM100</f>
        <v>0</v>
      </c>
      <c r="AM99" s="170" t="str">
        <f>'Analitika nastave'!AN100</f>
        <v>NE</v>
      </c>
      <c r="AN99" s="198">
        <f>'Analitika nastave'!AO100</f>
        <v>0</v>
      </c>
    </row>
    <row r="100" spans="1:40" ht="15.75" thickBot="1" x14ac:dyDescent="0.3">
      <c r="A100" s="191"/>
      <c r="B100" s="193"/>
      <c r="C100" s="50" t="str">
        <f>'Analitika nastave'!D101</f>
        <v>P</v>
      </c>
      <c r="D100" s="51">
        <f>'Analitika nastave'!E101</f>
        <v>0</v>
      </c>
      <c r="E100" s="51">
        <f>'Analitika nastave'!F101</f>
        <v>0</v>
      </c>
      <c r="F100" s="51">
        <f>'Analitika nastave'!G101</f>
        <v>0</v>
      </c>
      <c r="G100" s="51">
        <f>'Analitika nastave'!H101</f>
        <v>0</v>
      </c>
      <c r="H100" s="195"/>
      <c r="I100" s="196"/>
      <c r="J100" s="52">
        <f>'Analitika nastave'!K101</f>
        <v>0</v>
      </c>
      <c r="K100" s="51">
        <f>'Analitika nastave'!L101</f>
        <v>0</v>
      </c>
      <c r="L100" s="51">
        <f>'Analitika nastave'!M101</f>
        <v>0</v>
      </c>
      <c r="M100" s="51">
        <f>'Analitika nastave'!N101</f>
        <v>0</v>
      </c>
      <c r="N100" s="195"/>
      <c r="O100" s="196"/>
      <c r="P100" s="52">
        <f>'Analitika nastave'!Q101</f>
        <v>0</v>
      </c>
      <c r="Q100" s="51">
        <f>'Analitika nastave'!R101</f>
        <v>0</v>
      </c>
      <c r="R100" s="51">
        <f>'Analitika nastave'!S101</f>
        <v>0</v>
      </c>
      <c r="S100" s="51">
        <f>'Analitika nastave'!T101</f>
        <v>0</v>
      </c>
      <c r="T100" s="195"/>
      <c r="U100" s="196"/>
      <c r="V100" s="52">
        <f>'Analitika nastave'!W101</f>
        <v>0</v>
      </c>
      <c r="W100" s="51">
        <f>'Analitika nastave'!X101</f>
        <v>0</v>
      </c>
      <c r="X100" s="51">
        <f>'Analitika nastave'!Y101</f>
        <v>0</v>
      </c>
      <c r="Y100" s="51">
        <f>'Analitika nastave'!Z101</f>
        <v>0</v>
      </c>
      <c r="Z100" s="195"/>
      <c r="AA100" s="196"/>
      <c r="AB100" s="52">
        <f>'Analitika nastave'!AC101</f>
        <v>0</v>
      </c>
      <c r="AC100" s="51">
        <f>'Analitika nastave'!AD101</f>
        <v>0</v>
      </c>
      <c r="AD100" s="51">
        <f>'Analitika nastave'!AE101</f>
        <v>0</v>
      </c>
      <c r="AE100" s="51">
        <f>'Analitika nastave'!AF101</f>
        <v>0</v>
      </c>
      <c r="AF100" s="197"/>
      <c r="AG100" s="196"/>
      <c r="AH100" s="52">
        <f>'Analitika nastave'!AI101</f>
        <v>0</v>
      </c>
      <c r="AI100" s="51">
        <f>'Analitika nastave'!AJ101</f>
        <v>0</v>
      </c>
      <c r="AJ100" s="51">
        <f>'Analitika nastave'!AK101</f>
        <v>0</v>
      </c>
      <c r="AK100" s="51">
        <f>'Analitika nastave'!AL101</f>
        <v>0</v>
      </c>
      <c r="AL100" s="197"/>
      <c r="AM100" s="196"/>
      <c r="AN100" s="199"/>
    </row>
    <row r="101" spans="1:40" x14ac:dyDescent="0.25">
      <c r="A101" s="190">
        <v>48</v>
      </c>
      <c r="B101" s="192">
        <f>'Analitika nastave'!C102</f>
        <v>0</v>
      </c>
      <c r="C101" s="45" t="str">
        <f>'Analitika nastave'!D102</f>
        <v>B</v>
      </c>
      <c r="D101" s="46">
        <f>'Analitika nastave'!E102</f>
        <v>0</v>
      </c>
      <c r="E101" s="47">
        <f>'Analitika nastave'!F102</f>
        <v>0</v>
      </c>
      <c r="F101" s="47">
        <f>'Analitika nastave'!G102</f>
        <v>0</v>
      </c>
      <c r="G101" s="47">
        <f>'Analitika nastave'!H102</f>
        <v>0</v>
      </c>
      <c r="H101" s="194">
        <f>'Analitika nastave'!I102</f>
        <v>0</v>
      </c>
      <c r="I101" s="170" t="str">
        <f>'Analitika nastave'!J102</f>
        <v>NE</v>
      </c>
      <c r="J101" s="46">
        <f>'Analitika nastave'!K102</f>
        <v>0</v>
      </c>
      <c r="K101" s="47">
        <f>'Analitika nastave'!L102</f>
        <v>0</v>
      </c>
      <c r="L101" s="47">
        <f>'Analitika nastave'!M102</f>
        <v>0</v>
      </c>
      <c r="M101" s="47">
        <f>'Analitika nastave'!N102</f>
        <v>0</v>
      </c>
      <c r="N101" s="194">
        <f>'Analitika nastave'!O102</f>
        <v>0</v>
      </c>
      <c r="O101" s="170" t="str">
        <f>'Analitika nastave'!P102</f>
        <v>NE</v>
      </c>
      <c r="P101" s="46">
        <f>'Analitika nastave'!Q102</f>
        <v>0</v>
      </c>
      <c r="Q101" s="47">
        <f>'Analitika nastave'!R102</f>
        <v>0</v>
      </c>
      <c r="R101" s="47">
        <f>'Analitika nastave'!S102</f>
        <v>0</v>
      </c>
      <c r="S101" s="47">
        <f>'Analitika nastave'!T102</f>
        <v>0</v>
      </c>
      <c r="T101" s="194">
        <f>'Analitika nastave'!U102</f>
        <v>0</v>
      </c>
      <c r="U101" s="170" t="str">
        <f>'Analitika nastave'!V102</f>
        <v>NE</v>
      </c>
      <c r="V101" s="46">
        <f>'Analitika nastave'!W102</f>
        <v>0</v>
      </c>
      <c r="W101" s="47">
        <f>'Analitika nastave'!X102</f>
        <v>0</v>
      </c>
      <c r="X101" s="47">
        <f>'Analitika nastave'!Y102</f>
        <v>0</v>
      </c>
      <c r="Y101" s="47">
        <f>'Analitika nastave'!Z102</f>
        <v>0</v>
      </c>
      <c r="Z101" s="194">
        <f>'Analitika nastave'!AA102</f>
        <v>0</v>
      </c>
      <c r="AA101" s="170" t="str">
        <f>'Analitika nastave'!AB102</f>
        <v>NE</v>
      </c>
      <c r="AB101" s="46">
        <f>'Analitika nastave'!AC102</f>
        <v>0</v>
      </c>
      <c r="AC101" s="47">
        <f>'Analitika nastave'!AD102</f>
        <v>0</v>
      </c>
      <c r="AD101" s="47">
        <f>'Analitika nastave'!AE102</f>
        <v>0</v>
      </c>
      <c r="AE101" s="47">
        <f>'Analitika nastave'!AF102</f>
        <v>0</v>
      </c>
      <c r="AF101" s="194">
        <f>'Analitika nastave'!AG102</f>
        <v>0</v>
      </c>
      <c r="AG101" s="170" t="str">
        <f>'Analitika nastave'!AH102</f>
        <v>NE</v>
      </c>
      <c r="AH101" s="46">
        <f>'Analitika nastave'!AI102</f>
        <v>0</v>
      </c>
      <c r="AI101" s="47">
        <f>'Analitika nastave'!AJ102</f>
        <v>0</v>
      </c>
      <c r="AJ101" s="47">
        <f>'Analitika nastave'!AK102</f>
        <v>0</v>
      </c>
      <c r="AK101" s="47">
        <f>'Analitika nastave'!AL102</f>
        <v>0</v>
      </c>
      <c r="AL101" s="194">
        <f>'Analitika nastave'!AM102</f>
        <v>0</v>
      </c>
      <c r="AM101" s="170" t="str">
        <f>'Analitika nastave'!AN102</f>
        <v>NE</v>
      </c>
      <c r="AN101" s="198">
        <f>'Analitika nastave'!AO102</f>
        <v>0</v>
      </c>
    </row>
    <row r="102" spans="1:40" ht="15.75" thickBot="1" x14ac:dyDescent="0.3">
      <c r="A102" s="191"/>
      <c r="B102" s="193"/>
      <c r="C102" s="50" t="str">
        <f>'Analitika nastave'!D103</f>
        <v>P</v>
      </c>
      <c r="D102" s="51">
        <f>'Analitika nastave'!E103</f>
        <v>0</v>
      </c>
      <c r="E102" s="51">
        <f>'Analitika nastave'!F103</f>
        <v>0</v>
      </c>
      <c r="F102" s="51">
        <f>'Analitika nastave'!G103</f>
        <v>0</v>
      </c>
      <c r="G102" s="51">
        <f>'Analitika nastave'!H103</f>
        <v>0</v>
      </c>
      <c r="H102" s="195"/>
      <c r="I102" s="196"/>
      <c r="J102" s="52">
        <f>'Analitika nastave'!K103</f>
        <v>0</v>
      </c>
      <c r="K102" s="51">
        <f>'Analitika nastave'!L103</f>
        <v>0</v>
      </c>
      <c r="L102" s="51">
        <f>'Analitika nastave'!M103</f>
        <v>0</v>
      </c>
      <c r="M102" s="51">
        <f>'Analitika nastave'!N103</f>
        <v>0</v>
      </c>
      <c r="N102" s="195"/>
      <c r="O102" s="196"/>
      <c r="P102" s="52">
        <f>'Analitika nastave'!Q103</f>
        <v>0</v>
      </c>
      <c r="Q102" s="51">
        <f>'Analitika nastave'!R103</f>
        <v>0</v>
      </c>
      <c r="R102" s="51">
        <f>'Analitika nastave'!S103</f>
        <v>0</v>
      </c>
      <c r="S102" s="51">
        <f>'Analitika nastave'!T103</f>
        <v>0</v>
      </c>
      <c r="T102" s="195"/>
      <c r="U102" s="196"/>
      <c r="V102" s="52">
        <f>'Analitika nastave'!W103</f>
        <v>0</v>
      </c>
      <c r="W102" s="51">
        <f>'Analitika nastave'!X103</f>
        <v>0</v>
      </c>
      <c r="X102" s="51">
        <f>'Analitika nastave'!Y103</f>
        <v>0</v>
      </c>
      <c r="Y102" s="51">
        <f>'Analitika nastave'!Z103</f>
        <v>0</v>
      </c>
      <c r="Z102" s="195"/>
      <c r="AA102" s="196"/>
      <c r="AB102" s="52">
        <f>'Analitika nastave'!AC103</f>
        <v>0</v>
      </c>
      <c r="AC102" s="51">
        <f>'Analitika nastave'!AD103</f>
        <v>0</v>
      </c>
      <c r="AD102" s="51">
        <f>'Analitika nastave'!AE103</f>
        <v>0</v>
      </c>
      <c r="AE102" s="51">
        <f>'Analitika nastave'!AF103</f>
        <v>0</v>
      </c>
      <c r="AF102" s="197"/>
      <c r="AG102" s="196"/>
      <c r="AH102" s="52">
        <f>'Analitika nastave'!AI103</f>
        <v>0</v>
      </c>
      <c r="AI102" s="51">
        <f>'Analitika nastave'!AJ103</f>
        <v>0</v>
      </c>
      <c r="AJ102" s="51">
        <f>'Analitika nastave'!AK103</f>
        <v>0</v>
      </c>
      <c r="AK102" s="51">
        <f>'Analitika nastave'!AL103</f>
        <v>0</v>
      </c>
      <c r="AL102" s="197"/>
      <c r="AM102" s="196"/>
      <c r="AN102" s="199"/>
    </row>
    <row r="103" spans="1:40" x14ac:dyDescent="0.25">
      <c r="A103" s="190">
        <v>49</v>
      </c>
      <c r="B103" s="192">
        <f>'Analitika nastave'!C104</f>
        <v>0</v>
      </c>
      <c r="C103" s="45" t="str">
        <f>'Analitika nastave'!D104</f>
        <v>B</v>
      </c>
      <c r="D103" s="46">
        <f>'Analitika nastave'!E104</f>
        <v>0</v>
      </c>
      <c r="E103" s="47">
        <f>'Analitika nastave'!F104</f>
        <v>0</v>
      </c>
      <c r="F103" s="47">
        <f>'Analitika nastave'!G104</f>
        <v>0</v>
      </c>
      <c r="G103" s="47">
        <f>'Analitika nastave'!H104</f>
        <v>0</v>
      </c>
      <c r="H103" s="194">
        <f>'Analitika nastave'!I104</f>
        <v>0</v>
      </c>
      <c r="I103" s="170" t="str">
        <f>'Analitika nastave'!J104</f>
        <v>NE</v>
      </c>
      <c r="J103" s="46">
        <f>'Analitika nastave'!K104</f>
        <v>0</v>
      </c>
      <c r="K103" s="47">
        <f>'Analitika nastave'!L104</f>
        <v>0</v>
      </c>
      <c r="L103" s="47">
        <f>'Analitika nastave'!M104</f>
        <v>0</v>
      </c>
      <c r="M103" s="47">
        <f>'Analitika nastave'!N104</f>
        <v>0</v>
      </c>
      <c r="N103" s="194">
        <f>'Analitika nastave'!O104</f>
        <v>0</v>
      </c>
      <c r="O103" s="170" t="str">
        <f>'Analitika nastave'!P104</f>
        <v>NE</v>
      </c>
      <c r="P103" s="46">
        <f>'Analitika nastave'!Q104</f>
        <v>0</v>
      </c>
      <c r="Q103" s="47">
        <f>'Analitika nastave'!R104</f>
        <v>0</v>
      </c>
      <c r="R103" s="47">
        <f>'Analitika nastave'!S104</f>
        <v>0</v>
      </c>
      <c r="S103" s="47">
        <f>'Analitika nastave'!T104</f>
        <v>0</v>
      </c>
      <c r="T103" s="194">
        <f>'Analitika nastave'!U104</f>
        <v>0</v>
      </c>
      <c r="U103" s="170" t="str">
        <f>'Analitika nastave'!V104</f>
        <v>NE</v>
      </c>
      <c r="V103" s="46">
        <f>'Analitika nastave'!W104</f>
        <v>0</v>
      </c>
      <c r="W103" s="47">
        <f>'Analitika nastave'!X104</f>
        <v>0</v>
      </c>
      <c r="X103" s="47">
        <f>'Analitika nastave'!Y104</f>
        <v>0</v>
      </c>
      <c r="Y103" s="47">
        <f>'Analitika nastave'!Z104</f>
        <v>0</v>
      </c>
      <c r="Z103" s="194">
        <f>'Analitika nastave'!AA104</f>
        <v>0</v>
      </c>
      <c r="AA103" s="170" t="str">
        <f>'Analitika nastave'!AB104</f>
        <v>NE</v>
      </c>
      <c r="AB103" s="46">
        <f>'Analitika nastave'!AC104</f>
        <v>0</v>
      </c>
      <c r="AC103" s="47">
        <f>'Analitika nastave'!AD104</f>
        <v>0</v>
      </c>
      <c r="AD103" s="47">
        <f>'Analitika nastave'!AE104</f>
        <v>0</v>
      </c>
      <c r="AE103" s="47">
        <f>'Analitika nastave'!AF104</f>
        <v>0</v>
      </c>
      <c r="AF103" s="194">
        <f>'Analitika nastave'!AG104</f>
        <v>0</v>
      </c>
      <c r="AG103" s="170" t="str">
        <f>'Analitika nastave'!AH104</f>
        <v>NE</v>
      </c>
      <c r="AH103" s="46">
        <f>'Analitika nastave'!AI104</f>
        <v>0</v>
      </c>
      <c r="AI103" s="47">
        <f>'Analitika nastave'!AJ104</f>
        <v>0</v>
      </c>
      <c r="AJ103" s="47">
        <f>'Analitika nastave'!AK104</f>
        <v>0</v>
      </c>
      <c r="AK103" s="47">
        <f>'Analitika nastave'!AL104</f>
        <v>0</v>
      </c>
      <c r="AL103" s="194">
        <f>'Analitika nastave'!AM104</f>
        <v>0</v>
      </c>
      <c r="AM103" s="170" t="str">
        <f>'Analitika nastave'!AN104</f>
        <v>NE</v>
      </c>
      <c r="AN103" s="198">
        <f>'Analitika nastave'!AO104</f>
        <v>0</v>
      </c>
    </row>
    <row r="104" spans="1:40" ht="15.75" thickBot="1" x14ac:dyDescent="0.3">
      <c r="A104" s="191"/>
      <c r="B104" s="193"/>
      <c r="C104" s="50" t="str">
        <f>'Analitika nastave'!D105</f>
        <v>P</v>
      </c>
      <c r="D104" s="51">
        <f>'Analitika nastave'!E105</f>
        <v>0</v>
      </c>
      <c r="E104" s="51">
        <f>'Analitika nastave'!F105</f>
        <v>0</v>
      </c>
      <c r="F104" s="51">
        <f>'Analitika nastave'!G105</f>
        <v>0</v>
      </c>
      <c r="G104" s="51">
        <f>'Analitika nastave'!H105</f>
        <v>0</v>
      </c>
      <c r="H104" s="195"/>
      <c r="I104" s="196"/>
      <c r="J104" s="52">
        <f>'Analitika nastave'!K105</f>
        <v>0</v>
      </c>
      <c r="K104" s="51">
        <f>'Analitika nastave'!L105</f>
        <v>0</v>
      </c>
      <c r="L104" s="51">
        <f>'Analitika nastave'!M105</f>
        <v>0</v>
      </c>
      <c r="M104" s="51">
        <f>'Analitika nastave'!N105</f>
        <v>0</v>
      </c>
      <c r="N104" s="195"/>
      <c r="O104" s="196"/>
      <c r="P104" s="52">
        <f>'Analitika nastave'!Q105</f>
        <v>0</v>
      </c>
      <c r="Q104" s="51">
        <f>'Analitika nastave'!R105</f>
        <v>0</v>
      </c>
      <c r="R104" s="51">
        <f>'Analitika nastave'!S105</f>
        <v>0</v>
      </c>
      <c r="S104" s="51">
        <f>'Analitika nastave'!T105</f>
        <v>0</v>
      </c>
      <c r="T104" s="195"/>
      <c r="U104" s="196"/>
      <c r="V104" s="52">
        <f>'Analitika nastave'!W105</f>
        <v>0</v>
      </c>
      <c r="W104" s="51">
        <f>'Analitika nastave'!X105</f>
        <v>0</v>
      </c>
      <c r="X104" s="51">
        <f>'Analitika nastave'!Y105</f>
        <v>0</v>
      </c>
      <c r="Y104" s="51">
        <f>'Analitika nastave'!Z105</f>
        <v>0</v>
      </c>
      <c r="Z104" s="195"/>
      <c r="AA104" s="196"/>
      <c r="AB104" s="52">
        <f>'Analitika nastave'!AC105</f>
        <v>0</v>
      </c>
      <c r="AC104" s="51">
        <f>'Analitika nastave'!AD105</f>
        <v>0</v>
      </c>
      <c r="AD104" s="51">
        <f>'Analitika nastave'!AE105</f>
        <v>0</v>
      </c>
      <c r="AE104" s="51">
        <f>'Analitika nastave'!AF105</f>
        <v>0</v>
      </c>
      <c r="AF104" s="197"/>
      <c r="AG104" s="196"/>
      <c r="AH104" s="52">
        <f>'Analitika nastave'!AI105</f>
        <v>0</v>
      </c>
      <c r="AI104" s="51">
        <f>'Analitika nastave'!AJ105</f>
        <v>0</v>
      </c>
      <c r="AJ104" s="51">
        <f>'Analitika nastave'!AK105</f>
        <v>0</v>
      </c>
      <c r="AK104" s="51">
        <f>'Analitika nastave'!AL105</f>
        <v>0</v>
      </c>
      <c r="AL104" s="197"/>
      <c r="AM104" s="196"/>
      <c r="AN104" s="199"/>
    </row>
    <row r="105" spans="1:40" x14ac:dyDescent="0.25">
      <c r="A105" s="190">
        <v>50</v>
      </c>
      <c r="B105" s="192">
        <f>'Analitika nastave'!C106</f>
        <v>0</v>
      </c>
      <c r="C105" s="45" t="str">
        <f>'Analitika nastave'!D106</f>
        <v>B</v>
      </c>
      <c r="D105" s="46">
        <f>'Analitika nastave'!E106</f>
        <v>0</v>
      </c>
      <c r="E105" s="47">
        <f>'Analitika nastave'!F106</f>
        <v>0</v>
      </c>
      <c r="F105" s="47">
        <f>'Analitika nastave'!G106</f>
        <v>0</v>
      </c>
      <c r="G105" s="47">
        <f>'Analitika nastave'!H106</f>
        <v>0</v>
      </c>
      <c r="H105" s="194">
        <f>'Analitika nastave'!I106</f>
        <v>0</v>
      </c>
      <c r="I105" s="170" t="str">
        <f>'Analitika nastave'!J106</f>
        <v>NE</v>
      </c>
      <c r="J105" s="46">
        <f>'Analitika nastave'!K106</f>
        <v>0</v>
      </c>
      <c r="K105" s="47">
        <f>'Analitika nastave'!L106</f>
        <v>0</v>
      </c>
      <c r="L105" s="47">
        <f>'Analitika nastave'!M106</f>
        <v>0</v>
      </c>
      <c r="M105" s="47">
        <f>'Analitika nastave'!N106</f>
        <v>0</v>
      </c>
      <c r="N105" s="194">
        <f>'Analitika nastave'!O106</f>
        <v>0</v>
      </c>
      <c r="O105" s="170" t="str">
        <f>'Analitika nastave'!P106</f>
        <v>NE</v>
      </c>
      <c r="P105" s="46">
        <f>'Analitika nastave'!Q106</f>
        <v>0</v>
      </c>
      <c r="Q105" s="47">
        <f>'Analitika nastave'!R106</f>
        <v>0</v>
      </c>
      <c r="R105" s="47">
        <f>'Analitika nastave'!S106</f>
        <v>0</v>
      </c>
      <c r="S105" s="47">
        <f>'Analitika nastave'!T106</f>
        <v>0</v>
      </c>
      <c r="T105" s="194">
        <f>'Analitika nastave'!U106</f>
        <v>0</v>
      </c>
      <c r="U105" s="170" t="str">
        <f>'Analitika nastave'!V106</f>
        <v>NE</v>
      </c>
      <c r="V105" s="46">
        <f>'Analitika nastave'!W106</f>
        <v>0</v>
      </c>
      <c r="W105" s="47">
        <f>'Analitika nastave'!X106</f>
        <v>0</v>
      </c>
      <c r="X105" s="47">
        <f>'Analitika nastave'!Y106</f>
        <v>0</v>
      </c>
      <c r="Y105" s="47">
        <f>'Analitika nastave'!Z106</f>
        <v>0</v>
      </c>
      <c r="Z105" s="194">
        <f>'Analitika nastave'!AA106</f>
        <v>0</v>
      </c>
      <c r="AA105" s="170" t="str">
        <f>'Analitika nastave'!AB106</f>
        <v>NE</v>
      </c>
      <c r="AB105" s="46">
        <f>'Analitika nastave'!AC106</f>
        <v>0</v>
      </c>
      <c r="AC105" s="47">
        <f>'Analitika nastave'!AD106</f>
        <v>0</v>
      </c>
      <c r="AD105" s="47">
        <f>'Analitika nastave'!AE106</f>
        <v>0</v>
      </c>
      <c r="AE105" s="47">
        <f>'Analitika nastave'!AF106</f>
        <v>0</v>
      </c>
      <c r="AF105" s="194">
        <f>'Analitika nastave'!AG106</f>
        <v>0</v>
      </c>
      <c r="AG105" s="170" t="str">
        <f>'Analitika nastave'!AH106</f>
        <v>NE</v>
      </c>
      <c r="AH105" s="46">
        <f>'Analitika nastave'!AI106</f>
        <v>0</v>
      </c>
      <c r="AI105" s="47">
        <f>'Analitika nastave'!AJ106</f>
        <v>0</v>
      </c>
      <c r="AJ105" s="47">
        <f>'Analitika nastave'!AK106</f>
        <v>0</v>
      </c>
      <c r="AK105" s="47">
        <f>'Analitika nastave'!AL106</f>
        <v>0</v>
      </c>
      <c r="AL105" s="194">
        <f>'Analitika nastave'!AM106</f>
        <v>0</v>
      </c>
      <c r="AM105" s="170" t="str">
        <f>'Analitika nastave'!AN106</f>
        <v>NE</v>
      </c>
      <c r="AN105" s="198">
        <f>'Analitika nastave'!AO106</f>
        <v>0</v>
      </c>
    </row>
    <row r="106" spans="1:40" ht="15.75" thickBot="1" x14ac:dyDescent="0.3">
      <c r="A106" s="191"/>
      <c r="B106" s="193"/>
      <c r="C106" s="50" t="str">
        <f>'Analitika nastave'!D107</f>
        <v>P</v>
      </c>
      <c r="D106" s="51">
        <f>'Analitika nastave'!E107</f>
        <v>0</v>
      </c>
      <c r="E106" s="51">
        <f>'Analitika nastave'!F107</f>
        <v>0</v>
      </c>
      <c r="F106" s="51">
        <f>'Analitika nastave'!G107</f>
        <v>0</v>
      </c>
      <c r="G106" s="51">
        <f>'Analitika nastave'!H107</f>
        <v>0</v>
      </c>
      <c r="H106" s="195"/>
      <c r="I106" s="196"/>
      <c r="J106" s="52">
        <f>'Analitika nastave'!K107</f>
        <v>0</v>
      </c>
      <c r="K106" s="51">
        <f>'Analitika nastave'!L107</f>
        <v>0</v>
      </c>
      <c r="L106" s="51">
        <f>'Analitika nastave'!M107</f>
        <v>0</v>
      </c>
      <c r="M106" s="51">
        <f>'Analitika nastave'!N107</f>
        <v>0</v>
      </c>
      <c r="N106" s="195"/>
      <c r="O106" s="196"/>
      <c r="P106" s="52">
        <f>'Analitika nastave'!Q107</f>
        <v>0</v>
      </c>
      <c r="Q106" s="51">
        <f>'Analitika nastave'!R107</f>
        <v>0</v>
      </c>
      <c r="R106" s="51">
        <f>'Analitika nastave'!S107</f>
        <v>0</v>
      </c>
      <c r="S106" s="51">
        <f>'Analitika nastave'!T107</f>
        <v>0</v>
      </c>
      <c r="T106" s="195"/>
      <c r="U106" s="196"/>
      <c r="V106" s="52">
        <f>'Analitika nastave'!W107</f>
        <v>0</v>
      </c>
      <c r="W106" s="51">
        <f>'Analitika nastave'!X107</f>
        <v>0</v>
      </c>
      <c r="X106" s="51">
        <f>'Analitika nastave'!Y107</f>
        <v>0</v>
      </c>
      <c r="Y106" s="51">
        <f>'Analitika nastave'!Z107</f>
        <v>0</v>
      </c>
      <c r="Z106" s="195"/>
      <c r="AA106" s="196"/>
      <c r="AB106" s="52">
        <f>'Analitika nastave'!AC107</f>
        <v>0</v>
      </c>
      <c r="AC106" s="51">
        <f>'Analitika nastave'!AD107</f>
        <v>0</v>
      </c>
      <c r="AD106" s="51">
        <f>'Analitika nastave'!AE107</f>
        <v>0</v>
      </c>
      <c r="AE106" s="51">
        <f>'Analitika nastave'!AF107</f>
        <v>0</v>
      </c>
      <c r="AF106" s="197"/>
      <c r="AG106" s="196"/>
      <c r="AH106" s="52">
        <f>'Analitika nastave'!AI107</f>
        <v>0</v>
      </c>
      <c r="AI106" s="51">
        <f>'Analitika nastave'!AJ107</f>
        <v>0</v>
      </c>
      <c r="AJ106" s="51">
        <f>'Analitika nastave'!AK107</f>
        <v>0</v>
      </c>
      <c r="AK106" s="51">
        <f>'Analitika nastave'!AL107</f>
        <v>0</v>
      </c>
      <c r="AL106" s="197"/>
      <c r="AM106" s="196"/>
      <c r="AN106" s="199"/>
    </row>
    <row r="107" spans="1:40" x14ac:dyDescent="0.25">
      <c r="A107" s="190">
        <v>51</v>
      </c>
      <c r="B107" s="192">
        <f>'Analitika nastave'!C108</f>
        <v>0</v>
      </c>
      <c r="C107" s="45" t="str">
        <f>'Analitika nastave'!D108</f>
        <v>B</v>
      </c>
      <c r="D107" s="46">
        <f>'Analitika nastave'!E108</f>
        <v>0</v>
      </c>
      <c r="E107" s="47">
        <f>'Analitika nastave'!F108</f>
        <v>0</v>
      </c>
      <c r="F107" s="47">
        <f>'Analitika nastave'!G108</f>
        <v>0</v>
      </c>
      <c r="G107" s="47">
        <f>'Analitika nastave'!H108</f>
        <v>0</v>
      </c>
      <c r="H107" s="194">
        <f>'Analitika nastave'!I108</f>
        <v>0</v>
      </c>
      <c r="I107" s="170" t="str">
        <f>'Analitika nastave'!J108</f>
        <v>NE</v>
      </c>
      <c r="J107" s="46">
        <f>'Analitika nastave'!K108</f>
        <v>0</v>
      </c>
      <c r="K107" s="47">
        <f>'Analitika nastave'!L108</f>
        <v>0</v>
      </c>
      <c r="L107" s="47">
        <f>'Analitika nastave'!M108</f>
        <v>0</v>
      </c>
      <c r="M107" s="47">
        <f>'Analitika nastave'!N108</f>
        <v>0</v>
      </c>
      <c r="N107" s="194">
        <f>'Analitika nastave'!O108</f>
        <v>0</v>
      </c>
      <c r="O107" s="170" t="str">
        <f>'Analitika nastave'!P108</f>
        <v>NE</v>
      </c>
      <c r="P107" s="46">
        <f>'Analitika nastave'!Q108</f>
        <v>0</v>
      </c>
      <c r="Q107" s="47">
        <f>'Analitika nastave'!R108</f>
        <v>0</v>
      </c>
      <c r="R107" s="47">
        <f>'Analitika nastave'!S108</f>
        <v>0</v>
      </c>
      <c r="S107" s="47">
        <f>'Analitika nastave'!T108</f>
        <v>0</v>
      </c>
      <c r="T107" s="194">
        <f>'Analitika nastave'!U108</f>
        <v>0</v>
      </c>
      <c r="U107" s="170" t="str">
        <f>'Analitika nastave'!V108</f>
        <v>NE</v>
      </c>
      <c r="V107" s="46">
        <f>'Analitika nastave'!W108</f>
        <v>0</v>
      </c>
      <c r="W107" s="47">
        <f>'Analitika nastave'!X108</f>
        <v>0</v>
      </c>
      <c r="X107" s="47">
        <f>'Analitika nastave'!Y108</f>
        <v>0</v>
      </c>
      <c r="Y107" s="47">
        <f>'Analitika nastave'!Z108</f>
        <v>0</v>
      </c>
      <c r="Z107" s="194">
        <f>'Analitika nastave'!AA108</f>
        <v>0</v>
      </c>
      <c r="AA107" s="170" t="str">
        <f>'Analitika nastave'!AB108</f>
        <v>NE</v>
      </c>
      <c r="AB107" s="46">
        <f>'Analitika nastave'!AC108</f>
        <v>0</v>
      </c>
      <c r="AC107" s="47">
        <f>'Analitika nastave'!AD108</f>
        <v>0</v>
      </c>
      <c r="AD107" s="47">
        <f>'Analitika nastave'!AE108</f>
        <v>0</v>
      </c>
      <c r="AE107" s="47">
        <f>'Analitika nastave'!AF108</f>
        <v>0</v>
      </c>
      <c r="AF107" s="194">
        <f>'Analitika nastave'!AG108</f>
        <v>0</v>
      </c>
      <c r="AG107" s="170" t="str">
        <f>'Analitika nastave'!AH108</f>
        <v>NE</v>
      </c>
      <c r="AH107" s="46">
        <f>'Analitika nastave'!AI108</f>
        <v>0</v>
      </c>
      <c r="AI107" s="47">
        <f>'Analitika nastave'!AJ108</f>
        <v>0</v>
      </c>
      <c r="AJ107" s="47">
        <f>'Analitika nastave'!AK108</f>
        <v>0</v>
      </c>
      <c r="AK107" s="47">
        <f>'Analitika nastave'!AL108</f>
        <v>0</v>
      </c>
      <c r="AL107" s="194">
        <f>'Analitika nastave'!AM108</f>
        <v>0</v>
      </c>
      <c r="AM107" s="170" t="str">
        <f>'Analitika nastave'!AN108</f>
        <v>NE</v>
      </c>
      <c r="AN107" s="198">
        <f>'Analitika nastave'!AO108</f>
        <v>0</v>
      </c>
    </row>
    <row r="108" spans="1:40" ht="15.75" thickBot="1" x14ac:dyDescent="0.3">
      <c r="A108" s="191"/>
      <c r="B108" s="193"/>
      <c r="C108" s="50" t="str">
        <f>'Analitika nastave'!D109</f>
        <v>P</v>
      </c>
      <c r="D108" s="51">
        <f>'Analitika nastave'!E109</f>
        <v>0</v>
      </c>
      <c r="E108" s="51">
        <f>'Analitika nastave'!F109</f>
        <v>0</v>
      </c>
      <c r="F108" s="51">
        <f>'Analitika nastave'!G109</f>
        <v>0</v>
      </c>
      <c r="G108" s="51">
        <f>'Analitika nastave'!H109</f>
        <v>0</v>
      </c>
      <c r="H108" s="195"/>
      <c r="I108" s="196"/>
      <c r="J108" s="52">
        <f>'Analitika nastave'!K109</f>
        <v>0</v>
      </c>
      <c r="K108" s="51">
        <f>'Analitika nastave'!L109</f>
        <v>0</v>
      </c>
      <c r="L108" s="51">
        <f>'Analitika nastave'!M109</f>
        <v>0</v>
      </c>
      <c r="M108" s="51">
        <f>'Analitika nastave'!N109</f>
        <v>0</v>
      </c>
      <c r="N108" s="195"/>
      <c r="O108" s="196"/>
      <c r="P108" s="52">
        <f>'Analitika nastave'!Q109</f>
        <v>0</v>
      </c>
      <c r="Q108" s="51">
        <f>'Analitika nastave'!R109</f>
        <v>0</v>
      </c>
      <c r="R108" s="51">
        <f>'Analitika nastave'!S109</f>
        <v>0</v>
      </c>
      <c r="S108" s="51">
        <f>'Analitika nastave'!T109</f>
        <v>0</v>
      </c>
      <c r="T108" s="195"/>
      <c r="U108" s="196"/>
      <c r="V108" s="52">
        <f>'Analitika nastave'!W109</f>
        <v>0</v>
      </c>
      <c r="W108" s="51">
        <f>'Analitika nastave'!X109</f>
        <v>0</v>
      </c>
      <c r="X108" s="51">
        <f>'Analitika nastave'!Y109</f>
        <v>0</v>
      </c>
      <c r="Y108" s="51">
        <f>'Analitika nastave'!Z109</f>
        <v>0</v>
      </c>
      <c r="Z108" s="195"/>
      <c r="AA108" s="196"/>
      <c r="AB108" s="52">
        <f>'Analitika nastave'!AC109</f>
        <v>0</v>
      </c>
      <c r="AC108" s="51">
        <f>'Analitika nastave'!AD109</f>
        <v>0</v>
      </c>
      <c r="AD108" s="51">
        <f>'Analitika nastave'!AE109</f>
        <v>0</v>
      </c>
      <c r="AE108" s="51">
        <f>'Analitika nastave'!AF109</f>
        <v>0</v>
      </c>
      <c r="AF108" s="197"/>
      <c r="AG108" s="196"/>
      <c r="AH108" s="52">
        <f>'Analitika nastave'!AI109</f>
        <v>0</v>
      </c>
      <c r="AI108" s="51">
        <f>'Analitika nastave'!AJ109</f>
        <v>0</v>
      </c>
      <c r="AJ108" s="51">
        <f>'Analitika nastave'!AK109</f>
        <v>0</v>
      </c>
      <c r="AK108" s="51">
        <f>'Analitika nastave'!AL109</f>
        <v>0</v>
      </c>
      <c r="AL108" s="197"/>
      <c r="AM108" s="196"/>
      <c r="AN108" s="199"/>
    </row>
    <row r="109" spans="1:40" x14ac:dyDescent="0.25">
      <c r="A109" s="190">
        <v>52</v>
      </c>
      <c r="B109" s="192">
        <f>'Analitika nastave'!C110</f>
        <v>0</v>
      </c>
      <c r="C109" s="45" t="str">
        <f>'Analitika nastave'!D110</f>
        <v>B</v>
      </c>
      <c r="D109" s="46">
        <f>'Analitika nastave'!E110</f>
        <v>0</v>
      </c>
      <c r="E109" s="47">
        <f>'Analitika nastave'!F110</f>
        <v>0</v>
      </c>
      <c r="F109" s="47">
        <f>'Analitika nastave'!G110</f>
        <v>0</v>
      </c>
      <c r="G109" s="47">
        <f>'Analitika nastave'!H110</f>
        <v>0</v>
      </c>
      <c r="H109" s="194">
        <f>'Analitika nastave'!I110</f>
        <v>0</v>
      </c>
      <c r="I109" s="170" t="str">
        <f>'Analitika nastave'!J110</f>
        <v>NE</v>
      </c>
      <c r="J109" s="46">
        <f>'Analitika nastave'!K110</f>
        <v>0</v>
      </c>
      <c r="K109" s="47">
        <f>'Analitika nastave'!L110</f>
        <v>0</v>
      </c>
      <c r="L109" s="47">
        <f>'Analitika nastave'!M110</f>
        <v>0</v>
      </c>
      <c r="M109" s="47">
        <f>'Analitika nastave'!N110</f>
        <v>0</v>
      </c>
      <c r="N109" s="194">
        <f>'Analitika nastave'!O110</f>
        <v>0</v>
      </c>
      <c r="O109" s="170" t="str">
        <f>'Analitika nastave'!P110</f>
        <v>NE</v>
      </c>
      <c r="P109" s="46">
        <f>'Analitika nastave'!Q110</f>
        <v>0</v>
      </c>
      <c r="Q109" s="47">
        <f>'Analitika nastave'!R110</f>
        <v>0</v>
      </c>
      <c r="R109" s="47">
        <f>'Analitika nastave'!S110</f>
        <v>0</v>
      </c>
      <c r="S109" s="47">
        <f>'Analitika nastave'!T110</f>
        <v>0</v>
      </c>
      <c r="T109" s="194">
        <f>'Analitika nastave'!U110</f>
        <v>0</v>
      </c>
      <c r="U109" s="170" t="str">
        <f>'Analitika nastave'!V110</f>
        <v>NE</v>
      </c>
      <c r="V109" s="46">
        <f>'Analitika nastave'!W110</f>
        <v>0</v>
      </c>
      <c r="W109" s="47">
        <f>'Analitika nastave'!X110</f>
        <v>0</v>
      </c>
      <c r="X109" s="47">
        <f>'Analitika nastave'!Y110</f>
        <v>0</v>
      </c>
      <c r="Y109" s="47">
        <f>'Analitika nastave'!Z110</f>
        <v>0</v>
      </c>
      <c r="Z109" s="194">
        <f>'Analitika nastave'!AA110</f>
        <v>0</v>
      </c>
      <c r="AA109" s="170" t="str">
        <f>'Analitika nastave'!AB110</f>
        <v>NE</v>
      </c>
      <c r="AB109" s="46">
        <f>'Analitika nastave'!AC110</f>
        <v>0</v>
      </c>
      <c r="AC109" s="47">
        <f>'Analitika nastave'!AD110</f>
        <v>0</v>
      </c>
      <c r="AD109" s="47">
        <f>'Analitika nastave'!AE110</f>
        <v>0</v>
      </c>
      <c r="AE109" s="47">
        <f>'Analitika nastave'!AF110</f>
        <v>0</v>
      </c>
      <c r="AF109" s="194">
        <f>'Analitika nastave'!AG110</f>
        <v>0</v>
      </c>
      <c r="AG109" s="170" t="str">
        <f>'Analitika nastave'!AH110</f>
        <v>NE</v>
      </c>
      <c r="AH109" s="46">
        <f>'Analitika nastave'!AI110</f>
        <v>0</v>
      </c>
      <c r="AI109" s="47">
        <f>'Analitika nastave'!AJ110</f>
        <v>0</v>
      </c>
      <c r="AJ109" s="47">
        <f>'Analitika nastave'!AK110</f>
        <v>0</v>
      </c>
      <c r="AK109" s="47">
        <f>'Analitika nastave'!AL110</f>
        <v>0</v>
      </c>
      <c r="AL109" s="194">
        <f>'Analitika nastave'!AM110</f>
        <v>0</v>
      </c>
      <c r="AM109" s="170" t="str">
        <f>'Analitika nastave'!AN110</f>
        <v>NE</v>
      </c>
      <c r="AN109" s="198">
        <f>'Analitika nastave'!AO110</f>
        <v>0</v>
      </c>
    </row>
    <row r="110" spans="1:40" ht="15.75" thickBot="1" x14ac:dyDescent="0.3">
      <c r="A110" s="191"/>
      <c r="B110" s="193"/>
      <c r="C110" s="50" t="str">
        <f>'Analitika nastave'!D111</f>
        <v>P</v>
      </c>
      <c r="D110" s="51">
        <f>'Analitika nastave'!E111</f>
        <v>0</v>
      </c>
      <c r="E110" s="51">
        <f>'Analitika nastave'!F111</f>
        <v>0</v>
      </c>
      <c r="F110" s="51">
        <f>'Analitika nastave'!G111</f>
        <v>0</v>
      </c>
      <c r="G110" s="51">
        <f>'Analitika nastave'!H111</f>
        <v>0</v>
      </c>
      <c r="H110" s="195"/>
      <c r="I110" s="196"/>
      <c r="J110" s="52">
        <f>'Analitika nastave'!K111</f>
        <v>0</v>
      </c>
      <c r="K110" s="51">
        <f>'Analitika nastave'!L111</f>
        <v>0</v>
      </c>
      <c r="L110" s="51">
        <f>'Analitika nastave'!M111</f>
        <v>0</v>
      </c>
      <c r="M110" s="51">
        <f>'Analitika nastave'!N111</f>
        <v>0</v>
      </c>
      <c r="N110" s="195"/>
      <c r="O110" s="196"/>
      <c r="P110" s="52">
        <f>'Analitika nastave'!Q111</f>
        <v>0</v>
      </c>
      <c r="Q110" s="51">
        <f>'Analitika nastave'!R111</f>
        <v>0</v>
      </c>
      <c r="R110" s="51">
        <f>'Analitika nastave'!S111</f>
        <v>0</v>
      </c>
      <c r="S110" s="51">
        <f>'Analitika nastave'!T111</f>
        <v>0</v>
      </c>
      <c r="T110" s="195"/>
      <c r="U110" s="196"/>
      <c r="V110" s="52">
        <f>'Analitika nastave'!W111</f>
        <v>0</v>
      </c>
      <c r="W110" s="51">
        <f>'Analitika nastave'!X111</f>
        <v>0</v>
      </c>
      <c r="X110" s="51">
        <f>'Analitika nastave'!Y111</f>
        <v>0</v>
      </c>
      <c r="Y110" s="51">
        <f>'Analitika nastave'!Z111</f>
        <v>0</v>
      </c>
      <c r="Z110" s="195"/>
      <c r="AA110" s="196"/>
      <c r="AB110" s="52">
        <f>'Analitika nastave'!AC111</f>
        <v>0</v>
      </c>
      <c r="AC110" s="51">
        <f>'Analitika nastave'!AD111</f>
        <v>0</v>
      </c>
      <c r="AD110" s="51">
        <f>'Analitika nastave'!AE111</f>
        <v>0</v>
      </c>
      <c r="AE110" s="51">
        <f>'Analitika nastave'!AF111</f>
        <v>0</v>
      </c>
      <c r="AF110" s="197"/>
      <c r="AG110" s="196"/>
      <c r="AH110" s="52">
        <f>'Analitika nastave'!AI111</f>
        <v>0</v>
      </c>
      <c r="AI110" s="51">
        <f>'Analitika nastave'!AJ111</f>
        <v>0</v>
      </c>
      <c r="AJ110" s="51">
        <f>'Analitika nastave'!AK111</f>
        <v>0</v>
      </c>
      <c r="AK110" s="51">
        <f>'Analitika nastave'!AL111</f>
        <v>0</v>
      </c>
      <c r="AL110" s="197"/>
      <c r="AM110" s="196"/>
      <c r="AN110" s="199"/>
    </row>
    <row r="111" spans="1:40" x14ac:dyDescent="0.25">
      <c r="A111" s="190">
        <v>53</v>
      </c>
      <c r="B111" s="192">
        <f>'Analitika nastave'!C112</f>
        <v>0</v>
      </c>
      <c r="C111" s="45" t="str">
        <f>'Analitika nastave'!D112</f>
        <v>B</v>
      </c>
      <c r="D111" s="46">
        <f>'Analitika nastave'!E112</f>
        <v>0</v>
      </c>
      <c r="E111" s="47">
        <f>'Analitika nastave'!F112</f>
        <v>0</v>
      </c>
      <c r="F111" s="47">
        <f>'Analitika nastave'!G112</f>
        <v>0</v>
      </c>
      <c r="G111" s="47">
        <f>'Analitika nastave'!H112</f>
        <v>0</v>
      </c>
      <c r="H111" s="194">
        <f>'Analitika nastave'!I112</f>
        <v>0</v>
      </c>
      <c r="I111" s="170" t="str">
        <f>'Analitika nastave'!J112</f>
        <v>NE</v>
      </c>
      <c r="J111" s="46">
        <f>'Analitika nastave'!K112</f>
        <v>0</v>
      </c>
      <c r="K111" s="47">
        <f>'Analitika nastave'!L112</f>
        <v>0</v>
      </c>
      <c r="L111" s="47">
        <f>'Analitika nastave'!M112</f>
        <v>0</v>
      </c>
      <c r="M111" s="47">
        <f>'Analitika nastave'!N112</f>
        <v>0</v>
      </c>
      <c r="N111" s="194">
        <f>'Analitika nastave'!O112</f>
        <v>0</v>
      </c>
      <c r="O111" s="170" t="str">
        <f>'Analitika nastave'!P112</f>
        <v>NE</v>
      </c>
      <c r="P111" s="46">
        <f>'Analitika nastave'!Q112</f>
        <v>0</v>
      </c>
      <c r="Q111" s="47">
        <f>'Analitika nastave'!R112</f>
        <v>0</v>
      </c>
      <c r="R111" s="47">
        <f>'Analitika nastave'!S112</f>
        <v>0</v>
      </c>
      <c r="S111" s="47">
        <f>'Analitika nastave'!T112</f>
        <v>0</v>
      </c>
      <c r="T111" s="194">
        <f>'Analitika nastave'!U112</f>
        <v>0</v>
      </c>
      <c r="U111" s="170" t="str">
        <f>'Analitika nastave'!V112</f>
        <v>NE</v>
      </c>
      <c r="V111" s="46">
        <f>'Analitika nastave'!W112</f>
        <v>0</v>
      </c>
      <c r="W111" s="47">
        <f>'Analitika nastave'!X112</f>
        <v>0</v>
      </c>
      <c r="X111" s="47">
        <f>'Analitika nastave'!Y112</f>
        <v>0</v>
      </c>
      <c r="Y111" s="47">
        <f>'Analitika nastave'!Z112</f>
        <v>0</v>
      </c>
      <c r="Z111" s="194">
        <f>'Analitika nastave'!AA112</f>
        <v>0</v>
      </c>
      <c r="AA111" s="170" t="str">
        <f>'Analitika nastave'!AB112</f>
        <v>NE</v>
      </c>
      <c r="AB111" s="46">
        <f>'Analitika nastave'!AC112</f>
        <v>0</v>
      </c>
      <c r="AC111" s="47">
        <f>'Analitika nastave'!AD112</f>
        <v>0</v>
      </c>
      <c r="AD111" s="47">
        <f>'Analitika nastave'!AE112</f>
        <v>0</v>
      </c>
      <c r="AE111" s="47">
        <f>'Analitika nastave'!AF112</f>
        <v>0</v>
      </c>
      <c r="AF111" s="194">
        <f>'Analitika nastave'!AG112</f>
        <v>0</v>
      </c>
      <c r="AG111" s="170" t="str">
        <f>'Analitika nastave'!AH112</f>
        <v>NE</v>
      </c>
      <c r="AH111" s="46">
        <f>'Analitika nastave'!AI112</f>
        <v>0</v>
      </c>
      <c r="AI111" s="47">
        <f>'Analitika nastave'!AJ112</f>
        <v>0</v>
      </c>
      <c r="AJ111" s="47">
        <f>'Analitika nastave'!AK112</f>
        <v>0</v>
      </c>
      <c r="AK111" s="47">
        <f>'Analitika nastave'!AL112</f>
        <v>0</v>
      </c>
      <c r="AL111" s="194">
        <f>'Analitika nastave'!AM112</f>
        <v>0</v>
      </c>
      <c r="AM111" s="170" t="str">
        <f>'Analitika nastave'!AN112</f>
        <v>NE</v>
      </c>
      <c r="AN111" s="198">
        <f>'Analitika nastave'!AO112</f>
        <v>0</v>
      </c>
    </row>
    <row r="112" spans="1:40" ht="15.75" thickBot="1" x14ac:dyDescent="0.3">
      <c r="A112" s="191"/>
      <c r="B112" s="193"/>
      <c r="C112" s="50" t="str">
        <f>'Analitika nastave'!D113</f>
        <v>P</v>
      </c>
      <c r="D112" s="51">
        <f>'Analitika nastave'!E113</f>
        <v>0</v>
      </c>
      <c r="E112" s="51">
        <f>'Analitika nastave'!F113</f>
        <v>0</v>
      </c>
      <c r="F112" s="51">
        <f>'Analitika nastave'!G113</f>
        <v>0</v>
      </c>
      <c r="G112" s="51">
        <f>'Analitika nastave'!H113</f>
        <v>0</v>
      </c>
      <c r="H112" s="195"/>
      <c r="I112" s="196"/>
      <c r="J112" s="52">
        <f>'Analitika nastave'!K113</f>
        <v>0</v>
      </c>
      <c r="K112" s="51">
        <f>'Analitika nastave'!L113</f>
        <v>0</v>
      </c>
      <c r="L112" s="51">
        <f>'Analitika nastave'!M113</f>
        <v>0</v>
      </c>
      <c r="M112" s="51">
        <f>'Analitika nastave'!N113</f>
        <v>0</v>
      </c>
      <c r="N112" s="195"/>
      <c r="O112" s="196"/>
      <c r="P112" s="52">
        <f>'Analitika nastave'!Q113</f>
        <v>0</v>
      </c>
      <c r="Q112" s="51">
        <f>'Analitika nastave'!R113</f>
        <v>0</v>
      </c>
      <c r="R112" s="51">
        <f>'Analitika nastave'!S113</f>
        <v>0</v>
      </c>
      <c r="S112" s="51">
        <f>'Analitika nastave'!T113</f>
        <v>0</v>
      </c>
      <c r="T112" s="195"/>
      <c r="U112" s="196"/>
      <c r="V112" s="52">
        <f>'Analitika nastave'!W113</f>
        <v>0</v>
      </c>
      <c r="W112" s="51">
        <f>'Analitika nastave'!X113</f>
        <v>0</v>
      </c>
      <c r="X112" s="51">
        <f>'Analitika nastave'!Y113</f>
        <v>0</v>
      </c>
      <c r="Y112" s="51">
        <f>'Analitika nastave'!Z113</f>
        <v>0</v>
      </c>
      <c r="Z112" s="195"/>
      <c r="AA112" s="196"/>
      <c r="AB112" s="52">
        <f>'Analitika nastave'!AC113</f>
        <v>0</v>
      </c>
      <c r="AC112" s="51">
        <f>'Analitika nastave'!AD113</f>
        <v>0</v>
      </c>
      <c r="AD112" s="51">
        <f>'Analitika nastave'!AE113</f>
        <v>0</v>
      </c>
      <c r="AE112" s="51">
        <f>'Analitika nastave'!AF113</f>
        <v>0</v>
      </c>
      <c r="AF112" s="197"/>
      <c r="AG112" s="196"/>
      <c r="AH112" s="52">
        <f>'Analitika nastave'!AI113</f>
        <v>0</v>
      </c>
      <c r="AI112" s="51">
        <f>'Analitika nastave'!AJ113</f>
        <v>0</v>
      </c>
      <c r="AJ112" s="51">
        <f>'Analitika nastave'!AK113</f>
        <v>0</v>
      </c>
      <c r="AK112" s="51">
        <f>'Analitika nastave'!AL113</f>
        <v>0</v>
      </c>
      <c r="AL112" s="197"/>
      <c r="AM112" s="196"/>
      <c r="AN112" s="199"/>
    </row>
    <row r="113" spans="1:40" x14ac:dyDescent="0.25">
      <c r="A113" s="190">
        <v>54</v>
      </c>
      <c r="B113" s="192">
        <f>'Analitika nastave'!C114</f>
        <v>0</v>
      </c>
      <c r="C113" s="45" t="str">
        <f>'Analitika nastave'!D114</f>
        <v>B</v>
      </c>
      <c r="D113" s="46">
        <f>'Analitika nastave'!E114</f>
        <v>0</v>
      </c>
      <c r="E113" s="47">
        <f>'Analitika nastave'!F114</f>
        <v>0</v>
      </c>
      <c r="F113" s="47">
        <f>'Analitika nastave'!G114</f>
        <v>0</v>
      </c>
      <c r="G113" s="47">
        <f>'Analitika nastave'!H114</f>
        <v>0</v>
      </c>
      <c r="H113" s="194">
        <f>'Analitika nastave'!I114</f>
        <v>0</v>
      </c>
      <c r="I113" s="170" t="str">
        <f>'Analitika nastave'!J114</f>
        <v>NE</v>
      </c>
      <c r="J113" s="46">
        <f>'Analitika nastave'!K114</f>
        <v>0</v>
      </c>
      <c r="K113" s="47">
        <f>'Analitika nastave'!L114</f>
        <v>0</v>
      </c>
      <c r="L113" s="47">
        <f>'Analitika nastave'!M114</f>
        <v>0</v>
      </c>
      <c r="M113" s="47">
        <f>'Analitika nastave'!N114</f>
        <v>0</v>
      </c>
      <c r="N113" s="194">
        <f>'Analitika nastave'!O114</f>
        <v>0</v>
      </c>
      <c r="O113" s="170" t="str">
        <f>'Analitika nastave'!P114</f>
        <v>NE</v>
      </c>
      <c r="P113" s="46">
        <f>'Analitika nastave'!Q114</f>
        <v>0</v>
      </c>
      <c r="Q113" s="47">
        <f>'Analitika nastave'!R114</f>
        <v>0</v>
      </c>
      <c r="R113" s="47">
        <f>'Analitika nastave'!S114</f>
        <v>0</v>
      </c>
      <c r="S113" s="47">
        <f>'Analitika nastave'!T114</f>
        <v>0</v>
      </c>
      <c r="T113" s="194">
        <f>'Analitika nastave'!U114</f>
        <v>0</v>
      </c>
      <c r="U113" s="170" t="str">
        <f>'Analitika nastave'!V114</f>
        <v>NE</v>
      </c>
      <c r="V113" s="46">
        <f>'Analitika nastave'!W114</f>
        <v>0</v>
      </c>
      <c r="W113" s="47">
        <f>'Analitika nastave'!X114</f>
        <v>0</v>
      </c>
      <c r="X113" s="47">
        <f>'Analitika nastave'!Y114</f>
        <v>0</v>
      </c>
      <c r="Y113" s="47">
        <f>'Analitika nastave'!Z114</f>
        <v>0</v>
      </c>
      <c r="Z113" s="194">
        <f>'Analitika nastave'!AA114</f>
        <v>0</v>
      </c>
      <c r="AA113" s="170" t="str">
        <f>'Analitika nastave'!AB114</f>
        <v>NE</v>
      </c>
      <c r="AB113" s="46">
        <f>'Analitika nastave'!AC114</f>
        <v>0</v>
      </c>
      <c r="AC113" s="47">
        <f>'Analitika nastave'!AD114</f>
        <v>0</v>
      </c>
      <c r="AD113" s="47">
        <f>'Analitika nastave'!AE114</f>
        <v>0</v>
      </c>
      <c r="AE113" s="47">
        <f>'Analitika nastave'!AF114</f>
        <v>0</v>
      </c>
      <c r="AF113" s="194">
        <f>'Analitika nastave'!AG114</f>
        <v>0</v>
      </c>
      <c r="AG113" s="170" t="str">
        <f>'Analitika nastave'!AH114</f>
        <v>NE</v>
      </c>
      <c r="AH113" s="46">
        <f>'Analitika nastave'!AI114</f>
        <v>0</v>
      </c>
      <c r="AI113" s="47">
        <f>'Analitika nastave'!AJ114</f>
        <v>0</v>
      </c>
      <c r="AJ113" s="47">
        <f>'Analitika nastave'!AK114</f>
        <v>0</v>
      </c>
      <c r="AK113" s="47">
        <f>'Analitika nastave'!AL114</f>
        <v>0</v>
      </c>
      <c r="AL113" s="194">
        <f>'Analitika nastave'!AM114</f>
        <v>0</v>
      </c>
      <c r="AM113" s="170" t="str">
        <f>'Analitika nastave'!AN114</f>
        <v>NE</v>
      </c>
      <c r="AN113" s="198">
        <f>'Analitika nastave'!AO114</f>
        <v>0</v>
      </c>
    </row>
    <row r="114" spans="1:40" ht="15.75" thickBot="1" x14ac:dyDescent="0.3">
      <c r="A114" s="191"/>
      <c r="B114" s="193"/>
      <c r="C114" s="50" t="str">
        <f>'Analitika nastave'!D115</f>
        <v>P</v>
      </c>
      <c r="D114" s="51">
        <f>'Analitika nastave'!E115</f>
        <v>0</v>
      </c>
      <c r="E114" s="51">
        <f>'Analitika nastave'!F115</f>
        <v>0</v>
      </c>
      <c r="F114" s="51">
        <f>'Analitika nastave'!G115</f>
        <v>0</v>
      </c>
      <c r="G114" s="51">
        <f>'Analitika nastave'!H115</f>
        <v>0</v>
      </c>
      <c r="H114" s="195"/>
      <c r="I114" s="196"/>
      <c r="J114" s="52">
        <f>'Analitika nastave'!K115</f>
        <v>0</v>
      </c>
      <c r="K114" s="51">
        <f>'Analitika nastave'!L115</f>
        <v>0</v>
      </c>
      <c r="L114" s="51">
        <f>'Analitika nastave'!M115</f>
        <v>0</v>
      </c>
      <c r="M114" s="51">
        <f>'Analitika nastave'!N115</f>
        <v>0</v>
      </c>
      <c r="N114" s="195"/>
      <c r="O114" s="196"/>
      <c r="P114" s="52">
        <f>'Analitika nastave'!Q115</f>
        <v>0</v>
      </c>
      <c r="Q114" s="51">
        <f>'Analitika nastave'!R115</f>
        <v>0</v>
      </c>
      <c r="R114" s="51">
        <f>'Analitika nastave'!S115</f>
        <v>0</v>
      </c>
      <c r="S114" s="51">
        <f>'Analitika nastave'!T115</f>
        <v>0</v>
      </c>
      <c r="T114" s="195"/>
      <c r="U114" s="196"/>
      <c r="V114" s="52">
        <f>'Analitika nastave'!W115</f>
        <v>0</v>
      </c>
      <c r="W114" s="51">
        <f>'Analitika nastave'!X115</f>
        <v>0</v>
      </c>
      <c r="X114" s="51">
        <f>'Analitika nastave'!Y115</f>
        <v>0</v>
      </c>
      <c r="Y114" s="51">
        <f>'Analitika nastave'!Z115</f>
        <v>0</v>
      </c>
      <c r="Z114" s="195"/>
      <c r="AA114" s="196"/>
      <c r="AB114" s="52">
        <f>'Analitika nastave'!AC115</f>
        <v>0</v>
      </c>
      <c r="AC114" s="51">
        <f>'Analitika nastave'!AD115</f>
        <v>0</v>
      </c>
      <c r="AD114" s="51">
        <f>'Analitika nastave'!AE115</f>
        <v>0</v>
      </c>
      <c r="AE114" s="51">
        <f>'Analitika nastave'!AF115</f>
        <v>0</v>
      </c>
      <c r="AF114" s="197"/>
      <c r="AG114" s="196"/>
      <c r="AH114" s="52">
        <f>'Analitika nastave'!AI115</f>
        <v>0</v>
      </c>
      <c r="AI114" s="51">
        <f>'Analitika nastave'!AJ115</f>
        <v>0</v>
      </c>
      <c r="AJ114" s="51">
        <f>'Analitika nastave'!AK115</f>
        <v>0</v>
      </c>
      <c r="AK114" s="51">
        <f>'Analitika nastave'!AL115</f>
        <v>0</v>
      </c>
      <c r="AL114" s="197"/>
      <c r="AM114" s="196"/>
      <c r="AN114" s="199"/>
    </row>
    <row r="115" spans="1:40" x14ac:dyDescent="0.25">
      <c r="A115" s="190">
        <v>55</v>
      </c>
      <c r="B115" s="192">
        <f>'Analitika nastave'!C116</f>
        <v>0</v>
      </c>
      <c r="C115" s="45" t="str">
        <f>'Analitika nastave'!D116</f>
        <v>B</v>
      </c>
      <c r="D115" s="46">
        <f>'Analitika nastave'!E116</f>
        <v>0</v>
      </c>
      <c r="E115" s="47">
        <f>'Analitika nastave'!F116</f>
        <v>0</v>
      </c>
      <c r="F115" s="47">
        <f>'Analitika nastave'!G116</f>
        <v>0</v>
      </c>
      <c r="G115" s="47">
        <f>'Analitika nastave'!H116</f>
        <v>0</v>
      </c>
      <c r="H115" s="194">
        <f>'Analitika nastave'!I116</f>
        <v>0</v>
      </c>
      <c r="I115" s="170" t="str">
        <f>'Analitika nastave'!J116</f>
        <v>NE</v>
      </c>
      <c r="J115" s="46">
        <f>'Analitika nastave'!K116</f>
        <v>0</v>
      </c>
      <c r="K115" s="47">
        <f>'Analitika nastave'!L116</f>
        <v>0</v>
      </c>
      <c r="L115" s="47">
        <f>'Analitika nastave'!M116</f>
        <v>0</v>
      </c>
      <c r="M115" s="47">
        <f>'Analitika nastave'!N116</f>
        <v>0</v>
      </c>
      <c r="N115" s="194">
        <f>'Analitika nastave'!O116</f>
        <v>0</v>
      </c>
      <c r="O115" s="170" t="str">
        <f>'Analitika nastave'!P116</f>
        <v>NE</v>
      </c>
      <c r="P115" s="46">
        <f>'Analitika nastave'!Q116</f>
        <v>0</v>
      </c>
      <c r="Q115" s="47">
        <f>'Analitika nastave'!R116</f>
        <v>0</v>
      </c>
      <c r="R115" s="47">
        <f>'Analitika nastave'!S116</f>
        <v>0</v>
      </c>
      <c r="S115" s="47">
        <f>'Analitika nastave'!T116</f>
        <v>0</v>
      </c>
      <c r="T115" s="194">
        <f>'Analitika nastave'!U116</f>
        <v>0</v>
      </c>
      <c r="U115" s="170" t="str">
        <f>'Analitika nastave'!V116</f>
        <v>NE</v>
      </c>
      <c r="V115" s="46">
        <f>'Analitika nastave'!W116</f>
        <v>0</v>
      </c>
      <c r="W115" s="47">
        <f>'Analitika nastave'!X116</f>
        <v>0</v>
      </c>
      <c r="X115" s="47">
        <f>'Analitika nastave'!Y116</f>
        <v>0</v>
      </c>
      <c r="Y115" s="47">
        <f>'Analitika nastave'!Z116</f>
        <v>0</v>
      </c>
      <c r="Z115" s="194">
        <f>'Analitika nastave'!AA116</f>
        <v>0</v>
      </c>
      <c r="AA115" s="170" t="str">
        <f>'Analitika nastave'!AB116</f>
        <v>NE</v>
      </c>
      <c r="AB115" s="46">
        <f>'Analitika nastave'!AC116</f>
        <v>0</v>
      </c>
      <c r="AC115" s="47">
        <f>'Analitika nastave'!AD116</f>
        <v>0</v>
      </c>
      <c r="AD115" s="47">
        <f>'Analitika nastave'!AE116</f>
        <v>0</v>
      </c>
      <c r="AE115" s="47">
        <f>'Analitika nastave'!AF116</f>
        <v>0</v>
      </c>
      <c r="AF115" s="194">
        <f>'Analitika nastave'!AG116</f>
        <v>0</v>
      </c>
      <c r="AG115" s="170" t="str">
        <f>'Analitika nastave'!AH116</f>
        <v>NE</v>
      </c>
      <c r="AH115" s="46">
        <f>'Analitika nastave'!AI116</f>
        <v>0</v>
      </c>
      <c r="AI115" s="47">
        <f>'Analitika nastave'!AJ116</f>
        <v>0</v>
      </c>
      <c r="AJ115" s="47">
        <f>'Analitika nastave'!AK116</f>
        <v>0</v>
      </c>
      <c r="AK115" s="47">
        <f>'Analitika nastave'!AL116</f>
        <v>0</v>
      </c>
      <c r="AL115" s="194">
        <f>'Analitika nastave'!AM116</f>
        <v>0</v>
      </c>
      <c r="AM115" s="170" t="str">
        <f>'Analitika nastave'!AN116</f>
        <v>NE</v>
      </c>
      <c r="AN115" s="198">
        <f>'Analitika nastave'!AO116</f>
        <v>0</v>
      </c>
    </row>
    <row r="116" spans="1:40" ht="15.75" thickBot="1" x14ac:dyDescent="0.3">
      <c r="A116" s="191"/>
      <c r="B116" s="193"/>
      <c r="C116" s="50" t="str">
        <f>'Analitika nastave'!D117</f>
        <v>P</v>
      </c>
      <c r="D116" s="51">
        <f>'Analitika nastave'!E117</f>
        <v>0</v>
      </c>
      <c r="E116" s="51">
        <f>'Analitika nastave'!F117</f>
        <v>0</v>
      </c>
      <c r="F116" s="51">
        <f>'Analitika nastave'!G117</f>
        <v>0</v>
      </c>
      <c r="G116" s="51">
        <f>'Analitika nastave'!H117</f>
        <v>0</v>
      </c>
      <c r="H116" s="195"/>
      <c r="I116" s="196"/>
      <c r="J116" s="52">
        <f>'Analitika nastave'!K117</f>
        <v>0</v>
      </c>
      <c r="K116" s="51">
        <f>'Analitika nastave'!L117</f>
        <v>0</v>
      </c>
      <c r="L116" s="51">
        <f>'Analitika nastave'!M117</f>
        <v>0</v>
      </c>
      <c r="M116" s="51">
        <f>'Analitika nastave'!N117</f>
        <v>0</v>
      </c>
      <c r="N116" s="195"/>
      <c r="O116" s="196"/>
      <c r="P116" s="52">
        <f>'Analitika nastave'!Q117</f>
        <v>0</v>
      </c>
      <c r="Q116" s="51">
        <f>'Analitika nastave'!R117</f>
        <v>0</v>
      </c>
      <c r="R116" s="51">
        <f>'Analitika nastave'!S117</f>
        <v>0</v>
      </c>
      <c r="S116" s="51">
        <f>'Analitika nastave'!T117</f>
        <v>0</v>
      </c>
      <c r="T116" s="195"/>
      <c r="U116" s="196"/>
      <c r="V116" s="52">
        <f>'Analitika nastave'!W117</f>
        <v>0</v>
      </c>
      <c r="W116" s="51">
        <f>'Analitika nastave'!X117</f>
        <v>0</v>
      </c>
      <c r="X116" s="51">
        <f>'Analitika nastave'!Y117</f>
        <v>0</v>
      </c>
      <c r="Y116" s="51">
        <f>'Analitika nastave'!Z117</f>
        <v>0</v>
      </c>
      <c r="Z116" s="195"/>
      <c r="AA116" s="196"/>
      <c r="AB116" s="52">
        <f>'Analitika nastave'!AC117</f>
        <v>0</v>
      </c>
      <c r="AC116" s="51">
        <f>'Analitika nastave'!AD117</f>
        <v>0</v>
      </c>
      <c r="AD116" s="51">
        <f>'Analitika nastave'!AE117</f>
        <v>0</v>
      </c>
      <c r="AE116" s="51">
        <f>'Analitika nastave'!AF117</f>
        <v>0</v>
      </c>
      <c r="AF116" s="197"/>
      <c r="AG116" s="196"/>
      <c r="AH116" s="52">
        <f>'Analitika nastave'!AI117</f>
        <v>0</v>
      </c>
      <c r="AI116" s="51">
        <f>'Analitika nastave'!AJ117</f>
        <v>0</v>
      </c>
      <c r="AJ116" s="51">
        <f>'Analitika nastave'!AK117</f>
        <v>0</v>
      </c>
      <c r="AK116" s="51">
        <f>'Analitika nastave'!AL117</f>
        <v>0</v>
      </c>
      <c r="AL116" s="197"/>
      <c r="AM116" s="196"/>
      <c r="AN116" s="199"/>
    </row>
    <row r="117" spans="1:40" x14ac:dyDescent="0.25">
      <c r="A117" s="190">
        <v>56</v>
      </c>
      <c r="B117" s="192">
        <f>'Analitika nastave'!C118</f>
        <v>0</v>
      </c>
      <c r="C117" s="45" t="str">
        <f>'Analitika nastave'!D118</f>
        <v>B</v>
      </c>
      <c r="D117" s="46">
        <f>'Analitika nastave'!E118</f>
        <v>0</v>
      </c>
      <c r="E117" s="47">
        <f>'Analitika nastave'!F118</f>
        <v>0</v>
      </c>
      <c r="F117" s="47">
        <f>'Analitika nastave'!G118</f>
        <v>0</v>
      </c>
      <c r="G117" s="47">
        <f>'Analitika nastave'!H118</f>
        <v>0</v>
      </c>
      <c r="H117" s="194">
        <f>'Analitika nastave'!I118</f>
        <v>0</v>
      </c>
      <c r="I117" s="170" t="str">
        <f>'Analitika nastave'!J118</f>
        <v>NE</v>
      </c>
      <c r="J117" s="46">
        <f>'Analitika nastave'!K118</f>
        <v>0</v>
      </c>
      <c r="K117" s="47">
        <f>'Analitika nastave'!L118</f>
        <v>0</v>
      </c>
      <c r="L117" s="47">
        <f>'Analitika nastave'!M118</f>
        <v>0</v>
      </c>
      <c r="M117" s="47">
        <f>'Analitika nastave'!N118</f>
        <v>0</v>
      </c>
      <c r="N117" s="194">
        <f>'Analitika nastave'!O118</f>
        <v>0</v>
      </c>
      <c r="O117" s="170" t="str">
        <f>'Analitika nastave'!P118</f>
        <v>NE</v>
      </c>
      <c r="P117" s="46">
        <f>'Analitika nastave'!Q118</f>
        <v>0</v>
      </c>
      <c r="Q117" s="47">
        <f>'Analitika nastave'!R118</f>
        <v>0</v>
      </c>
      <c r="R117" s="47">
        <f>'Analitika nastave'!S118</f>
        <v>0</v>
      </c>
      <c r="S117" s="47">
        <f>'Analitika nastave'!T118</f>
        <v>0</v>
      </c>
      <c r="T117" s="194">
        <f>'Analitika nastave'!U118</f>
        <v>0</v>
      </c>
      <c r="U117" s="170" t="str">
        <f>'Analitika nastave'!V118</f>
        <v>NE</v>
      </c>
      <c r="V117" s="46">
        <f>'Analitika nastave'!W118</f>
        <v>0</v>
      </c>
      <c r="W117" s="47">
        <f>'Analitika nastave'!X118</f>
        <v>0</v>
      </c>
      <c r="X117" s="47">
        <f>'Analitika nastave'!Y118</f>
        <v>0</v>
      </c>
      <c r="Y117" s="47">
        <f>'Analitika nastave'!Z118</f>
        <v>0</v>
      </c>
      <c r="Z117" s="194">
        <f>'Analitika nastave'!AA118</f>
        <v>0</v>
      </c>
      <c r="AA117" s="170" t="str">
        <f>'Analitika nastave'!AB118</f>
        <v>NE</v>
      </c>
      <c r="AB117" s="46">
        <f>'Analitika nastave'!AC118</f>
        <v>0</v>
      </c>
      <c r="AC117" s="47">
        <f>'Analitika nastave'!AD118</f>
        <v>0</v>
      </c>
      <c r="AD117" s="47">
        <f>'Analitika nastave'!AE118</f>
        <v>0</v>
      </c>
      <c r="AE117" s="47">
        <f>'Analitika nastave'!AF118</f>
        <v>0</v>
      </c>
      <c r="AF117" s="194">
        <f>'Analitika nastave'!AG118</f>
        <v>0</v>
      </c>
      <c r="AG117" s="170" t="str">
        <f>'Analitika nastave'!AH118</f>
        <v>NE</v>
      </c>
      <c r="AH117" s="46">
        <f>'Analitika nastave'!AI118</f>
        <v>0</v>
      </c>
      <c r="AI117" s="47">
        <f>'Analitika nastave'!AJ118</f>
        <v>0</v>
      </c>
      <c r="AJ117" s="47">
        <f>'Analitika nastave'!AK118</f>
        <v>0</v>
      </c>
      <c r="AK117" s="47">
        <f>'Analitika nastave'!AL118</f>
        <v>0</v>
      </c>
      <c r="AL117" s="194">
        <f>'Analitika nastave'!AM118</f>
        <v>0</v>
      </c>
      <c r="AM117" s="170" t="str">
        <f>'Analitika nastave'!AN118</f>
        <v>NE</v>
      </c>
      <c r="AN117" s="198">
        <f>'Analitika nastave'!AO118</f>
        <v>0</v>
      </c>
    </row>
    <row r="118" spans="1:40" ht="15.75" thickBot="1" x14ac:dyDescent="0.3">
      <c r="A118" s="191"/>
      <c r="B118" s="193"/>
      <c r="C118" s="50" t="str">
        <f>'Analitika nastave'!D119</f>
        <v>P</v>
      </c>
      <c r="D118" s="51">
        <f>'Analitika nastave'!E119</f>
        <v>0</v>
      </c>
      <c r="E118" s="51">
        <f>'Analitika nastave'!F119</f>
        <v>0</v>
      </c>
      <c r="F118" s="51">
        <f>'Analitika nastave'!G119</f>
        <v>0</v>
      </c>
      <c r="G118" s="51">
        <f>'Analitika nastave'!H119</f>
        <v>0</v>
      </c>
      <c r="H118" s="195"/>
      <c r="I118" s="196"/>
      <c r="J118" s="52">
        <f>'Analitika nastave'!K119</f>
        <v>0</v>
      </c>
      <c r="K118" s="51">
        <f>'Analitika nastave'!L119</f>
        <v>0</v>
      </c>
      <c r="L118" s="51">
        <f>'Analitika nastave'!M119</f>
        <v>0</v>
      </c>
      <c r="M118" s="51">
        <f>'Analitika nastave'!N119</f>
        <v>0</v>
      </c>
      <c r="N118" s="195"/>
      <c r="O118" s="196"/>
      <c r="P118" s="52">
        <f>'Analitika nastave'!Q119</f>
        <v>0</v>
      </c>
      <c r="Q118" s="51">
        <f>'Analitika nastave'!R119</f>
        <v>0</v>
      </c>
      <c r="R118" s="51">
        <f>'Analitika nastave'!S119</f>
        <v>0</v>
      </c>
      <c r="S118" s="51">
        <f>'Analitika nastave'!T119</f>
        <v>0</v>
      </c>
      <c r="T118" s="195"/>
      <c r="U118" s="196"/>
      <c r="V118" s="52">
        <f>'Analitika nastave'!W119</f>
        <v>0</v>
      </c>
      <c r="W118" s="51">
        <f>'Analitika nastave'!X119</f>
        <v>0</v>
      </c>
      <c r="X118" s="51">
        <f>'Analitika nastave'!Y119</f>
        <v>0</v>
      </c>
      <c r="Y118" s="51">
        <f>'Analitika nastave'!Z119</f>
        <v>0</v>
      </c>
      <c r="Z118" s="195"/>
      <c r="AA118" s="196"/>
      <c r="AB118" s="52">
        <f>'Analitika nastave'!AC119</f>
        <v>0</v>
      </c>
      <c r="AC118" s="51">
        <f>'Analitika nastave'!AD119</f>
        <v>0</v>
      </c>
      <c r="AD118" s="51">
        <f>'Analitika nastave'!AE119</f>
        <v>0</v>
      </c>
      <c r="AE118" s="51">
        <f>'Analitika nastave'!AF119</f>
        <v>0</v>
      </c>
      <c r="AF118" s="197"/>
      <c r="AG118" s="196"/>
      <c r="AH118" s="52">
        <f>'Analitika nastave'!AI119</f>
        <v>0</v>
      </c>
      <c r="AI118" s="51">
        <f>'Analitika nastave'!AJ119</f>
        <v>0</v>
      </c>
      <c r="AJ118" s="51">
        <f>'Analitika nastave'!AK119</f>
        <v>0</v>
      </c>
      <c r="AK118" s="51">
        <f>'Analitika nastave'!AL119</f>
        <v>0</v>
      </c>
      <c r="AL118" s="197"/>
      <c r="AM118" s="196"/>
      <c r="AN118" s="199"/>
    </row>
    <row r="119" spans="1:40" x14ac:dyDescent="0.25">
      <c r="A119" s="190">
        <v>57</v>
      </c>
      <c r="B119" s="192">
        <f>'Analitika nastave'!C120</f>
        <v>0</v>
      </c>
      <c r="C119" s="45" t="str">
        <f>'Analitika nastave'!D120</f>
        <v>B</v>
      </c>
      <c r="D119" s="46">
        <f>'Analitika nastave'!E120</f>
        <v>0</v>
      </c>
      <c r="E119" s="47">
        <f>'Analitika nastave'!F120</f>
        <v>0</v>
      </c>
      <c r="F119" s="47">
        <f>'Analitika nastave'!G120</f>
        <v>0</v>
      </c>
      <c r="G119" s="47">
        <f>'Analitika nastave'!H120</f>
        <v>0</v>
      </c>
      <c r="H119" s="194">
        <f>'Analitika nastave'!I120</f>
        <v>0</v>
      </c>
      <c r="I119" s="170" t="str">
        <f>'Analitika nastave'!J120</f>
        <v>NE</v>
      </c>
      <c r="J119" s="46">
        <f>'Analitika nastave'!K120</f>
        <v>0</v>
      </c>
      <c r="K119" s="47">
        <f>'Analitika nastave'!L120</f>
        <v>0</v>
      </c>
      <c r="L119" s="47">
        <f>'Analitika nastave'!M120</f>
        <v>0</v>
      </c>
      <c r="M119" s="47">
        <f>'Analitika nastave'!N120</f>
        <v>0</v>
      </c>
      <c r="N119" s="194">
        <f>'Analitika nastave'!O120</f>
        <v>0</v>
      </c>
      <c r="O119" s="170" t="str">
        <f>'Analitika nastave'!P120</f>
        <v>NE</v>
      </c>
      <c r="P119" s="46">
        <f>'Analitika nastave'!Q120</f>
        <v>0</v>
      </c>
      <c r="Q119" s="47">
        <f>'Analitika nastave'!R120</f>
        <v>0</v>
      </c>
      <c r="R119" s="47">
        <f>'Analitika nastave'!S120</f>
        <v>0</v>
      </c>
      <c r="S119" s="47">
        <f>'Analitika nastave'!T120</f>
        <v>0</v>
      </c>
      <c r="T119" s="194">
        <f>'Analitika nastave'!U120</f>
        <v>0</v>
      </c>
      <c r="U119" s="170" t="str">
        <f>'Analitika nastave'!V120</f>
        <v>NE</v>
      </c>
      <c r="V119" s="46">
        <f>'Analitika nastave'!W120</f>
        <v>0</v>
      </c>
      <c r="W119" s="47">
        <f>'Analitika nastave'!X120</f>
        <v>0</v>
      </c>
      <c r="X119" s="47">
        <f>'Analitika nastave'!Y120</f>
        <v>0</v>
      </c>
      <c r="Y119" s="47">
        <f>'Analitika nastave'!Z120</f>
        <v>0</v>
      </c>
      <c r="Z119" s="194">
        <f>'Analitika nastave'!AA120</f>
        <v>0</v>
      </c>
      <c r="AA119" s="170" t="str">
        <f>'Analitika nastave'!AB120</f>
        <v>NE</v>
      </c>
      <c r="AB119" s="46">
        <f>'Analitika nastave'!AC120</f>
        <v>0</v>
      </c>
      <c r="AC119" s="47">
        <f>'Analitika nastave'!AD120</f>
        <v>0</v>
      </c>
      <c r="AD119" s="47">
        <f>'Analitika nastave'!AE120</f>
        <v>0</v>
      </c>
      <c r="AE119" s="47">
        <f>'Analitika nastave'!AF120</f>
        <v>0</v>
      </c>
      <c r="AF119" s="194">
        <f>'Analitika nastave'!AG120</f>
        <v>0</v>
      </c>
      <c r="AG119" s="170" t="str">
        <f>'Analitika nastave'!AH120</f>
        <v>NE</v>
      </c>
      <c r="AH119" s="46">
        <f>'Analitika nastave'!AI120</f>
        <v>0</v>
      </c>
      <c r="AI119" s="47">
        <f>'Analitika nastave'!AJ120</f>
        <v>0</v>
      </c>
      <c r="AJ119" s="47">
        <f>'Analitika nastave'!AK120</f>
        <v>0</v>
      </c>
      <c r="AK119" s="47">
        <f>'Analitika nastave'!AL120</f>
        <v>0</v>
      </c>
      <c r="AL119" s="194">
        <f>'Analitika nastave'!AM120</f>
        <v>0</v>
      </c>
      <c r="AM119" s="170" t="str">
        <f>'Analitika nastave'!AN120</f>
        <v>NE</v>
      </c>
      <c r="AN119" s="198">
        <f>'Analitika nastave'!AO120</f>
        <v>0</v>
      </c>
    </row>
    <row r="120" spans="1:40" ht="15.75" thickBot="1" x14ac:dyDescent="0.3">
      <c r="A120" s="191"/>
      <c r="B120" s="193"/>
      <c r="C120" s="50" t="str">
        <f>'Analitika nastave'!D121</f>
        <v>P</v>
      </c>
      <c r="D120" s="51">
        <f>'Analitika nastave'!E121</f>
        <v>0</v>
      </c>
      <c r="E120" s="51">
        <f>'Analitika nastave'!F121</f>
        <v>0</v>
      </c>
      <c r="F120" s="51">
        <f>'Analitika nastave'!G121</f>
        <v>0</v>
      </c>
      <c r="G120" s="51">
        <f>'Analitika nastave'!H121</f>
        <v>0</v>
      </c>
      <c r="H120" s="195"/>
      <c r="I120" s="196"/>
      <c r="J120" s="52">
        <f>'Analitika nastave'!K121</f>
        <v>0</v>
      </c>
      <c r="K120" s="51">
        <f>'Analitika nastave'!L121</f>
        <v>0</v>
      </c>
      <c r="L120" s="51">
        <f>'Analitika nastave'!M121</f>
        <v>0</v>
      </c>
      <c r="M120" s="51">
        <f>'Analitika nastave'!N121</f>
        <v>0</v>
      </c>
      <c r="N120" s="195"/>
      <c r="O120" s="196"/>
      <c r="P120" s="52">
        <f>'Analitika nastave'!Q121</f>
        <v>0</v>
      </c>
      <c r="Q120" s="51">
        <f>'Analitika nastave'!R121</f>
        <v>0</v>
      </c>
      <c r="R120" s="51">
        <f>'Analitika nastave'!S121</f>
        <v>0</v>
      </c>
      <c r="S120" s="51">
        <f>'Analitika nastave'!T121</f>
        <v>0</v>
      </c>
      <c r="T120" s="195"/>
      <c r="U120" s="196"/>
      <c r="V120" s="52">
        <f>'Analitika nastave'!W121</f>
        <v>0</v>
      </c>
      <c r="W120" s="51">
        <f>'Analitika nastave'!X121</f>
        <v>0</v>
      </c>
      <c r="X120" s="51">
        <f>'Analitika nastave'!Y121</f>
        <v>0</v>
      </c>
      <c r="Y120" s="51">
        <f>'Analitika nastave'!Z121</f>
        <v>0</v>
      </c>
      <c r="Z120" s="195"/>
      <c r="AA120" s="196"/>
      <c r="AB120" s="52">
        <f>'Analitika nastave'!AC121</f>
        <v>0</v>
      </c>
      <c r="AC120" s="51">
        <f>'Analitika nastave'!AD121</f>
        <v>0</v>
      </c>
      <c r="AD120" s="51">
        <f>'Analitika nastave'!AE121</f>
        <v>0</v>
      </c>
      <c r="AE120" s="51">
        <f>'Analitika nastave'!AF121</f>
        <v>0</v>
      </c>
      <c r="AF120" s="197"/>
      <c r="AG120" s="196"/>
      <c r="AH120" s="52">
        <f>'Analitika nastave'!AI121</f>
        <v>0</v>
      </c>
      <c r="AI120" s="51">
        <f>'Analitika nastave'!AJ121</f>
        <v>0</v>
      </c>
      <c r="AJ120" s="51">
        <f>'Analitika nastave'!AK121</f>
        <v>0</v>
      </c>
      <c r="AK120" s="51">
        <f>'Analitika nastave'!AL121</f>
        <v>0</v>
      </c>
      <c r="AL120" s="197"/>
      <c r="AM120" s="196"/>
      <c r="AN120" s="199"/>
    </row>
    <row r="121" spans="1:40" x14ac:dyDescent="0.25">
      <c r="A121" s="190">
        <v>58</v>
      </c>
      <c r="B121" s="192">
        <f>'Analitika nastave'!C122</f>
        <v>0</v>
      </c>
      <c r="C121" s="45" t="str">
        <f>'Analitika nastave'!D122</f>
        <v>B</v>
      </c>
      <c r="D121" s="46">
        <f>'Analitika nastave'!E122</f>
        <v>0</v>
      </c>
      <c r="E121" s="47">
        <f>'Analitika nastave'!F122</f>
        <v>0</v>
      </c>
      <c r="F121" s="47">
        <f>'Analitika nastave'!G122</f>
        <v>0</v>
      </c>
      <c r="G121" s="47">
        <f>'Analitika nastave'!H122</f>
        <v>0</v>
      </c>
      <c r="H121" s="194">
        <f>'Analitika nastave'!I122</f>
        <v>0</v>
      </c>
      <c r="I121" s="170" t="str">
        <f>'Analitika nastave'!J122</f>
        <v>NE</v>
      </c>
      <c r="J121" s="46">
        <f>'Analitika nastave'!K122</f>
        <v>0</v>
      </c>
      <c r="K121" s="47">
        <f>'Analitika nastave'!L122</f>
        <v>0</v>
      </c>
      <c r="L121" s="47">
        <f>'Analitika nastave'!M122</f>
        <v>0</v>
      </c>
      <c r="M121" s="47">
        <f>'Analitika nastave'!N122</f>
        <v>0</v>
      </c>
      <c r="N121" s="194">
        <f>'Analitika nastave'!O122</f>
        <v>0</v>
      </c>
      <c r="O121" s="170" t="str">
        <f>'Analitika nastave'!P122</f>
        <v>NE</v>
      </c>
      <c r="P121" s="46">
        <f>'Analitika nastave'!Q122</f>
        <v>0</v>
      </c>
      <c r="Q121" s="47">
        <f>'Analitika nastave'!R122</f>
        <v>0</v>
      </c>
      <c r="R121" s="47">
        <f>'Analitika nastave'!S122</f>
        <v>0</v>
      </c>
      <c r="S121" s="47">
        <f>'Analitika nastave'!T122</f>
        <v>0</v>
      </c>
      <c r="T121" s="194">
        <f>'Analitika nastave'!U122</f>
        <v>0</v>
      </c>
      <c r="U121" s="170" t="str">
        <f>'Analitika nastave'!V122</f>
        <v>NE</v>
      </c>
      <c r="V121" s="46">
        <f>'Analitika nastave'!W122</f>
        <v>0</v>
      </c>
      <c r="W121" s="47">
        <f>'Analitika nastave'!X122</f>
        <v>0</v>
      </c>
      <c r="X121" s="47">
        <f>'Analitika nastave'!Y122</f>
        <v>0</v>
      </c>
      <c r="Y121" s="47">
        <f>'Analitika nastave'!Z122</f>
        <v>0</v>
      </c>
      <c r="Z121" s="194">
        <f>'Analitika nastave'!AA122</f>
        <v>0</v>
      </c>
      <c r="AA121" s="170" t="str">
        <f>'Analitika nastave'!AB122</f>
        <v>NE</v>
      </c>
      <c r="AB121" s="46">
        <f>'Analitika nastave'!AC122</f>
        <v>0</v>
      </c>
      <c r="AC121" s="47">
        <f>'Analitika nastave'!AD122</f>
        <v>0</v>
      </c>
      <c r="AD121" s="47">
        <f>'Analitika nastave'!AE122</f>
        <v>0</v>
      </c>
      <c r="AE121" s="47">
        <f>'Analitika nastave'!AF122</f>
        <v>0</v>
      </c>
      <c r="AF121" s="194">
        <f>'Analitika nastave'!AG122</f>
        <v>0</v>
      </c>
      <c r="AG121" s="170" t="str">
        <f>'Analitika nastave'!AH122</f>
        <v>NE</v>
      </c>
      <c r="AH121" s="46">
        <f>'Analitika nastave'!AI122</f>
        <v>0</v>
      </c>
      <c r="AI121" s="47">
        <f>'Analitika nastave'!AJ122</f>
        <v>0</v>
      </c>
      <c r="AJ121" s="47">
        <f>'Analitika nastave'!AK122</f>
        <v>0</v>
      </c>
      <c r="AK121" s="47">
        <f>'Analitika nastave'!AL122</f>
        <v>0</v>
      </c>
      <c r="AL121" s="194">
        <f>'Analitika nastave'!AM122</f>
        <v>0</v>
      </c>
      <c r="AM121" s="170" t="str">
        <f>'Analitika nastave'!AN122</f>
        <v>NE</v>
      </c>
      <c r="AN121" s="198">
        <f>'Analitika nastave'!AO122</f>
        <v>0</v>
      </c>
    </row>
    <row r="122" spans="1:40" ht="15.75" thickBot="1" x14ac:dyDescent="0.3">
      <c r="A122" s="191"/>
      <c r="B122" s="193"/>
      <c r="C122" s="50" t="str">
        <f>'Analitika nastave'!D123</f>
        <v>P</v>
      </c>
      <c r="D122" s="51">
        <f>'Analitika nastave'!E123</f>
        <v>0</v>
      </c>
      <c r="E122" s="51">
        <f>'Analitika nastave'!F123</f>
        <v>0</v>
      </c>
      <c r="F122" s="51">
        <f>'Analitika nastave'!G123</f>
        <v>0</v>
      </c>
      <c r="G122" s="51">
        <f>'Analitika nastave'!H123</f>
        <v>0</v>
      </c>
      <c r="H122" s="195"/>
      <c r="I122" s="196"/>
      <c r="J122" s="52">
        <f>'Analitika nastave'!K123</f>
        <v>0</v>
      </c>
      <c r="K122" s="51">
        <f>'Analitika nastave'!L123</f>
        <v>0</v>
      </c>
      <c r="L122" s="51">
        <f>'Analitika nastave'!M123</f>
        <v>0</v>
      </c>
      <c r="M122" s="51">
        <f>'Analitika nastave'!N123</f>
        <v>0</v>
      </c>
      <c r="N122" s="195"/>
      <c r="O122" s="196"/>
      <c r="P122" s="52">
        <f>'Analitika nastave'!Q123</f>
        <v>0</v>
      </c>
      <c r="Q122" s="51">
        <f>'Analitika nastave'!R123</f>
        <v>0</v>
      </c>
      <c r="R122" s="51">
        <f>'Analitika nastave'!S123</f>
        <v>0</v>
      </c>
      <c r="S122" s="51">
        <f>'Analitika nastave'!T123</f>
        <v>0</v>
      </c>
      <c r="T122" s="195"/>
      <c r="U122" s="196"/>
      <c r="V122" s="52">
        <f>'Analitika nastave'!W123</f>
        <v>0</v>
      </c>
      <c r="W122" s="51">
        <f>'Analitika nastave'!X123</f>
        <v>0</v>
      </c>
      <c r="X122" s="51">
        <f>'Analitika nastave'!Y123</f>
        <v>0</v>
      </c>
      <c r="Y122" s="51">
        <f>'Analitika nastave'!Z123</f>
        <v>0</v>
      </c>
      <c r="Z122" s="195"/>
      <c r="AA122" s="196"/>
      <c r="AB122" s="52">
        <f>'Analitika nastave'!AC123</f>
        <v>0</v>
      </c>
      <c r="AC122" s="51">
        <f>'Analitika nastave'!AD123</f>
        <v>0</v>
      </c>
      <c r="AD122" s="51">
        <f>'Analitika nastave'!AE123</f>
        <v>0</v>
      </c>
      <c r="AE122" s="51">
        <f>'Analitika nastave'!AF123</f>
        <v>0</v>
      </c>
      <c r="AF122" s="197"/>
      <c r="AG122" s="196"/>
      <c r="AH122" s="52">
        <f>'Analitika nastave'!AI123</f>
        <v>0</v>
      </c>
      <c r="AI122" s="51">
        <f>'Analitika nastave'!AJ123</f>
        <v>0</v>
      </c>
      <c r="AJ122" s="51">
        <f>'Analitika nastave'!AK123</f>
        <v>0</v>
      </c>
      <c r="AK122" s="51">
        <f>'Analitika nastave'!AL123</f>
        <v>0</v>
      </c>
      <c r="AL122" s="197"/>
      <c r="AM122" s="196"/>
      <c r="AN122" s="199"/>
    </row>
    <row r="123" spans="1:40" x14ac:dyDescent="0.25">
      <c r="A123" s="190">
        <v>59</v>
      </c>
      <c r="B123" s="192">
        <f>'Analitika nastave'!C124</f>
        <v>0</v>
      </c>
      <c r="C123" s="45" t="str">
        <f>'Analitika nastave'!D124</f>
        <v>B</v>
      </c>
      <c r="D123" s="46">
        <f>'Analitika nastave'!E124</f>
        <v>0</v>
      </c>
      <c r="E123" s="47">
        <f>'Analitika nastave'!F124</f>
        <v>0</v>
      </c>
      <c r="F123" s="47">
        <f>'Analitika nastave'!G124</f>
        <v>0</v>
      </c>
      <c r="G123" s="47">
        <f>'Analitika nastave'!H124</f>
        <v>0</v>
      </c>
      <c r="H123" s="194">
        <f>'Analitika nastave'!I124</f>
        <v>0</v>
      </c>
      <c r="I123" s="170" t="str">
        <f>'Analitika nastave'!J124</f>
        <v>NE</v>
      </c>
      <c r="J123" s="46">
        <f>'Analitika nastave'!K124</f>
        <v>0</v>
      </c>
      <c r="K123" s="47">
        <f>'Analitika nastave'!L124</f>
        <v>0</v>
      </c>
      <c r="L123" s="47">
        <f>'Analitika nastave'!M124</f>
        <v>0</v>
      </c>
      <c r="M123" s="47">
        <f>'Analitika nastave'!N124</f>
        <v>0</v>
      </c>
      <c r="N123" s="194">
        <f>'Analitika nastave'!O124</f>
        <v>0</v>
      </c>
      <c r="O123" s="170" t="str">
        <f>'Analitika nastave'!P124</f>
        <v>NE</v>
      </c>
      <c r="P123" s="46">
        <f>'Analitika nastave'!Q124</f>
        <v>0</v>
      </c>
      <c r="Q123" s="47">
        <f>'Analitika nastave'!R124</f>
        <v>0</v>
      </c>
      <c r="R123" s="47">
        <f>'Analitika nastave'!S124</f>
        <v>0</v>
      </c>
      <c r="S123" s="47">
        <f>'Analitika nastave'!T124</f>
        <v>0</v>
      </c>
      <c r="T123" s="194">
        <f>'Analitika nastave'!U124</f>
        <v>0</v>
      </c>
      <c r="U123" s="170" t="str">
        <f>'Analitika nastave'!V124</f>
        <v>NE</v>
      </c>
      <c r="V123" s="46">
        <f>'Analitika nastave'!W124</f>
        <v>0</v>
      </c>
      <c r="W123" s="47">
        <f>'Analitika nastave'!X124</f>
        <v>0</v>
      </c>
      <c r="X123" s="47">
        <f>'Analitika nastave'!Y124</f>
        <v>0</v>
      </c>
      <c r="Y123" s="47">
        <f>'Analitika nastave'!Z124</f>
        <v>0</v>
      </c>
      <c r="Z123" s="194">
        <f>'Analitika nastave'!AA124</f>
        <v>0</v>
      </c>
      <c r="AA123" s="170" t="str">
        <f>'Analitika nastave'!AB124</f>
        <v>NE</v>
      </c>
      <c r="AB123" s="46">
        <f>'Analitika nastave'!AC124</f>
        <v>0</v>
      </c>
      <c r="AC123" s="47">
        <f>'Analitika nastave'!AD124</f>
        <v>0</v>
      </c>
      <c r="AD123" s="47">
        <f>'Analitika nastave'!AE124</f>
        <v>0</v>
      </c>
      <c r="AE123" s="47">
        <f>'Analitika nastave'!AF124</f>
        <v>0</v>
      </c>
      <c r="AF123" s="194">
        <f>'Analitika nastave'!AG124</f>
        <v>0</v>
      </c>
      <c r="AG123" s="170" t="str">
        <f>'Analitika nastave'!AH124</f>
        <v>NE</v>
      </c>
      <c r="AH123" s="46">
        <f>'Analitika nastave'!AI124</f>
        <v>0</v>
      </c>
      <c r="AI123" s="47">
        <f>'Analitika nastave'!AJ124</f>
        <v>0</v>
      </c>
      <c r="AJ123" s="47">
        <f>'Analitika nastave'!AK124</f>
        <v>0</v>
      </c>
      <c r="AK123" s="47">
        <f>'Analitika nastave'!AL124</f>
        <v>0</v>
      </c>
      <c r="AL123" s="194">
        <f>'Analitika nastave'!AM124</f>
        <v>0</v>
      </c>
      <c r="AM123" s="170" t="str">
        <f>'Analitika nastave'!AN124</f>
        <v>NE</v>
      </c>
      <c r="AN123" s="198">
        <f>'Analitika nastave'!AO124</f>
        <v>0</v>
      </c>
    </row>
    <row r="124" spans="1:40" ht="15.75" thickBot="1" x14ac:dyDescent="0.3">
      <c r="A124" s="191"/>
      <c r="B124" s="193"/>
      <c r="C124" s="50" t="str">
        <f>'Analitika nastave'!D125</f>
        <v>P</v>
      </c>
      <c r="D124" s="51">
        <f>'Analitika nastave'!E125</f>
        <v>0</v>
      </c>
      <c r="E124" s="51">
        <f>'Analitika nastave'!F125</f>
        <v>0</v>
      </c>
      <c r="F124" s="51">
        <f>'Analitika nastave'!G125</f>
        <v>0</v>
      </c>
      <c r="G124" s="51">
        <f>'Analitika nastave'!H125</f>
        <v>0</v>
      </c>
      <c r="H124" s="195"/>
      <c r="I124" s="196"/>
      <c r="J124" s="52">
        <f>'Analitika nastave'!K125</f>
        <v>0</v>
      </c>
      <c r="K124" s="51">
        <f>'Analitika nastave'!L125</f>
        <v>0</v>
      </c>
      <c r="L124" s="51">
        <f>'Analitika nastave'!M125</f>
        <v>0</v>
      </c>
      <c r="M124" s="51">
        <f>'Analitika nastave'!N125</f>
        <v>0</v>
      </c>
      <c r="N124" s="195"/>
      <c r="O124" s="196"/>
      <c r="P124" s="52">
        <f>'Analitika nastave'!Q125</f>
        <v>0</v>
      </c>
      <c r="Q124" s="51">
        <f>'Analitika nastave'!R125</f>
        <v>0</v>
      </c>
      <c r="R124" s="51">
        <f>'Analitika nastave'!S125</f>
        <v>0</v>
      </c>
      <c r="S124" s="51">
        <f>'Analitika nastave'!T125</f>
        <v>0</v>
      </c>
      <c r="T124" s="195"/>
      <c r="U124" s="196"/>
      <c r="V124" s="52">
        <f>'Analitika nastave'!W125</f>
        <v>0</v>
      </c>
      <c r="W124" s="51">
        <f>'Analitika nastave'!X125</f>
        <v>0</v>
      </c>
      <c r="X124" s="51">
        <f>'Analitika nastave'!Y125</f>
        <v>0</v>
      </c>
      <c r="Y124" s="51">
        <f>'Analitika nastave'!Z125</f>
        <v>0</v>
      </c>
      <c r="Z124" s="195"/>
      <c r="AA124" s="196"/>
      <c r="AB124" s="52">
        <f>'Analitika nastave'!AC125</f>
        <v>0</v>
      </c>
      <c r="AC124" s="51">
        <f>'Analitika nastave'!AD125</f>
        <v>0</v>
      </c>
      <c r="AD124" s="51">
        <f>'Analitika nastave'!AE125</f>
        <v>0</v>
      </c>
      <c r="AE124" s="51">
        <f>'Analitika nastave'!AF125</f>
        <v>0</v>
      </c>
      <c r="AF124" s="197"/>
      <c r="AG124" s="196"/>
      <c r="AH124" s="52">
        <f>'Analitika nastave'!AI125</f>
        <v>0</v>
      </c>
      <c r="AI124" s="51">
        <f>'Analitika nastave'!AJ125</f>
        <v>0</v>
      </c>
      <c r="AJ124" s="51">
        <f>'Analitika nastave'!AK125</f>
        <v>0</v>
      </c>
      <c r="AK124" s="51">
        <f>'Analitika nastave'!AL125</f>
        <v>0</v>
      </c>
      <c r="AL124" s="197"/>
      <c r="AM124" s="196"/>
      <c r="AN124" s="199"/>
    </row>
    <row r="125" spans="1:40" x14ac:dyDescent="0.25">
      <c r="A125" s="190">
        <v>60</v>
      </c>
      <c r="B125" s="192">
        <f>'Analitika nastave'!C126</f>
        <v>0</v>
      </c>
      <c r="C125" s="45" t="str">
        <f>'Analitika nastave'!D126</f>
        <v>B</v>
      </c>
      <c r="D125" s="46">
        <f>'Analitika nastave'!E126</f>
        <v>0</v>
      </c>
      <c r="E125" s="47">
        <f>'Analitika nastave'!F126</f>
        <v>0</v>
      </c>
      <c r="F125" s="47">
        <f>'Analitika nastave'!G126</f>
        <v>0</v>
      </c>
      <c r="G125" s="47">
        <f>'Analitika nastave'!H126</f>
        <v>0</v>
      </c>
      <c r="H125" s="194">
        <f>'Analitika nastave'!I126</f>
        <v>0</v>
      </c>
      <c r="I125" s="170" t="str">
        <f>'Analitika nastave'!J126</f>
        <v>NE</v>
      </c>
      <c r="J125" s="46">
        <f>'Analitika nastave'!K126</f>
        <v>0</v>
      </c>
      <c r="K125" s="47">
        <f>'Analitika nastave'!L126</f>
        <v>0</v>
      </c>
      <c r="L125" s="47">
        <f>'Analitika nastave'!M126</f>
        <v>0</v>
      </c>
      <c r="M125" s="47">
        <f>'Analitika nastave'!N126</f>
        <v>0</v>
      </c>
      <c r="N125" s="194">
        <f>'Analitika nastave'!O126</f>
        <v>0</v>
      </c>
      <c r="O125" s="170" t="str">
        <f>'Analitika nastave'!P126</f>
        <v>NE</v>
      </c>
      <c r="P125" s="46">
        <f>'Analitika nastave'!Q126</f>
        <v>0</v>
      </c>
      <c r="Q125" s="47">
        <f>'Analitika nastave'!R126</f>
        <v>0</v>
      </c>
      <c r="R125" s="47">
        <f>'Analitika nastave'!S126</f>
        <v>0</v>
      </c>
      <c r="S125" s="47">
        <f>'Analitika nastave'!T126</f>
        <v>0</v>
      </c>
      <c r="T125" s="194">
        <f>'Analitika nastave'!U126</f>
        <v>0</v>
      </c>
      <c r="U125" s="170" t="str">
        <f>'Analitika nastave'!V126</f>
        <v>NE</v>
      </c>
      <c r="V125" s="46">
        <f>'Analitika nastave'!W126</f>
        <v>0</v>
      </c>
      <c r="W125" s="47">
        <f>'Analitika nastave'!X126</f>
        <v>0</v>
      </c>
      <c r="X125" s="47">
        <f>'Analitika nastave'!Y126</f>
        <v>0</v>
      </c>
      <c r="Y125" s="47">
        <f>'Analitika nastave'!Z126</f>
        <v>0</v>
      </c>
      <c r="Z125" s="194">
        <f>'Analitika nastave'!AA126</f>
        <v>0</v>
      </c>
      <c r="AA125" s="170" t="str">
        <f>'Analitika nastave'!AB126</f>
        <v>NE</v>
      </c>
      <c r="AB125" s="46">
        <f>'Analitika nastave'!AC126</f>
        <v>0</v>
      </c>
      <c r="AC125" s="47">
        <f>'Analitika nastave'!AD126</f>
        <v>0</v>
      </c>
      <c r="AD125" s="47">
        <f>'Analitika nastave'!AE126</f>
        <v>0</v>
      </c>
      <c r="AE125" s="47">
        <f>'Analitika nastave'!AF126</f>
        <v>0</v>
      </c>
      <c r="AF125" s="194">
        <f>'Analitika nastave'!AG126</f>
        <v>0</v>
      </c>
      <c r="AG125" s="170" t="str">
        <f>'Analitika nastave'!AH126</f>
        <v>NE</v>
      </c>
      <c r="AH125" s="46">
        <f>'Analitika nastave'!AI126</f>
        <v>0</v>
      </c>
      <c r="AI125" s="47">
        <f>'Analitika nastave'!AJ126</f>
        <v>0</v>
      </c>
      <c r="AJ125" s="47">
        <f>'Analitika nastave'!AK126</f>
        <v>0</v>
      </c>
      <c r="AK125" s="47">
        <f>'Analitika nastave'!AL126</f>
        <v>0</v>
      </c>
      <c r="AL125" s="194">
        <f>'Analitika nastave'!AM126</f>
        <v>0</v>
      </c>
      <c r="AM125" s="170" t="str">
        <f>'Analitika nastave'!AN126</f>
        <v>NE</v>
      </c>
      <c r="AN125" s="198">
        <f>'Analitika nastave'!AO126</f>
        <v>0</v>
      </c>
    </row>
    <row r="126" spans="1:40" ht="15.75" thickBot="1" x14ac:dyDescent="0.3">
      <c r="A126" s="191"/>
      <c r="B126" s="193"/>
      <c r="C126" s="50" t="str">
        <f>'Analitika nastave'!D127</f>
        <v>P</v>
      </c>
      <c r="D126" s="51">
        <f>'Analitika nastave'!E127</f>
        <v>0</v>
      </c>
      <c r="E126" s="51">
        <f>'Analitika nastave'!F127</f>
        <v>0</v>
      </c>
      <c r="F126" s="51">
        <f>'Analitika nastave'!G127</f>
        <v>0</v>
      </c>
      <c r="G126" s="51">
        <f>'Analitika nastave'!H127</f>
        <v>0</v>
      </c>
      <c r="H126" s="195"/>
      <c r="I126" s="196"/>
      <c r="J126" s="52">
        <f>'Analitika nastave'!K127</f>
        <v>0</v>
      </c>
      <c r="K126" s="51">
        <f>'Analitika nastave'!L127</f>
        <v>0</v>
      </c>
      <c r="L126" s="51">
        <f>'Analitika nastave'!M127</f>
        <v>0</v>
      </c>
      <c r="M126" s="51">
        <f>'Analitika nastave'!N127</f>
        <v>0</v>
      </c>
      <c r="N126" s="195"/>
      <c r="O126" s="196"/>
      <c r="P126" s="52">
        <f>'Analitika nastave'!Q127</f>
        <v>0</v>
      </c>
      <c r="Q126" s="51">
        <f>'Analitika nastave'!R127</f>
        <v>0</v>
      </c>
      <c r="R126" s="51">
        <f>'Analitika nastave'!S127</f>
        <v>0</v>
      </c>
      <c r="S126" s="51">
        <f>'Analitika nastave'!T127</f>
        <v>0</v>
      </c>
      <c r="T126" s="195"/>
      <c r="U126" s="196"/>
      <c r="V126" s="52">
        <f>'Analitika nastave'!W127</f>
        <v>0</v>
      </c>
      <c r="W126" s="51">
        <f>'Analitika nastave'!X127</f>
        <v>0</v>
      </c>
      <c r="X126" s="51">
        <f>'Analitika nastave'!Y127</f>
        <v>0</v>
      </c>
      <c r="Y126" s="51">
        <f>'Analitika nastave'!Z127</f>
        <v>0</v>
      </c>
      <c r="Z126" s="195"/>
      <c r="AA126" s="196"/>
      <c r="AB126" s="52">
        <f>'Analitika nastave'!AC127</f>
        <v>0</v>
      </c>
      <c r="AC126" s="51">
        <f>'Analitika nastave'!AD127</f>
        <v>0</v>
      </c>
      <c r="AD126" s="51">
        <f>'Analitika nastave'!AE127</f>
        <v>0</v>
      </c>
      <c r="AE126" s="51">
        <f>'Analitika nastave'!AF127</f>
        <v>0</v>
      </c>
      <c r="AF126" s="197"/>
      <c r="AG126" s="196"/>
      <c r="AH126" s="52">
        <f>'Analitika nastave'!AI127</f>
        <v>0</v>
      </c>
      <c r="AI126" s="51">
        <f>'Analitika nastave'!AJ127</f>
        <v>0</v>
      </c>
      <c r="AJ126" s="51">
        <f>'Analitika nastave'!AK127</f>
        <v>0</v>
      </c>
      <c r="AK126" s="51">
        <f>'Analitika nastave'!AL127</f>
        <v>0</v>
      </c>
      <c r="AL126" s="197"/>
      <c r="AM126" s="196"/>
      <c r="AN126" s="199"/>
    </row>
    <row r="127" spans="1:40" x14ac:dyDescent="0.25">
      <c r="A127" s="190">
        <v>61</v>
      </c>
      <c r="B127" s="192">
        <f>'Analitika nastave'!C128</f>
        <v>0</v>
      </c>
      <c r="C127" s="45" t="str">
        <f>'Analitika nastave'!D128</f>
        <v>B</v>
      </c>
      <c r="D127" s="46">
        <f>'Analitika nastave'!E128</f>
        <v>0</v>
      </c>
      <c r="E127" s="47">
        <f>'Analitika nastave'!F128</f>
        <v>0</v>
      </c>
      <c r="F127" s="47">
        <f>'Analitika nastave'!G128</f>
        <v>0</v>
      </c>
      <c r="G127" s="47">
        <f>'Analitika nastave'!H128</f>
        <v>0</v>
      </c>
      <c r="H127" s="194">
        <f>'Analitika nastave'!I128</f>
        <v>0</v>
      </c>
      <c r="I127" s="170" t="str">
        <f>'Analitika nastave'!J128</f>
        <v>NE</v>
      </c>
      <c r="J127" s="46">
        <f>'Analitika nastave'!K128</f>
        <v>0</v>
      </c>
      <c r="K127" s="47">
        <f>'Analitika nastave'!L128</f>
        <v>0</v>
      </c>
      <c r="L127" s="47">
        <f>'Analitika nastave'!M128</f>
        <v>0</v>
      </c>
      <c r="M127" s="47">
        <f>'Analitika nastave'!N128</f>
        <v>0</v>
      </c>
      <c r="N127" s="194">
        <f>'Analitika nastave'!O128</f>
        <v>0</v>
      </c>
      <c r="O127" s="170" t="str">
        <f>'Analitika nastave'!P128</f>
        <v>NE</v>
      </c>
      <c r="P127" s="46">
        <f>'Analitika nastave'!Q128</f>
        <v>0</v>
      </c>
      <c r="Q127" s="47">
        <f>'Analitika nastave'!R128</f>
        <v>0</v>
      </c>
      <c r="R127" s="47">
        <f>'Analitika nastave'!S128</f>
        <v>0</v>
      </c>
      <c r="S127" s="47">
        <f>'Analitika nastave'!T128</f>
        <v>0</v>
      </c>
      <c r="T127" s="194">
        <f>'Analitika nastave'!U128</f>
        <v>0</v>
      </c>
      <c r="U127" s="170" t="str">
        <f>'Analitika nastave'!V128</f>
        <v>NE</v>
      </c>
      <c r="V127" s="46">
        <f>'Analitika nastave'!W128</f>
        <v>0</v>
      </c>
      <c r="W127" s="47">
        <f>'Analitika nastave'!X128</f>
        <v>0</v>
      </c>
      <c r="X127" s="47">
        <f>'Analitika nastave'!Y128</f>
        <v>0</v>
      </c>
      <c r="Y127" s="47">
        <f>'Analitika nastave'!Z128</f>
        <v>0</v>
      </c>
      <c r="Z127" s="194">
        <f>'Analitika nastave'!AA128</f>
        <v>0</v>
      </c>
      <c r="AA127" s="170" t="str">
        <f>'Analitika nastave'!AB128</f>
        <v>NE</v>
      </c>
      <c r="AB127" s="46">
        <f>'Analitika nastave'!AC128</f>
        <v>0</v>
      </c>
      <c r="AC127" s="47">
        <f>'Analitika nastave'!AD128</f>
        <v>0</v>
      </c>
      <c r="AD127" s="47">
        <f>'Analitika nastave'!AE128</f>
        <v>0</v>
      </c>
      <c r="AE127" s="47">
        <f>'Analitika nastave'!AF128</f>
        <v>0</v>
      </c>
      <c r="AF127" s="194">
        <f>'Analitika nastave'!AG128</f>
        <v>0</v>
      </c>
      <c r="AG127" s="170" t="str">
        <f>'Analitika nastave'!AH128</f>
        <v>NE</v>
      </c>
      <c r="AH127" s="46">
        <f>'Analitika nastave'!AI128</f>
        <v>0</v>
      </c>
      <c r="AI127" s="47">
        <f>'Analitika nastave'!AJ128</f>
        <v>0</v>
      </c>
      <c r="AJ127" s="47">
        <f>'Analitika nastave'!AK128</f>
        <v>0</v>
      </c>
      <c r="AK127" s="47">
        <f>'Analitika nastave'!AL128</f>
        <v>0</v>
      </c>
      <c r="AL127" s="194">
        <f>'Analitika nastave'!AM128</f>
        <v>0</v>
      </c>
      <c r="AM127" s="170" t="str">
        <f>'Analitika nastave'!AN128</f>
        <v>NE</v>
      </c>
      <c r="AN127" s="198">
        <f>'Analitika nastave'!AO128</f>
        <v>0</v>
      </c>
    </row>
    <row r="128" spans="1:40" ht="15.75" thickBot="1" x14ac:dyDescent="0.3">
      <c r="A128" s="191"/>
      <c r="B128" s="193"/>
      <c r="C128" s="50" t="str">
        <f>'Analitika nastave'!D129</f>
        <v>P</v>
      </c>
      <c r="D128" s="51">
        <f>'Analitika nastave'!E129</f>
        <v>0</v>
      </c>
      <c r="E128" s="51">
        <f>'Analitika nastave'!F129</f>
        <v>0</v>
      </c>
      <c r="F128" s="51">
        <f>'Analitika nastave'!G129</f>
        <v>0</v>
      </c>
      <c r="G128" s="51">
        <f>'Analitika nastave'!H129</f>
        <v>0</v>
      </c>
      <c r="H128" s="195"/>
      <c r="I128" s="196"/>
      <c r="J128" s="52">
        <f>'Analitika nastave'!K129</f>
        <v>0</v>
      </c>
      <c r="K128" s="51">
        <f>'Analitika nastave'!L129</f>
        <v>0</v>
      </c>
      <c r="L128" s="51">
        <f>'Analitika nastave'!M129</f>
        <v>0</v>
      </c>
      <c r="M128" s="51">
        <f>'Analitika nastave'!N129</f>
        <v>0</v>
      </c>
      <c r="N128" s="195"/>
      <c r="O128" s="196"/>
      <c r="P128" s="52">
        <f>'Analitika nastave'!Q129</f>
        <v>0</v>
      </c>
      <c r="Q128" s="51">
        <f>'Analitika nastave'!R129</f>
        <v>0</v>
      </c>
      <c r="R128" s="51">
        <f>'Analitika nastave'!S129</f>
        <v>0</v>
      </c>
      <c r="S128" s="51">
        <f>'Analitika nastave'!T129</f>
        <v>0</v>
      </c>
      <c r="T128" s="195"/>
      <c r="U128" s="196"/>
      <c r="V128" s="52">
        <f>'Analitika nastave'!W129</f>
        <v>0</v>
      </c>
      <c r="W128" s="51">
        <f>'Analitika nastave'!X129</f>
        <v>0</v>
      </c>
      <c r="X128" s="51">
        <f>'Analitika nastave'!Y129</f>
        <v>0</v>
      </c>
      <c r="Y128" s="51">
        <f>'Analitika nastave'!Z129</f>
        <v>0</v>
      </c>
      <c r="Z128" s="195"/>
      <c r="AA128" s="196"/>
      <c r="AB128" s="52">
        <f>'Analitika nastave'!AC129</f>
        <v>0</v>
      </c>
      <c r="AC128" s="51">
        <f>'Analitika nastave'!AD129</f>
        <v>0</v>
      </c>
      <c r="AD128" s="51">
        <f>'Analitika nastave'!AE129</f>
        <v>0</v>
      </c>
      <c r="AE128" s="51">
        <f>'Analitika nastave'!AF129</f>
        <v>0</v>
      </c>
      <c r="AF128" s="197"/>
      <c r="AG128" s="196"/>
      <c r="AH128" s="52">
        <f>'Analitika nastave'!AI129</f>
        <v>0</v>
      </c>
      <c r="AI128" s="51">
        <f>'Analitika nastave'!AJ129</f>
        <v>0</v>
      </c>
      <c r="AJ128" s="51">
        <f>'Analitika nastave'!AK129</f>
        <v>0</v>
      </c>
      <c r="AK128" s="51">
        <f>'Analitika nastave'!AL129</f>
        <v>0</v>
      </c>
      <c r="AL128" s="197"/>
      <c r="AM128" s="196"/>
      <c r="AN128" s="199"/>
    </row>
    <row r="129" spans="1:40" x14ac:dyDescent="0.25">
      <c r="A129" s="190">
        <v>62</v>
      </c>
      <c r="B129" s="192">
        <f>'Analitika nastave'!C130</f>
        <v>0</v>
      </c>
      <c r="C129" s="45" t="str">
        <f>'Analitika nastave'!D130</f>
        <v>B</v>
      </c>
      <c r="D129" s="46">
        <f>'Analitika nastave'!E130</f>
        <v>0</v>
      </c>
      <c r="E129" s="47">
        <f>'Analitika nastave'!F130</f>
        <v>0</v>
      </c>
      <c r="F129" s="47">
        <f>'Analitika nastave'!G130</f>
        <v>0</v>
      </c>
      <c r="G129" s="47">
        <f>'Analitika nastave'!H130</f>
        <v>0</v>
      </c>
      <c r="H129" s="194">
        <f>'Analitika nastave'!I130</f>
        <v>0</v>
      </c>
      <c r="I129" s="170" t="str">
        <f>'Analitika nastave'!J130</f>
        <v>NE</v>
      </c>
      <c r="J129" s="46">
        <f>'Analitika nastave'!K130</f>
        <v>0</v>
      </c>
      <c r="K129" s="47">
        <f>'Analitika nastave'!L130</f>
        <v>0</v>
      </c>
      <c r="L129" s="47">
        <f>'Analitika nastave'!M130</f>
        <v>0</v>
      </c>
      <c r="M129" s="47">
        <f>'Analitika nastave'!N130</f>
        <v>0</v>
      </c>
      <c r="N129" s="194">
        <f>'Analitika nastave'!O130</f>
        <v>0</v>
      </c>
      <c r="O129" s="170" t="str">
        <f>'Analitika nastave'!P130</f>
        <v>NE</v>
      </c>
      <c r="P129" s="46">
        <f>'Analitika nastave'!Q130</f>
        <v>0</v>
      </c>
      <c r="Q129" s="47">
        <f>'Analitika nastave'!R130</f>
        <v>0</v>
      </c>
      <c r="R129" s="47">
        <f>'Analitika nastave'!S130</f>
        <v>0</v>
      </c>
      <c r="S129" s="47">
        <f>'Analitika nastave'!T130</f>
        <v>0</v>
      </c>
      <c r="T129" s="194">
        <f>'Analitika nastave'!U130</f>
        <v>0</v>
      </c>
      <c r="U129" s="170" t="str">
        <f>'Analitika nastave'!V130</f>
        <v>NE</v>
      </c>
      <c r="V129" s="46">
        <f>'Analitika nastave'!W130</f>
        <v>0</v>
      </c>
      <c r="W129" s="47">
        <f>'Analitika nastave'!X130</f>
        <v>0</v>
      </c>
      <c r="X129" s="47">
        <f>'Analitika nastave'!Y130</f>
        <v>0</v>
      </c>
      <c r="Y129" s="47">
        <f>'Analitika nastave'!Z130</f>
        <v>0</v>
      </c>
      <c r="Z129" s="194">
        <f>'Analitika nastave'!AA130</f>
        <v>0</v>
      </c>
      <c r="AA129" s="170" t="str">
        <f>'Analitika nastave'!AB130</f>
        <v>NE</v>
      </c>
      <c r="AB129" s="46">
        <f>'Analitika nastave'!AC130</f>
        <v>0</v>
      </c>
      <c r="AC129" s="47">
        <f>'Analitika nastave'!AD130</f>
        <v>0</v>
      </c>
      <c r="AD129" s="47">
        <f>'Analitika nastave'!AE130</f>
        <v>0</v>
      </c>
      <c r="AE129" s="47">
        <f>'Analitika nastave'!AF130</f>
        <v>0</v>
      </c>
      <c r="AF129" s="194">
        <f>'Analitika nastave'!AG130</f>
        <v>0</v>
      </c>
      <c r="AG129" s="170" t="str">
        <f>'Analitika nastave'!AH130</f>
        <v>NE</v>
      </c>
      <c r="AH129" s="46">
        <f>'Analitika nastave'!AI130</f>
        <v>0</v>
      </c>
      <c r="AI129" s="47">
        <f>'Analitika nastave'!AJ130</f>
        <v>0</v>
      </c>
      <c r="AJ129" s="47">
        <f>'Analitika nastave'!AK130</f>
        <v>0</v>
      </c>
      <c r="AK129" s="47">
        <f>'Analitika nastave'!AL130</f>
        <v>0</v>
      </c>
      <c r="AL129" s="194">
        <f>'Analitika nastave'!AM130</f>
        <v>0</v>
      </c>
      <c r="AM129" s="170" t="str">
        <f>'Analitika nastave'!AN130</f>
        <v>NE</v>
      </c>
      <c r="AN129" s="198">
        <f>'Analitika nastave'!AO130</f>
        <v>0</v>
      </c>
    </row>
    <row r="130" spans="1:40" ht="15.75" thickBot="1" x14ac:dyDescent="0.3">
      <c r="A130" s="191"/>
      <c r="B130" s="193"/>
      <c r="C130" s="50" t="str">
        <f>'Analitika nastave'!D131</f>
        <v>P</v>
      </c>
      <c r="D130" s="51">
        <f>'Analitika nastave'!E131</f>
        <v>0</v>
      </c>
      <c r="E130" s="51">
        <f>'Analitika nastave'!F131</f>
        <v>0</v>
      </c>
      <c r="F130" s="51">
        <f>'Analitika nastave'!G131</f>
        <v>0</v>
      </c>
      <c r="G130" s="51">
        <f>'Analitika nastave'!H131</f>
        <v>0</v>
      </c>
      <c r="H130" s="195"/>
      <c r="I130" s="196"/>
      <c r="J130" s="52">
        <f>'Analitika nastave'!K131</f>
        <v>0</v>
      </c>
      <c r="K130" s="51">
        <f>'Analitika nastave'!L131</f>
        <v>0</v>
      </c>
      <c r="L130" s="51">
        <f>'Analitika nastave'!M131</f>
        <v>0</v>
      </c>
      <c r="M130" s="51">
        <f>'Analitika nastave'!N131</f>
        <v>0</v>
      </c>
      <c r="N130" s="195"/>
      <c r="O130" s="196"/>
      <c r="P130" s="52">
        <f>'Analitika nastave'!Q131</f>
        <v>0</v>
      </c>
      <c r="Q130" s="51">
        <f>'Analitika nastave'!R131</f>
        <v>0</v>
      </c>
      <c r="R130" s="51">
        <f>'Analitika nastave'!S131</f>
        <v>0</v>
      </c>
      <c r="S130" s="51">
        <f>'Analitika nastave'!T131</f>
        <v>0</v>
      </c>
      <c r="T130" s="195"/>
      <c r="U130" s="196"/>
      <c r="V130" s="52">
        <f>'Analitika nastave'!W131</f>
        <v>0</v>
      </c>
      <c r="W130" s="51">
        <f>'Analitika nastave'!X131</f>
        <v>0</v>
      </c>
      <c r="X130" s="51">
        <f>'Analitika nastave'!Y131</f>
        <v>0</v>
      </c>
      <c r="Y130" s="51">
        <f>'Analitika nastave'!Z131</f>
        <v>0</v>
      </c>
      <c r="Z130" s="195"/>
      <c r="AA130" s="196"/>
      <c r="AB130" s="52">
        <f>'Analitika nastave'!AC131</f>
        <v>0</v>
      </c>
      <c r="AC130" s="51">
        <f>'Analitika nastave'!AD131</f>
        <v>0</v>
      </c>
      <c r="AD130" s="51">
        <f>'Analitika nastave'!AE131</f>
        <v>0</v>
      </c>
      <c r="AE130" s="51">
        <f>'Analitika nastave'!AF131</f>
        <v>0</v>
      </c>
      <c r="AF130" s="197"/>
      <c r="AG130" s="196"/>
      <c r="AH130" s="52">
        <f>'Analitika nastave'!AI131</f>
        <v>0</v>
      </c>
      <c r="AI130" s="51">
        <f>'Analitika nastave'!AJ131</f>
        <v>0</v>
      </c>
      <c r="AJ130" s="51">
        <f>'Analitika nastave'!AK131</f>
        <v>0</v>
      </c>
      <c r="AK130" s="51">
        <f>'Analitika nastave'!AL131</f>
        <v>0</v>
      </c>
      <c r="AL130" s="197"/>
      <c r="AM130" s="196"/>
      <c r="AN130" s="199"/>
    </row>
    <row r="131" spans="1:40" x14ac:dyDescent="0.25">
      <c r="A131" s="190">
        <v>63</v>
      </c>
      <c r="B131" s="192">
        <f>'Analitika nastave'!C132</f>
        <v>0</v>
      </c>
      <c r="C131" s="45" t="str">
        <f>'Analitika nastave'!D132</f>
        <v>B</v>
      </c>
      <c r="D131" s="46">
        <f>'Analitika nastave'!E132</f>
        <v>0</v>
      </c>
      <c r="E131" s="47">
        <f>'Analitika nastave'!F132</f>
        <v>0</v>
      </c>
      <c r="F131" s="47">
        <f>'Analitika nastave'!G132</f>
        <v>0</v>
      </c>
      <c r="G131" s="47">
        <f>'Analitika nastave'!H132</f>
        <v>0</v>
      </c>
      <c r="H131" s="194">
        <f>'Analitika nastave'!I132</f>
        <v>0</v>
      </c>
      <c r="I131" s="170" t="str">
        <f>'Analitika nastave'!J132</f>
        <v>NE</v>
      </c>
      <c r="J131" s="46">
        <f>'Analitika nastave'!K132</f>
        <v>0</v>
      </c>
      <c r="K131" s="47">
        <f>'Analitika nastave'!L132</f>
        <v>0</v>
      </c>
      <c r="L131" s="47">
        <f>'Analitika nastave'!M132</f>
        <v>0</v>
      </c>
      <c r="M131" s="47">
        <f>'Analitika nastave'!N132</f>
        <v>0</v>
      </c>
      <c r="N131" s="194">
        <f>'Analitika nastave'!O132</f>
        <v>0</v>
      </c>
      <c r="O131" s="170" t="str">
        <f>'Analitika nastave'!P132</f>
        <v>NE</v>
      </c>
      <c r="P131" s="46">
        <f>'Analitika nastave'!Q132</f>
        <v>0</v>
      </c>
      <c r="Q131" s="47">
        <f>'Analitika nastave'!R132</f>
        <v>0</v>
      </c>
      <c r="R131" s="47">
        <f>'Analitika nastave'!S132</f>
        <v>0</v>
      </c>
      <c r="S131" s="47">
        <f>'Analitika nastave'!T132</f>
        <v>0</v>
      </c>
      <c r="T131" s="194">
        <f>'Analitika nastave'!U132</f>
        <v>0</v>
      </c>
      <c r="U131" s="170" t="str">
        <f>'Analitika nastave'!V132</f>
        <v>NE</v>
      </c>
      <c r="V131" s="46">
        <f>'Analitika nastave'!W132</f>
        <v>0</v>
      </c>
      <c r="W131" s="47">
        <f>'Analitika nastave'!X132</f>
        <v>0</v>
      </c>
      <c r="X131" s="47">
        <f>'Analitika nastave'!Y132</f>
        <v>0</v>
      </c>
      <c r="Y131" s="47">
        <f>'Analitika nastave'!Z132</f>
        <v>0</v>
      </c>
      <c r="Z131" s="194">
        <f>'Analitika nastave'!AA132</f>
        <v>0</v>
      </c>
      <c r="AA131" s="170" t="str">
        <f>'Analitika nastave'!AB132</f>
        <v>NE</v>
      </c>
      <c r="AB131" s="46">
        <f>'Analitika nastave'!AC132</f>
        <v>0</v>
      </c>
      <c r="AC131" s="47">
        <f>'Analitika nastave'!AD132</f>
        <v>0</v>
      </c>
      <c r="AD131" s="47">
        <f>'Analitika nastave'!AE132</f>
        <v>0</v>
      </c>
      <c r="AE131" s="47">
        <f>'Analitika nastave'!AF132</f>
        <v>0</v>
      </c>
      <c r="AF131" s="194">
        <f>'Analitika nastave'!AG132</f>
        <v>0</v>
      </c>
      <c r="AG131" s="170" t="str">
        <f>'Analitika nastave'!AH132</f>
        <v>NE</v>
      </c>
      <c r="AH131" s="46">
        <f>'Analitika nastave'!AI132</f>
        <v>0</v>
      </c>
      <c r="AI131" s="47">
        <f>'Analitika nastave'!AJ132</f>
        <v>0</v>
      </c>
      <c r="AJ131" s="47">
        <f>'Analitika nastave'!AK132</f>
        <v>0</v>
      </c>
      <c r="AK131" s="47">
        <f>'Analitika nastave'!AL132</f>
        <v>0</v>
      </c>
      <c r="AL131" s="194">
        <f>'Analitika nastave'!AM132</f>
        <v>0</v>
      </c>
      <c r="AM131" s="170" t="str">
        <f>'Analitika nastave'!AN132</f>
        <v>NE</v>
      </c>
      <c r="AN131" s="198">
        <f>'Analitika nastave'!AO132</f>
        <v>0</v>
      </c>
    </row>
    <row r="132" spans="1:40" ht="15.75" thickBot="1" x14ac:dyDescent="0.3">
      <c r="A132" s="191"/>
      <c r="B132" s="193"/>
      <c r="C132" s="50" t="str">
        <f>'Analitika nastave'!D133</f>
        <v>P</v>
      </c>
      <c r="D132" s="51">
        <f>'Analitika nastave'!E133</f>
        <v>0</v>
      </c>
      <c r="E132" s="51">
        <f>'Analitika nastave'!F133</f>
        <v>0</v>
      </c>
      <c r="F132" s="51">
        <f>'Analitika nastave'!G133</f>
        <v>0</v>
      </c>
      <c r="G132" s="51">
        <f>'Analitika nastave'!H133</f>
        <v>0</v>
      </c>
      <c r="H132" s="195"/>
      <c r="I132" s="196"/>
      <c r="J132" s="52">
        <f>'Analitika nastave'!K133</f>
        <v>0</v>
      </c>
      <c r="K132" s="51">
        <f>'Analitika nastave'!L133</f>
        <v>0</v>
      </c>
      <c r="L132" s="51">
        <f>'Analitika nastave'!M133</f>
        <v>0</v>
      </c>
      <c r="M132" s="51">
        <f>'Analitika nastave'!N133</f>
        <v>0</v>
      </c>
      <c r="N132" s="195"/>
      <c r="O132" s="196"/>
      <c r="P132" s="52">
        <f>'Analitika nastave'!Q133</f>
        <v>0</v>
      </c>
      <c r="Q132" s="51">
        <f>'Analitika nastave'!R133</f>
        <v>0</v>
      </c>
      <c r="R132" s="51">
        <f>'Analitika nastave'!S133</f>
        <v>0</v>
      </c>
      <c r="S132" s="51">
        <f>'Analitika nastave'!T133</f>
        <v>0</v>
      </c>
      <c r="T132" s="195"/>
      <c r="U132" s="196"/>
      <c r="V132" s="52">
        <f>'Analitika nastave'!W133</f>
        <v>0</v>
      </c>
      <c r="W132" s="51">
        <f>'Analitika nastave'!X133</f>
        <v>0</v>
      </c>
      <c r="X132" s="51">
        <f>'Analitika nastave'!Y133</f>
        <v>0</v>
      </c>
      <c r="Y132" s="51">
        <f>'Analitika nastave'!Z133</f>
        <v>0</v>
      </c>
      <c r="Z132" s="195"/>
      <c r="AA132" s="196"/>
      <c r="AB132" s="52">
        <f>'Analitika nastave'!AC133</f>
        <v>0</v>
      </c>
      <c r="AC132" s="51">
        <f>'Analitika nastave'!AD133</f>
        <v>0</v>
      </c>
      <c r="AD132" s="51">
        <f>'Analitika nastave'!AE133</f>
        <v>0</v>
      </c>
      <c r="AE132" s="51">
        <f>'Analitika nastave'!AF133</f>
        <v>0</v>
      </c>
      <c r="AF132" s="197"/>
      <c r="AG132" s="196"/>
      <c r="AH132" s="52">
        <f>'Analitika nastave'!AI133</f>
        <v>0</v>
      </c>
      <c r="AI132" s="51">
        <f>'Analitika nastave'!AJ133</f>
        <v>0</v>
      </c>
      <c r="AJ132" s="51">
        <f>'Analitika nastave'!AK133</f>
        <v>0</v>
      </c>
      <c r="AK132" s="51">
        <f>'Analitika nastave'!AL133</f>
        <v>0</v>
      </c>
      <c r="AL132" s="197"/>
      <c r="AM132" s="196"/>
      <c r="AN132" s="199"/>
    </row>
    <row r="133" spans="1:40" x14ac:dyDescent="0.25">
      <c r="A133" s="190">
        <v>64</v>
      </c>
      <c r="B133" s="192">
        <f>'Analitika nastave'!C134</f>
        <v>0</v>
      </c>
      <c r="C133" s="45" t="str">
        <f>'Analitika nastave'!D134</f>
        <v>B</v>
      </c>
      <c r="D133" s="46">
        <f>'Analitika nastave'!E134</f>
        <v>0</v>
      </c>
      <c r="E133" s="47">
        <f>'Analitika nastave'!F134</f>
        <v>0</v>
      </c>
      <c r="F133" s="47">
        <f>'Analitika nastave'!G134</f>
        <v>0</v>
      </c>
      <c r="G133" s="47">
        <f>'Analitika nastave'!H134</f>
        <v>0</v>
      </c>
      <c r="H133" s="194">
        <f>'Analitika nastave'!I134</f>
        <v>0</v>
      </c>
      <c r="I133" s="170" t="str">
        <f>'Analitika nastave'!J134</f>
        <v>NE</v>
      </c>
      <c r="J133" s="46">
        <f>'Analitika nastave'!K134</f>
        <v>0</v>
      </c>
      <c r="K133" s="47">
        <f>'Analitika nastave'!L134</f>
        <v>0</v>
      </c>
      <c r="L133" s="47">
        <f>'Analitika nastave'!M134</f>
        <v>0</v>
      </c>
      <c r="M133" s="47">
        <f>'Analitika nastave'!N134</f>
        <v>0</v>
      </c>
      <c r="N133" s="194">
        <f>'Analitika nastave'!O134</f>
        <v>0</v>
      </c>
      <c r="O133" s="170" t="str">
        <f>'Analitika nastave'!P134</f>
        <v>NE</v>
      </c>
      <c r="P133" s="46">
        <f>'Analitika nastave'!Q134</f>
        <v>0</v>
      </c>
      <c r="Q133" s="47">
        <f>'Analitika nastave'!R134</f>
        <v>0</v>
      </c>
      <c r="R133" s="47">
        <f>'Analitika nastave'!S134</f>
        <v>0</v>
      </c>
      <c r="S133" s="47">
        <f>'Analitika nastave'!T134</f>
        <v>0</v>
      </c>
      <c r="T133" s="194">
        <f>'Analitika nastave'!U134</f>
        <v>0</v>
      </c>
      <c r="U133" s="170" t="str">
        <f>'Analitika nastave'!V134</f>
        <v>NE</v>
      </c>
      <c r="V133" s="46">
        <f>'Analitika nastave'!W134</f>
        <v>0</v>
      </c>
      <c r="W133" s="47">
        <f>'Analitika nastave'!X134</f>
        <v>0</v>
      </c>
      <c r="X133" s="47">
        <f>'Analitika nastave'!Y134</f>
        <v>0</v>
      </c>
      <c r="Y133" s="47">
        <f>'Analitika nastave'!Z134</f>
        <v>0</v>
      </c>
      <c r="Z133" s="194">
        <f>'Analitika nastave'!AA134</f>
        <v>0</v>
      </c>
      <c r="AA133" s="170" t="str">
        <f>'Analitika nastave'!AB134</f>
        <v>NE</v>
      </c>
      <c r="AB133" s="46">
        <f>'Analitika nastave'!AC134</f>
        <v>0</v>
      </c>
      <c r="AC133" s="47">
        <f>'Analitika nastave'!AD134</f>
        <v>0</v>
      </c>
      <c r="AD133" s="47">
        <f>'Analitika nastave'!AE134</f>
        <v>0</v>
      </c>
      <c r="AE133" s="47">
        <f>'Analitika nastave'!AF134</f>
        <v>0</v>
      </c>
      <c r="AF133" s="194">
        <f>'Analitika nastave'!AG134</f>
        <v>0</v>
      </c>
      <c r="AG133" s="170" t="str">
        <f>'Analitika nastave'!AH134</f>
        <v>NE</v>
      </c>
      <c r="AH133" s="46">
        <f>'Analitika nastave'!AI134</f>
        <v>0</v>
      </c>
      <c r="AI133" s="47">
        <f>'Analitika nastave'!AJ134</f>
        <v>0</v>
      </c>
      <c r="AJ133" s="47">
        <f>'Analitika nastave'!AK134</f>
        <v>0</v>
      </c>
      <c r="AK133" s="47">
        <f>'Analitika nastave'!AL134</f>
        <v>0</v>
      </c>
      <c r="AL133" s="194">
        <f>'Analitika nastave'!AM134</f>
        <v>0</v>
      </c>
      <c r="AM133" s="170" t="str">
        <f>'Analitika nastave'!AN134</f>
        <v>NE</v>
      </c>
      <c r="AN133" s="198">
        <f>'Analitika nastave'!AO134</f>
        <v>0</v>
      </c>
    </row>
    <row r="134" spans="1:40" ht="15.75" thickBot="1" x14ac:dyDescent="0.3">
      <c r="A134" s="191"/>
      <c r="B134" s="193"/>
      <c r="C134" s="50" t="str">
        <f>'Analitika nastave'!D135</f>
        <v>P</v>
      </c>
      <c r="D134" s="51">
        <f>'Analitika nastave'!E135</f>
        <v>0</v>
      </c>
      <c r="E134" s="51">
        <f>'Analitika nastave'!F135</f>
        <v>0</v>
      </c>
      <c r="F134" s="51">
        <f>'Analitika nastave'!G135</f>
        <v>0</v>
      </c>
      <c r="G134" s="51">
        <f>'Analitika nastave'!H135</f>
        <v>0</v>
      </c>
      <c r="H134" s="195"/>
      <c r="I134" s="196"/>
      <c r="J134" s="52">
        <f>'Analitika nastave'!K135</f>
        <v>0</v>
      </c>
      <c r="K134" s="51">
        <f>'Analitika nastave'!L135</f>
        <v>0</v>
      </c>
      <c r="L134" s="51">
        <f>'Analitika nastave'!M135</f>
        <v>0</v>
      </c>
      <c r="M134" s="51">
        <f>'Analitika nastave'!N135</f>
        <v>0</v>
      </c>
      <c r="N134" s="195"/>
      <c r="O134" s="196"/>
      <c r="P134" s="52">
        <f>'Analitika nastave'!Q135</f>
        <v>0</v>
      </c>
      <c r="Q134" s="51">
        <f>'Analitika nastave'!R135</f>
        <v>0</v>
      </c>
      <c r="R134" s="51">
        <f>'Analitika nastave'!S135</f>
        <v>0</v>
      </c>
      <c r="S134" s="51">
        <f>'Analitika nastave'!T135</f>
        <v>0</v>
      </c>
      <c r="T134" s="195"/>
      <c r="U134" s="196"/>
      <c r="V134" s="52">
        <f>'Analitika nastave'!W135</f>
        <v>0</v>
      </c>
      <c r="W134" s="51">
        <f>'Analitika nastave'!X135</f>
        <v>0</v>
      </c>
      <c r="X134" s="51">
        <f>'Analitika nastave'!Y135</f>
        <v>0</v>
      </c>
      <c r="Y134" s="51">
        <f>'Analitika nastave'!Z135</f>
        <v>0</v>
      </c>
      <c r="Z134" s="195"/>
      <c r="AA134" s="196"/>
      <c r="AB134" s="52">
        <f>'Analitika nastave'!AC135</f>
        <v>0</v>
      </c>
      <c r="AC134" s="51">
        <f>'Analitika nastave'!AD135</f>
        <v>0</v>
      </c>
      <c r="AD134" s="51">
        <f>'Analitika nastave'!AE135</f>
        <v>0</v>
      </c>
      <c r="AE134" s="51">
        <f>'Analitika nastave'!AF135</f>
        <v>0</v>
      </c>
      <c r="AF134" s="197"/>
      <c r="AG134" s="196"/>
      <c r="AH134" s="52">
        <f>'Analitika nastave'!AI135</f>
        <v>0</v>
      </c>
      <c r="AI134" s="51">
        <f>'Analitika nastave'!AJ135</f>
        <v>0</v>
      </c>
      <c r="AJ134" s="51">
        <f>'Analitika nastave'!AK135</f>
        <v>0</v>
      </c>
      <c r="AK134" s="51">
        <f>'Analitika nastave'!AL135</f>
        <v>0</v>
      </c>
      <c r="AL134" s="197"/>
      <c r="AM134" s="196"/>
      <c r="AN134" s="199"/>
    </row>
    <row r="135" spans="1:40" x14ac:dyDescent="0.25">
      <c r="A135" s="190">
        <v>65</v>
      </c>
      <c r="B135" s="192">
        <f>'Analitika nastave'!C136</f>
        <v>0</v>
      </c>
      <c r="C135" s="45" t="str">
        <f>'Analitika nastave'!D136</f>
        <v>B</v>
      </c>
      <c r="D135" s="46">
        <f>'Analitika nastave'!E136</f>
        <v>0</v>
      </c>
      <c r="E135" s="47">
        <f>'Analitika nastave'!F136</f>
        <v>0</v>
      </c>
      <c r="F135" s="47">
        <f>'Analitika nastave'!G136</f>
        <v>0</v>
      </c>
      <c r="G135" s="47">
        <f>'Analitika nastave'!H136</f>
        <v>0</v>
      </c>
      <c r="H135" s="194">
        <f>'Analitika nastave'!I136</f>
        <v>0</v>
      </c>
      <c r="I135" s="170" t="str">
        <f>'Analitika nastave'!J136</f>
        <v>NE</v>
      </c>
      <c r="J135" s="46">
        <f>'Analitika nastave'!K136</f>
        <v>0</v>
      </c>
      <c r="K135" s="47">
        <f>'Analitika nastave'!L136</f>
        <v>0</v>
      </c>
      <c r="L135" s="47">
        <f>'Analitika nastave'!M136</f>
        <v>0</v>
      </c>
      <c r="M135" s="47">
        <f>'Analitika nastave'!N136</f>
        <v>0</v>
      </c>
      <c r="N135" s="194">
        <f>'Analitika nastave'!O136</f>
        <v>0</v>
      </c>
      <c r="O135" s="170" t="str">
        <f>'Analitika nastave'!P136</f>
        <v>NE</v>
      </c>
      <c r="P135" s="46">
        <f>'Analitika nastave'!Q136</f>
        <v>0</v>
      </c>
      <c r="Q135" s="47">
        <f>'Analitika nastave'!R136</f>
        <v>0</v>
      </c>
      <c r="R135" s="47">
        <f>'Analitika nastave'!S136</f>
        <v>0</v>
      </c>
      <c r="S135" s="47">
        <f>'Analitika nastave'!T136</f>
        <v>0</v>
      </c>
      <c r="T135" s="194">
        <f>'Analitika nastave'!U136</f>
        <v>0</v>
      </c>
      <c r="U135" s="170" t="str">
        <f>'Analitika nastave'!V136</f>
        <v>NE</v>
      </c>
      <c r="V135" s="46">
        <f>'Analitika nastave'!W136</f>
        <v>0</v>
      </c>
      <c r="W135" s="47">
        <f>'Analitika nastave'!X136</f>
        <v>0</v>
      </c>
      <c r="X135" s="47">
        <f>'Analitika nastave'!Y136</f>
        <v>0</v>
      </c>
      <c r="Y135" s="47">
        <f>'Analitika nastave'!Z136</f>
        <v>0</v>
      </c>
      <c r="Z135" s="194">
        <f>'Analitika nastave'!AA136</f>
        <v>0</v>
      </c>
      <c r="AA135" s="170" t="str">
        <f>'Analitika nastave'!AB136</f>
        <v>NE</v>
      </c>
      <c r="AB135" s="46">
        <f>'Analitika nastave'!AC136</f>
        <v>0</v>
      </c>
      <c r="AC135" s="47">
        <f>'Analitika nastave'!AD136</f>
        <v>0</v>
      </c>
      <c r="AD135" s="47">
        <f>'Analitika nastave'!AE136</f>
        <v>0</v>
      </c>
      <c r="AE135" s="47">
        <f>'Analitika nastave'!AF136</f>
        <v>0</v>
      </c>
      <c r="AF135" s="194">
        <f>'Analitika nastave'!AG136</f>
        <v>0</v>
      </c>
      <c r="AG135" s="170" t="str">
        <f>'Analitika nastave'!AH136</f>
        <v>NE</v>
      </c>
      <c r="AH135" s="46">
        <f>'Analitika nastave'!AI136</f>
        <v>0</v>
      </c>
      <c r="AI135" s="47">
        <f>'Analitika nastave'!AJ136</f>
        <v>0</v>
      </c>
      <c r="AJ135" s="47">
        <f>'Analitika nastave'!AK136</f>
        <v>0</v>
      </c>
      <c r="AK135" s="47">
        <f>'Analitika nastave'!AL136</f>
        <v>0</v>
      </c>
      <c r="AL135" s="194">
        <f>'Analitika nastave'!AM136</f>
        <v>0</v>
      </c>
      <c r="AM135" s="170" t="str">
        <f>'Analitika nastave'!AN136</f>
        <v>NE</v>
      </c>
      <c r="AN135" s="198">
        <f>'Analitika nastave'!AO136</f>
        <v>0</v>
      </c>
    </row>
    <row r="136" spans="1:40" ht="15.75" thickBot="1" x14ac:dyDescent="0.3">
      <c r="A136" s="191"/>
      <c r="B136" s="193"/>
      <c r="C136" s="50" t="str">
        <f>'Analitika nastave'!D137</f>
        <v>P</v>
      </c>
      <c r="D136" s="51">
        <f>'Analitika nastave'!E137</f>
        <v>0</v>
      </c>
      <c r="E136" s="51">
        <f>'Analitika nastave'!F137</f>
        <v>0</v>
      </c>
      <c r="F136" s="51">
        <f>'Analitika nastave'!G137</f>
        <v>0</v>
      </c>
      <c r="G136" s="51">
        <f>'Analitika nastave'!H137</f>
        <v>0</v>
      </c>
      <c r="H136" s="195"/>
      <c r="I136" s="196"/>
      <c r="J136" s="52">
        <f>'Analitika nastave'!K137</f>
        <v>0</v>
      </c>
      <c r="K136" s="51">
        <f>'Analitika nastave'!L137</f>
        <v>0</v>
      </c>
      <c r="L136" s="51">
        <f>'Analitika nastave'!M137</f>
        <v>0</v>
      </c>
      <c r="M136" s="51">
        <f>'Analitika nastave'!N137</f>
        <v>0</v>
      </c>
      <c r="N136" s="195"/>
      <c r="O136" s="196"/>
      <c r="P136" s="52">
        <f>'Analitika nastave'!Q137</f>
        <v>0</v>
      </c>
      <c r="Q136" s="51">
        <f>'Analitika nastave'!R137</f>
        <v>0</v>
      </c>
      <c r="R136" s="51">
        <f>'Analitika nastave'!S137</f>
        <v>0</v>
      </c>
      <c r="S136" s="51">
        <f>'Analitika nastave'!T137</f>
        <v>0</v>
      </c>
      <c r="T136" s="195"/>
      <c r="U136" s="196"/>
      <c r="V136" s="52">
        <f>'Analitika nastave'!W137</f>
        <v>0</v>
      </c>
      <c r="W136" s="51">
        <f>'Analitika nastave'!X137</f>
        <v>0</v>
      </c>
      <c r="X136" s="51">
        <f>'Analitika nastave'!Y137</f>
        <v>0</v>
      </c>
      <c r="Y136" s="51">
        <f>'Analitika nastave'!Z137</f>
        <v>0</v>
      </c>
      <c r="Z136" s="195"/>
      <c r="AA136" s="196"/>
      <c r="AB136" s="52">
        <f>'Analitika nastave'!AC137</f>
        <v>0</v>
      </c>
      <c r="AC136" s="51">
        <f>'Analitika nastave'!AD137</f>
        <v>0</v>
      </c>
      <c r="AD136" s="51">
        <f>'Analitika nastave'!AE137</f>
        <v>0</v>
      </c>
      <c r="AE136" s="51">
        <f>'Analitika nastave'!AF137</f>
        <v>0</v>
      </c>
      <c r="AF136" s="197"/>
      <c r="AG136" s="196"/>
      <c r="AH136" s="52">
        <f>'Analitika nastave'!AI137</f>
        <v>0</v>
      </c>
      <c r="AI136" s="51">
        <f>'Analitika nastave'!AJ137</f>
        <v>0</v>
      </c>
      <c r="AJ136" s="51">
        <f>'Analitika nastave'!AK137</f>
        <v>0</v>
      </c>
      <c r="AK136" s="51">
        <f>'Analitika nastave'!AL137</f>
        <v>0</v>
      </c>
      <c r="AL136" s="197"/>
      <c r="AM136" s="196"/>
      <c r="AN136" s="199"/>
    </row>
    <row r="137" spans="1:40" x14ac:dyDescent="0.25">
      <c r="A137" s="190">
        <v>66</v>
      </c>
      <c r="B137" s="192">
        <f>'Analitika nastave'!C138</f>
        <v>0</v>
      </c>
      <c r="C137" s="45" t="str">
        <f>'Analitika nastave'!D138</f>
        <v>B</v>
      </c>
      <c r="D137" s="46">
        <f>'Analitika nastave'!E138</f>
        <v>0</v>
      </c>
      <c r="E137" s="47">
        <f>'Analitika nastave'!F138</f>
        <v>0</v>
      </c>
      <c r="F137" s="47">
        <f>'Analitika nastave'!G138</f>
        <v>0</v>
      </c>
      <c r="G137" s="47">
        <f>'Analitika nastave'!H138</f>
        <v>0</v>
      </c>
      <c r="H137" s="194">
        <f>'Analitika nastave'!I138</f>
        <v>0</v>
      </c>
      <c r="I137" s="170" t="str">
        <f>'Analitika nastave'!J138</f>
        <v>NE</v>
      </c>
      <c r="J137" s="46">
        <f>'Analitika nastave'!K138</f>
        <v>0</v>
      </c>
      <c r="K137" s="47">
        <f>'Analitika nastave'!L138</f>
        <v>0</v>
      </c>
      <c r="L137" s="47">
        <f>'Analitika nastave'!M138</f>
        <v>0</v>
      </c>
      <c r="M137" s="47">
        <f>'Analitika nastave'!N138</f>
        <v>0</v>
      </c>
      <c r="N137" s="194">
        <f>'Analitika nastave'!O138</f>
        <v>0</v>
      </c>
      <c r="O137" s="170" t="str">
        <f>'Analitika nastave'!P138</f>
        <v>NE</v>
      </c>
      <c r="P137" s="46">
        <f>'Analitika nastave'!Q138</f>
        <v>0</v>
      </c>
      <c r="Q137" s="47">
        <f>'Analitika nastave'!R138</f>
        <v>0</v>
      </c>
      <c r="R137" s="47">
        <f>'Analitika nastave'!S138</f>
        <v>0</v>
      </c>
      <c r="S137" s="47">
        <f>'Analitika nastave'!T138</f>
        <v>0</v>
      </c>
      <c r="T137" s="194">
        <f>'Analitika nastave'!U138</f>
        <v>0</v>
      </c>
      <c r="U137" s="170" t="str">
        <f>'Analitika nastave'!V138</f>
        <v>NE</v>
      </c>
      <c r="V137" s="46">
        <f>'Analitika nastave'!W138</f>
        <v>0</v>
      </c>
      <c r="W137" s="47">
        <f>'Analitika nastave'!X138</f>
        <v>0</v>
      </c>
      <c r="X137" s="47">
        <f>'Analitika nastave'!Y138</f>
        <v>0</v>
      </c>
      <c r="Y137" s="47">
        <f>'Analitika nastave'!Z138</f>
        <v>0</v>
      </c>
      <c r="Z137" s="194">
        <f>'Analitika nastave'!AA138</f>
        <v>0</v>
      </c>
      <c r="AA137" s="170" t="str">
        <f>'Analitika nastave'!AB138</f>
        <v>NE</v>
      </c>
      <c r="AB137" s="46">
        <f>'Analitika nastave'!AC138</f>
        <v>0</v>
      </c>
      <c r="AC137" s="47">
        <f>'Analitika nastave'!AD138</f>
        <v>0</v>
      </c>
      <c r="AD137" s="47">
        <f>'Analitika nastave'!AE138</f>
        <v>0</v>
      </c>
      <c r="AE137" s="47">
        <f>'Analitika nastave'!AF138</f>
        <v>0</v>
      </c>
      <c r="AF137" s="194">
        <f>'Analitika nastave'!AG138</f>
        <v>0</v>
      </c>
      <c r="AG137" s="170" t="str">
        <f>'Analitika nastave'!AH138</f>
        <v>NE</v>
      </c>
      <c r="AH137" s="46">
        <f>'Analitika nastave'!AI138</f>
        <v>0</v>
      </c>
      <c r="AI137" s="47">
        <f>'Analitika nastave'!AJ138</f>
        <v>0</v>
      </c>
      <c r="AJ137" s="47">
        <f>'Analitika nastave'!AK138</f>
        <v>0</v>
      </c>
      <c r="AK137" s="47">
        <f>'Analitika nastave'!AL138</f>
        <v>0</v>
      </c>
      <c r="AL137" s="194">
        <f>'Analitika nastave'!AM138</f>
        <v>0</v>
      </c>
      <c r="AM137" s="170" t="str">
        <f>'Analitika nastave'!AN138</f>
        <v>NE</v>
      </c>
      <c r="AN137" s="198">
        <f>'Analitika nastave'!AO138</f>
        <v>0</v>
      </c>
    </row>
    <row r="138" spans="1:40" ht="15.75" thickBot="1" x14ac:dyDescent="0.3">
      <c r="A138" s="191"/>
      <c r="B138" s="193"/>
      <c r="C138" s="50" t="str">
        <f>'Analitika nastave'!D139</f>
        <v>P</v>
      </c>
      <c r="D138" s="51">
        <f>'Analitika nastave'!E139</f>
        <v>0</v>
      </c>
      <c r="E138" s="51">
        <f>'Analitika nastave'!F139</f>
        <v>0</v>
      </c>
      <c r="F138" s="51">
        <f>'Analitika nastave'!G139</f>
        <v>0</v>
      </c>
      <c r="G138" s="51">
        <f>'Analitika nastave'!H139</f>
        <v>0</v>
      </c>
      <c r="H138" s="195"/>
      <c r="I138" s="196"/>
      <c r="J138" s="52">
        <f>'Analitika nastave'!K139</f>
        <v>0</v>
      </c>
      <c r="K138" s="51">
        <f>'Analitika nastave'!L139</f>
        <v>0</v>
      </c>
      <c r="L138" s="51">
        <f>'Analitika nastave'!M139</f>
        <v>0</v>
      </c>
      <c r="M138" s="51">
        <f>'Analitika nastave'!N139</f>
        <v>0</v>
      </c>
      <c r="N138" s="195"/>
      <c r="O138" s="196"/>
      <c r="P138" s="52">
        <f>'Analitika nastave'!Q139</f>
        <v>0</v>
      </c>
      <c r="Q138" s="51">
        <f>'Analitika nastave'!R139</f>
        <v>0</v>
      </c>
      <c r="R138" s="51">
        <f>'Analitika nastave'!S139</f>
        <v>0</v>
      </c>
      <c r="S138" s="51">
        <f>'Analitika nastave'!T139</f>
        <v>0</v>
      </c>
      <c r="T138" s="195"/>
      <c r="U138" s="196"/>
      <c r="V138" s="52">
        <f>'Analitika nastave'!W139</f>
        <v>0</v>
      </c>
      <c r="W138" s="51">
        <f>'Analitika nastave'!X139</f>
        <v>0</v>
      </c>
      <c r="X138" s="51">
        <f>'Analitika nastave'!Y139</f>
        <v>0</v>
      </c>
      <c r="Y138" s="51">
        <f>'Analitika nastave'!Z139</f>
        <v>0</v>
      </c>
      <c r="Z138" s="195"/>
      <c r="AA138" s="196"/>
      <c r="AB138" s="52">
        <f>'Analitika nastave'!AC139</f>
        <v>0</v>
      </c>
      <c r="AC138" s="51">
        <f>'Analitika nastave'!AD139</f>
        <v>0</v>
      </c>
      <c r="AD138" s="51">
        <f>'Analitika nastave'!AE139</f>
        <v>0</v>
      </c>
      <c r="AE138" s="51">
        <f>'Analitika nastave'!AF139</f>
        <v>0</v>
      </c>
      <c r="AF138" s="197"/>
      <c r="AG138" s="196"/>
      <c r="AH138" s="52">
        <f>'Analitika nastave'!AI139</f>
        <v>0</v>
      </c>
      <c r="AI138" s="51">
        <f>'Analitika nastave'!AJ139</f>
        <v>0</v>
      </c>
      <c r="AJ138" s="51">
        <f>'Analitika nastave'!AK139</f>
        <v>0</v>
      </c>
      <c r="AK138" s="51">
        <f>'Analitika nastave'!AL139</f>
        <v>0</v>
      </c>
      <c r="AL138" s="197"/>
      <c r="AM138" s="196"/>
      <c r="AN138" s="199"/>
    </row>
    <row r="139" spans="1:40" x14ac:dyDescent="0.25">
      <c r="A139" s="190">
        <v>67</v>
      </c>
      <c r="B139" s="192">
        <f>'Analitika nastave'!C140</f>
        <v>0</v>
      </c>
      <c r="C139" s="45" t="str">
        <f>'Analitika nastave'!D140</f>
        <v>B</v>
      </c>
      <c r="D139" s="46">
        <f>'Analitika nastave'!E140</f>
        <v>0</v>
      </c>
      <c r="E139" s="47">
        <f>'Analitika nastave'!F140</f>
        <v>0</v>
      </c>
      <c r="F139" s="47">
        <f>'Analitika nastave'!G140</f>
        <v>0</v>
      </c>
      <c r="G139" s="47">
        <f>'Analitika nastave'!H140</f>
        <v>0</v>
      </c>
      <c r="H139" s="194">
        <f>'Analitika nastave'!I140</f>
        <v>0</v>
      </c>
      <c r="I139" s="170" t="str">
        <f>'Analitika nastave'!J140</f>
        <v>NE</v>
      </c>
      <c r="J139" s="46">
        <f>'Analitika nastave'!K140</f>
        <v>0</v>
      </c>
      <c r="K139" s="47">
        <f>'Analitika nastave'!L140</f>
        <v>0</v>
      </c>
      <c r="L139" s="47">
        <f>'Analitika nastave'!M140</f>
        <v>0</v>
      </c>
      <c r="M139" s="47">
        <f>'Analitika nastave'!N140</f>
        <v>0</v>
      </c>
      <c r="N139" s="194">
        <f>'Analitika nastave'!O140</f>
        <v>0</v>
      </c>
      <c r="O139" s="170" t="str">
        <f>'Analitika nastave'!P140</f>
        <v>NE</v>
      </c>
      <c r="P139" s="46">
        <f>'Analitika nastave'!Q140</f>
        <v>0</v>
      </c>
      <c r="Q139" s="47">
        <f>'Analitika nastave'!R140</f>
        <v>0</v>
      </c>
      <c r="R139" s="47">
        <f>'Analitika nastave'!S140</f>
        <v>0</v>
      </c>
      <c r="S139" s="47">
        <f>'Analitika nastave'!T140</f>
        <v>0</v>
      </c>
      <c r="T139" s="194">
        <f>'Analitika nastave'!U140</f>
        <v>0</v>
      </c>
      <c r="U139" s="170" t="str">
        <f>'Analitika nastave'!V140</f>
        <v>NE</v>
      </c>
      <c r="V139" s="46">
        <f>'Analitika nastave'!W140</f>
        <v>0</v>
      </c>
      <c r="W139" s="47">
        <f>'Analitika nastave'!X140</f>
        <v>0</v>
      </c>
      <c r="X139" s="47">
        <f>'Analitika nastave'!Y140</f>
        <v>0</v>
      </c>
      <c r="Y139" s="47">
        <f>'Analitika nastave'!Z140</f>
        <v>0</v>
      </c>
      <c r="Z139" s="194">
        <f>'Analitika nastave'!AA140</f>
        <v>0</v>
      </c>
      <c r="AA139" s="170" t="str">
        <f>'Analitika nastave'!AB140</f>
        <v>NE</v>
      </c>
      <c r="AB139" s="46">
        <f>'Analitika nastave'!AC140</f>
        <v>0</v>
      </c>
      <c r="AC139" s="47">
        <f>'Analitika nastave'!AD140</f>
        <v>0</v>
      </c>
      <c r="AD139" s="47">
        <f>'Analitika nastave'!AE140</f>
        <v>0</v>
      </c>
      <c r="AE139" s="47">
        <f>'Analitika nastave'!AF140</f>
        <v>0</v>
      </c>
      <c r="AF139" s="194">
        <f>'Analitika nastave'!AG140</f>
        <v>0</v>
      </c>
      <c r="AG139" s="170" t="str">
        <f>'Analitika nastave'!AH140</f>
        <v>NE</v>
      </c>
      <c r="AH139" s="46">
        <f>'Analitika nastave'!AI140</f>
        <v>0</v>
      </c>
      <c r="AI139" s="47">
        <f>'Analitika nastave'!AJ140</f>
        <v>0</v>
      </c>
      <c r="AJ139" s="47">
        <f>'Analitika nastave'!AK140</f>
        <v>0</v>
      </c>
      <c r="AK139" s="47">
        <f>'Analitika nastave'!AL140</f>
        <v>0</v>
      </c>
      <c r="AL139" s="194">
        <f>'Analitika nastave'!AM140</f>
        <v>0</v>
      </c>
      <c r="AM139" s="170" t="str">
        <f>'Analitika nastave'!AN140</f>
        <v>NE</v>
      </c>
      <c r="AN139" s="198">
        <f>'Analitika nastave'!AO140</f>
        <v>0</v>
      </c>
    </row>
    <row r="140" spans="1:40" ht="15.75" thickBot="1" x14ac:dyDescent="0.3">
      <c r="A140" s="191"/>
      <c r="B140" s="193"/>
      <c r="C140" s="50" t="str">
        <f>'Analitika nastave'!D141</f>
        <v>P</v>
      </c>
      <c r="D140" s="51">
        <f>'Analitika nastave'!E141</f>
        <v>0</v>
      </c>
      <c r="E140" s="51">
        <f>'Analitika nastave'!F141</f>
        <v>0</v>
      </c>
      <c r="F140" s="51">
        <f>'Analitika nastave'!G141</f>
        <v>0</v>
      </c>
      <c r="G140" s="51">
        <f>'Analitika nastave'!H141</f>
        <v>0</v>
      </c>
      <c r="H140" s="195"/>
      <c r="I140" s="196"/>
      <c r="J140" s="52">
        <f>'Analitika nastave'!K141</f>
        <v>0</v>
      </c>
      <c r="K140" s="51">
        <f>'Analitika nastave'!L141</f>
        <v>0</v>
      </c>
      <c r="L140" s="51">
        <f>'Analitika nastave'!M141</f>
        <v>0</v>
      </c>
      <c r="M140" s="51">
        <f>'Analitika nastave'!N141</f>
        <v>0</v>
      </c>
      <c r="N140" s="195"/>
      <c r="O140" s="196"/>
      <c r="P140" s="52">
        <f>'Analitika nastave'!Q141</f>
        <v>0</v>
      </c>
      <c r="Q140" s="51">
        <f>'Analitika nastave'!R141</f>
        <v>0</v>
      </c>
      <c r="R140" s="51">
        <f>'Analitika nastave'!S141</f>
        <v>0</v>
      </c>
      <c r="S140" s="51">
        <f>'Analitika nastave'!T141</f>
        <v>0</v>
      </c>
      <c r="T140" s="195"/>
      <c r="U140" s="196"/>
      <c r="V140" s="52">
        <f>'Analitika nastave'!W141</f>
        <v>0</v>
      </c>
      <c r="W140" s="51">
        <f>'Analitika nastave'!X141</f>
        <v>0</v>
      </c>
      <c r="X140" s="51">
        <f>'Analitika nastave'!Y141</f>
        <v>0</v>
      </c>
      <c r="Y140" s="51">
        <f>'Analitika nastave'!Z141</f>
        <v>0</v>
      </c>
      <c r="Z140" s="195"/>
      <c r="AA140" s="196"/>
      <c r="AB140" s="52">
        <f>'Analitika nastave'!AC141</f>
        <v>0</v>
      </c>
      <c r="AC140" s="51">
        <f>'Analitika nastave'!AD141</f>
        <v>0</v>
      </c>
      <c r="AD140" s="51">
        <f>'Analitika nastave'!AE141</f>
        <v>0</v>
      </c>
      <c r="AE140" s="51">
        <f>'Analitika nastave'!AF141</f>
        <v>0</v>
      </c>
      <c r="AF140" s="197"/>
      <c r="AG140" s="196"/>
      <c r="AH140" s="52">
        <f>'Analitika nastave'!AI141</f>
        <v>0</v>
      </c>
      <c r="AI140" s="51">
        <f>'Analitika nastave'!AJ141</f>
        <v>0</v>
      </c>
      <c r="AJ140" s="51">
        <f>'Analitika nastave'!AK141</f>
        <v>0</v>
      </c>
      <c r="AK140" s="51">
        <f>'Analitika nastave'!AL141</f>
        <v>0</v>
      </c>
      <c r="AL140" s="197"/>
      <c r="AM140" s="196"/>
      <c r="AN140" s="199"/>
    </row>
    <row r="141" spans="1:40" x14ac:dyDescent="0.25">
      <c r="A141" s="190">
        <v>68</v>
      </c>
      <c r="B141" s="192">
        <f>'Analitika nastave'!C142</f>
        <v>0</v>
      </c>
      <c r="C141" s="45" t="str">
        <f>'Analitika nastave'!D142</f>
        <v>B</v>
      </c>
      <c r="D141" s="46">
        <f>'Analitika nastave'!E142</f>
        <v>0</v>
      </c>
      <c r="E141" s="47">
        <f>'Analitika nastave'!F142</f>
        <v>0</v>
      </c>
      <c r="F141" s="47">
        <f>'Analitika nastave'!G142</f>
        <v>0</v>
      </c>
      <c r="G141" s="47">
        <f>'Analitika nastave'!H142</f>
        <v>0</v>
      </c>
      <c r="H141" s="194">
        <f>'Analitika nastave'!I142</f>
        <v>0</v>
      </c>
      <c r="I141" s="170" t="str">
        <f>'Analitika nastave'!J142</f>
        <v>NE</v>
      </c>
      <c r="J141" s="46">
        <f>'Analitika nastave'!K142</f>
        <v>0</v>
      </c>
      <c r="K141" s="47">
        <f>'Analitika nastave'!L142</f>
        <v>0</v>
      </c>
      <c r="L141" s="47">
        <f>'Analitika nastave'!M142</f>
        <v>0</v>
      </c>
      <c r="M141" s="47">
        <f>'Analitika nastave'!N142</f>
        <v>0</v>
      </c>
      <c r="N141" s="194">
        <f>'Analitika nastave'!O142</f>
        <v>0</v>
      </c>
      <c r="O141" s="170" t="str">
        <f>'Analitika nastave'!P142</f>
        <v>NE</v>
      </c>
      <c r="P141" s="46">
        <f>'Analitika nastave'!Q142</f>
        <v>0</v>
      </c>
      <c r="Q141" s="47">
        <f>'Analitika nastave'!R142</f>
        <v>0</v>
      </c>
      <c r="R141" s="47">
        <f>'Analitika nastave'!S142</f>
        <v>0</v>
      </c>
      <c r="S141" s="47">
        <f>'Analitika nastave'!T142</f>
        <v>0</v>
      </c>
      <c r="T141" s="194">
        <f>'Analitika nastave'!U142</f>
        <v>0</v>
      </c>
      <c r="U141" s="170" t="str">
        <f>'Analitika nastave'!V142</f>
        <v>NE</v>
      </c>
      <c r="V141" s="46">
        <f>'Analitika nastave'!W142</f>
        <v>0</v>
      </c>
      <c r="W141" s="47">
        <f>'Analitika nastave'!X142</f>
        <v>0</v>
      </c>
      <c r="X141" s="47">
        <f>'Analitika nastave'!Y142</f>
        <v>0</v>
      </c>
      <c r="Y141" s="47">
        <f>'Analitika nastave'!Z142</f>
        <v>0</v>
      </c>
      <c r="Z141" s="194">
        <f>'Analitika nastave'!AA142</f>
        <v>0</v>
      </c>
      <c r="AA141" s="170" t="str">
        <f>'Analitika nastave'!AB142</f>
        <v>NE</v>
      </c>
      <c r="AB141" s="46">
        <f>'Analitika nastave'!AC142</f>
        <v>0</v>
      </c>
      <c r="AC141" s="47">
        <f>'Analitika nastave'!AD142</f>
        <v>0</v>
      </c>
      <c r="AD141" s="47">
        <f>'Analitika nastave'!AE142</f>
        <v>0</v>
      </c>
      <c r="AE141" s="47">
        <f>'Analitika nastave'!AF142</f>
        <v>0</v>
      </c>
      <c r="AF141" s="194">
        <f>'Analitika nastave'!AG142</f>
        <v>0</v>
      </c>
      <c r="AG141" s="170" t="str">
        <f>'Analitika nastave'!AH142</f>
        <v>NE</v>
      </c>
      <c r="AH141" s="46">
        <f>'Analitika nastave'!AI142</f>
        <v>0</v>
      </c>
      <c r="AI141" s="47">
        <f>'Analitika nastave'!AJ142</f>
        <v>0</v>
      </c>
      <c r="AJ141" s="47">
        <f>'Analitika nastave'!AK142</f>
        <v>0</v>
      </c>
      <c r="AK141" s="47">
        <f>'Analitika nastave'!AL142</f>
        <v>0</v>
      </c>
      <c r="AL141" s="194">
        <f>'Analitika nastave'!AM142</f>
        <v>0</v>
      </c>
      <c r="AM141" s="170" t="str">
        <f>'Analitika nastave'!AN142</f>
        <v>NE</v>
      </c>
      <c r="AN141" s="198">
        <f>'Analitika nastave'!AO142</f>
        <v>0</v>
      </c>
    </row>
    <row r="142" spans="1:40" ht="15.75" thickBot="1" x14ac:dyDescent="0.3">
      <c r="A142" s="191"/>
      <c r="B142" s="193"/>
      <c r="C142" s="50" t="str">
        <f>'Analitika nastave'!D143</f>
        <v>P</v>
      </c>
      <c r="D142" s="51">
        <f>'Analitika nastave'!E143</f>
        <v>0</v>
      </c>
      <c r="E142" s="51">
        <f>'Analitika nastave'!F143</f>
        <v>0</v>
      </c>
      <c r="F142" s="51">
        <f>'Analitika nastave'!G143</f>
        <v>0</v>
      </c>
      <c r="G142" s="51">
        <f>'Analitika nastave'!H143</f>
        <v>0</v>
      </c>
      <c r="H142" s="195"/>
      <c r="I142" s="196"/>
      <c r="J142" s="52">
        <f>'Analitika nastave'!K143</f>
        <v>0</v>
      </c>
      <c r="K142" s="51">
        <f>'Analitika nastave'!L143</f>
        <v>0</v>
      </c>
      <c r="L142" s="51">
        <f>'Analitika nastave'!M143</f>
        <v>0</v>
      </c>
      <c r="M142" s="51">
        <f>'Analitika nastave'!N143</f>
        <v>0</v>
      </c>
      <c r="N142" s="195"/>
      <c r="O142" s="196"/>
      <c r="P142" s="52">
        <f>'Analitika nastave'!Q143</f>
        <v>0</v>
      </c>
      <c r="Q142" s="51">
        <f>'Analitika nastave'!R143</f>
        <v>0</v>
      </c>
      <c r="R142" s="51">
        <f>'Analitika nastave'!S143</f>
        <v>0</v>
      </c>
      <c r="S142" s="51">
        <f>'Analitika nastave'!T143</f>
        <v>0</v>
      </c>
      <c r="T142" s="195"/>
      <c r="U142" s="196"/>
      <c r="V142" s="52">
        <f>'Analitika nastave'!W143</f>
        <v>0</v>
      </c>
      <c r="W142" s="51">
        <f>'Analitika nastave'!X143</f>
        <v>0</v>
      </c>
      <c r="X142" s="51">
        <f>'Analitika nastave'!Y143</f>
        <v>0</v>
      </c>
      <c r="Y142" s="51">
        <f>'Analitika nastave'!Z143</f>
        <v>0</v>
      </c>
      <c r="Z142" s="195"/>
      <c r="AA142" s="196"/>
      <c r="AB142" s="52">
        <f>'Analitika nastave'!AC143</f>
        <v>0</v>
      </c>
      <c r="AC142" s="51">
        <f>'Analitika nastave'!AD143</f>
        <v>0</v>
      </c>
      <c r="AD142" s="51">
        <f>'Analitika nastave'!AE143</f>
        <v>0</v>
      </c>
      <c r="AE142" s="51">
        <f>'Analitika nastave'!AF143</f>
        <v>0</v>
      </c>
      <c r="AF142" s="197"/>
      <c r="AG142" s="196"/>
      <c r="AH142" s="52">
        <f>'Analitika nastave'!AI143</f>
        <v>0</v>
      </c>
      <c r="AI142" s="51">
        <f>'Analitika nastave'!AJ143</f>
        <v>0</v>
      </c>
      <c r="AJ142" s="51">
        <f>'Analitika nastave'!AK143</f>
        <v>0</v>
      </c>
      <c r="AK142" s="51">
        <f>'Analitika nastave'!AL143</f>
        <v>0</v>
      </c>
      <c r="AL142" s="197"/>
      <c r="AM142" s="196"/>
      <c r="AN142" s="199"/>
    </row>
    <row r="143" spans="1:40" x14ac:dyDescent="0.25">
      <c r="A143" s="190">
        <v>69</v>
      </c>
      <c r="B143" s="192">
        <f>'Analitika nastave'!C144</f>
        <v>0</v>
      </c>
      <c r="C143" s="45" t="str">
        <f>'Analitika nastave'!D144</f>
        <v>B</v>
      </c>
      <c r="D143" s="46">
        <f>'Analitika nastave'!E144</f>
        <v>0</v>
      </c>
      <c r="E143" s="47">
        <f>'Analitika nastave'!F144</f>
        <v>0</v>
      </c>
      <c r="F143" s="47">
        <f>'Analitika nastave'!G144</f>
        <v>0</v>
      </c>
      <c r="G143" s="47">
        <f>'Analitika nastave'!H144</f>
        <v>0</v>
      </c>
      <c r="H143" s="194">
        <f>'Analitika nastave'!I144</f>
        <v>0</v>
      </c>
      <c r="I143" s="170" t="str">
        <f>'Analitika nastave'!J144</f>
        <v>NE</v>
      </c>
      <c r="J143" s="46">
        <f>'Analitika nastave'!K144</f>
        <v>0</v>
      </c>
      <c r="K143" s="47">
        <f>'Analitika nastave'!L144</f>
        <v>0</v>
      </c>
      <c r="L143" s="47">
        <f>'Analitika nastave'!M144</f>
        <v>0</v>
      </c>
      <c r="M143" s="47">
        <f>'Analitika nastave'!N144</f>
        <v>0</v>
      </c>
      <c r="N143" s="194">
        <f>'Analitika nastave'!O144</f>
        <v>0</v>
      </c>
      <c r="O143" s="170" t="str">
        <f>'Analitika nastave'!P144</f>
        <v>NE</v>
      </c>
      <c r="P143" s="46">
        <f>'Analitika nastave'!Q144</f>
        <v>0</v>
      </c>
      <c r="Q143" s="47">
        <f>'Analitika nastave'!R144</f>
        <v>0</v>
      </c>
      <c r="R143" s="47">
        <f>'Analitika nastave'!S144</f>
        <v>0</v>
      </c>
      <c r="S143" s="47">
        <f>'Analitika nastave'!T144</f>
        <v>0</v>
      </c>
      <c r="T143" s="194">
        <f>'Analitika nastave'!U144</f>
        <v>0</v>
      </c>
      <c r="U143" s="170" t="str">
        <f>'Analitika nastave'!V144</f>
        <v>NE</v>
      </c>
      <c r="V143" s="46">
        <f>'Analitika nastave'!W144</f>
        <v>0</v>
      </c>
      <c r="W143" s="47">
        <f>'Analitika nastave'!X144</f>
        <v>0</v>
      </c>
      <c r="X143" s="47">
        <f>'Analitika nastave'!Y144</f>
        <v>0</v>
      </c>
      <c r="Y143" s="47">
        <f>'Analitika nastave'!Z144</f>
        <v>0</v>
      </c>
      <c r="Z143" s="194">
        <f>'Analitika nastave'!AA144</f>
        <v>0</v>
      </c>
      <c r="AA143" s="170" t="str">
        <f>'Analitika nastave'!AB144</f>
        <v>NE</v>
      </c>
      <c r="AB143" s="46">
        <f>'Analitika nastave'!AC144</f>
        <v>0</v>
      </c>
      <c r="AC143" s="47">
        <f>'Analitika nastave'!AD144</f>
        <v>0</v>
      </c>
      <c r="AD143" s="47">
        <f>'Analitika nastave'!AE144</f>
        <v>0</v>
      </c>
      <c r="AE143" s="47">
        <f>'Analitika nastave'!AF144</f>
        <v>0</v>
      </c>
      <c r="AF143" s="194">
        <f>'Analitika nastave'!AG144</f>
        <v>0</v>
      </c>
      <c r="AG143" s="170" t="str">
        <f>'Analitika nastave'!AH144</f>
        <v>NE</v>
      </c>
      <c r="AH143" s="46">
        <f>'Analitika nastave'!AI144</f>
        <v>0</v>
      </c>
      <c r="AI143" s="47">
        <f>'Analitika nastave'!AJ144</f>
        <v>0</v>
      </c>
      <c r="AJ143" s="47">
        <f>'Analitika nastave'!AK144</f>
        <v>0</v>
      </c>
      <c r="AK143" s="47">
        <f>'Analitika nastave'!AL144</f>
        <v>0</v>
      </c>
      <c r="AL143" s="194">
        <f>'Analitika nastave'!AM144</f>
        <v>0</v>
      </c>
      <c r="AM143" s="170" t="str">
        <f>'Analitika nastave'!AN144</f>
        <v>NE</v>
      </c>
      <c r="AN143" s="198">
        <f>'Analitika nastave'!AO144</f>
        <v>0</v>
      </c>
    </row>
    <row r="144" spans="1:40" ht="15.75" thickBot="1" x14ac:dyDescent="0.3">
      <c r="A144" s="191"/>
      <c r="B144" s="193"/>
      <c r="C144" s="50" t="str">
        <f>'Analitika nastave'!D145</f>
        <v>P</v>
      </c>
      <c r="D144" s="51">
        <f>'Analitika nastave'!E145</f>
        <v>0</v>
      </c>
      <c r="E144" s="51">
        <f>'Analitika nastave'!F145</f>
        <v>0</v>
      </c>
      <c r="F144" s="51">
        <f>'Analitika nastave'!G145</f>
        <v>0</v>
      </c>
      <c r="G144" s="51">
        <f>'Analitika nastave'!H145</f>
        <v>0</v>
      </c>
      <c r="H144" s="195"/>
      <c r="I144" s="196"/>
      <c r="J144" s="52">
        <f>'Analitika nastave'!K145</f>
        <v>0</v>
      </c>
      <c r="K144" s="51">
        <f>'Analitika nastave'!L145</f>
        <v>0</v>
      </c>
      <c r="L144" s="51">
        <f>'Analitika nastave'!M145</f>
        <v>0</v>
      </c>
      <c r="M144" s="51">
        <f>'Analitika nastave'!N145</f>
        <v>0</v>
      </c>
      <c r="N144" s="195"/>
      <c r="O144" s="196"/>
      <c r="P144" s="52">
        <f>'Analitika nastave'!Q145</f>
        <v>0</v>
      </c>
      <c r="Q144" s="51">
        <f>'Analitika nastave'!R145</f>
        <v>0</v>
      </c>
      <c r="R144" s="51">
        <f>'Analitika nastave'!S145</f>
        <v>0</v>
      </c>
      <c r="S144" s="51">
        <f>'Analitika nastave'!T145</f>
        <v>0</v>
      </c>
      <c r="T144" s="195"/>
      <c r="U144" s="196"/>
      <c r="V144" s="52">
        <f>'Analitika nastave'!W145</f>
        <v>0</v>
      </c>
      <c r="W144" s="51">
        <f>'Analitika nastave'!X145</f>
        <v>0</v>
      </c>
      <c r="X144" s="51">
        <f>'Analitika nastave'!Y145</f>
        <v>0</v>
      </c>
      <c r="Y144" s="51">
        <f>'Analitika nastave'!Z145</f>
        <v>0</v>
      </c>
      <c r="Z144" s="195"/>
      <c r="AA144" s="196"/>
      <c r="AB144" s="52">
        <f>'Analitika nastave'!AC145</f>
        <v>0</v>
      </c>
      <c r="AC144" s="51">
        <f>'Analitika nastave'!AD145</f>
        <v>0</v>
      </c>
      <c r="AD144" s="51">
        <f>'Analitika nastave'!AE145</f>
        <v>0</v>
      </c>
      <c r="AE144" s="51">
        <f>'Analitika nastave'!AF145</f>
        <v>0</v>
      </c>
      <c r="AF144" s="197"/>
      <c r="AG144" s="196"/>
      <c r="AH144" s="52">
        <f>'Analitika nastave'!AI145</f>
        <v>0</v>
      </c>
      <c r="AI144" s="51">
        <f>'Analitika nastave'!AJ145</f>
        <v>0</v>
      </c>
      <c r="AJ144" s="51">
        <f>'Analitika nastave'!AK145</f>
        <v>0</v>
      </c>
      <c r="AK144" s="51">
        <f>'Analitika nastave'!AL145</f>
        <v>0</v>
      </c>
      <c r="AL144" s="197"/>
      <c r="AM144" s="196"/>
      <c r="AN144" s="199"/>
    </row>
    <row r="145" spans="1:40" x14ac:dyDescent="0.25">
      <c r="A145" s="190">
        <v>70</v>
      </c>
      <c r="B145" s="192">
        <f>'Analitika nastave'!C146</f>
        <v>0</v>
      </c>
      <c r="C145" s="45" t="str">
        <f>'Analitika nastave'!D146</f>
        <v>B</v>
      </c>
      <c r="D145" s="46">
        <f>'Analitika nastave'!E146</f>
        <v>0</v>
      </c>
      <c r="E145" s="47">
        <f>'Analitika nastave'!F146</f>
        <v>0</v>
      </c>
      <c r="F145" s="47">
        <f>'Analitika nastave'!G146</f>
        <v>0</v>
      </c>
      <c r="G145" s="47">
        <f>'Analitika nastave'!H146</f>
        <v>0</v>
      </c>
      <c r="H145" s="194">
        <f>'Analitika nastave'!I146</f>
        <v>0</v>
      </c>
      <c r="I145" s="170" t="str">
        <f>'Analitika nastave'!J146</f>
        <v>NE</v>
      </c>
      <c r="J145" s="46">
        <f>'Analitika nastave'!K146</f>
        <v>0</v>
      </c>
      <c r="K145" s="47">
        <f>'Analitika nastave'!L146</f>
        <v>0</v>
      </c>
      <c r="L145" s="47">
        <f>'Analitika nastave'!M146</f>
        <v>0</v>
      </c>
      <c r="M145" s="47">
        <f>'Analitika nastave'!N146</f>
        <v>0</v>
      </c>
      <c r="N145" s="194">
        <f>'Analitika nastave'!O146</f>
        <v>0</v>
      </c>
      <c r="O145" s="170" t="str">
        <f>'Analitika nastave'!P146</f>
        <v>NE</v>
      </c>
      <c r="P145" s="46">
        <f>'Analitika nastave'!Q146</f>
        <v>0</v>
      </c>
      <c r="Q145" s="47">
        <f>'Analitika nastave'!R146</f>
        <v>0</v>
      </c>
      <c r="R145" s="47">
        <f>'Analitika nastave'!S146</f>
        <v>0</v>
      </c>
      <c r="S145" s="47">
        <f>'Analitika nastave'!T146</f>
        <v>0</v>
      </c>
      <c r="T145" s="194">
        <f>'Analitika nastave'!U146</f>
        <v>0</v>
      </c>
      <c r="U145" s="170" t="str">
        <f>'Analitika nastave'!V146</f>
        <v>NE</v>
      </c>
      <c r="V145" s="46">
        <f>'Analitika nastave'!W146</f>
        <v>0</v>
      </c>
      <c r="W145" s="47">
        <f>'Analitika nastave'!X146</f>
        <v>0</v>
      </c>
      <c r="X145" s="47">
        <f>'Analitika nastave'!Y146</f>
        <v>0</v>
      </c>
      <c r="Y145" s="47">
        <f>'Analitika nastave'!Z146</f>
        <v>0</v>
      </c>
      <c r="Z145" s="194">
        <f>'Analitika nastave'!AA146</f>
        <v>0</v>
      </c>
      <c r="AA145" s="170" t="str">
        <f>'Analitika nastave'!AB146</f>
        <v>NE</v>
      </c>
      <c r="AB145" s="46">
        <f>'Analitika nastave'!AC146</f>
        <v>0</v>
      </c>
      <c r="AC145" s="47">
        <f>'Analitika nastave'!AD146</f>
        <v>0</v>
      </c>
      <c r="AD145" s="47">
        <f>'Analitika nastave'!AE146</f>
        <v>0</v>
      </c>
      <c r="AE145" s="47">
        <f>'Analitika nastave'!AF146</f>
        <v>0</v>
      </c>
      <c r="AF145" s="194">
        <f>'Analitika nastave'!AG146</f>
        <v>0</v>
      </c>
      <c r="AG145" s="170" t="str">
        <f>'Analitika nastave'!AH146</f>
        <v>NE</v>
      </c>
      <c r="AH145" s="46">
        <f>'Analitika nastave'!AI146</f>
        <v>0</v>
      </c>
      <c r="AI145" s="47">
        <f>'Analitika nastave'!AJ146</f>
        <v>0</v>
      </c>
      <c r="AJ145" s="47">
        <f>'Analitika nastave'!AK146</f>
        <v>0</v>
      </c>
      <c r="AK145" s="47">
        <f>'Analitika nastave'!AL146</f>
        <v>0</v>
      </c>
      <c r="AL145" s="194">
        <f>'Analitika nastave'!AM146</f>
        <v>0</v>
      </c>
      <c r="AM145" s="170" t="str">
        <f>'Analitika nastave'!AN146</f>
        <v>NE</v>
      </c>
      <c r="AN145" s="198">
        <f>'Analitika nastave'!AO146</f>
        <v>0</v>
      </c>
    </row>
    <row r="146" spans="1:40" ht="15.75" thickBot="1" x14ac:dyDescent="0.3">
      <c r="A146" s="191"/>
      <c r="B146" s="193"/>
      <c r="C146" s="50" t="str">
        <f>'Analitika nastave'!D147</f>
        <v>P</v>
      </c>
      <c r="D146" s="51">
        <f>'Analitika nastave'!E147</f>
        <v>0</v>
      </c>
      <c r="E146" s="51">
        <f>'Analitika nastave'!F147</f>
        <v>0</v>
      </c>
      <c r="F146" s="51">
        <f>'Analitika nastave'!G147</f>
        <v>0</v>
      </c>
      <c r="G146" s="51">
        <f>'Analitika nastave'!H147</f>
        <v>0</v>
      </c>
      <c r="H146" s="195"/>
      <c r="I146" s="196"/>
      <c r="J146" s="52">
        <f>'Analitika nastave'!K147</f>
        <v>0</v>
      </c>
      <c r="K146" s="51">
        <f>'Analitika nastave'!L147</f>
        <v>0</v>
      </c>
      <c r="L146" s="51">
        <f>'Analitika nastave'!M147</f>
        <v>0</v>
      </c>
      <c r="M146" s="51">
        <f>'Analitika nastave'!N147</f>
        <v>0</v>
      </c>
      <c r="N146" s="195"/>
      <c r="O146" s="196"/>
      <c r="P146" s="52">
        <f>'Analitika nastave'!Q147</f>
        <v>0</v>
      </c>
      <c r="Q146" s="51">
        <f>'Analitika nastave'!R147</f>
        <v>0</v>
      </c>
      <c r="R146" s="51">
        <f>'Analitika nastave'!S147</f>
        <v>0</v>
      </c>
      <c r="S146" s="51">
        <f>'Analitika nastave'!T147</f>
        <v>0</v>
      </c>
      <c r="T146" s="195"/>
      <c r="U146" s="196"/>
      <c r="V146" s="52">
        <f>'Analitika nastave'!W147</f>
        <v>0</v>
      </c>
      <c r="W146" s="51">
        <f>'Analitika nastave'!X147</f>
        <v>0</v>
      </c>
      <c r="X146" s="51">
        <f>'Analitika nastave'!Y147</f>
        <v>0</v>
      </c>
      <c r="Y146" s="51">
        <f>'Analitika nastave'!Z147</f>
        <v>0</v>
      </c>
      <c r="Z146" s="195"/>
      <c r="AA146" s="196"/>
      <c r="AB146" s="52">
        <f>'Analitika nastave'!AC147</f>
        <v>0</v>
      </c>
      <c r="AC146" s="51">
        <f>'Analitika nastave'!AD147</f>
        <v>0</v>
      </c>
      <c r="AD146" s="51">
        <f>'Analitika nastave'!AE147</f>
        <v>0</v>
      </c>
      <c r="AE146" s="51">
        <f>'Analitika nastave'!AF147</f>
        <v>0</v>
      </c>
      <c r="AF146" s="197"/>
      <c r="AG146" s="196"/>
      <c r="AH146" s="52">
        <f>'Analitika nastave'!AI147</f>
        <v>0</v>
      </c>
      <c r="AI146" s="51">
        <f>'Analitika nastave'!AJ147</f>
        <v>0</v>
      </c>
      <c r="AJ146" s="51">
        <f>'Analitika nastave'!AK147</f>
        <v>0</v>
      </c>
      <c r="AK146" s="51">
        <f>'Analitika nastave'!AL147</f>
        <v>0</v>
      </c>
      <c r="AL146" s="197"/>
      <c r="AM146" s="196"/>
      <c r="AN146" s="199"/>
    </row>
    <row r="147" spans="1:40" x14ac:dyDescent="0.25">
      <c r="A147" s="190">
        <v>71</v>
      </c>
      <c r="B147" s="192">
        <f>'Analitika nastave'!C148</f>
        <v>0</v>
      </c>
      <c r="C147" s="45" t="str">
        <f>'Analitika nastave'!D148</f>
        <v>B</v>
      </c>
      <c r="D147" s="46">
        <f>'Analitika nastave'!E148</f>
        <v>0</v>
      </c>
      <c r="E147" s="47">
        <f>'Analitika nastave'!F148</f>
        <v>0</v>
      </c>
      <c r="F147" s="47">
        <f>'Analitika nastave'!G148</f>
        <v>0</v>
      </c>
      <c r="G147" s="47">
        <f>'Analitika nastave'!H148</f>
        <v>0</v>
      </c>
      <c r="H147" s="194">
        <f>'Analitika nastave'!I148</f>
        <v>0</v>
      </c>
      <c r="I147" s="170" t="str">
        <f>'Analitika nastave'!J148</f>
        <v>NE</v>
      </c>
      <c r="J147" s="46">
        <f>'Analitika nastave'!K148</f>
        <v>0</v>
      </c>
      <c r="K147" s="47">
        <f>'Analitika nastave'!L148</f>
        <v>0</v>
      </c>
      <c r="L147" s="47">
        <f>'Analitika nastave'!M148</f>
        <v>0</v>
      </c>
      <c r="M147" s="47">
        <f>'Analitika nastave'!N148</f>
        <v>0</v>
      </c>
      <c r="N147" s="194">
        <f>'Analitika nastave'!O148</f>
        <v>0</v>
      </c>
      <c r="O147" s="170" t="str">
        <f>'Analitika nastave'!P148</f>
        <v>NE</v>
      </c>
      <c r="P147" s="46">
        <f>'Analitika nastave'!Q148</f>
        <v>0</v>
      </c>
      <c r="Q147" s="47">
        <f>'Analitika nastave'!R148</f>
        <v>0</v>
      </c>
      <c r="R147" s="47">
        <f>'Analitika nastave'!S148</f>
        <v>0</v>
      </c>
      <c r="S147" s="47">
        <f>'Analitika nastave'!T148</f>
        <v>0</v>
      </c>
      <c r="T147" s="194">
        <f>'Analitika nastave'!U148</f>
        <v>0</v>
      </c>
      <c r="U147" s="170" t="str">
        <f>'Analitika nastave'!V148</f>
        <v>NE</v>
      </c>
      <c r="V147" s="46">
        <f>'Analitika nastave'!W148</f>
        <v>0</v>
      </c>
      <c r="W147" s="47">
        <f>'Analitika nastave'!X148</f>
        <v>0</v>
      </c>
      <c r="X147" s="47">
        <f>'Analitika nastave'!Y148</f>
        <v>0</v>
      </c>
      <c r="Y147" s="47">
        <f>'Analitika nastave'!Z148</f>
        <v>0</v>
      </c>
      <c r="Z147" s="194">
        <f>'Analitika nastave'!AA148</f>
        <v>0</v>
      </c>
      <c r="AA147" s="170" t="str">
        <f>'Analitika nastave'!AB148</f>
        <v>NE</v>
      </c>
      <c r="AB147" s="46">
        <f>'Analitika nastave'!AC148</f>
        <v>0</v>
      </c>
      <c r="AC147" s="47">
        <f>'Analitika nastave'!AD148</f>
        <v>0</v>
      </c>
      <c r="AD147" s="47">
        <f>'Analitika nastave'!AE148</f>
        <v>0</v>
      </c>
      <c r="AE147" s="47">
        <f>'Analitika nastave'!AF148</f>
        <v>0</v>
      </c>
      <c r="AF147" s="194">
        <f>'Analitika nastave'!AG148</f>
        <v>0</v>
      </c>
      <c r="AG147" s="170" t="str">
        <f>'Analitika nastave'!AH148</f>
        <v>NE</v>
      </c>
      <c r="AH147" s="46">
        <f>'Analitika nastave'!AI148</f>
        <v>0</v>
      </c>
      <c r="AI147" s="47">
        <f>'Analitika nastave'!AJ148</f>
        <v>0</v>
      </c>
      <c r="AJ147" s="47">
        <f>'Analitika nastave'!AK148</f>
        <v>0</v>
      </c>
      <c r="AK147" s="47">
        <f>'Analitika nastave'!AL148</f>
        <v>0</v>
      </c>
      <c r="AL147" s="194">
        <f>'Analitika nastave'!AM148</f>
        <v>0</v>
      </c>
      <c r="AM147" s="170" t="str">
        <f>'Analitika nastave'!AN148</f>
        <v>NE</v>
      </c>
      <c r="AN147" s="198">
        <f>'Analitika nastave'!AO148</f>
        <v>0</v>
      </c>
    </row>
    <row r="148" spans="1:40" ht="15.75" thickBot="1" x14ac:dyDescent="0.3">
      <c r="A148" s="191"/>
      <c r="B148" s="193"/>
      <c r="C148" s="50" t="str">
        <f>'Analitika nastave'!D149</f>
        <v>P</v>
      </c>
      <c r="D148" s="51">
        <f>'Analitika nastave'!E149</f>
        <v>0</v>
      </c>
      <c r="E148" s="51">
        <f>'Analitika nastave'!F149</f>
        <v>0</v>
      </c>
      <c r="F148" s="51">
        <f>'Analitika nastave'!G149</f>
        <v>0</v>
      </c>
      <c r="G148" s="51">
        <f>'Analitika nastave'!H149</f>
        <v>0</v>
      </c>
      <c r="H148" s="195"/>
      <c r="I148" s="196"/>
      <c r="J148" s="52">
        <f>'Analitika nastave'!K149</f>
        <v>0</v>
      </c>
      <c r="K148" s="51">
        <f>'Analitika nastave'!L149</f>
        <v>0</v>
      </c>
      <c r="L148" s="51">
        <f>'Analitika nastave'!M149</f>
        <v>0</v>
      </c>
      <c r="M148" s="51">
        <f>'Analitika nastave'!N149</f>
        <v>0</v>
      </c>
      <c r="N148" s="195"/>
      <c r="O148" s="196"/>
      <c r="P148" s="52">
        <f>'Analitika nastave'!Q149</f>
        <v>0</v>
      </c>
      <c r="Q148" s="51">
        <f>'Analitika nastave'!R149</f>
        <v>0</v>
      </c>
      <c r="R148" s="51">
        <f>'Analitika nastave'!S149</f>
        <v>0</v>
      </c>
      <c r="S148" s="51">
        <f>'Analitika nastave'!T149</f>
        <v>0</v>
      </c>
      <c r="T148" s="195"/>
      <c r="U148" s="196"/>
      <c r="V148" s="52">
        <f>'Analitika nastave'!W149</f>
        <v>0</v>
      </c>
      <c r="W148" s="51">
        <f>'Analitika nastave'!X149</f>
        <v>0</v>
      </c>
      <c r="X148" s="51">
        <f>'Analitika nastave'!Y149</f>
        <v>0</v>
      </c>
      <c r="Y148" s="51">
        <f>'Analitika nastave'!Z149</f>
        <v>0</v>
      </c>
      <c r="Z148" s="195"/>
      <c r="AA148" s="196"/>
      <c r="AB148" s="52">
        <f>'Analitika nastave'!AC149</f>
        <v>0</v>
      </c>
      <c r="AC148" s="51">
        <f>'Analitika nastave'!AD149</f>
        <v>0</v>
      </c>
      <c r="AD148" s="51">
        <f>'Analitika nastave'!AE149</f>
        <v>0</v>
      </c>
      <c r="AE148" s="51">
        <f>'Analitika nastave'!AF149</f>
        <v>0</v>
      </c>
      <c r="AF148" s="197"/>
      <c r="AG148" s="196"/>
      <c r="AH148" s="52">
        <f>'Analitika nastave'!AI149</f>
        <v>0</v>
      </c>
      <c r="AI148" s="51">
        <f>'Analitika nastave'!AJ149</f>
        <v>0</v>
      </c>
      <c r="AJ148" s="51">
        <f>'Analitika nastave'!AK149</f>
        <v>0</v>
      </c>
      <c r="AK148" s="51">
        <f>'Analitika nastave'!AL149</f>
        <v>0</v>
      </c>
      <c r="AL148" s="197"/>
      <c r="AM148" s="196"/>
      <c r="AN148" s="199"/>
    </row>
    <row r="149" spans="1:40" x14ac:dyDescent="0.25">
      <c r="A149" s="190">
        <v>72</v>
      </c>
      <c r="B149" s="192">
        <f>'Analitika nastave'!C150</f>
        <v>0</v>
      </c>
      <c r="C149" s="45" t="str">
        <f>'Analitika nastave'!D150</f>
        <v>B</v>
      </c>
      <c r="D149" s="46">
        <f>'Analitika nastave'!E150</f>
        <v>0</v>
      </c>
      <c r="E149" s="47">
        <f>'Analitika nastave'!F150</f>
        <v>0</v>
      </c>
      <c r="F149" s="47">
        <f>'Analitika nastave'!G150</f>
        <v>0</v>
      </c>
      <c r="G149" s="47">
        <f>'Analitika nastave'!H150</f>
        <v>0</v>
      </c>
      <c r="H149" s="194">
        <f>'Analitika nastave'!I150</f>
        <v>0</v>
      </c>
      <c r="I149" s="170" t="str">
        <f>'Analitika nastave'!J150</f>
        <v>NE</v>
      </c>
      <c r="J149" s="46">
        <f>'Analitika nastave'!K150</f>
        <v>0</v>
      </c>
      <c r="K149" s="47">
        <f>'Analitika nastave'!L150</f>
        <v>0</v>
      </c>
      <c r="L149" s="47">
        <f>'Analitika nastave'!M150</f>
        <v>0</v>
      </c>
      <c r="M149" s="47">
        <f>'Analitika nastave'!N150</f>
        <v>0</v>
      </c>
      <c r="N149" s="194">
        <f>'Analitika nastave'!O150</f>
        <v>0</v>
      </c>
      <c r="O149" s="170" t="str">
        <f>'Analitika nastave'!P150</f>
        <v>NE</v>
      </c>
      <c r="P149" s="46">
        <f>'Analitika nastave'!Q150</f>
        <v>0</v>
      </c>
      <c r="Q149" s="47">
        <f>'Analitika nastave'!R150</f>
        <v>0</v>
      </c>
      <c r="R149" s="47">
        <f>'Analitika nastave'!S150</f>
        <v>0</v>
      </c>
      <c r="S149" s="47">
        <f>'Analitika nastave'!T150</f>
        <v>0</v>
      </c>
      <c r="T149" s="194">
        <f>'Analitika nastave'!U150</f>
        <v>0</v>
      </c>
      <c r="U149" s="170" t="str">
        <f>'Analitika nastave'!V150</f>
        <v>NE</v>
      </c>
      <c r="V149" s="46">
        <f>'Analitika nastave'!W150</f>
        <v>0</v>
      </c>
      <c r="W149" s="47">
        <f>'Analitika nastave'!X150</f>
        <v>0</v>
      </c>
      <c r="X149" s="47">
        <f>'Analitika nastave'!Y150</f>
        <v>0</v>
      </c>
      <c r="Y149" s="47">
        <f>'Analitika nastave'!Z150</f>
        <v>0</v>
      </c>
      <c r="Z149" s="194">
        <f>'Analitika nastave'!AA150</f>
        <v>0</v>
      </c>
      <c r="AA149" s="170" t="str">
        <f>'Analitika nastave'!AB150</f>
        <v>NE</v>
      </c>
      <c r="AB149" s="46">
        <f>'Analitika nastave'!AC150</f>
        <v>0</v>
      </c>
      <c r="AC149" s="47">
        <f>'Analitika nastave'!AD150</f>
        <v>0</v>
      </c>
      <c r="AD149" s="47">
        <f>'Analitika nastave'!AE150</f>
        <v>0</v>
      </c>
      <c r="AE149" s="47">
        <f>'Analitika nastave'!AF150</f>
        <v>0</v>
      </c>
      <c r="AF149" s="194">
        <f>'Analitika nastave'!AG150</f>
        <v>0</v>
      </c>
      <c r="AG149" s="170" t="str">
        <f>'Analitika nastave'!AH150</f>
        <v>NE</v>
      </c>
      <c r="AH149" s="46">
        <f>'Analitika nastave'!AI150</f>
        <v>0</v>
      </c>
      <c r="AI149" s="47">
        <f>'Analitika nastave'!AJ150</f>
        <v>0</v>
      </c>
      <c r="AJ149" s="47">
        <f>'Analitika nastave'!AK150</f>
        <v>0</v>
      </c>
      <c r="AK149" s="47">
        <f>'Analitika nastave'!AL150</f>
        <v>0</v>
      </c>
      <c r="AL149" s="194">
        <f>'Analitika nastave'!AM150</f>
        <v>0</v>
      </c>
      <c r="AM149" s="170" t="str">
        <f>'Analitika nastave'!AN150</f>
        <v>NE</v>
      </c>
      <c r="AN149" s="198">
        <f>'Analitika nastave'!AO150</f>
        <v>0</v>
      </c>
    </row>
    <row r="150" spans="1:40" ht="15.75" thickBot="1" x14ac:dyDescent="0.3">
      <c r="A150" s="191"/>
      <c r="B150" s="193"/>
      <c r="C150" s="50" t="str">
        <f>'Analitika nastave'!D151</f>
        <v>P</v>
      </c>
      <c r="D150" s="51">
        <f>'Analitika nastave'!E151</f>
        <v>0</v>
      </c>
      <c r="E150" s="51">
        <f>'Analitika nastave'!F151</f>
        <v>0</v>
      </c>
      <c r="F150" s="51">
        <f>'Analitika nastave'!G151</f>
        <v>0</v>
      </c>
      <c r="G150" s="51">
        <f>'Analitika nastave'!H151</f>
        <v>0</v>
      </c>
      <c r="H150" s="195"/>
      <c r="I150" s="196"/>
      <c r="J150" s="52">
        <f>'Analitika nastave'!K151</f>
        <v>0</v>
      </c>
      <c r="K150" s="51">
        <f>'Analitika nastave'!L151</f>
        <v>0</v>
      </c>
      <c r="L150" s="51">
        <f>'Analitika nastave'!M151</f>
        <v>0</v>
      </c>
      <c r="M150" s="51">
        <f>'Analitika nastave'!N151</f>
        <v>0</v>
      </c>
      <c r="N150" s="195"/>
      <c r="O150" s="196"/>
      <c r="P150" s="52">
        <f>'Analitika nastave'!Q151</f>
        <v>0</v>
      </c>
      <c r="Q150" s="51">
        <f>'Analitika nastave'!R151</f>
        <v>0</v>
      </c>
      <c r="R150" s="51">
        <f>'Analitika nastave'!S151</f>
        <v>0</v>
      </c>
      <c r="S150" s="51">
        <f>'Analitika nastave'!T151</f>
        <v>0</v>
      </c>
      <c r="T150" s="195"/>
      <c r="U150" s="196"/>
      <c r="V150" s="52">
        <f>'Analitika nastave'!W151</f>
        <v>0</v>
      </c>
      <c r="W150" s="51">
        <f>'Analitika nastave'!X151</f>
        <v>0</v>
      </c>
      <c r="X150" s="51">
        <f>'Analitika nastave'!Y151</f>
        <v>0</v>
      </c>
      <c r="Y150" s="51">
        <f>'Analitika nastave'!Z151</f>
        <v>0</v>
      </c>
      <c r="Z150" s="195"/>
      <c r="AA150" s="196"/>
      <c r="AB150" s="52">
        <f>'Analitika nastave'!AC151</f>
        <v>0</v>
      </c>
      <c r="AC150" s="51">
        <f>'Analitika nastave'!AD151</f>
        <v>0</v>
      </c>
      <c r="AD150" s="51">
        <f>'Analitika nastave'!AE151</f>
        <v>0</v>
      </c>
      <c r="AE150" s="51">
        <f>'Analitika nastave'!AF151</f>
        <v>0</v>
      </c>
      <c r="AF150" s="197"/>
      <c r="AG150" s="196"/>
      <c r="AH150" s="52">
        <f>'Analitika nastave'!AI151</f>
        <v>0</v>
      </c>
      <c r="AI150" s="51">
        <f>'Analitika nastave'!AJ151</f>
        <v>0</v>
      </c>
      <c r="AJ150" s="51">
        <f>'Analitika nastave'!AK151</f>
        <v>0</v>
      </c>
      <c r="AK150" s="51">
        <f>'Analitika nastave'!AL151</f>
        <v>0</v>
      </c>
      <c r="AL150" s="197"/>
      <c r="AM150" s="196"/>
      <c r="AN150" s="199"/>
    </row>
    <row r="151" spans="1:40" x14ac:dyDescent="0.25">
      <c r="A151" s="190">
        <v>73</v>
      </c>
      <c r="B151" s="192">
        <f>'Analitika nastave'!C152</f>
        <v>0</v>
      </c>
      <c r="C151" s="45" t="str">
        <f>'Analitika nastave'!D152</f>
        <v>B</v>
      </c>
      <c r="D151" s="46">
        <f>'Analitika nastave'!E152</f>
        <v>0</v>
      </c>
      <c r="E151" s="47">
        <f>'Analitika nastave'!F152</f>
        <v>0</v>
      </c>
      <c r="F151" s="47">
        <f>'Analitika nastave'!G152</f>
        <v>0</v>
      </c>
      <c r="G151" s="47">
        <f>'Analitika nastave'!H152</f>
        <v>0</v>
      </c>
      <c r="H151" s="194">
        <f>'Analitika nastave'!I152</f>
        <v>0</v>
      </c>
      <c r="I151" s="170" t="str">
        <f>'Analitika nastave'!J152</f>
        <v>NE</v>
      </c>
      <c r="J151" s="46">
        <f>'Analitika nastave'!K152</f>
        <v>0</v>
      </c>
      <c r="K151" s="47">
        <f>'Analitika nastave'!L152</f>
        <v>0</v>
      </c>
      <c r="L151" s="47">
        <f>'Analitika nastave'!M152</f>
        <v>0</v>
      </c>
      <c r="M151" s="47">
        <f>'Analitika nastave'!N152</f>
        <v>0</v>
      </c>
      <c r="N151" s="194">
        <f>'Analitika nastave'!O152</f>
        <v>0</v>
      </c>
      <c r="O151" s="170" t="str">
        <f>'Analitika nastave'!P152</f>
        <v>NE</v>
      </c>
      <c r="P151" s="46">
        <f>'Analitika nastave'!Q152</f>
        <v>0</v>
      </c>
      <c r="Q151" s="47">
        <f>'Analitika nastave'!R152</f>
        <v>0</v>
      </c>
      <c r="R151" s="47">
        <f>'Analitika nastave'!S152</f>
        <v>0</v>
      </c>
      <c r="S151" s="47">
        <f>'Analitika nastave'!T152</f>
        <v>0</v>
      </c>
      <c r="T151" s="194">
        <f>'Analitika nastave'!U152</f>
        <v>0</v>
      </c>
      <c r="U151" s="170" t="str">
        <f>'Analitika nastave'!V152</f>
        <v>NE</v>
      </c>
      <c r="V151" s="46">
        <f>'Analitika nastave'!W152</f>
        <v>0</v>
      </c>
      <c r="W151" s="47">
        <f>'Analitika nastave'!X152</f>
        <v>0</v>
      </c>
      <c r="X151" s="47">
        <f>'Analitika nastave'!Y152</f>
        <v>0</v>
      </c>
      <c r="Y151" s="47">
        <f>'Analitika nastave'!Z152</f>
        <v>0</v>
      </c>
      <c r="Z151" s="194">
        <f>'Analitika nastave'!AA152</f>
        <v>0</v>
      </c>
      <c r="AA151" s="170" t="str">
        <f>'Analitika nastave'!AB152</f>
        <v>NE</v>
      </c>
      <c r="AB151" s="46">
        <f>'Analitika nastave'!AC152</f>
        <v>0</v>
      </c>
      <c r="AC151" s="47">
        <f>'Analitika nastave'!AD152</f>
        <v>0</v>
      </c>
      <c r="AD151" s="47">
        <f>'Analitika nastave'!AE152</f>
        <v>0</v>
      </c>
      <c r="AE151" s="47">
        <f>'Analitika nastave'!AF152</f>
        <v>0</v>
      </c>
      <c r="AF151" s="194">
        <f>'Analitika nastave'!AG152</f>
        <v>0</v>
      </c>
      <c r="AG151" s="170" t="str">
        <f>'Analitika nastave'!AH152</f>
        <v>NE</v>
      </c>
      <c r="AH151" s="46">
        <f>'Analitika nastave'!AI152</f>
        <v>0</v>
      </c>
      <c r="AI151" s="47">
        <f>'Analitika nastave'!AJ152</f>
        <v>0</v>
      </c>
      <c r="AJ151" s="47">
        <f>'Analitika nastave'!AK152</f>
        <v>0</v>
      </c>
      <c r="AK151" s="47">
        <f>'Analitika nastave'!AL152</f>
        <v>0</v>
      </c>
      <c r="AL151" s="194">
        <f>'Analitika nastave'!AM152</f>
        <v>0</v>
      </c>
      <c r="AM151" s="170" t="str">
        <f>'Analitika nastave'!AN152</f>
        <v>NE</v>
      </c>
      <c r="AN151" s="198">
        <f>'Analitika nastave'!AO152</f>
        <v>0</v>
      </c>
    </row>
    <row r="152" spans="1:40" ht="15.75" thickBot="1" x14ac:dyDescent="0.3">
      <c r="A152" s="191"/>
      <c r="B152" s="193"/>
      <c r="C152" s="50" t="str">
        <f>'Analitika nastave'!D153</f>
        <v>P</v>
      </c>
      <c r="D152" s="51">
        <f>'Analitika nastave'!E153</f>
        <v>0</v>
      </c>
      <c r="E152" s="51">
        <f>'Analitika nastave'!F153</f>
        <v>0</v>
      </c>
      <c r="F152" s="51">
        <f>'Analitika nastave'!G153</f>
        <v>0</v>
      </c>
      <c r="G152" s="51">
        <f>'Analitika nastave'!H153</f>
        <v>0</v>
      </c>
      <c r="H152" s="195"/>
      <c r="I152" s="196"/>
      <c r="J152" s="52">
        <f>'Analitika nastave'!K153</f>
        <v>0</v>
      </c>
      <c r="K152" s="51">
        <f>'Analitika nastave'!L153</f>
        <v>0</v>
      </c>
      <c r="L152" s="51">
        <f>'Analitika nastave'!M153</f>
        <v>0</v>
      </c>
      <c r="M152" s="51">
        <f>'Analitika nastave'!N153</f>
        <v>0</v>
      </c>
      <c r="N152" s="195"/>
      <c r="O152" s="196"/>
      <c r="P152" s="52">
        <f>'Analitika nastave'!Q153</f>
        <v>0</v>
      </c>
      <c r="Q152" s="51">
        <f>'Analitika nastave'!R153</f>
        <v>0</v>
      </c>
      <c r="R152" s="51">
        <f>'Analitika nastave'!S153</f>
        <v>0</v>
      </c>
      <c r="S152" s="51">
        <f>'Analitika nastave'!T153</f>
        <v>0</v>
      </c>
      <c r="T152" s="195"/>
      <c r="U152" s="196"/>
      <c r="V152" s="52">
        <f>'Analitika nastave'!W153</f>
        <v>0</v>
      </c>
      <c r="W152" s="51">
        <f>'Analitika nastave'!X153</f>
        <v>0</v>
      </c>
      <c r="X152" s="51">
        <f>'Analitika nastave'!Y153</f>
        <v>0</v>
      </c>
      <c r="Y152" s="51">
        <f>'Analitika nastave'!Z153</f>
        <v>0</v>
      </c>
      <c r="Z152" s="195"/>
      <c r="AA152" s="196"/>
      <c r="AB152" s="52">
        <f>'Analitika nastave'!AC153</f>
        <v>0</v>
      </c>
      <c r="AC152" s="51">
        <f>'Analitika nastave'!AD153</f>
        <v>0</v>
      </c>
      <c r="AD152" s="51">
        <f>'Analitika nastave'!AE153</f>
        <v>0</v>
      </c>
      <c r="AE152" s="51">
        <f>'Analitika nastave'!AF153</f>
        <v>0</v>
      </c>
      <c r="AF152" s="197"/>
      <c r="AG152" s="196"/>
      <c r="AH152" s="52">
        <f>'Analitika nastave'!AI153</f>
        <v>0</v>
      </c>
      <c r="AI152" s="51">
        <f>'Analitika nastave'!AJ153</f>
        <v>0</v>
      </c>
      <c r="AJ152" s="51">
        <f>'Analitika nastave'!AK153</f>
        <v>0</v>
      </c>
      <c r="AK152" s="51">
        <f>'Analitika nastave'!AL153</f>
        <v>0</v>
      </c>
      <c r="AL152" s="197"/>
      <c r="AM152" s="196"/>
      <c r="AN152" s="199"/>
    </row>
    <row r="153" spans="1:40" x14ac:dyDescent="0.25">
      <c r="A153" s="190">
        <v>74</v>
      </c>
      <c r="B153" s="192">
        <f>'Analitika nastave'!C154</f>
        <v>0</v>
      </c>
      <c r="C153" s="45" t="str">
        <f>'Analitika nastave'!D154</f>
        <v>B</v>
      </c>
      <c r="D153" s="46">
        <f>'Analitika nastave'!E154</f>
        <v>0</v>
      </c>
      <c r="E153" s="47">
        <f>'Analitika nastave'!F154</f>
        <v>0</v>
      </c>
      <c r="F153" s="47">
        <f>'Analitika nastave'!G154</f>
        <v>0</v>
      </c>
      <c r="G153" s="47">
        <f>'Analitika nastave'!H154</f>
        <v>0</v>
      </c>
      <c r="H153" s="194">
        <f>'Analitika nastave'!I154</f>
        <v>0</v>
      </c>
      <c r="I153" s="170" t="str">
        <f>'Analitika nastave'!J154</f>
        <v>NE</v>
      </c>
      <c r="J153" s="46">
        <f>'Analitika nastave'!K154</f>
        <v>0</v>
      </c>
      <c r="K153" s="47">
        <f>'Analitika nastave'!L154</f>
        <v>0</v>
      </c>
      <c r="L153" s="47">
        <f>'Analitika nastave'!M154</f>
        <v>0</v>
      </c>
      <c r="M153" s="47">
        <f>'Analitika nastave'!N154</f>
        <v>0</v>
      </c>
      <c r="N153" s="194">
        <f>'Analitika nastave'!O154</f>
        <v>0</v>
      </c>
      <c r="O153" s="170" t="str">
        <f>'Analitika nastave'!P154</f>
        <v>NE</v>
      </c>
      <c r="P153" s="46">
        <f>'Analitika nastave'!Q154</f>
        <v>0</v>
      </c>
      <c r="Q153" s="47">
        <f>'Analitika nastave'!R154</f>
        <v>0</v>
      </c>
      <c r="R153" s="47">
        <f>'Analitika nastave'!S154</f>
        <v>0</v>
      </c>
      <c r="S153" s="47">
        <f>'Analitika nastave'!T154</f>
        <v>0</v>
      </c>
      <c r="T153" s="194">
        <f>'Analitika nastave'!U154</f>
        <v>0</v>
      </c>
      <c r="U153" s="170" t="str">
        <f>'Analitika nastave'!V154</f>
        <v>NE</v>
      </c>
      <c r="V153" s="46">
        <f>'Analitika nastave'!W154</f>
        <v>0</v>
      </c>
      <c r="W153" s="47">
        <f>'Analitika nastave'!X154</f>
        <v>0</v>
      </c>
      <c r="X153" s="47">
        <f>'Analitika nastave'!Y154</f>
        <v>0</v>
      </c>
      <c r="Y153" s="47">
        <f>'Analitika nastave'!Z154</f>
        <v>0</v>
      </c>
      <c r="Z153" s="194">
        <f>'Analitika nastave'!AA154</f>
        <v>0</v>
      </c>
      <c r="AA153" s="170" t="str">
        <f>'Analitika nastave'!AB154</f>
        <v>NE</v>
      </c>
      <c r="AB153" s="46">
        <f>'Analitika nastave'!AC154</f>
        <v>0</v>
      </c>
      <c r="AC153" s="47">
        <f>'Analitika nastave'!AD154</f>
        <v>0</v>
      </c>
      <c r="AD153" s="47">
        <f>'Analitika nastave'!AE154</f>
        <v>0</v>
      </c>
      <c r="AE153" s="47">
        <f>'Analitika nastave'!AF154</f>
        <v>0</v>
      </c>
      <c r="AF153" s="194">
        <f>'Analitika nastave'!AG154</f>
        <v>0</v>
      </c>
      <c r="AG153" s="170" t="str">
        <f>'Analitika nastave'!AH154</f>
        <v>NE</v>
      </c>
      <c r="AH153" s="46">
        <f>'Analitika nastave'!AI154</f>
        <v>0</v>
      </c>
      <c r="AI153" s="47">
        <f>'Analitika nastave'!AJ154</f>
        <v>0</v>
      </c>
      <c r="AJ153" s="47">
        <f>'Analitika nastave'!AK154</f>
        <v>0</v>
      </c>
      <c r="AK153" s="47">
        <f>'Analitika nastave'!AL154</f>
        <v>0</v>
      </c>
      <c r="AL153" s="194">
        <f>'Analitika nastave'!AM154</f>
        <v>0</v>
      </c>
      <c r="AM153" s="170" t="str">
        <f>'Analitika nastave'!AN154</f>
        <v>NE</v>
      </c>
      <c r="AN153" s="198">
        <f>'Analitika nastave'!AO154</f>
        <v>0</v>
      </c>
    </row>
    <row r="154" spans="1:40" ht="15.75" thickBot="1" x14ac:dyDescent="0.3">
      <c r="A154" s="191"/>
      <c r="B154" s="193"/>
      <c r="C154" s="50" t="str">
        <f>'Analitika nastave'!D155</f>
        <v>P</v>
      </c>
      <c r="D154" s="51">
        <f>'Analitika nastave'!E155</f>
        <v>0</v>
      </c>
      <c r="E154" s="51">
        <f>'Analitika nastave'!F155</f>
        <v>0</v>
      </c>
      <c r="F154" s="51">
        <f>'Analitika nastave'!G155</f>
        <v>0</v>
      </c>
      <c r="G154" s="51">
        <f>'Analitika nastave'!H155</f>
        <v>0</v>
      </c>
      <c r="H154" s="195"/>
      <c r="I154" s="196"/>
      <c r="J154" s="52">
        <f>'Analitika nastave'!K155</f>
        <v>0</v>
      </c>
      <c r="K154" s="51">
        <f>'Analitika nastave'!L155</f>
        <v>0</v>
      </c>
      <c r="L154" s="51">
        <f>'Analitika nastave'!M155</f>
        <v>0</v>
      </c>
      <c r="M154" s="51">
        <f>'Analitika nastave'!N155</f>
        <v>0</v>
      </c>
      <c r="N154" s="195"/>
      <c r="O154" s="196"/>
      <c r="P154" s="52">
        <f>'Analitika nastave'!Q155</f>
        <v>0</v>
      </c>
      <c r="Q154" s="51">
        <f>'Analitika nastave'!R155</f>
        <v>0</v>
      </c>
      <c r="R154" s="51">
        <f>'Analitika nastave'!S155</f>
        <v>0</v>
      </c>
      <c r="S154" s="51">
        <f>'Analitika nastave'!T155</f>
        <v>0</v>
      </c>
      <c r="T154" s="195"/>
      <c r="U154" s="196"/>
      <c r="V154" s="52">
        <f>'Analitika nastave'!W155</f>
        <v>0</v>
      </c>
      <c r="W154" s="51">
        <f>'Analitika nastave'!X155</f>
        <v>0</v>
      </c>
      <c r="X154" s="51">
        <f>'Analitika nastave'!Y155</f>
        <v>0</v>
      </c>
      <c r="Y154" s="51">
        <f>'Analitika nastave'!Z155</f>
        <v>0</v>
      </c>
      <c r="Z154" s="195"/>
      <c r="AA154" s="196"/>
      <c r="AB154" s="52">
        <f>'Analitika nastave'!AC155</f>
        <v>0</v>
      </c>
      <c r="AC154" s="51">
        <f>'Analitika nastave'!AD155</f>
        <v>0</v>
      </c>
      <c r="AD154" s="51">
        <f>'Analitika nastave'!AE155</f>
        <v>0</v>
      </c>
      <c r="AE154" s="51">
        <f>'Analitika nastave'!AF155</f>
        <v>0</v>
      </c>
      <c r="AF154" s="197"/>
      <c r="AG154" s="196"/>
      <c r="AH154" s="52">
        <f>'Analitika nastave'!AI155</f>
        <v>0</v>
      </c>
      <c r="AI154" s="51">
        <f>'Analitika nastave'!AJ155</f>
        <v>0</v>
      </c>
      <c r="AJ154" s="51">
        <f>'Analitika nastave'!AK155</f>
        <v>0</v>
      </c>
      <c r="AK154" s="51">
        <f>'Analitika nastave'!AL155</f>
        <v>0</v>
      </c>
      <c r="AL154" s="197"/>
      <c r="AM154" s="196"/>
      <c r="AN154" s="199"/>
    </row>
    <row r="155" spans="1:40" x14ac:dyDescent="0.25">
      <c r="A155" s="190">
        <v>75</v>
      </c>
      <c r="B155" s="192">
        <f>'Analitika nastave'!C156</f>
        <v>0</v>
      </c>
      <c r="C155" s="45" t="str">
        <f>'Analitika nastave'!D156</f>
        <v>B</v>
      </c>
      <c r="D155" s="46">
        <f>'Analitika nastave'!E156</f>
        <v>0</v>
      </c>
      <c r="E155" s="47">
        <f>'Analitika nastave'!F156</f>
        <v>0</v>
      </c>
      <c r="F155" s="47">
        <f>'Analitika nastave'!G156</f>
        <v>0</v>
      </c>
      <c r="G155" s="47">
        <f>'Analitika nastave'!H156</f>
        <v>0</v>
      </c>
      <c r="H155" s="194">
        <f>'Analitika nastave'!I156</f>
        <v>0</v>
      </c>
      <c r="I155" s="170" t="str">
        <f>'Analitika nastave'!J156</f>
        <v>NE</v>
      </c>
      <c r="J155" s="46">
        <f>'Analitika nastave'!K156</f>
        <v>0</v>
      </c>
      <c r="K155" s="47">
        <f>'Analitika nastave'!L156</f>
        <v>0</v>
      </c>
      <c r="L155" s="47">
        <f>'Analitika nastave'!M156</f>
        <v>0</v>
      </c>
      <c r="M155" s="47">
        <f>'Analitika nastave'!N156</f>
        <v>0</v>
      </c>
      <c r="N155" s="194">
        <f>'Analitika nastave'!O156</f>
        <v>0</v>
      </c>
      <c r="O155" s="170" t="str">
        <f>'Analitika nastave'!P156</f>
        <v>NE</v>
      </c>
      <c r="P155" s="46">
        <f>'Analitika nastave'!Q156</f>
        <v>0</v>
      </c>
      <c r="Q155" s="47">
        <f>'Analitika nastave'!R156</f>
        <v>0</v>
      </c>
      <c r="R155" s="47">
        <f>'Analitika nastave'!S156</f>
        <v>0</v>
      </c>
      <c r="S155" s="47">
        <f>'Analitika nastave'!T156</f>
        <v>0</v>
      </c>
      <c r="T155" s="194">
        <f>'Analitika nastave'!U156</f>
        <v>0</v>
      </c>
      <c r="U155" s="170" t="str">
        <f>'Analitika nastave'!V156</f>
        <v>NE</v>
      </c>
      <c r="V155" s="46">
        <f>'Analitika nastave'!W156</f>
        <v>0</v>
      </c>
      <c r="W155" s="47">
        <f>'Analitika nastave'!X156</f>
        <v>0</v>
      </c>
      <c r="X155" s="47">
        <f>'Analitika nastave'!Y156</f>
        <v>0</v>
      </c>
      <c r="Y155" s="47">
        <f>'Analitika nastave'!Z156</f>
        <v>0</v>
      </c>
      <c r="Z155" s="194">
        <f>'Analitika nastave'!AA156</f>
        <v>0</v>
      </c>
      <c r="AA155" s="170" t="str">
        <f>'Analitika nastave'!AB156</f>
        <v>NE</v>
      </c>
      <c r="AB155" s="46">
        <f>'Analitika nastave'!AC156</f>
        <v>0</v>
      </c>
      <c r="AC155" s="47">
        <f>'Analitika nastave'!AD156</f>
        <v>0</v>
      </c>
      <c r="AD155" s="47">
        <f>'Analitika nastave'!AE156</f>
        <v>0</v>
      </c>
      <c r="AE155" s="47">
        <f>'Analitika nastave'!AF156</f>
        <v>0</v>
      </c>
      <c r="AF155" s="194">
        <f>'Analitika nastave'!AG156</f>
        <v>0</v>
      </c>
      <c r="AG155" s="170" t="str">
        <f>'Analitika nastave'!AH156</f>
        <v>NE</v>
      </c>
      <c r="AH155" s="46">
        <f>'Analitika nastave'!AI156</f>
        <v>0</v>
      </c>
      <c r="AI155" s="47">
        <f>'Analitika nastave'!AJ156</f>
        <v>0</v>
      </c>
      <c r="AJ155" s="47">
        <f>'Analitika nastave'!AK156</f>
        <v>0</v>
      </c>
      <c r="AK155" s="47">
        <f>'Analitika nastave'!AL156</f>
        <v>0</v>
      </c>
      <c r="AL155" s="194">
        <f>'Analitika nastave'!AM156</f>
        <v>0</v>
      </c>
      <c r="AM155" s="170" t="str">
        <f>'Analitika nastave'!AN156</f>
        <v>NE</v>
      </c>
      <c r="AN155" s="198">
        <f>'Analitika nastave'!AO156</f>
        <v>0</v>
      </c>
    </row>
    <row r="156" spans="1:40" ht="15.75" thickBot="1" x14ac:dyDescent="0.3">
      <c r="A156" s="191"/>
      <c r="B156" s="193"/>
      <c r="C156" s="50" t="str">
        <f>'Analitika nastave'!D157</f>
        <v>P</v>
      </c>
      <c r="D156" s="51">
        <f>'Analitika nastave'!E157</f>
        <v>0</v>
      </c>
      <c r="E156" s="51">
        <f>'Analitika nastave'!F157</f>
        <v>0</v>
      </c>
      <c r="F156" s="51">
        <f>'Analitika nastave'!G157</f>
        <v>0</v>
      </c>
      <c r="G156" s="51">
        <f>'Analitika nastave'!H157</f>
        <v>0</v>
      </c>
      <c r="H156" s="195"/>
      <c r="I156" s="196"/>
      <c r="J156" s="52">
        <f>'Analitika nastave'!K157</f>
        <v>0</v>
      </c>
      <c r="K156" s="51">
        <f>'Analitika nastave'!L157</f>
        <v>0</v>
      </c>
      <c r="L156" s="51">
        <f>'Analitika nastave'!M157</f>
        <v>0</v>
      </c>
      <c r="M156" s="51">
        <f>'Analitika nastave'!N157</f>
        <v>0</v>
      </c>
      <c r="N156" s="195"/>
      <c r="O156" s="196"/>
      <c r="P156" s="52">
        <f>'Analitika nastave'!Q157</f>
        <v>0</v>
      </c>
      <c r="Q156" s="51">
        <f>'Analitika nastave'!R157</f>
        <v>0</v>
      </c>
      <c r="R156" s="51">
        <f>'Analitika nastave'!S157</f>
        <v>0</v>
      </c>
      <c r="S156" s="51">
        <f>'Analitika nastave'!T157</f>
        <v>0</v>
      </c>
      <c r="T156" s="195"/>
      <c r="U156" s="196"/>
      <c r="V156" s="52">
        <f>'Analitika nastave'!W157</f>
        <v>0</v>
      </c>
      <c r="W156" s="51">
        <f>'Analitika nastave'!X157</f>
        <v>0</v>
      </c>
      <c r="X156" s="51">
        <f>'Analitika nastave'!Y157</f>
        <v>0</v>
      </c>
      <c r="Y156" s="51">
        <f>'Analitika nastave'!Z157</f>
        <v>0</v>
      </c>
      <c r="Z156" s="195"/>
      <c r="AA156" s="196"/>
      <c r="AB156" s="52">
        <f>'Analitika nastave'!AC157</f>
        <v>0</v>
      </c>
      <c r="AC156" s="51">
        <f>'Analitika nastave'!AD157</f>
        <v>0</v>
      </c>
      <c r="AD156" s="51">
        <f>'Analitika nastave'!AE157</f>
        <v>0</v>
      </c>
      <c r="AE156" s="51">
        <f>'Analitika nastave'!AF157</f>
        <v>0</v>
      </c>
      <c r="AF156" s="197"/>
      <c r="AG156" s="196"/>
      <c r="AH156" s="52">
        <f>'Analitika nastave'!AI157</f>
        <v>0</v>
      </c>
      <c r="AI156" s="51">
        <f>'Analitika nastave'!AJ157</f>
        <v>0</v>
      </c>
      <c r="AJ156" s="51">
        <f>'Analitika nastave'!AK157</f>
        <v>0</v>
      </c>
      <c r="AK156" s="51">
        <f>'Analitika nastave'!AL157</f>
        <v>0</v>
      </c>
      <c r="AL156" s="197"/>
      <c r="AM156" s="196"/>
      <c r="AN156" s="199"/>
    </row>
    <row r="157" spans="1:40" x14ac:dyDescent="0.25">
      <c r="A157" s="190">
        <v>76</v>
      </c>
      <c r="B157" s="192">
        <f>'Analitika nastave'!C158</f>
        <v>0</v>
      </c>
      <c r="C157" s="45" t="str">
        <f>'Analitika nastave'!D158</f>
        <v>B</v>
      </c>
      <c r="D157" s="46">
        <f>'Analitika nastave'!E158</f>
        <v>0</v>
      </c>
      <c r="E157" s="47">
        <f>'Analitika nastave'!F158</f>
        <v>0</v>
      </c>
      <c r="F157" s="47">
        <f>'Analitika nastave'!G158</f>
        <v>0</v>
      </c>
      <c r="G157" s="47">
        <f>'Analitika nastave'!H158</f>
        <v>0</v>
      </c>
      <c r="H157" s="194">
        <f>'Analitika nastave'!I158</f>
        <v>0</v>
      </c>
      <c r="I157" s="170" t="str">
        <f>'Analitika nastave'!J158</f>
        <v>NE</v>
      </c>
      <c r="J157" s="46">
        <f>'Analitika nastave'!K158</f>
        <v>0</v>
      </c>
      <c r="K157" s="47">
        <f>'Analitika nastave'!L158</f>
        <v>0</v>
      </c>
      <c r="L157" s="47">
        <f>'Analitika nastave'!M158</f>
        <v>0</v>
      </c>
      <c r="M157" s="47">
        <f>'Analitika nastave'!N158</f>
        <v>0</v>
      </c>
      <c r="N157" s="194">
        <f>'Analitika nastave'!O158</f>
        <v>0</v>
      </c>
      <c r="O157" s="170" t="str">
        <f>'Analitika nastave'!P158</f>
        <v>NE</v>
      </c>
      <c r="P157" s="46">
        <f>'Analitika nastave'!Q158</f>
        <v>0</v>
      </c>
      <c r="Q157" s="47">
        <f>'Analitika nastave'!R158</f>
        <v>0</v>
      </c>
      <c r="R157" s="47">
        <f>'Analitika nastave'!S158</f>
        <v>0</v>
      </c>
      <c r="S157" s="47">
        <f>'Analitika nastave'!T158</f>
        <v>0</v>
      </c>
      <c r="T157" s="194">
        <f>'Analitika nastave'!U158</f>
        <v>0</v>
      </c>
      <c r="U157" s="170" t="str">
        <f>'Analitika nastave'!V158</f>
        <v>NE</v>
      </c>
      <c r="V157" s="46">
        <f>'Analitika nastave'!W158</f>
        <v>0</v>
      </c>
      <c r="W157" s="47">
        <f>'Analitika nastave'!X158</f>
        <v>0</v>
      </c>
      <c r="X157" s="47">
        <f>'Analitika nastave'!Y158</f>
        <v>0</v>
      </c>
      <c r="Y157" s="47">
        <f>'Analitika nastave'!Z158</f>
        <v>0</v>
      </c>
      <c r="Z157" s="194">
        <f>'Analitika nastave'!AA158</f>
        <v>0</v>
      </c>
      <c r="AA157" s="170" t="str">
        <f>'Analitika nastave'!AB158</f>
        <v>NE</v>
      </c>
      <c r="AB157" s="46">
        <f>'Analitika nastave'!AC158</f>
        <v>0</v>
      </c>
      <c r="AC157" s="47">
        <f>'Analitika nastave'!AD158</f>
        <v>0</v>
      </c>
      <c r="AD157" s="47">
        <f>'Analitika nastave'!AE158</f>
        <v>0</v>
      </c>
      <c r="AE157" s="47">
        <f>'Analitika nastave'!AF158</f>
        <v>0</v>
      </c>
      <c r="AF157" s="194">
        <f>'Analitika nastave'!AG158</f>
        <v>0</v>
      </c>
      <c r="AG157" s="170" t="str">
        <f>'Analitika nastave'!AH158</f>
        <v>NE</v>
      </c>
      <c r="AH157" s="46">
        <f>'Analitika nastave'!AI158</f>
        <v>0</v>
      </c>
      <c r="AI157" s="47">
        <f>'Analitika nastave'!AJ158</f>
        <v>0</v>
      </c>
      <c r="AJ157" s="47">
        <f>'Analitika nastave'!AK158</f>
        <v>0</v>
      </c>
      <c r="AK157" s="47">
        <f>'Analitika nastave'!AL158</f>
        <v>0</v>
      </c>
      <c r="AL157" s="194">
        <f>'Analitika nastave'!AM158</f>
        <v>0</v>
      </c>
      <c r="AM157" s="170" t="str">
        <f>'Analitika nastave'!AN158</f>
        <v>NE</v>
      </c>
      <c r="AN157" s="198">
        <f>'Analitika nastave'!AO158</f>
        <v>0</v>
      </c>
    </row>
    <row r="158" spans="1:40" ht="15.75" thickBot="1" x14ac:dyDescent="0.3">
      <c r="A158" s="191"/>
      <c r="B158" s="193"/>
      <c r="C158" s="50" t="str">
        <f>'Analitika nastave'!D159</f>
        <v>P</v>
      </c>
      <c r="D158" s="51">
        <f>'Analitika nastave'!E159</f>
        <v>0</v>
      </c>
      <c r="E158" s="51">
        <f>'Analitika nastave'!F159</f>
        <v>0</v>
      </c>
      <c r="F158" s="51">
        <f>'Analitika nastave'!G159</f>
        <v>0</v>
      </c>
      <c r="G158" s="51">
        <f>'Analitika nastave'!H159</f>
        <v>0</v>
      </c>
      <c r="H158" s="195"/>
      <c r="I158" s="196"/>
      <c r="J158" s="52">
        <f>'Analitika nastave'!K159</f>
        <v>0</v>
      </c>
      <c r="K158" s="51">
        <f>'Analitika nastave'!L159</f>
        <v>0</v>
      </c>
      <c r="L158" s="51">
        <f>'Analitika nastave'!M159</f>
        <v>0</v>
      </c>
      <c r="M158" s="51">
        <f>'Analitika nastave'!N159</f>
        <v>0</v>
      </c>
      <c r="N158" s="195"/>
      <c r="O158" s="196"/>
      <c r="P158" s="52">
        <f>'Analitika nastave'!Q159</f>
        <v>0</v>
      </c>
      <c r="Q158" s="51">
        <f>'Analitika nastave'!R159</f>
        <v>0</v>
      </c>
      <c r="R158" s="51">
        <f>'Analitika nastave'!S159</f>
        <v>0</v>
      </c>
      <c r="S158" s="51">
        <f>'Analitika nastave'!T159</f>
        <v>0</v>
      </c>
      <c r="T158" s="195"/>
      <c r="U158" s="196"/>
      <c r="V158" s="52">
        <f>'Analitika nastave'!W159</f>
        <v>0</v>
      </c>
      <c r="W158" s="51">
        <f>'Analitika nastave'!X159</f>
        <v>0</v>
      </c>
      <c r="X158" s="51">
        <f>'Analitika nastave'!Y159</f>
        <v>0</v>
      </c>
      <c r="Y158" s="51">
        <f>'Analitika nastave'!Z159</f>
        <v>0</v>
      </c>
      <c r="Z158" s="195"/>
      <c r="AA158" s="196"/>
      <c r="AB158" s="52">
        <f>'Analitika nastave'!AC159</f>
        <v>0</v>
      </c>
      <c r="AC158" s="51">
        <f>'Analitika nastave'!AD159</f>
        <v>0</v>
      </c>
      <c r="AD158" s="51">
        <f>'Analitika nastave'!AE159</f>
        <v>0</v>
      </c>
      <c r="AE158" s="51">
        <f>'Analitika nastave'!AF159</f>
        <v>0</v>
      </c>
      <c r="AF158" s="197"/>
      <c r="AG158" s="196"/>
      <c r="AH158" s="52">
        <f>'Analitika nastave'!AI159</f>
        <v>0</v>
      </c>
      <c r="AI158" s="51">
        <f>'Analitika nastave'!AJ159</f>
        <v>0</v>
      </c>
      <c r="AJ158" s="51">
        <f>'Analitika nastave'!AK159</f>
        <v>0</v>
      </c>
      <c r="AK158" s="51">
        <f>'Analitika nastave'!AL159</f>
        <v>0</v>
      </c>
      <c r="AL158" s="197"/>
      <c r="AM158" s="196"/>
      <c r="AN158" s="199"/>
    </row>
    <row r="159" spans="1:40" x14ac:dyDescent="0.25">
      <c r="A159" s="190">
        <v>77</v>
      </c>
      <c r="B159" s="192">
        <f>'Analitika nastave'!C160</f>
        <v>0</v>
      </c>
      <c r="C159" s="45" t="str">
        <f>'Analitika nastave'!D160</f>
        <v>B</v>
      </c>
      <c r="D159" s="46">
        <f>'Analitika nastave'!E160</f>
        <v>0</v>
      </c>
      <c r="E159" s="47">
        <f>'Analitika nastave'!F160</f>
        <v>0</v>
      </c>
      <c r="F159" s="47">
        <f>'Analitika nastave'!G160</f>
        <v>0</v>
      </c>
      <c r="G159" s="47">
        <f>'Analitika nastave'!H160</f>
        <v>0</v>
      </c>
      <c r="H159" s="194">
        <f>'Analitika nastave'!I160</f>
        <v>0</v>
      </c>
      <c r="I159" s="170" t="str">
        <f>'Analitika nastave'!J160</f>
        <v>NE</v>
      </c>
      <c r="J159" s="46">
        <f>'Analitika nastave'!K160</f>
        <v>0</v>
      </c>
      <c r="K159" s="47">
        <f>'Analitika nastave'!L160</f>
        <v>0</v>
      </c>
      <c r="L159" s="47">
        <f>'Analitika nastave'!M160</f>
        <v>0</v>
      </c>
      <c r="M159" s="47">
        <f>'Analitika nastave'!N160</f>
        <v>0</v>
      </c>
      <c r="N159" s="194">
        <f>'Analitika nastave'!O160</f>
        <v>0</v>
      </c>
      <c r="O159" s="170" t="str">
        <f>'Analitika nastave'!P160</f>
        <v>NE</v>
      </c>
      <c r="P159" s="46">
        <f>'Analitika nastave'!Q160</f>
        <v>0</v>
      </c>
      <c r="Q159" s="47">
        <f>'Analitika nastave'!R160</f>
        <v>0</v>
      </c>
      <c r="R159" s="47">
        <f>'Analitika nastave'!S160</f>
        <v>0</v>
      </c>
      <c r="S159" s="47">
        <f>'Analitika nastave'!T160</f>
        <v>0</v>
      </c>
      <c r="T159" s="194">
        <f>'Analitika nastave'!U160</f>
        <v>0</v>
      </c>
      <c r="U159" s="170" t="str">
        <f>'Analitika nastave'!V160</f>
        <v>NE</v>
      </c>
      <c r="V159" s="46">
        <f>'Analitika nastave'!W160</f>
        <v>0</v>
      </c>
      <c r="W159" s="47">
        <f>'Analitika nastave'!X160</f>
        <v>0</v>
      </c>
      <c r="X159" s="47">
        <f>'Analitika nastave'!Y160</f>
        <v>0</v>
      </c>
      <c r="Y159" s="47">
        <f>'Analitika nastave'!Z160</f>
        <v>0</v>
      </c>
      <c r="Z159" s="194">
        <f>'Analitika nastave'!AA160</f>
        <v>0</v>
      </c>
      <c r="AA159" s="170" t="str">
        <f>'Analitika nastave'!AB160</f>
        <v>NE</v>
      </c>
      <c r="AB159" s="46">
        <f>'Analitika nastave'!AC160</f>
        <v>0</v>
      </c>
      <c r="AC159" s="47">
        <f>'Analitika nastave'!AD160</f>
        <v>0</v>
      </c>
      <c r="AD159" s="47">
        <f>'Analitika nastave'!AE160</f>
        <v>0</v>
      </c>
      <c r="AE159" s="47">
        <f>'Analitika nastave'!AF160</f>
        <v>0</v>
      </c>
      <c r="AF159" s="194">
        <f>'Analitika nastave'!AG160</f>
        <v>0</v>
      </c>
      <c r="AG159" s="170" t="str">
        <f>'Analitika nastave'!AH160</f>
        <v>NE</v>
      </c>
      <c r="AH159" s="46">
        <f>'Analitika nastave'!AI160</f>
        <v>0</v>
      </c>
      <c r="AI159" s="47">
        <f>'Analitika nastave'!AJ160</f>
        <v>0</v>
      </c>
      <c r="AJ159" s="47">
        <f>'Analitika nastave'!AK160</f>
        <v>0</v>
      </c>
      <c r="AK159" s="47">
        <f>'Analitika nastave'!AL160</f>
        <v>0</v>
      </c>
      <c r="AL159" s="194">
        <f>'Analitika nastave'!AM160</f>
        <v>0</v>
      </c>
      <c r="AM159" s="170" t="str">
        <f>'Analitika nastave'!AN160</f>
        <v>NE</v>
      </c>
      <c r="AN159" s="198">
        <f>'Analitika nastave'!AO160</f>
        <v>0</v>
      </c>
    </row>
    <row r="160" spans="1:40" ht="15.75" thickBot="1" x14ac:dyDescent="0.3">
      <c r="A160" s="191"/>
      <c r="B160" s="193"/>
      <c r="C160" s="50" t="str">
        <f>'Analitika nastave'!D161</f>
        <v>P</v>
      </c>
      <c r="D160" s="51">
        <f>'Analitika nastave'!E161</f>
        <v>0</v>
      </c>
      <c r="E160" s="51">
        <f>'Analitika nastave'!F161</f>
        <v>0</v>
      </c>
      <c r="F160" s="51">
        <f>'Analitika nastave'!G161</f>
        <v>0</v>
      </c>
      <c r="G160" s="51">
        <f>'Analitika nastave'!H161</f>
        <v>0</v>
      </c>
      <c r="H160" s="195"/>
      <c r="I160" s="196"/>
      <c r="J160" s="52">
        <f>'Analitika nastave'!K161</f>
        <v>0</v>
      </c>
      <c r="K160" s="51">
        <f>'Analitika nastave'!L161</f>
        <v>0</v>
      </c>
      <c r="L160" s="51">
        <f>'Analitika nastave'!M161</f>
        <v>0</v>
      </c>
      <c r="M160" s="51">
        <f>'Analitika nastave'!N161</f>
        <v>0</v>
      </c>
      <c r="N160" s="195"/>
      <c r="O160" s="196"/>
      <c r="P160" s="52">
        <f>'Analitika nastave'!Q161</f>
        <v>0</v>
      </c>
      <c r="Q160" s="51">
        <f>'Analitika nastave'!R161</f>
        <v>0</v>
      </c>
      <c r="R160" s="51">
        <f>'Analitika nastave'!S161</f>
        <v>0</v>
      </c>
      <c r="S160" s="51">
        <f>'Analitika nastave'!T161</f>
        <v>0</v>
      </c>
      <c r="T160" s="195"/>
      <c r="U160" s="196"/>
      <c r="V160" s="52">
        <f>'Analitika nastave'!W161</f>
        <v>0</v>
      </c>
      <c r="W160" s="51">
        <f>'Analitika nastave'!X161</f>
        <v>0</v>
      </c>
      <c r="X160" s="51">
        <f>'Analitika nastave'!Y161</f>
        <v>0</v>
      </c>
      <c r="Y160" s="51">
        <f>'Analitika nastave'!Z161</f>
        <v>0</v>
      </c>
      <c r="Z160" s="195"/>
      <c r="AA160" s="196"/>
      <c r="AB160" s="52">
        <f>'Analitika nastave'!AC161</f>
        <v>0</v>
      </c>
      <c r="AC160" s="51">
        <f>'Analitika nastave'!AD161</f>
        <v>0</v>
      </c>
      <c r="AD160" s="51">
        <f>'Analitika nastave'!AE161</f>
        <v>0</v>
      </c>
      <c r="AE160" s="51">
        <f>'Analitika nastave'!AF161</f>
        <v>0</v>
      </c>
      <c r="AF160" s="197"/>
      <c r="AG160" s="196"/>
      <c r="AH160" s="52">
        <f>'Analitika nastave'!AI161</f>
        <v>0</v>
      </c>
      <c r="AI160" s="51">
        <f>'Analitika nastave'!AJ161</f>
        <v>0</v>
      </c>
      <c r="AJ160" s="51">
        <f>'Analitika nastave'!AK161</f>
        <v>0</v>
      </c>
      <c r="AK160" s="51">
        <f>'Analitika nastave'!AL161</f>
        <v>0</v>
      </c>
      <c r="AL160" s="197"/>
      <c r="AM160" s="196"/>
      <c r="AN160" s="199"/>
    </row>
    <row r="161" spans="1:40" x14ac:dyDescent="0.25">
      <c r="A161" s="190">
        <v>78</v>
      </c>
      <c r="B161" s="192">
        <f>'Analitika nastave'!C162</f>
        <v>0</v>
      </c>
      <c r="C161" s="45" t="str">
        <f>'Analitika nastave'!D162</f>
        <v>B</v>
      </c>
      <c r="D161" s="46">
        <f>'Analitika nastave'!E162</f>
        <v>0</v>
      </c>
      <c r="E161" s="47">
        <f>'Analitika nastave'!F162</f>
        <v>0</v>
      </c>
      <c r="F161" s="47">
        <f>'Analitika nastave'!G162</f>
        <v>0</v>
      </c>
      <c r="G161" s="47">
        <f>'Analitika nastave'!H162</f>
        <v>0</v>
      </c>
      <c r="H161" s="194">
        <f>'Analitika nastave'!I162</f>
        <v>0</v>
      </c>
      <c r="I161" s="170" t="str">
        <f>'Analitika nastave'!J162</f>
        <v>NE</v>
      </c>
      <c r="J161" s="46">
        <f>'Analitika nastave'!K162</f>
        <v>0</v>
      </c>
      <c r="K161" s="47">
        <f>'Analitika nastave'!L162</f>
        <v>0</v>
      </c>
      <c r="L161" s="47">
        <f>'Analitika nastave'!M162</f>
        <v>0</v>
      </c>
      <c r="M161" s="47">
        <f>'Analitika nastave'!N162</f>
        <v>0</v>
      </c>
      <c r="N161" s="194">
        <f>'Analitika nastave'!O162</f>
        <v>0</v>
      </c>
      <c r="O161" s="170" t="str">
        <f>'Analitika nastave'!P162</f>
        <v>NE</v>
      </c>
      <c r="P161" s="46">
        <f>'Analitika nastave'!Q162</f>
        <v>0</v>
      </c>
      <c r="Q161" s="47">
        <f>'Analitika nastave'!R162</f>
        <v>0</v>
      </c>
      <c r="R161" s="47">
        <f>'Analitika nastave'!S162</f>
        <v>0</v>
      </c>
      <c r="S161" s="47">
        <f>'Analitika nastave'!T162</f>
        <v>0</v>
      </c>
      <c r="T161" s="194">
        <f>'Analitika nastave'!U162</f>
        <v>0</v>
      </c>
      <c r="U161" s="170" t="str">
        <f>'Analitika nastave'!V162</f>
        <v>NE</v>
      </c>
      <c r="V161" s="46">
        <f>'Analitika nastave'!W162</f>
        <v>0</v>
      </c>
      <c r="W161" s="47">
        <f>'Analitika nastave'!X162</f>
        <v>0</v>
      </c>
      <c r="X161" s="47">
        <f>'Analitika nastave'!Y162</f>
        <v>0</v>
      </c>
      <c r="Y161" s="47">
        <f>'Analitika nastave'!Z162</f>
        <v>0</v>
      </c>
      <c r="Z161" s="194">
        <f>'Analitika nastave'!AA162</f>
        <v>0</v>
      </c>
      <c r="AA161" s="170" t="str">
        <f>'Analitika nastave'!AB162</f>
        <v>NE</v>
      </c>
      <c r="AB161" s="46">
        <f>'Analitika nastave'!AC162</f>
        <v>0</v>
      </c>
      <c r="AC161" s="47">
        <f>'Analitika nastave'!AD162</f>
        <v>0</v>
      </c>
      <c r="AD161" s="47">
        <f>'Analitika nastave'!AE162</f>
        <v>0</v>
      </c>
      <c r="AE161" s="47">
        <f>'Analitika nastave'!AF162</f>
        <v>0</v>
      </c>
      <c r="AF161" s="194">
        <f>'Analitika nastave'!AG162</f>
        <v>0</v>
      </c>
      <c r="AG161" s="170" t="str">
        <f>'Analitika nastave'!AH162</f>
        <v>NE</v>
      </c>
      <c r="AH161" s="46">
        <f>'Analitika nastave'!AI162</f>
        <v>0</v>
      </c>
      <c r="AI161" s="47">
        <f>'Analitika nastave'!AJ162</f>
        <v>0</v>
      </c>
      <c r="AJ161" s="47">
        <f>'Analitika nastave'!AK162</f>
        <v>0</v>
      </c>
      <c r="AK161" s="47">
        <f>'Analitika nastave'!AL162</f>
        <v>0</v>
      </c>
      <c r="AL161" s="194">
        <f>'Analitika nastave'!AM162</f>
        <v>0</v>
      </c>
      <c r="AM161" s="170" t="str">
        <f>'Analitika nastave'!AN162</f>
        <v>NE</v>
      </c>
      <c r="AN161" s="198">
        <f>'Analitika nastave'!AO162</f>
        <v>0</v>
      </c>
    </row>
    <row r="162" spans="1:40" ht="15.75" thickBot="1" x14ac:dyDescent="0.3">
      <c r="A162" s="191"/>
      <c r="B162" s="193"/>
      <c r="C162" s="50" t="str">
        <f>'Analitika nastave'!D163</f>
        <v>P</v>
      </c>
      <c r="D162" s="51">
        <f>'Analitika nastave'!E163</f>
        <v>0</v>
      </c>
      <c r="E162" s="51">
        <f>'Analitika nastave'!F163</f>
        <v>0</v>
      </c>
      <c r="F162" s="51">
        <f>'Analitika nastave'!G163</f>
        <v>0</v>
      </c>
      <c r="G162" s="51">
        <f>'Analitika nastave'!H163</f>
        <v>0</v>
      </c>
      <c r="H162" s="195"/>
      <c r="I162" s="196"/>
      <c r="J162" s="52">
        <f>'Analitika nastave'!K163</f>
        <v>0</v>
      </c>
      <c r="K162" s="51">
        <f>'Analitika nastave'!L163</f>
        <v>0</v>
      </c>
      <c r="L162" s="51">
        <f>'Analitika nastave'!M163</f>
        <v>0</v>
      </c>
      <c r="M162" s="51">
        <f>'Analitika nastave'!N163</f>
        <v>0</v>
      </c>
      <c r="N162" s="195"/>
      <c r="O162" s="196"/>
      <c r="P162" s="52">
        <f>'Analitika nastave'!Q163</f>
        <v>0</v>
      </c>
      <c r="Q162" s="51">
        <f>'Analitika nastave'!R163</f>
        <v>0</v>
      </c>
      <c r="R162" s="51">
        <f>'Analitika nastave'!S163</f>
        <v>0</v>
      </c>
      <c r="S162" s="51">
        <f>'Analitika nastave'!T163</f>
        <v>0</v>
      </c>
      <c r="T162" s="195"/>
      <c r="U162" s="196"/>
      <c r="V162" s="52">
        <f>'Analitika nastave'!W163</f>
        <v>0</v>
      </c>
      <c r="W162" s="51">
        <f>'Analitika nastave'!X163</f>
        <v>0</v>
      </c>
      <c r="X162" s="51">
        <f>'Analitika nastave'!Y163</f>
        <v>0</v>
      </c>
      <c r="Y162" s="51">
        <f>'Analitika nastave'!Z163</f>
        <v>0</v>
      </c>
      <c r="Z162" s="195"/>
      <c r="AA162" s="196"/>
      <c r="AB162" s="52">
        <f>'Analitika nastave'!AC163</f>
        <v>0</v>
      </c>
      <c r="AC162" s="51">
        <f>'Analitika nastave'!AD163</f>
        <v>0</v>
      </c>
      <c r="AD162" s="51">
        <f>'Analitika nastave'!AE163</f>
        <v>0</v>
      </c>
      <c r="AE162" s="51">
        <f>'Analitika nastave'!AF163</f>
        <v>0</v>
      </c>
      <c r="AF162" s="197"/>
      <c r="AG162" s="196"/>
      <c r="AH162" s="52">
        <f>'Analitika nastave'!AI163</f>
        <v>0</v>
      </c>
      <c r="AI162" s="51">
        <f>'Analitika nastave'!AJ163</f>
        <v>0</v>
      </c>
      <c r="AJ162" s="51">
        <f>'Analitika nastave'!AK163</f>
        <v>0</v>
      </c>
      <c r="AK162" s="51">
        <f>'Analitika nastave'!AL163</f>
        <v>0</v>
      </c>
      <c r="AL162" s="197"/>
      <c r="AM162" s="196"/>
      <c r="AN162" s="199"/>
    </row>
    <row r="163" spans="1:40" x14ac:dyDescent="0.25">
      <c r="A163" s="190">
        <v>79</v>
      </c>
      <c r="B163" s="192">
        <f>'Analitika nastave'!C164</f>
        <v>0</v>
      </c>
      <c r="C163" s="45" t="str">
        <f>'Analitika nastave'!D164</f>
        <v>B</v>
      </c>
      <c r="D163" s="46">
        <f>'Analitika nastave'!E164</f>
        <v>0</v>
      </c>
      <c r="E163" s="47">
        <f>'Analitika nastave'!F164</f>
        <v>0</v>
      </c>
      <c r="F163" s="47">
        <f>'Analitika nastave'!G164</f>
        <v>0</v>
      </c>
      <c r="G163" s="47">
        <f>'Analitika nastave'!H164</f>
        <v>0</v>
      </c>
      <c r="H163" s="194">
        <f>'Analitika nastave'!I164</f>
        <v>0</v>
      </c>
      <c r="I163" s="170" t="str">
        <f>'Analitika nastave'!J164</f>
        <v>NE</v>
      </c>
      <c r="J163" s="46">
        <f>'Analitika nastave'!K164</f>
        <v>0</v>
      </c>
      <c r="K163" s="47">
        <f>'Analitika nastave'!L164</f>
        <v>0</v>
      </c>
      <c r="L163" s="47">
        <f>'Analitika nastave'!M164</f>
        <v>0</v>
      </c>
      <c r="M163" s="47">
        <f>'Analitika nastave'!N164</f>
        <v>0</v>
      </c>
      <c r="N163" s="194">
        <f>'Analitika nastave'!O164</f>
        <v>0</v>
      </c>
      <c r="O163" s="170" t="str">
        <f>'Analitika nastave'!P164</f>
        <v>NE</v>
      </c>
      <c r="P163" s="46">
        <f>'Analitika nastave'!Q164</f>
        <v>0</v>
      </c>
      <c r="Q163" s="47">
        <f>'Analitika nastave'!R164</f>
        <v>0</v>
      </c>
      <c r="R163" s="47">
        <f>'Analitika nastave'!S164</f>
        <v>0</v>
      </c>
      <c r="S163" s="47">
        <f>'Analitika nastave'!T164</f>
        <v>0</v>
      </c>
      <c r="T163" s="194">
        <f>'Analitika nastave'!U164</f>
        <v>0</v>
      </c>
      <c r="U163" s="170" t="str">
        <f>'Analitika nastave'!V164</f>
        <v>NE</v>
      </c>
      <c r="V163" s="46">
        <f>'Analitika nastave'!W164</f>
        <v>0</v>
      </c>
      <c r="W163" s="47">
        <f>'Analitika nastave'!X164</f>
        <v>0</v>
      </c>
      <c r="X163" s="47">
        <f>'Analitika nastave'!Y164</f>
        <v>0</v>
      </c>
      <c r="Y163" s="47">
        <f>'Analitika nastave'!Z164</f>
        <v>0</v>
      </c>
      <c r="Z163" s="194">
        <f>'Analitika nastave'!AA164</f>
        <v>0</v>
      </c>
      <c r="AA163" s="170" t="str">
        <f>'Analitika nastave'!AB164</f>
        <v>NE</v>
      </c>
      <c r="AB163" s="46">
        <f>'Analitika nastave'!AC164</f>
        <v>0</v>
      </c>
      <c r="AC163" s="47">
        <f>'Analitika nastave'!AD164</f>
        <v>0</v>
      </c>
      <c r="AD163" s="47">
        <f>'Analitika nastave'!AE164</f>
        <v>0</v>
      </c>
      <c r="AE163" s="47">
        <f>'Analitika nastave'!AF164</f>
        <v>0</v>
      </c>
      <c r="AF163" s="194">
        <f>'Analitika nastave'!AG164</f>
        <v>0</v>
      </c>
      <c r="AG163" s="170" t="str">
        <f>'Analitika nastave'!AH164</f>
        <v>NE</v>
      </c>
      <c r="AH163" s="46">
        <f>'Analitika nastave'!AI164</f>
        <v>0</v>
      </c>
      <c r="AI163" s="47">
        <f>'Analitika nastave'!AJ164</f>
        <v>0</v>
      </c>
      <c r="AJ163" s="47">
        <f>'Analitika nastave'!AK164</f>
        <v>0</v>
      </c>
      <c r="AK163" s="47">
        <f>'Analitika nastave'!AL164</f>
        <v>0</v>
      </c>
      <c r="AL163" s="194">
        <f>'Analitika nastave'!AM164</f>
        <v>0</v>
      </c>
      <c r="AM163" s="170" t="str">
        <f>'Analitika nastave'!AN164</f>
        <v>NE</v>
      </c>
      <c r="AN163" s="198">
        <f>'Analitika nastave'!AO164</f>
        <v>0</v>
      </c>
    </row>
    <row r="164" spans="1:40" ht="15.75" thickBot="1" x14ac:dyDescent="0.3">
      <c r="A164" s="191"/>
      <c r="B164" s="193"/>
      <c r="C164" s="50" t="str">
        <f>'Analitika nastave'!D165</f>
        <v>P</v>
      </c>
      <c r="D164" s="51">
        <f>'Analitika nastave'!E165</f>
        <v>0</v>
      </c>
      <c r="E164" s="51">
        <f>'Analitika nastave'!F165</f>
        <v>0</v>
      </c>
      <c r="F164" s="51">
        <f>'Analitika nastave'!G165</f>
        <v>0</v>
      </c>
      <c r="G164" s="51">
        <f>'Analitika nastave'!H165</f>
        <v>0</v>
      </c>
      <c r="H164" s="195"/>
      <c r="I164" s="196"/>
      <c r="J164" s="52">
        <f>'Analitika nastave'!K165</f>
        <v>0</v>
      </c>
      <c r="K164" s="51">
        <f>'Analitika nastave'!L165</f>
        <v>0</v>
      </c>
      <c r="L164" s="51">
        <f>'Analitika nastave'!M165</f>
        <v>0</v>
      </c>
      <c r="M164" s="51">
        <f>'Analitika nastave'!N165</f>
        <v>0</v>
      </c>
      <c r="N164" s="195"/>
      <c r="O164" s="196"/>
      <c r="P164" s="52">
        <f>'Analitika nastave'!Q165</f>
        <v>0</v>
      </c>
      <c r="Q164" s="51">
        <f>'Analitika nastave'!R165</f>
        <v>0</v>
      </c>
      <c r="R164" s="51">
        <f>'Analitika nastave'!S165</f>
        <v>0</v>
      </c>
      <c r="S164" s="51">
        <f>'Analitika nastave'!T165</f>
        <v>0</v>
      </c>
      <c r="T164" s="195"/>
      <c r="U164" s="196"/>
      <c r="V164" s="52">
        <f>'Analitika nastave'!W165</f>
        <v>0</v>
      </c>
      <c r="W164" s="51">
        <f>'Analitika nastave'!X165</f>
        <v>0</v>
      </c>
      <c r="X164" s="51">
        <f>'Analitika nastave'!Y165</f>
        <v>0</v>
      </c>
      <c r="Y164" s="51">
        <f>'Analitika nastave'!Z165</f>
        <v>0</v>
      </c>
      <c r="Z164" s="195"/>
      <c r="AA164" s="196"/>
      <c r="AB164" s="52">
        <f>'Analitika nastave'!AC165</f>
        <v>0</v>
      </c>
      <c r="AC164" s="51">
        <f>'Analitika nastave'!AD165</f>
        <v>0</v>
      </c>
      <c r="AD164" s="51">
        <f>'Analitika nastave'!AE165</f>
        <v>0</v>
      </c>
      <c r="AE164" s="51">
        <f>'Analitika nastave'!AF165</f>
        <v>0</v>
      </c>
      <c r="AF164" s="197"/>
      <c r="AG164" s="196"/>
      <c r="AH164" s="52">
        <f>'Analitika nastave'!AI165</f>
        <v>0</v>
      </c>
      <c r="AI164" s="51">
        <f>'Analitika nastave'!AJ165</f>
        <v>0</v>
      </c>
      <c r="AJ164" s="51">
        <f>'Analitika nastave'!AK165</f>
        <v>0</v>
      </c>
      <c r="AK164" s="51">
        <f>'Analitika nastave'!AL165</f>
        <v>0</v>
      </c>
      <c r="AL164" s="197"/>
      <c r="AM164" s="196"/>
      <c r="AN164" s="199"/>
    </row>
    <row r="165" spans="1:40" x14ac:dyDescent="0.25">
      <c r="A165" s="190">
        <v>80</v>
      </c>
      <c r="B165" s="192">
        <f>'Analitika nastave'!C166</f>
        <v>0</v>
      </c>
      <c r="C165" s="45" t="str">
        <f>'Analitika nastave'!D166</f>
        <v>B</v>
      </c>
      <c r="D165" s="46">
        <f>'Analitika nastave'!E166</f>
        <v>0</v>
      </c>
      <c r="E165" s="47">
        <f>'Analitika nastave'!F166</f>
        <v>0</v>
      </c>
      <c r="F165" s="47">
        <f>'Analitika nastave'!G166</f>
        <v>0</v>
      </c>
      <c r="G165" s="47">
        <f>'Analitika nastave'!H166</f>
        <v>0</v>
      </c>
      <c r="H165" s="194">
        <f>'Analitika nastave'!I166</f>
        <v>0</v>
      </c>
      <c r="I165" s="170" t="str">
        <f>'Analitika nastave'!J166</f>
        <v>NE</v>
      </c>
      <c r="J165" s="46">
        <f>'Analitika nastave'!K166</f>
        <v>0</v>
      </c>
      <c r="K165" s="47">
        <f>'Analitika nastave'!L166</f>
        <v>0</v>
      </c>
      <c r="L165" s="47">
        <f>'Analitika nastave'!M166</f>
        <v>0</v>
      </c>
      <c r="M165" s="47">
        <f>'Analitika nastave'!N166</f>
        <v>0</v>
      </c>
      <c r="N165" s="194">
        <f>'Analitika nastave'!O166</f>
        <v>0</v>
      </c>
      <c r="O165" s="170" t="str">
        <f>'Analitika nastave'!P166</f>
        <v>NE</v>
      </c>
      <c r="P165" s="46">
        <f>'Analitika nastave'!Q166</f>
        <v>0</v>
      </c>
      <c r="Q165" s="47">
        <f>'Analitika nastave'!R166</f>
        <v>0</v>
      </c>
      <c r="R165" s="47">
        <f>'Analitika nastave'!S166</f>
        <v>0</v>
      </c>
      <c r="S165" s="47">
        <f>'Analitika nastave'!T166</f>
        <v>0</v>
      </c>
      <c r="T165" s="194">
        <f>'Analitika nastave'!U166</f>
        <v>0</v>
      </c>
      <c r="U165" s="170" t="str">
        <f>'Analitika nastave'!V166</f>
        <v>NE</v>
      </c>
      <c r="V165" s="46">
        <f>'Analitika nastave'!W166</f>
        <v>0</v>
      </c>
      <c r="W165" s="47">
        <f>'Analitika nastave'!X166</f>
        <v>0</v>
      </c>
      <c r="X165" s="47">
        <f>'Analitika nastave'!Y166</f>
        <v>0</v>
      </c>
      <c r="Y165" s="47">
        <f>'Analitika nastave'!Z166</f>
        <v>0</v>
      </c>
      <c r="Z165" s="194">
        <f>'Analitika nastave'!AA166</f>
        <v>0</v>
      </c>
      <c r="AA165" s="170" t="str">
        <f>'Analitika nastave'!AB166</f>
        <v>NE</v>
      </c>
      <c r="AB165" s="46">
        <f>'Analitika nastave'!AC166</f>
        <v>0</v>
      </c>
      <c r="AC165" s="47">
        <f>'Analitika nastave'!AD166</f>
        <v>0</v>
      </c>
      <c r="AD165" s="47">
        <f>'Analitika nastave'!AE166</f>
        <v>0</v>
      </c>
      <c r="AE165" s="47">
        <f>'Analitika nastave'!AF166</f>
        <v>0</v>
      </c>
      <c r="AF165" s="194">
        <f>'Analitika nastave'!AG166</f>
        <v>0</v>
      </c>
      <c r="AG165" s="170" t="str">
        <f>'Analitika nastave'!AH166</f>
        <v>NE</v>
      </c>
      <c r="AH165" s="46">
        <f>'Analitika nastave'!AI166</f>
        <v>0</v>
      </c>
      <c r="AI165" s="47">
        <f>'Analitika nastave'!AJ166</f>
        <v>0</v>
      </c>
      <c r="AJ165" s="47">
        <f>'Analitika nastave'!AK166</f>
        <v>0</v>
      </c>
      <c r="AK165" s="47">
        <f>'Analitika nastave'!AL166</f>
        <v>0</v>
      </c>
      <c r="AL165" s="194">
        <f>'Analitika nastave'!AM166</f>
        <v>0</v>
      </c>
      <c r="AM165" s="170" t="str">
        <f>'Analitika nastave'!AN166</f>
        <v>NE</v>
      </c>
      <c r="AN165" s="198">
        <f>'Analitika nastave'!AO166</f>
        <v>0</v>
      </c>
    </row>
    <row r="166" spans="1:40" ht="15.75" thickBot="1" x14ac:dyDescent="0.3">
      <c r="A166" s="191"/>
      <c r="B166" s="193"/>
      <c r="C166" s="50" t="str">
        <f>'Analitika nastave'!D167</f>
        <v>P</v>
      </c>
      <c r="D166" s="51">
        <f>'Analitika nastave'!E167</f>
        <v>0</v>
      </c>
      <c r="E166" s="51">
        <f>'Analitika nastave'!F167</f>
        <v>0</v>
      </c>
      <c r="F166" s="51">
        <f>'Analitika nastave'!G167</f>
        <v>0</v>
      </c>
      <c r="G166" s="51">
        <f>'Analitika nastave'!H167</f>
        <v>0</v>
      </c>
      <c r="H166" s="195"/>
      <c r="I166" s="196"/>
      <c r="J166" s="52">
        <f>'Analitika nastave'!K167</f>
        <v>0</v>
      </c>
      <c r="K166" s="51">
        <f>'Analitika nastave'!L167</f>
        <v>0</v>
      </c>
      <c r="L166" s="51">
        <f>'Analitika nastave'!M167</f>
        <v>0</v>
      </c>
      <c r="M166" s="51">
        <f>'Analitika nastave'!N167</f>
        <v>0</v>
      </c>
      <c r="N166" s="195"/>
      <c r="O166" s="196"/>
      <c r="P166" s="52">
        <f>'Analitika nastave'!Q167</f>
        <v>0</v>
      </c>
      <c r="Q166" s="51">
        <f>'Analitika nastave'!R167</f>
        <v>0</v>
      </c>
      <c r="R166" s="51">
        <f>'Analitika nastave'!S167</f>
        <v>0</v>
      </c>
      <c r="S166" s="51">
        <f>'Analitika nastave'!T167</f>
        <v>0</v>
      </c>
      <c r="T166" s="195"/>
      <c r="U166" s="196"/>
      <c r="V166" s="52">
        <f>'Analitika nastave'!W167</f>
        <v>0</v>
      </c>
      <c r="W166" s="51">
        <f>'Analitika nastave'!X167</f>
        <v>0</v>
      </c>
      <c r="X166" s="51">
        <f>'Analitika nastave'!Y167</f>
        <v>0</v>
      </c>
      <c r="Y166" s="51">
        <f>'Analitika nastave'!Z167</f>
        <v>0</v>
      </c>
      <c r="Z166" s="195"/>
      <c r="AA166" s="196"/>
      <c r="AB166" s="52">
        <f>'Analitika nastave'!AC167</f>
        <v>0</v>
      </c>
      <c r="AC166" s="51">
        <f>'Analitika nastave'!AD167</f>
        <v>0</v>
      </c>
      <c r="AD166" s="51">
        <f>'Analitika nastave'!AE167</f>
        <v>0</v>
      </c>
      <c r="AE166" s="51">
        <f>'Analitika nastave'!AF167</f>
        <v>0</v>
      </c>
      <c r="AF166" s="197"/>
      <c r="AG166" s="196"/>
      <c r="AH166" s="52">
        <f>'Analitika nastave'!AI167</f>
        <v>0</v>
      </c>
      <c r="AI166" s="51">
        <f>'Analitika nastave'!AJ167</f>
        <v>0</v>
      </c>
      <c r="AJ166" s="51">
        <f>'Analitika nastave'!AK167</f>
        <v>0</v>
      </c>
      <c r="AK166" s="51">
        <f>'Analitika nastave'!AL167</f>
        <v>0</v>
      </c>
      <c r="AL166" s="197"/>
      <c r="AM166" s="196"/>
      <c r="AN166" s="199"/>
    </row>
    <row r="167" spans="1:40" x14ac:dyDescent="0.25">
      <c r="A167" s="190">
        <v>81</v>
      </c>
      <c r="B167" s="192">
        <f>'Analitika nastave'!C168</f>
        <v>0</v>
      </c>
      <c r="C167" s="45" t="str">
        <f>'Analitika nastave'!D168</f>
        <v>B</v>
      </c>
      <c r="D167" s="46">
        <f>'Analitika nastave'!E168</f>
        <v>0</v>
      </c>
      <c r="E167" s="47">
        <f>'Analitika nastave'!F168</f>
        <v>0</v>
      </c>
      <c r="F167" s="47">
        <f>'Analitika nastave'!G168</f>
        <v>0</v>
      </c>
      <c r="G167" s="47">
        <f>'Analitika nastave'!H168</f>
        <v>0</v>
      </c>
      <c r="H167" s="194">
        <f>'Analitika nastave'!I168</f>
        <v>0</v>
      </c>
      <c r="I167" s="170" t="str">
        <f>'Analitika nastave'!J168</f>
        <v>NE</v>
      </c>
      <c r="J167" s="46">
        <f>'Analitika nastave'!K168</f>
        <v>0</v>
      </c>
      <c r="K167" s="47">
        <f>'Analitika nastave'!L168</f>
        <v>0</v>
      </c>
      <c r="L167" s="47">
        <f>'Analitika nastave'!M168</f>
        <v>0</v>
      </c>
      <c r="M167" s="47">
        <f>'Analitika nastave'!N168</f>
        <v>0</v>
      </c>
      <c r="N167" s="194">
        <f>'Analitika nastave'!O168</f>
        <v>0</v>
      </c>
      <c r="O167" s="170" t="str">
        <f>'Analitika nastave'!P168</f>
        <v>NE</v>
      </c>
      <c r="P167" s="46">
        <f>'Analitika nastave'!Q168</f>
        <v>0</v>
      </c>
      <c r="Q167" s="47">
        <f>'Analitika nastave'!R168</f>
        <v>0</v>
      </c>
      <c r="R167" s="47">
        <f>'Analitika nastave'!S168</f>
        <v>0</v>
      </c>
      <c r="S167" s="47">
        <f>'Analitika nastave'!T168</f>
        <v>0</v>
      </c>
      <c r="T167" s="194">
        <f>'Analitika nastave'!U168</f>
        <v>0</v>
      </c>
      <c r="U167" s="170" t="str">
        <f>'Analitika nastave'!V168</f>
        <v>NE</v>
      </c>
      <c r="V167" s="46">
        <f>'Analitika nastave'!W168</f>
        <v>0</v>
      </c>
      <c r="W167" s="47">
        <f>'Analitika nastave'!X168</f>
        <v>0</v>
      </c>
      <c r="X167" s="47">
        <f>'Analitika nastave'!Y168</f>
        <v>0</v>
      </c>
      <c r="Y167" s="47">
        <f>'Analitika nastave'!Z168</f>
        <v>0</v>
      </c>
      <c r="Z167" s="194">
        <f>'Analitika nastave'!AA168</f>
        <v>0</v>
      </c>
      <c r="AA167" s="170" t="str">
        <f>'Analitika nastave'!AB168</f>
        <v>NE</v>
      </c>
      <c r="AB167" s="46">
        <f>'Analitika nastave'!AC168</f>
        <v>0</v>
      </c>
      <c r="AC167" s="47">
        <f>'Analitika nastave'!AD168</f>
        <v>0</v>
      </c>
      <c r="AD167" s="47">
        <f>'Analitika nastave'!AE168</f>
        <v>0</v>
      </c>
      <c r="AE167" s="47">
        <f>'Analitika nastave'!AF168</f>
        <v>0</v>
      </c>
      <c r="AF167" s="194">
        <f>'Analitika nastave'!AG168</f>
        <v>0</v>
      </c>
      <c r="AG167" s="170" t="str">
        <f>'Analitika nastave'!AH168</f>
        <v>NE</v>
      </c>
      <c r="AH167" s="46">
        <f>'Analitika nastave'!AI168</f>
        <v>0</v>
      </c>
      <c r="AI167" s="47">
        <f>'Analitika nastave'!AJ168</f>
        <v>0</v>
      </c>
      <c r="AJ167" s="47">
        <f>'Analitika nastave'!AK168</f>
        <v>0</v>
      </c>
      <c r="AK167" s="47">
        <f>'Analitika nastave'!AL168</f>
        <v>0</v>
      </c>
      <c r="AL167" s="194">
        <f>'Analitika nastave'!AM168</f>
        <v>0</v>
      </c>
      <c r="AM167" s="170" t="str">
        <f>'Analitika nastave'!AN168</f>
        <v>NE</v>
      </c>
      <c r="AN167" s="198">
        <f>'Analitika nastave'!AO168</f>
        <v>0</v>
      </c>
    </row>
    <row r="168" spans="1:40" ht="15.75" thickBot="1" x14ac:dyDescent="0.3">
      <c r="A168" s="191"/>
      <c r="B168" s="193"/>
      <c r="C168" s="50" t="str">
        <f>'Analitika nastave'!D169</f>
        <v>P</v>
      </c>
      <c r="D168" s="51">
        <f>'Analitika nastave'!E169</f>
        <v>0</v>
      </c>
      <c r="E168" s="51">
        <f>'Analitika nastave'!F169</f>
        <v>0</v>
      </c>
      <c r="F168" s="51">
        <f>'Analitika nastave'!G169</f>
        <v>0</v>
      </c>
      <c r="G168" s="51">
        <f>'Analitika nastave'!H169</f>
        <v>0</v>
      </c>
      <c r="H168" s="195"/>
      <c r="I168" s="196"/>
      <c r="J168" s="52">
        <f>'Analitika nastave'!K169</f>
        <v>0</v>
      </c>
      <c r="K168" s="51">
        <f>'Analitika nastave'!L169</f>
        <v>0</v>
      </c>
      <c r="L168" s="51">
        <f>'Analitika nastave'!M169</f>
        <v>0</v>
      </c>
      <c r="M168" s="51">
        <f>'Analitika nastave'!N169</f>
        <v>0</v>
      </c>
      <c r="N168" s="195"/>
      <c r="O168" s="196"/>
      <c r="P168" s="52">
        <f>'Analitika nastave'!Q169</f>
        <v>0</v>
      </c>
      <c r="Q168" s="51">
        <f>'Analitika nastave'!R169</f>
        <v>0</v>
      </c>
      <c r="R168" s="51">
        <f>'Analitika nastave'!S169</f>
        <v>0</v>
      </c>
      <c r="S168" s="51">
        <f>'Analitika nastave'!T169</f>
        <v>0</v>
      </c>
      <c r="T168" s="195"/>
      <c r="U168" s="196"/>
      <c r="V168" s="52">
        <f>'Analitika nastave'!W169</f>
        <v>0</v>
      </c>
      <c r="W168" s="51">
        <f>'Analitika nastave'!X169</f>
        <v>0</v>
      </c>
      <c r="X168" s="51">
        <f>'Analitika nastave'!Y169</f>
        <v>0</v>
      </c>
      <c r="Y168" s="51">
        <f>'Analitika nastave'!Z169</f>
        <v>0</v>
      </c>
      <c r="Z168" s="195"/>
      <c r="AA168" s="196"/>
      <c r="AB168" s="52">
        <f>'Analitika nastave'!AC169</f>
        <v>0</v>
      </c>
      <c r="AC168" s="51">
        <f>'Analitika nastave'!AD169</f>
        <v>0</v>
      </c>
      <c r="AD168" s="51">
        <f>'Analitika nastave'!AE169</f>
        <v>0</v>
      </c>
      <c r="AE168" s="51">
        <f>'Analitika nastave'!AF169</f>
        <v>0</v>
      </c>
      <c r="AF168" s="197"/>
      <c r="AG168" s="196"/>
      <c r="AH168" s="52">
        <f>'Analitika nastave'!AI169</f>
        <v>0</v>
      </c>
      <c r="AI168" s="51">
        <f>'Analitika nastave'!AJ169</f>
        <v>0</v>
      </c>
      <c r="AJ168" s="51">
        <f>'Analitika nastave'!AK169</f>
        <v>0</v>
      </c>
      <c r="AK168" s="51">
        <f>'Analitika nastave'!AL169</f>
        <v>0</v>
      </c>
      <c r="AL168" s="197"/>
      <c r="AM168" s="196"/>
      <c r="AN168" s="199"/>
    </row>
    <row r="169" spans="1:40" x14ac:dyDescent="0.25">
      <c r="A169" s="190">
        <v>82</v>
      </c>
      <c r="B169" s="192">
        <f>'Analitika nastave'!C170</f>
        <v>0</v>
      </c>
      <c r="C169" s="45" t="str">
        <f>'Analitika nastave'!D170</f>
        <v>B</v>
      </c>
      <c r="D169" s="46">
        <f>'Analitika nastave'!E170</f>
        <v>0</v>
      </c>
      <c r="E169" s="47">
        <f>'Analitika nastave'!F170</f>
        <v>0</v>
      </c>
      <c r="F169" s="47">
        <f>'Analitika nastave'!G170</f>
        <v>0</v>
      </c>
      <c r="G169" s="47">
        <f>'Analitika nastave'!H170</f>
        <v>0</v>
      </c>
      <c r="H169" s="194">
        <f>'Analitika nastave'!I170</f>
        <v>0</v>
      </c>
      <c r="I169" s="170" t="str">
        <f>'Analitika nastave'!J170</f>
        <v>NE</v>
      </c>
      <c r="J169" s="46">
        <f>'Analitika nastave'!K170</f>
        <v>0</v>
      </c>
      <c r="K169" s="47">
        <f>'Analitika nastave'!L170</f>
        <v>0</v>
      </c>
      <c r="L169" s="47">
        <f>'Analitika nastave'!M170</f>
        <v>0</v>
      </c>
      <c r="M169" s="47">
        <f>'Analitika nastave'!N170</f>
        <v>0</v>
      </c>
      <c r="N169" s="194">
        <f>'Analitika nastave'!O170</f>
        <v>0</v>
      </c>
      <c r="O169" s="170" t="str">
        <f>'Analitika nastave'!P170</f>
        <v>NE</v>
      </c>
      <c r="P169" s="46">
        <f>'Analitika nastave'!Q170</f>
        <v>0</v>
      </c>
      <c r="Q169" s="47">
        <f>'Analitika nastave'!R170</f>
        <v>0</v>
      </c>
      <c r="R169" s="47">
        <f>'Analitika nastave'!S170</f>
        <v>0</v>
      </c>
      <c r="S169" s="47">
        <f>'Analitika nastave'!T170</f>
        <v>0</v>
      </c>
      <c r="T169" s="194">
        <f>'Analitika nastave'!U170</f>
        <v>0</v>
      </c>
      <c r="U169" s="170" t="str">
        <f>'Analitika nastave'!V170</f>
        <v>NE</v>
      </c>
      <c r="V169" s="46">
        <f>'Analitika nastave'!W170</f>
        <v>0</v>
      </c>
      <c r="W169" s="47">
        <f>'Analitika nastave'!X170</f>
        <v>0</v>
      </c>
      <c r="X169" s="47">
        <f>'Analitika nastave'!Y170</f>
        <v>0</v>
      </c>
      <c r="Y169" s="47">
        <f>'Analitika nastave'!Z170</f>
        <v>0</v>
      </c>
      <c r="Z169" s="194">
        <f>'Analitika nastave'!AA170</f>
        <v>0</v>
      </c>
      <c r="AA169" s="170" t="str">
        <f>'Analitika nastave'!AB170</f>
        <v>NE</v>
      </c>
      <c r="AB169" s="46">
        <f>'Analitika nastave'!AC170</f>
        <v>0</v>
      </c>
      <c r="AC169" s="47">
        <f>'Analitika nastave'!AD170</f>
        <v>0</v>
      </c>
      <c r="AD169" s="47">
        <f>'Analitika nastave'!AE170</f>
        <v>0</v>
      </c>
      <c r="AE169" s="47">
        <f>'Analitika nastave'!AF170</f>
        <v>0</v>
      </c>
      <c r="AF169" s="194">
        <f>'Analitika nastave'!AG170</f>
        <v>0</v>
      </c>
      <c r="AG169" s="170" t="str">
        <f>'Analitika nastave'!AH170</f>
        <v>NE</v>
      </c>
      <c r="AH169" s="46">
        <f>'Analitika nastave'!AI170</f>
        <v>0</v>
      </c>
      <c r="AI169" s="47">
        <f>'Analitika nastave'!AJ170</f>
        <v>0</v>
      </c>
      <c r="AJ169" s="47">
        <f>'Analitika nastave'!AK170</f>
        <v>0</v>
      </c>
      <c r="AK169" s="47">
        <f>'Analitika nastave'!AL170</f>
        <v>0</v>
      </c>
      <c r="AL169" s="194">
        <f>'Analitika nastave'!AM170</f>
        <v>0</v>
      </c>
      <c r="AM169" s="170" t="str">
        <f>'Analitika nastave'!AN170</f>
        <v>NE</v>
      </c>
      <c r="AN169" s="198">
        <f>'Analitika nastave'!AO170</f>
        <v>0</v>
      </c>
    </row>
    <row r="170" spans="1:40" ht="15.75" thickBot="1" x14ac:dyDescent="0.3">
      <c r="A170" s="191"/>
      <c r="B170" s="193"/>
      <c r="C170" s="50" t="str">
        <f>'Analitika nastave'!D171</f>
        <v>P</v>
      </c>
      <c r="D170" s="51">
        <f>'Analitika nastave'!E171</f>
        <v>0</v>
      </c>
      <c r="E170" s="51">
        <f>'Analitika nastave'!F171</f>
        <v>0</v>
      </c>
      <c r="F170" s="51">
        <f>'Analitika nastave'!G171</f>
        <v>0</v>
      </c>
      <c r="G170" s="51">
        <f>'Analitika nastave'!H171</f>
        <v>0</v>
      </c>
      <c r="H170" s="195"/>
      <c r="I170" s="196"/>
      <c r="J170" s="52">
        <f>'Analitika nastave'!K171</f>
        <v>0</v>
      </c>
      <c r="K170" s="51">
        <f>'Analitika nastave'!L171</f>
        <v>0</v>
      </c>
      <c r="L170" s="51">
        <f>'Analitika nastave'!M171</f>
        <v>0</v>
      </c>
      <c r="M170" s="51">
        <f>'Analitika nastave'!N171</f>
        <v>0</v>
      </c>
      <c r="N170" s="195"/>
      <c r="O170" s="196"/>
      <c r="P170" s="52">
        <f>'Analitika nastave'!Q171</f>
        <v>0</v>
      </c>
      <c r="Q170" s="51">
        <f>'Analitika nastave'!R171</f>
        <v>0</v>
      </c>
      <c r="R170" s="51">
        <f>'Analitika nastave'!S171</f>
        <v>0</v>
      </c>
      <c r="S170" s="51">
        <f>'Analitika nastave'!T171</f>
        <v>0</v>
      </c>
      <c r="T170" s="195"/>
      <c r="U170" s="196"/>
      <c r="V170" s="52">
        <f>'Analitika nastave'!W171</f>
        <v>0</v>
      </c>
      <c r="W170" s="51">
        <f>'Analitika nastave'!X171</f>
        <v>0</v>
      </c>
      <c r="X170" s="51">
        <f>'Analitika nastave'!Y171</f>
        <v>0</v>
      </c>
      <c r="Y170" s="51">
        <f>'Analitika nastave'!Z171</f>
        <v>0</v>
      </c>
      <c r="Z170" s="195"/>
      <c r="AA170" s="196"/>
      <c r="AB170" s="52">
        <f>'Analitika nastave'!AC171</f>
        <v>0</v>
      </c>
      <c r="AC170" s="51">
        <f>'Analitika nastave'!AD171</f>
        <v>0</v>
      </c>
      <c r="AD170" s="51">
        <f>'Analitika nastave'!AE171</f>
        <v>0</v>
      </c>
      <c r="AE170" s="51">
        <f>'Analitika nastave'!AF171</f>
        <v>0</v>
      </c>
      <c r="AF170" s="197"/>
      <c r="AG170" s="196"/>
      <c r="AH170" s="52">
        <f>'Analitika nastave'!AI171</f>
        <v>0</v>
      </c>
      <c r="AI170" s="51">
        <f>'Analitika nastave'!AJ171</f>
        <v>0</v>
      </c>
      <c r="AJ170" s="51">
        <f>'Analitika nastave'!AK171</f>
        <v>0</v>
      </c>
      <c r="AK170" s="51">
        <f>'Analitika nastave'!AL171</f>
        <v>0</v>
      </c>
      <c r="AL170" s="197"/>
      <c r="AM170" s="196"/>
      <c r="AN170" s="199"/>
    </row>
    <row r="171" spans="1:40" x14ac:dyDescent="0.25">
      <c r="A171" s="190">
        <v>83</v>
      </c>
      <c r="B171" s="192">
        <f>'Analitika nastave'!C172</f>
        <v>0</v>
      </c>
      <c r="C171" s="45" t="str">
        <f>'Analitika nastave'!D172</f>
        <v>B</v>
      </c>
      <c r="D171" s="46">
        <f>'Analitika nastave'!E172</f>
        <v>0</v>
      </c>
      <c r="E171" s="47">
        <f>'Analitika nastave'!F172</f>
        <v>0</v>
      </c>
      <c r="F171" s="47">
        <f>'Analitika nastave'!G172</f>
        <v>0</v>
      </c>
      <c r="G171" s="47">
        <f>'Analitika nastave'!H172</f>
        <v>0</v>
      </c>
      <c r="H171" s="194">
        <f>'Analitika nastave'!I172</f>
        <v>0</v>
      </c>
      <c r="I171" s="170" t="str">
        <f>'Analitika nastave'!J172</f>
        <v>NE</v>
      </c>
      <c r="J171" s="46">
        <f>'Analitika nastave'!K172</f>
        <v>0</v>
      </c>
      <c r="K171" s="47">
        <f>'Analitika nastave'!L172</f>
        <v>0</v>
      </c>
      <c r="L171" s="47">
        <f>'Analitika nastave'!M172</f>
        <v>0</v>
      </c>
      <c r="M171" s="47">
        <f>'Analitika nastave'!N172</f>
        <v>0</v>
      </c>
      <c r="N171" s="194">
        <f>'Analitika nastave'!O172</f>
        <v>0</v>
      </c>
      <c r="O171" s="170" t="str">
        <f>'Analitika nastave'!P172</f>
        <v>NE</v>
      </c>
      <c r="P171" s="46">
        <f>'Analitika nastave'!Q172</f>
        <v>0</v>
      </c>
      <c r="Q171" s="47">
        <f>'Analitika nastave'!R172</f>
        <v>0</v>
      </c>
      <c r="R171" s="47">
        <f>'Analitika nastave'!S172</f>
        <v>0</v>
      </c>
      <c r="S171" s="47">
        <f>'Analitika nastave'!T172</f>
        <v>0</v>
      </c>
      <c r="T171" s="194">
        <f>'Analitika nastave'!U172</f>
        <v>0</v>
      </c>
      <c r="U171" s="170" t="str">
        <f>'Analitika nastave'!V172</f>
        <v>NE</v>
      </c>
      <c r="V171" s="46">
        <f>'Analitika nastave'!W172</f>
        <v>0</v>
      </c>
      <c r="W171" s="47">
        <f>'Analitika nastave'!X172</f>
        <v>0</v>
      </c>
      <c r="X171" s="47">
        <f>'Analitika nastave'!Y172</f>
        <v>0</v>
      </c>
      <c r="Y171" s="47">
        <f>'Analitika nastave'!Z172</f>
        <v>0</v>
      </c>
      <c r="Z171" s="194">
        <f>'Analitika nastave'!AA172</f>
        <v>0</v>
      </c>
      <c r="AA171" s="170" t="str">
        <f>'Analitika nastave'!AB172</f>
        <v>NE</v>
      </c>
      <c r="AB171" s="46">
        <f>'Analitika nastave'!AC172</f>
        <v>0</v>
      </c>
      <c r="AC171" s="47">
        <f>'Analitika nastave'!AD172</f>
        <v>0</v>
      </c>
      <c r="AD171" s="47">
        <f>'Analitika nastave'!AE172</f>
        <v>0</v>
      </c>
      <c r="AE171" s="47">
        <f>'Analitika nastave'!AF172</f>
        <v>0</v>
      </c>
      <c r="AF171" s="194">
        <f>'Analitika nastave'!AG172</f>
        <v>0</v>
      </c>
      <c r="AG171" s="170" t="str">
        <f>'Analitika nastave'!AH172</f>
        <v>NE</v>
      </c>
      <c r="AH171" s="46">
        <f>'Analitika nastave'!AI172</f>
        <v>0</v>
      </c>
      <c r="AI171" s="47">
        <f>'Analitika nastave'!AJ172</f>
        <v>0</v>
      </c>
      <c r="AJ171" s="47">
        <f>'Analitika nastave'!AK172</f>
        <v>0</v>
      </c>
      <c r="AK171" s="47">
        <f>'Analitika nastave'!AL172</f>
        <v>0</v>
      </c>
      <c r="AL171" s="194">
        <f>'Analitika nastave'!AM172</f>
        <v>0</v>
      </c>
      <c r="AM171" s="170" t="str">
        <f>'Analitika nastave'!AN172</f>
        <v>NE</v>
      </c>
      <c r="AN171" s="198">
        <f>'Analitika nastave'!AO172</f>
        <v>0</v>
      </c>
    </row>
    <row r="172" spans="1:40" ht="15.75" thickBot="1" x14ac:dyDescent="0.3">
      <c r="A172" s="191"/>
      <c r="B172" s="193"/>
      <c r="C172" s="50" t="str">
        <f>'Analitika nastave'!D173</f>
        <v>P</v>
      </c>
      <c r="D172" s="51">
        <f>'Analitika nastave'!E173</f>
        <v>0</v>
      </c>
      <c r="E172" s="51">
        <f>'Analitika nastave'!F173</f>
        <v>0</v>
      </c>
      <c r="F172" s="51">
        <f>'Analitika nastave'!G173</f>
        <v>0</v>
      </c>
      <c r="G172" s="51">
        <f>'Analitika nastave'!H173</f>
        <v>0</v>
      </c>
      <c r="H172" s="195"/>
      <c r="I172" s="196"/>
      <c r="J172" s="52">
        <f>'Analitika nastave'!K173</f>
        <v>0</v>
      </c>
      <c r="K172" s="51">
        <f>'Analitika nastave'!L173</f>
        <v>0</v>
      </c>
      <c r="L172" s="51">
        <f>'Analitika nastave'!M173</f>
        <v>0</v>
      </c>
      <c r="M172" s="51">
        <f>'Analitika nastave'!N173</f>
        <v>0</v>
      </c>
      <c r="N172" s="195"/>
      <c r="O172" s="196"/>
      <c r="P172" s="52">
        <f>'Analitika nastave'!Q173</f>
        <v>0</v>
      </c>
      <c r="Q172" s="51">
        <f>'Analitika nastave'!R173</f>
        <v>0</v>
      </c>
      <c r="R172" s="51">
        <f>'Analitika nastave'!S173</f>
        <v>0</v>
      </c>
      <c r="S172" s="51">
        <f>'Analitika nastave'!T173</f>
        <v>0</v>
      </c>
      <c r="T172" s="195"/>
      <c r="U172" s="196"/>
      <c r="V172" s="52">
        <f>'Analitika nastave'!W173</f>
        <v>0</v>
      </c>
      <c r="W172" s="51">
        <f>'Analitika nastave'!X173</f>
        <v>0</v>
      </c>
      <c r="X172" s="51">
        <f>'Analitika nastave'!Y173</f>
        <v>0</v>
      </c>
      <c r="Y172" s="51">
        <f>'Analitika nastave'!Z173</f>
        <v>0</v>
      </c>
      <c r="Z172" s="195"/>
      <c r="AA172" s="196"/>
      <c r="AB172" s="52">
        <f>'Analitika nastave'!AC173</f>
        <v>0</v>
      </c>
      <c r="AC172" s="51">
        <f>'Analitika nastave'!AD173</f>
        <v>0</v>
      </c>
      <c r="AD172" s="51">
        <f>'Analitika nastave'!AE173</f>
        <v>0</v>
      </c>
      <c r="AE172" s="51">
        <f>'Analitika nastave'!AF173</f>
        <v>0</v>
      </c>
      <c r="AF172" s="197"/>
      <c r="AG172" s="196"/>
      <c r="AH172" s="52">
        <f>'Analitika nastave'!AI173</f>
        <v>0</v>
      </c>
      <c r="AI172" s="51">
        <f>'Analitika nastave'!AJ173</f>
        <v>0</v>
      </c>
      <c r="AJ172" s="51">
        <f>'Analitika nastave'!AK173</f>
        <v>0</v>
      </c>
      <c r="AK172" s="51">
        <f>'Analitika nastave'!AL173</f>
        <v>0</v>
      </c>
      <c r="AL172" s="197"/>
      <c r="AM172" s="196"/>
      <c r="AN172" s="199"/>
    </row>
    <row r="173" spans="1:40" x14ac:dyDescent="0.25">
      <c r="A173" s="190">
        <v>84</v>
      </c>
      <c r="B173" s="192">
        <f>'Analitika nastave'!C174</f>
        <v>0</v>
      </c>
      <c r="C173" s="45" t="str">
        <f>'Analitika nastave'!D174</f>
        <v>B</v>
      </c>
      <c r="D173" s="46">
        <f>'Analitika nastave'!E174</f>
        <v>0</v>
      </c>
      <c r="E173" s="47">
        <f>'Analitika nastave'!F174</f>
        <v>0</v>
      </c>
      <c r="F173" s="47">
        <f>'Analitika nastave'!G174</f>
        <v>0</v>
      </c>
      <c r="G173" s="47">
        <f>'Analitika nastave'!H174</f>
        <v>0</v>
      </c>
      <c r="H173" s="194">
        <f>'Analitika nastave'!I174</f>
        <v>0</v>
      </c>
      <c r="I173" s="170" t="str">
        <f>'Analitika nastave'!J174</f>
        <v>NE</v>
      </c>
      <c r="J173" s="46">
        <f>'Analitika nastave'!K174</f>
        <v>0</v>
      </c>
      <c r="K173" s="47">
        <f>'Analitika nastave'!L174</f>
        <v>0</v>
      </c>
      <c r="L173" s="47">
        <f>'Analitika nastave'!M174</f>
        <v>0</v>
      </c>
      <c r="M173" s="47">
        <f>'Analitika nastave'!N174</f>
        <v>0</v>
      </c>
      <c r="N173" s="194">
        <f>'Analitika nastave'!O174</f>
        <v>0</v>
      </c>
      <c r="O173" s="170" t="str">
        <f>'Analitika nastave'!P174</f>
        <v>NE</v>
      </c>
      <c r="P173" s="46">
        <f>'Analitika nastave'!Q174</f>
        <v>0</v>
      </c>
      <c r="Q173" s="47">
        <f>'Analitika nastave'!R174</f>
        <v>0</v>
      </c>
      <c r="R173" s="47">
        <f>'Analitika nastave'!S174</f>
        <v>0</v>
      </c>
      <c r="S173" s="47">
        <f>'Analitika nastave'!T174</f>
        <v>0</v>
      </c>
      <c r="T173" s="194">
        <f>'Analitika nastave'!U174</f>
        <v>0</v>
      </c>
      <c r="U173" s="170" t="str">
        <f>'Analitika nastave'!V174</f>
        <v>NE</v>
      </c>
      <c r="V173" s="46">
        <f>'Analitika nastave'!W174</f>
        <v>0</v>
      </c>
      <c r="W173" s="47">
        <f>'Analitika nastave'!X174</f>
        <v>0</v>
      </c>
      <c r="X173" s="47">
        <f>'Analitika nastave'!Y174</f>
        <v>0</v>
      </c>
      <c r="Y173" s="47">
        <f>'Analitika nastave'!Z174</f>
        <v>0</v>
      </c>
      <c r="Z173" s="194">
        <f>'Analitika nastave'!AA174</f>
        <v>0</v>
      </c>
      <c r="AA173" s="170" t="str">
        <f>'Analitika nastave'!AB174</f>
        <v>NE</v>
      </c>
      <c r="AB173" s="46">
        <f>'Analitika nastave'!AC174</f>
        <v>0</v>
      </c>
      <c r="AC173" s="47">
        <f>'Analitika nastave'!AD174</f>
        <v>0</v>
      </c>
      <c r="AD173" s="47">
        <f>'Analitika nastave'!AE174</f>
        <v>0</v>
      </c>
      <c r="AE173" s="47">
        <f>'Analitika nastave'!AF174</f>
        <v>0</v>
      </c>
      <c r="AF173" s="194">
        <f>'Analitika nastave'!AG174</f>
        <v>0</v>
      </c>
      <c r="AG173" s="170" t="str">
        <f>'Analitika nastave'!AH174</f>
        <v>NE</v>
      </c>
      <c r="AH173" s="46">
        <f>'Analitika nastave'!AI174</f>
        <v>0</v>
      </c>
      <c r="AI173" s="47">
        <f>'Analitika nastave'!AJ174</f>
        <v>0</v>
      </c>
      <c r="AJ173" s="47">
        <f>'Analitika nastave'!AK174</f>
        <v>0</v>
      </c>
      <c r="AK173" s="47">
        <f>'Analitika nastave'!AL174</f>
        <v>0</v>
      </c>
      <c r="AL173" s="194">
        <f>'Analitika nastave'!AM174</f>
        <v>0</v>
      </c>
      <c r="AM173" s="170" t="str">
        <f>'Analitika nastave'!AN174</f>
        <v>NE</v>
      </c>
      <c r="AN173" s="198">
        <f>'Analitika nastave'!AO174</f>
        <v>0</v>
      </c>
    </row>
    <row r="174" spans="1:40" ht="15.75" thickBot="1" x14ac:dyDescent="0.3">
      <c r="A174" s="191"/>
      <c r="B174" s="193"/>
      <c r="C174" s="50" t="str">
        <f>'Analitika nastave'!D175</f>
        <v>P</v>
      </c>
      <c r="D174" s="51">
        <f>'Analitika nastave'!E175</f>
        <v>0</v>
      </c>
      <c r="E174" s="51">
        <f>'Analitika nastave'!F175</f>
        <v>0</v>
      </c>
      <c r="F174" s="51">
        <f>'Analitika nastave'!G175</f>
        <v>0</v>
      </c>
      <c r="G174" s="51">
        <f>'Analitika nastave'!H175</f>
        <v>0</v>
      </c>
      <c r="H174" s="195"/>
      <c r="I174" s="196"/>
      <c r="J174" s="52">
        <f>'Analitika nastave'!K175</f>
        <v>0</v>
      </c>
      <c r="K174" s="51">
        <f>'Analitika nastave'!L175</f>
        <v>0</v>
      </c>
      <c r="L174" s="51">
        <f>'Analitika nastave'!M175</f>
        <v>0</v>
      </c>
      <c r="M174" s="51">
        <f>'Analitika nastave'!N175</f>
        <v>0</v>
      </c>
      <c r="N174" s="195"/>
      <c r="O174" s="196"/>
      <c r="P174" s="52">
        <f>'Analitika nastave'!Q175</f>
        <v>0</v>
      </c>
      <c r="Q174" s="51">
        <f>'Analitika nastave'!R175</f>
        <v>0</v>
      </c>
      <c r="R174" s="51">
        <f>'Analitika nastave'!S175</f>
        <v>0</v>
      </c>
      <c r="S174" s="51">
        <f>'Analitika nastave'!T175</f>
        <v>0</v>
      </c>
      <c r="T174" s="195"/>
      <c r="U174" s="196"/>
      <c r="V174" s="52">
        <f>'Analitika nastave'!W175</f>
        <v>0</v>
      </c>
      <c r="W174" s="51">
        <f>'Analitika nastave'!X175</f>
        <v>0</v>
      </c>
      <c r="X174" s="51">
        <f>'Analitika nastave'!Y175</f>
        <v>0</v>
      </c>
      <c r="Y174" s="51">
        <f>'Analitika nastave'!Z175</f>
        <v>0</v>
      </c>
      <c r="Z174" s="195"/>
      <c r="AA174" s="196"/>
      <c r="AB174" s="52">
        <f>'Analitika nastave'!AC175</f>
        <v>0</v>
      </c>
      <c r="AC174" s="51">
        <f>'Analitika nastave'!AD175</f>
        <v>0</v>
      </c>
      <c r="AD174" s="51">
        <f>'Analitika nastave'!AE175</f>
        <v>0</v>
      </c>
      <c r="AE174" s="51">
        <f>'Analitika nastave'!AF175</f>
        <v>0</v>
      </c>
      <c r="AF174" s="197"/>
      <c r="AG174" s="196"/>
      <c r="AH174" s="52">
        <f>'Analitika nastave'!AI175</f>
        <v>0</v>
      </c>
      <c r="AI174" s="51">
        <f>'Analitika nastave'!AJ175</f>
        <v>0</v>
      </c>
      <c r="AJ174" s="51">
        <f>'Analitika nastave'!AK175</f>
        <v>0</v>
      </c>
      <c r="AK174" s="51">
        <f>'Analitika nastave'!AL175</f>
        <v>0</v>
      </c>
      <c r="AL174" s="197"/>
      <c r="AM174" s="196"/>
      <c r="AN174" s="199"/>
    </row>
    <row r="175" spans="1:40" x14ac:dyDescent="0.25">
      <c r="A175" s="190">
        <v>85</v>
      </c>
      <c r="B175" s="192">
        <f>'Analitika nastave'!C176</f>
        <v>0</v>
      </c>
      <c r="C175" s="45" t="str">
        <f>'Analitika nastave'!D176</f>
        <v>B</v>
      </c>
      <c r="D175" s="46">
        <f>'Analitika nastave'!E176</f>
        <v>0</v>
      </c>
      <c r="E175" s="47">
        <f>'Analitika nastave'!F176</f>
        <v>0</v>
      </c>
      <c r="F175" s="47">
        <f>'Analitika nastave'!G176</f>
        <v>0</v>
      </c>
      <c r="G175" s="47">
        <f>'Analitika nastave'!H176</f>
        <v>0</v>
      </c>
      <c r="H175" s="194">
        <f>'Analitika nastave'!I176</f>
        <v>0</v>
      </c>
      <c r="I175" s="170" t="str">
        <f>'Analitika nastave'!J176</f>
        <v>NE</v>
      </c>
      <c r="J175" s="46">
        <f>'Analitika nastave'!K176</f>
        <v>0</v>
      </c>
      <c r="K175" s="47">
        <f>'Analitika nastave'!L176</f>
        <v>0</v>
      </c>
      <c r="L175" s="47">
        <f>'Analitika nastave'!M176</f>
        <v>0</v>
      </c>
      <c r="M175" s="47">
        <f>'Analitika nastave'!N176</f>
        <v>0</v>
      </c>
      <c r="N175" s="194">
        <f>'Analitika nastave'!O176</f>
        <v>0</v>
      </c>
      <c r="O175" s="170" t="str">
        <f>'Analitika nastave'!P176</f>
        <v>NE</v>
      </c>
      <c r="P175" s="46">
        <f>'Analitika nastave'!Q176</f>
        <v>0</v>
      </c>
      <c r="Q175" s="47">
        <f>'Analitika nastave'!R176</f>
        <v>0</v>
      </c>
      <c r="R175" s="47">
        <f>'Analitika nastave'!S176</f>
        <v>0</v>
      </c>
      <c r="S175" s="47">
        <f>'Analitika nastave'!T176</f>
        <v>0</v>
      </c>
      <c r="T175" s="194">
        <f>'Analitika nastave'!U176</f>
        <v>0</v>
      </c>
      <c r="U175" s="170" t="str">
        <f>'Analitika nastave'!V176</f>
        <v>NE</v>
      </c>
      <c r="V175" s="46">
        <f>'Analitika nastave'!W176</f>
        <v>0</v>
      </c>
      <c r="W175" s="47">
        <f>'Analitika nastave'!X176</f>
        <v>0</v>
      </c>
      <c r="X175" s="47">
        <f>'Analitika nastave'!Y176</f>
        <v>0</v>
      </c>
      <c r="Y175" s="47">
        <f>'Analitika nastave'!Z176</f>
        <v>0</v>
      </c>
      <c r="Z175" s="194">
        <f>'Analitika nastave'!AA176</f>
        <v>0</v>
      </c>
      <c r="AA175" s="170" t="str">
        <f>'Analitika nastave'!AB176</f>
        <v>NE</v>
      </c>
      <c r="AB175" s="46">
        <f>'Analitika nastave'!AC176</f>
        <v>0</v>
      </c>
      <c r="AC175" s="47">
        <f>'Analitika nastave'!AD176</f>
        <v>0</v>
      </c>
      <c r="AD175" s="47">
        <f>'Analitika nastave'!AE176</f>
        <v>0</v>
      </c>
      <c r="AE175" s="47">
        <f>'Analitika nastave'!AF176</f>
        <v>0</v>
      </c>
      <c r="AF175" s="194">
        <f>'Analitika nastave'!AG176</f>
        <v>0</v>
      </c>
      <c r="AG175" s="170" t="str">
        <f>'Analitika nastave'!AH176</f>
        <v>NE</v>
      </c>
      <c r="AH175" s="46">
        <f>'Analitika nastave'!AI176</f>
        <v>0</v>
      </c>
      <c r="AI175" s="47">
        <f>'Analitika nastave'!AJ176</f>
        <v>0</v>
      </c>
      <c r="AJ175" s="47">
        <f>'Analitika nastave'!AK176</f>
        <v>0</v>
      </c>
      <c r="AK175" s="47">
        <f>'Analitika nastave'!AL176</f>
        <v>0</v>
      </c>
      <c r="AL175" s="194">
        <f>'Analitika nastave'!AM176</f>
        <v>0</v>
      </c>
      <c r="AM175" s="170" t="str">
        <f>'Analitika nastave'!AN176</f>
        <v>NE</v>
      </c>
      <c r="AN175" s="198">
        <f>'Analitika nastave'!AO176</f>
        <v>0</v>
      </c>
    </row>
    <row r="176" spans="1:40" ht="15.75" thickBot="1" x14ac:dyDescent="0.3">
      <c r="A176" s="191"/>
      <c r="B176" s="193"/>
      <c r="C176" s="50" t="str">
        <f>'Analitika nastave'!D177</f>
        <v>P</v>
      </c>
      <c r="D176" s="51">
        <f>'Analitika nastave'!E177</f>
        <v>0</v>
      </c>
      <c r="E176" s="51">
        <f>'Analitika nastave'!F177</f>
        <v>0</v>
      </c>
      <c r="F176" s="51">
        <f>'Analitika nastave'!G177</f>
        <v>0</v>
      </c>
      <c r="G176" s="51">
        <f>'Analitika nastave'!H177</f>
        <v>0</v>
      </c>
      <c r="H176" s="195"/>
      <c r="I176" s="196"/>
      <c r="J176" s="52">
        <f>'Analitika nastave'!K177</f>
        <v>0</v>
      </c>
      <c r="K176" s="51">
        <f>'Analitika nastave'!L177</f>
        <v>0</v>
      </c>
      <c r="L176" s="51">
        <f>'Analitika nastave'!M177</f>
        <v>0</v>
      </c>
      <c r="M176" s="51">
        <f>'Analitika nastave'!N177</f>
        <v>0</v>
      </c>
      <c r="N176" s="195"/>
      <c r="O176" s="196"/>
      <c r="P176" s="52">
        <f>'Analitika nastave'!Q177</f>
        <v>0</v>
      </c>
      <c r="Q176" s="51">
        <f>'Analitika nastave'!R177</f>
        <v>0</v>
      </c>
      <c r="R176" s="51">
        <f>'Analitika nastave'!S177</f>
        <v>0</v>
      </c>
      <c r="S176" s="51">
        <f>'Analitika nastave'!T177</f>
        <v>0</v>
      </c>
      <c r="T176" s="195"/>
      <c r="U176" s="196"/>
      <c r="V176" s="52">
        <f>'Analitika nastave'!W177</f>
        <v>0</v>
      </c>
      <c r="W176" s="51">
        <f>'Analitika nastave'!X177</f>
        <v>0</v>
      </c>
      <c r="X176" s="51">
        <f>'Analitika nastave'!Y177</f>
        <v>0</v>
      </c>
      <c r="Y176" s="51">
        <f>'Analitika nastave'!Z177</f>
        <v>0</v>
      </c>
      <c r="Z176" s="195"/>
      <c r="AA176" s="196"/>
      <c r="AB176" s="52">
        <f>'Analitika nastave'!AC177</f>
        <v>0</v>
      </c>
      <c r="AC176" s="51">
        <f>'Analitika nastave'!AD177</f>
        <v>0</v>
      </c>
      <c r="AD176" s="51">
        <f>'Analitika nastave'!AE177</f>
        <v>0</v>
      </c>
      <c r="AE176" s="51">
        <f>'Analitika nastave'!AF177</f>
        <v>0</v>
      </c>
      <c r="AF176" s="197"/>
      <c r="AG176" s="196"/>
      <c r="AH176" s="52">
        <f>'Analitika nastave'!AI177</f>
        <v>0</v>
      </c>
      <c r="AI176" s="51">
        <f>'Analitika nastave'!AJ177</f>
        <v>0</v>
      </c>
      <c r="AJ176" s="51">
        <f>'Analitika nastave'!AK177</f>
        <v>0</v>
      </c>
      <c r="AK176" s="51">
        <f>'Analitika nastave'!AL177</f>
        <v>0</v>
      </c>
      <c r="AL176" s="197"/>
      <c r="AM176" s="196"/>
      <c r="AN176" s="199"/>
    </row>
    <row r="177" spans="1:40" x14ac:dyDescent="0.25">
      <c r="A177" s="190">
        <v>86</v>
      </c>
      <c r="B177" s="192">
        <f>'Analitika nastave'!C178</f>
        <v>0</v>
      </c>
      <c r="C177" s="45" t="str">
        <f>'Analitika nastave'!D178</f>
        <v>B</v>
      </c>
      <c r="D177" s="46">
        <f>'Analitika nastave'!E178</f>
        <v>0</v>
      </c>
      <c r="E177" s="47">
        <f>'Analitika nastave'!F178</f>
        <v>0</v>
      </c>
      <c r="F177" s="47">
        <f>'Analitika nastave'!G178</f>
        <v>0</v>
      </c>
      <c r="G177" s="47">
        <f>'Analitika nastave'!H178</f>
        <v>0</v>
      </c>
      <c r="H177" s="194">
        <f>'Analitika nastave'!I178</f>
        <v>0</v>
      </c>
      <c r="I177" s="170" t="str">
        <f>'Analitika nastave'!J178</f>
        <v>NE</v>
      </c>
      <c r="J177" s="46">
        <f>'Analitika nastave'!K178</f>
        <v>0</v>
      </c>
      <c r="K177" s="47">
        <f>'Analitika nastave'!L178</f>
        <v>0</v>
      </c>
      <c r="L177" s="47">
        <f>'Analitika nastave'!M178</f>
        <v>0</v>
      </c>
      <c r="M177" s="47">
        <f>'Analitika nastave'!N178</f>
        <v>0</v>
      </c>
      <c r="N177" s="194">
        <f>'Analitika nastave'!O178</f>
        <v>0</v>
      </c>
      <c r="O177" s="170" t="str">
        <f>'Analitika nastave'!P178</f>
        <v>NE</v>
      </c>
      <c r="P177" s="46">
        <f>'Analitika nastave'!Q178</f>
        <v>0</v>
      </c>
      <c r="Q177" s="47">
        <f>'Analitika nastave'!R178</f>
        <v>0</v>
      </c>
      <c r="R177" s="47">
        <f>'Analitika nastave'!S178</f>
        <v>0</v>
      </c>
      <c r="S177" s="47">
        <f>'Analitika nastave'!T178</f>
        <v>0</v>
      </c>
      <c r="T177" s="194">
        <f>'Analitika nastave'!U178</f>
        <v>0</v>
      </c>
      <c r="U177" s="170" t="str">
        <f>'Analitika nastave'!V178</f>
        <v>NE</v>
      </c>
      <c r="V177" s="46">
        <f>'Analitika nastave'!W178</f>
        <v>0</v>
      </c>
      <c r="W177" s="47">
        <f>'Analitika nastave'!X178</f>
        <v>0</v>
      </c>
      <c r="X177" s="47">
        <f>'Analitika nastave'!Y178</f>
        <v>0</v>
      </c>
      <c r="Y177" s="47">
        <f>'Analitika nastave'!Z178</f>
        <v>0</v>
      </c>
      <c r="Z177" s="194">
        <f>'Analitika nastave'!AA178</f>
        <v>0</v>
      </c>
      <c r="AA177" s="170" t="str">
        <f>'Analitika nastave'!AB178</f>
        <v>NE</v>
      </c>
      <c r="AB177" s="46">
        <f>'Analitika nastave'!AC178</f>
        <v>0</v>
      </c>
      <c r="AC177" s="47">
        <f>'Analitika nastave'!AD178</f>
        <v>0</v>
      </c>
      <c r="AD177" s="47">
        <f>'Analitika nastave'!AE178</f>
        <v>0</v>
      </c>
      <c r="AE177" s="47">
        <f>'Analitika nastave'!AF178</f>
        <v>0</v>
      </c>
      <c r="AF177" s="194">
        <f>'Analitika nastave'!AG178</f>
        <v>0</v>
      </c>
      <c r="AG177" s="170" t="str">
        <f>'Analitika nastave'!AH178</f>
        <v>NE</v>
      </c>
      <c r="AH177" s="46">
        <f>'Analitika nastave'!AI178</f>
        <v>0</v>
      </c>
      <c r="AI177" s="47">
        <f>'Analitika nastave'!AJ178</f>
        <v>0</v>
      </c>
      <c r="AJ177" s="47">
        <f>'Analitika nastave'!AK178</f>
        <v>0</v>
      </c>
      <c r="AK177" s="47">
        <f>'Analitika nastave'!AL178</f>
        <v>0</v>
      </c>
      <c r="AL177" s="194">
        <f>'Analitika nastave'!AM178</f>
        <v>0</v>
      </c>
      <c r="AM177" s="170" t="str">
        <f>'Analitika nastave'!AN178</f>
        <v>NE</v>
      </c>
      <c r="AN177" s="198">
        <f>'Analitika nastave'!AO178</f>
        <v>0</v>
      </c>
    </row>
    <row r="178" spans="1:40" ht="15.75" thickBot="1" x14ac:dyDescent="0.3">
      <c r="A178" s="191"/>
      <c r="B178" s="193"/>
      <c r="C178" s="50" t="str">
        <f>'Analitika nastave'!D179</f>
        <v>P</v>
      </c>
      <c r="D178" s="51">
        <f>'Analitika nastave'!E179</f>
        <v>0</v>
      </c>
      <c r="E178" s="51">
        <f>'Analitika nastave'!F179</f>
        <v>0</v>
      </c>
      <c r="F178" s="51">
        <f>'Analitika nastave'!G179</f>
        <v>0</v>
      </c>
      <c r="G178" s="51">
        <f>'Analitika nastave'!H179</f>
        <v>0</v>
      </c>
      <c r="H178" s="195"/>
      <c r="I178" s="196"/>
      <c r="J178" s="52">
        <f>'Analitika nastave'!K179</f>
        <v>0</v>
      </c>
      <c r="K178" s="51">
        <f>'Analitika nastave'!L179</f>
        <v>0</v>
      </c>
      <c r="L178" s="51">
        <f>'Analitika nastave'!M179</f>
        <v>0</v>
      </c>
      <c r="M178" s="51">
        <f>'Analitika nastave'!N179</f>
        <v>0</v>
      </c>
      <c r="N178" s="195"/>
      <c r="O178" s="196"/>
      <c r="P178" s="52">
        <f>'Analitika nastave'!Q179</f>
        <v>0</v>
      </c>
      <c r="Q178" s="51">
        <f>'Analitika nastave'!R179</f>
        <v>0</v>
      </c>
      <c r="R178" s="51">
        <f>'Analitika nastave'!S179</f>
        <v>0</v>
      </c>
      <c r="S178" s="51">
        <f>'Analitika nastave'!T179</f>
        <v>0</v>
      </c>
      <c r="T178" s="195"/>
      <c r="U178" s="196"/>
      <c r="V178" s="52">
        <f>'Analitika nastave'!W179</f>
        <v>0</v>
      </c>
      <c r="W178" s="51">
        <f>'Analitika nastave'!X179</f>
        <v>0</v>
      </c>
      <c r="X178" s="51">
        <f>'Analitika nastave'!Y179</f>
        <v>0</v>
      </c>
      <c r="Y178" s="51">
        <f>'Analitika nastave'!Z179</f>
        <v>0</v>
      </c>
      <c r="Z178" s="195"/>
      <c r="AA178" s="196"/>
      <c r="AB178" s="52">
        <f>'Analitika nastave'!AC179</f>
        <v>0</v>
      </c>
      <c r="AC178" s="51">
        <f>'Analitika nastave'!AD179</f>
        <v>0</v>
      </c>
      <c r="AD178" s="51">
        <f>'Analitika nastave'!AE179</f>
        <v>0</v>
      </c>
      <c r="AE178" s="51">
        <f>'Analitika nastave'!AF179</f>
        <v>0</v>
      </c>
      <c r="AF178" s="197"/>
      <c r="AG178" s="196"/>
      <c r="AH178" s="52">
        <f>'Analitika nastave'!AI179</f>
        <v>0</v>
      </c>
      <c r="AI178" s="51">
        <f>'Analitika nastave'!AJ179</f>
        <v>0</v>
      </c>
      <c r="AJ178" s="51">
        <f>'Analitika nastave'!AK179</f>
        <v>0</v>
      </c>
      <c r="AK178" s="51">
        <f>'Analitika nastave'!AL179</f>
        <v>0</v>
      </c>
      <c r="AL178" s="197"/>
      <c r="AM178" s="196"/>
      <c r="AN178" s="199"/>
    </row>
    <row r="179" spans="1:40" x14ac:dyDescent="0.25">
      <c r="A179" s="190">
        <v>87</v>
      </c>
      <c r="B179" s="192">
        <f>'Analitika nastave'!C180</f>
        <v>0</v>
      </c>
      <c r="C179" s="45" t="str">
        <f>'Analitika nastave'!D180</f>
        <v>B</v>
      </c>
      <c r="D179" s="46">
        <f>'Analitika nastave'!E180</f>
        <v>0</v>
      </c>
      <c r="E179" s="47">
        <f>'Analitika nastave'!F180</f>
        <v>0</v>
      </c>
      <c r="F179" s="47">
        <f>'Analitika nastave'!G180</f>
        <v>0</v>
      </c>
      <c r="G179" s="47">
        <f>'Analitika nastave'!H180</f>
        <v>0</v>
      </c>
      <c r="H179" s="194">
        <f>'Analitika nastave'!I180</f>
        <v>0</v>
      </c>
      <c r="I179" s="170" t="str">
        <f>'Analitika nastave'!J180</f>
        <v>NE</v>
      </c>
      <c r="J179" s="46">
        <f>'Analitika nastave'!K180</f>
        <v>0</v>
      </c>
      <c r="K179" s="47">
        <f>'Analitika nastave'!L180</f>
        <v>0</v>
      </c>
      <c r="L179" s="47">
        <f>'Analitika nastave'!M180</f>
        <v>0</v>
      </c>
      <c r="M179" s="47">
        <f>'Analitika nastave'!N180</f>
        <v>0</v>
      </c>
      <c r="N179" s="194">
        <f>'Analitika nastave'!O180</f>
        <v>0</v>
      </c>
      <c r="O179" s="170" t="str">
        <f>'Analitika nastave'!P180</f>
        <v>NE</v>
      </c>
      <c r="P179" s="46">
        <f>'Analitika nastave'!Q180</f>
        <v>0</v>
      </c>
      <c r="Q179" s="47">
        <f>'Analitika nastave'!R180</f>
        <v>0</v>
      </c>
      <c r="R179" s="47">
        <f>'Analitika nastave'!S180</f>
        <v>0</v>
      </c>
      <c r="S179" s="47">
        <f>'Analitika nastave'!T180</f>
        <v>0</v>
      </c>
      <c r="T179" s="194">
        <f>'Analitika nastave'!U180</f>
        <v>0</v>
      </c>
      <c r="U179" s="170" t="str">
        <f>'Analitika nastave'!V180</f>
        <v>NE</v>
      </c>
      <c r="V179" s="46">
        <f>'Analitika nastave'!W180</f>
        <v>0</v>
      </c>
      <c r="W179" s="47">
        <f>'Analitika nastave'!X180</f>
        <v>0</v>
      </c>
      <c r="X179" s="47">
        <f>'Analitika nastave'!Y180</f>
        <v>0</v>
      </c>
      <c r="Y179" s="47">
        <f>'Analitika nastave'!Z180</f>
        <v>0</v>
      </c>
      <c r="Z179" s="194">
        <f>'Analitika nastave'!AA180</f>
        <v>0</v>
      </c>
      <c r="AA179" s="170" t="str">
        <f>'Analitika nastave'!AB180</f>
        <v>NE</v>
      </c>
      <c r="AB179" s="46">
        <f>'Analitika nastave'!AC180</f>
        <v>0</v>
      </c>
      <c r="AC179" s="47">
        <f>'Analitika nastave'!AD180</f>
        <v>0</v>
      </c>
      <c r="AD179" s="47">
        <f>'Analitika nastave'!AE180</f>
        <v>0</v>
      </c>
      <c r="AE179" s="47">
        <f>'Analitika nastave'!AF180</f>
        <v>0</v>
      </c>
      <c r="AF179" s="194">
        <f>'Analitika nastave'!AG180</f>
        <v>0</v>
      </c>
      <c r="AG179" s="170" t="str">
        <f>'Analitika nastave'!AH180</f>
        <v>NE</v>
      </c>
      <c r="AH179" s="46">
        <f>'Analitika nastave'!AI180</f>
        <v>0</v>
      </c>
      <c r="AI179" s="47">
        <f>'Analitika nastave'!AJ180</f>
        <v>0</v>
      </c>
      <c r="AJ179" s="47">
        <f>'Analitika nastave'!AK180</f>
        <v>0</v>
      </c>
      <c r="AK179" s="47">
        <f>'Analitika nastave'!AL180</f>
        <v>0</v>
      </c>
      <c r="AL179" s="194">
        <f>'Analitika nastave'!AM180</f>
        <v>0</v>
      </c>
      <c r="AM179" s="170" t="str">
        <f>'Analitika nastave'!AN180</f>
        <v>NE</v>
      </c>
      <c r="AN179" s="198">
        <f>'Analitika nastave'!AO180</f>
        <v>0</v>
      </c>
    </row>
    <row r="180" spans="1:40" ht="15.75" thickBot="1" x14ac:dyDescent="0.3">
      <c r="A180" s="191"/>
      <c r="B180" s="193"/>
      <c r="C180" s="50" t="str">
        <f>'Analitika nastave'!D181</f>
        <v>P</v>
      </c>
      <c r="D180" s="51">
        <f>'Analitika nastave'!E181</f>
        <v>0</v>
      </c>
      <c r="E180" s="51">
        <f>'Analitika nastave'!F181</f>
        <v>0</v>
      </c>
      <c r="F180" s="51">
        <f>'Analitika nastave'!G181</f>
        <v>0</v>
      </c>
      <c r="G180" s="51">
        <f>'Analitika nastave'!H181</f>
        <v>0</v>
      </c>
      <c r="H180" s="195"/>
      <c r="I180" s="196"/>
      <c r="J180" s="52">
        <f>'Analitika nastave'!K181</f>
        <v>0</v>
      </c>
      <c r="K180" s="51">
        <f>'Analitika nastave'!L181</f>
        <v>0</v>
      </c>
      <c r="L180" s="51">
        <f>'Analitika nastave'!M181</f>
        <v>0</v>
      </c>
      <c r="M180" s="51">
        <f>'Analitika nastave'!N181</f>
        <v>0</v>
      </c>
      <c r="N180" s="195"/>
      <c r="O180" s="196"/>
      <c r="P180" s="52">
        <f>'Analitika nastave'!Q181</f>
        <v>0</v>
      </c>
      <c r="Q180" s="51">
        <f>'Analitika nastave'!R181</f>
        <v>0</v>
      </c>
      <c r="R180" s="51">
        <f>'Analitika nastave'!S181</f>
        <v>0</v>
      </c>
      <c r="S180" s="51">
        <f>'Analitika nastave'!T181</f>
        <v>0</v>
      </c>
      <c r="T180" s="195"/>
      <c r="U180" s="196"/>
      <c r="V180" s="52">
        <f>'Analitika nastave'!W181</f>
        <v>0</v>
      </c>
      <c r="W180" s="51">
        <f>'Analitika nastave'!X181</f>
        <v>0</v>
      </c>
      <c r="X180" s="51">
        <f>'Analitika nastave'!Y181</f>
        <v>0</v>
      </c>
      <c r="Y180" s="51">
        <f>'Analitika nastave'!Z181</f>
        <v>0</v>
      </c>
      <c r="Z180" s="195"/>
      <c r="AA180" s="196"/>
      <c r="AB180" s="52">
        <f>'Analitika nastave'!AC181</f>
        <v>0</v>
      </c>
      <c r="AC180" s="51">
        <f>'Analitika nastave'!AD181</f>
        <v>0</v>
      </c>
      <c r="AD180" s="51">
        <f>'Analitika nastave'!AE181</f>
        <v>0</v>
      </c>
      <c r="AE180" s="51">
        <f>'Analitika nastave'!AF181</f>
        <v>0</v>
      </c>
      <c r="AF180" s="197"/>
      <c r="AG180" s="196"/>
      <c r="AH180" s="52">
        <f>'Analitika nastave'!AI181</f>
        <v>0</v>
      </c>
      <c r="AI180" s="51">
        <f>'Analitika nastave'!AJ181</f>
        <v>0</v>
      </c>
      <c r="AJ180" s="51">
        <f>'Analitika nastave'!AK181</f>
        <v>0</v>
      </c>
      <c r="AK180" s="51">
        <f>'Analitika nastave'!AL181</f>
        <v>0</v>
      </c>
      <c r="AL180" s="197"/>
      <c r="AM180" s="196"/>
      <c r="AN180" s="199"/>
    </row>
    <row r="181" spans="1:40" x14ac:dyDescent="0.25">
      <c r="A181" s="190">
        <v>88</v>
      </c>
      <c r="B181" s="192">
        <f>'Analitika nastave'!C182</f>
        <v>0</v>
      </c>
      <c r="C181" s="45" t="str">
        <f>'Analitika nastave'!D182</f>
        <v>B</v>
      </c>
      <c r="D181" s="46">
        <f>'Analitika nastave'!E182</f>
        <v>0</v>
      </c>
      <c r="E181" s="47">
        <f>'Analitika nastave'!F182</f>
        <v>0</v>
      </c>
      <c r="F181" s="47">
        <f>'Analitika nastave'!G182</f>
        <v>0</v>
      </c>
      <c r="G181" s="47">
        <f>'Analitika nastave'!H182</f>
        <v>0</v>
      </c>
      <c r="H181" s="194">
        <f>'Analitika nastave'!I182</f>
        <v>0</v>
      </c>
      <c r="I181" s="170" t="str">
        <f>'Analitika nastave'!J182</f>
        <v>NE</v>
      </c>
      <c r="J181" s="46">
        <f>'Analitika nastave'!K182</f>
        <v>0</v>
      </c>
      <c r="K181" s="47">
        <f>'Analitika nastave'!L182</f>
        <v>0</v>
      </c>
      <c r="L181" s="47">
        <f>'Analitika nastave'!M182</f>
        <v>0</v>
      </c>
      <c r="M181" s="47">
        <f>'Analitika nastave'!N182</f>
        <v>0</v>
      </c>
      <c r="N181" s="194">
        <f>'Analitika nastave'!O182</f>
        <v>0</v>
      </c>
      <c r="O181" s="170" t="str">
        <f>'Analitika nastave'!P182</f>
        <v>NE</v>
      </c>
      <c r="P181" s="46">
        <f>'Analitika nastave'!Q182</f>
        <v>0</v>
      </c>
      <c r="Q181" s="47">
        <f>'Analitika nastave'!R182</f>
        <v>0</v>
      </c>
      <c r="R181" s="47">
        <f>'Analitika nastave'!S182</f>
        <v>0</v>
      </c>
      <c r="S181" s="47">
        <f>'Analitika nastave'!T182</f>
        <v>0</v>
      </c>
      <c r="T181" s="194">
        <f>'Analitika nastave'!U182</f>
        <v>0</v>
      </c>
      <c r="U181" s="170" t="str">
        <f>'Analitika nastave'!V182</f>
        <v>NE</v>
      </c>
      <c r="V181" s="46">
        <f>'Analitika nastave'!W182</f>
        <v>0</v>
      </c>
      <c r="W181" s="47">
        <f>'Analitika nastave'!X182</f>
        <v>0</v>
      </c>
      <c r="X181" s="47">
        <f>'Analitika nastave'!Y182</f>
        <v>0</v>
      </c>
      <c r="Y181" s="47">
        <f>'Analitika nastave'!Z182</f>
        <v>0</v>
      </c>
      <c r="Z181" s="194">
        <f>'Analitika nastave'!AA182</f>
        <v>0</v>
      </c>
      <c r="AA181" s="170" t="str">
        <f>'Analitika nastave'!AB182</f>
        <v>NE</v>
      </c>
      <c r="AB181" s="46">
        <f>'Analitika nastave'!AC182</f>
        <v>0</v>
      </c>
      <c r="AC181" s="47">
        <f>'Analitika nastave'!AD182</f>
        <v>0</v>
      </c>
      <c r="AD181" s="47">
        <f>'Analitika nastave'!AE182</f>
        <v>0</v>
      </c>
      <c r="AE181" s="47">
        <f>'Analitika nastave'!AF182</f>
        <v>0</v>
      </c>
      <c r="AF181" s="194">
        <f>'Analitika nastave'!AG182</f>
        <v>0</v>
      </c>
      <c r="AG181" s="170" t="str">
        <f>'Analitika nastave'!AH182</f>
        <v>NE</v>
      </c>
      <c r="AH181" s="46">
        <f>'Analitika nastave'!AI182</f>
        <v>0</v>
      </c>
      <c r="AI181" s="47">
        <f>'Analitika nastave'!AJ182</f>
        <v>0</v>
      </c>
      <c r="AJ181" s="47">
        <f>'Analitika nastave'!AK182</f>
        <v>0</v>
      </c>
      <c r="AK181" s="47">
        <f>'Analitika nastave'!AL182</f>
        <v>0</v>
      </c>
      <c r="AL181" s="194">
        <f>'Analitika nastave'!AM182</f>
        <v>0</v>
      </c>
      <c r="AM181" s="170" t="str">
        <f>'Analitika nastave'!AN182</f>
        <v>NE</v>
      </c>
      <c r="AN181" s="198">
        <f>'Analitika nastave'!AO182</f>
        <v>0</v>
      </c>
    </row>
    <row r="182" spans="1:40" ht="15.75" thickBot="1" x14ac:dyDescent="0.3">
      <c r="A182" s="191"/>
      <c r="B182" s="193"/>
      <c r="C182" s="50" t="str">
        <f>'Analitika nastave'!D183</f>
        <v>P</v>
      </c>
      <c r="D182" s="51">
        <f>'Analitika nastave'!E183</f>
        <v>0</v>
      </c>
      <c r="E182" s="51">
        <f>'Analitika nastave'!F183</f>
        <v>0</v>
      </c>
      <c r="F182" s="51">
        <f>'Analitika nastave'!G183</f>
        <v>0</v>
      </c>
      <c r="G182" s="51">
        <f>'Analitika nastave'!H183</f>
        <v>0</v>
      </c>
      <c r="H182" s="195"/>
      <c r="I182" s="196"/>
      <c r="J182" s="52">
        <f>'Analitika nastave'!K183</f>
        <v>0</v>
      </c>
      <c r="K182" s="51">
        <f>'Analitika nastave'!L183</f>
        <v>0</v>
      </c>
      <c r="L182" s="51">
        <f>'Analitika nastave'!M183</f>
        <v>0</v>
      </c>
      <c r="M182" s="51">
        <f>'Analitika nastave'!N183</f>
        <v>0</v>
      </c>
      <c r="N182" s="195"/>
      <c r="O182" s="196"/>
      <c r="P182" s="52">
        <f>'Analitika nastave'!Q183</f>
        <v>0</v>
      </c>
      <c r="Q182" s="51">
        <f>'Analitika nastave'!R183</f>
        <v>0</v>
      </c>
      <c r="R182" s="51">
        <f>'Analitika nastave'!S183</f>
        <v>0</v>
      </c>
      <c r="S182" s="51">
        <f>'Analitika nastave'!T183</f>
        <v>0</v>
      </c>
      <c r="T182" s="195"/>
      <c r="U182" s="196"/>
      <c r="V182" s="52">
        <f>'Analitika nastave'!W183</f>
        <v>0</v>
      </c>
      <c r="W182" s="51">
        <f>'Analitika nastave'!X183</f>
        <v>0</v>
      </c>
      <c r="X182" s="51">
        <f>'Analitika nastave'!Y183</f>
        <v>0</v>
      </c>
      <c r="Y182" s="51">
        <f>'Analitika nastave'!Z183</f>
        <v>0</v>
      </c>
      <c r="Z182" s="195"/>
      <c r="AA182" s="196"/>
      <c r="AB182" s="52">
        <f>'Analitika nastave'!AC183</f>
        <v>0</v>
      </c>
      <c r="AC182" s="51">
        <f>'Analitika nastave'!AD183</f>
        <v>0</v>
      </c>
      <c r="AD182" s="51">
        <f>'Analitika nastave'!AE183</f>
        <v>0</v>
      </c>
      <c r="AE182" s="51">
        <f>'Analitika nastave'!AF183</f>
        <v>0</v>
      </c>
      <c r="AF182" s="197"/>
      <c r="AG182" s="196"/>
      <c r="AH182" s="52">
        <f>'Analitika nastave'!AI183</f>
        <v>0</v>
      </c>
      <c r="AI182" s="51">
        <f>'Analitika nastave'!AJ183</f>
        <v>0</v>
      </c>
      <c r="AJ182" s="51">
        <f>'Analitika nastave'!AK183</f>
        <v>0</v>
      </c>
      <c r="AK182" s="51">
        <f>'Analitika nastave'!AL183</f>
        <v>0</v>
      </c>
      <c r="AL182" s="197"/>
      <c r="AM182" s="196"/>
      <c r="AN182" s="199"/>
    </row>
    <row r="183" spans="1:40" x14ac:dyDescent="0.25">
      <c r="A183" s="190">
        <v>89</v>
      </c>
      <c r="B183" s="192">
        <f>'Analitika nastave'!C184</f>
        <v>0</v>
      </c>
      <c r="C183" s="45" t="str">
        <f>'Analitika nastave'!D184</f>
        <v>B</v>
      </c>
      <c r="D183" s="46">
        <f>'Analitika nastave'!E184</f>
        <v>0</v>
      </c>
      <c r="E183" s="47">
        <f>'Analitika nastave'!F184</f>
        <v>0</v>
      </c>
      <c r="F183" s="47">
        <f>'Analitika nastave'!G184</f>
        <v>0</v>
      </c>
      <c r="G183" s="47">
        <f>'Analitika nastave'!H184</f>
        <v>0</v>
      </c>
      <c r="H183" s="194">
        <f>'Analitika nastave'!I184</f>
        <v>0</v>
      </c>
      <c r="I183" s="170" t="str">
        <f>'Analitika nastave'!J184</f>
        <v>NE</v>
      </c>
      <c r="J183" s="46">
        <f>'Analitika nastave'!K184</f>
        <v>0</v>
      </c>
      <c r="K183" s="47">
        <f>'Analitika nastave'!L184</f>
        <v>0</v>
      </c>
      <c r="L183" s="47">
        <f>'Analitika nastave'!M184</f>
        <v>0</v>
      </c>
      <c r="M183" s="47">
        <f>'Analitika nastave'!N184</f>
        <v>0</v>
      </c>
      <c r="N183" s="194">
        <f>'Analitika nastave'!O184</f>
        <v>0</v>
      </c>
      <c r="O183" s="170" t="str">
        <f>'Analitika nastave'!P184</f>
        <v>NE</v>
      </c>
      <c r="P183" s="46">
        <f>'Analitika nastave'!Q184</f>
        <v>0</v>
      </c>
      <c r="Q183" s="47">
        <f>'Analitika nastave'!R184</f>
        <v>0</v>
      </c>
      <c r="R183" s="47">
        <f>'Analitika nastave'!S184</f>
        <v>0</v>
      </c>
      <c r="S183" s="47">
        <f>'Analitika nastave'!T184</f>
        <v>0</v>
      </c>
      <c r="T183" s="194">
        <f>'Analitika nastave'!U184</f>
        <v>0</v>
      </c>
      <c r="U183" s="170" t="str">
        <f>'Analitika nastave'!V184</f>
        <v>NE</v>
      </c>
      <c r="V183" s="46">
        <f>'Analitika nastave'!W184</f>
        <v>0</v>
      </c>
      <c r="W183" s="47">
        <f>'Analitika nastave'!X184</f>
        <v>0</v>
      </c>
      <c r="X183" s="47">
        <f>'Analitika nastave'!Y184</f>
        <v>0</v>
      </c>
      <c r="Y183" s="47">
        <f>'Analitika nastave'!Z184</f>
        <v>0</v>
      </c>
      <c r="Z183" s="194">
        <f>'Analitika nastave'!AA184</f>
        <v>0</v>
      </c>
      <c r="AA183" s="170" t="str">
        <f>'Analitika nastave'!AB184</f>
        <v>NE</v>
      </c>
      <c r="AB183" s="46">
        <f>'Analitika nastave'!AC184</f>
        <v>0</v>
      </c>
      <c r="AC183" s="47">
        <f>'Analitika nastave'!AD184</f>
        <v>0</v>
      </c>
      <c r="AD183" s="47">
        <f>'Analitika nastave'!AE184</f>
        <v>0</v>
      </c>
      <c r="AE183" s="47">
        <f>'Analitika nastave'!AF184</f>
        <v>0</v>
      </c>
      <c r="AF183" s="194">
        <f>'Analitika nastave'!AG184</f>
        <v>0</v>
      </c>
      <c r="AG183" s="170" t="str">
        <f>'Analitika nastave'!AH184</f>
        <v>NE</v>
      </c>
      <c r="AH183" s="46">
        <f>'Analitika nastave'!AI184</f>
        <v>0</v>
      </c>
      <c r="AI183" s="47">
        <f>'Analitika nastave'!AJ184</f>
        <v>0</v>
      </c>
      <c r="AJ183" s="47">
        <f>'Analitika nastave'!AK184</f>
        <v>0</v>
      </c>
      <c r="AK183" s="47">
        <f>'Analitika nastave'!AL184</f>
        <v>0</v>
      </c>
      <c r="AL183" s="194">
        <f>'Analitika nastave'!AM184</f>
        <v>0</v>
      </c>
      <c r="AM183" s="170" t="str">
        <f>'Analitika nastave'!AN184</f>
        <v>NE</v>
      </c>
      <c r="AN183" s="198">
        <f>'Analitika nastave'!AO184</f>
        <v>0</v>
      </c>
    </row>
    <row r="184" spans="1:40" ht="15.75" thickBot="1" x14ac:dyDescent="0.3">
      <c r="A184" s="191"/>
      <c r="B184" s="193"/>
      <c r="C184" s="50" t="str">
        <f>'Analitika nastave'!D185</f>
        <v>P</v>
      </c>
      <c r="D184" s="51">
        <f>'Analitika nastave'!E185</f>
        <v>0</v>
      </c>
      <c r="E184" s="51">
        <f>'Analitika nastave'!F185</f>
        <v>0</v>
      </c>
      <c r="F184" s="51">
        <f>'Analitika nastave'!G185</f>
        <v>0</v>
      </c>
      <c r="G184" s="51">
        <f>'Analitika nastave'!H185</f>
        <v>0</v>
      </c>
      <c r="H184" s="195"/>
      <c r="I184" s="196"/>
      <c r="J184" s="52">
        <f>'Analitika nastave'!K185</f>
        <v>0</v>
      </c>
      <c r="K184" s="51">
        <f>'Analitika nastave'!L185</f>
        <v>0</v>
      </c>
      <c r="L184" s="51">
        <f>'Analitika nastave'!M185</f>
        <v>0</v>
      </c>
      <c r="M184" s="51">
        <f>'Analitika nastave'!N185</f>
        <v>0</v>
      </c>
      <c r="N184" s="195"/>
      <c r="O184" s="196"/>
      <c r="P184" s="52">
        <f>'Analitika nastave'!Q185</f>
        <v>0</v>
      </c>
      <c r="Q184" s="51">
        <f>'Analitika nastave'!R185</f>
        <v>0</v>
      </c>
      <c r="R184" s="51">
        <f>'Analitika nastave'!S185</f>
        <v>0</v>
      </c>
      <c r="S184" s="51">
        <f>'Analitika nastave'!T185</f>
        <v>0</v>
      </c>
      <c r="T184" s="195"/>
      <c r="U184" s="196"/>
      <c r="V184" s="52">
        <f>'Analitika nastave'!W185</f>
        <v>0</v>
      </c>
      <c r="W184" s="51">
        <f>'Analitika nastave'!X185</f>
        <v>0</v>
      </c>
      <c r="X184" s="51">
        <f>'Analitika nastave'!Y185</f>
        <v>0</v>
      </c>
      <c r="Y184" s="51">
        <f>'Analitika nastave'!Z185</f>
        <v>0</v>
      </c>
      <c r="Z184" s="195"/>
      <c r="AA184" s="196"/>
      <c r="AB184" s="52">
        <f>'Analitika nastave'!AC185</f>
        <v>0</v>
      </c>
      <c r="AC184" s="51">
        <f>'Analitika nastave'!AD185</f>
        <v>0</v>
      </c>
      <c r="AD184" s="51">
        <f>'Analitika nastave'!AE185</f>
        <v>0</v>
      </c>
      <c r="AE184" s="51">
        <f>'Analitika nastave'!AF185</f>
        <v>0</v>
      </c>
      <c r="AF184" s="197"/>
      <c r="AG184" s="196"/>
      <c r="AH184" s="52">
        <f>'Analitika nastave'!AI185</f>
        <v>0</v>
      </c>
      <c r="AI184" s="51">
        <f>'Analitika nastave'!AJ185</f>
        <v>0</v>
      </c>
      <c r="AJ184" s="51">
        <f>'Analitika nastave'!AK185</f>
        <v>0</v>
      </c>
      <c r="AK184" s="51">
        <f>'Analitika nastave'!AL185</f>
        <v>0</v>
      </c>
      <c r="AL184" s="197"/>
      <c r="AM184" s="196"/>
      <c r="AN184" s="199"/>
    </row>
    <row r="185" spans="1:40" x14ac:dyDescent="0.25">
      <c r="A185" s="190">
        <v>90</v>
      </c>
      <c r="B185" s="192">
        <f>'Analitika nastave'!C186</f>
        <v>0</v>
      </c>
      <c r="C185" s="45" t="str">
        <f>'Analitika nastave'!D186</f>
        <v>B</v>
      </c>
      <c r="D185" s="46">
        <f>'Analitika nastave'!E186</f>
        <v>0</v>
      </c>
      <c r="E185" s="47">
        <f>'Analitika nastave'!F186</f>
        <v>0</v>
      </c>
      <c r="F185" s="47">
        <f>'Analitika nastave'!G186</f>
        <v>0</v>
      </c>
      <c r="G185" s="47">
        <f>'Analitika nastave'!H186</f>
        <v>0</v>
      </c>
      <c r="H185" s="194">
        <f>'Analitika nastave'!I186</f>
        <v>0</v>
      </c>
      <c r="I185" s="170" t="str">
        <f>'Analitika nastave'!J186</f>
        <v>NE</v>
      </c>
      <c r="J185" s="46">
        <f>'Analitika nastave'!K186</f>
        <v>0</v>
      </c>
      <c r="K185" s="47">
        <f>'Analitika nastave'!L186</f>
        <v>0</v>
      </c>
      <c r="L185" s="47">
        <f>'Analitika nastave'!M186</f>
        <v>0</v>
      </c>
      <c r="M185" s="47">
        <f>'Analitika nastave'!N186</f>
        <v>0</v>
      </c>
      <c r="N185" s="194">
        <f>'Analitika nastave'!O186</f>
        <v>0</v>
      </c>
      <c r="O185" s="170" t="str">
        <f>'Analitika nastave'!P186</f>
        <v>NE</v>
      </c>
      <c r="P185" s="46">
        <f>'Analitika nastave'!Q186</f>
        <v>0</v>
      </c>
      <c r="Q185" s="47">
        <f>'Analitika nastave'!R186</f>
        <v>0</v>
      </c>
      <c r="R185" s="47">
        <f>'Analitika nastave'!S186</f>
        <v>0</v>
      </c>
      <c r="S185" s="47">
        <f>'Analitika nastave'!T186</f>
        <v>0</v>
      </c>
      <c r="T185" s="194">
        <f>'Analitika nastave'!U186</f>
        <v>0</v>
      </c>
      <c r="U185" s="170" t="str">
        <f>'Analitika nastave'!V186</f>
        <v>NE</v>
      </c>
      <c r="V185" s="46">
        <f>'Analitika nastave'!W186</f>
        <v>0</v>
      </c>
      <c r="W185" s="47">
        <f>'Analitika nastave'!X186</f>
        <v>0</v>
      </c>
      <c r="X185" s="47">
        <f>'Analitika nastave'!Y186</f>
        <v>0</v>
      </c>
      <c r="Y185" s="47">
        <f>'Analitika nastave'!Z186</f>
        <v>0</v>
      </c>
      <c r="Z185" s="194">
        <f>'Analitika nastave'!AA186</f>
        <v>0</v>
      </c>
      <c r="AA185" s="170" t="str">
        <f>'Analitika nastave'!AB186</f>
        <v>NE</v>
      </c>
      <c r="AB185" s="46">
        <f>'Analitika nastave'!AC186</f>
        <v>0</v>
      </c>
      <c r="AC185" s="47">
        <f>'Analitika nastave'!AD186</f>
        <v>0</v>
      </c>
      <c r="AD185" s="47">
        <f>'Analitika nastave'!AE186</f>
        <v>0</v>
      </c>
      <c r="AE185" s="47">
        <f>'Analitika nastave'!AF186</f>
        <v>0</v>
      </c>
      <c r="AF185" s="194">
        <f>'Analitika nastave'!AG186</f>
        <v>0</v>
      </c>
      <c r="AG185" s="170" t="str">
        <f>'Analitika nastave'!AH186</f>
        <v>NE</v>
      </c>
      <c r="AH185" s="46">
        <f>'Analitika nastave'!AI186</f>
        <v>0</v>
      </c>
      <c r="AI185" s="47">
        <f>'Analitika nastave'!AJ186</f>
        <v>0</v>
      </c>
      <c r="AJ185" s="47">
        <f>'Analitika nastave'!AK186</f>
        <v>0</v>
      </c>
      <c r="AK185" s="47">
        <f>'Analitika nastave'!AL186</f>
        <v>0</v>
      </c>
      <c r="AL185" s="194">
        <f>'Analitika nastave'!AM186</f>
        <v>0</v>
      </c>
      <c r="AM185" s="170" t="str">
        <f>'Analitika nastave'!AN186</f>
        <v>NE</v>
      </c>
      <c r="AN185" s="198">
        <f>'Analitika nastave'!AO186</f>
        <v>0</v>
      </c>
    </row>
    <row r="186" spans="1:40" ht="15.75" thickBot="1" x14ac:dyDescent="0.3">
      <c r="A186" s="191"/>
      <c r="B186" s="193"/>
      <c r="C186" s="50" t="str">
        <f>'Analitika nastave'!D187</f>
        <v>P</v>
      </c>
      <c r="D186" s="51">
        <f>'Analitika nastave'!E187</f>
        <v>0</v>
      </c>
      <c r="E186" s="51">
        <f>'Analitika nastave'!F187</f>
        <v>0</v>
      </c>
      <c r="F186" s="51">
        <f>'Analitika nastave'!G187</f>
        <v>0</v>
      </c>
      <c r="G186" s="51">
        <f>'Analitika nastave'!H187</f>
        <v>0</v>
      </c>
      <c r="H186" s="195"/>
      <c r="I186" s="196"/>
      <c r="J186" s="52">
        <f>'Analitika nastave'!K187</f>
        <v>0</v>
      </c>
      <c r="K186" s="51">
        <f>'Analitika nastave'!L187</f>
        <v>0</v>
      </c>
      <c r="L186" s="51">
        <f>'Analitika nastave'!M187</f>
        <v>0</v>
      </c>
      <c r="M186" s="51">
        <f>'Analitika nastave'!N187</f>
        <v>0</v>
      </c>
      <c r="N186" s="195"/>
      <c r="O186" s="196"/>
      <c r="P186" s="52">
        <f>'Analitika nastave'!Q187</f>
        <v>0</v>
      </c>
      <c r="Q186" s="51">
        <f>'Analitika nastave'!R187</f>
        <v>0</v>
      </c>
      <c r="R186" s="51">
        <f>'Analitika nastave'!S187</f>
        <v>0</v>
      </c>
      <c r="S186" s="51">
        <f>'Analitika nastave'!T187</f>
        <v>0</v>
      </c>
      <c r="T186" s="195"/>
      <c r="U186" s="196"/>
      <c r="V186" s="52">
        <f>'Analitika nastave'!W187</f>
        <v>0</v>
      </c>
      <c r="W186" s="51">
        <f>'Analitika nastave'!X187</f>
        <v>0</v>
      </c>
      <c r="X186" s="51">
        <f>'Analitika nastave'!Y187</f>
        <v>0</v>
      </c>
      <c r="Y186" s="51">
        <f>'Analitika nastave'!Z187</f>
        <v>0</v>
      </c>
      <c r="Z186" s="195"/>
      <c r="AA186" s="196"/>
      <c r="AB186" s="52">
        <f>'Analitika nastave'!AC187</f>
        <v>0</v>
      </c>
      <c r="AC186" s="51">
        <f>'Analitika nastave'!AD187</f>
        <v>0</v>
      </c>
      <c r="AD186" s="51">
        <f>'Analitika nastave'!AE187</f>
        <v>0</v>
      </c>
      <c r="AE186" s="51">
        <f>'Analitika nastave'!AF187</f>
        <v>0</v>
      </c>
      <c r="AF186" s="197"/>
      <c r="AG186" s="196"/>
      <c r="AH186" s="52">
        <f>'Analitika nastave'!AI187</f>
        <v>0</v>
      </c>
      <c r="AI186" s="51">
        <f>'Analitika nastave'!AJ187</f>
        <v>0</v>
      </c>
      <c r="AJ186" s="51">
        <f>'Analitika nastave'!AK187</f>
        <v>0</v>
      </c>
      <c r="AK186" s="51">
        <f>'Analitika nastave'!AL187</f>
        <v>0</v>
      </c>
      <c r="AL186" s="197"/>
      <c r="AM186" s="196"/>
      <c r="AN186" s="199"/>
    </row>
    <row r="187" spans="1:40" x14ac:dyDescent="0.25">
      <c r="A187" s="190">
        <v>91</v>
      </c>
      <c r="B187" s="192">
        <f>'Analitika nastave'!C188</f>
        <v>0</v>
      </c>
      <c r="C187" s="45" t="str">
        <f>'Analitika nastave'!D188</f>
        <v>B</v>
      </c>
      <c r="D187" s="46">
        <f>'Analitika nastave'!E188</f>
        <v>0</v>
      </c>
      <c r="E187" s="47">
        <f>'Analitika nastave'!F188</f>
        <v>0</v>
      </c>
      <c r="F187" s="47">
        <f>'Analitika nastave'!G188</f>
        <v>0</v>
      </c>
      <c r="G187" s="47">
        <f>'Analitika nastave'!H188</f>
        <v>0</v>
      </c>
      <c r="H187" s="194">
        <f>'Analitika nastave'!I188</f>
        <v>0</v>
      </c>
      <c r="I187" s="170" t="str">
        <f>'Analitika nastave'!J188</f>
        <v>NE</v>
      </c>
      <c r="J187" s="46">
        <f>'Analitika nastave'!K188</f>
        <v>0</v>
      </c>
      <c r="K187" s="47">
        <f>'Analitika nastave'!L188</f>
        <v>0</v>
      </c>
      <c r="L187" s="47">
        <f>'Analitika nastave'!M188</f>
        <v>0</v>
      </c>
      <c r="M187" s="47">
        <f>'Analitika nastave'!N188</f>
        <v>0</v>
      </c>
      <c r="N187" s="194">
        <f>'Analitika nastave'!O188</f>
        <v>0</v>
      </c>
      <c r="O187" s="170" t="str">
        <f>'Analitika nastave'!P188</f>
        <v>NE</v>
      </c>
      <c r="P187" s="46">
        <f>'Analitika nastave'!Q188</f>
        <v>0</v>
      </c>
      <c r="Q187" s="47">
        <f>'Analitika nastave'!R188</f>
        <v>0</v>
      </c>
      <c r="R187" s="47">
        <f>'Analitika nastave'!S188</f>
        <v>0</v>
      </c>
      <c r="S187" s="47">
        <f>'Analitika nastave'!T188</f>
        <v>0</v>
      </c>
      <c r="T187" s="194">
        <f>'Analitika nastave'!U188</f>
        <v>0</v>
      </c>
      <c r="U187" s="170" t="str">
        <f>'Analitika nastave'!V188</f>
        <v>NE</v>
      </c>
      <c r="V187" s="46">
        <f>'Analitika nastave'!W188</f>
        <v>0</v>
      </c>
      <c r="W187" s="47">
        <f>'Analitika nastave'!X188</f>
        <v>0</v>
      </c>
      <c r="X187" s="47">
        <f>'Analitika nastave'!Y188</f>
        <v>0</v>
      </c>
      <c r="Y187" s="47">
        <f>'Analitika nastave'!Z188</f>
        <v>0</v>
      </c>
      <c r="Z187" s="194">
        <f>'Analitika nastave'!AA188</f>
        <v>0</v>
      </c>
      <c r="AA187" s="170" t="str">
        <f>'Analitika nastave'!AB188</f>
        <v>NE</v>
      </c>
      <c r="AB187" s="46">
        <f>'Analitika nastave'!AC188</f>
        <v>0</v>
      </c>
      <c r="AC187" s="47">
        <f>'Analitika nastave'!AD188</f>
        <v>0</v>
      </c>
      <c r="AD187" s="47">
        <f>'Analitika nastave'!AE188</f>
        <v>0</v>
      </c>
      <c r="AE187" s="47">
        <f>'Analitika nastave'!AF188</f>
        <v>0</v>
      </c>
      <c r="AF187" s="194">
        <f>'Analitika nastave'!AG188</f>
        <v>0</v>
      </c>
      <c r="AG187" s="170" t="str">
        <f>'Analitika nastave'!AH188</f>
        <v>NE</v>
      </c>
      <c r="AH187" s="46">
        <f>'Analitika nastave'!AI188</f>
        <v>0</v>
      </c>
      <c r="AI187" s="47">
        <f>'Analitika nastave'!AJ188</f>
        <v>0</v>
      </c>
      <c r="AJ187" s="47">
        <f>'Analitika nastave'!AK188</f>
        <v>0</v>
      </c>
      <c r="AK187" s="47">
        <f>'Analitika nastave'!AL188</f>
        <v>0</v>
      </c>
      <c r="AL187" s="194">
        <f>'Analitika nastave'!AM188</f>
        <v>0</v>
      </c>
      <c r="AM187" s="170" t="str">
        <f>'Analitika nastave'!AN188</f>
        <v>NE</v>
      </c>
      <c r="AN187" s="198">
        <f>'Analitika nastave'!AO188</f>
        <v>0</v>
      </c>
    </row>
    <row r="188" spans="1:40" ht="15.75" thickBot="1" x14ac:dyDescent="0.3">
      <c r="A188" s="191"/>
      <c r="B188" s="193"/>
      <c r="C188" s="50" t="str">
        <f>'Analitika nastave'!D189</f>
        <v>P</v>
      </c>
      <c r="D188" s="51">
        <f>'Analitika nastave'!E189</f>
        <v>0</v>
      </c>
      <c r="E188" s="51">
        <f>'Analitika nastave'!F189</f>
        <v>0</v>
      </c>
      <c r="F188" s="51">
        <f>'Analitika nastave'!G189</f>
        <v>0</v>
      </c>
      <c r="G188" s="51">
        <f>'Analitika nastave'!H189</f>
        <v>0</v>
      </c>
      <c r="H188" s="195"/>
      <c r="I188" s="196"/>
      <c r="J188" s="52">
        <f>'Analitika nastave'!K189</f>
        <v>0</v>
      </c>
      <c r="K188" s="51">
        <f>'Analitika nastave'!L189</f>
        <v>0</v>
      </c>
      <c r="L188" s="51">
        <f>'Analitika nastave'!M189</f>
        <v>0</v>
      </c>
      <c r="M188" s="51">
        <f>'Analitika nastave'!N189</f>
        <v>0</v>
      </c>
      <c r="N188" s="195"/>
      <c r="O188" s="196"/>
      <c r="P188" s="52">
        <f>'Analitika nastave'!Q189</f>
        <v>0</v>
      </c>
      <c r="Q188" s="51">
        <f>'Analitika nastave'!R189</f>
        <v>0</v>
      </c>
      <c r="R188" s="51">
        <f>'Analitika nastave'!S189</f>
        <v>0</v>
      </c>
      <c r="S188" s="51">
        <f>'Analitika nastave'!T189</f>
        <v>0</v>
      </c>
      <c r="T188" s="195"/>
      <c r="U188" s="196"/>
      <c r="V188" s="52">
        <f>'Analitika nastave'!W189</f>
        <v>0</v>
      </c>
      <c r="W188" s="51">
        <f>'Analitika nastave'!X189</f>
        <v>0</v>
      </c>
      <c r="X188" s="51">
        <f>'Analitika nastave'!Y189</f>
        <v>0</v>
      </c>
      <c r="Y188" s="51">
        <f>'Analitika nastave'!Z189</f>
        <v>0</v>
      </c>
      <c r="Z188" s="195"/>
      <c r="AA188" s="196"/>
      <c r="AB188" s="52">
        <f>'Analitika nastave'!AC189</f>
        <v>0</v>
      </c>
      <c r="AC188" s="51">
        <f>'Analitika nastave'!AD189</f>
        <v>0</v>
      </c>
      <c r="AD188" s="51">
        <f>'Analitika nastave'!AE189</f>
        <v>0</v>
      </c>
      <c r="AE188" s="51">
        <f>'Analitika nastave'!AF189</f>
        <v>0</v>
      </c>
      <c r="AF188" s="197"/>
      <c r="AG188" s="196"/>
      <c r="AH188" s="52">
        <f>'Analitika nastave'!AI189</f>
        <v>0</v>
      </c>
      <c r="AI188" s="51">
        <f>'Analitika nastave'!AJ189</f>
        <v>0</v>
      </c>
      <c r="AJ188" s="51">
        <f>'Analitika nastave'!AK189</f>
        <v>0</v>
      </c>
      <c r="AK188" s="51">
        <f>'Analitika nastave'!AL189</f>
        <v>0</v>
      </c>
      <c r="AL188" s="197"/>
      <c r="AM188" s="196"/>
      <c r="AN188" s="199"/>
    </row>
    <row r="189" spans="1:40" x14ac:dyDescent="0.25">
      <c r="A189" s="190">
        <v>92</v>
      </c>
      <c r="B189" s="192">
        <f>'Analitika nastave'!C190</f>
        <v>0</v>
      </c>
      <c r="C189" s="45" t="str">
        <f>'Analitika nastave'!D190</f>
        <v>B</v>
      </c>
      <c r="D189" s="46">
        <f>'Analitika nastave'!E190</f>
        <v>0</v>
      </c>
      <c r="E189" s="47">
        <f>'Analitika nastave'!F190</f>
        <v>0</v>
      </c>
      <c r="F189" s="47">
        <f>'Analitika nastave'!G190</f>
        <v>0</v>
      </c>
      <c r="G189" s="47">
        <f>'Analitika nastave'!H190</f>
        <v>0</v>
      </c>
      <c r="H189" s="194">
        <f>'Analitika nastave'!I190</f>
        <v>0</v>
      </c>
      <c r="I189" s="170" t="str">
        <f>'Analitika nastave'!J190</f>
        <v>NE</v>
      </c>
      <c r="J189" s="46">
        <f>'Analitika nastave'!K190</f>
        <v>0</v>
      </c>
      <c r="K189" s="47">
        <f>'Analitika nastave'!L190</f>
        <v>0</v>
      </c>
      <c r="L189" s="47">
        <f>'Analitika nastave'!M190</f>
        <v>0</v>
      </c>
      <c r="M189" s="47">
        <f>'Analitika nastave'!N190</f>
        <v>0</v>
      </c>
      <c r="N189" s="194">
        <f>'Analitika nastave'!O190</f>
        <v>0</v>
      </c>
      <c r="O189" s="170" t="str">
        <f>'Analitika nastave'!P190</f>
        <v>NE</v>
      </c>
      <c r="P189" s="46">
        <f>'Analitika nastave'!Q190</f>
        <v>0</v>
      </c>
      <c r="Q189" s="47">
        <f>'Analitika nastave'!R190</f>
        <v>0</v>
      </c>
      <c r="R189" s="47">
        <f>'Analitika nastave'!S190</f>
        <v>0</v>
      </c>
      <c r="S189" s="47">
        <f>'Analitika nastave'!T190</f>
        <v>0</v>
      </c>
      <c r="T189" s="194">
        <f>'Analitika nastave'!U190</f>
        <v>0</v>
      </c>
      <c r="U189" s="170" t="str">
        <f>'Analitika nastave'!V190</f>
        <v>NE</v>
      </c>
      <c r="V189" s="46">
        <f>'Analitika nastave'!W190</f>
        <v>0</v>
      </c>
      <c r="W189" s="47">
        <f>'Analitika nastave'!X190</f>
        <v>0</v>
      </c>
      <c r="X189" s="47">
        <f>'Analitika nastave'!Y190</f>
        <v>0</v>
      </c>
      <c r="Y189" s="47">
        <f>'Analitika nastave'!Z190</f>
        <v>0</v>
      </c>
      <c r="Z189" s="194">
        <f>'Analitika nastave'!AA190</f>
        <v>0</v>
      </c>
      <c r="AA189" s="170" t="str">
        <f>'Analitika nastave'!AB190</f>
        <v>NE</v>
      </c>
      <c r="AB189" s="46">
        <f>'Analitika nastave'!AC190</f>
        <v>0</v>
      </c>
      <c r="AC189" s="47">
        <f>'Analitika nastave'!AD190</f>
        <v>0</v>
      </c>
      <c r="AD189" s="47">
        <f>'Analitika nastave'!AE190</f>
        <v>0</v>
      </c>
      <c r="AE189" s="47">
        <f>'Analitika nastave'!AF190</f>
        <v>0</v>
      </c>
      <c r="AF189" s="194">
        <f>'Analitika nastave'!AG190</f>
        <v>0</v>
      </c>
      <c r="AG189" s="170" t="str">
        <f>'Analitika nastave'!AH190</f>
        <v>NE</v>
      </c>
      <c r="AH189" s="46">
        <f>'Analitika nastave'!AI190</f>
        <v>0</v>
      </c>
      <c r="AI189" s="47">
        <f>'Analitika nastave'!AJ190</f>
        <v>0</v>
      </c>
      <c r="AJ189" s="47">
        <f>'Analitika nastave'!AK190</f>
        <v>0</v>
      </c>
      <c r="AK189" s="47">
        <f>'Analitika nastave'!AL190</f>
        <v>0</v>
      </c>
      <c r="AL189" s="194">
        <f>'Analitika nastave'!AM190</f>
        <v>0</v>
      </c>
      <c r="AM189" s="170" t="str">
        <f>'Analitika nastave'!AN190</f>
        <v>NE</v>
      </c>
      <c r="AN189" s="198">
        <f>'Analitika nastave'!AO190</f>
        <v>0</v>
      </c>
    </row>
    <row r="190" spans="1:40" ht="15.75" thickBot="1" x14ac:dyDescent="0.3">
      <c r="A190" s="191"/>
      <c r="B190" s="193"/>
      <c r="C190" s="50" t="str">
        <f>'Analitika nastave'!D191</f>
        <v>P</v>
      </c>
      <c r="D190" s="51">
        <f>'Analitika nastave'!E191</f>
        <v>0</v>
      </c>
      <c r="E190" s="51">
        <f>'Analitika nastave'!F191</f>
        <v>0</v>
      </c>
      <c r="F190" s="51">
        <f>'Analitika nastave'!G191</f>
        <v>0</v>
      </c>
      <c r="G190" s="51">
        <f>'Analitika nastave'!H191</f>
        <v>0</v>
      </c>
      <c r="H190" s="195"/>
      <c r="I190" s="196"/>
      <c r="J190" s="52">
        <f>'Analitika nastave'!K191</f>
        <v>0</v>
      </c>
      <c r="K190" s="51">
        <f>'Analitika nastave'!L191</f>
        <v>0</v>
      </c>
      <c r="L190" s="51">
        <f>'Analitika nastave'!M191</f>
        <v>0</v>
      </c>
      <c r="M190" s="51">
        <f>'Analitika nastave'!N191</f>
        <v>0</v>
      </c>
      <c r="N190" s="195"/>
      <c r="O190" s="196"/>
      <c r="P190" s="52">
        <f>'Analitika nastave'!Q191</f>
        <v>0</v>
      </c>
      <c r="Q190" s="51">
        <f>'Analitika nastave'!R191</f>
        <v>0</v>
      </c>
      <c r="R190" s="51">
        <f>'Analitika nastave'!S191</f>
        <v>0</v>
      </c>
      <c r="S190" s="51">
        <f>'Analitika nastave'!T191</f>
        <v>0</v>
      </c>
      <c r="T190" s="195"/>
      <c r="U190" s="196"/>
      <c r="V190" s="52">
        <f>'Analitika nastave'!W191</f>
        <v>0</v>
      </c>
      <c r="W190" s="51">
        <f>'Analitika nastave'!X191</f>
        <v>0</v>
      </c>
      <c r="X190" s="51">
        <f>'Analitika nastave'!Y191</f>
        <v>0</v>
      </c>
      <c r="Y190" s="51">
        <f>'Analitika nastave'!Z191</f>
        <v>0</v>
      </c>
      <c r="Z190" s="195"/>
      <c r="AA190" s="196"/>
      <c r="AB190" s="52">
        <f>'Analitika nastave'!AC191</f>
        <v>0</v>
      </c>
      <c r="AC190" s="51">
        <f>'Analitika nastave'!AD191</f>
        <v>0</v>
      </c>
      <c r="AD190" s="51">
        <f>'Analitika nastave'!AE191</f>
        <v>0</v>
      </c>
      <c r="AE190" s="51">
        <f>'Analitika nastave'!AF191</f>
        <v>0</v>
      </c>
      <c r="AF190" s="197"/>
      <c r="AG190" s="196"/>
      <c r="AH190" s="52">
        <f>'Analitika nastave'!AI191</f>
        <v>0</v>
      </c>
      <c r="AI190" s="51">
        <f>'Analitika nastave'!AJ191</f>
        <v>0</v>
      </c>
      <c r="AJ190" s="51">
        <f>'Analitika nastave'!AK191</f>
        <v>0</v>
      </c>
      <c r="AK190" s="51">
        <f>'Analitika nastave'!AL191</f>
        <v>0</v>
      </c>
      <c r="AL190" s="197"/>
      <c r="AM190" s="196"/>
      <c r="AN190" s="199"/>
    </row>
    <row r="191" spans="1:40" x14ac:dyDescent="0.25">
      <c r="A191" s="190">
        <v>93</v>
      </c>
      <c r="B191" s="192">
        <f>'Analitika nastave'!C192</f>
        <v>0</v>
      </c>
      <c r="C191" s="45" t="str">
        <f>'Analitika nastave'!D192</f>
        <v>B</v>
      </c>
      <c r="D191" s="46">
        <f>'Analitika nastave'!E192</f>
        <v>0</v>
      </c>
      <c r="E191" s="47">
        <f>'Analitika nastave'!F192</f>
        <v>0</v>
      </c>
      <c r="F191" s="47">
        <f>'Analitika nastave'!G192</f>
        <v>0</v>
      </c>
      <c r="G191" s="47">
        <f>'Analitika nastave'!H192</f>
        <v>0</v>
      </c>
      <c r="H191" s="194">
        <f>'Analitika nastave'!I192</f>
        <v>0</v>
      </c>
      <c r="I191" s="170" t="str">
        <f>'Analitika nastave'!J192</f>
        <v>NE</v>
      </c>
      <c r="J191" s="46">
        <f>'Analitika nastave'!K192</f>
        <v>0</v>
      </c>
      <c r="K191" s="47">
        <f>'Analitika nastave'!L192</f>
        <v>0</v>
      </c>
      <c r="L191" s="47">
        <f>'Analitika nastave'!M192</f>
        <v>0</v>
      </c>
      <c r="M191" s="47">
        <f>'Analitika nastave'!N192</f>
        <v>0</v>
      </c>
      <c r="N191" s="194">
        <f>'Analitika nastave'!O192</f>
        <v>0</v>
      </c>
      <c r="O191" s="170" t="str">
        <f>'Analitika nastave'!P192</f>
        <v>NE</v>
      </c>
      <c r="P191" s="46">
        <f>'Analitika nastave'!Q192</f>
        <v>0</v>
      </c>
      <c r="Q191" s="47">
        <f>'Analitika nastave'!R192</f>
        <v>0</v>
      </c>
      <c r="R191" s="47">
        <f>'Analitika nastave'!S192</f>
        <v>0</v>
      </c>
      <c r="S191" s="47">
        <f>'Analitika nastave'!T192</f>
        <v>0</v>
      </c>
      <c r="T191" s="194">
        <f>'Analitika nastave'!U192</f>
        <v>0</v>
      </c>
      <c r="U191" s="170" t="str">
        <f>'Analitika nastave'!V192</f>
        <v>NE</v>
      </c>
      <c r="V191" s="46">
        <f>'Analitika nastave'!W192</f>
        <v>0</v>
      </c>
      <c r="W191" s="47">
        <f>'Analitika nastave'!X192</f>
        <v>0</v>
      </c>
      <c r="X191" s="47">
        <f>'Analitika nastave'!Y192</f>
        <v>0</v>
      </c>
      <c r="Y191" s="47">
        <f>'Analitika nastave'!Z192</f>
        <v>0</v>
      </c>
      <c r="Z191" s="194">
        <f>'Analitika nastave'!AA192</f>
        <v>0</v>
      </c>
      <c r="AA191" s="170" t="str">
        <f>'Analitika nastave'!AB192</f>
        <v>NE</v>
      </c>
      <c r="AB191" s="46">
        <f>'Analitika nastave'!AC192</f>
        <v>0</v>
      </c>
      <c r="AC191" s="47">
        <f>'Analitika nastave'!AD192</f>
        <v>0</v>
      </c>
      <c r="AD191" s="47">
        <f>'Analitika nastave'!AE192</f>
        <v>0</v>
      </c>
      <c r="AE191" s="47">
        <f>'Analitika nastave'!AF192</f>
        <v>0</v>
      </c>
      <c r="AF191" s="194">
        <f>'Analitika nastave'!AG192</f>
        <v>0</v>
      </c>
      <c r="AG191" s="170" t="str">
        <f>'Analitika nastave'!AH192</f>
        <v>NE</v>
      </c>
      <c r="AH191" s="46">
        <f>'Analitika nastave'!AI192</f>
        <v>0</v>
      </c>
      <c r="AI191" s="47">
        <f>'Analitika nastave'!AJ192</f>
        <v>0</v>
      </c>
      <c r="AJ191" s="47">
        <f>'Analitika nastave'!AK192</f>
        <v>0</v>
      </c>
      <c r="AK191" s="47">
        <f>'Analitika nastave'!AL192</f>
        <v>0</v>
      </c>
      <c r="AL191" s="194">
        <f>'Analitika nastave'!AM192</f>
        <v>0</v>
      </c>
      <c r="AM191" s="170" t="str">
        <f>'Analitika nastave'!AN192</f>
        <v>NE</v>
      </c>
      <c r="AN191" s="198">
        <f>'Analitika nastave'!AO192</f>
        <v>0</v>
      </c>
    </row>
    <row r="192" spans="1:40" ht="15.75" thickBot="1" x14ac:dyDescent="0.3">
      <c r="A192" s="191"/>
      <c r="B192" s="193"/>
      <c r="C192" s="50" t="str">
        <f>'Analitika nastave'!D193</f>
        <v>P</v>
      </c>
      <c r="D192" s="51">
        <f>'Analitika nastave'!E193</f>
        <v>0</v>
      </c>
      <c r="E192" s="51">
        <f>'Analitika nastave'!F193</f>
        <v>0</v>
      </c>
      <c r="F192" s="51">
        <f>'Analitika nastave'!G193</f>
        <v>0</v>
      </c>
      <c r="G192" s="51">
        <f>'Analitika nastave'!H193</f>
        <v>0</v>
      </c>
      <c r="H192" s="195"/>
      <c r="I192" s="196"/>
      <c r="J192" s="52">
        <f>'Analitika nastave'!K193</f>
        <v>0</v>
      </c>
      <c r="K192" s="51">
        <f>'Analitika nastave'!L193</f>
        <v>0</v>
      </c>
      <c r="L192" s="51">
        <f>'Analitika nastave'!M193</f>
        <v>0</v>
      </c>
      <c r="M192" s="51">
        <f>'Analitika nastave'!N193</f>
        <v>0</v>
      </c>
      <c r="N192" s="195"/>
      <c r="O192" s="196"/>
      <c r="P192" s="52">
        <f>'Analitika nastave'!Q193</f>
        <v>0</v>
      </c>
      <c r="Q192" s="51">
        <f>'Analitika nastave'!R193</f>
        <v>0</v>
      </c>
      <c r="R192" s="51">
        <f>'Analitika nastave'!S193</f>
        <v>0</v>
      </c>
      <c r="S192" s="51">
        <f>'Analitika nastave'!T193</f>
        <v>0</v>
      </c>
      <c r="T192" s="195"/>
      <c r="U192" s="196"/>
      <c r="V192" s="52">
        <f>'Analitika nastave'!W193</f>
        <v>0</v>
      </c>
      <c r="W192" s="51">
        <f>'Analitika nastave'!X193</f>
        <v>0</v>
      </c>
      <c r="X192" s="51">
        <f>'Analitika nastave'!Y193</f>
        <v>0</v>
      </c>
      <c r="Y192" s="51">
        <f>'Analitika nastave'!Z193</f>
        <v>0</v>
      </c>
      <c r="Z192" s="195"/>
      <c r="AA192" s="196"/>
      <c r="AB192" s="52">
        <f>'Analitika nastave'!AC193</f>
        <v>0</v>
      </c>
      <c r="AC192" s="51">
        <f>'Analitika nastave'!AD193</f>
        <v>0</v>
      </c>
      <c r="AD192" s="51">
        <f>'Analitika nastave'!AE193</f>
        <v>0</v>
      </c>
      <c r="AE192" s="51">
        <f>'Analitika nastave'!AF193</f>
        <v>0</v>
      </c>
      <c r="AF192" s="197"/>
      <c r="AG192" s="196"/>
      <c r="AH192" s="52">
        <f>'Analitika nastave'!AI193</f>
        <v>0</v>
      </c>
      <c r="AI192" s="51">
        <f>'Analitika nastave'!AJ193</f>
        <v>0</v>
      </c>
      <c r="AJ192" s="51">
        <f>'Analitika nastave'!AK193</f>
        <v>0</v>
      </c>
      <c r="AK192" s="51">
        <f>'Analitika nastave'!AL193</f>
        <v>0</v>
      </c>
      <c r="AL192" s="197"/>
      <c r="AM192" s="196"/>
      <c r="AN192" s="199"/>
    </row>
    <row r="193" spans="1:40" x14ac:dyDescent="0.25">
      <c r="A193" s="190">
        <v>94</v>
      </c>
      <c r="B193" s="192">
        <f>'Analitika nastave'!C194</f>
        <v>0</v>
      </c>
      <c r="C193" s="45" t="str">
        <f>'Analitika nastave'!D194</f>
        <v>B</v>
      </c>
      <c r="D193" s="46">
        <f>'Analitika nastave'!E194</f>
        <v>0</v>
      </c>
      <c r="E193" s="47">
        <f>'Analitika nastave'!F194</f>
        <v>0</v>
      </c>
      <c r="F193" s="47">
        <f>'Analitika nastave'!G194</f>
        <v>0</v>
      </c>
      <c r="G193" s="47">
        <f>'Analitika nastave'!H194</f>
        <v>0</v>
      </c>
      <c r="H193" s="194">
        <f>'Analitika nastave'!I194</f>
        <v>0</v>
      </c>
      <c r="I193" s="170" t="str">
        <f>'Analitika nastave'!J194</f>
        <v>NE</v>
      </c>
      <c r="J193" s="46">
        <f>'Analitika nastave'!K194</f>
        <v>0</v>
      </c>
      <c r="K193" s="47">
        <f>'Analitika nastave'!L194</f>
        <v>0</v>
      </c>
      <c r="L193" s="47">
        <f>'Analitika nastave'!M194</f>
        <v>0</v>
      </c>
      <c r="M193" s="47">
        <f>'Analitika nastave'!N194</f>
        <v>0</v>
      </c>
      <c r="N193" s="194">
        <f>'Analitika nastave'!O194</f>
        <v>0</v>
      </c>
      <c r="O193" s="170" t="str">
        <f>'Analitika nastave'!P194</f>
        <v>NE</v>
      </c>
      <c r="P193" s="46">
        <f>'Analitika nastave'!Q194</f>
        <v>0</v>
      </c>
      <c r="Q193" s="47">
        <f>'Analitika nastave'!R194</f>
        <v>0</v>
      </c>
      <c r="R193" s="47">
        <f>'Analitika nastave'!S194</f>
        <v>0</v>
      </c>
      <c r="S193" s="47">
        <f>'Analitika nastave'!T194</f>
        <v>0</v>
      </c>
      <c r="T193" s="194">
        <f>'Analitika nastave'!U194</f>
        <v>0</v>
      </c>
      <c r="U193" s="170" t="str">
        <f>'Analitika nastave'!V194</f>
        <v>NE</v>
      </c>
      <c r="V193" s="46">
        <f>'Analitika nastave'!W194</f>
        <v>0</v>
      </c>
      <c r="W193" s="47">
        <f>'Analitika nastave'!X194</f>
        <v>0</v>
      </c>
      <c r="X193" s="47">
        <f>'Analitika nastave'!Y194</f>
        <v>0</v>
      </c>
      <c r="Y193" s="47">
        <f>'Analitika nastave'!Z194</f>
        <v>0</v>
      </c>
      <c r="Z193" s="194">
        <f>'Analitika nastave'!AA194</f>
        <v>0</v>
      </c>
      <c r="AA193" s="170" t="str">
        <f>'Analitika nastave'!AB194</f>
        <v>NE</v>
      </c>
      <c r="AB193" s="46">
        <f>'Analitika nastave'!AC194</f>
        <v>0</v>
      </c>
      <c r="AC193" s="47">
        <f>'Analitika nastave'!AD194</f>
        <v>0</v>
      </c>
      <c r="AD193" s="47">
        <f>'Analitika nastave'!AE194</f>
        <v>0</v>
      </c>
      <c r="AE193" s="47">
        <f>'Analitika nastave'!AF194</f>
        <v>0</v>
      </c>
      <c r="AF193" s="194">
        <f>'Analitika nastave'!AG194</f>
        <v>0</v>
      </c>
      <c r="AG193" s="170" t="str">
        <f>'Analitika nastave'!AH194</f>
        <v>NE</v>
      </c>
      <c r="AH193" s="46">
        <f>'Analitika nastave'!AI194</f>
        <v>0</v>
      </c>
      <c r="AI193" s="47">
        <f>'Analitika nastave'!AJ194</f>
        <v>0</v>
      </c>
      <c r="AJ193" s="47">
        <f>'Analitika nastave'!AK194</f>
        <v>0</v>
      </c>
      <c r="AK193" s="47">
        <f>'Analitika nastave'!AL194</f>
        <v>0</v>
      </c>
      <c r="AL193" s="194">
        <f>'Analitika nastave'!AM194</f>
        <v>0</v>
      </c>
      <c r="AM193" s="170" t="str">
        <f>'Analitika nastave'!AN194</f>
        <v>NE</v>
      </c>
      <c r="AN193" s="198">
        <f>'Analitika nastave'!AO194</f>
        <v>0</v>
      </c>
    </row>
    <row r="194" spans="1:40" ht="15.75" thickBot="1" x14ac:dyDescent="0.3">
      <c r="A194" s="191"/>
      <c r="B194" s="193"/>
      <c r="C194" s="50" t="str">
        <f>'Analitika nastave'!D195</f>
        <v>P</v>
      </c>
      <c r="D194" s="51">
        <f>'Analitika nastave'!E195</f>
        <v>0</v>
      </c>
      <c r="E194" s="51">
        <f>'Analitika nastave'!F195</f>
        <v>0</v>
      </c>
      <c r="F194" s="51">
        <f>'Analitika nastave'!G195</f>
        <v>0</v>
      </c>
      <c r="G194" s="51">
        <f>'Analitika nastave'!H195</f>
        <v>0</v>
      </c>
      <c r="H194" s="195"/>
      <c r="I194" s="196"/>
      <c r="J194" s="52">
        <f>'Analitika nastave'!K195</f>
        <v>0</v>
      </c>
      <c r="K194" s="51">
        <f>'Analitika nastave'!L195</f>
        <v>0</v>
      </c>
      <c r="L194" s="51">
        <f>'Analitika nastave'!M195</f>
        <v>0</v>
      </c>
      <c r="M194" s="51">
        <f>'Analitika nastave'!N195</f>
        <v>0</v>
      </c>
      <c r="N194" s="195"/>
      <c r="O194" s="196"/>
      <c r="P194" s="52">
        <f>'Analitika nastave'!Q195</f>
        <v>0</v>
      </c>
      <c r="Q194" s="51">
        <f>'Analitika nastave'!R195</f>
        <v>0</v>
      </c>
      <c r="R194" s="51">
        <f>'Analitika nastave'!S195</f>
        <v>0</v>
      </c>
      <c r="S194" s="51">
        <f>'Analitika nastave'!T195</f>
        <v>0</v>
      </c>
      <c r="T194" s="195"/>
      <c r="U194" s="196"/>
      <c r="V194" s="52">
        <f>'Analitika nastave'!W195</f>
        <v>0</v>
      </c>
      <c r="W194" s="51">
        <f>'Analitika nastave'!X195</f>
        <v>0</v>
      </c>
      <c r="X194" s="51">
        <f>'Analitika nastave'!Y195</f>
        <v>0</v>
      </c>
      <c r="Y194" s="51">
        <f>'Analitika nastave'!Z195</f>
        <v>0</v>
      </c>
      <c r="Z194" s="195"/>
      <c r="AA194" s="196"/>
      <c r="AB194" s="52">
        <f>'Analitika nastave'!AC195</f>
        <v>0</v>
      </c>
      <c r="AC194" s="51">
        <f>'Analitika nastave'!AD195</f>
        <v>0</v>
      </c>
      <c r="AD194" s="51">
        <f>'Analitika nastave'!AE195</f>
        <v>0</v>
      </c>
      <c r="AE194" s="51">
        <f>'Analitika nastave'!AF195</f>
        <v>0</v>
      </c>
      <c r="AF194" s="197"/>
      <c r="AG194" s="196"/>
      <c r="AH194" s="52">
        <f>'Analitika nastave'!AI195</f>
        <v>0</v>
      </c>
      <c r="AI194" s="51">
        <f>'Analitika nastave'!AJ195</f>
        <v>0</v>
      </c>
      <c r="AJ194" s="51">
        <f>'Analitika nastave'!AK195</f>
        <v>0</v>
      </c>
      <c r="AK194" s="51">
        <f>'Analitika nastave'!AL195</f>
        <v>0</v>
      </c>
      <c r="AL194" s="197"/>
      <c r="AM194" s="196"/>
      <c r="AN194" s="199"/>
    </row>
    <row r="195" spans="1:40" x14ac:dyDescent="0.25">
      <c r="A195" s="190">
        <v>95</v>
      </c>
      <c r="B195" s="192">
        <f>'Analitika nastave'!C196</f>
        <v>0</v>
      </c>
      <c r="C195" s="45" t="str">
        <f>'Analitika nastave'!D196</f>
        <v>B</v>
      </c>
      <c r="D195" s="46">
        <f>'Analitika nastave'!E196</f>
        <v>0</v>
      </c>
      <c r="E195" s="47">
        <f>'Analitika nastave'!F196</f>
        <v>0</v>
      </c>
      <c r="F195" s="47">
        <f>'Analitika nastave'!G196</f>
        <v>0</v>
      </c>
      <c r="G195" s="47">
        <f>'Analitika nastave'!H196</f>
        <v>0</v>
      </c>
      <c r="H195" s="194">
        <f>'Analitika nastave'!I196</f>
        <v>0</v>
      </c>
      <c r="I195" s="170" t="str">
        <f>'Analitika nastave'!J196</f>
        <v>NE</v>
      </c>
      <c r="J195" s="46">
        <f>'Analitika nastave'!K196</f>
        <v>0</v>
      </c>
      <c r="K195" s="47">
        <f>'Analitika nastave'!L196</f>
        <v>0</v>
      </c>
      <c r="L195" s="47">
        <f>'Analitika nastave'!M196</f>
        <v>0</v>
      </c>
      <c r="M195" s="47">
        <f>'Analitika nastave'!N196</f>
        <v>0</v>
      </c>
      <c r="N195" s="194">
        <f>'Analitika nastave'!O196</f>
        <v>0</v>
      </c>
      <c r="O195" s="170" t="str">
        <f>'Analitika nastave'!P196</f>
        <v>NE</v>
      </c>
      <c r="P195" s="46">
        <f>'Analitika nastave'!Q196</f>
        <v>0</v>
      </c>
      <c r="Q195" s="47">
        <f>'Analitika nastave'!R196</f>
        <v>0</v>
      </c>
      <c r="R195" s="47">
        <f>'Analitika nastave'!S196</f>
        <v>0</v>
      </c>
      <c r="S195" s="47">
        <f>'Analitika nastave'!T196</f>
        <v>0</v>
      </c>
      <c r="T195" s="194">
        <f>'Analitika nastave'!U196</f>
        <v>0</v>
      </c>
      <c r="U195" s="170" t="str">
        <f>'Analitika nastave'!V196</f>
        <v>NE</v>
      </c>
      <c r="V195" s="46">
        <f>'Analitika nastave'!W196</f>
        <v>0</v>
      </c>
      <c r="W195" s="47">
        <f>'Analitika nastave'!X196</f>
        <v>0</v>
      </c>
      <c r="X195" s="47">
        <f>'Analitika nastave'!Y196</f>
        <v>0</v>
      </c>
      <c r="Y195" s="47">
        <f>'Analitika nastave'!Z196</f>
        <v>0</v>
      </c>
      <c r="Z195" s="194">
        <f>'Analitika nastave'!AA196</f>
        <v>0</v>
      </c>
      <c r="AA195" s="170" t="str">
        <f>'Analitika nastave'!AB196</f>
        <v>NE</v>
      </c>
      <c r="AB195" s="46">
        <f>'Analitika nastave'!AC196</f>
        <v>0</v>
      </c>
      <c r="AC195" s="47">
        <f>'Analitika nastave'!AD196</f>
        <v>0</v>
      </c>
      <c r="AD195" s="47">
        <f>'Analitika nastave'!AE196</f>
        <v>0</v>
      </c>
      <c r="AE195" s="47">
        <f>'Analitika nastave'!AF196</f>
        <v>0</v>
      </c>
      <c r="AF195" s="194">
        <f>'Analitika nastave'!AG196</f>
        <v>0</v>
      </c>
      <c r="AG195" s="170" t="str">
        <f>'Analitika nastave'!AH196</f>
        <v>NE</v>
      </c>
      <c r="AH195" s="46">
        <f>'Analitika nastave'!AI196</f>
        <v>0</v>
      </c>
      <c r="AI195" s="47">
        <f>'Analitika nastave'!AJ196</f>
        <v>0</v>
      </c>
      <c r="AJ195" s="47">
        <f>'Analitika nastave'!AK196</f>
        <v>0</v>
      </c>
      <c r="AK195" s="47">
        <f>'Analitika nastave'!AL196</f>
        <v>0</v>
      </c>
      <c r="AL195" s="194">
        <f>'Analitika nastave'!AM196</f>
        <v>0</v>
      </c>
      <c r="AM195" s="170" t="str">
        <f>'Analitika nastave'!AN196</f>
        <v>NE</v>
      </c>
      <c r="AN195" s="198">
        <f>'Analitika nastave'!AO196</f>
        <v>0</v>
      </c>
    </row>
    <row r="196" spans="1:40" ht="15.75" thickBot="1" x14ac:dyDescent="0.3">
      <c r="A196" s="191"/>
      <c r="B196" s="193"/>
      <c r="C196" s="50" t="str">
        <f>'Analitika nastave'!D197</f>
        <v>P</v>
      </c>
      <c r="D196" s="51">
        <f>'Analitika nastave'!E197</f>
        <v>0</v>
      </c>
      <c r="E196" s="51">
        <f>'Analitika nastave'!F197</f>
        <v>0</v>
      </c>
      <c r="F196" s="51">
        <f>'Analitika nastave'!G197</f>
        <v>0</v>
      </c>
      <c r="G196" s="51">
        <f>'Analitika nastave'!H197</f>
        <v>0</v>
      </c>
      <c r="H196" s="195"/>
      <c r="I196" s="196"/>
      <c r="J196" s="52">
        <f>'Analitika nastave'!K197</f>
        <v>0</v>
      </c>
      <c r="K196" s="51">
        <f>'Analitika nastave'!L197</f>
        <v>0</v>
      </c>
      <c r="L196" s="51">
        <f>'Analitika nastave'!M197</f>
        <v>0</v>
      </c>
      <c r="M196" s="51">
        <f>'Analitika nastave'!N197</f>
        <v>0</v>
      </c>
      <c r="N196" s="195"/>
      <c r="O196" s="196"/>
      <c r="P196" s="52">
        <f>'Analitika nastave'!Q197</f>
        <v>0</v>
      </c>
      <c r="Q196" s="51">
        <f>'Analitika nastave'!R197</f>
        <v>0</v>
      </c>
      <c r="R196" s="51">
        <f>'Analitika nastave'!S197</f>
        <v>0</v>
      </c>
      <c r="S196" s="51">
        <f>'Analitika nastave'!T197</f>
        <v>0</v>
      </c>
      <c r="T196" s="195"/>
      <c r="U196" s="196"/>
      <c r="V196" s="52">
        <f>'Analitika nastave'!W197</f>
        <v>0</v>
      </c>
      <c r="W196" s="51">
        <f>'Analitika nastave'!X197</f>
        <v>0</v>
      </c>
      <c r="X196" s="51">
        <f>'Analitika nastave'!Y197</f>
        <v>0</v>
      </c>
      <c r="Y196" s="51">
        <f>'Analitika nastave'!Z197</f>
        <v>0</v>
      </c>
      <c r="Z196" s="195"/>
      <c r="AA196" s="196"/>
      <c r="AB196" s="52">
        <f>'Analitika nastave'!AC197</f>
        <v>0</v>
      </c>
      <c r="AC196" s="51">
        <f>'Analitika nastave'!AD197</f>
        <v>0</v>
      </c>
      <c r="AD196" s="51">
        <f>'Analitika nastave'!AE197</f>
        <v>0</v>
      </c>
      <c r="AE196" s="51">
        <f>'Analitika nastave'!AF197</f>
        <v>0</v>
      </c>
      <c r="AF196" s="197"/>
      <c r="AG196" s="196"/>
      <c r="AH196" s="52">
        <f>'Analitika nastave'!AI197</f>
        <v>0</v>
      </c>
      <c r="AI196" s="51">
        <f>'Analitika nastave'!AJ197</f>
        <v>0</v>
      </c>
      <c r="AJ196" s="51">
        <f>'Analitika nastave'!AK197</f>
        <v>0</v>
      </c>
      <c r="AK196" s="51">
        <f>'Analitika nastave'!AL197</f>
        <v>0</v>
      </c>
      <c r="AL196" s="197"/>
      <c r="AM196" s="196"/>
      <c r="AN196" s="199"/>
    </row>
    <row r="197" spans="1:40" x14ac:dyDescent="0.25">
      <c r="A197" s="190">
        <v>96</v>
      </c>
      <c r="B197" s="192">
        <f>'Analitika nastave'!C198</f>
        <v>0</v>
      </c>
      <c r="C197" s="45" t="str">
        <f>'Analitika nastave'!D198</f>
        <v>B</v>
      </c>
      <c r="D197" s="46">
        <f>'Analitika nastave'!E198</f>
        <v>0</v>
      </c>
      <c r="E197" s="47">
        <f>'Analitika nastave'!F198</f>
        <v>0</v>
      </c>
      <c r="F197" s="47">
        <f>'Analitika nastave'!G198</f>
        <v>0</v>
      </c>
      <c r="G197" s="47">
        <f>'Analitika nastave'!H198</f>
        <v>0</v>
      </c>
      <c r="H197" s="194">
        <f>'Analitika nastave'!I198</f>
        <v>0</v>
      </c>
      <c r="I197" s="170" t="str">
        <f>'Analitika nastave'!J198</f>
        <v>NE</v>
      </c>
      <c r="J197" s="46">
        <f>'Analitika nastave'!K198</f>
        <v>0</v>
      </c>
      <c r="K197" s="47">
        <f>'Analitika nastave'!L198</f>
        <v>0</v>
      </c>
      <c r="L197" s="47">
        <f>'Analitika nastave'!M198</f>
        <v>0</v>
      </c>
      <c r="M197" s="47">
        <f>'Analitika nastave'!N198</f>
        <v>0</v>
      </c>
      <c r="N197" s="194">
        <f>'Analitika nastave'!O198</f>
        <v>0</v>
      </c>
      <c r="O197" s="170" t="str">
        <f>'Analitika nastave'!P198</f>
        <v>NE</v>
      </c>
      <c r="P197" s="46">
        <f>'Analitika nastave'!Q198</f>
        <v>0</v>
      </c>
      <c r="Q197" s="47">
        <f>'Analitika nastave'!R198</f>
        <v>0</v>
      </c>
      <c r="R197" s="47">
        <f>'Analitika nastave'!S198</f>
        <v>0</v>
      </c>
      <c r="S197" s="47">
        <f>'Analitika nastave'!T198</f>
        <v>0</v>
      </c>
      <c r="T197" s="194">
        <f>'Analitika nastave'!U198</f>
        <v>0</v>
      </c>
      <c r="U197" s="170" t="str">
        <f>'Analitika nastave'!V198</f>
        <v>NE</v>
      </c>
      <c r="V197" s="46">
        <f>'Analitika nastave'!W198</f>
        <v>0</v>
      </c>
      <c r="W197" s="47">
        <f>'Analitika nastave'!X198</f>
        <v>0</v>
      </c>
      <c r="X197" s="47">
        <f>'Analitika nastave'!Y198</f>
        <v>0</v>
      </c>
      <c r="Y197" s="47">
        <f>'Analitika nastave'!Z198</f>
        <v>0</v>
      </c>
      <c r="Z197" s="194">
        <f>'Analitika nastave'!AA198</f>
        <v>0</v>
      </c>
      <c r="AA197" s="170" t="str">
        <f>'Analitika nastave'!AB198</f>
        <v>NE</v>
      </c>
      <c r="AB197" s="46">
        <f>'Analitika nastave'!AC198</f>
        <v>0</v>
      </c>
      <c r="AC197" s="47">
        <f>'Analitika nastave'!AD198</f>
        <v>0</v>
      </c>
      <c r="AD197" s="47">
        <f>'Analitika nastave'!AE198</f>
        <v>0</v>
      </c>
      <c r="AE197" s="47">
        <f>'Analitika nastave'!AF198</f>
        <v>0</v>
      </c>
      <c r="AF197" s="194">
        <f>'Analitika nastave'!AG198</f>
        <v>0</v>
      </c>
      <c r="AG197" s="170" t="str">
        <f>'Analitika nastave'!AH198</f>
        <v>NE</v>
      </c>
      <c r="AH197" s="46">
        <f>'Analitika nastave'!AI198</f>
        <v>0</v>
      </c>
      <c r="AI197" s="47">
        <f>'Analitika nastave'!AJ198</f>
        <v>0</v>
      </c>
      <c r="AJ197" s="47">
        <f>'Analitika nastave'!AK198</f>
        <v>0</v>
      </c>
      <c r="AK197" s="47">
        <f>'Analitika nastave'!AL198</f>
        <v>0</v>
      </c>
      <c r="AL197" s="194">
        <f>'Analitika nastave'!AM198</f>
        <v>0</v>
      </c>
      <c r="AM197" s="170" t="str">
        <f>'Analitika nastave'!AN198</f>
        <v>NE</v>
      </c>
      <c r="AN197" s="198">
        <f>'Analitika nastave'!AO198</f>
        <v>0</v>
      </c>
    </row>
    <row r="198" spans="1:40" ht="15.75" thickBot="1" x14ac:dyDescent="0.3">
      <c r="A198" s="191"/>
      <c r="B198" s="193"/>
      <c r="C198" s="50" t="str">
        <f>'Analitika nastave'!D199</f>
        <v>P</v>
      </c>
      <c r="D198" s="51">
        <f>'Analitika nastave'!E199</f>
        <v>0</v>
      </c>
      <c r="E198" s="51">
        <f>'Analitika nastave'!F199</f>
        <v>0</v>
      </c>
      <c r="F198" s="51">
        <f>'Analitika nastave'!G199</f>
        <v>0</v>
      </c>
      <c r="G198" s="51">
        <f>'Analitika nastave'!H199</f>
        <v>0</v>
      </c>
      <c r="H198" s="195"/>
      <c r="I198" s="196"/>
      <c r="J198" s="52">
        <f>'Analitika nastave'!K199</f>
        <v>0</v>
      </c>
      <c r="K198" s="51">
        <f>'Analitika nastave'!L199</f>
        <v>0</v>
      </c>
      <c r="L198" s="51">
        <f>'Analitika nastave'!M199</f>
        <v>0</v>
      </c>
      <c r="M198" s="51">
        <f>'Analitika nastave'!N199</f>
        <v>0</v>
      </c>
      <c r="N198" s="195"/>
      <c r="O198" s="196"/>
      <c r="P198" s="52">
        <f>'Analitika nastave'!Q199</f>
        <v>0</v>
      </c>
      <c r="Q198" s="51">
        <f>'Analitika nastave'!R199</f>
        <v>0</v>
      </c>
      <c r="R198" s="51">
        <f>'Analitika nastave'!S199</f>
        <v>0</v>
      </c>
      <c r="S198" s="51">
        <f>'Analitika nastave'!T199</f>
        <v>0</v>
      </c>
      <c r="T198" s="195"/>
      <c r="U198" s="196"/>
      <c r="V198" s="52">
        <f>'Analitika nastave'!W199</f>
        <v>0</v>
      </c>
      <c r="W198" s="51">
        <f>'Analitika nastave'!X199</f>
        <v>0</v>
      </c>
      <c r="X198" s="51">
        <f>'Analitika nastave'!Y199</f>
        <v>0</v>
      </c>
      <c r="Y198" s="51">
        <f>'Analitika nastave'!Z199</f>
        <v>0</v>
      </c>
      <c r="Z198" s="195"/>
      <c r="AA198" s="196"/>
      <c r="AB198" s="52">
        <f>'Analitika nastave'!AC199</f>
        <v>0</v>
      </c>
      <c r="AC198" s="51">
        <f>'Analitika nastave'!AD199</f>
        <v>0</v>
      </c>
      <c r="AD198" s="51">
        <f>'Analitika nastave'!AE199</f>
        <v>0</v>
      </c>
      <c r="AE198" s="51">
        <f>'Analitika nastave'!AF199</f>
        <v>0</v>
      </c>
      <c r="AF198" s="197"/>
      <c r="AG198" s="196"/>
      <c r="AH198" s="52">
        <f>'Analitika nastave'!AI199</f>
        <v>0</v>
      </c>
      <c r="AI198" s="51">
        <f>'Analitika nastave'!AJ199</f>
        <v>0</v>
      </c>
      <c r="AJ198" s="51">
        <f>'Analitika nastave'!AK199</f>
        <v>0</v>
      </c>
      <c r="AK198" s="51">
        <f>'Analitika nastave'!AL199</f>
        <v>0</v>
      </c>
      <c r="AL198" s="197"/>
      <c r="AM198" s="196"/>
      <c r="AN198" s="199"/>
    </row>
    <row r="199" spans="1:40" x14ac:dyDescent="0.25">
      <c r="A199" s="190">
        <v>97</v>
      </c>
      <c r="B199" s="192">
        <f>'Analitika nastave'!C200</f>
        <v>0</v>
      </c>
      <c r="C199" s="45" t="str">
        <f>'Analitika nastave'!D200</f>
        <v>B</v>
      </c>
      <c r="D199" s="46">
        <f>'Analitika nastave'!E200</f>
        <v>0</v>
      </c>
      <c r="E199" s="47">
        <f>'Analitika nastave'!F200</f>
        <v>0</v>
      </c>
      <c r="F199" s="47">
        <f>'Analitika nastave'!G200</f>
        <v>0</v>
      </c>
      <c r="G199" s="47">
        <f>'Analitika nastave'!H200</f>
        <v>0</v>
      </c>
      <c r="H199" s="194">
        <f>'Analitika nastave'!I200</f>
        <v>0</v>
      </c>
      <c r="I199" s="170" t="str">
        <f>'Analitika nastave'!J200</f>
        <v>NE</v>
      </c>
      <c r="J199" s="46">
        <f>'Analitika nastave'!K200</f>
        <v>0</v>
      </c>
      <c r="K199" s="47">
        <f>'Analitika nastave'!L200</f>
        <v>0</v>
      </c>
      <c r="L199" s="47">
        <f>'Analitika nastave'!M200</f>
        <v>0</v>
      </c>
      <c r="M199" s="47">
        <f>'Analitika nastave'!N200</f>
        <v>0</v>
      </c>
      <c r="N199" s="194">
        <f>'Analitika nastave'!O200</f>
        <v>0</v>
      </c>
      <c r="O199" s="170" t="str">
        <f>'Analitika nastave'!P200</f>
        <v>NE</v>
      </c>
      <c r="P199" s="46">
        <f>'Analitika nastave'!Q200</f>
        <v>0</v>
      </c>
      <c r="Q199" s="47">
        <f>'Analitika nastave'!R200</f>
        <v>0</v>
      </c>
      <c r="R199" s="47">
        <f>'Analitika nastave'!S200</f>
        <v>0</v>
      </c>
      <c r="S199" s="47">
        <f>'Analitika nastave'!T200</f>
        <v>0</v>
      </c>
      <c r="T199" s="194">
        <f>'Analitika nastave'!U200</f>
        <v>0</v>
      </c>
      <c r="U199" s="170" t="str">
        <f>'Analitika nastave'!V200</f>
        <v>NE</v>
      </c>
      <c r="V199" s="46">
        <f>'Analitika nastave'!W200</f>
        <v>0</v>
      </c>
      <c r="W199" s="47">
        <f>'Analitika nastave'!X200</f>
        <v>0</v>
      </c>
      <c r="X199" s="47">
        <f>'Analitika nastave'!Y200</f>
        <v>0</v>
      </c>
      <c r="Y199" s="47">
        <f>'Analitika nastave'!Z200</f>
        <v>0</v>
      </c>
      <c r="Z199" s="194">
        <f>'Analitika nastave'!AA200</f>
        <v>0</v>
      </c>
      <c r="AA199" s="170" t="str">
        <f>'Analitika nastave'!AB200</f>
        <v>NE</v>
      </c>
      <c r="AB199" s="46">
        <f>'Analitika nastave'!AC200</f>
        <v>0</v>
      </c>
      <c r="AC199" s="47">
        <f>'Analitika nastave'!AD200</f>
        <v>0</v>
      </c>
      <c r="AD199" s="47">
        <f>'Analitika nastave'!AE200</f>
        <v>0</v>
      </c>
      <c r="AE199" s="47">
        <f>'Analitika nastave'!AF200</f>
        <v>0</v>
      </c>
      <c r="AF199" s="194">
        <f>'Analitika nastave'!AG200</f>
        <v>0</v>
      </c>
      <c r="AG199" s="170" t="str">
        <f>'Analitika nastave'!AH200</f>
        <v>NE</v>
      </c>
      <c r="AH199" s="46">
        <f>'Analitika nastave'!AI200</f>
        <v>0</v>
      </c>
      <c r="AI199" s="47">
        <f>'Analitika nastave'!AJ200</f>
        <v>0</v>
      </c>
      <c r="AJ199" s="47">
        <f>'Analitika nastave'!AK200</f>
        <v>0</v>
      </c>
      <c r="AK199" s="47">
        <f>'Analitika nastave'!AL200</f>
        <v>0</v>
      </c>
      <c r="AL199" s="194">
        <f>'Analitika nastave'!AM200</f>
        <v>0</v>
      </c>
      <c r="AM199" s="170" t="str">
        <f>'Analitika nastave'!AN200</f>
        <v>NE</v>
      </c>
      <c r="AN199" s="198">
        <f>'Analitika nastave'!AO200</f>
        <v>0</v>
      </c>
    </row>
    <row r="200" spans="1:40" ht="15.75" thickBot="1" x14ac:dyDescent="0.3">
      <c r="A200" s="191"/>
      <c r="B200" s="193"/>
      <c r="C200" s="50" t="str">
        <f>'Analitika nastave'!D201</f>
        <v>P</v>
      </c>
      <c r="D200" s="51">
        <f>'Analitika nastave'!E201</f>
        <v>0</v>
      </c>
      <c r="E200" s="51">
        <f>'Analitika nastave'!F201</f>
        <v>0</v>
      </c>
      <c r="F200" s="51">
        <f>'Analitika nastave'!G201</f>
        <v>0</v>
      </c>
      <c r="G200" s="51">
        <f>'Analitika nastave'!H201</f>
        <v>0</v>
      </c>
      <c r="H200" s="195"/>
      <c r="I200" s="196"/>
      <c r="J200" s="52">
        <f>'Analitika nastave'!K201</f>
        <v>0</v>
      </c>
      <c r="K200" s="51">
        <f>'Analitika nastave'!L201</f>
        <v>0</v>
      </c>
      <c r="L200" s="51">
        <f>'Analitika nastave'!M201</f>
        <v>0</v>
      </c>
      <c r="M200" s="51">
        <f>'Analitika nastave'!N201</f>
        <v>0</v>
      </c>
      <c r="N200" s="195"/>
      <c r="O200" s="196"/>
      <c r="P200" s="52">
        <f>'Analitika nastave'!Q201</f>
        <v>0</v>
      </c>
      <c r="Q200" s="51">
        <f>'Analitika nastave'!R201</f>
        <v>0</v>
      </c>
      <c r="R200" s="51">
        <f>'Analitika nastave'!S201</f>
        <v>0</v>
      </c>
      <c r="S200" s="51">
        <f>'Analitika nastave'!T201</f>
        <v>0</v>
      </c>
      <c r="T200" s="195"/>
      <c r="U200" s="196"/>
      <c r="V200" s="52">
        <f>'Analitika nastave'!W201</f>
        <v>0</v>
      </c>
      <c r="W200" s="51">
        <f>'Analitika nastave'!X201</f>
        <v>0</v>
      </c>
      <c r="X200" s="51">
        <f>'Analitika nastave'!Y201</f>
        <v>0</v>
      </c>
      <c r="Y200" s="51">
        <f>'Analitika nastave'!Z201</f>
        <v>0</v>
      </c>
      <c r="Z200" s="195"/>
      <c r="AA200" s="196"/>
      <c r="AB200" s="52">
        <f>'Analitika nastave'!AC201</f>
        <v>0</v>
      </c>
      <c r="AC200" s="51">
        <f>'Analitika nastave'!AD201</f>
        <v>0</v>
      </c>
      <c r="AD200" s="51">
        <f>'Analitika nastave'!AE201</f>
        <v>0</v>
      </c>
      <c r="AE200" s="51">
        <f>'Analitika nastave'!AF201</f>
        <v>0</v>
      </c>
      <c r="AF200" s="197"/>
      <c r="AG200" s="196"/>
      <c r="AH200" s="52">
        <f>'Analitika nastave'!AI201</f>
        <v>0</v>
      </c>
      <c r="AI200" s="51">
        <f>'Analitika nastave'!AJ201</f>
        <v>0</v>
      </c>
      <c r="AJ200" s="51">
        <f>'Analitika nastave'!AK201</f>
        <v>0</v>
      </c>
      <c r="AK200" s="51">
        <f>'Analitika nastave'!AL201</f>
        <v>0</v>
      </c>
      <c r="AL200" s="197"/>
      <c r="AM200" s="196"/>
      <c r="AN200" s="199"/>
    </row>
    <row r="201" spans="1:40" x14ac:dyDescent="0.25">
      <c r="A201" s="190">
        <v>98</v>
      </c>
      <c r="B201" s="192">
        <f>'Analitika nastave'!C202</f>
        <v>0</v>
      </c>
      <c r="C201" s="45" t="str">
        <f>'Analitika nastave'!D202</f>
        <v>B</v>
      </c>
      <c r="D201" s="46">
        <f>'Analitika nastave'!E202</f>
        <v>0</v>
      </c>
      <c r="E201" s="47">
        <f>'Analitika nastave'!F202</f>
        <v>0</v>
      </c>
      <c r="F201" s="47">
        <f>'Analitika nastave'!G202</f>
        <v>0</v>
      </c>
      <c r="G201" s="47">
        <f>'Analitika nastave'!H202</f>
        <v>0</v>
      </c>
      <c r="H201" s="194">
        <f>'Analitika nastave'!I202</f>
        <v>0</v>
      </c>
      <c r="I201" s="170" t="str">
        <f>'Analitika nastave'!J202</f>
        <v>NE</v>
      </c>
      <c r="J201" s="46">
        <f>'Analitika nastave'!K202</f>
        <v>0</v>
      </c>
      <c r="K201" s="47">
        <f>'Analitika nastave'!L202</f>
        <v>0</v>
      </c>
      <c r="L201" s="47">
        <f>'Analitika nastave'!M202</f>
        <v>0</v>
      </c>
      <c r="M201" s="47">
        <f>'Analitika nastave'!N202</f>
        <v>0</v>
      </c>
      <c r="N201" s="194">
        <f>'Analitika nastave'!O202</f>
        <v>0</v>
      </c>
      <c r="O201" s="170" t="str">
        <f>'Analitika nastave'!P202</f>
        <v>NE</v>
      </c>
      <c r="P201" s="46">
        <f>'Analitika nastave'!Q202</f>
        <v>0</v>
      </c>
      <c r="Q201" s="47">
        <f>'Analitika nastave'!R202</f>
        <v>0</v>
      </c>
      <c r="R201" s="47">
        <f>'Analitika nastave'!S202</f>
        <v>0</v>
      </c>
      <c r="S201" s="47">
        <f>'Analitika nastave'!T202</f>
        <v>0</v>
      </c>
      <c r="T201" s="194">
        <f>'Analitika nastave'!U202</f>
        <v>0</v>
      </c>
      <c r="U201" s="170" t="str">
        <f>'Analitika nastave'!V202</f>
        <v>NE</v>
      </c>
      <c r="V201" s="46">
        <f>'Analitika nastave'!W202</f>
        <v>0</v>
      </c>
      <c r="W201" s="47">
        <f>'Analitika nastave'!X202</f>
        <v>0</v>
      </c>
      <c r="X201" s="47">
        <f>'Analitika nastave'!Y202</f>
        <v>0</v>
      </c>
      <c r="Y201" s="47">
        <f>'Analitika nastave'!Z202</f>
        <v>0</v>
      </c>
      <c r="Z201" s="194">
        <f>'Analitika nastave'!AA202</f>
        <v>0</v>
      </c>
      <c r="AA201" s="170" t="str">
        <f>'Analitika nastave'!AB202</f>
        <v>NE</v>
      </c>
      <c r="AB201" s="46">
        <f>'Analitika nastave'!AC202</f>
        <v>0</v>
      </c>
      <c r="AC201" s="47">
        <f>'Analitika nastave'!AD202</f>
        <v>0</v>
      </c>
      <c r="AD201" s="47">
        <f>'Analitika nastave'!AE202</f>
        <v>0</v>
      </c>
      <c r="AE201" s="47">
        <f>'Analitika nastave'!AF202</f>
        <v>0</v>
      </c>
      <c r="AF201" s="194">
        <f>'Analitika nastave'!AG202</f>
        <v>0</v>
      </c>
      <c r="AG201" s="170" t="str">
        <f>'Analitika nastave'!AH202</f>
        <v>NE</v>
      </c>
      <c r="AH201" s="46">
        <f>'Analitika nastave'!AI202</f>
        <v>0</v>
      </c>
      <c r="AI201" s="47">
        <f>'Analitika nastave'!AJ202</f>
        <v>0</v>
      </c>
      <c r="AJ201" s="47">
        <f>'Analitika nastave'!AK202</f>
        <v>0</v>
      </c>
      <c r="AK201" s="47">
        <f>'Analitika nastave'!AL202</f>
        <v>0</v>
      </c>
      <c r="AL201" s="194">
        <f>'Analitika nastave'!AM202</f>
        <v>0</v>
      </c>
      <c r="AM201" s="170" t="str">
        <f>'Analitika nastave'!AN202</f>
        <v>NE</v>
      </c>
      <c r="AN201" s="198">
        <f>'Analitika nastave'!AO202</f>
        <v>0</v>
      </c>
    </row>
    <row r="202" spans="1:40" ht="15.75" thickBot="1" x14ac:dyDescent="0.3">
      <c r="A202" s="191"/>
      <c r="B202" s="193"/>
      <c r="C202" s="50" t="str">
        <f>'Analitika nastave'!D203</f>
        <v>P</v>
      </c>
      <c r="D202" s="51">
        <f>'Analitika nastave'!E203</f>
        <v>0</v>
      </c>
      <c r="E202" s="51">
        <f>'Analitika nastave'!F203</f>
        <v>0</v>
      </c>
      <c r="F202" s="51">
        <f>'Analitika nastave'!G203</f>
        <v>0</v>
      </c>
      <c r="G202" s="51">
        <f>'Analitika nastave'!H203</f>
        <v>0</v>
      </c>
      <c r="H202" s="195"/>
      <c r="I202" s="196"/>
      <c r="J202" s="52">
        <f>'Analitika nastave'!K203</f>
        <v>0</v>
      </c>
      <c r="K202" s="51">
        <f>'Analitika nastave'!L203</f>
        <v>0</v>
      </c>
      <c r="L202" s="51">
        <f>'Analitika nastave'!M203</f>
        <v>0</v>
      </c>
      <c r="M202" s="51">
        <f>'Analitika nastave'!N203</f>
        <v>0</v>
      </c>
      <c r="N202" s="195"/>
      <c r="O202" s="196"/>
      <c r="P202" s="52">
        <f>'Analitika nastave'!Q203</f>
        <v>0</v>
      </c>
      <c r="Q202" s="51">
        <f>'Analitika nastave'!R203</f>
        <v>0</v>
      </c>
      <c r="R202" s="51">
        <f>'Analitika nastave'!S203</f>
        <v>0</v>
      </c>
      <c r="S202" s="51">
        <f>'Analitika nastave'!T203</f>
        <v>0</v>
      </c>
      <c r="T202" s="195"/>
      <c r="U202" s="196"/>
      <c r="V202" s="52">
        <f>'Analitika nastave'!W203</f>
        <v>0</v>
      </c>
      <c r="W202" s="51">
        <f>'Analitika nastave'!X203</f>
        <v>0</v>
      </c>
      <c r="X202" s="51">
        <f>'Analitika nastave'!Y203</f>
        <v>0</v>
      </c>
      <c r="Y202" s="51">
        <f>'Analitika nastave'!Z203</f>
        <v>0</v>
      </c>
      <c r="Z202" s="195"/>
      <c r="AA202" s="196"/>
      <c r="AB202" s="52">
        <f>'Analitika nastave'!AC203</f>
        <v>0</v>
      </c>
      <c r="AC202" s="51">
        <f>'Analitika nastave'!AD203</f>
        <v>0</v>
      </c>
      <c r="AD202" s="51">
        <f>'Analitika nastave'!AE203</f>
        <v>0</v>
      </c>
      <c r="AE202" s="51">
        <f>'Analitika nastave'!AF203</f>
        <v>0</v>
      </c>
      <c r="AF202" s="197"/>
      <c r="AG202" s="196"/>
      <c r="AH202" s="52">
        <f>'Analitika nastave'!AI203</f>
        <v>0</v>
      </c>
      <c r="AI202" s="51">
        <f>'Analitika nastave'!AJ203</f>
        <v>0</v>
      </c>
      <c r="AJ202" s="51">
        <f>'Analitika nastave'!AK203</f>
        <v>0</v>
      </c>
      <c r="AK202" s="51">
        <f>'Analitika nastave'!AL203</f>
        <v>0</v>
      </c>
      <c r="AL202" s="197"/>
      <c r="AM202" s="196"/>
      <c r="AN202" s="199"/>
    </row>
    <row r="203" spans="1:40" x14ac:dyDescent="0.25">
      <c r="A203" s="190">
        <v>99</v>
      </c>
      <c r="B203" s="192">
        <f>'Analitika nastave'!C204</f>
        <v>0</v>
      </c>
      <c r="C203" s="45" t="str">
        <f>'Analitika nastave'!D204</f>
        <v>B</v>
      </c>
      <c r="D203" s="46">
        <f>'Analitika nastave'!E204</f>
        <v>0</v>
      </c>
      <c r="E203" s="47">
        <f>'Analitika nastave'!F204</f>
        <v>0</v>
      </c>
      <c r="F203" s="47">
        <f>'Analitika nastave'!G204</f>
        <v>0</v>
      </c>
      <c r="G203" s="47">
        <f>'Analitika nastave'!H204</f>
        <v>0</v>
      </c>
      <c r="H203" s="194">
        <f>'Analitika nastave'!I204</f>
        <v>0</v>
      </c>
      <c r="I203" s="170" t="str">
        <f>'Analitika nastave'!J204</f>
        <v>NE</v>
      </c>
      <c r="J203" s="46">
        <f>'Analitika nastave'!K204</f>
        <v>0</v>
      </c>
      <c r="K203" s="47">
        <f>'Analitika nastave'!L204</f>
        <v>0</v>
      </c>
      <c r="L203" s="47">
        <f>'Analitika nastave'!M204</f>
        <v>0</v>
      </c>
      <c r="M203" s="47">
        <f>'Analitika nastave'!N204</f>
        <v>0</v>
      </c>
      <c r="N203" s="194">
        <f>'Analitika nastave'!O204</f>
        <v>0</v>
      </c>
      <c r="O203" s="170" t="str">
        <f>'Analitika nastave'!P204</f>
        <v>NE</v>
      </c>
      <c r="P203" s="46">
        <f>'Analitika nastave'!Q204</f>
        <v>0</v>
      </c>
      <c r="Q203" s="47">
        <f>'Analitika nastave'!R204</f>
        <v>0</v>
      </c>
      <c r="R203" s="47">
        <f>'Analitika nastave'!S204</f>
        <v>0</v>
      </c>
      <c r="S203" s="47">
        <f>'Analitika nastave'!T204</f>
        <v>0</v>
      </c>
      <c r="T203" s="194">
        <f>'Analitika nastave'!U204</f>
        <v>0</v>
      </c>
      <c r="U203" s="170" t="str">
        <f>'Analitika nastave'!V204</f>
        <v>NE</v>
      </c>
      <c r="V203" s="46">
        <f>'Analitika nastave'!W204</f>
        <v>0</v>
      </c>
      <c r="W203" s="47">
        <f>'Analitika nastave'!X204</f>
        <v>0</v>
      </c>
      <c r="X203" s="47">
        <f>'Analitika nastave'!Y204</f>
        <v>0</v>
      </c>
      <c r="Y203" s="47">
        <f>'Analitika nastave'!Z204</f>
        <v>0</v>
      </c>
      <c r="Z203" s="194">
        <f>'Analitika nastave'!AA204</f>
        <v>0</v>
      </c>
      <c r="AA203" s="170" t="str">
        <f>'Analitika nastave'!AB204</f>
        <v>NE</v>
      </c>
      <c r="AB203" s="46">
        <f>'Analitika nastave'!AC204</f>
        <v>0</v>
      </c>
      <c r="AC203" s="47">
        <f>'Analitika nastave'!AD204</f>
        <v>0</v>
      </c>
      <c r="AD203" s="47">
        <f>'Analitika nastave'!AE204</f>
        <v>0</v>
      </c>
      <c r="AE203" s="47">
        <f>'Analitika nastave'!AF204</f>
        <v>0</v>
      </c>
      <c r="AF203" s="194">
        <f>'Analitika nastave'!AG204</f>
        <v>0</v>
      </c>
      <c r="AG203" s="170" t="str">
        <f>'Analitika nastave'!AH204</f>
        <v>NE</v>
      </c>
      <c r="AH203" s="46">
        <f>'Analitika nastave'!AI204</f>
        <v>0</v>
      </c>
      <c r="AI203" s="47">
        <f>'Analitika nastave'!AJ204</f>
        <v>0</v>
      </c>
      <c r="AJ203" s="47">
        <f>'Analitika nastave'!AK204</f>
        <v>0</v>
      </c>
      <c r="AK203" s="47">
        <f>'Analitika nastave'!AL204</f>
        <v>0</v>
      </c>
      <c r="AL203" s="194">
        <f>'Analitika nastave'!AM204</f>
        <v>0</v>
      </c>
      <c r="AM203" s="170" t="str">
        <f>'Analitika nastave'!AN204</f>
        <v>NE</v>
      </c>
      <c r="AN203" s="198">
        <f>'Analitika nastave'!AO204</f>
        <v>0</v>
      </c>
    </row>
    <row r="204" spans="1:40" ht="15.75" thickBot="1" x14ac:dyDescent="0.3">
      <c r="A204" s="191"/>
      <c r="B204" s="193"/>
      <c r="C204" s="50" t="str">
        <f>'Analitika nastave'!D205</f>
        <v>P</v>
      </c>
      <c r="D204" s="51">
        <f>'Analitika nastave'!E205</f>
        <v>0</v>
      </c>
      <c r="E204" s="51">
        <f>'Analitika nastave'!F205</f>
        <v>0</v>
      </c>
      <c r="F204" s="51">
        <f>'Analitika nastave'!G205</f>
        <v>0</v>
      </c>
      <c r="G204" s="51">
        <f>'Analitika nastave'!H205</f>
        <v>0</v>
      </c>
      <c r="H204" s="195"/>
      <c r="I204" s="196"/>
      <c r="J204" s="52">
        <f>'Analitika nastave'!K205</f>
        <v>0</v>
      </c>
      <c r="K204" s="51">
        <f>'Analitika nastave'!L205</f>
        <v>0</v>
      </c>
      <c r="L204" s="51">
        <f>'Analitika nastave'!M205</f>
        <v>0</v>
      </c>
      <c r="M204" s="51">
        <f>'Analitika nastave'!N205</f>
        <v>0</v>
      </c>
      <c r="N204" s="195"/>
      <c r="O204" s="196"/>
      <c r="P204" s="52">
        <f>'Analitika nastave'!Q205</f>
        <v>0</v>
      </c>
      <c r="Q204" s="51">
        <f>'Analitika nastave'!R205</f>
        <v>0</v>
      </c>
      <c r="R204" s="51">
        <f>'Analitika nastave'!S205</f>
        <v>0</v>
      </c>
      <c r="S204" s="51">
        <f>'Analitika nastave'!T205</f>
        <v>0</v>
      </c>
      <c r="T204" s="195"/>
      <c r="U204" s="196"/>
      <c r="V204" s="52">
        <f>'Analitika nastave'!W205</f>
        <v>0</v>
      </c>
      <c r="W204" s="51">
        <f>'Analitika nastave'!X205</f>
        <v>0</v>
      </c>
      <c r="X204" s="51">
        <f>'Analitika nastave'!Y205</f>
        <v>0</v>
      </c>
      <c r="Y204" s="51">
        <f>'Analitika nastave'!Z205</f>
        <v>0</v>
      </c>
      <c r="Z204" s="195"/>
      <c r="AA204" s="196"/>
      <c r="AB204" s="52">
        <f>'Analitika nastave'!AC205</f>
        <v>0</v>
      </c>
      <c r="AC204" s="51">
        <f>'Analitika nastave'!AD205</f>
        <v>0</v>
      </c>
      <c r="AD204" s="51">
        <f>'Analitika nastave'!AE205</f>
        <v>0</v>
      </c>
      <c r="AE204" s="51">
        <f>'Analitika nastave'!AF205</f>
        <v>0</v>
      </c>
      <c r="AF204" s="197"/>
      <c r="AG204" s="196"/>
      <c r="AH204" s="52">
        <f>'Analitika nastave'!AI205</f>
        <v>0</v>
      </c>
      <c r="AI204" s="51">
        <f>'Analitika nastave'!AJ205</f>
        <v>0</v>
      </c>
      <c r="AJ204" s="51">
        <f>'Analitika nastave'!AK205</f>
        <v>0</v>
      </c>
      <c r="AK204" s="51">
        <f>'Analitika nastave'!AL205</f>
        <v>0</v>
      </c>
      <c r="AL204" s="197"/>
      <c r="AM204" s="196"/>
      <c r="AN204" s="199"/>
    </row>
    <row r="205" spans="1:40" x14ac:dyDescent="0.25">
      <c r="A205" s="190">
        <v>100</v>
      </c>
      <c r="B205" s="192">
        <f>'Analitika nastave'!C206</f>
        <v>0</v>
      </c>
      <c r="C205" s="45" t="str">
        <f>'Analitika nastave'!D206</f>
        <v>B</v>
      </c>
      <c r="D205" s="46">
        <f>'Analitika nastave'!E206</f>
        <v>0</v>
      </c>
      <c r="E205" s="47">
        <f>'Analitika nastave'!F206</f>
        <v>0</v>
      </c>
      <c r="F205" s="47">
        <f>'Analitika nastave'!G206</f>
        <v>0</v>
      </c>
      <c r="G205" s="47">
        <f>'Analitika nastave'!H206</f>
        <v>0</v>
      </c>
      <c r="H205" s="194">
        <f>'Analitika nastave'!I206</f>
        <v>0</v>
      </c>
      <c r="I205" s="170" t="str">
        <f>'Analitika nastave'!J206</f>
        <v>NE</v>
      </c>
      <c r="J205" s="46">
        <f>'Analitika nastave'!K206</f>
        <v>0</v>
      </c>
      <c r="K205" s="47">
        <f>'Analitika nastave'!L206</f>
        <v>0</v>
      </c>
      <c r="L205" s="47">
        <f>'Analitika nastave'!M206</f>
        <v>0</v>
      </c>
      <c r="M205" s="47">
        <f>'Analitika nastave'!N206</f>
        <v>0</v>
      </c>
      <c r="N205" s="194">
        <f>'Analitika nastave'!O206</f>
        <v>0</v>
      </c>
      <c r="O205" s="170" t="str">
        <f>'Analitika nastave'!P206</f>
        <v>NE</v>
      </c>
      <c r="P205" s="46">
        <f>'Analitika nastave'!Q206</f>
        <v>0</v>
      </c>
      <c r="Q205" s="47">
        <f>'Analitika nastave'!R206</f>
        <v>0</v>
      </c>
      <c r="R205" s="47">
        <f>'Analitika nastave'!S206</f>
        <v>0</v>
      </c>
      <c r="S205" s="47">
        <f>'Analitika nastave'!T206</f>
        <v>0</v>
      </c>
      <c r="T205" s="194">
        <f>'Analitika nastave'!U206</f>
        <v>0</v>
      </c>
      <c r="U205" s="170" t="str">
        <f>'Analitika nastave'!V206</f>
        <v>NE</v>
      </c>
      <c r="V205" s="46">
        <f>'Analitika nastave'!W206</f>
        <v>0</v>
      </c>
      <c r="W205" s="47">
        <f>'Analitika nastave'!X206</f>
        <v>0</v>
      </c>
      <c r="X205" s="47">
        <f>'Analitika nastave'!Y206</f>
        <v>0</v>
      </c>
      <c r="Y205" s="47">
        <f>'Analitika nastave'!Z206</f>
        <v>0</v>
      </c>
      <c r="Z205" s="194">
        <f>'Analitika nastave'!AA206</f>
        <v>0</v>
      </c>
      <c r="AA205" s="170" t="str">
        <f>'Analitika nastave'!AB206</f>
        <v>NE</v>
      </c>
      <c r="AB205" s="46">
        <f>'Analitika nastave'!AC206</f>
        <v>0</v>
      </c>
      <c r="AC205" s="47">
        <f>'Analitika nastave'!AD206</f>
        <v>0</v>
      </c>
      <c r="AD205" s="47">
        <f>'Analitika nastave'!AE206</f>
        <v>0</v>
      </c>
      <c r="AE205" s="47">
        <f>'Analitika nastave'!AF206</f>
        <v>0</v>
      </c>
      <c r="AF205" s="194">
        <f>'Analitika nastave'!AG206</f>
        <v>0</v>
      </c>
      <c r="AG205" s="170" t="str">
        <f>'Analitika nastave'!AH206</f>
        <v>NE</v>
      </c>
      <c r="AH205" s="46">
        <f>'Analitika nastave'!AI206</f>
        <v>0</v>
      </c>
      <c r="AI205" s="47">
        <f>'Analitika nastave'!AJ206</f>
        <v>0</v>
      </c>
      <c r="AJ205" s="47">
        <f>'Analitika nastave'!AK206</f>
        <v>0</v>
      </c>
      <c r="AK205" s="47">
        <f>'Analitika nastave'!AL206</f>
        <v>0</v>
      </c>
      <c r="AL205" s="194">
        <f>'Analitika nastave'!AM206</f>
        <v>0</v>
      </c>
      <c r="AM205" s="170" t="str">
        <f>'Analitika nastave'!AN206</f>
        <v>NE</v>
      </c>
      <c r="AN205" s="198">
        <f>'Analitika nastave'!AO206</f>
        <v>0</v>
      </c>
    </row>
    <row r="206" spans="1:40" ht="15.75" thickBot="1" x14ac:dyDescent="0.3">
      <c r="A206" s="191"/>
      <c r="B206" s="193"/>
      <c r="C206" s="50" t="str">
        <f>'Analitika nastave'!D207</f>
        <v>P</v>
      </c>
      <c r="D206" s="51">
        <f>'Analitika nastave'!E207</f>
        <v>0</v>
      </c>
      <c r="E206" s="51">
        <f>'Analitika nastave'!F207</f>
        <v>0</v>
      </c>
      <c r="F206" s="51">
        <f>'Analitika nastave'!G207</f>
        <v>0</v>
      </c>
      <c r="G206" s="51">
        <f>'Analitika nastave'!H207</f>
        <v>0</v>
      </c>
      <c r="H206" s="195"/>
      <c r="I206" s="196"/>
      <c r="J206" s="52">
        <f>'Analitika nastave'!K207</f>
        <v>0</v>
      </c>
      <c r="K206" s="51">
        <f>'Analitika nastave'!L207</f>
        <v>0</v>
      </c>
      <c r="L206" s="51">
        <f>'Analitika nastave'!M207</f>
        <v>0</v>
      </c>
      <c r="M206" s="51">
        <f>'Analitika nastave'!N207</f>
        <v>0</v>
      </c>
      <c r="N206" s="195"/>
      <c r="O206" s="196"/>
      <c r="P206" s="52">
        <f>'Analitika nastave'!Q207</f>
        <v>0</v>
      </c>
      <c r="Q206" s="51">
        <f>'Analitika nastave'!R207</f>
        <v>0</v>
      </c>
      <c r="R206" s="51">
        <f>'Analitika nastave'!S207</f>
        <v>0</v>
      </c>
      <c r="S206" s="51">
        <f>'Analitika nastave'!T207</f>
        <v>0</v>
      </c>
      <c r="T206" s="195"/>
      <c r="U206" s="196"/>
      <c r="V206" s="52">
        <f>'Analitika nastave'!W207</f>
        <v>0</v>
      </c>
      <c r="W206" s="51">
        <f>'Analitika nastave'!X207</f>
        <v>0</v>
      </c>
      <c r="X206" s="51">
        <f>'Analitika nastave'!Y207</f>
        <v>0</v>
      </c>
      <c r="Y206" s="51">
        <f>'Analitika nastave'!Z207</f>
        <v>0</v>
      </c>
      <c r="Z206" s="195"/>
      <c r="AA206" s="196"/>
      <c r="AB206" s="52">
        <f>'Analitika nastave'!AC207</f>
        <v>0</v>
      </c>
      <c r="AC206" s="51">
        <f>'Analitika nastave'!AD207</f>
        <v>0</v>
      </c>
      <c r="AD206" s="51">
        <f>'Analitika nastave'!AE207</f>
        <v>0</v>
      </c>
      <c r="AE206" s="51">
        <f>'Analitika nastave'!AF207</f>
        <v>0</v>
      </c>
      <c r="AF206" s="197"/>
      <c r="AG206" s="196"/>
      <c r="AH206" s="52">
        <f>'Analitika nastave'!AI207</f>
        <v>0</v>
      </c>
      <c r="AI206" s="51">
        <f>'Analitika nastave'!AJ207</f>
        <v>0</v>
      </c>
      <c r="AJ206" s="51">
        <f>'Analitika nastave'!AK207</f>
        <v>0</v>
      </c>
      <c r="AK206" s="51">
        <f>'Analitika nastave'!AL207</f>
        <v>0</v>
      </c>
      <c r="AL206" s="197"/>
      <c r="AM206" s="196"/>
      <c r="AN206" s="199"/>
    </row>
  </sheetData>
  <sheetProtection algorithmName="SHA-512" hashValue="sRZujKn4VUkuHou8XE8xQi/e0NRpk/49MUkFgB4SwFNKjutV5faRpsVliWJCjZDnFj/b8iK1j9BFN+i7+BagJw==" saltValue="FQfuA936FmfSvk2BdqdObQ==" spinCount="100000" sheet="1" selectLockedCells="1"/>
  <mergeCells count="1529">
    <mergeCell ref="AH2:AM2"/>
    <mergeCell ref="D3:H3"/>
    <mergeCell ref="J3:N3"/>
    <mergeCell ref="P3:T3"/>
    <mergeCell ref="V3:Z3"/>
    <mergeCell ref="AB3:AF3"/>
    <mergeCell ref="AH3:AL3"/>
    <mergeCell ref="AE1:AF1"/>
    <mergeCell ref="D2:I2"/>
    <mergeCell ref="J2:O2"/>
    <mergeCell ref="P2:U2"/>
    <mergeCell ref="V2:AA2"/>
    <mergeCell ref="AB2:AG2"/>
    <mergeCell ref="T7:T8"/>
    <mergeCell ref="U7:U8"/>
    <mergeCell ref="Z7:Z8"/>
    <mergeCell ref="AA7:AA8"/>
    <mergeCell ref="AF7:AF8"/>
    <mergeCell ref="AG7:AG8"/>
    <mergeCell ref="O1:P1"/>
    <mergeCell ref="B1:D1"/>
    <mergeCell ref="E1:K1"/>
    <mergeCell ref="AL7:AL8"/>
    <mergeCell ref="AM7:AM8"/>
    <mergeCell ref="AN11:AN12"/>
    <mergeCell ref="AN4:AN6"/>
    <mergeCell ref="A7:A8"/>
    <mergeCell ref="B7:B8"/>
    <mergeCell ref="H7:H8"/>
    <mergeCell ref="I7:I8"/>
    <mergeCell ref="N7:N8"/>
    <mergeCell ref="O7:O8"/>
    <mergeCell ref="A4:A6"/>
    <mergeCell ref="B4:B6"/>
    <mergeCell ref="I4:I6"/>
    <mergeCell ref="O4:O6"/>
    <mergeCell ref="U4:U6"/>
    <mergeCell ref="AA4:AA6"/>
    <mergeCell ref="AG4:AG6"/>
    <mergeCell ref="AM4:AM6"/>
    <mergeCell ref="AN9:AN10"/>
    <mergeCell ref="Z9:Z10"/>
    <mergeCell ref="AA9:AA10"/>
    <mergeCell ref="AF9:AF10"/>
    <mergeCell ref="AG9:AG10"/>
    <mergeCell ref="AL9:AL10"/>
    <mergeCell ref="AM9:AM10"/>
    <mergeCell ref="AN7:AN8"/>
    <mergeCell ref="A9:A10"/>
    <mergeCell ref="B9:B10"/>
    <mergeCell ref="AF11:AF12"/>
    <mergeCell ref="AG11:AG12"/>
    <mergeCell ref="AL11:AL12"/>
    <mergeCell ref="AM11:AM12"/>
    <mergeCell ref="N11:N12"/>
    <mergeCell ref="O11:O12"/>
    <mergeCell ref="T11:T12"/>
    <mergeCell ref="U11:U12"/>
    <mergeCell ref="Z11:Z12"/>
    <mergeCell ref="AA11:AA12"/>
    <mergeCell ref="A11:A12"/>
    <mergeCell ref="B11:B12"/>
    <mergeCell ref="H11:H12"/>
    <mergeCell ref="I11:I12"/>
    <mergeCell ref="N9:N10"/>
    <mergeCell ref="O9:O10"/>
    <mergeCell ref="T9:T10"/>
    <mergeCell ref="U9:U10"/>
    <mergeCell ref="H9:H10"/>
    <mergeCell ref="I9:I10"/>
    <mergeCell ref="AN13:AN14"/>
    <mergeCell ref="A15:A16"/>
    <mergeCell ref="B15:B16"/>
    <mergeCell ref="H15:H16"/>
    <mergeCell ref="I15:I16"/>
    <mergeCell ref="N15:N16"/>
    <mergeCell ref="O15:O16"/>
    <mergeCell ref="T15:T16"/>
    <mergeCell ref="U15:U16"/>
    <mergeCell ref="AL13:AL14"/>
    <mergeCell ref="AM13:AM14"/>
    <mergeCell ref="T13:T14"/>
    <mergeCell ref="U13:U14"/>
    <mergeCell ref="A13:A14"/>
    <mergeCell ref="B13:B14"/>
    <mergeCell ref="H13:H14"/>
    <mergeCell ref="I13:I14"/>
    <mergeCell ref="N13:N14"/>
    <mergeCell ref="O13:O14"/>
    <mergeCell ref="Z13:Z14"/>
    <mergeCell ref="AA13:AA14"/>
    <mergeCell ref="AF13:AF14"/>
    <mergeCell ref="AG13:AG14"/>
    <mergeCell ref="AF17:AF18"/>
    <mergeCell ref="AG17:AG18"/>
    <mergeCell ref="AL17:AL18"/>
    <mergeCell ref="AM17:AM18"/>
    <mergeCell ref="N17:N18"/>
    <mergeCell ref="O17:O18"/>
    <mergeCell ref="T17:T18"/>
    <mergeCell ref="U17:U18"/>
    <mergeCell ref="Z17:Z18"/>
    <mergeCell ref="AA17:AA18"/>
    <mergeCell ref="AN21:AN22"/>
    <mergeCell ref="AN15:AN16"/>
    <mergeCell ref="N19:N20"/>
    <mergeCell ref="O19:O20"/>
    <mergeCell ref="A17:A18"/>
    <mergeCell ref="B17:B18"/>
    <mergeCell ref="H17:H18"/>
    <mergeCell ref="I17:I18"/>
    <mergeCell ref="Z15:Z16"/>
    <mergeCell ref="AA15:AA16"/>
    <mergeCell ref="AF15:AF16"/>
    <mergeCell ref="AG15:AG16"/>
    <mergeCell ref="AL15:AL16"/>
    <mergeCell ref="AM15:AM16"/>
    <mergeCell ref="AN17:AN18"/>
    <mergeCell ref="AN19:AN20"/>
    <mergeCell ref="A21:A22"/>
    <mergeCell ref="B21:B22"/>
    <mergeCell ref="H21:H22"/>
    <mergeCell ref="I21:I22"/>
    <mergeCell ref="N21:N22"/>
    <mergeCell ref="O21:O22"/>
    <mergeCell ref="T21:T22"/>
    <mergeCell ref="U21:U22"/>
    <mergeCell ref="AL19:AL20"/>
    <mergeCell ref="AM19:AM20"/>
    <mergeCell ref="T19:T20"/>
    <mergeCell ref="U19:U20"/>
    <mergeCell ref="Z19:Z20"/>
    <mergeCell ref="AA19:AA20"/>
    <mergeCell ref="AF19:AF20"/>
    <mergeCell ref="AG19:AG20"/>
    <mergeCell ref="A19:A20"/>
    <mergeCell ref="B19:B20"/>
    <mergeCell ref="H19:H20"/>
    <mergeCell ref="I19:I20"/>
    <mergeCell ref="AF23:AF24"/>
    <mergeCell ref="AG23:AG24"/>
    <mergeCell ref="AL23:AL24"/>
    <mergeCell ref="AM23:AM24"/>
    <mergeCell ref="N23:N24"/>
    <mergeCell ref="O23:O24"/>
    <mergeCell ref="T23:T24"/>
    <mergeCell ref="U23:U24"/>
    <mergeCell ref="Z23:Z24"/>
    <mergeCell ref="AA23:AA24"/>
    <mergeCell ref="AN27:AN28"/>
    <mergeCell ref="A23:A24"/>
    <mergeCell ref="B23:B24"/>
    <mergeCell ref="H23:H24"/>
    <mergeCell ref="I23:I24"/>
    <mergeCell ref="Z21:Z22"/>
    <mergeCell ref="AA21:AA22"/>
    <mergeCell ref="AF21:AF22"/>
    <mergeCell ref="AG21:AG22"/>
    <mergeCell ref="AL21:AL22"/>
    <mergeCell ref="AM21:AM22"/>
    <mergeCell ref="AN23:AN24"/>
    <mergeCell ref="AN25:AN26"/>
    <mergeCell ref="A27:A28"/>
    <mergeCell ref="B27:B28"/>
    <mergeCell ref="H27:H28"/>
    <mergeCell ref="I27:I28"/>
    <mergeCell ref="N27:N28"/>
    <mergeCell ref="O27:O28"/>
    <mergeCell ref="T27:T28"/>
    <mergeCell ref="U27:U28"/>
    <mergeCell ref="AL25:AL26"/>
    <mergeCell ref="AM25:AM26"/>
    <mergeCell ref="T25:T26"/>
    <mergeCell ref="U25:U26"/>
    <mergeCell ref="Z25:Z26"/>
    <mergeCell ref="AA25:AA26"/>
    <mergeCell ref="AF25:AF26"/>
    <mergeCell ref="AG25:AG26"/>
    <mergeCell ref="A25:A26"/>
    <mergeCell ref="B25:B26"/>
    <mergeCell ref="H25:H26"/>
    <mergeCell ref="I25:I26"/>
    <mergeCell ref="N25:N26"/>
    <mergeCell ref="O25:O26"/>
    <mergeCell ref="AF29:AF30"/>
    <mergeCell ref="AG29:AG30"/>
    <mergeCell ref="AL29:AL30"/>
    <mergeCell ref="AM29:AM30"/>
    <mergeCell ref="N29:N30"/>
    <mergeCell ref="O29:O30"/>
    <mergeCell ref="T29:T30"/>
    <mergeCell ref="U29:U30"/>
    <mergeCell ref="Z29:Z30"/>
    <mergeCell ref="AA29:AA30"/>
    <mergeCell ref="AN33:AN34"/>
    <mergeCell ref="A29:A30"/>
    <mergeCell ref="B29:B30"/>
    <mergeCell ref="H29:H30"/>
    <mergeCell ref="I29:I30"/>
    <mergeCell ref="Z27:Z28"/>
    <mergeCell ref="AA27:AA28"/>
    <mergeCell ref="AF27:AF28"/>
    <mergeCell ref="AG27:AG28"/>
    <mergeCell ref="AL27:AL28"/>
    <mergeCell ref="AM27:AM28"/>
    <mergeCell ref="AN29:AN30"/>
    <mergeCell ref="AN31:AN32"/>
    <mergeCell ref="A33:A34"/>
    <mergeCell ref="B33:B34"/>
    <mergeCell ref="H33:H34"/>
    <mergeCell ref="I33:I34"/>
    <mergeCell ref="N33:N34"/>
    <mergeCell ref="O33:O34"/>
    <mergeCell ref="T33:T34"/>
    <mergeCell ref="U33:U34"/>
    <mergeCell ref="AL31:AL32"/>
    <mergeCell ref="AM31:AM32"/>
    <mergeCell ref="T31:T32"/>
    <mergeCell ref="U31:U32"/>
    <mergeCell ref="Z31:Z32"/>
    <mergeCell ref="AA31:AA32"/>
    <mergeCell ref="AF31:AF32"/>
    <mergeCell ref="AG31:AG32"/>
    <mergeCell ref="A31:A32"/>
    <mergeCell ref="B31:B32"/>
    <mergeCell ref="H31:H32"/>
    <mergeCell ref="I31:I32"/>
    <mergeCell ref="N31:N32"/>
    <mergeCell ref="O31:O32"/>
    <mergeCell ref="AF35:AF36"/>
    <mergeCell ref="AG35:AG36"/>
    <mergeCell ref="AL35:AL36"/>
    <mergeCell ref="AM35:AM36"/>
    <mergeCell ref="N35:N36"/>
    <mergeCell ref="O35:O36"/>
    <mergeCell ref="T35:T36"/>
    <mergeCell ref="U35:U36"/>
    <mergeCell ref="Z35:Z36"/>
    <mergeCell ref="AA35:AA36"/>
    <mergeCell ref="AN39:AN40"/>
    <mergeCell ref="A35:A36"/>
    <mergeCell ref="B35:B36"/>
    <mergeCell ref="H35:H36"/>
    <mergeCell ref="I35:I36"/>
    <mergeCell ref="Z33:Z34"/>
    <mergeCell ref="AA33:AA34"/>
    <mergeCell ref="AF33:AF34"/>
    <mergeCell ref="AG33:AG34"/>
    <mergeCell ref="AL33:AL34"/>
    <mergeCell ref="AM33:AM34"/>
    <mergeCell ref="AN35:AN36"/>
    <mergeCell ref="AN37:AN38"/>
    <mergeCell ref="A39:A40"/>
    <mergeCell ref="B39:B40"/>
    <mergeCell ref="H39:H40"/>
    <mergeCell ref="I39:I40"/>
    <mergeCell ref="N39:N40"/>
    <mergeCell ref="O39:O40"/>
    <mergeCell ref="T39:T40"/>
    <mergeCell ref="U39:U40"/>
    <mergeCell ref="AL37:AL38"/>
    <mergeCell ref="AM37:AM38"/>
    <mergeCell ref="T37:T38"/>
    <mergeCell ref="U37:U38"/>
    <mergeCell ref="Z37:Z38"/>
    <mergeCell ref="AA37:AA38"/>
    <mergeCell ref="AF37:AF38"/>
    <mergeCell ref="AG37:AG38"/>
    <mergeCell ref="A37:A38"/>
    <mergeCell ref="B37:B38"/>
    <mergeCell ref="H37:H38"/>
    <mergeCell ref="I37:I38"/>
    <mergeCell ref="N37:N38"/>
    <mergeCell ref="O37:O38"/>
    <mergeCell ref="AF41:AF42"/>
    <mergeCell ref="AG41:AG42"/>
    <mergeCell ref="AL41:AL42"/>
    <mergeCell ref="AM41:AM42"/>
    <mergeCell ref="N41:N42"/>
    <mergeCell ref="O41:O42"/>
    <mergeCell ref="T41:T42"/>
    <mergeCell ref="U41:U42"/>
    <mergeCell ref="Z41:Z42"/>
    <mergeCell ref="AA41:AA42"/>
    <mergeCell ref="AN45:AN46"/>
    <mergeCell ref="A41:A42"/>
    <mergeCell ref="B41:B42"/>
    <mergeCell ref="H41:H42"/>
    <mergeCell ref="I41:I42"/>
    <mergeCell ref="Z39:Z40"/>
    <mergeCell ref="AA39:AA40"/>
    <mergeCell ref="AF39:AF40"/>
    <mergeCell ref="AG39:AG40"/>
    <mergeCell ref="AL39:AL40"/>
    <mergeCell ref="AM39:AM40"/>
    <mergeCell ref="AN41:AN42"/>
    <mergeCell ref="AN43:AN44"/>
    <mergeCell ref="A45:A46"/>
    <mergeCell ref="B45:B46"/>
    <mergeCell ref="H45:H46"/>
    <mergeCell ref="I45:I46"/>
    <mergeCell ref="N45:N46"/>
    <mergeCell ref="O45:O46"/>
    <mergeCell ref="T45:T46"/>
    <mergeCell ref="U45:U46"/>
    <mergeCell ref="AL43:AL44"/>
    <mergeCell ref="AM43:AM44"/>
    <mergeCell ref="T43:T44"/>
    <mergeCell ref="U43:U44"/>
    <mergeCell ref="Z43:Z44"/>
    <mergeCell ref="AA43:AA44"/>
    <mergeCell ref="AF43:AF44"/>
    <mergeCell ref="AG43:AG44"/>
    <mergeCell ref="A43:A44"/>
    <mergeCell ref="B43:B44"/>
    <mergeCell ref="H43:H44"/>
    <mergeCell ref="I43:I44"/>
    <mergeCell ref="N43:N44"/>
    <mergeCell ref="O43:O44"/>
    <mergeCell ref="AF47:AF48"/>
    <mergeCell ref="AG47:AG48"/>
    <mergeCell ref="AL47:AL48"/>
    <mergeCell ref="AM47:AM48"/>
    <mergeCell ref="N47:N48"/>
    <mergeCell ref="O47:O48"/>
    <mergeCell ref="T47:T48"/>
    <mergeCell ref="U47:U48"/>
    <mergeCell ref="Z47:Z48"/>
    <mergeCell ref="AA47:AA48"/>
    <mergeCell ref="AN51:AN52"/>
    <mergeCell ref="A47:A48"/>
    <mergeCell ref="B47:B48"/>
    <mergeCell ref="H47:H48"/>
    <mergeCell ref="I47:I48"/>
    <mergeCell ref="Z45:Z46"/>
    <mergeCell ref="AA45:AA46"/>
    <mergeCell ref="AF45:AF46"/>
    <mergeCell ref="AG45:AG46"/>
    <mergeCell ref="AL45:AL46"/>
    <mergeCell ref="AM45:AM46"/>
    <mergeCell ref="AN47:AN48"/>
    <mergeCell ref="AN49:AN50"/>
    <mergeCell ref="A51:A52"/>
    <mergeCell ref="B51:B52"/>
    <mergeCell ref="H51:H52"/>
    <mergeCell ref="I51:I52"/>
    <mergeCell ref="N51:N52"/>
    <mergeCell ref="O51:O52"/>
    <mergeCell ref="T51:T52"/>
    <mergeCell ref="U51:U52"/>
    <mergeCell ref="AL49:AL50"/>
    <mergeCell ref="AM49:AM50"/>
    <mergeCell ref="T49:T50"/>
    <mergeCell ref="U49:U50"/>
    <mergeCell ref="Z49:Z50"/>
    <mergeCell ref="AA49:AA50"/>
    <mergeCell ref="AF49:AF50"/>
    <mergeCell ref="AG49:AG50"/>
    <mergeCell ref="A49:A50"/>
    <mergeCell ref="B49:B50"/>
    <mergeCell ref="H49:H50"/>
    <mergeCell ref="I49:I50"/>
    <mergeCell ref="N49:N50"/>
    <mergeCell ref="O49:O50"/>
    <mergeCell ref="AF53:AF54"/>
    <mergeCell ref="AG53:AG54"/>
    <mergeCell ref="AL53:AL54"/>
    <mergeCell ref="AM53:AM54"/>
    <mergeCell ref="N53:N54"/>
    <mergeCell ref="O53:O54"/>
    <mergeCell ref="T53:T54"/>
    <mergeCell ref="U53:U54"/>
    <mergeCell ref="Z53:Z54"/>
    <mergeCell ref="AA53:AA54"/>
    <mergeCell ref="AN57:AN58"/>
    <mergeCell ref="A53:A54"/>
    <mergeCell ref="B53:B54"/>
    <mergeCell ref="H53:H54"/>
    <mergeCell ref="I53:I54"/>
    <mergeCell ref="Z51:Z52"/>
    <mergeCell ref="AA51:AA52"/>
    <mergeCell ref="AF51:AF52"/>
    <mergeCell ref="AG51:AG52"/>
    <mergeCell ref="AL51:AL52"/>
    <mergeCell ref="AM51:AM52"/>
    <mergeCell ref="AN53:AN54"/>
    <mergeCell ref="AN55:AN56"/>
    <mergeCell ref="A57:A58"/>
    <mergeCell ref="B57:B58"/>
    <mergeCell ref="H57:H58"/>
    <mergeCell ref="I57:I58"/>
    <mergeCell ref="N57:N58"/>
    <mergeCell ref="O57:O58"/>
    <mergeCell ref="T57:T58"/>
    <mergeCell ref="U57:U58"/>
    <mergeCell ref="AL55:AL56"/>
    <mergeCell ref="AM55:AM56"/>
    <mergeCell ref="T55:T56"/>
    <mergeCell ref="U55:U56"/>
    <mergeCell ref="Z55:Z56"/>
    <mergeCell ref="AA55:AA56"/>
    <mergeCell ref="AF55:AF56"/>
    <mergeCell ref="AG55:AG56"/>
    <mergeCell ref="A55:A56"/>
    <mergeCell ref="B55:B56"/>
    <mergeCell ref="H55:H56"/>
    <mergeCell ref="I55:I56"/>
    <mergeCell ref="N55:N56"/>
    <mergeCell ref="O55:O56"/>
    <mergeCell ref="AF59:AF60"/>
    <mergeCell ref="AG59:AG60"/>
    <mergeCell ref="AL59:AL60"/>
    <mergeCell ref="AM59:AM60"/>
    <mergeCell ref="N59:N60"/>
    <mergeCell ref="O59:O60"/>
    <mergeCell ref="T59:T60"/>
    <mergeCell ref="U59:U60"/>
    <mergeCell ref="Z59:Z60"/>
    <mergeCell ref="AA59:AA60"/>
    <mergeCell ref="AN63:AN64"/>
    <mergeCell ref="A59:A60"/>
    <mergeCell ref="B59:B60"/>
    <mergeCell ref="H59:H60"/>
    <mergeCell ref="I59:I60"/>
    <mergeCell ref="Z57:Z58"/>
    <mergeCell ref="AA57:AA58"/>
    <mergeCell ref="AF57:AF58"/>
    <mergeCell ref="AG57:AG58"/>
    <mergeCell ref="AL57:AL58"/>
    <mergeCell ref="AM57:AM58"/>
    <mergeCell ref="AN59:AN60"/>
    <mergeCell ref="AN61:AN62"/>
    <mergeCell ref="A63:A64"/>
    <mergeCell ref="B63:B64"/>
    <mergeCell ref="H63:H64"/>
    <mergeCell ref="I63:I64"/>
    <mergeCell ref="N63:N64"/>
    <mergeCell ref="O63:O64"/>
    <mergeCell ref="T63:T64"/>
    <mergeCell ref="U63:U64"/>
    <mergeCell ref="AL61:AL62"/>
    <mergeCell ref="AM61:AM62"/>
    <mergeCell ref="T61:T62"/>
    <mergeCell ref="U61:U62"/>
    <mergeCell ref="Z61:Z62"/>
    <mergeCell ref="AA61:AA62"/>
    <mergeCell ref="AF61:AF62"/>
    <mergeCell ref="AG61:AG62"/>
    <mergeCell ref="A61:A62"/>
    <mergeCell ref="B61:B62"/>
    <mergeCell ref="H61:H62"/>
    <mergeCell ref="I61:I62"/>
    <mergeCell ref="N61:N62"/>
    <mergeCell ref="O61:O62"/>
    <mergeCell ref="AF65:AF66"/>
    <mergeCell ref="AG65:AG66"/>
    <mergeCell ref="AL65:AL66"/>
    <mergeCell ref="AM65:AM66"/>
    <mergeCell ref="N65:N66"/>
    <mergeCell ref="O65:O66"/>
    <mergeCell ref="T65:T66"/>
    <mergeCell ref="U65:U66"/>
    <mergeCell ref="Z65:Z66"/>
    <mergeCell ref="AA65:AA66"/>
    <mergeCell ref="AN69:AN70"/>
    <mergeCell ref="A65:A66"/>
    <mergeCell ref="B65:B66"/>
    <mergeCell ref="H65:H66"/>
    <mergeCell ref="I65:I66"/>
    <mergeCell ref="Z63:Z64"/>
    <mergeCell ref="AA63:AA64"/>
    <mergeCell ref="AF63:AF64"/>
    <mergeCell ref="AG63:AG64"/>
    <mergeCell ref="AL63:AL64"/>
    <mergeCell ref="AM63:AM64"/>
    <mergeCell ref="AN65:AN66"/>
    <mergeCell ref="AN67:AN68"/>
    <mergeCell ref="A69:A70"/>
    <mergeCell ref="B69:B70"/>
    <mergeCell ref="H69:H70"/>
    <mergeCell ref="I69:I70"/>
    <mergeCell ref="N69:N70"/>
    <mergeCell ref="O69:O70"/>
    <mergeCell ref="T69:T70"/>
    <mergeCell ref="U69:U70"/>
    <mergeCell ref="AL67:AL68"/>
    <mergeCell ref="AM67:AM68"/>
    <mergeCell ref="T67:T68"/>
    <mergeCell ref="U67:U68"/>
    <mergeCell ref="Z67:Z68"/>
    <mergeCell ref="AA67:AA68"/>
    <mergeCell ref="AF67:AF68"/>
    <mergeCell ref="AG67:AG68"/>
    <mergeCell ref="A67:A68"/>
    <mergeCell ref="B67:B68"/>
    <mergeCell ref="H67:H68"/>
    <mergeCell ref="I67:I68"/>
    <mergeCell ref="N67:N68"/>
    <mergeCell ref="O67:O68"/>
    <mergeCell ref="AF71:AF72"/>
    <mergeCell ref="AG71:AG72"/>
    <mergeCell ref="AL71:AL72"/>
    <mergeCell ref="AM71:AM72"/>
    <mergeCell ref="N71:N72"/>
    <mergeCell ref="O71:O72"/>
    <mergeCell ref="T71:T72"/>
    <mergeCell ref="U71:U72"/>
    <mergeCell ref="Z71:Z72"/>
    <mergeCell ref="AA71:AA72"/>
    <mergeCell ref="AN75:AN76"/>
    <mergeCell ref="A71:A72"/>
    <mergeCell ref="B71:B72"/>
    <mergeCell ref="H71:H72"/>
    <mergeCell ref="I71:I72"/>
    <mergeCell ref="Z69:Z70"/>
    <mergeCell ref="AA69:AA70"/>
    <mergeCell ref="AF69:AF70"/>
    <mergeCell ref="AG69:AG70"/>
    <mergeCell ref="AL69:AL70"/>
    <mergeCell ref="AM69:AM70"/>
    <mergeCell ref="AN71:AN72"/>
    <mergeCell ref="AN73:AN74"/>
    <mergeCell ref="A75:A76"/>
    <mergeCell ref="B75:B76"/>
    <mergeCell ref="H75:H76"/>
    <mergeCell ref="I75:I76"/>
    <mergeCell ref="N75:N76"/>
    <mergeCell ref="O75:O76"/>
    <mergeCell ref="T75:T76"/>
    <mergeCell ref="U75:U76"/>
    <mergeCell ref="AL73:AL74"/>
    <mergeCell ref="AM73:AM74"/>
    <mergeCell ref="T73:T74"/>
    <mergeCell ref="U73:U74"/>
    <mergeCell ref="Z73:Z74"/>
    <mergeCell ref="AA73:AA74"/>
    <mergeCell ref="AF73:AF74"/>
    <mergeCell ref="AG73:AG74"/>
    <mergeCell ref="A73:A74"/>
    <mergeCell ref="B73:B74"/>
    <mergeCell ref="H73:H74"/>
    <mergeCell ref="I73:I74"/>
    <mergeCell ref="N73:N74"/>
    <mergeCell ref="O73:O74"/>
    <mergeCell ref="AF77:AF78"/>
    <mergeCell ref="AG77:AG78"/>
    <mergeCell ref="AL77:AL78"/>
    <mergeCell ref="AM77:AM78"/>
    <mergeCell ref="N77:N78"/>
    <mergeCell ref="O77:O78"/>
    <mergeCell ref="T77:T78"/>
    <mergeCell ref="U77:U78"/>
    <mergeCell ref="Z77:Z78"/>
    <mergeCell ref="AA77:AA78"/>
    <mergeCell ref="AN81:AN82"/>
    <mergeCell ref="A77:A78"/>
    <mergeCell ref="B77:B78"/>
    <mergeCell ref="H77:H78"/>
    <mergeCell ref="I77:I78"/>
    <mergeCell ref="Z75:Z76"/>
    <mergeCell ref="AA75:AA76"/>
    <mergeCell ref="AF75:AF76"/>
    <mergeCell ref="AG75:AG76"/>
    <mergeCell ref="AL75:AL76"/>
    <mergeCell ref="AM75:AM76"/>
    <mergeCell ref="AN77:AN78"/>
    <mergeCell ref="AN79:AN80"/>
    <mergeCell ref="A81:A82"/>
    <mergeCell ref="B81:B82"/>
    <mergeCell ref="H81:H82"/>
    <mergeCell ref="I81:I82"/>
    <mergeCell ref="N81:N82"/>
    <mergeCell ref="O81:O82"/>
    <mergeCell ref="T81:T82"/>
    <mergeCell ref="U81:U82"/>
    <mergeCell ref="AL79:AL80"/>
    <mergeCell ref="AM79:AM80"/>
    <mergeCell ref="T79:T80"/>
    <mergeCell ref="U79:U80"/>
    <mergeCell ref="Z79:Z80"/>
    <mergeCell ref="AA79:AA80"/>
    <mergeCell ref="AF79:AF80"/>
    <mergeCell ref="AG79:AG80"/>
    <mergeCell ref="A79:A80"/>
    <mergeCell ref="B79:B80"/>
    <mergeCell ref="H79:H80"/>
    <mergeCell ref="I79:I80"/>
    <mergeCell ref="N79:N80"/>
    <mergeCell ref="O79:O80"/>
    <mergeCell ref="AF83:AF84"/>
    <mergeCell ref="AG83:AG84"/>
    <mergeCell ref="AL83:AL84"/>
    <mergeCell ref="AM83:AM84"/>
    <mergeCell ref="N83:N84"/>
    <mergeCell ref="O83:O84"/>
    <mergeCell ref="T83:T84"/>
    <mergeCell ref="U83:U84"/>
    <mergeCell ref="Z83:Z84"/>
    <mergeCell ref="AA83:AA84"/>
    <mergeCell ref="AN87:AN88"/>
    <mergeCell ref="A83:A84"/>
    <mergeCell ref="B83:B84"/>
    <mergeCell ref="H83:H84"/>
    <mergeCell ref="I83:I84"/>
    <mergeCell ref="Z81:Z82"/>
    <mergeCell ref="AA81:AA82"/>
    <mergeCell ref="AF81:AF82"/>
    <mergeCell ref="AG81:AG82"/>
    <mergeCell ref="AL81:AL82"/>
    <mergeCell ref="AM81:AM82"/>
    <mergeCell ref="AN83:AN84"/>
    <mergeCell ref="AN85:AN86"/>
    <mergeCell ref="A87:A88"/>
    <mergeCell ref="B87:B88"/>
    <mergeCell ref="H87:H88"/>
    <mergeCell ref="I87:I88"/>
    <mergeCell ref="N87:N88"/>
    <mergeCell ref="O87:O88"/>
    <mergeCell ref="T87:T88"/>
    <mergeCell ref="U87:U88"/>
    <mergeCell ref="AL85:AL86"/>
    <mergeCell ref="AM85:AM86"/>
    <mergeCell ref="T85:T86"/>
    <mergeCell ref="U85:U86"/>
    <mergeCell ref="Z85:Z86"/>
    <mergeCell ref="AA85:AA86"/>
    <mergeCell ref="AF85:AF86"/>
    <mergeCell ref="AG85:AG86"/>
    <mergeCell ref="A85:A86"/>
    <mergeCell ref="B85:B86"/>
    <mergeCell ref="H85:H86"/>
    <mergeCell ref="I85:I86"/>
    <mergeCell ref="N85:N86"/>
    <mergeCell ref="O85:O86"/>
    <mergeCell ref="AF89:AF90"/>
    <mergeCell ref="AG89:AG90"/>
    <mergeCell ref="AL89:AL90"/>
    <mergeCell ref="AM89:AM90"/>
    <mergeCell ref="N89:N90"/>
    <mergeCell ref="O89:O90"/>
    <mergeCell ref="T89:T90"/>
    <mergeCell ref="U89:U90"/>
    <mergeCell ref="Z89:Z90"/>
    <mergeCell ref="AA89:AA90"/>
    <mergeCell ref="AN93:AN94"/>
    <mergeCell ref="A89:A90"/>
    <mergeCell ref="B89:B90"/>
    <mergeCell ref="H89:H90"/>
    <mergeCell ref="I89:I90"/>
    <mergeCell ref="Z87:Z88"/>
    <mergeCell ref="AA87:AA88"/>
    <mergeCell ref="AF87:AF88"/>
    <mergeCell ref="AG87:AG88"/>
    <mergeCell ref="AL87:AL88"/>
    <mergeCell ref="AM87:AM88"/>
    <mergeCell ref="AN89:AN90"/>
    <mergeCell ref="AN91:AN92"/>
    <mergeCell ref="A93:A94"/>
    <mergeCell ref="B93:B94"/>
    <mergeCell ref="H93:H94"/>
    <mergeCell ref="I93:I94"/>
    <mergeCell ref="N93:N94"/>
    <mergeCell ref="O93:O94"/>
    <mergeCell ref="T93:T94"/>
    <mergeCell ref="U93:U94"/>
    <mergeCell ref="AL91:AL92"/>
    <mergeCell ref="AM91:AM92"/>
    <mergeCell ref="T91:T92"/>
    <mergeCell ref="U91:U92"/>
    <mergeCell ref="Z91:Z92"/>
    <mergeCell ref="AA91:AA92"/>
    <mergeCell ref="AF91:AF92"/>
    <mergeCell ref="AG91:AG92"/>
    <mergeCell ref="A91:A92"/>
    <mergeCell ref="B91:B92"/>
    <mergeCell ref="H91:H92"/>
    <mergeCell ref="I91:I92"/>
    <mergeCell ref="N91:N92"/>
    <mergeCell ref="O91:O92"/>
    <mergeCell ref="AF95:AF96"/>
    <mergeCell ref="AG95:AG96"/>
    <mergeCell ref="AL95:AL96"/>
    <mergeCell ref="AM95:AM96"/>
    <mergeCell ref="N95:N96"/>
    <mergeCell ref="O95:O96"/>
    <mergeCell ref="T95:T96"/>
    <mergeCell ref="U95:U96"/>
    <mergeCell ref="Z95:Z96"/>
    <mergeCell ref="AA95:AA96"/>
    <mergeCell ref="AN99:AN100"/>
    <mergeCell ref="A95:A96"/>
    <mergeCell ref="B95:B96"/>
    <mergeCell ref="H95:H96"/>
    <mergeCell ref="I95:I96"/>
    <mergeCell ref="Z93:Z94"/>
    <mergeCell ref="AA93:AA94"/>
    <mergeCell ref="AF93:AF94"/>
    <mergeCell ref="AG93:AG94"/>
    <mergeCell ref="AL93:AL94"/>
    <mergeCell ref="AM93:AM94"/>
    <mergeCell ref="AN95:AN96"/>
    <mergeCell ref="AN97:AN98"/>
    <mergeCell ref="A99:A100"/>
    <mergeCell ref="B99:B100"/>
    <mergeCell ref="H99:H100"/>
    <mergeCell ref="I99:I100"/>
    <mergeCell ref="N99:N100"/>
    <mergeCell ref="O99:O100"/>
    <mergeCell ref="T99:T100"/>
    <mergeCell ref="U99:U100"/>
    <mergeCell ref="AL97:AL98"/>
    <mergeCell ref="AM97:AM98"/>
    <mergeCell ref="T97:T98"/>
    <mergeCell ref="U97:U98"/>
    <mergeCell ref="Z97:Z98"/>
    <mergeCell ref="AA97:AA98"/>
    <mergeCell ref="AF97:AF98"/>
    <mergeCell ref="AG97:AG98"/>
    <mergeCell ref="A97:A98"/>
    <mergeCell ref="B97:B98"/>
    <mergeCell ref="H97:H98"/>
    <mergeCell ref="I97:I98"/>
    <mergeCell ref="N97:N98"/>
    <mergeCell ref="O97:O98"/>
    <mergeCell ref="AF101:AF102"/>
    <mergeCell ref="AG101:AG102"/>
    <mergeCell ref="AL101:AL102"/>
    <mergeCell ref="AM101:AM102"/>
    <mergeCell ref="N101:N102"/>
    <mergeCell ref="O101:O102"/>
    <mergeCell ref="T101:T102"/>
    <mergeCell ref="U101:U102"/>
    <mergeCell ref="Z101:Z102"/>
    <mergeCell ref="AA101:AA102"/>
    <mergeCell ref="AN105:AN106"/>
    <mergeCell ref="A101:A102"/>
    <mergeCell ref="B101:B102"/>
    <mergeCell ref="H101:H102"/>
    <mergeCell ref="I101:I102"/>
    <mergeCell ref="Z99:Z100"/>
    <mergeCell ref="AA99:AA100"/>
    <mergeCell ref="AF99:AF100"/>
    <mergeCell ref="AG99:AG100"/>
    <mergeCell ref="AL99:AL100"/>
    <mergeCell ref="AM99:AM100"/>
    <mergeCell ref="AN101:AN102"/>
    <mergeCell ref="AN103:AN104"/>
    <mergeCell ref="A105:A106"/>
    <mergeCell ref="B105:B106"/>
    <mergeCell ref="H105:H106"/>
    <mergeCell ref="I105:I106"/>
    <mergeCell ref="N105:N106"/>
    <mergeCell ref="O105:O106"/>
    <mergeCell ref="T105:T106"/>
    <mergeCell ref="U105:U106"/>
    <mergeCell ref="AL103:AL104"/>
    <mergeCell ref="AM103:AM104"/>
    <mergeCell ref="T103:T104"/>
    <mergeCell ref="U103:U104"/>
    <mergeCell ref="Z103:Z104"/>
    <mergeCell ref="AA103:AA104"/>
    <mergeCell ref="AF103:AF104"/>
    <mergeCell ref="AG103:AG104"/>
    <mergeCell ref="A103:A104"/>
    <mergeCell ref="B103:B104"/>
    <mergeCell ref="H103:H104"/>
    <mergeCell ref="I103:I104"/>
    <mergeCell ref="N103:N104"/>
    <mergeCell ref="O103:O104"/>
    <mergeCell ref="AF107:AF108"/>
    <mergeCell ref="AG107:AG108"/>
    <mergeCell ref="AL107:AL108"/>
    <mergeCell ref="AM107:AM108"/>
    <mergeCell ref="N107:N108"/>
    <mergeCell ref="O107:O108"/>
    <mergeCell ref="T107:T108"/>
    <mergeCell ref="U107:U108"/>
    <mergeCell ref="Z107:Z108"/>
    <mergeCell ref="AA107:AA108"/>
    <mergeCell ref="AN111:AN112"/>
    <mergeCell ref="A107:A108"/>
    <mergeCell ref="B107:B108"/>
    <mergeCell ref="H107:H108"/>
    <mergeCell ref="I107:I108"/>
    <mergeCell ref="Z105:Z106"/>
    <mergeCell ref="AA105:AA106"/>
    <mergeCell ref="AF105:AF106"/>
    <mergeCell ref="AG105:AG106"/>
    <mergeCell ref="AL105:AL106"/>
    <mergeCell ref="AM105:AM106"/>
    <mergeCell ref="AN107:AN108"/>
    <mergeCell ref="AN109:AN110"/>
    <mergeCell ref="A111:A112"/>
    <mergeCell ref="B111:B112"/>
    <mergeCell ref="H111:H112"/>
    <mergeCell ref="I111:I112"/>
    <mergeCell ref="N111:N112"/>
    <mergeCell ref="O111:O112"/>
    <mergeCell ref="T111:T112"/>
    <mergeCell ref="U111:U112"/>
    <mergeCell ref="AL109:AL110"/>
    <mergeCell ref="AM109:AM110"/>
    <mergeCell ref="T109:T110"/>
    <mergeCell ref="U109:U110"/>
    <mergeCell ref="Z109:Z110"/>
    <mergeCell ref="AA109:AA110"/>
    <mergeCell ref="AF109:AF110"/>
    <mergeCell ref="AG109:AG110"/>
    <mergeCell ref="A109:A110"/>
    <mergeCell ref="B109:B110"/>
    <mergeCell ref="H109:H110"/>
    <mergeCell ref="I109:I110"/>
    <mergeCell ref="N109:N110"/>
    <mergeCell ref="O109:O110"/>
    <mergeCell ref="AF113:AF114"/>
    <mergeCell ref="AG113:AG114"/>
    <mergeCell ref="AL113:AL114"/>
    <mergeCell ref="AM113:AM114"/>
    <mergeCell ref="N113:N114"/>
    <mergeCell ref="O113:O114"/>
    <mergeCell ref="T113:T114"/>
    <mergeCell ref="U113:U114"/>
    <mergeCell ref="Z113:Z114"/>
    <mergeCell ref="AA113:AA114"/>
    <mergeCell ref="AN117:AN118"/>
    <mergeCell ref="A113:A114"/>
    <mergeCell ref="B113:B114"/>
    <mergeCell ref="H113:H114"/>
    <mergeCell ref="I113:I114"/>
    <mergeCell ref="Z111:Z112"/>
    <mergeCell ref="AA111:AA112"/>
    <mergeCell ref="AF111:AF112"/>
    <mergeCell ref="AG111:AG112"/>
    <mergeCell ref="AL111:AL112"/>
    <mergeCell ref="AM111:AM112"/>
    <mergeCell ref="AN113:AN114"/>
    <mergeCell ref="AN115:AN116"/>
    <mergeCell ref="A117:A118"/>
    <mergeCell ref="B117:B118"/>
    <mergeCell ref="H117:H118"/>
    <mergeCell ref="I117:I118"/>
    <mergeCell ref="N117:N118"/>
    <mergeCell ref="O117:O118"/>
    <mergeCell ref="T117:T118"/>
    <mergeCell ref="U117:U118"/>
    <mergeCell ref="AL115:AL116"/>
    <mergeCell ref="AM115:AM116"/>
    <mergeCell ref="T115:T116"/>
    <mergeCell ref="U115:U116"/>
    <mergeCell ref="Z115:Z116"/>
    <mergeCell ref="AA115:AA116"/>
    <mergeCell ref="AF115:AF116"/>
    <mergeCell ref="AG115:AG116"/>
    <mergeCell ref="A115:A116"/>
    <mergeCell ref="B115:B116"/>
    <mergeCell ref="H115:H116"/>
    <mergeCell ref="I115:I116"/>
    <mergeCell ref="N115:N116"/>
    <mergeCell ref="O115:O116"/>
    <mergeCell ref="AF119:AF120"/>
    <mergeCell ref="AG119:AG120"/>
    <mergeCell ref="AL119:AL120"/>
    <mergeCell ref="AM119:AM120"/>
    <mergeCell ref="N119:N120"/>
    <mergeCell ref="O119:O120"/>
    <mergeCell ref="T119:T120"/>
    <mergeCell ref="U119:U120"/>
    <mergeCell ref="Z119:Z120"/>
    <mergeCell ref="AA119:AA120"/>
    <mergeCell ref="AN123:AN124"/>
    <mergeCell ref="A119:A120"/>
    <mergeCell ref="B119:B120"/>
    <mergeCell ref="H119:H120"/>
    <mergeCell ref="I119:I120"/>
    <mergeCell ref="Z117:Z118"/>
    <mergeCell ref="AA117:AA118"/>
    <mergeCell ref="AF117:AF118"/>
    <mergeCell ref="AG117:AG118"/>
    <mergeCell ref="AL117:AL118"/>
    <mergeCell ref="AM117:AM118"/>
    <mergeCell ref="AN119:AN120"/>
    <mergeCell ref="AN121:AN122"/>
    <mergeCell ref="A123:A124"/>
    <mergeCell ref="B123:B124"/>
    <mergeCell ref="H123:H124"/>
    <mergeCell ref="I123:I124"/>
    <mergeCell ref="N123:N124"/>
    <mergeCell ref="O123:O124"/>
    <mergeCell ref="T123:T124"/>
    <mergeCell ref="U123:U124"/>
    <mergeCell ref="AL121:AL122"/>
    <mergeCell ref="AM121:AM122"/>
    <mergeCell ref="T121:T122"/>
    <mergeCell ref="U121:U122"/>
    <mergeCell ref="Z121:Z122"/>
    <mergeCell ref="AA121:AA122"/>
    <mergeCell ref="AF121:AF122"/>
    <mergeCell ref="AG121:AG122"/>
    <mergeCell ref="A121:A122"/>
    <mergeCell ref="B121:B122"/>
    <mergeCell ref="H121:H122"/>
    <mergeCell ref="I121:I122"/>
    <mergeCell ref="N121:N122"/>
    <mergeCell ref="O121:O122"/>
    <mergeCell ref="AF125:AF126"/>
    <mergeCell ref="AG125:AG126"/>
    <mergeCell ref="AL125:AL126"/>
    <mergeCell ref="AM125:AM126"/>
    <mergeCell ref="N125:N126"/>
    <mergeCell ref="O125:O126"/>
    <mergeCell ref="T125:T126"/>
    <mergeCell ref="U125:U126"/>
    <mergeCell ref="Z125:Z126"/>
    <mergeCell ref="AA125:AA126"/>
    <mergeCell ref="AN129:AN130"/>
    <mergeCell ref="A125:A126"/>
    <mergeCell ref="B125:B126"/>
    <mergeCell ref="H125:H126"/>
    <mergeCell ref="I125:I126"/>
    <mergeCell ref="Z123:Z124"/>
    <mergeCell ref="AA123:AA124"/>
    <mergeCell ref="AF123:AF124"/>
    <mergeCell ref="AG123:AG124"/>
    <mergeCell ref="AL123:AL124"/>
    <mergeCell ref="AM123:AM124"/>
    <mergeCell ref="AN125:AN126"/>
    <mergeCell ref="AN127:AN128"/>
    <mergeCell ref="A129:A130"/>
    <mergeCell ref="B129:B130"/>
    <mergeCell ref="H129:H130"/>
    <mergeCell ref="I129:I130"/>
    <mergeCell ref="N129:N130"/>
    <mergeCell ref="O129:O130"/>
    <mergeCell ref="T129:T130"/>
    <mergeCell ref="U129:U130"/>
    <mergeCell ref="AL127:AL128"/>
    <mergeCell ref="AM127:AM128"/>
    <mergeCell ref="T127:T128"/>
    <mergeCell ref="U127:U128"/>
    <mergeCell ref="Z127:Z128"/>
    <mergeCell ref="AA127:AA128"/>
    <mergeCell ref="AF127:AF128"/>
    <mergeCell ref="AG127:AG128"/>
    <mergeCell ref="A127:A128"/>
    <mergeCell ref="B127:B128"/>
    <mergeCell ref="H127:H128"/>
    <mergeCell ref="I127:I128"/>
    <mergeCell ref="N127:N128"/>
    <mergeCell ref="O127:O128"/>
    <mergeCell ref="AF131:AF132"/>
    <mergeCell ref="AG131:AG132"/>
    <mergeCell ref="AL131:AL132"/>
    <mergeCell ref="AM131:AM132"/>
    <mergeCell ref="N131:N132"/>
    <mergeCell ref="O131:O132"/>
    <mergeCell ref="T131:T132"/>
    <mergeCell ref="U131:U132"/>
    <mergeCell ref="Z131:Z132"/>
    <mergeCell ref="AA131:AA132"/>
    <mergeCell ref="AN135:AN136"/>
    <mergeCell ref="A131:A132"/>
    <mergeCell ref="B131:B132"/>
    <mergeCell ref="H131:H132"/>
    <mergeCell ref="I131:I132"/>
    <mergeCell ref="Z129:Z130"/>
    <mergeCell ref="AA129:AA130"/>
    <mergeCell ref="AF129:AF130"/>
    <mergeCell ref="AG129:AG130"/>
    <mergeCell ref="AL129:AL130"/>
    <mergeCell ref="AM129:AM130"/>
    <mergeCell ref="AN131:AN132"/>
    <mergeCell ref="AN133:AN134"/>
    <mergeCell ref="A135:A136"/>
    <mergeCell ref="B135:B136"/>
    <mergeCell ref="H135:H136"/>
    <mergeCell ref="I135:I136"/>
    <mergeCell ref="N135:N136"/>
    <mergeCell ref="O135:O136"/>
    <mergeCell ref="T135:T136"/>
    <mergeCell ref="U135:U136"/>
    <mergeCell ref="AL133:AL134"/>
    <mergeCell ref="AM133:AM134"/>
    <mergeCell ref="T133:T134"/>
    <mergeCell ref="U133:U134"/>
    <mergeCell ref="Z133:Z134"/>
    <mergeCell ref="AA133:AA134"/>
    <mergeCell ref="AF133:AF134"/>
    <mergeCell ref="AG133:AG134"/>
    <mergeCell ref="A133:A134"/>
    <mergeCell ref="B133:B134"/>
    <mergeCell ref="H133:H134"/>
    <mergeCell ref="I133:I134"/>
    <mergeCell ref="N133:N134"/>
    <mergeCell ref="O133:O134"/>
    <mergeCell ref="AF137:AF138"/>
    <mergeCell ref="AG137:AG138"/>
    <mergeCell ref="AL137:AL138"/>
    <mergeCell ref="AM137:AM138"/>
    <mergeCell ref="N137:N138"/>
    <mergeCell ref="O137:O138"/>
    <mergeCell ref="T137:T138"/>
    <mergeCell ref="U137:U138"/>
    <mergeCell ref="Z137:Z138"/>
    <mergeCell ref="AA137:AA138"/>
    <mergeCell ref="AN141:AN142"/>
    <mergeCell ref="A137:A138"/>
    <mergeCell ref="B137:B138"/>
    <mergeCell ref="H137:H138"/>
    <mergeCell ref="I137:I138"/>
    <mergeCell ref="Z135:Z136"/>
    <mergeCell ref="AA135:AA136"/>
    <mergeCell ref="AF135:AF136"/>
    <mergeCell ref="AG135:AG136"/>
    <mergeCell ref="AL135:AL136"/>
    <mergeCell ref="AM135:AM136"/>
    <mergeCell ref="AN137:AN138"/>
    <mergeCell ref="AN139:AN140"/>
    <mergeCell ref="A141:A142"/>
    <mergeCell ref="B141:B142"/>
    <mergeCell ref="H141:H142"/>
    <mergeCell ref="I141:I142"/>
    <mergeCell ref="N141:N142"/>
    <mergeCell ref="O141:O142"/>
    <mergeCell ref="T141:T142"/>
    <mergeCell ref="U141:U142"/>
    <mergeCell ref="AL139:AL140"/>
    <mergeCell ref="AM139:AM140"/>
    <mergeCell ref="T139:T140"/>
    <mergeCell ref="U139:U140"/>
    <mergeCell ref="Z139:Z140"/>
    <mergeCell ref="AA139:AA140"/>
    <mergeCell ref="AF139:AF140"/>
    <mergeCell ref="AG139:AG140"/>
    <mergeCell ref="A139:A140"/>
    <mergeCell ref="B139:B140"/>
    <mergeCell ref="H139:H140"/>
    <mergeCell ref="I139:I140"/>
    <mergeCell ref="N139:N140"/>
    <mergeCell ref="O139:O140"/>
    <mergeCell ref="AF143:AF144"/>
    <mergeCell ref="AG143:AG144"/>
    <mergeCell ref="AL143:AL144"/>
    <mergeCell ref="AM143:AM144"/>
    <mergeCell ref="N143:N144"/>
    <mergeCell ref="O143:O144"/>
    <mergeCell ref="T143:T144"/>
    <mergeCell ref="U143:U144"/>
    <mergeCell ref="Z143:Z144"/>
    <mergeCell ref="AA143:AA144"/>
    <mergeCell ref="AN147:AN148"/>
    <mergeCell ref="A143:A144"/>
    <mergeCell ref="B143:B144"/>
    <mergeCell ref="H143:H144"/>
    <mergeCell ref="I143:I144"/>
    <mergeCell ref="Z141:Z142"/>
    <mergeCell ref="AA141:AA142"/>
    <mergeCell ref="AF141:AF142"/>
    <mergeCell ref="AG141:AG142"/>
    <mergeCell ref="AL141:AL142"/>
    <mergeCell ref="AM141:AM142"/>
    <mergeCell ref="AN143:AN144"/>
    <mergeCell ref="AN145:AN146"/>
    <mergeCell ref="A147:A148"/>
    <mergeCell ref="B147:B148"/>
    <mergeCell ref="H147:H148"/>
    <mergeCell ref="I147:I148"/>
    <mergeCell ref="N147:N148"/>
    <mergeCell ref="O147:O148"/>
    <mergeCell ref="T147:T148"/>
    <mergeCell ref="U147:U148"/>
    <mergeCell ref="AL145:AL146"/>
    <mergeCell ref="AM145:AM146"/>
    <mergeCell ref="T145:T146"/>
    <mergeCell ref="U145:U146"/>
    <mergeCell ref="Z145:Z146"/>
    <mergeCell ref="AA145:AA146"/>
    <mergeCell ref="AF145:AF146"/>
    <mergeCell ref="AG145:AG146"/>
    <mergeCell ref="A145:A146"/>
    <mergeCell ref="B145:B146"/>
    <mergeCell ref="H145:H146"/>
    <mergeCell ref="I145:I146"/>
    <mergeCell ref="N145:N146"/>
    <mergeCell ref="O145:O146"/>
    <mergeCell ref="AF149:AF150"/>
    <mergeCell ref="AG149:AG150"/>
    <mergeCell ref="AL149:AL150"/>
    <mergeCell ref="AM149:AM150"/>
    <mergeCell ref="N149:N150"/>
    <mergeCell ref="O149:O150"/>
    <mergeCell ref="T149:T150"/>
    <mergeCell ref="U149:U150"/>
    <mergeCell ref="Z149:Z150"/>
    <mergeCell ref="AA149:AA150"/>
    <mergeCell ref="AN153:AN154"/>
    <mergeCell ref="A149:A150"/>
    <mergeCell ref="B149:B150"/>
    <mergeCell ref="H149:H150"/>
    <mergeCell ref="I149:I150"/>
    <mergeCell ref="Z147:Z148"/>
    <mergeCell ref="AA147:AA148"/>
    <mergeCell ref="AF147:AF148"/>
    <mergeCell ref="AG147:AG148"/>
    <mergeCell ref="AL147:AL148"/>
    <mergeCell ref="AM147:AM148"/>
    <mergeCell ref="AN149:AN150"/>
    <mergeCell ref="AN151:AN152"/>
    <mergeCell ref="A153:A154"/>
    <mergeCell ref="B153:B154"/>
    <mergeCell ref="H153:H154"/>
    <mergeCell ref="I153:I154"/>
    <mergeCell ref="N153:N154"/>
    <mergeCell ref="O153:O154"/>
    <mergeCell ref="T153:T154"/>
    <mergeCell ref="U153:U154"/>
    <mergeCell ref="AL151:AL152"/>
    <mergeCell ref="AM151:AM152"/>
    <mergeCell ref="T151:T152"/>
    <mergeCell ref="U151:U152"/>
    <mergeCell ref="Z151:Z152"/>
    <mergeCell ref="AA151:AA152"/>
    <mergeCell ref="AF151:AF152"/>
    <mergeCell ref="AG151:AG152"/>
    <mergeCell ref="A151:A152"/>
    <mergeCell ref="B151:B152"/>
    <mergeCell ref="H151:H152"/>
    <mergeCell ref="I151:I152"/>
    <mergeCell ref="N151:N152"/>
    <mergeCell ref="O151:O152"/>
    <mergeCell ref="AF155:AF156"/>
    <mergeCell ref="AG155:AG156"/>
    <mergeCell ref="AL155:AL156"/>
    <mergeCell ref="AM155:AM156"/>
    <mergeCell ref="N155:N156"/>
    <mergeCell ref="O155:O156"/>
    <mergeCell ref="T155:T156"/>
    <mergeCell ref="U155:U156"/>
    <mergeCell ref="Z155:Z156"/>
    <mergeCell ref="AA155:AA156"/>
    <mergeCell ref="AN159:AN160"/>
    <mergeCell ref="A155:A156"/>
    <mergeCell ref="B155:B156"/>
    <mergeCell ref="H155:H156"/>
    <mergeCell ref="I155:I156"/>
    <mergeCell ref="Z153:Z154"/>
    <mergeCell ref="AA153:AA154"/>
    <mergeCell ref="AF153:AF154"/>
    <mergeCell ref="AG153:AG154"/>
    <mergeCell ref="AL153:AL154"/>
    <mergeCell ref="AM153:AM154"/>
    <mergeCell ref="AN155:AN156"/>
    <mergeCell ref="AN157:AN158"/>
    <mergeCell ref="A159:A160"/>
    <mergeCell ref="B159:B160"/>
    <mergeCell ref="H159:H160"/>
    <mergeCell ref="I159:I160"/>
    <mergeCell ref="N159:N160"/>
    <mergeCell ref="O159:O160"/>
    <mergeCell ref="T159:T160"/>
    <mergeCell ref="U159:U160"/>
    <mergeCell ref="AL157:AL158"/>
    <mergeCell ref="AM157:AM158"/>
    <mergeCell ref="T157:T158"/>
    <mergeCell ref="U157:U158"/>
    <mergeCell ref="Z157:Z158"/>
    <mergeCell ref="AA157:AA158"/>
    <mergeCell ref="AF157:AF158"/>
    <mergeCell ref="AG157:AG158"/>
    <mergeCell ref="A157:A158"/>
    <mergeCell ref="B157:B158"/>
    <mergeCell ref="H157:H158"/>
    <mergeCell ref="I157:I158"/>
    <mergeCell ref="N157:N158"/>
    <mergeCell ref="O157:O158"/>
    <mergeCell ref="AF161:AF162"/>
    <mergeCell ref="AG161:AG162"/>
    <mergeCell ref="AL161:AL162"/>
    <mergeCell ref="AM161:AM162"/>
    <mergeCell ref="N161:N162"/>
    <mergeCell ref="O161:O162"/>
    <mergeCell ref="T161:T162"/>
    <mergeCell ref="U161:U162"/>
    <mergeCell ref="Z161:Z162"/>
    <mergeCell ref="AA161:AA162"/>
    <mergeCell ref="AN165:AN166"/>
    <mergeCell ref="A161:A162"/>
    <mergeCell ref="B161:B162"/>
    <mergeCell ref="H161:H162"/>
    <mergeCell ref="I161:I162"/>
    <mergeCell ref="Z159:Z160"/>
    <mergeCell ref="AA159:AA160"/>
    <mergeCell ref="AF159:AF160"/>
    <mergeCell ref="AG159:AG160"/>
    <mergeCell ref="AL159:AL160"/>
    <mergeCell ref="AM159:AM160"/>
    <mergeCell ref="AN161:AN162"/>
    <mergeCell ref="AN163:AN164"/>
    <mergeCell ref="A165:A166"/>
    <mergeCell ref="B165:B166"/>
    <mergeCell ref="H165:H166"/>
    <mergeCell ref="I165:I166"/>
    <mergeCell ref="N165:N166"/>
    <mergeCell ref="O165:O166"/>
    <mergeCell ref="T165:T166"/>
    <mergeCell ref="U165:U166"/>
    <mergeCell ref="AL163:AL164"/>
    <mergeCell ref="AM163:AM164"/>
    <mergeCell ref="T163:T164"/>
    <mergeCell ref="U163:U164"/>
    <mergeCell ref="Z163:Z164"/>
    <mergeCell ref="AA163:AA164"/>
    <mergeCell ref="AF163:AF164"/>
    <mergeCell ref="AG163:AG164"/>
    <mergeCell ref="A163:A164"/>
    <mergeCell ref="B163:B164"/>
    <mergeCell ref="H163:H164"/>
    <mergeCell ref="I163:I164"/>
    <mergeCell ref="N163:N164"/>
    <mergeCell ref="O163:O164"/>
    <mergeCell ref="AF167:AF168"/>
    <mergeCell ref="AG167:AG168"/>
    <mergeCell ref="AL167:AL168"/>
    <mergeCell ref="AM167:AM168"/>
    <mergeCell ref="N167:N168"/>
    <mergeCell ref="O167:O168"/>
    <mergeCell ref="T167:T168"/>
    <mergeCell ref="U167:U168"/>
    <mergeCell ref="Z167:Z168"/>
    <mergeCell ref="AA167:AA168"/>
    <mergeCell ref="AN171:AN172"/>
    <mergeCell ref="A167:A168"/>
    <mergeCell ref="B167:B168"/>
    <mergeCell ref="H167:H168"/>
    <mergeCell ref="I167:I168"/>
    <mergeCell ref="Z165:Z166"/>
    <mergeCell ref="AA165:AA166"/>
    <mergeCell ref="AF165:AF166"/>
    <mergeCell ref="AG165:AG166"/>
    <mergeCell ref="AL165:AL166"/>
    <mergeCell ref="AM165:AM166"/>
    <mergeCell ref="AN167:AN168"/>
    <mergeCell ref="AN169:AN170"/>
    <mergeCell ref="A171:A172"/>
    <mergeCell ref="B171:B172"/>
    <mergeCell ref="H171:H172"/>
    <mergeCell ref="I171:I172"/>
    <mergeCell ref="N171:N172"/>
    <mergeCell ref="O171:O172"/>
    <mergeCell ref="T171:T172"/>
    <mergeCell ref="U171:U172"/>
    <mergeCell ref="AL169:AL170"/>
    <mergeCell ref="AM169:AM170"/>
    <mergeCell ref="T169:T170"/>
    <mergeCell ref="U169:U170"/>
    <mergeCell ref="Z169:Z170"/>
    <mergeCell ref="AA169:AA170"/>
    <mergeCell ref="AF169:AF170"/>
    <mergeCell ref="AG169:AG170"/>
    <mergeCell ref="A169:A170"/>
    <mergeCell ref="B169:B170"/>
    <mergeCell ref="H169:H170"/>
    <mergeCell ref="I169:I170"/>
    <mergeCell ref="N169:N170"/>
    <mergeCell ref="O169:O170"/>
    <mergeCell ref="AF173:AF174"/>
    <mergeCell ref="AG173:AG174"/>
    <mergeCell ref="AL173:AL174"/>
    <mergeCell ref="AM173:AM174"/>
    <mergeCell ref="N173:N174"/>
    <mergeCell ref="O173:O174"/>
    <mergeCell ref="T173:T174"/>
    <mergeCell ref="U173:U174"/>
    <mergeCell ref="Z173:Z174"/>
    <mergeCell ref="AA173:AA174"/>
    <mergeCell ref="AN177:AN178"/>
    <mergeCell ref="A173:A174"/>
    <mergeCell ref="B173:B174"/>
    <mergeCell ref="H173:H174"/>
    <mergeCell ref="I173:I174"/>
    <mergeCell ref="Z171:Z172"/>
    <mergeCell ref="AA171:AA172"/>
    <mergeCell ref="AF171:AF172"/>
    <mergeCell ref="AG171:AG172"/>
    <mergeCell ref="AL171:AL172"/>
    <mergeCell ref="AM171:AM172"/>
    <mergeCell ref="AN173:AN174"/>
    <mergeCell ref="AN175:AN176"/>
    <mergeCell ref="A177:A178"/>
    <mergeCell ref="B177:B178"/>
    <mergeCell ref="H177:H178"/>
    <mergeCell ref="I177:I178"/>
    <mergeCell ref="N177:N178"/>
    <mergeCell ref="O177:O178"/>
    <mergeCell ref="T177:T178"/>
    <mergeCell ref="U177:U178"/>
    <mergeCell ref="AL175:AL176"/>
    <mergeCell ref="AM175:AM176"/>
    <mergeCell ref="T175:T176"/>
    <mergeCell ref="U175:U176"/>
    <mergeCell ref="Z175:Z176"/>
    <mergeCell ref="AA175:AA176"/>
    <mergeCell ref="AF175:AF176"/>
    <mergeCell ref="AG175:AG176"/>
    <mergeCell ref="A175:A176"/>
    <mergeCell ref="B175:B176"/>
    <mergeCell ref="H175:H176"/>
    <mergeCell ref="I175:I176"/>
    <mergeCell ref="N175:N176"/>
    <mergeCell ref="O175:O176"/>
    <mergeCell ref="AF179:AF180"/>
    <mergeCell ref="AG179:AG180"/>
    <mergeCell ref="AL179:AL180"/>
    <mergeCell ref="AM179:AM180"/>
    <mergeCell ref="N179:N180"/>
    <mergeCell ref="O179:O180"/>
    <mergeCell ref="T179:T180"/>
    <mergeCell ref="U179:U180"/>
    <mergeCell ref="Z179:Z180"/>
    <mergeCell ref="AA179:AA180"/>
    <mergeCell ref="AN183:AN184"/>
    <mergeCell ref="A179:A180"/>
    <mergeCell ref="B179:B180"/>
    <mergeCell ref="H179:H180"/>
    <mergeCell ref="I179:I180"/>
    <mergeCell ref="Z177:Z178"/>
    <mergeCell ref="AA177:AA178"/>
    <mergeCell ref="AF177:AF178"/>
    <mergeCell ref="AG177:AG178"/>
    <mergeCell ref="AL177:AL178"/>
    <mergeCell ref="AM177:AM178"/>
    <mergeCell ref="AN179:AN180"/>
    <mergeCell ref="AN181:AN182"/>
    <mergeCell ref="A183:A184"/>
    <mergeCell ref="B183:B184"/>
    <mergeCell ref="H183:H184"/>
    <mergeCell ref="I183:I184"/>
    <mergeCell ref="N183:N184"/>
    <mergeCell ref="O183:O184"/>
    <mergeCell ref="T183:T184"/>
    <mergeCell ref="U183:U184"/>
    <mergeCell ref="AL181:AL182"/>
    <mergeCell ref="AM181:AM182"/>
    <mergeCell ref="T181:T182"/>
    <mergeCell ref="U181:U182"/>
    <mergeCell ref="Z181:Z182"/>
    <mergeCell ref="AA181:AA182"/>
    <mergeCell ref="AF181:AF182"/>
    <mergeCell ref="AG181:AG182"/>
    <mergeCell ref="A181:A182"/>
    <mergeCell ref="B181:B182"/>
    <mergeCell ref="H181:H182"/>
    <mergeCell ref="I181:I182"/>
    <mergeCell ref="N181:N182"/>
    <mergeCell ref="O181:O182"/>
    <mergeCell ref="AF185:AF186"/>
    <mergeCell ref="AG185:AG186"/>
    <mergeCell ref="AL185:AL186"/>
    <mergeCell ref="AM185:AM186"/>
    <mergeCell ref="N185:N186"/>
    <mergeCell ref="O185:O186"/>
    <mergeCell ref="T185:T186"/>
    <mergeCell ref="U185:U186"/>
    <mergeCell ref="Z185:Z186"/>
    <mergeCell ref="AA185:AA186"/>
    <mergeCell ref="AN189:AN190"/>
    <mergeCell ref="A185:A186"/>
    <mergeCell ref="B185:B186"/>
    <mergeCell ref="H185:H186"/>
    <mergeCell ref="I185:I186"/>
    <mergeCell ref="Z183:Z184"/>
    <mergeCell ref="AA183:AA184"/>
    <mergeCell ref="AF183:AF184"/>
    <mergeCell ref="AG183:AG184"/>
    <mergeCell ref="AL183:AL184"/>
    <mergeCell ref="AM183:AM184"/>
    <mergeCell ref="AN185:AN186"/>
    <mergeCell ref="Z189:Z190"/>
    <mergeCell ref="AA189:AA190"/>
    <mergeCell ref="AF189:AF190"/>
    <mergeCell ref="AG189:AG190"/>
    <mergeCell ref="AL189:AL190"/>
    <mergeCell ref="AM189:AM190"/>
    <mergeCell ref="AN187:AN188"/>
    <mergeCell ref="A189:A190"/>
    <mergeCell ref="B189:B190"/>
    <mergeCell ref="H189:H190"/>
    <mergeCell ref="I189:I190"/>
    <mergeCell ref="N189:N190"/>
    <mergeCell ref="O189:O190"/>
    <mergeCell ref="T189:T190"/>
    <mergeCell ref="U189:U190"/>
    <mergeCell ref="AL187:AL188"/>
    <mergeCell ref="AM187:AM188"/>
    <mergeCell ref="T187:T188"/>
    <mergeCell ref="U187:U188"/>
    <mergeCell ref="Z187:Z188"/>
    <mergeCell ref="AA187:AA188"/>
    <mergeCell ref="AF187:AF188"/>
    <mergeCell ref="AG187:AG188"/>
    <mergeCell ref="A187:A188"/>
    <mergeCell ref="B187:B188"/>
    <mergeCell ref="H187:H188"/>
    <mergeCell ref="I187:I188"/>
    <mergeCell ref="N187:N188"/>
    <mergeCell ref="O187:O188"/>
    <mergeCell ref="A193:A194"/>
    <mergeCell ref="B193:B194"/>
    <mergeCell ref="H193:H194"/>
    <mergeCell ref="I193:I194"/>
    <mergeCell ref="N193:N194"/>
    <mergeCell ref="O193:O194"/>
    <mergeCell ref="AF191:AF192"/>
    <mergeCell ref="AG191:AG192"/>
    <mergeCell ref="AL191:AL192"/>
    <mergeCell ref="AM191:AM192"/>
    <mergeCell ref="N191:N192"/>
    <mergeCell ref="O191:O192"/>
    <mergeCell ref="T191:T192"/>
    <mergeCell ref="U191:U192"/>
    <mergeCell ref="Z191:Z192"/>
    <mergeCell ref="AA191:AA192"/>
    <mergeCell ref="AN193:AN194"/>
    <mergeCell ref="A191:A192"/>
    <mergeCell ref="B191:B192"/>
    <mergeCell ref="H191:H192"/>
    <mergeCell ref="I191:I192"/>
    <mergeCell ref="AN191:AN192"/>
    <mergeCell ref="AL193:AL194"/>
    <mergeCell ref="AM193:AM194"/>
    <mergeCell ref="AN197:AN198"/>
    <mergeCell ref="T193:T194"/>
    <mergeCell ref="U193:U194"/>
    <mergeCell ref="Z193:Z194"/>
    <mergeCell ref="AA193:AA194"/>
    <mergeCell ref="AF193:AF194"/>
    <mergeCell ref="AG193:AG194"/>
    <mergeCell ref="AF197:AF198"/>
    <mergeCell ref="AG197:AG198"/>
    <mergeCell ref="AL197:AL198"/>
    <mergeCell ref="AM197:AM198"/>
    <mergeCell ref="N197:N198"/>
    <mergeCell ref="O197:O198"/>
    <mergeCell ref="T197:T198"/>
    <mergeCell ref="U197:U198"/>
    <mergeCell ref="Z197:Z198"/>
    <mergeCell ref="AA197:AA198"/>
    <mergeCell ref="AN195:AN196"/>
    <mergeCell ref="Z195:Z196"/>
    <mergeCell ref="AA195:AA196"/>
    <mergeCell ref="AF195:AF196"/>
    <mergeCell ref="AG195:AG196"/>
    <mergeCell ref="AL195:AL196"/>
    <mergeCell ref="AM195:AM196"/>
    <mergeCell ref="B203:B204"/>
    <mergeCell ref="H203:H204"/>
    <mergeCell ref="I203:I204"/>
    <mergeCell ref="Z201:Z202"/>
    <mergeCell ref="AA201:AA202"/>
    <mergeCell ref="AF201:AF202"/>
    <mergeCell ref="AG201:AG202"/>
    <mergeCell ref="AL201:AL202"/>
    <mergeCell ref="AM201:AM202"/>
    <mergeCell ref="AN199:AN200"/>
    <mergeCell ref="AL199:AL200"/>
    <mergeCell ref="AM199:AM200"/>
    <mergeCell ref="Z199:Z200"/>
    <mergeCell ref="AA199:AA200"/>
    <mergeCell ref="AF199:AF200"/>
    <mergeCell ref="AG199:AG200"/>
    <mergeCell ref="A201:A202"/>
    <mergeCell ref="B201:B202"/>
    <mergeCell ref="H201:H202"/>
    <mergeCell ref="I201:I202"/>
    <mergeCell ref="N201:N202"/>
    <mergeCell ref="A195:A196"/>
    <mergeCell ref="B195:B196"/>
    <mergeCell ref="H195:H196"/>
    <mergeCell ref="I195:I196"/>
    <mergeCell ref="N195:N196"/>
    <mergeCell ref="O195:O196"/>
    <mergeCell ref="T195:T196"/>
    <mergeCell ref="U195:U196"/>
    <mergeCell ref="A197:A198"/>
    <mergeCell ref="B197:B198"/>
    <mergeCell ref="H197:H198"/>
    <mergeCell ref="I197:I198"/>
    <mergeCell ref="O201:O202"/>
    <mergeCell ref="T201:T202"/>
    <mergeCell ref="U201:U202"/>
    <mergeCell ref="T199:T200"/>
    <mergeCell ref="U199:U200"/>
    <mergeCell ref="A199:A200"/>
    <mergeCell ref="B199:B200"/>
    <mergeCell ref="H199:H200"/>
    <mergeCell ref="I199:I200"/>
    <mergeCell ref="N199:N200"/>
    <mergeCell ref="O199:O200"/>
    <mergeCell ref="A205:A206"/>
    <mergeCell ref="B205:B206"/>
    <mergeCell ref="H205:H206"/>
    <mergeCell ref="I205:I206"/>
    <mergeCell ref="N205:N206"/>
    <mergeCell ref="O205:O206"/>
    <mergeCell ref="AF203:AF204"/>
    <mergeCell ref="AG203:AG204"/>
    <mergeCell ref="AN205:AN206"/>
    <mergeCell ref="M1:N1"/>
    <mergeCell ref="S1:T1"/>
    <mergeCell ref="U1:AA1"/>
    <mergeCell ref="AC1:AD1"/>
    <mergeCell ref="AL205:AL206"/>
    <mergeCell ref="AM205:AM206"/>
    <mergeCell ref="T205:T206"/>
    <mergeCell ref="U205:U206"/>
    <mergeCell ref="Z205:Z206"/>
    <mergeCell ref="AA205:AA206"/>
    <mergeCell ref="AF205:AF206"/>
    <mergeCell ref="AG205:AG206"/>
    <mergeCell ref="AN203:AN204"/>
    <mergeCell ref="AL203:AL204"/>
    <mergeCell ref="AM203:AM204"/>
    <mergeCell ref="N203:N204"/>
    <mergeCell ref="O203:O204"/>
    <mergeCell ref="T203:T204"/>
    <mergeCell ref="U203:U204"/>
    <mergeCell ref="Z203:Z204"/>
    <mergeCell ref="AA203:AA204"/>
    <mergeCell ref="AN201:AN202"/>
    <mergeCell ref="A203:A204"/>
  </mergeCells>
  <conditionalFormatting sqref="I2:I1048576 O7:O206 U7:U206 AA7:AA206 AG7:AG206 AM7:AM206">
    <cfRule type="cellIs" dxfId="25" priority="24" operator="equal">
      <formula>"ne"</formula>
    </cfRule>
    <cfRule type="cellIs" dxfId="24" priority="25" operator="equal">
      <formula>"da"</formula>
    </cfRule>
    <cfRule type="cellIs" dxfId="23" priority="26" operator="equal">
      <formula>"da"</formula>
    </cfRule>
  </conditionalFormatting>
  <conditionalFormatting sqref="O2:O6 O45:O1048576">
    <cfRule type="cellIs" dxfId="22" priority="22" operator="equal">
      <formula>"ne"</formula>
    </cfRule>
    <cfRule type="cellIs" dxfId="21" priority="23" operator="equal">
      <formula>"da"</formula>
    </cfRule>
  </conditionalFormatting>
  <pageMargins left="0.25" right="0.25" top="0.75" bottom="0.75" header="0.3" footer="0.3"/>
  <pageSetup paperSize="9" scale="53" fitToHeight="0" orientation="landscape" cellComments="atEnd"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209"/>
  <sheetViews>
    <sheetView topLeftCell="A2" zoomScale="50" zoomScaleNormal="50" workbookViewId="0">
      <selection activeCell="Y14" sqref="Y14"/>
    </sheetView>
  </sheetViews>
  <sheetFormatPr defaultColWidth="9.140625" defaultRowHeight="15" x14ac:dyDescent="0.25"/>
  <cols>
    <col min="1" max="1" width="9.140625" style="1"/>
    <col min="2" max="2" width="25.7109375" style="1" customWidth="1"/>
    <col min="3" max="3" width="17" style="1" customWidth="1"/>
    <col min="4" max="4" width="9.140625" style="1"/>
    <col min="5" max="5" width="14.5703125" style="1" bestFit="1" customWidth="1"/>
    <col min="6" max="11" width="9.140625" style="1"/>
    <col min="12" max="12" width="11.7109375" style="1" customWidth="1"/>
    <col min="13" max="16" width="9.140625" style="1"/>
    <col min="17" max="17" width="9.140625" style="90"/>
    <col min="18" max="18" width="9.140625" style="86"/>
    <col min="19" max="16384" width="9.140625" style="1"/>
  </cols>
  <sheetData>
    <row r="1" spans="1:18" ht="15.75" hidden="1" thickBot="1" x14ac:dyDescent="0.3"/>
    <row r="2" spans="1:18" ht="29.45" customHeight="1" thickBot="1" x14ac:dyDescent="0.3">
      <c r="A2" s="137" t="str">
        <f>'Analitika nastave'!A2</f>
        <v>Broj studenta koji su cjeloviti ispit</v>
      </c>
      <c r="B2" s="138">
        <f>'Analitika nastave'!B2</f>
        <v>0</v>
      </c>
      <c r="C2" s="231">
        <f>'Analitika nastave'!C2</f>
        <v>0</v>
      </c>
      <c r="D2" s="232" t="s">
        <v>133</v>
      </c>
      <c r="E2" s="236">
        <f>'Analitika nastave'!X1</f>
        <v>0</v>
      </c>
      <c r="F2" s="236"/>
      <c r="G2" s="236"/>
      <c r="H2" s="72"/>
      <c r="I2" s="230" t="s">
        <v>25</v>
      </c>
      <c r="J2" s="237">
        <f>'Analitika nastave'!AI1</f>
        <v>0</v>
      </c>
      <c r="L2" s="66">
        <f ca="1">'Analitika nastave'!$B$1</f>
        <v>45595</v>
      </c>
    </row>
    <row r="3" spans="1:18" ht="15.75" thickBot="1" x14ac:dyDescent="0.3">
      <c r="A3" s="69" t="str">
        <f>'Analitika nastave'!A3</f>
        <v>Odabrali</v>
      </c>
      <c r="B3" s="70" t="str">
        <f>'Analitika nastave'!B3</f>
        <v>Pristupilli</v>
      </c>
      <c r="C3" s="71" t="str">
        <f>'Analitika nastave'!C3</f>
        <v>Položili</v>
      </c>
      <c r="D3" s="232"/>
      <c r="E3" s="236"/>
      <c r="F3" s="236"/>
      <c r="G3" s="236"/>
      <c r="H3" s="72"/>
      <c r="I3" s="230"/>
      <c r="J3" s="237"/>
    </row>
    <row r="4" spans="1:18" ht="33.6" customHeight="1" thickBot="1" x14ac:dyDescent="0.3">
      <c r="A4" s="88">
        <f>'Analitika nastave'!A4</f>
        <v>0</v>
      </c>
      <c r="B4" s="88">
        <f>'Analitika nastave'!B4</f>
        <v>0</v>
      </c>
      <c r="C4" s="88">
        <f>'Analitika nastave'!C4</f>
        <v>0</v>
      </c>
      <c r="D4" s="233" t="s">
        <v>23</v>
      </c>
      <c r="E4" s="234"/>
      <c r="F4" s="235">
        <f>'Analitika nastave'!F1:J1</f>
        <v>0</v>
      </c>
      <c r="G4" s="235"/>
      <c r="H4" s="235"/>
      <c r="I4" s="235"/>
      <c r="J4" s="92" t="s">
        <v>24</v>
      </c>
      <c r="K4" s="230" t="s">
        <v>167</v>
      </c>
      <c r="L4" s="230"/>
      <c r="M4" s="86"/>
      <c r="N4" s="86"/>
      <c r="O4" s="86"/>
    </row>
    <row r="5" spans="1:18" ht="45" x14ac:dyDescent="0.25">
      <c r="A5" s="166" t="s">
        <v>13</v>
      </c>
      <c r="B5" s="164" t="s">
        <v>0</v>
      </c>
      <c r="C5" s="161" t="s">
        <v>1</v>
      </c>
      <c r="D5" s="58" t="s">
        <v>18</v>
      </c>
      <c r="E5" s="240" t="s">
        <v>7</v>
      </c>
      <c r="F5" s="241"/>
      <c r="G5" s="240" t="s">
        <v>8</v>
      </c>
      <c r="H5" s="241"/>
      <c r="I5" s="240" t="s">
        <v>9</v>
      </c>
      <c r="J5" s="241"/>
      <c r="K5" s="240" t="s">
        <v>10</v>
      </c>
      <c r="L5" s="241"/>
      <c r="M5" s="240" t="s">
        <v>12</v>
      </c>
      <c r="N5" s="241"/>
      <c r="O5" s="240" t="s">
        <v>77</v>
      </c>
      <c r="P5" s="241"/>
      <c r="Q5" s="172" t="s">
        <v>132</v>
      </c>
      <c r="R5" s="185" t="s">
        <v>166</v>
      </c>
    </row>
    <row r="6" spans="1:18" x14ac:dyDescent="0.25">
      <c r="A6" s="167"/>
      <c r="B6" s="165"/>
      <c r="C6" s="162"/>
      <c r="D6" s="53" t="s">
        <v>16</v>
      </c>
      <c r="E6" s="55"/>
      <c r="F6" s="242" t="s">
        <v>129</v>
      </c>
      <c r="G6" s="55"/>
      <c r="H6" s="242" t="s">
        <v>129</v>
      </c>
      <c r="I6" s="55"/>
      <c r="J6" s="244" t="s">
        <v>129</v>
      </c>
      <c r="K6" s="55"/>
      <c r="L6" s="242" t="s">
        <v>129</v>
      </c>
      <c r="M6" s="55"/>
      <c r="N6" s="242" t="s">
        <v>129</v>
      </c>
      <c r="O6" s="55"/>
      <c r="P6" s="242" t="s">
        <v>129</v>
      </c>
      <c r="Q6" s="250"/>
      <c r="R6" s="186"/>
    </row>
    <row r="7" spans="1:18" ht="15.75" thickBot="1" x14ac:dyDescent="0.3">
      <c r="A7" s="152"/>
      <c r="B7" s="115"/>
      <c r="C7" s="163"/>
      <c r="D7" s="54" t="s">
        <v>17</v>
      </c>
      <c r="E7" s="56"/>
      <c r="F7" s="243"/>
      <c r="G7" s="56"/>
      <c r="H7" s="243"/>
      <c r="I7" s="56"/>
      <c r="J7" s="245"/>
      <c r="K7" s="56"/>
      <c r="L7" s="243"/>
      <c r="M7" s="56"/>
      <c r="N7" s="243"/>
      <c r="O7" s="56"/>
      <c r="P7" s="243"/>
      <c r="Q7" s="251"/>
      <c r="R7" s="187"/>
    </row>
    <row r="8" spans="1:18" x14ac:dyDescent="0.25">
      <c r="A8" s="246">
        <f>'Analitika nastave'!A8</f>
        <v>1</v>
      </c>
      <c r="B8" s="248" t="str">
        <f>'Analitika nastave'!B8</f>
        <v xml:space="preserve"> </v>
      </c>
      <c r="C8" s="246">
        <f>'Analitika nastave'!C8:C9</f>
        <v>0</v>
      </c>
      <c r="D8" s="60" t="str">
        <f>'Analitika nastave'!D8</f>
        <v>B</v>
      </c>
      <c r="E8" s="89">
        <f>IF('Analitika nastave'!J8="DA",'Analitika nastave'!E8+'Analitika nastave'!F8+'Analitika nastave'!G8+'Analitika nastave'!H8,0)</f>
        <v>0</v>
      </c>
      <c r="F8" s="238" t="str">
        <f>IF(OR('Analitika nastave'!J8:J9="DA",AND(E9&gt;=(E$7/2),E$7&gt;0)),"DA","NE")</f>
        <v>NE</v>
      </c>
      <c r="G8" s="89">
        <f>IF('Analitika nastave'!P8="DA",'Analitika nastave'!K8+'Analitika nastave'!L8+'Analitika nastave'!M8+'Analitika nastave'!N8,0)</f>
        <v>0</v>
      </c>
      <c r="H8" s="238" t="str">
        <f>IF(OR('Analitika nastave'!P8:P9="DA",AND(G9&gt;=(G$7/2),G$7&gt;0)),"DA","NE")</f>
        <v>NE</v>
      </c>
      <c r="I8" s="89">
        <f>IF('Analitika nastave'!V8="DA",'Analitika nastave'!Q8+'Analitika nastave'!R8+'Analitika nastave'!S8+'Analitika nastave'!T8,0)</f>
        <v>0</v>
      </c>
      <c r="J8" s="238" t="str">
        <f>IF(OR('Analitika nastave'!V8:V9="DA",AND(I9&gt;=(I$7/2),I$7&gt;0)),"DA","NE")</f>
        <v>NE</v>
      </c>
      <c r="K8" s="89">
        <f>IF('Analitika nastave'!AB8="DA",'Analitika nastave'!W8+'Analitika nastave'!X8+'Analitika nastave'!Y8+'Analitika nastave'!Z8,0)</f>
        <v>0</v>
      </c>
      <c r="L8" s="238" t="str">
        <f>IF(OR('Analitika nastave'!AB8:AB9="DA",AND(K9&gt;=(K$7/2),K$7&gt;0)),"DA","NE")</f>
        <v>NE</v>
      </c>
      <c r="M8" s="89">
        <f>IF('Analitika nastave'!AH8="DA",'Analitika nastave'!AC8+'Analitika nastave'!AD8+'Analitika nastave'!AE8+'Analitika nastave'!AF8,0)</f>
        <v>0</v>
      </c>
      <c r="N8" s="238" t="str">
        <f>IF(OR('Analitika nastave'!AH8:AH9="DA",AND(M9&gt;=(M$7/2),M$7&gt;0)),"DA","NE")</f>
        <v>NE</v>
      </c>
      <c r="O8" s="89">
        <f>IF('Analitika nastave'!AN8="DA",'Analitika nastave'!AI8+'Analitika nastave'!AJ8+'Analitika nastave'!AK8+'Analitika nastave'!AL8,0)</f>
        <v>0</v>
      </c>
      <c r="P8" s="238" t="str">
        <f>IF(OR('Analitika nastave'!AN8:AN9="DA",AND(O9&gt;=(O$7/2),O$7&gt;0)),"DA","NE")</f>
        <v>NE</v>
      </c>
      <c r="Q8" s="252">
        <f>IF(AND(P8="DA",N8="DA",L8="DA",J8="DA",H8="DA",F8="DA"),E9+G9+I9+K9+M9+O9,0)</f>
        <v>0</v>
      </c>
      <c r="R8" s="188" t="str">
        <f>IF(Q8&lt;50, "NE",IF(Q8&lt;60,2,IF(Q8&lt;75,3,IF(Q8&lt;90,4,5))))</f>
        <v>NE</v>
      </c>
    </row>
    <row r="9" spans="1:18" ht="15.75" thickBot="1" x14ac:dyDescent="0.3">
      <c r="A9" s="247"/>
      <c r="B9" s="249"/>
      <c r="C9" s="247"/>
      <c r="D9" s="61" t="str">
        <f>'Analitika nastave'!D9</f>
        <v>P</v>
      </c>
      <c r="E9" s="62" t="str">
        <f>IF('Analitika nastave'!J8="DA",'Analitika nastave'!E9+'Analitika nastave'!F9+'Analitika nastave'!G9+'Analitika nastave'!H9,IF(E$7&gt;0,E$7/E$6*E8,""))</f>
        <v/>
      </c>
      <c r="F9" s="239"/>
      <c r="G9" s="68" t="str">
        <f>IF('Analitika nastave'!P8="DA",'Analitika nastave'!K9+'Analitika nastave'!L9+'Analitika nastave'!M9+'Analitika nastave'!N9,IF(G$7&gt;0,G$7/G$6*G8,""))</f>
        <v/>
      </c>
      <c r="H9" s="239"/>
      <c r="I9" s="68" t="str">
        <f>IF('Analitika nastave'!V8="DA",'Analitika nastave'!Q9+'Analitika nastave'!R9+'Analitika nastave'!S9+'Analitika nastave'!T9,IF(I$7&gt;0,I$7/I$6*I8,""))</f>
        <v/>
      </c>
      <c r="J9" s="239"/>
      <c r="K9" s="68" t="str">
        <f>IF('Analitika nastave'!AB8="DA",'Analitika nastave'!W9+'Analitika nastave'!X9+'Analitika nastave'!Y9+'Analitika nastave'!Z9,IF(K$7&gt;0,K$7/K$6*K8,""))</f>
        <v/>
      </c>
      <c r="L9" s="239"/>
      <c r="M9" s="68" t="str">
        <f>IF('Analitika nastave'!AH8="DA",'Analitika nastave'!AC9+'Analitika nastave'!AD9+'Analitika nastave'!AE9+'Analitika nastave'!AF9,IF(M$7&gt;0,M$7/M$6*M8,""))</f>
        <v/>
      </c>
      <c r="N9" s="239"/>
      <c r="O9" s="68" t="str">
        <f>IF('Analitika nastave'!AN8="DA",'Analitika nastave'!AI9+'Analitika nastave'!AJ9+'Analitika nastave'!AK9+'Analitika nastave'!AL9,IF(O$7&gt;0,O$7/O$6*O8,""))</f>
        <v/>
      </c>
      <c r="P9" s="239"/>
      <c r="Q9" s="251"/>
      <c r="R9" s="189"/>
    </row>
    <row r="10" spans="1:18" x14ac:dyDescent="0.25">
      <c r="A10" s="246">
        <f>'Analitika nastave'!A10</f>
        <v>2</v>
      </c>
      <c r="B10" s="248" t="str">
        <f>'Analitika nastave'!B10</f>
        <v xml:space="preserve"> </v>
      </c>
      <c r="C10" s="246">
        <f>'Analitika nastave'!C10:C11</f>
        <v>0</v>
      </c>
      <c r="D10" s="64" t="str">
        <f>'Analitika nastave'!D10</f>
        <v>B</v>
      </c>
      <c r="E10" s="89">
        <f>IF('Analitika nastave'!J10="DA",'Analitika nastave'!E10+'Analitika nastave'!F10+'Analitika nastave'!G10+'Analitika nastave'!H10,0)</f>
        <v>0</v>
      </c>
      <c r="F10" s="238" t="str">
        <f>IF(OR('Analitika nastave'!J10:J11="DA",AND(E11&gt;=(E$7/2),E$7&gt;0)),"DA","NE")</f>
        <v>NE</v>
      </c>
      <c r="G10" s="89">
        <f>IF('Analitika nastave'!P10="DA",'Analitika nastave'!K10+'Analitika nastave'!L10+'Analitika nastave'!M10+'Analitika nastave'!N10,0)</f>
        <v>0</v>
      </c>
      <c r="H10" s="238" t="str">
        <f>IF(OR('Analitika nastave'!P10:P11="DA",AND(G11&gt;=(G$7/2),G$7&gt;0)),"DA","NE")</f>
        <v>NE</v>
      </c>
      <c r="I10" s="89">
        <f>IF('Analitika nastave'!V10="DA",'Analitika nastave'!Q10+'Analitika nastave'!R10+'Analitika nastave'!S10+'Analitika nastave'!T10,0)</f>
        <v>0</v>
      </c>
      <c r="J10" s="238" t="str">
        <f>IF(OR('Analitika nastave'!V10:V11="DA",AND(I11&gt;=(I$7/2),I$7&gt;0)),"DA","NE")</f>
        <v>NE</v>
      </c>
      <c r="K10" s="89">
        <f>IF('Analitika nastave'!AB10="DA",'Analitika nastave'!W10+'Analitika nastave'!X10+'Analitika nastave'!Y10+'Analitika nastave'!Z10,0)</f>
        <v>0</v>
      </c>
      <c r="L10" s="238" t="str">
        <f>IF(OR('Analitika nastave'!AB10:AB11="DA",AND(K11&gt;=(K$7/2),K$7&gt;0)),"DA","NE")</f>
        <v>NE</v>
      </c>
      <c r="M10" s="89">
        <f>IF('Analitika nastave'!AH10="DA",'Analitika nastave'!AC10+'Analitika nastave'!AD10+'Analitika nastave'!AE10+'Analitika nastave'!AF10,0)</f>
        <v>0</v>
      </c>
      <c r="N10" s="238" t="str">
        <f>IF(OR('Analitika nastave'!AH10:AH11="DA",AND(M11&gt;=(M$7/2),M$7&gt;0)),"DA","NE")</f>
        <v>NE</v>
      </c>
      <c r="O10" s="89">
        <f>IF('Analitika nastave'!AN10="DA",'Analitika nastave'!AI10+'Analitika nastave'!AJ10+'Analitika nastave'!AK10+'Analitika nastave'!AL10,0)</f>
        <v>0</v>
      </c>
      <c r="P10" s="238" t="str">
        <f>IF(OR('Analitika nastave'!AN10:AN11="DA",AND(O11&gt;=(O$7/2),O$7&gt;0)),"DA","NE")</f>
        <v>NE</v>
      </c>
      <c r="Q10" s="252">
        <f t="shared" ref="Q10" si="0">IF(AND(P10="DA",N10="DA",L10="DA",J10="DA",H10="DA",F10="DA"),E11+G11+I11+K11+M11+O11,0)</f>
        <v>0</v>
      </c>
      <c r="R10" s="188" t="str">
        <f t="shared" ref="R10" si="1">IF(Q10&lt;50, "NE",IF(Q10&lt;60,2,IF(Q10&lt;75,3,IF(Q10&lt;90,4,5))))</f>
        <v>NE</v>
      </c>
    </row>
    <row r="11" spans="1:18" ht="15.75" thickBot="1" x14ac:dyDescent="0.3">
      <c r="A11" s="247"/>
      <c r="B11" s="249"/>
      <c r="C11" s="247"/>
      <c r="D11" s="61" t="str">
        <f>'Analitika nastave'!D11</f>
        <v>P</v>
      </c>
      <c r="E11" s="62" t="str">
        <f>IF('Analitika nastave'!J10="DA",'Analitika nastave'!E11+'Analitika nastave'!F11+'Analitika nastave'!G11+'Analitika nastave'!H11,IF(E$7&gt;0,E$7/E$6*E10,""))</f>
        <v/>
      </c>
      <c r="F11" s="239"/>
      <c r="G11" s="68" t="str">
        <f>IF('Analitika nastave'!P10="DA",'Analitika nastave'!K11+'Analitika nastave'!L11+'Analitika nastave'!M11+'Analitika nastave'!N11,IF(G$7&gt;0,G$7/G$6*G10,""))</f>
        <v/>
      </c>
      <c r="H11" s="239"/>
      <c r="I11" s="68" t="str">
        <f>IF('Analitika nastave'!V10="DA",'Analitika nastave'!Q11+'Analitika nastave'!R11+'Analitika nastave'!S11+'Analitika nastave'!T11,IF(I$7&gt;0,I$7/I$6*I10,""))</f>
        <v/>
      </c>
      <c r="J11" s="239"/>
      <c r="K11" s="68" t="str">
        <f>IF('Analitika nastave'!AB10="DA",'Analitika nastave'!W11+'Analitika nastave'!X11+'Analitika nastave'!Y11+'Analitika nastave'!Z11,IF(K$7&gt;0,K$7/K$6*K10,""))</f>
        <v/>
      </c>
      <c r="L11" s="239"/>
      <c r="M11" s="68" t="str">
        <f>IF('Analitika nastave'!AH10="DA",'Analitika nastave'!AC11+'Analitika nastave'!AD11+'Analitika nastave'!AE11+'Analitika nastave'!AF11,IF(M$7&gt;0,M$7/M$6*M10,""))</f>
        <v/>
      </c>
      <c r="N11" s="239"/>
      <c r="O11" s="68" t="str">
        <f>IF('Analitika nastave'!AN10="DA",'Analitika nastave'!AI11+'Analitika nastave'!AJ11+'Analitika nastave'!AK11+'Analitika nastave'!AL11,IF(O$7&gt;0,O$7/O$6*O10,""))</f>
        <v/>
      </c>
      <c r="P11" s="239"/>
      <c r="Q11" s="251"/>
      <c r="R11" s="189"/>
    </row>
    <row r="12" spans="1:18" x14ac:dyDescent="0.25">
      <c r="A12" s="246">
        <f>'Analitika nastave'!A12</f>
        <v>3</v>
      </c>
      <c r="B12" s="248" t="str">
        <f>'Analitika nastave'!B12</f>
        <v xml:space="preserve"> </v>
      </c>
      <c r="C12" s="246">
        <f>'Analitika nastave'!C12:C13</f>
        <v>0</v>
      </c>
      <c r="D12" s="64" t="str">
        <f>'Analitika nastave'!D12</f>
        <v>B</v>
      </c>
      <c r="E12" s="89">
        <f>IF('Analitika nastave'!J12="DA",'Analitika nastave'!E12+'Analitika nastave'!F12+'Analitika nastave'!G12+'Analitika nastave'!H12,0)</f>
        <v>0</v>
      </c>
      <c r="F12" s="238" t="str">
        <f>IF(OR('Analitika nastave'!J12:J13="DA",AND(E13&gt;=(E$7/2),E$7&gt;0)),"DA","NE")</f>
        <v>NE</v>
      </c>
      <c r="G12" s="89">
        <f>IF('Analitika nastave'!P12="DA",'Analitika nastave'!K12+'Analitika nastave'!L12+'Analitika nastave'!M12+'Analitika nastave'!N12,0)</f>
        <v>0</v>
      </c>
      <c r="H12" s="238" t="str">
        <f>IF(OR('Analitika nastave'!P12:P13="DA",AND(G13&gt;=(G$7/2),G$7&gt;0)),"DA","NE")</f>
        <v>NE</v>
      </c>
      <c r="I12" s="89">
        <f>IF('Analitika nastave'!V12="DA",'Analitika nastave'!Q12+'Analitika nastave'!R12+'Analitika nastave'!S12+'Analitika nastave'!T12,0)</f>
        <v>0</v>
      </c>
      <c r="J12" s="238" t="str">
        <f>IF(OR('Analitika nastave'!V12:V13="DA",AND(I13&gt;=(I$7/2),I$7&gt;0)),"DA","NE")</f>
        <v>NE</v>
      </c>
      <c r="K12" s="89">
        <f>IF('Analitika nastave'!AB12="DA",'Analitika nastave'!W12+'Analitika nastave'!X12+'Analitika nastave'!Y12+'Analitika nastave'!Z12,0)</f>
        <v>0</v>
      </c>
      <c r="L12" s="238" t="str">
        <f>IF(OR('Analitika nastave'!AB12:AB13="DA",AND(K13&gt;=(K$7/2),K$7&gt;0)),"DA","NE")</f>
        <v>NE</v>
      </c>
      <c r="M12" s="89">
        <f>IF('Analitika nastave'!AH12="DA",'Analitika nastave'!AC12+'Analitika nastave'!AD12+'Analitika nastave'!AE12+'Analitika nastave'!AF12,0)</f>
        <v>0</v>
      </c>
      <c r="N12" s="238" t="str">
        <f>IF(OR('Analitika nastave'!AH12:AH13="DA",AND(M13&gt;=(M$7/2),M$7&gt;0)),"DA","NE")</f>
        <v>NE</v>
      </c>
      <c r="O12" s="89">
        <f>IF('Analitika nastave'!AN12="DA",'Analitika nastave'!AI12+'Analitika nastave'!AJ12+'Analitika nastave'!AK12+'Analitika nastave'!AL12,0)</f>
        <v>0</v>
      </c>
      <c r="P12" s="238" t="str">
        <f>IF(OR('Analitika nastave'!AN12:AN13="DA",AND(O13&gt;=(O$7/2),O$7&gt;0)),"DA","NE")</f>
        <v>NE</v>
      </c>
      <c r="Q12" s="252">
        <f t="shared" ref="Q12" si="2">IF(AND(P12="DA",N12="DA",L12="DA",J12="DA",H12="DA",F12="DA"),E13+G13+I13+K13+M13+O13,0)</f>
        <v>0</v>
      </c>
      <c r="R12" s="188" t="str">
        <f t="shared" ref="R12" si="3">IF(Q12&lt;50, "NE",IF(Q12&lt;60,2,IF(Q12&lt;75,3,IF(Q12&lt;90,4,5))))</f>
        <v>NE</v>
      </c>
    </row>
    <row r="13" spans="1:18" ht="15.75" thickBot="1" x14ac:dyDescent="0.3">
      <c r="A13" s="247"/>
      <c r="B13" s="249"/>
      <c r="C13" s="247"/>
      <c r="D13" s="61" t="str">
        <f>'Analitika nastave'!D13</f>
        <v>P</v>
      </c>
      <c r="E13" s="62" t="str">
        <f>IF('Analitika nastave'!J12="DA",'Analitika nastave'!E13+'Analitika nastave'!F13+'Analitika nastave'!G13+'Analitika nastave'!H13,IF(E$7&gt;0,E$7/E$6*E12,""))</f>
        <v/>
      </c>
      <c r="F13" s="239"/>
      <c r="G13" s="68" t="str">
        <f>IF('Analitika nastave'!P12="DA",'Analitika nastave'!K13+'Analitika nastave'!L13+'Analitika nastave'!M13+'Analitika nastave'!N13,IF(G$7&gt;0,G$7/G$6*G12,""))</f>
        <v/>
      </c>
      <c r="H13" s="239"/>
      <c r="I13" s="68" t="str">
        <f>IF('Analitika nastave'!V12="DA",'Analitika nastave'!Q13+'Analitika nastave'!R13+'Analitika nastave'!S13+'Analitika nastave'!T13,IF(I$7&gt;0,I$7/I$6*I12,""))</f>
        <v/>
      </c>
      <c r="J13" s="239"/>
      <c r="K13" s="68" t="str">
        <f>IF('Analitika nastave'!AB12="DA",'Analitika nastave'!W13+'Analitika nastave'!X13+'Analitika nastave'!Y13+'Analitika nastave'!Z13,IF(K$7&gt;0,K$7/K$6*K12,""))</f>
        <v/>
      </c>
      <c r="L13" s="239"/>
      <c r="M13" s="68" t="str">
        <f>IF('Analitika nastave'!AH12="DA",'Analitika nastave'!AC13+'Analitika nastave'!AD13+'Analitika nastave'!AE13+'Analitika nastave'!AF13,IF(M$7&gt;0,M$7/M$6*M12,""))</f>
        <v/>
      </c>
      <c r="N13" s="239"/>
      <c r="O13" s="68" t="str">
        <f>IF('Analitika nastave'!AN12="DA",'Analitika nastave'!AI13+'Analitika nastave'!AJ13+'Analitika nastave'!AK13+'Analitika nastave'!AL13,IF(O$7&gt;0,O$7/O$6*O12,""))</f>
        <v/>
      </c>
      <c r="P13" s="239"/>
      <c r="Q13" s="251"/>
      <c r="R13" s="189"/>
    </row>
    <row r="14" spans="1:18" x14ac:dyDescent="0.25">
      <c r="A14" s="246">
        <f>'Analitika nastave'!A14</f>
        <v>4</v>
      </c>
      <c r="B14" s="248" t="str">
        <f>'Analitika nastave'!B14</f>
        <v xml:space="preserve"> </v>
      </c>
      <c r="C14" s="246">
        <f>'Analitika nastave'!C14:C15</f>
        <v>0</v>
      </c>
      <c r="D14" s="64" t="str">
        <f>'Analitika nastave'!D14</f>
        <v>B</v>
      </c>
      <c r="E14" s="89">
        <f>IF('Analitika nastave'!J14="DA",'Analitika nastave'!E14+'Analitika nastave'!F14+'Analitika nastave'!G14+'Analitika nastave'!H14,0)</f>
        <v>0</v>
      </c>
      <c r="F14" s="238" t="str">
        <f>IF(OR('Analitika nastave'!J14:J15="DA",AND(E15&gt;=(E$7/2),E$7&gt;0)),"DA","NE")</f>
        <v>NE</v>
      </c>
      <c r="G14" s="89">
        <f>IF('Analitika nastave'!P14="DA",'Analitika nastave'!K14+'Analitika nastave'!L14+'Analitika nastave'!M14+'Analitika nastave'!N14,0)</f>
        <v>0</v>
      </c>
      <c r="H14" s="238" t="str">
        <f>IF(OR('Analitika nastave'!P14:P15="DA",AND(G15&gt;=(G$7/2),G$7&gt;0)),"DA","NE")</f>
        <v>NE</v>
      </c>
      <c r="I14" s="89">
        <f>IF('Analitika nastave'!V14="DA",'Analitika nastave'!Q14+'Analitika nastave'!R14+'Analitika nastave'!S14+'Analitika nastave'!T14,0)</f>
        <v>0</v>
      </c>
      <c r="J14" s="238" t="str">
        <f>IF(OR('Analitika nastave'!V14:V15="DA",AND(I15&gt;=(I$7/2),I$7&gt;0)),"DA","NE")</f>
        <v>NE</v>
      </c>
      <c r="K14" s="89">
        <f>IF('Analitika nastave'!AB14="DA",'Analitika nastave'!W14+'Analitika nastave'!X14+'Analitika nastave'!Y14+'Analitika nastave'!Z14,0)</f>
        <v>0</v>
      </c>
      <c r="L14" s="238" t="str">
        <f>IF(OR('Analitika nastave'!AB14:AB15="DA",AND(K15&gt;=(K$7/2),K$7&gt;0)),"DA","NE")</f>
        <v>NE</v>
      </c>
      <c r="M14" s="89">
        <f>IF('Analitika nastave'!AH14="DA",'Analitika nastave'!AC14+'Analitika nastave'!AD14+'Analitika nastave'!AE14+'Analitika nastave'!AF14,0)</f>
        <v>0</v>
      </c>
      <c r="N14" s="238" t="str">
        <f>IF(OR('Analitika nastave'!AH14:AH15="DA",AND(M15&gt;=(M$7/2),M$7&gt;0)),"DA","NE")</f>
        <v>NE</v>
      </c>
      <c r="O14" s="89">
        <f>IF('Analitika nastave'!AN14="DA",'Analitika nastave'!AI14+'Analitika nastave'!AJ14+'Analitika nastave'!AK14+'Analitika nastave'!AL14,0)</f>
        <v>0</v>
      </c>
      <c r="P14" s="238" t="str">
        <f>IF(OR('Analitika nastave'!AN14:AN15="DA",AND(O15&gt;=(O$7/2),O$7&gt;0)),"DA","NE")</f>
        <v>NE</v>
      </c>
      <c r="Q14" s="252">
        <f t="shared" ref="Q14" si="4">IF(AND(P14="DA",N14="DA",L14="DA",J14="DA",H14="DA",F14="DA"),E15+G15+I15+K15+M15+O15,0)</f>
        <v>0</v>
      </c>
      <c r="R14" s="188" t="str">
        <f t="shared" ref="R14" si="5">IF(Q14&lt;50, "NE",IF(Q14&lt;60,2,IF(Q14&lt;75,3,IF(Q14&lt;90,4,5))))</f>
        <v>NE</v>
      </c>
    </row>
    <row r="15" spans="1:18" ht="15.75" thickBot="1" x14ac:dyDescent="0.3">
      <c r="A15" s="247"/>
      <c r="B15" s="249"/>
      <c r="C15" s="247"/>
      <c r="D15" s="61" t="str">
        <f>'Analitika nastave'!D15</f>
        <v>P</v>
      </c>
      <c r="E15" s="62" t="str">
        <f>IF('Analitika nastave'!J14="DA",'Analitika nastave'!E15+'Analitika nastave'!F15+'Analitika nastave'!G15+'Analitika nastave'!H15,IF(E$7&gt;0,E$7/E$6*E14,""))</f>
        <v/>
      </c>
      <c r="F15" s="239"/>
      <c r="G15" s="68" t="str">
        <f>IF('Analitika nastave'!P14="DA",'Analitika nastave'!K15+'Analitika nastave'!L15+'Analitika nastave'!M15+'Analitika nastave'!N15,IF(G$7&gt;0,G$7/G$6*G14,""))</f>
        <v/>
      </c>
      <c r="H15" s="239"/>
      <c r="I15" s="68" t="str">
        <f>IF('Analitika nastave'!V14="DA",'Analitika nastave'!Q15+'Analitika nastave'!R15+'Analitika nastave'!S15+'Analitika nastave'!T15,IF(I$7&gt;0,I$7/I$6*I14,""))</f>
        <v/>
      </c>
      <c r="J15" s="239"/>
      <c r="K15" s="68" t="str">
        <f>IF('Analitika nastave'!AB14="DA",'Analitika nastave'!W15+'Analitika nastave'!X15+'Analitika nastave'!Y15+'Analitika nastave'!Z15,IF(K$7&gt;0,K$7/K$6*K14,""))</f>
        <v/>
      </c>
      <c r="L15" s="239"/>
      <c r="M15" s="68" t="str">
        <f>IF('Analitika nastave'!AH14="DA",'Analitika nastave'!AC15+'Analitika nastave'!AD15+'Analitika nastave'!AE15+'Analitika nastave'!AF15,IF(M$7&gt;0,M$7/M$6*M14,""))</f>
        <v/>
      </c>
      <c r="N15" s="239"/>
      <c r="O15" s="68" t="str">
        <f>IF('Analitika nastave'!AN14="DA",'Analitika nastave'!AI15+'Analitika nastave'!AJ15+'Analitika nastave'!AK15+'Analitika nastave'!AL15,IF(O$7&gt;0,O$7/O$6*O14,""))</f>
        <v/>
      </c>
      <c r="P15" s="239"/>
      <c r="Q15" s="251"/>
      <c r="R15" s="189"/>
    </row>
    <row r="16" spans="1:18" x14ac:dyDescent="0.25">
      <c r="A16" s="246">
        <f>'Analitika nastave'!A16</f>
        <v>5</v>
      </c>
      <c r="B16" s="248" t="str">
        <f>'Analitika nastave'!B16</f>
        <v xml:space="preserve"> </v>
      </c>
      <c r="C16" s="246">
        <f>'Analitika nastave'!C16:C17</f>
        <v>0</v>
      </c>
      <c r="D16" s="64" t="str">
        <f>'Analitika nastave'!D16</f>
        <v>B</v>
      </c>
      <c r="E16" s="89">
        <f>IF('Analitika nastave'!J16="DA",'Analitika nastave'!E16+'Analitika nastave'!F16+'Analitika nastave'!G16+'Analitika nastave'!H16,0)</f>
        <v>0</v>
      </c>
      <c r="F16" s="238" t="str">
        <f>IF(OR('Analitika nastave'!J16:J17="DA",AND(E17&gt;=(E$7/2),E$7&gt;0)),"DA","NE")</f>
        <v>NE</v>
      </c>
      <c r="G16" s="89">
        <f>IF('Analitika nastave'!P16="DA",'Analitika nastave'!K16+'Analitika nastave'!L16+'Analitika nastave'!M16+'Analitika nastave'!N16,0)</f>
        <v>0</v>
      </c>
      <c r="H16" s="238" t="str">
        <f>IF(OR('Analitika nastave'!P16:P17="DA",AND(G17&gt;=(G$7/2),G$7&gt;0)),"DA","NE")</f>
        <v>NE</v>
      </c>
      <c r="I16" s="89">
        <f>IF('Analitika nastave'!V16="DA",'Analitika nastave'!Q16+'Analitika nastave'!R16+'Analitika nastave'!S16+'Analitika nastave'!T16,0)</f>
        <v>0</v>
      </c>
      <c r="J16" s="238" t="str">
        <f>IF(OR('Analitika nastave'!V16:V17="DA",AND(I17&gt;=(I$7/2),I$7&gt;0)),"DA","NE")</f>
        <v>NE</v>
      </c>
      <c r="K16" s="89">
        <f>IF('Analitika nastave'!AB16="DA",'Analitika nastave'!W16+'Analitika nastave'!X16+'Analitika nastave'!Y16+'Analitika nastave'!Z16,0)</f>
        <v>0</v>
      </c>
      <c r="L16" s="238" t="str">
        <f>IF(OR('Analitika nastave'!AB16:AB17="DA",AND(K17&gt;=(K$7/2),K$7&gt;0)),"DA","NE")</f>
        <v>NE</v>
      </c>
      <c r="M16" s="89">
        <f>IF('Analitika nastave'!AH16="DA",'Analitika nastave'!AC16+'Analitika nastave'!AD16+'Analitika nastave'!AE16+'Analitika nastave'!AF16,0)</f>
        <v>0</v>
      </c>
      <c r="N16" s="238" t="str">
        <f>IF(OR('Analitika nastave'!AH16:AH17="DA",AND(M17&gt;=(M$7/2),M$7&gt;0)),"DA","NE")</f>
        <v>NE</v>
      </c>
      <c r="O16" s="89">
        <f>IF('Analitika nastave'!AN16="DA",'Analitika nastave'!AI16+'Analitika nastave'!AJ16+'Analitika nastave'!AK16+'Analitika nastave'!AL16,0)</f>
        <v>0</v>
      </c>
      <c r="P16" s="238" t="str">
        <f>IF(OR('Analitika nastave'!AN16:AN17="DA",AND(O17&gt;=(O$7/2),O$7&gt;0)),"DA","NE")</f>
        <v>NE</v>
      </c>
      <c r="Q16" s="252">
        <f t="shared" ref="Q16" si="6">IF(AND(P16="DA",N16="DA",L16="DA",J16="DA",H16="DA",F16="DA"),E17+G17+I17+K17+M17+O17,0)</f>
        <v>0</v>
      </c>
      <c r="R16" s="188" t="str">
        <f t="shared" ref="R16" si="7">IF(Q16&lt;50, "NE",IF(Q16&lt;60,2,IF(Q16&lt;75,3,IF(Q16&lt;90,4,5))))</f>
        <v>NE</v>
      </c>
    </row>
    <row r="17" spans="1:18" ht="15.75" thickBot="1" x14ac:dyDescent="0.3">
      <c r="A17" s="247"/>
      <c r="B17" s="249"/>
      <c r="C17" s="247"/>
      <c r="D17" s="61" t="str">
        <f>'Analitika nastave'!D17</f>
        <v>P</v>
      </c>
      <c r="E17" s="62" t="str">
        <f>IF('Analitika nastave'!J16="DA",'Analitika nastave'!E17+'Analitika nastave'!F17+'Analitika nastave'!G17+'Analitika nastave'!H17,IF(E$7&gt;0,E$7/E$6*E16,""))</f>
        <v/>
      </c>
      <c r="F17" s="239"/>
      <c r="G17" s="68" t="str">
        <f>IF('Analitika nastave'!P16="DA",'Analitika nastave'!K17+'Analitika nastave'!L17+'Analitika nastave'!M17+'Analitika nastave'!N17,IF(G$7&gt;0,G$7/G$6*G16,""))</f>
        <v/>
      </c>
      <c r="H17" s="239"/>
      <c r="I17" s="68" t="str">
        <f>IF('Analitika nastave'!V16="DA",'Analitika nastave'!Q17+'Analitika nastave'!R17+'Analitika nastave'!S17+'Analitika nastave'!T17,IF(I$7&gt;0,I$7/I$6*I16,""))</f>
        <v/>
      </c>
      <c r="J17" s="239"/>
      <c r="K17" s="68" t="str">
        <f>IF('Analitika nastave'!AB16="DA",'Analitika nastave'!W17+'Analitika nastave'!X17+'Analitika nastave'!Y17+'Analitika nastave'!Z17,IF(K$7&gt;0,K$7/K$6*K16,""))</f>
        <v/>
      </c>
      <c r="L17" s="239"/>
      <c r="M17" s="68" t="str">
        <f>IF('Analitika nastave'!AH16="DA",'Analitika nastave'!AC17+'Analitika nastave'!AD17+'Analitika nastave'!AE17+'Analitika nastave'!AF17,IF(M$7&gt;0,M$7/M$6*M16,""))</f>
        <v/>
      </c>
      <c r="N17" s="239"/>
      <c r="O17" s="68" t="str">
        <f>IF('Analitika nastave'!AN16="DA",'Analitika nastave'!AI17+'Analitika nastave'!AJ17+'Analitika nastave'!AK17+'Analitika nastave'!AL17,IF(O$7&gt;0,O$7/O$6*O16,""))</f>
        <v/>
      </c>
      <c r="P17" s="239"/>
      <c r="Q17" s="251"/>
      <c r="R17" s="189"/>
    </row>
    <row r="18" spans="1:18" x14ac:dyDescent="0.25">
      <c r="A18" s="246">
        <f>'Analitika nastave'!A18</f>
        <v>6</v>
      </c>
      <c r="B18" s="248" t="str">
        <f>'Analitika nastave'!B18</f>
        <v xml:space="preserve"> </v>
      </c>
      <c r="C18" s="246">
        <f>'Analitika nastave'!C18:C19</f>
        <v>0</v>
      </c>
      <c r="D18" s="64" t="str">
        <f>'Analitika nastave'!D18</f>
        <v>B</v>
      </c>
      <c r="E18" s="89">
        <f>IF('Analitika nastave'!J18="DA",'Analitika nastave'!E18+'Analitika nastave'!F18+'Analitika nastave'!G18+'Analitika nastave'!H18,0)</f>
        <v>0</v>
      </c>
      <c r="F18" s="238" t="str">
        <f>IF(OR('Analitika nastave'!J18:J19="DA",AND(E19&gt;=(E$7/2),E$7&gt;0)),"DA","NE")</f>
        <v>NE</v>
      </c>
      <c r="G18" s="89">
        <f>IF('Analitika nastave'!P18="DA",'Analitika nastave'!K18+'Analitika nastave'!L18+'Analitika nastave'!M18+'Analitika nastave'!N18,0)</f>
        <v>0</v>
      </c>
      <c r="H18" s="238" t="str">
        <f>IF(OR('Analitika nastave'!P18:P19="DA",AND(G19&gt;=(G$7/2),G$7&gt;0)),"DA","NE")</f>
        <v>NE</v>
      </c>
      <c r="I18" s="89">
        <f>IF('Analitika nastave'!V18="DA",'Analitika nastave'!Q18+'Analitika nastave'!R18+'Analitika nastave'!S18+'Analitika nastave'!T18,0)</f>
        <v>0</v>
      </c>
      <c r="J18" s="238" t="str">
        <f>IF(OR('Analitika nastave'!V18:V19="DA",AND(I19&gt;=(I$7/2),I$7&gt;0)),"DA","NE")</f>
        <v>NE</v>
      </c>
      <c r="K18" s="89">
        <f>IF('Analitika nastave'!AB18="DA",'Analitika nastave'!W18+'Analitika nastave'!X18+'Analitika nastave'!Y18+'Analitika nastave'!Z18,0)</f>
        <v>0</v>
      </c>
      <c r="L18" s="238" t="str">
        <f>IF(OR('Analitika nastave'!AB18:AB19="DA",AND(K19&gt;=(K$7/2),K$7&gt;0)),"DA","NE")</f>
        <v>NE</v>
      </c>
      <c r="M18" s="89">
        <f>IF('Analitika nastave'!AH18="DA",'Analitika nastave'!AC18+'Analitika nastave'!AD18+'Analitika nastave'!AE18+'Analitika nastave'!AF18,0)</f>
        <v>0</v>
      </c>
      <c r="N18" s="238" t="str">
        <f>IF(OR('Analitika nastave'!AH18:AH19="DA",AND(M19&gt;=(M$7/2),M$7&gt;0)),"DA","NE")</f>
        <v>NE</v>
      </c>
      <c r="O18" s="89">
        <f>IF('Analitika nastave'!AN18="DA",'Analitika nastave'!AI18+'Analitika nastave'!AJ18+'Analitika nastave'!AK18+'Analitika nastave'!AL18,0)</f>
        <v>0</v>
      </c>
      <c r="P18" s="238" t="str">
        <f>IF(OR('Analitika nastave'!AN18:AN19="DA",AND(O19&gt;=(O$7/2),O$7&gt;0)),"DA","NE")</f>
        <v>NE</v>
      </c>
      <c r="Q18" s="252">
        <f t="shared" ref="Q18" si="8">IF(AND(P18="DA",N18="DA",L18="DA",J18="DA",H18="DA",F18="DA"),E19+G19+I19+K19+M19+O19,0)</f>
        <v>0</v>
      </c>
      <c r="R18" s="188" t="str">
        <f t="shared" ref="R18" si="9">IF(Q18&lt;50, "NE",IF(Q18&lt;60,2,IF(Q18&lt;75,3,IF(Q18&lt;90,4,5))))</f>
        <v>NE</v>
      </c>
    </row>
    <row r="19" spans="1:18" ht="15.75" thickBot="1" x14ac:dyDescent="0.3">
      <c r="A19" s="247"/>
      <c r="B19" s="249"/>
      <c r="C19" s="247"/>
      <c r="D19" s="61" t="str">
        <f>'Analitika nastave'!D19</f>
        <v>P</v>
      </c>
      <c r="E19" s="62" t="str">
        <f>IF('Analitika nastave'!J18="DA",'Analitika nastave'!E19+'Analitika nastave'!F19+'Analitika nastave'!G19+'Analitika nastave'!H19,IF(E$7&gt;0,E$7/E$6*E18,""))</f>
        <v/>
      </c>
      <c r="F19" s="239"/>
      <c r="G19" s="68" t="str">
        <f>IF('Analitika nastave'!P18="DA",'Analitika nastave'!K19+'Analitika nastave'!L19+'Analitika nastave'!M19+'Analitika nastave'!N19,IF(G$7&gt;0,G$7/G$6*G18,""))</f>
        <v/>
      </c>
      <c r="H19" s="239"/>
      <c r="I19" s="68" t="str">
        <f>IF('Analitika nastave'!V18="DA",'Analitika nastave'!Q19+'Analitika nastave'!R19+'Analitika nastave'!S19+'Analitika nastave'!T19,IF(I$7&gt;0,I$7/I$6*I18,""))</f>
        <v/>
      </c>
      <c r="J19" s="239"/>
      <c r="K19" s="68" t="str">
        <f>IF('Analitika nastave'!AB18="DA",'Analitika nastave'!W19+'Analitika nastave'!X19+'Analitika nastave'!Y19+'Analitika nastave'!Z19,IF(K$7&gt;0,K$7/K$6*K18,""))</f>
        <v/>
      </c>
      <c r="L19" s="239"/>
      <c r="M19" s="68" t="str">
        <f>IF('Analitika nastave'!AH18="DA",'Analitika nastave'!AC19+'Analitika nastave'!AD19+'Analitika nastave'!AE19+'Analitika nastave'!AF19,IF(M$7&gt;0,M$7/M$6*M18,""))</f>
        <v/>
      </c>
      <c r="N19" s="239"/>
      <c r="O19" s="68" t="str">
        <f>IF('Analitika nastave'!AN18="DA",'Analitika nastave'!AI19+'Analitika nastave'!AJ19+'Analitika nastave'!AK19+'Analitika nastave'!AL19,IF(O$7&gt;0,O$7/O$6*O18,""))</f>
        <v/>
      </c>
      <c r="P19" s="239"/>
      <c r="Q19" s="251"/>
      <c r="R19" s="189"/>
    </row>
    <row r="20" spans="1:18" x14ac:dyDescent="0.25">
      <c r="A20" s="246">
        <f>'Analitika nastave'!A20</f>
        <v>7</v>
      </c>
      <c r="B20" s="248" t="str">
        <f>'Analitika nastave'!B20</f>
        <v xml:space="preserve"> </v>
      </c>
      <c r="C20" s="246">
        <f>'Analitika nastave'!C20:C21</f>
        <v>0</v>
      </c>
      <c r="D20" s="64" t="str">
        <f>'Analitika nastave'!D20</f>
        <v>B</v>
      </c>
      <c r="E20" s="89">
        <f>IF('Analitika nastave'!J20="DA",'Analitika nastave'!E20+'Analitika nastave'!F20+'Analitika nastave'!G20+'Analitika nastave'!H20,0)</f>
        <v>0</v>
      </c>
      <c r="F20" s="238" t="str">
        <f>IF(OR('Analitika nastave'!J20:J21="DA",AND(E21&gt;=(E$7/2),E$7&gt;0)),"DA","NE")</f>
        <v>NE</v>
      </c>
      <c r="G20" s="89">
        <f>IF('Analitika nastave'!P20="DA",'Analitika nastave'!K20+'Analitika nastave'!L20+'Analitika nastave'!M20+'Analitika nastave'!N20,0)</f>
        <v>0</v>
      </c>
      <c r="H20" s="238" t="str">
        <f>IF(OR('Analitika nastave'!P20:P21="DA",AND(G21&gt;=(G$7/2),G$7&gt;0)),"DA","NE")</f>
        <v>NE</v>
      </c>
      <c r="I20" s="89">
        <f>IF('Analitika nastave'!V20="DA",'Analitika nastave'!Q20+'Analitika nastave'!R20+'Analitika nastave'!S20+'Analitika nastave'!T20,0)</f>
        <v>0</v>
      </c>
      <c r="J20" s="238" t="str">
        <f>IF(OR('Analitika nastave'!V20:V21="DA",AND(I21&gt;=(I$7/2),I$7&gt;0)),"DA","NE")</f>
        <v>NE</v>
      </c>
      <c r="K20" s="89">
        <f>IF('Analitika nastave'!AB20="DA",'Analitika nastave'!W20+'Analitika nastave'!X20+'Analitika nastave'!Y20+'Analitika nastave'!Z20,0)</f>
        <v>0</v>
      </c>
      <c r="L20" s="238" t="str">
        <f>IF(OR('Analitika nastave'!AB20:AB21="DA",AND(K21&gt;=(K$7/2),K$7&gt;0)),"DA","NE")</f>
        <v>NE</v>
      </c>
      <c r="M20" s="89">
        <f>IF('Analitika nastave'!AH20="DA",'Analitika nastave'!AC20+'Analitika nastave'!AD20+'Analitika nastave'!AE20+'Analitika nastave'!AF20,0)</f>
        <v>0</v>
      </c>
      <c r="N20" s="238" t="str">
        <f>IF(OR('Analitika nastave'!AH20:AH21="DA",AND(M21&gt;=(M$7/2),M$7&gt;0)),"DA","NE")</f>
        <v>NE</v>
      </c>
      <c r="O20" s="89">
        <f>IF('Analitika nastave'!AN20="DA",'Analitika nastave'!AI20+'Analitika nastave'!AJ20+'Analitika nastave'!AK20+'Analitika nastave'!AL20,0)</f>
        <v>0</v>
      </c>
      <c r="P20" s="238" t="str">
        <f>IF(OR('Analitika nastave'!AN20:AN21="DA",AND(O21&gt;=(O$7/2),O$7&gt;0)),"DA","NE")</f>
        <v>NE</v>
      </c>
      <c r="Q20" s="252">
        <f t="shared" ref="Q20" si="10">IF(AND(P20="DA",N20="DA",L20="DA",J20="DA",H20="DA",F20="DA"),E21+G21+I21+K21+M21+O21,0)</f>
        <v>0</v>
      </c>
      <c r="R20" s="188" t="str">
        <f t="shared" ref="R20" si="11">IF(Q20&lt;50, "NE",IF(Q20&lt;60,2,IF(Q20&lt;75,3,IF(Q20&lt;90,4,5))))</f>
        <v>NE</v>
      </c>
    </row>
    <row r="21" spans="1:18" ht="15.75" thickBot="1" x14ac:dyDescent="0.3">
      <c r="A21" s="247"/>
      <c r="B21" s="249"/>
      <c r="C21" s="247"/>
      <c r="D21" s="61" t="str">
        <f>'Analitika nastave'!D21</f>
        <v>P</v>
      </c>
      <c r="E21" s="62" t="str">
        <f>IF('Analitika nastave'!J20="DA",'Analitika nastave'!E21+'Analitika nastave'!F21+'Analitika nastave'!G21+'Analitika nastave'!H21,IF(E$7&gt;0,E$7/E$6*E20,""))</f>
        <v/>
      </c>
      <c r="F21" s="239"/>
      <c r="G21" s="68" t="str">
        <f>IF('Analitika nastave'!P20="DA",'Analitika nastave'!K21+'Analitika nastave'!L21+'Analitika nastave'!M21+'Analitika nastave'!N21,IF(G$7&gt;0,G$7/G$6*G20,""))</f>
        <v/>
      </c>
      <c r="H21" s="239"/>
      <c r="I21" s="68" t="str">
        <f>IF('Analitika nastave'!V20="DA",'Analitika nastave'!Q21+'Analitika nastave'!R21+'Analitika nastave'!S21+'Analitika nastave'!T21,IF(I$7&gt;0,I$7/I$6*I20,""))</f>
        <v/>
      </c>
      <c r="J21" s="239"/>
      <c r="K21" s="68" t="str">
        <f>IF('Analitika nastave'!AB20="DA",'Analitika nastave'!W21+'Analitika nastave'!X21+'Analitika nastave'!Y21+'Analitika nastave'!Z21,IF(K$7&gt;0,K$7/K$6*K20,""))</f>
        <v/>
      </c>
      <c r="L21" s="239"/>
      <c r="M21" s="68" t="str">
        <f>IF('Analitika nastave'!AH20="DA",'Analitika nastave'!AC21+'Analitika nastave'!AD21+'Analitika nastave'!AE21+'Analitika nastave'!AF21,IF(M$7&gt;0,M$7/M$6*M20,""))</f>
        <v/>
      </c>
      <c r="N21" s="239"/>
      <c r="O21" s="68" t="str">
        <f>IF('Analitika nastave'!AN20="DA",'Analitika nastave'!AI21+'Analitika nastave'!AJ21+'Analitika nastave'!AK21+'Analitika nastave'!AL21,IF(O$7&gt;0,O$7/O$6*O20,""))</f>
        <v/>
      </c>
      <c r="P21" s="239"/>
      <c r="Q21" s="251"/>
      <c r="R21" s="189"/>
    </row>
    <row r="22" spans="1:18" x14ac:dyDescent="0.25">
      <c r="A22" s="246">
        <f>'Analitika nastave'!A22</f>
        <v>8</v>
      </c>
      <c r="B22" s="248" t="str">
        <f>'Analitika nastave'!B22</f>
        <v xml:space="preserve"> </v>
      </c>
      <c r="C22" s="246">
        <f>'Analitika nastave'!C22:C23</f>
        <v>0</v>
      </c>
      <c r="D22" s="64" t="str">
        <f>'Analitika nastave'!D22</f>
        <v>B</v>
      </c>
      <c r="E22" s="89">
        <f>IF('Analitika nastave'!J22="DA",'Analitika nastave'!E22+'Analitika nastave'!F22+'Analitika nastave'!G22+'Analitika nastave'!H22,0)</f>
        <v>0</v>
      </c>
      <c r="F22" s="238" t="str">
        <f>IF(OR('Analitika nastave'!J22:J23="DA",AND(E23&gt;=(E$7/2),E$7&gt;0)),"DA","NE")</f>
        <v>NE</v>
      </c>
      <c r="G22" s="89">
        <f>IF('Analitika nastave'!P22="DA",'Analitika nastave'!K22+'Analitika nastave'!L22+'Analitika nastave'!M22+'Analitika nastave'!N22,0)</f>
        <v>0</v>
      </c>
      <c r="H22" s="238" t="str">
        <f>IF(OR('Analitika nastave'!P22:P23="DA",AND(G23&gt;=(G$7/2),G$7&gt;0)),"DA","NE")</f>
        <v>NE</v>
      </c>
      <c r="I22" s="89">
        <f>IF('Analitika nastave'!V22="DA",'Analitika nastave'!Q22+'Analitika nastave'!R22+'Analitika nastave'!S22+'Analitika nastave'!T22,0)</f>
        <v>0</v>
      </c>
      <c r="J22" s="238" t="str">
        <f>IF(OR('Analitika nastave'!V22:V23="DA",AND(I23&gt;=(I$7/2),I$7&gt;0)),"DA","NE")</f>
        <v>NE</v>
      </c>
      <c r="K22" s="89">
        <f>IF('Analitika nastave'!AB22="DA",'Analitika nastave'!W22+'Analitika nastave'!X22+'Analitika nastave'!Y22+'Analitika nastave'!Z22,0)</f>
        <v>0</v>
      </c>
      <c r="L22" s="238" t="str">
        <f>IF(OR('Analitika nastave'!AB22:AB23="DA",AND(K23&gt;=(K$7/2),K$7&gt;0)),"DA","NE")</f>
        <v>NE</v>
      </c>
      <c r="M22" s="89">
        <f>IF('Analitika nastave'!AH22="DA",'Analitika nastave'!AC22+'Analitika nastave'!AD22+'Analitika nastave'!AE22+'Analitika nastave'!AF22,0)</f>
        <v>0</v>
      </c>
      <c r="N22" s="238" t="str">
        <f>IF(OR('Analitika nastave'!AH22:AH23="DA",AND(M23&gt;=(M$7/2),M$7&gt;0)),"DA","NE")</f>
        <v>NE</v>
      </c>
      <c r="O22" s="89">
        <f>IF('Analitika nastave'!AN22="DA",'Analitika nastave'!AI22+'Analitika nastave'!AJ22+'Analitika nastave'!AK22+'Analitika nastave'!AL22,0)</f>
        <v>0</v>
      </c>
      <c r="P22" s="238" t="str">
        <f>IF(OR('Analitika nastave'!AN22:AN23="DA",AND(O23&gt;=(O$7/2),O$7&gt;0)),"DA","NE")</f>
        <v>NE</v>
      </c>
      <c r="Q22" s="252">
        <f t="shared" ref="Q22" si="12">IF(AND(P22="DA",N22="DA",L22="DA",J22="DA",H22="DA",F22="DA"),E23+G23+I23+K23+M23+O23,0)</f>
        <v>0</v>
      </c>
      <c r="R22" s="188" t="str">
        <f t="shared" ref="R22" si="13">IF(Q22&lt;50, "NE",IF(Q22&lt;60,2,IF(Q22&lt;75,3,IF(Q22&lt;90,4,5))))</f>
        <v>NE</v>
      </c>
    </row>
    <row r="23" spans="1:18" ht="15.75" thickBot="1" x14ac:dyDescent="0.3">
      <c r="A23" s="247"/>
      <c r="B23" s="249"/>
      <c r="C23" s="247"/>
      <c r="D23" s="61" t="str">
        <f>'Analitika nastave'!D23</f>
        <v>P</v>
      </c>
      <c r="E23" s="62" t="str">
        <f>IF('Analitika nastave'!J22="DA",'Analitika nastave'!E23+'Analitika nastave'!F23+'Analitika nastave'!G23+'Analitika nastave'!H23,IF(E$7&gt;0,E$7/E$6*E22,""))</f>
        <v/>
      </c>
      <c r="F23" s="239"/>
      <c r="G23" s="68" t="str">
        <f>IF('Analitika nastave'!P22="DA",'Analitika nastave'!K23+'Analitika nastave'!L23+'Analitika nastave'!M23+'Analitika nastave'!N23,IF(G$7&gt;0,G$7/G$6*G22,""))</f>
        <v/>
      </c>
      <c r="H23" s="239"/>
      <c r="I23" s="68" t="str">
        <f>IF('Analitika nastave'!V22="DA",'Analitika nastave'!Q23+'Analitika nastave'!R23+'Analitika nastave'!S23+'Analitika nastave'!T23,IF(I$7&gt;0,I$7/I$6*I22,""))</f>
        <v/>
      </c>
      <c r="J23" s="239"/>
      <c r="K23" s="68" t="str">
        <f>IF('Analitika nastave'!AB22="DA",'Analitika nastave'!W23+'Analitika nastave'!X23+'Analitika nastave'!Y23+'Analitika nastave'!Z23,IF(K$7&gt;0,K$7/K$6*K22,""))</f>
        <v/>
      </c>
      <c r="L23" s="239"/>
      <c r="M23" s="68" t="str">
        <f>IF('Analitika nastave'!AH22="DA",'Analitika nastave'!AC23+'Analitika nastave'!AD23+'Analitika nastave'!AE23+'Analitika nastave'!AF23,IF(M$7&gt;0,M$7/M$6*M22,""))</f>
        <v/>
      </c>
      <c r="N23" s="239"/>
      <c r="O23" s="68" t="str">
        <f>IF('Analitika nastave'!AN22="DA",'Analitika nastave'!AI23+'Analitika nastave'!AJ23+'Analitika nastave'!AK23+'Analitika nastave'!AL23,IF(O$7&gt;0,O$7/O$6*O22,""))</f>
        <v/>
      </c>
      <c r="P23" s="239"/>
      <c r="Q23" s="251"/>
      <c r="R23" s="189"/>
    </row>
    <row r="24" spans="1:18" x14ac:dyDescent="0.25">
      <c r="A24" s="246">
        <f>'Analitika nastave'!A24</f>
        <v>9</v>
      </c>
      <c r="B24" s="248" t="str">
        <f>'Analitika nastave'!B24</f>
        <v xml:space="preserve"> </v>
      </c>
      <c r="C24" s="246">
        <f>'Analitika nastave'!C24:C25</f>
        <v>0</v>
      </c>
      <c r="D24" s="64" t="str">
        <f>'Analitika nastave'!D24</f>
        <v>B</v>
      </c>
      <c r="E24" s="89">
        <f>IF('Analitika nastave'!J24="DA",'Analitika nastave'!E24+'Analitika nastave'!F24+'Analitika nastave'!G24+'Analitika nastave'!H24,0)</f>
        <v>0</v>
      </c>
      <c r="F24" s="238" t="str">
        <f>IF(OR('Analitika nastave'!J24:J25="DA",AND(E25&gt;=(E$7/2),E$7&gt;0)),"DA","NE")</f>
        <v>NE</v>
      </c>
      <c r="G24" s="89">
        <f>IF('Analitika nastave'!P24="DA",'Analitika nastave'!K24+'Analitika nastave'!L24+'Analitika nastave'!M24+'Analitika nastave'!N24,0)</f>
        <v>0</v>
      </c>
      <c r="H24" s="238" t="str">
        <f>IF(OR('Analitika nastave'!P24:P25="DA",AND(G25&gt;=(G$7/2),G$7&gt;0)),"DA","NE")</f>
        <v>NE</v>
      </c>
      <c r="I24" s="89">
        <f>IF('Analitika nastave'!V24="DA",'Analitika nastave'!Q24+'Analitika nastave'!R24+'Analitika nastave'!S24+'Analitika nastave'!T24,0)</f>
        <v>0</v>
      </c>
      <c r="J24" s="238" t="str">
        <f>IF(OR('Analitika nastave'!V24:V25="DA",AND(I25&gt;=(I$7/2),I$7&gt;0)),"DA","NE")</f>
        <v>NE</v>
      </c>
      <c r="K24" s="89">
        <f>IF('Analitika nastave'!AB24="DA",'Analitika nastave'!W24+'Analitika nastave'!X24+'Analitika nastave'!Y24+'Analitika nastave'!Z24,0)</f>
        <v>0</v>
      </c>
      <c r="L24" s="238" t="str">
        <f>IF(OR('Analitika nastave'!AB24:AB25="DA",AND(K25&gt;=(K$7/2),K$7&gt;0)),"DA","NE")</f>
        <v>NE</v>
      </c>
      <c r="M24" s="89">
        <f>IF('Analitika nastave'!AH24="DA",'Analitika nastave'!AC24+'Analitika nastave'!AD24+'Analitika nastave'!AE24+'Analitika nastave'!AF24,0)</f>
        <v>0</v>
      </c>
      <c r="N24" s="238" t="str">
        <f>IF(OR('Analitika nastave'!AH24:AH25="DA",AND(M25&gt;=(M$7/2),M$7&gt;0)),"DA","NE")</f>
        <v>NE</v>
      </c>
      <c r="O24" s="89">
        <f>IF('Analitika nastave'!AN24="DA",'Analitika nastave'!AI24+'Analitika nastave'!AJ24+'Analitika nastave'!AK24+'Analitika nastave'!AL24,0)</f>
        <v>0</v>
      </c>
      <c r="P24" s="238" t="str">
        <f>IF(OR('Analitika nastave'!AN24:AN25="DA",AND(O25&gt;=(O$7/2),O$7&gt;0)),"DA","NE")</f>
        <v>NE</v>
      </c>
      <c r="Q24" s="252">
        <f t="shared" ref="Q24" si="14">IF(AND(P24="DA",N24="DA",L24="DA",J24="DA",H24="DA",F24="DA"),E25+G25+I25+K25+M25+O25,0)</f>
        <v>0</v>
      </c>
      <c r="R24" s="188" t="str">
        <f t="shared" ref="R24" si="15">IF(Q24&lt;50, "NE",IF(Q24&lt;60,2,IF(Q24&lt;75,3,IF(Q24&lt;90,4,5))))</f>
        <v>NE</v>
      </c>
    </row>
    <row r="25" spans="1:18" ht="15.75" thickBot="1" x14ac:dyDescent="0.3">
      <c r="A25" s="247"/>
      <c r="B25" s="249"/>
      <c r="C25" s="247"/>
      <c r="D25" s="61" t="str">
        <f>'Analitika nastave'!D25</f>
        <v>P</v>
      </c>
      <c r="E25" s="62" t="str">
        <f>IF('Analitika nastave'!J24="DA",'Analitika nastave'!E25+'Analitika nastave'!F25+'Analitika nastave'!G25+'Analitika nastave'!H25,IF(E$7&gt;0,E$7/E$6*E24,""))</f>
        <v/>
      </c>
      <c r="F25" s="239"/>
      <c r="G25" s="68" t="str">
        <f>IF('Analitika nastave'!P24="DA",'Analitika nastave'!K25+'Analitika nastave'!L25+'Analitika nastave'!M25+'Analitika nastave'!N25,IF(G$7&gt;0,G$7/G$6*G24,""))</f>
        <v/>
      </c>
      <c r="H25" s="239"/>
      <c r="I25" s="68" t="str">
        <f>IF('Analitika nastave'!V24="DA",'Analitika nastave'!Q25+'Analitika nastave'!R25+'Analitika nastave'!S25+'Analitika nastave'!T25,IF(I$7&gt;0,I$7/I$6*I24,""))</f>
        <v/>
      </c>
      <c r="J25" s="239"/>
      <c r="K25" s="68" t="str">
        <f>IF('Analitika nastave'!AB24="DA",'Analitika nastave'!W25+'Analitika nastave'!X25+'Analitika nastave'!Y25+'Analitika nastave'!Z25,IF(K$7&gt;0,K$7/K$6*K24,""))</f>
        <v/>
      </c>
      <c r="L25" s="239"/>
      <c r="M25" s="68" t="str">
        <f>IF('Analitika nastave'!AH24="DA",'Analitika nastave'!AC25+'Analitika nastave'!AD25+'Analitika nastave'!AE25+'Analitika nastave'!AF25,IF(M$7&gt;0,M$7/M$6*M24,""))</f>
        <v/>
      </c>
      <c r="N25" s="239"/>
      <c r="O25" s="68" t="str">
        <f>IF('Analitika nastave'!AN24="DA",'Analitika nastave'!AI25+'Analitika nastave'!AJ25+'Analitika nastave'!AK25+'Analitika nastave'!AL25,IF(O$7&gt;0,O$7/O$6*O24,""))</f>
        <v/>
      </c>
      <c r="P25" s="239"/>
      <c r="Q25" s="251"/>
      <c r="R25" s="189"/>
    </row>
    <row r="26" spans="1:18" x14ac:dyDescent="0.25">
      <c r="A26" s="246">
        <f>'Analitika nastave'!A26</f>
        <v>10</v>
      </c>
      <c r="B26" s="248" t="str">
        <f>'Analitika nastave'!B26</f>
        <v xml:space="preserve"> </v>
      </c>
      <c r="C26" s="246">
        <f>'Analitika nastave'!C26:C27</f>
        <v>0</v>
      </c>
      <c r="D26" s="64" t="str">
        <f>'Analitika nastave'!D26</f>
        <v>B</v>
      </c>
      <c r="E26" s="89">
        <f>IF('Analitika nastave'!J26="DA",'Analitika nastave'!E26+'Analitika nastave'!F26+'Analitika nastave'!G26+'Analitika nastave'!H26,0)</f>
        <v>0</v>
      </c>
      <c r="F26" s="238" t="str">
        <f>IF(OR('Analitika nastave'!J26:J27="DA",AND(E27&gt;=(E$7/2),E$7&gt;0)),"DA","NE")</f>
        <v>NE</v>
      </c>
      <c r="G26" s="89">
        <f>IF('Analitika nastave'!P26="DA",'Analitika nastave'!K26+'Analitika nastave'!L26+'Analitika nastave'!M26+'Analitika nastave'!N26,0)</f>
        <v>0</v>
      </c>
      <c r="H26" s="238" t="str">
        <f>IF(OR('Analitika nastave'!P26:P27="DA",AND(G27&gt;=(G$7/2),G$7&gt;0)),"DA","NE")</f>
        <v>NE</v>
      </c>
      <c r="I26" s="89">
        <f>IF('Analitika nastave'!V26="DA",'Analitika nastave'!Q26+'Analitika nastave'!R26+'Analitika nastave'!S26+'Analitika nastave'!T26,0)</f>
        <v>0</v>
      </c>
      <c r="J26" s="238" t="str">
        <f>IF(OR('Analitika nastave'!V26:V27="DA",AND(I27&gt;=(I$7/2),I$7&gt;0)),"DA","NE")</f>
        <v>NE</v>
      </c>
      <c r="K26" s="89">
        <f>IF('Analitika nastave'!AB26="DA",'Analitika nastave'!W26+'Analitika nastave'!X26+'Analitika nastave'!Y26+'Analitika nastave'!Z26,0)</f>
        <v>0</v>
      </c>
      <c r="L26" s="238" t="str">
        <f>IF(OR('Analitika nastave'!AB26:AB27="DA",AND(K27&gt;=(K$7/2),K$7&gt;0)),"DA","NE")</f>
        <v>NE</v>
      </c>
      <c r="M26" s="89">
        <f>IF('Analitika nastave'!AH26="DA",'Analitika nastave'!AC26+'Analitika nastave'!AD26+'Analitika nastave'!AE26+'Analitika nastave'!AF26,0)</f>
        <v>0</v>
      </c>
      <c r="N26" s="238" t="str">
        <f>IF(OR('Analitika nastave'!AH26:AH27="DA",AND(M27&gt;=(M$7/2),M$7&gt;0)),"DA","NE")</f>
        <v>NE</v>
      </c>
      <c r="O26" s="89">
        <f>IF('Analitika nastave'!AN26="DA",'Analitika nastave'!AI26+'Analitika nastave'!AJ26+'Analitika nastave'!AK26+'Analitika nastave'!AL26,0)</f>
        <v>0</v>
      </c>
      <c r="P26" s="238" t="str">
        <f>IF(OR('Analitika nastave'!AN26:AN27="DA",AND(O27&gt;=(O$7/2),O$7&gt;0)),"DA","NE")</f>
        <v>NE</v>
      </c>
      <c r="Q26" s="252">
        <f t="shared" ref="Q26" si="16">IF(AND(P26="DA",N26="DA",L26="DA",J26="DA",H26="DA",F26="DA"),E27+G27+I27+K27+M27+O27,0)</f>
        <v>0</v>
      </c>
      <c r="R26" s="188" t="str">
        <f t="shared" ref="R26" si="17">IF(Q26&lt;50, "NE",IF(Q26&lt;60,2,IF(Q26&lt;75,3,IF(Q26&lt;90,4,5))))</f>
        <v>NE</v>
      </c>
    </row>
    <row r="27" spans="1:18" ht="15.75" thickBot="1" x14ac:dyDescent="0.3">
      <c r="A27" s="247"/>
      <c r="B27" s="249"/>
      <c r="C27" s="247"/>
      <c r="D27" s="61" t="str">
        <f>'Analitika nastave'!D27</f>
        <v>P</v>
      </c>
      <c r="E27" s="62" t="str">
        <f>IF('Analitika nastave'!J26="DA",'Analitika nastave'!E27+'Analitika nastave'!F27+'Analitika nastave'!G27+'Analitika nastave'!H27,IF(E$7&gt;0,E$7/E$6*E26,""))</f>
        <v/>
      </c>
      <c r="F27" s="239"/>
      <c r="G27" s="68" t="str">
        <f>IF('Analitika nastave'!P26="DA",'Analitika nastave'!K27+'Analitika nastave'!L27+'Analitika nastave'!M27+'Analitika nastave'!N27,IF(G$7&gt;0,G$7/G$6*G26,""))</f>
        <v/>
      </c>
      <c r="H27" s="239"/>
      <c r="I27" s="68" t="str">
        <f>IF('Analitika nastave'!V26="DA",'Analitika nastave'!Q27+'Analitika nastave'!R27+'Analitika nastave'!S27+'Analitika nastave'!T27,IF(I$7&gt;0,I$7/I$6*I26,""))</f>
        <v/>
      </c>
      <c r="J27" s="239"/>
      <c r="K27" s="68" t="str">
        <f>IF('Analitika nastave'!AB26="DA",'Analitika nastave'!W27+'Analitika nastave'!X27+'Analitika nastave'!Y27+'Analitika nastave'!Z27,IF(K$7&gt;0,K$7/K$6*K26,""))</f>
        <v/>
      </c>
      <c r="L27" s="239"/>
      <c r="M27" s="68" t="str">
        <f>IF('Analitika nastave'!AH26="DA",'Analitika nastave'!AC27+'Analitika nastave'!AD27+'Analitika nastave'!AE27+'Analitika nastave'!AF27,IF(M$7&gt;0,M$7/M$6*M26,""))</f>
        <v/>
      </c>
      <c r="N27" s="239"/>
      <c r="O27" s="68" t="str">
        <f>IF('Analitika nastave'!AN26="DA",'Analitika nastave'!AI27+'Analitika nastave'!AJ27+'Analitika nastave'!AK27+'Analitika nastave'!AL27,IF(O$7&gt;0,O$7/O$6*O26,""))</f>
        <v/>
      </c>
      <c r="P27" s="239"/>
      <c r="Q27" s="251"/>
      <c r="R27" s="189"/>
    </row>
    <row r="28" spans="1:18" x14ac:dyDescent="0.25">
      <c r="A28" s="246">
        <f>'Analitika nastave'!A28</f>
        <v>11</v>
      </c>
      <c r="B28" s="248" t="str">
        <f>'Analitika nastave'!B28</f>
        <v xml:space="preserve"> </v>
      </c>
      <c r="C28" s="246">
        <f>'Analitika nastave'!C28:C29</f>
        <v>0</v>
      </c>
      <c r="D28" s="64" t="str">
        <f>'Analitika nastave'!D28</f>
        <v>B</v>
      </c>
      <c r="E28" s="89">
        <f>IF('Analitika nastave'!J28="DA",'Analitika nastave'!E28+'Analitika nastave'!F28+'Analitika nastave'!G28+'Analitika nastave'!H28,0)</f>
        <v>0</v>
      </c>
      <c r="F28" s="238" t="str">
        <f>IF(OR('Analitika nastave'!J28:J29="DA",AND(E29&gt;=(E$7/2),E$7&gt;0)),"DA","NE")</f>
        <v>NE</v>
      </c>
      <c r="G28" s="89">
        <f>IF('Analitika nastave'!P28="DA",'Analitika nastave'!K28+'Analitika nastave'!L28+'Analitika nastave'!M28+'Analitika nastave'!N28,0)</f>
        <v>0</v>
      </c>
      <c r="H28" s="238" t="str">
        <f>IF(OR('Analitika nastave'!P28:P29="DA",AND(G29&gt;=(G$7/2),G$7&gt;0)),"DA","NE")</f>
        <v>NE</v>
      </c>
      <c r="I28" s="89">
        <f>IF('Analitika nastave'!V28="DA",'Analitika nastave'!Q28+'Analitika nastave'!R28+'Analitika nastave'!S28+'Analitika nastave'!T28,0)</f>
        <v>0</v>
      </c>
      <c r="J28" s="238" t="str">
        <f>IF(OR('Analitika nastave'!V28:V29="DA",AND(I29&gt;=(I$7/2),I$7&gt;0)),"DA","NE")</f>
        <v>NE</v>
      </c>
      <c r="K28" s="89">
        <f>IF('Analitika nastave'!AB28="DA",'Analitika nastave'!W28+'Analitika nastave'!X28+'Analitika nastave'!Y28+'Analitika nastave'!Z28,0)</f>
        <v>0</v>
      </c>
      <c r="L28" s="238" t="str">
        <f>IF(OR('Analitika nastave'!AB28:AB29="DA",AND(K29&gt;=(K$7/2),K$7&gt;0)),"DA","NE")</f>
        <v>NE</v>
      </c>
      <c r="M28" s="89">
        <f>IF('Analitika nastave'!AH28="DA",'Analitika nastave'!AC28+'Analitika nastave'!AD28+'Analitika nastave'!AE28+'Analitika nastave'!AF28,0)</f>
        <v>0</v>
      </c>
      <c r="N28" s="238" t="str">
        <f>IF(OR('Analitika nastave'!AH28:AH29="DA",AND(M29&gt;=(M$7/2),M$7&gt;0)),"DA","NE")</f>
        <v>NE</v>
      </c>
      <c r="O28" s="89">
        <f>IF('Analitika nastave'!AN28="DA",'Analitika nastave'!AI28+'Analitika nastave'!AJ28+'Analitika nastave'!AK28+'Analitika nastave'!AL28,0)</f>
        <v>0</v>
      </c>
      <c r="P28" s="238" t="str">
        <f>IF(OR('Analitika nastave'!AN28:AN29="DA",AND(O29&gt;=(O$7/2),O$7&gt;0)),"DA","NE")</f>
        <v>NE</v>
      </c>
      <c r="Q28" s="252">
        <f t="shared" ref="Q28" si="18">IF(AND(P28="DA",N28="DA",L28="DA",J28="DA",H28="DA",F28="DA"),E29+G29+I29+K29+M29+O29,0)</f>
        <v>0</v>
      </c>
      <c r="R28" s="188" t="str">
        <f t="shared" ref="R28" si="19">IF(Q28&lt;50, "NE",IF(Q28&lt;60,2,IF(Q28&lt;75,3,IF(Q28&lt;90,4,5))))</f>
        <v>NE</v>
      </c>
    </row>
    <row r="29" spans="1:18" ht="15.75" thickBot="1" x14ac:dyDescent="0.3">
      <c r="A29" s="247"/>
      <c r="B29" s="249"/>
      <c r="C29" s="247"/>
      <c r="D29" s="61" t="str">
        <f>'Analitika nastave'!D29</f>
        <v>P</v>
      </c>
      <c r="E29" s="62" t="str">
        <f>IF('Analitika nastave'!J28="DA",'Analitika nastave'!E29+'Analitika nastave'!F29+'Analitika nastave'!G29+'Analitika nastave'!H29,IF(E$7&gt;0,E$7/E$6*E28,""))</f>
        <v/>
      </c>
      <c r="F29" s="239"/>
      <c r="G29" s="68" t="str">
        <f>IF('Analitika nastave'!P28="DA",'Analitika nastave'!K29+'Analitika nastave'!L29+'Analitika nastave'!M29+'Analitika nastave'!N29,IF(G$7&gt;0,G$7/G$6*G28,""))</f>
        <v/>
      </c>
      <c r="H29" s="239"/>
      <c r="I29" s="68" t="str">
        <f>IF('Analitika nastave'!V28="DA",'Analitika nastave'!Q29+'Analitika nastave'!R29+'Analitika nastave'!S29+'Analitika nastave'!T29,IF(I$7&gt;0,I$7/I$6*I28,""))</f>
        <v/>
      </c>
      <c r="J29" s="239"/>
      <c r="K29" s="68" t="str">
        <f>IF('Analitika nastave'!AB28="DA",'Analitika nastave'!W29+'Analitika nastave'!X29+'Analitika nastave'!Y29+'Analitika nastave'!Z29,IF(K$7&gt;0,K$7/K$6*K28,""))</f>
        <v/>
      </c>
      <c r="L29" s="239"/>
      <c r="M29" s="68" t="str">
        <f>IF('Analitika nastave'!AH28="DA",'Analitika nastave'!AC29+'Analitika nastave'!AD29+'Analitika nastave'!AE29+'Analitika nastave'!AF29,IF(M$7&gt;0,M$7/M$6*M28,""))</f>
        <v/>
      </c>
      <c r="N29" s="239"/>
      <c r="O29" s="68" t="str">
        <f>IF('Analitika nastave'!AN28="DA",'Analitika nastave'!AI29+'Analitika nastave'!AJ29+'Analitika nastave'!AK29+'Analitika nastave'!AL29,IF(O$7&gt;0,O$7/O$6*O28,""))</f>
        <v/>
      </c>
      <c r="P29" s="239"/>
      <c r="Q29" s="251"/>
      <c r="R29" s="189"/>
    </row>
    <row r="30" spans="1:18" x14ac:dyDescent="0.25">
      <c r="A30" s="246">
        <f>'Analitika nastave'!A30</f>
        <v>12</v>
      </c>
      <c r="B30" s="248" t="str">
        <f>'Analitika nastave'!B30</f>
        <v xml:space="preserve"> </v>
      </c>
      <c r="C30" s="246">
        <f>'Analitika nastave'!C30:C31</f>
        <v>0</v>
      </c>
      <c r="D30" s="64" t="str">
        <f>'Analitika nastave'!D30</f>
        <v>B</v>
      </c>
      <c r="E30" s="89">
        <f>IF('Analitika nastave'!J30="DA",'Analitika nastave'!E30+'Analitika nastave'!F30+'Analitika nastave'!G30+'Analitika nastave'!H30,0)</f>
        <v>0</v>
      </c>
      <c r="F30" s="238" t="str">
        <f>IF(OR('Analitika nastave'!J30:J31="DA",AND(E31&gt;=(E$7/2),E$7&gt;0)),"DA","NE")</f>
        <v>NE</v>
      </c>
      <c r="G30" s="89">
        <f>IF('Analitika nastave'!P30="DA",'Analitika nastave'!K30+'Analitika nastave'!L30+'Analitika nastave'!M30+'Analitika nastave'!N30,0)</f>
        <v>0</v>
      </c>
      <c r="H30" s="238" t="str">
        <f>IF(OR('Analitika nastave'!P30:P31="DA",AND(G31&gt;=(G$7/2),G$7&gt;0)),"DA","NE")</f>
        <v>NE</v>
      </c>
      <c r="I30" s="89">
        <f>IF('Analitika nastave'!V30="DA",'Analitika nastave'!Q30+'Analitika nastave'!R30+'Analitika nastave'!S30+'Analitika nastave'!T30,0)</f>
        <v>0</v>
      </c>
      <c r="J30" s="238" t="str">
        <f>IF(OR('Analitika nastave'!V30:V31="DA",AND(I31&gt;=(I$7/2),I$7&gt;0)),"DA","NE")</f>
        <v>NE</v>
      </c>
      <c r="K30" s="89">
        <f>IF('Analitika nastave'!AB30="DA",'Analitika nastave'!W30+'Analitika nastave'!X30+'Analitika nastave'!Y30+'Analitika nastave'!Z30,0)</f>
        <v>0</v>
      </c>
      <c r="L30" s="238" t="str">
        <f>IF(OR('Analitika nastave'!AB30:AB31="DA",AND(K31&gt;=(K$7/2),K$7&gt;0)),"DA","NE")</f>
        <v>NE</v>
      </c>
      <c r="M30" s="89">
        <f>IF('Analitika nastave'!AH30="DA",'Analitika nastave'!AC30+'Analitika nastave'!AD30+'Analitika nastave'!AE30+'Analitika nastave'!AF30,0)</f>
        <v>0</v>
      </c>
      <c r="N30" s="238" t="str">
        <f>IF(OR('Analitika nastave'!AH30:AH31="DA",AND(M31&gt;=(M$7/2),M$7&gt;0)),"DA","NE")</f>
        <v>NE</v>
      </c>
      <c r="O30" s="89">
        <f>IF('Analitika nastave'!AN30="DA",'Analitika nastave'!AI30+'Analitika nastave'!AJ30+'Analitika nastave'!AK30+'Analitika nastave'!AL30,0)</f>
        <v>0</v>
      </c>
      <c r="P30" s="238" t="str">
        <f>IF(OR('Analitika nastave'!AN30:AN31="DA",AND(O31&gt;=(O$7/2),O$7&gt;0)),"DA","NE")</f>
        <v>NE</v>
      </c>
      <c r="Q30" s="252">
        <f t="shared" ref="Q30" si="20">IF(AND(P30="DA",N30="DA",L30="DA",J30="DA",H30="DA",F30="DA"),E31+G31+I31+K31+M31+O31,0)</f>
        <v>0</v>
      </c>
      <c r="R30" s="188" t="str">
        <f t="shared" ref="R30" si="21">IF(Q30&lt;50, "NE",IF(Q30&lt;60,2,IF(Q30&lt;75,3,IF(Q30&lt;90,4,5))))</f>
        <v>NE</v>
      </c>
    </row>
    <row r="31" spans="1:18" ht="15.75" thickBot="1" x14ac:dyDescent="0.3">
      <c r="A31" s="247"/>
      <c r="B31" s="249"/>
      <c r="C31" s="247"/>
      <c r="D31" s="61" t="str">
        <f>'Analitika nastave'!D31</f>
        <v>P</v>
      </c>
      <c r="E31" s="62" t="str">
        <f>IF('Analitika nastave'!J30="DA",'Analitika nastave'!E31+'Analitika nastave'!F31+'Analitika nastave'!G31+'Analitika nastave'!H31,IF(E$7&gt;0,E$7/E$6*E30,""))</f>
        <v/>
      </c>
      <c r="F31" s="239"/>
      <c r="G31" s="68" t="str">
        <f>IF('Analitika nastave'!P30="DA",'Analitika nastave'!K31+'Analitika nastave'!L31+'Analitika nastave'!M31+'Analitika nastave'!N31,IF(G$7&gt;0,G$7/G$6*G30,""))</f>
        <v/>
      </c>
      <c r="H31" s="239"/>
      <c r="I31" s="68" t="str">
        <f>IF('Analitika nastave'!V30="DA",'Analitika nastave'!Q31+'Analitika nastave'!R31+'Analitika nastave'!S31+'Analitika nastave'!T31,IF(I$7&gt;0,I$7/I$6*I30,""))</f>
        <v/>
      </c>
      <c r="J31" s="239"/>
      <c r="K31" s="68" t="str">
        <f>IF('Analitika nastave'!AB30="DA",'Analitika nastave'!W31+'Analitika nastave'!X31+'Analitika nastave'!Y31+'Analitika nastave'!Z31,IF(K$7&gt;0,K$7/K$6*K30,""))</f>
        <v/>
      </c>
      <c r="L31" s="239"/>
      <c r="M31" s="68" t="str">
        <f>IF('Analitika nastave'!AH30="DA",'Analitika nastave'!AC31+'Analitika nastave'!AD31+'Analitika nastave'!AE31+'Analitika nastave'!AF31,IF(M$7&gt;0,M$7/M$6*M30,""))</f>
        <v/>
      </c>
      <c r="N31" s="239"/>
      <c r="O31" s="68" t="str">
        <f>IF('Analitika nastave'!AN30="DA",'Analitika nastave'!AI31+'Analitika nastave'!AJ31+'Analitika nastave'!AK31+'Analitika nastave'!AL31,IF(O$7&gt;0,O$7/O$6*O30,""))</f>
        <v/>
      </c>
      <c r="P31" s="239"/>
      <c r="Q31" s="251"/>
      <c r="R31" s="189"/>
    </row>
    <row r="32" spans="1:18" x14ac:dyDescent="0.25">
      <c r="A32" s="246">
        <f>'Analitika nastave'!A32</f>
        <v>13</v>
      </c>
      <c r="B32" s="248" t="str">
        <f>'Analitika nastave'!B32</f>
        <v xml:space="preserve"> </v>
      </c>
      <c r="C32" s="246">
        <f>'Analitika nastave'!C32:C33</f>
        <v>0</v>
      </c>
      <c r="D32" s="64" t="str">
        <f>'Analitika nastave'!D32</f>
        <v>B</v>
      </c>
      <c r="E32" s="89">
        <f>IF('Analitika nastave'!J32="DA",'Analitika nastave'!E32+'Analitika nastave'!F32+'Analitika nastave'!G32+'Analitika nastave'!H32,0)</f>
        <v>0</v>
      </c>
      <c r="F32" s="238" t="str">
        <f>IF(OR('Analitika nastave'!J32:J33="DA",AND(E33&gt;=(E$7/2),E$7&gt;0)),"DA","NE")</f>
        <v>NE</v>
      </c>
      <c r="G32" s="89">
        <f>IF('Analitika nastave'!P32="DA",'Analitika nastave'!K32+'Analitika nastave'!L32+'Analitika nastave'!M32+'Analitika nastave'!N32,0)</f>
        <v>0</v>
      </c>
      <c r="H32" s="238" t="str">
        <f>IF(OR('Analitika nastave'!P32:P33="DA",AND(G33&gt;=(G$7/2),G$7&gt;0)),"DA","NE")</f>
        <v>NE</v>
      </c>
      <c r="I32" s="89">
        <f>IF('Analitika nastave'!V32="DA",'Analitika nastave'!Q32+'Analitika nastave'!R32+'Analitika nastave'!S32+'Analitika nastave'!T32,0)</f>
        <v>0</v>
      </c>
      <c r="J32" s="238" t="str">
        <f>IF(OR('Analitika nastave'!V32:V33="DA",AND(I33&gt;=(I$7/2),I$7&gt;0)),"DA","NE")</f>
        <v>NE</v>
      </c>
      <c r="K32" s="89">
        <f>IF('Analitika nastave'!AB32="DA",'Analitika nastave'!W32+'Analitika nastave'!X32+'Analitika nastave'!Y32+'Analitika nastave'!Z32,0)</f>
        <v>0</v>
      </c>
      <c r="L32" s="238" t="str">
        <f>IF(OR('Analitika nastave'!AB32:AB33="DA",AND(K33&gt;=(K$7/2),K$7&gt;0)),"DA","NE")</f>
        <v>NE</v>
      </c>
      <c r="M32" s="89">
        <f>IF('Analitika nastave'!AH32="DA",'Analitika nastave'!AC32+'Analitika nastave'!AD32+'Analitika nastave'!AE32+'Analitika nastave'!AF32,0)</f>
        <v>0</v>
      </c>
      <c r="N32" s="238" t="str">
        <f>IF(OR('Analitika nastave'!AH32:AH33="DA",AND(M33&gt;=(M$7/2),M$7&gt;0)),"DA","NE")</f>
        <v>NE</v>
      </c>
      <c r="O32" s="89">
        <f>IF('Analitika nastave'!AN32="DA",'Analitika nastave'!AI32+'Analitika nastave'!AJ32+'Analitika nastave'!AK32+'Analitika nastave'!AL32,0)</f>
        <v>0</v>
      </c>
      <c r="P32" s="238" t="str">
        <f>IF(OR('Analitika nastave'!AN32:AN33="DA",AND(O33&gt;=(O$7/2),O$7&gt;0)),"DA","NE")</f>
        <v>NE</v>
      </c>
      <c r="Q32" s="252">
        <f t="shared" ref="Q32" si="22">IF(AND(P32="DA",N32="DA",L32="DA",J32="DA",H32="DA",F32="DA"),E33+G33+I33+K33+M33+O33,0)</f>
        <v>0</v>
      </c>
      <c r="R32" s="188" t="str">
        <f t="shared" ref="R32" si="23">IF(Q32&lt;50, "NE",IF(Q32&lt;60,2,IF(Q32&lt;75,3,IF(Q32&lt;90,4,5))))</f>
        <v>NE</v>
      </c>
    </row>
    <row r="33" spans="1:18" ht="15.75" thickBot="1" x14ac:dyDescent="0.3">
      <c r="A33" s="247"/>
      <c r="B33" s="249"/>
      <c r="C33" s="247"/>
      <c r="D33" s="61" t="str">
        <f>'Analitika nastave'!D33</f>
        <v>P</v>
      </c>
      <c r="E33" s="62" t="str">
        <f>IF('Analitika nastave'!J32="DA",'Analitika nastave'!E33+'Analitika nastave'!F33+'Analitika nastave'!G33+'Analitika nastave'!H33,IF(E$7&gt;0,E$7/E$6*E32,""))</f>
        <v/>
      </c>
      <c r="F33" s="239"/>
      <c r="G33" s="68" t="str">
        <f>IF('Analitika nastave'!P32="DA",'Analitika nastave'!K33+'Analitika nastave'!L33+'Analitika nastave'!M33+'Analitika nastave'!N33,IF(G$7&gt;0,G$7/G$6*G32,""))</f>
        <v/>
      </c>
      <c r="H33" s="239"/>
      <c r="I33" s="68" t="str">
        <f>IF('Analitika nastave'!V32="DA",'Analitika nastave'!Q33+'Analitika nastave'!R33+'Analitika nastave'!S33+'Analitika nastave'!T33,IF(I$7&gt;0,I$7/I$6*I32,""))</f>
        <v/>
      </c>
      <c r="J33" s="239"/>
      <c r="K33" s="68" t="str">
        <f>IF('Analitika nastave'!AB32="DA",'Analitika nastave'!W33+'Analitika nastave'!X33+'Analitika nastave'!Y33+'Analitika nastave'!Z33,IF(K$7&gt;0,K$7/K$6*K32,""))</f>
        <v/>
      </c>
      <c r="L33" s="239"/>
      <c r="M33" s="68" t="str">
        <f>IF('Analitika nastave'!AH32="DA",'Analitika nastave'!AC33+'Analitika nastave'!AD33+'Analitika nastave'!AE33+'Analitika nastave'!AF33,IF(M$7&gt;0,M$7/M$6*M32,""))</f>
        <v/>
      </c>
      <c r="N33" s="239"/>
      <c r="O33" s="68" t="str">
        <f>IF('Analitika nastave'!AN32="DA",'Analitika nastave'!AI33+'Analitika nastave'!AJ33+'Analitika nastave'!AK33+'Analitika nastave'!AL33,IF(O$7&gt;0,O$7/O$6*O32,""))</f>
        <v/>
      </c>
      <c r="P33" s="239"/>
      <c r="Q33" s="251"/>
      <c r="R33" s="189"/>
    </row>
    <row r="34" spans="1:18" x14ac:dyDescent="0.25">
      <c r="A34" s="246">
        <f>'Analitika nastave'!A34</f>
        <v>14</v>
      </c>
      <c r="B34" s="248" t="str">
        <f>'Analitika nastave'!B34</f>
        <v xml:space="preserve"> </v>
      </c>
      <c r="C34" s="246">
        <f>'Analitika nastave'!C34:C35</f>
        <v>0</v>
      </c>
      <c r="D34" s="64" t="str">
        <f>'Analitika nastave'!D34</f>
        <v>B</v>
      </c>
      <c r="E34" s="89">
        <f>IF('Analitika nastave'!J34="DA",'Analitika nastave'!E34+'Analitika nastave'!F34+'Analitika nastave'!G34+'Analitika nastave'!H34,0)</f>
        <v>0</v>
      </c>
      <c r="F34" s="238" t="str">
        <f>IF(OR('Analitika nastave'!J34:J35="DA",AND(E35&gt;=(E$7/2),E$7&gt;0)),"DA","NE")</f>
        <v>NE</v>
      </c>
      <c r="G34" s="89">
        <f>IF('Analitika nastave'!P34="DA",'Analitika nastave'!K34+'Analitika nastave'!L34+'Analitika nastave'!M34+'Analitika nastave'!N34,0)</f>
        <v>0</v>
      </c>
      <c r="H34" s="238" t="str">
        <f>IF(OR('Analitika nastave'!P34:P35="DA",AND(G35&gt;=(G$7/2),G$7&gt;0)),"DA","NE")</f>
        <v>NE</v>
      </c>
      <c r="I34" s="89">
        <f>IF('Analitika nastave'!V34="DA",'Analitika nastave'!Q34+'Analitika nastave'!R34+'Analitika nastave'!S34+'Analitika nastave'!T34,0)</f>
        <v>0</v>
      </c>
      <c r="J34" s="238" t="str">
        <f>IF(OR('Analitika nastave'!V34:V35="DA",AND(I35&gt;=(I$7/2),I$7&gt;0)),"DA","NE")</f>
        <v>NE</v>
      </c>
      <c r="K34" s="89">
        <f>IF('Analitika nastave'!AB34="DA",'Analitika nastave'!W34+'Analitika nastave'!X34+'Analitika nastave'!Y34+'Analitika nastave'!Z34,0)</f>
        <v>0</v>
      </c>
      <c r="L34" s="238" t="str">
        <f>IF(OR('Analitika nastave'!AB34:AB35="DA",AND(K35&gt;=(K$7/2),K$7&gt;0)),"DA","NE")</f>
        <v>NE</v>
      </c>
      <c r="M34" s="89">
        <f>IF('Analitika nastave'!AH34="DA",'Analitika nastave'!AC34+'Analitika nastave'!AD34+'Analitika nastave'!AE34+'Analitika nastave'!AF34,0)</f>
        <v>0</v>
      </c>
      <c r="N34" s="238" t="str">
        <f>IF(OR('Analitika nastave'!AH34:AH35="DA",AND(M35&gt;=(M$7/2),M$7&gt;0)),"DA","NE")</f>
        <v>NE</v>
      </c>
      <c r="O34" s="89">
        <f>IF('Analitika nastave'!AN34="DA",'Analitika nastave'!AI34+'Analitika nastave'!AJ34+'Analitika nastave'!AK34+'Analitika nastave'!AL34,0)</f>
        <v>0</v>
      </c>
      <c r="P34" s="238" t="str">
        <f>IF(OR('Analitika nastave'!AN34:AN35="DA",AND(O35&gt;=(O$7/2),O$7&gt;0)),"DA","NE")</f>
        <v>NE</v>
      </c>
      <c r="Q34" s="252">
        <f t="shared" ref="Q34" si="24">IF(AND(P34="DA",N34="DA",L34="DA",J34="DA",H34="DA",F34="DA"),E35+G35+I35+K35+M35+O35,0)</f>
        <v>0</v>
      </c>
      <c r="R34" s="188" t="str">
        <f t="shared" ref="R34" si="25">IF(Q34&lt;50, "NE",IF(Q34&lt;60,2,IF(Q34&lt;75,3,IF(Q34&lt;90,4,5))))</f>
        <v>NE</v>
      </c>
    </row>
    <row r="35" spans="1:18" ht="15.75" thickBot="1" x14ac:dyDescent="0.3">
      <c r="A35" s="247"/>
      <c r="B35" s="249"/>
      <c r="C35" s="247"/>
      <c r="D35" s="61" t="str">
        <f>'Analitika nastave'!D35</f>
        <v>P</v>
      </c>
      <c r="E35" s="62" t="str">
        <f>IF('Analitika nastave'!J34="DA",'Analitika nastave'!E35+'Analitika nastave'!F35+'Analitika nastave'!G35+'Analitika nastave'!H35,IF(E$7&gt;0,E$7/E$6*E34,""))</f>
        <v/>
      </c>
      <c r="F35" s="239"/>
      <c r="G35" s="68" t="str">
        <f>IF('Analitika nastave'!P34="DA",'Analitika nastave'!K35+'Analitika nastave'!L35+'Analitika nastave'!M35+'Analitika nastave'!N35,IF(G$7&gt;0,G$7/G$6*G34,""))</f>
        <v/>
      </c>
      <c r="H35" s="239"/>
      <c r="I35" s="68" t="str">
        <f>IF('Analitika nastave'!V34="DA",'Analitika nastave'!Q35+'Analitika nastave'!R35+'Analitika nastave'!S35+'Analitika nastave'!T35,IF(I$7&gt;0,I$7/I$6*I34,""))</f>
        <v/>
      </c>
      <c r="J35" s="239"/>
      <c r="K35" s="68" t="str">
        <f>IF('Analitika nastave'!AB34="DA",'Analitika nastave'!W35+'Analitika nastave'!X35+'Analitika nastave'!Y35+'Analitika nastave'!Z35,IF(K$7&gt;0,K$7/K$6*K34,""))</f>
        <v/>
      </c>
      <c r="L35" s="239"/>
      <c r="M35" s="68" t="str">
        <f>IF('Analitika nastave'!AH34="DA",'Analitika nastave'!AC35+'Analitika nastave'!AD35+'Analitika nastave'!AE35+'Analitika nastave'!AF35,IF(M$7&gt;0,M$7/M$6*M34,""))</f>
        <v/>
      </c>
      <c r="N35" s="239"/>
      <c r="O35" s="68" t="str">
        <f>IF('Analitika nastave'!AN34="DA",'Analitika nastave'!AI35+'Analitika nastave'!AJ35+'Analitika nastave'!AK35+'Analitika nastave'!AL35,IF(O$7&gt;0,O$7/O$6*O34,""))</f>
        <v/>
      </c>
      <c r="P35" s="239"/>
      <c r="Q35" s="251"/>
      <c r="R35" s="189"/>
    </row>
    <row r="36" spans="1:18" x14ac:dyDescent="0.25">
      <c r="A36" s="246">
        <f>'Analitika nastave'!A36</f>
        <v>15</v>
      </c>
      <c r="B36" s="248" t="str">
        <f>'Analitika nastave'!B36</f>
        <v xml:space="preserve"> </v>
      </c>
      <c r="C36" s="246">
        <f>'Analitika nastave'!C36:C37</f>
        <v>0</v>
      </c>
      <c r="D36" s="64" t="str">
        <f>'Analitika nastave'!D36</f>
        <v>B</v>
      </c>
      <c r="E36" s="89">
        <f>IF('Analitika nastave'!J36="DA",'Analitika nastave'!E36+'Analitika nastave'!F36+'Analitika nastave'!G36+'Analitika nastave'!H36,0)</f>
        <v>0</v>
      </c>
      <c r="F36" s="238" t="str">
        <f>IF(OR('Analitika nastave'!J36:J37="DA",AND(E37&gt;=(E$7/2),E$7&gt;0)),"DA","NE")</f>
        <v>NE</v>
      </c>
      <c r="G36" s="89">
        <f>IF('Analitika nastave'!P36="DA",'Analitika nastave'!K36+'Analitika nastave'!L36+'Analitika nastave'!M36+'Analitika nastave'!N36,0)</f>
        <v>0</v>
      </c>
      <c r="H36" s="238" t="str">
        <f>IF(OR('Analitika nastave'!P36:P37="DA",AND(G37&gt;=(G$7/2),G$7&gt;0)),"DA","NE")</f>
        <v>NE</v>
      </c>
      <c r="I36" s="89">
        <f>IF('Analitika nastave'!V36="DA",'Analitika nastave'!Q36+'Analitika nastave'!R36+'Analitika nastave'!S36+'Analitika nastave'!T36,0)</f>
        <v>0</v>
      </c>
      <c r="J36" s="238" t="str">
        <f>IF(OR('Analitika nastave'!V36:V37="DA",AND(I37&gt;=(I$7/2),I$7&gt;0)),"DA","NE")</f>
        <v>NE</v>
      </c>
      <c r="K36" s="89">
        <f>IF('Analitika nastave'!AB36="DA",'Analitika nastave'!W36+'Analitika nastave'!X36+'Analitika nastave'!Y36+'Analitika nastave'!Z36,0)</f>
        <v>0</v>
      </c>
      <c r="L36" s="238" t="str">
        <f>IF(OR('Analitika nastave'!AB36:AB37="DA",AND(K37&gt;=(K$7/2),K$7&gt;0)),"DA","NE")</f>
        <v>NE</v>
      </c>
      <c r="M36" s="89">
        <f>IF('Analitika nastave'!AH36="DA",'Analitika nastave'!AC36+'Analitika nastave'!AD36+'Analitika nastave'!AE36+'Analitika nastave'!AF36,0)</f>
        <v>0</v>
      </c>
      <c r="N36" s="238" t="str">
        <f>IF(OR('Analitika nastave'!AH36:AH37="DA",AND(M37&gt;=(M$7/2),M$7&gt;0)),"DA","NE")</f>
        <v>NE</v>
      </c>
      <c r="O36" s="89">
        <f>IF('Analitika nastave'!AN36="DA",'Analitika nastave'!AI36+'Analitika nastave'!AJ36+'Analitika nastave'!AK36+'Analitika nastave'!AL36,0)</f>
        <v>0</v>
      </c>
      <c r="P36" s="238" t="str">
        <f>IF(OR('Analitika nastave'!AN36:AN37="DA",AND(O37&gt;=(O$7/2),O$7&gt;0)),"DA","NE")</f>
        <v>NE</v>
      </c>
      <c r="Q36" s="252">
        <f t="shared" ref="Q36" si="26">IF(AND(P36="DA",N36="DA",L36="DA",J36="DA",H36="DA",F36="DA"),E37+G37+I37+K37+M37+O37,0)</f>
        <v>0</v>
      </c>
      <c r="R36" s="188" t="str">
        <f t="shared" ref="R36" si="27">IF(Q36&lt;50, "NE",IF(Q36&lt;60,2,IF(Q36&lt;75,3,IF(Q36&lt;90,4,5))))</f>
        <v>NE</v>
      </c>
    </row>
    <row r="37" spans="1:18" ht="15.75" thickBot="1" x14ac:dyDescent="0.3">
      <c r="A37" s="247"/>
      <c r="B37" s="249"/>
      <c r="C37" s="247"/>
      <c r="D37" s="61" t="str">
        <f>'Analitika nastave'!D37</f>
        <v>P</v>
      </c>
      <c r="E37" s="62" t="str">
        <f>IF('Analitika nastave'!J36="DA",'Analitika nastave'!E37+'Analitika nastave'!F37+'Analitika nastave'!G37+'Analitika nastave'!H37,IF(E$7&gt;0,E$7/E$6*E36,""))</f>
        <v/>
      </c>
      <c r="F37" s="239"/>
      <c r="G37" s="68" t="str">
        <f>IF('Analitika nastave'!P36="DA",'Analitika nastave'!K37+'Analitika nastave'!L37+'Analitika nastave'!M37+'Analitika nastave'!N37,IF(G$7&gt;0,G$7/G$6*G36,""))</f>
        <v/>
      </c>
      <c r="H37" s="239"/>
      <c r="I37" s="68" t="str">
        <f>IF('Analitika nastave'!V36="DA",'Analitika nastave'!Q37+'Analitika nastave'!R37+'Analitika nastave'!S37+'Analitika nastave'!T37,IF(I$7&gt;0,I$7/I$6*I36,""))</f>
        <v/>
      </c>
      <c r="J37" s="239"/>
      <c r="K37" s="68" t="str">
        <f>IF('Analitika nastave'!AB36="DA",'Analitika nastave'!W37+'Analitika nastave'!X37+'Analitika nastave'!Y37+'Analitika nastave'!Z37,IF(K$7&gt;0,K$7/K$6*K36,""))</f>
        <v/>
      </c>
      <c r="L37" s="239"/>
      <c r="M37" s="68" t="str">
        <f>IF('Analitika nastave'!AH36="DA",'Analitika nastave'!AC37+'Analitika nastave'!AD37+'Analitika nastave'!AE37+'Analitika nastave'!AF37,IF(M$7&gt;0,M$7/M$6*M36,""))</f>
        <v/>
      </c>
      <c r="N37" s="239"/>
      <c r="O37" s="68" t="str">
        <f>IF('Analitika nastave'!AN36="DA",'Analitika nastave'!AI37+'Analitika nastave'!AJ37+'Analitika nastave'!AK37+'Analitika nastave'!AL37,IF(O$7&gt;0,O$7/O$6*O36,""))</f>
        <v/>
      </c>
      <c r="P37" s="239"/>
      <c r="Q37" s="251"/>
      <c r="R37" s="189"/>
    </row>
    <row r="38" spans="1:18" x14ac:dyDescent="0.25">
      <c r="A38" s="246">
        <f>'Analitika nastave'!A38</f>
        <v>16</v>
      </c>
      <c r="B38" s="248" t="str">
        <f>'Analitika nastave'!B38</f>
        <v xml:space="preserve"> </v>
      </c>
      <c r="C38" s="246">
        <f>'Analitika nastave'!C38:C39</f>
        <v>0</v>
      </c>
      <c r="D38" s="64" t="str">
        <f>'Analitika nastave'!D38</f>
        <v>B</v>
      </c>
      <c r="E38" s="89">
        <f>IF('Analitika nastave'!J38="DA",'Analitika nastave'!E38+'Analitika nastave'!F38+'Analitika nastave'!G38+'Analitika nastave'!H38,0)</f>
        <v>0</v>
      </c>
      <c r="F38" s="238" t="str">
        <f>IF(OR('Analitika nastave'!J38:J39="DA",AND(E39&gt;=(E$7/2),E$7&gt;0)),"DA","NE")</f>
        <v>NE</v>
      </c>
      <c r="G38" s="89">
        <f>IF('Analitika nastave'!P38="DA",'Analitika nastave'!K38+'Analitika nastave'!L38+'Analitika nastave'!M38+'Analitika nastave'!N38,0)</f>
        <v>0</v>
      </c>
      <c r="H38" s="238" t="str">
        <f>IF(OR('Analitika nastave'!P38:P39="DA",AND(G39&gt;=(G$7/2),G$7&gt;0)),"DA","NE")</f>
        <v>NE</v>
      </c>
      <c r="I38" s="89">
        <f>IF('Analitika nastave'!V38="DA",'Analitika nastave'!Q38+'Analitika nastave'!R38+'Analitika nastave'!S38+'Analitika nastave'!T38,0)</f>
        <v>0</v>
      </c>
      <c r="J38" s="238" t="str">
        <f>IF(OR('Analitika nastave'!V38:V39="DA",AND(I39&gt;=(I$7/2),I$7&gt;0)),"DA","NE")</f>
        <v>NE</v>
      </c>
      <c r="K38" s="89">
        <f>IF('Analitika nastave'!AB38="DA",'Analitika nastave'!W38+'Analitika nastave'!X38+'Analitika nastave'!Y38+'Analitika nastave'!Z38,0)</f>
        <v>0</v>
      </c>
      <c r="L38" s="238" t="str">
        <f>IF(OR('Analitika nastave'!AB38:AB39="DA",AND(K39&gt;=(K$7/2),K$7&gt;0)),"DA","NE")</f>
        <v>NE</v>
      </c>
      <c r="M38" s="89">
        <f>IF('Analitika nastave'!AH38="DA",'Analitika nastave'!AC38+'Analitika nastave'!AD38+'Analitika nastave'!AE38+'Analitika nastave'!AF38,0)</f>
        <v>0</v>
      </c>
      <c r="N38" s="238" t="str">
        <f>IF(OR('Analitika nastave'!AH38:AH39="DA",AND(M39&gt;=(M$7/2),M$7&gt;0)),"DA","NE")</f>
        <v>NE</v>
      </c>
      <c r="O38" s="89">
        <f>IF('Analitika nastave'!AN38="DA",'Analitika nastave'!AI38+'Analitika nastave'!AJ38+'Analitika nastave'!AK38+'Analitika nastave'!AL38,0)</f>
        <v>0</v>
      </c>
      <c r="P38" s="238" t="str">
        <f>IF(OR('Analitika nastave'!AN38:AN39="DA",AND(O39&gt;=(O$7/2),O$7&gt;0)),"DA","NE")</f>
        <v>NE</v>
      </c>
      <c r="Q38" s="252">
        <f t="shared" ref="Q38" si="28">IF(AND(P38="DA",N38="DA",L38="DA",J38="DA",H38="DA",F38="DA"),E39+G39+I39+K39+M39+O39,0)</f>
        <v>0</v>
      </c>
      <c r="R38" s="188" t="str">
        <f t="shared" ref="R38" si="29">IF(Q38&lt;50, "NE",IF(Q38&lt;60,2,IF(Q38&lt;75,3,IF(Q38&lt;90,4,5))))</f>
        <v>NE</v>
      </c>
    </row>
    <row r="39" spans="1:18" ht="15.75" thickBot="1" x14ac:dyDescent="0.3">
      <c r="A39" s="247"/>
      <c r="B39" s="249"/>
      <c r="C39" s="247"/>
      <c r="D39" s="61" t="str">
        <f>'Analitika nastave'!D39</f>
        <v>P</v>
      </c>
      <c r="E39" s="62" t="str">
        <f>IF('Analitika nastave'!J38="DA",'Analitika nastave'!E39+'Analitika nastave'!F39+'Analitika nastave'!G39+'Analitika nastave'!H39,IF(E$7&gt;0,E$7/E$6*E38,""))</f>
        <v/>
      </c>
      <c r="F39" s="239"/>
      <c r="G39" s="68" t="str">
        <f>IF('Analitika nastave'!P38="DA",'Analitika nastave'!K39+'Analitika nastave'!L39+'Analitika nastave'!M39+'Analitika nastave'!N39,IF(G$7&gt;0,G$7/G$6*G38,""))</f>
        <v/>
      </c>
      <c r="H39" s="239"/>
      <c r="I39" s="68" t="str">
        <f>IF('Analitika nastave'!V38="DA",'Analitika nastave'!Q39+'Analitika nastave'!R39+'Analitika nastave'!S39+'Analitika nastave'!T39,IF(I$7&gt;0,I$7/I$6*I38,""))</f>
        <v/>
      </c>
      <c r="J39" s="239"/>
      <c r="K39" s="68" t="str">
        <f>IF('Analitika nastave'!AB38="DA",'Analitika nastave'!W39+'Analitika nastave'!X39+'Analitika nastave'!Y39+'Analitika nastave'!Z39,IF(K$7&gt;0,K$7/K$6*K38,""))</f>
        <v/>
      </c>
      <c r="L39" s="239"/>
      <c r="M39" s="68" t="str">
        <f>IF('Analitika nastave'!AH38="DA",'Analitika nastave'!AC39+'Analitika nastave'!AD39+'Analitika nastave'!AE39+'Analitika nastave'!AF39,IF(M$7&gt;0,M$7/M$6*M38,""))</f>
        <v/>
      </c>
      <c r="N39" s="239"/>
      <c r="O39" s="68" t="str">
        <f>IF('Analitika nastave'!AN38="DA",'Analitika nastave'!AI39+'Analitika nastave'!AJ39+'Analitika nastave'!AK39+'Analitika nastave'!AL39,IF(O$7&gt;0,O$7/O$6*O38,""))</f>
        <v/>
      </c>
      <c r="P39" s="239"/>
      <c r="Q39" s="251"/>
      <c r="R39" s="189"/>
    </row>
    <row r="40" spans="1:18" x14ac:dyDescent="0.25">
      <c r="A40" s="246">
        <f>'Analitika nastave'!A40</f>
        <v>17</v>
      </c>
      <c r="B40" s="248" t="str">
        <f>'Analitika nastave'!B40</f>
        <v xml:space="preserve"> </v>
      </c>
      <c r="C40" s="246">
        <f>'Analitika nastave'!C40:C41</f>
        <v>0</v>
      </c>
      <c r="D40" s="64" t="str">
        <f>'Analitika nastave'!D40</f>
        <v>B</v>
      </c>
      <c r="E40" s="89">
        <f>IF('Analitika nastave'!J40="DA",'Analitika nastave'!E40+'Analitika nastave'!F40+'Analitika nastave'!G40+'Analitika nastave'!H40,0)</f>
        <v>0</v>
      </c>
      <c r="F40" s="238" t="str">
        <f>IF(OR('Analitika nastave'!J40:J41="DA",AND(E41&gt;=(E$7/2),E$7&gt;0)),"DA","NE")</f>
        <v>NE</v>
      </c>
      <c r="G40" s="89">
        <f>IF('Analitika nastave'!P40="DA",'Analitika nastave'!K40+'Analitika nastave'!L40+'Analitika nastave'!M40+'Analitika nastave'!N40,0)</f>
        <v>0</v>
      </c>
      <c r="H40" s="238" t="str">
        <f>IF(OR('Analitika nastave'!P40:P41="DA",AND(G41&gt;=(G$7/2),G$7&gt;0)),"DA","NE")</f>
        <v>NE</v>
      </c>
      <c r="I40" s="89">
        <f>IF('Analitika nastave'!V40="DA",'Analitika nastave'!Q40+'Analitika nastave'!R40+'Analitika nastave'!S40+'Analitika nastave'!T40,0)</f>
        <v>0</v>
      </c>
      <c r="J40" s="238" t="str">
        <f>IF(OR('Analitika nastave'!V40:V41="DA",AND(I41&gt;=(I$7/2),I$7&gt;0)),"DA","NE")</f>
        <v>NE</v>
      </c>
      <c r="K40" s="89">
        <f>IF('Analitika nastave'!AB40="DA",'Analitika nastave'!W40+'Analitika nastave'!X40+'Analitika nastave'!Y40+'Analitika nastave'!Z40,0)</f>
        <v>0</v>
      </c>
      <c r="L40" s="238" t="str">
        <f>IF(OR('Analitika nastave'!AB40:AB41="DA",AND(K41&gt;=(K$7/2),K$7&gt;0)),"DA","NE")</f>
        <v>NE</v>
      </c>
      <c r="M40" s="89">
        <f>IF('Analitika nastave'!AH40="DA",'Analitika nastave'!AC40+'Analitika nastave'!AD40+'Analitika nastave'!AE40+'Analitika nastave'!AF40,0)</f>
        <v>0</v>
      </c>
      <c r="N40" s="238" t="str">
        <f>IF(OR('Analitika nastave'!AH40:AH41="DA",AND(M41&gt;=(M$7/2),M$7&gt;0)),"DA","NE")</f>
        <v>NE</v>
      </c>
      <c r="O40" s="89">
        <f>IF('Analitika nastave'!AN40="DA",'Analitika nastave'!AI40+'Analitika nastave'!AJ40+'Analitika nastave'!AK40+'Analitika nastave'!AL40,0)</f>
        <v>0</v>
      </c>
      <c r="P40" s="238" t="str">
        <f>IF(OR('Analitika nastave'!AN40:AN41="DA",AND(O41&gt;=(O$7/2),O$7&gt;0)),"DA","NE")</f>
        <v>NE</v>
      </c>
      <c r="Q40" s="252">
        <f t="shared" ref="Q40" si="30">IF(AND(P40="DA",N40="DA",L40="DA",J40="DA",H40="DA",F40="DA"),E41+G41+I41+K41+M41+O41,0)</f>
        <v>0</v>
      </c>
      <c r="R40" s="188" t="str">
        <f t="shared" ref="R40" si="31">IF(Q40&lt;50, "NE",IF(Q40&lt;60,2,IF(Q40&lt;75,3,IF(Q40&lt;90,4,5))))</f>
        <v>NE</v>
      </c>
    </row>
    <row r="41" spans="1:18" ht="15.75" thickBot="1" x14ac:dyDescent="0.3">
      <c r="A41" s="247"/>
      <c r="B41" s="249"/>
      <c r="C41" s="247"/>
      <c r="D41" s="61" t="str">
        <f>'Analitika nastave'!D41</f>
        <v>P</v>
      </c>
      <c r="E41" s="62" t="str">
        <f>IF('Analitika nastave'!J40="DA",'Analitika nastave'!E41+'Analitika nastave'!F41+'Analitika nastave'!G41+'Analitika nastave'!H41,IF(E$7&gt;0,E$7/E$6*E40,""))</f>
        <v/>
      </c>
      <c r="F41" s="239"/>
      <c r="G41" s="68" t="str">
        <f>IF('Analitika nastave'!P40="DA",'Analitika nastave'!K41+'Analitika nastave'!L41+'Analitika nastave'!M41+'Analitika nastave'!N41,IF(G$7&gt;0,G$7/G$6*G40,""))</f>
        <v/>
      </c>
      <c r="H41" s="239"/>
      <c r="I41" s="68" t="str">
        <f>IF('Analitika nastave'!V40="DA",'Analitika nastave'!Q41+'Analitika nastave'!R41+'Analitika nastave'!S41+'Analitika nastave'!T41,IF(I$7&gt;0,I$7/I$6*I40,""))</f>
        <v/>
      </c>
      <c r="J41" s="239"/>
      <c r="K41" s="68" t="str">
        <f>IF('Analitika nastave'!AB40="DA",'Analitika nastave'!W41+'Analitika nastave'!X41+'Analitika nastave'!Y41+'Analitika nastave'!Z41,IF(K$7&gt;0,K$7/K$6*K40,""))</f>
        <v/>
      </c>
      <c r="L41" s="239"/>
      <c r="M41" s="68" t="str">
        <f>IF('Analitika nastave'!AH40="DA",'Analitika nastave'!AC41+'Analitika nastave'!AD41+'Analitika nastave'!AE41+'Analitika nastave'!AF41,IF(M$7&gt;0,M$7/M$6*M40,""))</f>
        <v/>
      </c>
      <c r="N41" s="239"/>
      <c r="O41" s="68" t="str">
        <f>IF('Analitika nastave'!AN40="DA",'Analitika nastave'!AI41+'Analitika nastave'!AJ41+'Analitika nastave'!AK41+'Analitika nastave'!AL41,IF(O$7&gt;0,O$7/O$6*O40,""))</f>
        <v/>
      </c>
      <c r="P41" s="239"/>
      <c r="Q41" s="251"/>
      <c r="R41" s="189"/>
    </row>
    <row r="42" spans="1:18" x14ac:dyDescent="0.25">
      <c r="A42" s="246">
        <f>'Analitika nastave'!A42</f>
        <v>18</v>
      </c>
      <c r="B42" s="248" t="str">
        <f>'Analitika nastave'!B42</f>
        <v xml:space="preserve"> </v>
      </c>
      <c r="C42" s="246">
        <f>'Analitika nastave'!C42:C43</f>
        <v>0</v>
      </c>
      <c r="D42" s="64" t="str">
        <f>'Analitika nastave'!D42</f>
        <v>B</v>
      </c>
      <c r="E42" s="89">
        <f>IF('Analitika nastave'!J42="DA",'Analitika nastave'!E42+'Analitika nastave'!F42+'Analitika nastave'!G42+'Analitika nastave'!H42,0)</f>
        <v>0</v>
      </c>
      <c r="F42" s="238" t="str">
        <f>IF(OR('Analitika nastave'!J42:J43="DA",AND(E43&gt;=(E$7/2),E$7&gt;0)),"DA","NE")</f>
        <v>NE</v>
      </c>
      <c r="G42" s="89">
        <f>IF('Analitika nastave'!P42="DA",'Analitika nastave'!K42+'Analitika nastave'!L42+'Analitika nastave'!M42+'Analitika nastave'!N42,0)</f>
        <v>0</v>
      </c>
      <c r="H42" s="238" t="str">
        <f>IF(OR('Analitika nastave'!P42:P43="DA",AND(G43&gt;=(G$7/2),G$7&gt;0)),"DA","NE")</f>
        <v>NE</v>
      </c>
      <c r="I42" s="89">
        <f>IF('Analitika nastave'!V42="DA",'Analitika nastave'!Q42+'Analitika nastave'!R42+'Analitika nastave'!S42+'Analitika nastave'!T42,0)</f>
        <v>0</v>
      </c>
      <c r="J42" s="238" t="str">
        <f>IF(OR('Analitika nastave'!V42:V43="DA",AND(I43&gt;=(I$7/2),I$7&gt;0)),"DA","NE")</f>
        <v>NE</v>
      </c>
      <c r="K42" s="89">
        <f>IF('Analitika nastave'!AB42="DA",'Analitika nastave'!W42+'Analitika nastave'!X42+'Analitika nastave'!Y42+'Analitika nastave'!Z42,0)</f>
        <v>0</v>
      </c>
      <c r="L42" s="238" t="str">
        <f>IF(OR('Analitika nastave'!AB42:AB43="DA",AND(K43&gt;=(K$7/2),K$7&gt;0)),"DA","NE")</f>
        <v>NE</v>
      </c>
      <c r="M42" s="89">
        <f>IF('Analitika nastave'!AH42="DA",'Analitika nastave'!AC42+'Analitika nastave'!AD42+'Analitika nastave'!AE42+'Analitika nastave'!AF42,0)</f>
        <v>0</v>
      </c>
      <c r="N42" s="238" t="str">
        <f>IF(OR('Analitika nastave'!AH42:AH43="DA",AND(M43&gt;=(M$7/2),M$7&gt;0)),"DA","NE")</f>
        <v>NE</v>
      </c>
      <c r="O42" s="89">
        <f>IF('Analitika nastave'!AN42="DA",'Analitika nastave'!AI42+'Analitika nastave'!AJ42+'Analitika nastave'!AK42+'Analitika nastave'!AL42,0)</f>
        <v>0</v>
      </c>
      <c r="P42" s="238" t="str">
        <f>IF(OR('Analitika nastave'!AN42:AN43="DA",AND(O43&gt;=(O$7/2),O$7&gt;0)),"DA","NE")</f>
        <v>NE</v>
      </c>
      <c r="Q42" s="252">
        <f t="shared" ref="Q42" si="32">IF(AND(P42="DA",N42="DA",L42="DA",J42="DA",H42="DA",F42="DA"),E43+G43+I43+K43+M43+O43,0)</f>
        <v>0</v>
      </c>
      <c r="R42" s="188" t="str">
        <f t="shared" ref="R42" si="33">IF(Q42&lt;50, "NE",IF(Q42&lt;60,2,IF(Q42&lt;75,3,IF(Q42&lt;90,4,5))))</f>
        <v>NE</v>
      </c>
    </row>
    <row r="43" spans="1:18" ht="15.75" thickBot="1" x14ac:dyDescent="0.3">
      <c r="A43" s="247"/>
      <c r="B43" s="249"/>
      <c r="C43" s="247"/>
      <c r="D43" s="61" t="str">
        <f>'Analitika nastave'!D43</f>
        <v>P</v>
      </c>
      <c r="E43" s="62" t="str">
        <f>IF('Analitika nastave'!J42="DA",'Analitika nastave'!E43+'Analitika nastave'!F43+'Analitika nastave'!G43+'Analitika nastave'!H43,IF(E$7&gt;0,E$7/E$6*E42,""))</f>
        <v/>
      </c>
      <c r="F43" s="239"/>
      <c r="G43" s="68" t="str">
        <f>IF('Analitika nastave'!P42="DA",'Analitika nastave'!K43+'Analitika nastave'!L43+'Analitika nastave'!M43+'Analitika nastave'!N43,IF(G$7&gt;0,G$7/G$6*G42,""))</f>
        <v/>
      </c>
      <c r="H43" s="239"/>
      <c r="I43" s="68" t="str">
        <f>IF('Analitika nastave'!V42="DA",'Analitika nastave'!Q43+'Analitika nastave'!R43+'Analitika nastave'!S43+'Analitika nastave'!T43,IF(I$7&gt;0,I$7/I$6*I42,""))</f>
        <v/>
      </c>
      <c r="J43" s="239"/>
      <c r="K43" s="68" t="str">
        <f>IF('Analitika nastave'!AB42="DA",'Analitika nastave'!W43+'Analitika nastave'!X43+'Analitika nastave'!Y43+'Analitika nastave'!Z43,IF(K$7&gt;0,K$7/K$6*K42,""))</f>
        <v/>
      </c>
      <c r="L43" s="239"/>
      <c r="M43" s="68" t="str">
        <f>IF('Analitika nastave'!AH42="DA",'Analitika nastave'!AC43+'Analitika nastave'!AD43+'Analitika nastave'!AE43+'Analitika nastave'!AF43,IF(M$7&gt;0,M$7/M$6*M42,""))</f>
        <v/>
      </c>
      <c r="N43" s="239"/>
      <c r="O43" s="68" t="str">
        <f>IF('Analitika nastave'!AN42="DA",'Analitika nastave'!AI43+'Analitika nastave'!AJ43+'Analitika nastave'!AK43+'Analitika nastave'!AL43,IF(O$7&gt;0,O$7/O$6*O42,""))</f>
        <v/>
      </c>
      <c r="P43" s="239"/>
      <c r="Q43" s="251"/>
      <c r="R43" s="189"/>
    </row>
    <row r="44" spans="1:18" x14ac:dyDescent="0.25">
      <c r="A44" s="246">
        <f>'Analitika nastave'!A44</f>
        <v>19</v>
      </c>
      <c r="B44" s="248" t="str">
        <f>'Analitika nastave'!B44</f>
        <v xml:space="preserve"> </v>
      </c>
      <c r="C44" s="246">
        <f>'Analitika nastave'!C44:C45</f>
        <v>0</v>
      </c>
      <c r="D44" s="64" t="str">
        <f>'Analitika nastave'!D44</f>
        <v>B</v>
      </c>
      <c r="E44" s="89">
        <f>IF('Analitika nastave'!J44="DA",'Analitika nastave'!E44+'Analitika nastave'!F44+'Analitika nastave'!G44+'Analitika nastave'!H44,0)</f>
        <v>0</v>
      </c>
      <c r="F44" s="238" t="str">
        <f>IF(OR('Analitika nastave'!J44:J45="DA",AND(E45&gt;=(E$7/2),E$7&gt;0)),"DA","NE")</f>
        <v>NE</v>
      </c>
      <c r="G44" s="89">
        <f>IF('Analitika nastave'!P44="DA",'Analitika nastave'!K44+'Analitika nastave'!L44+'Analitika nastave'!M44+'Analitika nastave'!N44,0)</f>
        <v>0</v>
      </c>
      <c r="H44" s="238" t="str">
        <f>IF(OR('Analitika nastave'!P44:P45="DA",AND(G45&gt;=(G$7/2),G$7&gt;0)),"DA","NE")</f>
        <v>NE</v>
      </c>
      <c r="I44" s="89">
        <f>IF('Analitika nastave'!V44="DA",'Analitika nastave'!Q44+'Analitika nastave'!R44+'Analitika nastave'!S44+'Analitika nastave'!T44,0)</f>
        <v>0</v>
      </c>
      <c r="J44" s="238" t="str">
        <f>IF(OR('Analitika nastave'!V44:V45="DA",AND(I45&gt;=(I$7/2),I$7&gt;0)),"DA","NE")</f>
        <v>NE</v>
      </c>
      <c r="K44" s="89">
        <f>IF('Analitika nastave'!AB44="DA",'Analitika nastave'!W44+'Analitika nastave'!X44+'Analitika nastave'!Y44+'Analitika nastave'!Z44,0)</f>
        <v>0</v>
      </c>
      <c r="L44" s="238" t="str">
        <f>IF(OR('Analitika nastave'!AB44:AB45="DA",AND(K45&gt;=(K$7/2),K$7&gt;0)),"DA","NE")</f>
        <v>NE</v>
      </c>
      <c r="M44" s="89">
        <f>IF('Analitika nastave'!AH44="DA",'Analitika nastave'!AC44+'Analitika nastave'!AD44+'Analitika nastave'!AE44+'Analitika nastave'!AF44,0)</f>
        <v>0</v>
      </c>
      <c r="N44" s="238" t="str">
        <f>IF(OR('Analitika nastave'!AH44:AH45="DA",AND(M45&gt;=(M$7/2),M$7&gt;0)),"DA","NE")</f>
        <v>NE</v>
      </c>
      <c r="O44" s="89">
        <f>IF('Analitika nastave'!AN44="DA",'Analitika nastave'!AI44+'Analitika nastave'!AJ44+'Analitika nastave'!AK44+'Analitika nastave'!AL44,0)</f>
        <v>0</v>
      </c>
      <c r="P44" s="238" t="str">
        <f>IF(OR('Analitika nastave'!AN44:AN45="DA",AND(O45&gt;=(O$7/2),O$7&gt;0)),"DA","NE")</f>
        <v>NE</v>
      </c>
      <c r="Q44" s="252">
        <f t="shared" ref="Q44" si="34">IF(AND(P44="DA",N44="DA",L44="DA",J44="DA",H44="DA",F44="DA"),E45+G45+I45+K45+M45+O45,0)</f>
        <v>0</v>
      </c>
      <c r="R44" s="188" t="str">
        <f t="shared" ref="R44" si="35">IF(Q44&lt;50, "NE",IF(Q44&lt;60,2,IF(Q44&lt;75,3,IF(Q44&lt;90,4,5))))</f>
        <v>NE</v>
      </c>
    </row>
    <row r="45" spans="1:18" ht="15.75" thickBot="1" x14ac:dyDescent="0.3">
      <c r="A45" s="247"/>
      <c r="B45" s="249"/>
      <c r="C45" s="247"/>
      <c r="D45" s="61" t="str">
        <f>'Analitika nastave'!D45</f>
        <v>P</v>
      </c>
      <c r="E45" s="62" t="str">
        <f>IF('Analitika nastave'!J44="DA",'Analitika nastave'!E45+'Analitika nastave'!F45+'Analitika nastave'!G45+'Analitika nastave'!H45,IF(E$7&gt;0,E$7/E$6*E44,""))</f>
        <v/>
      </c>
      <c r="F45" s="239"/>
      <c r="G45" s="68" t="str">
        <f>IF('Analitika nastave'!P44="DA",'Analitika nastave'!K45+'Analitika nastave'!L45+'Analitika nastave'!M45+'Analitika nastave'!N45,IF(G$7&gt;0,G$7/G$6*G44,""))</f>
        <v/>
      </c>
      <c r="H45" s="239"/>
      <c r="I45" s="68" t="str">
        <f>IF('Analitika nastave'!V44="DA",'Analitika nastave'!Q45+'Analitika nastave'!R45+'Analitika nastave'!S45+'Analitika nastave'!T45,IF(I$7&gt;0,I$7/I$6*I44,""))</f>
        <v/>
      </c>
      <c r="J45" s="239"/>
      <c r="K45" s="68" t="str">
        <f>IF('Analitika nastave'!AB44="DA",'Analitika nastave'!W45+'Analitika nastave'!X45+'Analitika nastave'!Y45+'Analitika nastave'!Z45,IF(K$7&gt;0,K$7/K$6*K44,""))</f>
        <v/>
      </c>
      <c r="L45" s="239"/>
      <c r="M45" s="68" t="str">
        <f>IF('Analitika nastave'!AH44="DA",'Analitika nastave'!AC45+'Analitika nastave'!AD45+'Analitika nastave'!AE45+'Analitika nastave'!AF45,IF(M$7&gt;0,M$7/M$6*M44,""))</f>
        <v/>
      </c>
      <c r="N45" s="239"/>
      <c r="O45" s="68" t="str">
        <f>IF('Analitika nastave'!AN44="DA",'Analitika nastave'!AI45+'Analitika nastave'!AJ45+'Analitika nastave'!AK45+'Analitika nastave'!AL45,IF(O$7&gt;0,O$7/O$6*O44,""))</f>
        <v/>
      </c>
      <c r="P45" s="239"/>
      <c r="Q45" s="251"/>
      <c r="R45" s="189"/>
    </row>
    <row r="46" spans="1:18" x14ac:dyDescent="0.25">
      <c r="A46" s="246">
        <f>'Analitika nastave'!A46</f>
        <v>20</v>
      </c>
      <c r="B46" s="248" t="str">
        <f>'Analitika nastave'!B46</f>
        <v xml:space="preserve"> </v>
      </c>
      <c r="C46" s="246">
        <f>'Analitika nastave'!C46:C47</f>
        <v>0</v>
      </c>
      <c r="D46" s="64" t="str">
        <f>'Analitika nastave'!D46</f>
        <v>B</v>
      </c>
      <c r="E46" s="89">
        <f>IF('Analitika nastave'!J46="DA",'Analitika nastave'!E46+'Analitika nastave'!F46+'Analitika nastave'!G46+'Analitika nastave'!H46,0)</f>
        <v>0</v>
      </c>
      <c r="F46" s="238" t="str">
        <f>IF(OR('Analitika nastave'!J46:J47="DA",AND(E47&gt;=(E$7/2),E$7&gt;0)),"DA","NE")</f>
        <v>NE</v>
      </c>
      <c r="G46" s="89">
        <f>IF('Analitika nastave'!P46="DA",'Analitika nastave'!K46+'Analitika nastave'!L46+'Analitika nastave'!M46+'Analitika nastave'!N46,0)</f>
        <v>0</v>
      </c>
      <c r="H46" s="238" t="str">
        <f>IF(OR('Analitika nastave'!P46:P47="DA",AND(G47&gt;=(G$7/2),G$7&gt;0)),"DA","NE")</f>
        <v>NE</v>
      </c>
      <c r="I46" s="89">
        <f>IF('Analitika nastave'!V46="DA",'Analitika nastave'!Q46+'Analitika nastave'!R46+'Analitika nastave'!S46+'Analitika nastave'!T46,0)</f>
        <v>0</v>
      </c>
      <c r="J46" s="238" t="str">
        <f>IF(OR('Analitika nastave'!V46:V47="DA",AND(I47&gt;=(I$7/2),I$7&gt;0)),"DA","NE")</f>
        <v>NE</v>
      </c>
      <c r="K46" s="89">
        <f>IF('Analitika nastave'!AB46="DA",'Analitika nastave'!W46+'Analitika nastave'!X46+'Analitika nastave'!Y46+'Analitika nastave'!Z46,0)</f>
        <v>0</v>
      </c>
      <c r="L46" s="238" t="str">
        <f>IF(OR('Analitika nastave'!AB46:AB47="DA",AND(K47&gt;=(K$7/2),K$7&gt;0)),"DA","NE")</f>
        <v>NE</v>
      </c>
      <c r="M46" s="89">
        <f>IF('Analitika nastave'!AH46="DA",'Analitika nastave'!AC46+'Analitika nastave'!AD46+'Analitika nastave'!AE46+'Analitika nastave'!AF46,0)</f>
        <v>0</v>
      </c>
      <c r="N46" s="238" t="str">
        <f>IF(OR('Analitika nastave'!AH46:AH47="DA",AND(M47&gt;=(M$7/2),M$7&gt;0)),"DA","NE")</f>
        <v>NE</v>
      </c>
      <c r="O46" s="89">
        <f>IF('Analitika nastave'!AN46="DA",'Analitika nastave'!AI46+'Analitika nastave'!AJ46+'Analitika nastave'!AK46+'Analitika nastave'!AL46,0)</f>
        <v>0</v>
      </c>
      <c r="P46" s="238" t="str">
        <f>IF(OR('Analitika nastave'!AN46:AN47="DA",AND(O47&gt;=(O$7/2),O$7&gt;0)),"DA","NE")</f>
        <v>NE</v>
      </c>
      <c r="Q46" s="252">
        <f t="shared" ref="Q46" si="36">IF(AND(P46="DA",N46="DA",L46="DA",J46="DA",H46="DA",F46="DA"),E47+G47+I47+K47+M47+O47,0)</f>
        <v>0</v>
      </c>
      <c r="R46" s="188" t="str">
        <f t="shared" ref="R46" si="37">IF(Q46&lt;50, "NE",IF(Q46&lt;60,2,IF(Q46&lt;75,3,IF(Q46&lt;90,4,5))))</f>
        <v>NE</v>
      </c>
    </row>
    <row r="47" spans="1:18" ht="15.75" thickBot="1" x14ac:dyDescent="0.3">
      <c r="A47" s="247"/>
      <c r="B47" s="249"/>
      <c r="C47" s="247"/>
      <c r="D47" s="61" t="str">
        <f>'Analitika nastave'!D47</f>
        <v>P</v>
      </c>
      <c r="E47" s="62" t="str">
        <f>IF('Analitika nastave'!J46="DA",'Analitika nastave'!E47+'Analitika nastave'!F47+'Analitika nastave'!G47+'Analitika nastave'!H47,IF(E$7&gt;0,E$7/E$6*E46,""))</f>
        <v/>
      </c>
      <c r="F47" s="239"/>
      <c r="G47" s="68" t="str">
        <f>IF('Analitika nastave'!P46="DA",'Analitika nastave'!K47+'Analitika nastave'!L47+'Analitika nastave'!M47+'Analitika nastave'!N47,IF(G$7&gt;0,G$7/G$6*G46,""))</f>
        <v/>
      </c>
      <c r="H47" s="239"/>
      <c r="I47" s="68" t="str">
        <f>IF('Analitika nastave'!V46="DA",'Analitika nastave'!Q47+'Analitika nastave'!R47+'Analitika nastave'!S47+'Analitika nastave'!T47,IF(I$7&gt;0,I$7/I$6*I46,""))</f>
        <v/>
      </c>
      <c r="J47" s="239"/>
      <c r="K47" s="68" t="str">
        <f>IF('Analitika nastave'!AB46="DA",'Analitika nastave'!W47+'Analitika nastave'!X47+'Analitika nastave'!Y47+'Analitika nastave'!Z47,IF(K$7&gt;0,K$7/K$6*K46,""))</f>
        <v/>
      </c>
      <c r="L47" s="239"/>
      <c r="M47" s="68" t="str">
        <f>IF('Analitika nastave'!AH46="DA",'Analitika nastave'!AC47+'Analitika nastave'!AD47+'Analitika nastave'!AE47+'Analitika nastave'!AF47,IF(M$7&gt;0,M$7/M$6*M46,""))</f>
        <v/>
      </c>
      <c r="N47" s="239"/>
      <c r="O47" s="68" t="str">
        <f>IF('Analitika nastave'!AN46="DA",'Analitika nastave'!AI47+'Analitika nastave'!AJ47+'Analitika nastave'!AK47+'Analitika nastave'!AL47,IF(O$7&gt;0,O$7/O$6*O46,""))</f>
        <v/>
      </c>
      <c r="P47" s="239"/>
      <c r="Q47" s="251"/>
      <c r="R47" s="189"/>
    </row>
    <row r="48" spans="1:18" x14ac:dyDescent="0.25">
      <c r="A48" s="246">
        <f>'Analitika nastave'!A48</f>
        <v>21</v>
      </c>
      <c r="B48" s="248" t="str">
        <f>'Analitika nastave'!B48</f>
        <v xml:space="preserve"> </v>
      </c>
      <c r="C48" s="246">
        <f>'Analitika nastave'!C48:C49</f>
        <v>0</v>
      </c>
      <c r="D48" s="64" t="str">
        <f>'Analitika nastave'!D48</f>
        <v>B</v>
      </c>
      <c r="E48" s="89">
        <f>IF('Analitika nastave'!J48="DA",'Analitika nastave'!E48+'Analitika nastave'!F48+'Analitika nastave'!G48+'Analitika nastave'!H48,0)</f>
        <v>0</v>
      </c>
      <c r="F48" s="238" t="str">
        <f>IF(OR('Analitika nastave'!J48:J49="DA",AND(E49&gt;=(E$7/2),E$7&gt;0)),"DA","NE")</f>
        <v>NE</v>
      </c>
      <c r="G48" s="89">
        <f>IF('Analitika nastave'!P48="DA",'Analitika nastave'!K48+'Analitika nastave'!L48+'Analitika nastave'!M48+'Analitika nastave'!N48,0)</f>
        <v>0</v>
      </c>
      <c r="H48" s="238" t="str">
        <f>IF(OR('Analitika nastave'!P48:P49="DA",AND(G49&gt;=(G$7/2),G$7&gt;0)),"DA","NE")</f>
        <v>NE</v>
      </c>
      <c r="I48" s="89">
        <f>IF('Analitika nastave'!V48="DA",'Analitika nastave'!Q48+'Analitika nastave'!R48+'Analitika nastave'!S48+'Analitika nastave'!T48,0)</f>
        <v>0</v>
      </c>
      <c r="J48" s="238" t="str">
        <f>IF(OR('Analitika nastave'!V48:V49="DA",AND(I49&gt;=(I$7/2),I$7&gt;0)),"DA","NE")</f>
        <v>NE</v>
      </c>
      <c r="K48" s="89">
        <f>IF('Analitika nastave'!AB48="DA",'Analitika nastave'!W48+'Analitika nastave'!X48+'Analitika nastave'!Y48+'Analitika nastave'!Z48,0)</f>
        <v>0</v>
      </c>
      <c r="L48" s="238" t="str">
        <f>IF(OR('Analitika nastave'!AB48:AB49="DA",AND(K49&gt;=(K$7/2),K$7&gt;0)),"DA","NE")</f>
        <v>NE</v>
      </c>
      <c r="M48" s="89">
        <f>IF('Analitika nastave'!AH48="DA",'Analitika nastave'!AC48+'Analitika nastave'!AD48+'Analitika nastave'!AE48+'Analitika nastave'!AF48,0)</f>
        <v>0</v>
      </c>
      <c r="N48" s="238" t="str">
        <f>IF(OR('Analitika nastave'!AH48:AH49="DA",AND(M49&gt;=(M$7/2),M$7&gt;0)),"DA","NE")</f>
        <v>NE</v>
      </c>
      <c r="O48" s="89">
        <f>IF('Analitika nastave'!AN48="DA",'Analitika nastave'!AI48+'Analitika nastave'!AJ48+'Analitika nastave'!AK48+'Analitika nastave'!AL48,0)</f>
        <v>0</v>
      </c>
      <c r="P48" s="238" t="str">
        <f>IF(OR('Analitika nastave'!AN48:AN49="DA",AND(O49&gt;=(O$7/2),O$7&gt;0)),"DA","NE")</f>
        <v>NE</v>
      </c>
      <c r="Q48" s="252">
        <f t="shared" ref="Q48" si="38">IF(AND(P48="DA",N48="DA",L48="DA",J48="DA",H48="DA",F48="DA"),E49+G49+I49+K49+M49+O49,0)</f>
        <v>0</v>
      </c>
      <c r="R48" s="188" t="str">
        <f t="shared" ref="R48" si="39">IF(Q48&lt;50, "NE",IF(Q48&lt;60,2,IF(Q48&lt;75,3,IF(Q48&lt;90,4,5))))</f>
        <v>NE</v>
      </c>
    </row>
    <row r="49" spans="1:18" ht="15.75" thickBot="1" x14ac:dyDescent="0.3">
      <c r="A49" s="247"/>
      <c r="B49" s="249"/>
      <c r="C49" s="247"/>
      <c r="D49" s="61" t="str">
        <f>'Analitika nastave'!D49</f>
        <v>P</v>
      </c>
      <c r="E49" s="62" t="str">
        <f>IF('Analitika nastave'!J48="DA",'Analitika nastave'!E49+'Analitika nastave'!F49+'Analitika nastave'!G49+'Analitika nastave'!H49,IF(E$7&gt;0,E$7/E$6*E48,""))</f>
        <v/>
      </c>
      <c r="F49" s="239"/>
      <c r="G49" s="68" t="str">
        <f>IF('Analitika nastave'!P48="DA",'Analitika nastave'!K49+'Analitika nastave'!L49+'Analitika nastave'!M49+'Analitika nastave'!N49,IF(G$7&gt;0,G$7/G$6*G48,""))</f>
        <v/>
      </c>
      <c r="H49" s="239"/>
      <c r="I49" s="68" t="str">
        <f>IF('Analitika nastave'!V48="DA",'Analitika nastave'!Q49+'Analitika nastave'!R49+'Analitika nastave'!S49+'Analitika nastave'!T49,IF(I$7&gt;0,I$7/I$6*I48,""))</f>
        <v/>
      </c>
      <c r="J49" s="239"/>
      <c r="K49" s="68" t="str">
        <f>IF('Analitika nastave'!AB48="DA",'Analitika nastave'!W49+'Analitika nastave'!X49+'Analitika nastave'!Y49+'Analitika nastave'!Z49,IF(K$7&gt;0,K$7/K$6*K48,""))</f>
        <v/>
      </c>
      <c r="L49" s="239"/>
      <c r="M49" s="68" t="str">
        <f>IF('Analitika nastave'!AH48="DA",'Analitika nastave'!AC49+'Analitika nastave'!AD49+'Analitika nastave'!AE49+'Analitika nastave'!AF49,IF(M$7&gt;0,M$7/M$6*M48,""))</f>
        <v/>
      </c>
      <c r="N49" s="239"/>
      <c r="O49" s="68" t="str">
        <f>IF('Analitika nastave'!AN48="DA",'Analitika nastave'!AI49+'Analitika nastave'!AJ49+'Analitika nastave'!AK49+'Analitika nastave'!AL49,IF(O$7&gt;0,O$7/O$6*O48,""))</f>
        <v/>
      </c>
      <c r="P49" s="239"/>
      <c r="Q49" s="251"/>
      <c r="R49" s="189"/>
    </row>
    <row r="50" spans="1:18" x14ac:dyDescent="0.25">
      <c r="A50" s="246">
        <f>'Analitika nastave'!A50</f>
        <v>22</v>
      </c>
      <c r="B50" s="248" t="str">
        <f>'Analitika nastave'!B50</f>
        <v xml:space="preserve"> </v>
      </c>
      <c r="C50" s="246">
        <f>'Analitika nastave'!C50:C51</f>
        <v>0</v>
      </c>
      <c r="D50" s="64" t="str">
        <f>'Analitika nastave'!D50</f>
        <v>B</v>
      </c>
      <c r="E50" s="89">
        <f>IF('Analitika nastave'!J50="DA",'Analitika nastave'!E50+'Analitika nastave'!F50+'Analitika nastave'!G50+'Analitika nastave'!H50,0)</f>
        <v>0</v>
      </c>
      <c r="F50" s="238" t="str">
        <f>IF(OR('Analitika nastave'!J50:J51="DA",AND(E51&gt;=(E$7/2),E$7&gt;0)),"DA","NE")</f>
        <v>NE</v>
      </c>
      <c r="G50" s="89">
        <f>IF('Analitika nastave'!P50="DA",'Analitika nastave'!K50+'Analitika nastave'!L50+'Analitika nastave'!M50+'Analitika nastave'!N50,0)</f>
        <v>0</v>
      </c>
      <c r="H50" s="238" t="str">
        <f>IF(OR('Analitika nastave'!P50:P51="DA",AND(G51&gt;=(G$7/2),G$7&gt;0)),"DA","NE")</f>
        <v>NE</v>
      </c>
      <c r="I50" s="89">
        <f>IF('Analitika nastave'!V50="DA",'Analitika nastave'!Q50+'Analitika nastave'!R50+'Analitika nastave'!S50+'Analitika nastave'!T50,0)</f>
        <v>0</v>
      </c>
      <c r="J50" s="238" t="str">
        <f>IF(OR('Analitika nastave'!V50:V51="DA",AND(I51&gt;=(I$7/2),I$7&gt;0)),"DA","NE")</f>
        <v>NE</v>
      </c>
      <c r="K50" s="89">
        <f>IF('Analitika nastave'!AB50="DA",'Analitika nastave'!W50+'Analitika nastave'!X50+'Analitika nastave'!Y50+'Analitika nastave'!Z50,0)</f>
        <v>0</v>
      </c>
      <c r="L50" s="238" t="str">
        <f>IF(OR('Analitika nastave'!AB50:AB51="DA",AND(K51&gt;=(K$7/2),K$7&gt;0)),"DA","NE")</f>
        <v>NE</v>
      </c>
      <c r="M50" s="89">
        <f>IF('Analitika nastave'!AH50="DA",'Analitika nastave'!AC50+'Analitika nastave'!AD50+'Analitika nastave'!AE50+'Analitika nastave'!AF50,0)</f>
        <v>0</v>
      </c>
      <c r="N50" s="238" t="str">
        <f>IF(OR('Analitika nastave'!AH50:AH51="DA",AND(M51&gt;=(M$7/2),M$7&gt;0)),"DA","NE")</f>
        <v>NE</v>
      </c>
      <c r="O50" s="89">
        <f>IF('Analitika nastave'!AN50="DA",'Analitika nastave'!AI50+'Analitika nastave'!AJ50+'Analitika nastave'!AK50+'Analitika nastave'!AL50,0)</f>
        <v>0</v>
      </c>
      <c r="P50" s="238" t="str">
        <f>IF(OR('Analitika nastave'!AN50:AN51="DA",AND(O51&gt;=(O$7/2),O$7&gt;0)),"DA","NE")</f>
        <v>NE</v>
      </c>
      <c r="Q50" s="252">
        <f t="shared" ref="Q50" si="40">IF(AND(P50="DA",N50="DA",L50="DA",J50="DA",H50="DA",F50="DA"),E51+G51+I51+K51+M51+O51,0)</f>
        <v>0</v>
      </c>
      <c r="R50" s="188" t="str">
        <f t="shared" ref="R50" si="41">IF(Q50&lt;50, "NE",IF(Q50&lt;60,2,IF(Q50&lt;75,3,IF(Q50&lt;90,4,5))))</f>
        <v>NE</v>
      </c>
    </row>
    <row r="51" spans="1:18" ht="15.75" thickBot="1" x14ac:dyDescent="0.3">
      <c r="A51" s="247"/>
      <c r="B51" s="249"/>
      <c r="C51" s="247"/>
      <c r="D51" s="61" t="str">
        <f>'Analitika nastave'!D51</f>
        <v>P</v>
      </c>
      <c r="E51" s="62" t="str">
        <f>IF('Analitika nastave'!J50="DA",'Analitika nastave'!E51+'Analitika nastave'!F51+'Analitika nastave'!G51+'Analitika nastave'!H51,IF(E$7&gt;0,E$7/E$6*E50,""))</f>
        <v/>
      </c>
      <c r="F51" s="239"/>
      <c r="G51" s="68" t="str">
        <f>IF('Analitika nastave'!P50="DA",'Analitika nastave'!K51+'Analitika nastave'!L51+'Analitika nastave'!M51+'Analitika nastave'!N51,IF(G$7&gt;0,G$7/G$6*G50,""))</f>
        <v/>
      </c>
      <c r="H51" s="239"/>
      <c r="I51" s="68" t="str">
        <f>IF('Analitika nastave'!V50="DA",'Analitika nastave'!Q51+'Analitika nastave'!R51+'Analitika nastave'!S51+'Analitika nastave'!T51,IF(I$7&gt;0,I$7/I$6*I50,""))</f>
        <v/>
      </c>
      <c r="J51" s="239"/>
      <c r="K51" s="68" t="str">
        <f>IF('Analitika nastave'!AB50="DA",'Analitika nastave'!W51+'Analitika nastave'!X51+'Analitika nastave'!Y51+'Analitika nastave'!Z51,IF(K$7&gt;0,K$7/K$6*K50,""))</f>
        <v/>
      </c>
      <c r="L51" s="239"/>
      <c r="M51" s="68" t="str">
        <f>IF('Analitika nastave'!AH50="DA",'Analitika nastave'!AC51+'Analitika nastave'!AD51+'Analitika nastave'!AE51+'Analitika nastave'!AF51,IF(M$7&gt;0,M$7/M$6*M50,""))</f>
        <v/>
      </c>
      <c r="N51" s="239"/>
      <c r="O51" s="68" t="str">
        <f>IF('Analitika nastave'!AN50="DA",'Analitika nastave'!AI51+'Analitika nastave'!AJ51+'Analitika nastave'!AK51+'Analitika nastave'!AL51,IF(O$7&gt;0,O$7/O$6*O50,""))</f>
        <v/>
      </c>
      <c r="P51" s="239"/>
      <c r="Q51" s="251"/>
      <c r="R51" s="189"/>
    </row>
    <row r="52" spans="1:18" x14ac:dyDescent="0.25">
      <c r="A52" s="246">
        <f>'Analitika nastave'!A52</f>
        <v>23</v>
      </c>
      <c r="B52" s="248" t="str">
        <f>'Analitika nastave'!B52</f>
        <v xml:space="preserve"> </v>
      </c>
      <c r="C52" s="246">
        <f>'Analitika nastave'!C52:C53</f>
        <v>0</v>
      </c>
      <c r="D52" s="64" t="str">
        <f>'Analitika nastave'!D52</f>
        <v>B</v>
      </c>
      <c r="E52" s="89">
        <f>IF('Analitika nastave'!J52="DA",'Analitika nastave'!E52+'Analitika nastave'!F52+'Analitika nastave'!G52+'Analitika nastave'!H52,0)</f>
        <v>0</v>
      </c>
      <c r="F52" s="238" t="str">
        <f>IF(OR('Analitika nastave'!J52:J53="DA",AND(E53&gt;=(E$7/2),E$7&gt;0)),"DA","NE")</f>
        <v>NE</v>
      </c>
      <c r="G52" s="89">
        <f>IF('Analitika nastave'!P52="DA",'Analitika nastave'!K52+'Analitika nastave'!L52+'Analitika nastave'!M52+'Analitika nastave'!N52,0)</f>
        <v>0</v>
      </c>
      <c r="H52" s="238" t="str">
        <f>IF(OR('Analitika nastave'!P52:P53="DA",AND(G53&gt;=(G$7/2),G$7&gt;0)),"DA","NE")</f>
        <v>NE</v>
      </c>
      <c r="I52" s="89">
        <f>IF('Analitika nastave'!V52="DA",'Analitika nastave'!Q52+'Analitika nastave'!R52+'Analitika nastave'!S52+'Analitika nastave'!T52,0)</f>
        <v>0</v>
      </c>
      <c r="J52" s="238" t="str">
        <f>IF(OR('Analitika nastave'!V52:V53="DA",AND(I53&gt;=(I$7/2),I$7&gt;0)),"DA","NE")</f>
        <v>NE</v>
      </c>
      <c r="K52" s="89">
        <f>IF('Analitika nastave'!AB52="DA",'Analitika nastave'!W52+'Analitika nastave'!X52+'Analitika nastave'!Y52+'Analitika nastave'!Z52,0)</f>
        <v>0</v>
      </c>
      <c r="L52" s="238" t="str">
        <f>IF(OR('Analitika nastave'!AB52:AB53="DA",AND(K53&gt;=(K$7/2),K$7&gt;0)),"DA","NE")</f>
        <v>NE</v>
      </c>
      <c r="M52" s="89">
        <f>IF('Analitika nastave'!AH52="DA",'Analitika nastave'!AC52+'Analitika nastave'!AD52+'Analitika nastave'!AE52+'Analitika nastave'!AF52,0)</f>
        <v>0</v>
      </c>
      <c r="N52" s="238" t="str">
        <f>IF(OR('Analitika nastave'!AH52:AH53="DA",AND(M53&gt;=(M$7/2),M$7&gt;0)),"DA","NE")</f>
        <v>NE</v>
      </c>
      <c r="O52" s="89">
        <f>IF('Analitika nastave'!AN52="DA",'Analitika nastave'!AI52+'Analitika nastave'!AJ52+'Analitika nastave'!AK52+'Analitika nastave'!AL52,0)</f>
        <v>0</v>
      </c>
      <c r="P52" s="238" t="str">
        <f>IF(OR('Analitika nastave'!AN52:AN53="DA",AND(O53&gt;=(O$7/2),O$7&gt;0)),"DA","NE")</f>
        <v>NE</v>
      </c>
      <c r="Q52" s="252">
        <f t="shared" ref="Q52" si="42">IF(AND(P52="DA",N52="DA",L52="DA",J52="DA",H52="DA",F52="DA"),E53+G53+I53+K53+M53+O53,0)</f>
        <v>0</v>
      </c>
      <c r="R52" s="188" t="str">
        <f t="shared" ref="R52" si="43">IF(Q52&lt;50, "NE",IF(Q52&lt;60,2,IF(Q52&lt;75,3,IF(Q52&lt;90,4,5))))</f>
        <v>NE</v>
      </c>
    </row>
    <row r="53" spans="1:18" ht="15.75" thickBot="1" x14ac:dyDescent="0.3">
      <c r="A53" s="247"/>
      <c r="B53" s="249"/>
      <c r="C53" s="247"/>
      <c r="D53" s="61" t="str">
        <f>'Analitika nastave'!D53</f>
        <v>P</v>
      </c>
      <c r="E53" s="62" t="str">
        <f>IF('Analitika nastave'!J52="DA",'Analitika nastave'!E53+'Analitika nastave'!F53+'Analitika nastave'!G53+'Analitika nastave'!H53,IF(E$7&gt;0,E$7/E$6*E52,""))</f>
        <v/>
      </c>
      <c r="F53" s="239"/>
      <c r="G53" s="68" t="str">
        <f>IF('Analitika nastave'!P52="DA",'Analitika nastave'!K53+'Analitika nastave'!L53+'Analitika nastave'!M53+'Analitika nastave'!N53,IF(G$7&gt;0,G$7/G$6*G52,""))</f>
        <v/>
      </c>
      <c r="H53" s="239"/>
      <c r="I53" s="68" t="str">
        <f>IF('Analitika nastave'!V52="DA",'Analitika nastave'!Q53+'Analitika nastave'!R53+'Analitika nastave'!S53+'Analitika nastave'!T53,IF(I$7&gt;0,I$7/I$6*I52,""))</f>
        <v/>
      </c>
      <c r="J53" s="239"/>
      <c r="K53" s="68" t="str">
        <f>IF('Analitika nastave'!AB52="DA",'Analitika nastave'!W53+'Analitika nastave'!X53+'Analitika nastave'!Y53+'Analitika nastave'!Z53,IF(K$7&gt;0,K$7/K$6*K52,""))</f>
        <v/>
      </c>
      <c r="L53" s="239"/>
      <c r="M53" s="68" t="str">
        <f>IF('Analitika nastave'!AH52="DA",'Analitika nastave'!AC53+'Analitika nastave'!AD53+'Analitika nastave'!AE53+'Analitika nastave'!AF53,IF(M$7&gt;0,M$7/M$6*M52,""))</f>
        <v/>
      </c>
      <c r="N53" s="239"/>
      <c r="O53" s="68" t="str">
        <f>IF('Analitika nastave'!AN52="DA",'Analitika nastave'!AI53+'Analitika nastave'!AJ53+'Analitika nastave'!AK53+'Analitika nastave'!AL53,IF(O$7&gt;0,O$7/O$6*O52,""))</f>
        <v/>
      </c>
      <c r="P53" s="239"/>
      <c r="Q53" s="251"/>
      <c r="R53" s="189"/>
    </row>
    <row r="54" spans="1:18" x14ac:dyDescent="0.25">
      <c r="A54" s="246">
        <f>'Analitika nastave'!A54</f>
        <v>24</v>
      </c>
      <c r="B54" s="248" t="str">
        <f>'Analitika nastave'!B54</f>
        <v xml:space="preserve"> </v>
      </c>
      <c r="C54" s="246">
        <f>'Analitika nastave'!C54:C55</f>
        <v>0</v>
      </c>
      <c r="D54" s="64" t="str">
        <f>'Analitika nastave'!D54</f>
        <v>B</v>
      </c>
      <c r="E54" s="89">
        <f>IF('Analitika nastave'!J54="DA",'Analitika nastave'!E54+'Analitika nastave'!F54+'Analitika nastave'!G54+'Analitika nastave'!H54,0)</f>
        <v>0</v>
      </c>
      <c r="F54" s="238" t="str">
        <f>IF(OR('Analitika nastave'!J54:J55="DA",AND(E55&gt;=(E$7/2),E$7&gt;0)),"DA","NE")</f>
        <v>NE</v>
      </c>
      <c r="G54" s="89">
        <f>IF('Analitika nastave'!P54="DA",'Analitika nastave'!K54+'Analitika nastave'!L54+'Analitika nastave'!M54+'Analitika nastave'!N54,0)</f>
        <v>0</v>
      </c>
      <c r="H54" s="238" t="str">
        <f>IF(OR('Analitika nastave'!P54:P55="DA",AND(G55&gt;=(G$7/2),G$7&gt;0)),"DA","NE")</f>
        <v>NE</v>
      </c>
      <c r="I54" s="89">
        <f>IF('Analitika nastave'!V54="DA",'Analitika nastave'!Q54+'Analitika nastave'!R54+'Analitika nastave'!S54+'Analitika nastave'!T54,0)</f>
        <v>0</v>
      </c>
      <c r="J54" s="238" t="str">
        <f>IF(OR('Analitika nastave'!V54:V55="DA",AND(I55&gt;=(I$7/2),I$7&gt;0)),"DA","NE")</f>
        <v>NE</v>
      </c>
      <c r="K54" s="89">
        <f>IF('Analitika nastave'!AB54="DA",'Analitika nastave'!W54+'Analitika nastave'!X54+'Analitika nastave'!Y54+'Analitika nastave'!Z54,0)</f>
        <v>0</v>
      </c>
      <c r="L54" s="238" t="str">
        <f>IF(OR('Analitika nastave'!AB54:AB55="DA",AND(K55&gt;=(K$7/2),K$7&gt;0)),"DA","NE")</f>
        <v>NE</v>
      </c>
      <c r="M54" s="89">
        <f>IF('Analitika nastave'!AH54="DA",'Analitika nastave'!AC54+'Analitika nastave'!AD54+'Analitika nastave'!AE54+'Analitika nastave'!AF54,0)</f>
        <v>0</v>
      </c>
      <c r="N54" s="238" t="str">
        <f>IF(OR('Analitika nastave'!AH54:AH55="DA",AND(M55&gt;=(M$7/2),M$7&gt;0)),"DA","NE")</f>
        <v>NE</v>
      </c>
      <c r="O54" s="89">
        <f>IF('Analitika nastave'!AN54="DA",'Analitika nastave'!AI54+'Analitika nastave'!AJ54+'Analitika nastave'!AK54+'Analitika nastave'!AL54,0)</f>
        <v>0</v>
      </c>
      <c r="P54" s="238" t="str">
        <f>IF(OR('Analitika nastave'!AN54:AN55="DA",AND(O55&gt;=(O$7/2),O$7&gt;0)),"DA","NE")</f>
        <v>NE</v>
      </c>
      <c r="Q54" s="252">
        <f t="shared" ref="Q54" si="44">IF(AND(P54="DA",N54="DA",L54="DA",J54="DA",H54="DA",F54="DA"),E55+G55+I55+K55+M55+O55,0)</f>
        <v>0</v>
      </c>
      <c r="R54" s="188" t="str">
        <f t="shared" ref="R54" si="45">IF(Q54&lt;50, "NE",IF(Q54&lt;60,2,IF(Q54&lt;75,3,IF(Q54&lt;90,4,5))))</f>
        <v>NE</v>
      </c>
    </row>
    <row r="55" spans="1:18" ht="15.75" thickBot="1" x14ac:dyDescent="0.3">
      <c r="A55" s="247"/>
      <c r="B55" s="249"/>
      <c r="C55" s="247"/>
      <c r="D55" s="61" t="str">
        <f>'Analitika nastave'!D55</f>
        <v>P</v>
      </c>
      <c r="E55" s="62" t="str">
        <f>IF('Analitika nastave'!J54="DA",'Analitika nastave'!E55+'Analitika nastave'!F55+'Analitika nastave'!G55+'Analitika nastave'!H55,IF(E$7&gt;0,E$7/E$6*E54,""))</f>
        <v/>
      </c>
      <c r="F55" s="239"/>
      <c r="G55" s="68" t="str">
        <f>IF('Analitika nastave'!P54="DA",'Analitika nastave'!K55+'Analitika nastave'!L55+'Analitika nastave'!M55+'Analitika nastave'!N55,IF(G$7&gt;0,G$7/G$6*G54,""))</f>
        <v/>
      </c>
      <c r="H55" s="239"/>
      <c r="I55" s="68" t="str">
        <f>IF('Analitika nastave'!V54="DA",'Analitika nastave'!Q55+'Analitika nastave'!R55+'Analitika nastave'!S55+'Analitika nastave'!T55,IF(I$7&gt;0,I$7/I$6*I54,""))</f>
        <v/>
      </c>
      <c r="J55" s="239"/>
      <c r="K55" s="68" t="str">
        <f>IF('Analitika nastave'!AB54="DA",'Analitika nastave'!W55+'Analitika nastave'!X55+'Analitika nastave'!Y55+'Analitika nastave'!Z55,IF(K$7&gt;0,K$7/K$6*K54,""))</f>
        <v/>
      </c>
      <c r="L55" s="239"/>
      <c r="M55" s="68" t="str">
        <f>IF('Analitika nastave'!AH54="DA",'Analitika nastave'!AC55+'Analitika nastave'!AD55+'Analitika nastave'!AE55+'Analitika nastave'!AF55,IF(M$7&gt;0,M$7/M$6*M54,""))</f>
        <v/>
      </c>
      <c r="N55" s="239"/>
      <c r="O55" s="68" t="str">
        <f>IF('Analitika nastave'!AN54="DA",'Analitika nastave'!AI55+'Analitika nastave'!AJ55+'Analitika nastave'!AK55+'Analitika nastave'!AL55,IF(O$7&gt;0,O$7/O$6*O54,""))</f>
        <v/>
      </c>
      <c r="P55" s="239"/>
      <c r="Q55" s="251"/>
      <c r="R55" s="189"/>
    </row>
    <row r="56" spans="1:18" x14ac:dyDescent="0.25">
      <c r="A56" s="246">
        <f>'Analitika nastave'!A56</f>
        <v>25</v>
      </c>
      <c r="B56" s="248" t="str">
        <f>'Analitika nastave'!B56</f>
        <v xml:space="preserve"> </v>
      </c>
      <c r="C56" s="246">
        <f>'Analitika nastave'!C56:C57</f>
        <v>0</v>
      </c>
      <c r="D56" s="64" t="str">
        <f>'Analitika nastave'!D56</f>
        <v>B</v>
      </c>
      <c r="E56" s="89">
        <f>IF('Analitika nastave'!J56="DA",'Analitika nastave'!E56+'Analitika nastave'!F56+'Analitika nastave'!G56+'Analitika nastave'!H56,0)</f>
        <v>0</v>
      </c>
      <c r="F56" s="238" t="str">
        <f>IF(OR('Analitika nastave'!J56:J57="DA",AND(E57&gt;=(E$7/2),E$7&gt;0)),"DA","NE")</f>
        <v>NE</v>
      </c>
      <c r="G56" s="89">
        <f>IF('Analitika nastave'!P56="DA",'Analitika nastave'!K56+'Analitika nastave'!L56+'Analitika nastave'!M56+'Analitika nastave'!N56,0)</f>
        <v>0</v>
      </c>
      <c r="H56" s="238" t="str">
        <f>IF(OR('Analitika nastave'!P56:P57="DA",AND(G57&gt;=(G$7/2),G$7&gt;0)),"DA","NE")</f>
        <v>NE</v>
      </c>
      <c r="I56" s="89">
        <f>IF('Analitika nastave'!V56="DA",'Analitika nastave'!Q56+'Analitika nastave'!R56+'Analitika nastave'!S56+'Analitika nastave'!T56,0)</f>
        <v>0</v>
      </c>
      <c r="J56" s="238" t="str">
        <f>IF(OR('Analitika nastave'!V56:V57="DA",AND(I57&gt;=(I$7/2),I$7&gt;0)),"DA","NE")</f>
        <v>NE</v>
      </c>
      <c r="K56" s="89">
        <f>IF('Analitika nastave'!AB56="DA",'Analitika nastave'!W56+'Analitika nastave'!X56+'Analitika nastave'!Y56+'Analitika nastave'!Z56,0)</f>
        <v>0</v>
      </c>
      <c r="L56" s="238" t="str">
        <f>IF(OR('Analitika nastave'!AB56:AB57="DA",AND(K57&gt;=(K$7/2),K$7&gt;0)),"DA","NE")</f>
        <v>NE</v>
      </c>
      <c r="M56" s="89">
        <f>IF('Analitika nastave'!AH56="DA",'Analitika nastave'!AC56+'Analitika nastave'!AD56+'Analitika nastave'!AE56+'Analitika nastave'!AF56,0)</f>
        <v>0</v>
      </c>
      <c r="N56" s="238" t="str">
        <f>IF(OR('Analitika nastave'!AH56:AH57="DA",AND(M57&gt;=(M$7/2),M$7&gt;0)),"DA","NE")</f>
        <v>NE</v>
      </c>
      <c r="O56" s="89">
        <f>IF('Analitika nastave'!AN56="DA",'Analitika nastave'!AI56+'Analitika nastave'!AJ56+'Analitika nastave'!AK56+'Analitika nastave'!AL56,0)</f>
        <v>0</v>
      </c>
      <c r="P56" s="238" t="str">
        <f>IF(OR('Analitika nastave'!AN56:AN57="DA",AND(O57&gt;=(O$7/2),O$7&gt;0)),"DA","NE")</f>
        <v>NE</v>
      </c>
      <c r="Q56" s="252">
        <f t="shared" ref="Q56" si="46">IF(AND(P56="DA",N56="DA",L56="DA",J56="DA",H56="DA",F56="DA"),E57+G57+I57+K57+M57+O57,0)</f>
        <v>0</v>
      </c>
      <c r="R56" s="188" t="str">
        <f t="shared" ref="R56" si="47">IF(Q56&lt;50, "NE",IF(Q56&lt;60,2,IF(Q56&lt;75,3,IF(Q56&lt;90,4,5))))</f>
        <v>NE</v>
      </c>
    </row>
    <row r="57" spans="1:18" ht="15.75" thickBot="1" x14ac:dyDescent="0.3">
      <c r="A57" s="247"/>
      <c r="B57" s="249"/>
      <c r="C57" s="247"/>
      <c r="D57" s="61" t="str">
        <f>'Analitika nastave'!D57</f>
        <v>P</v>
      </c>
      <c r="E57" s="62" t="str">
        <f>IF('Analitika nastave'!J56="DA",'Analitika nastave'!E57+'Analitika nastave'!F57+'Analitika nastave'!G57+'Analitika nastave'!H57,IF(E$7&gt;0,E$7/E$6*E56,""))</f>
        <v/>
      </c>
      <c r="F57" s="239"/>
      <c r="G57" s="68" t="str">
        <f>IF('Analitika nastave'!P56="DA",'Analitika nastave'!K57+'Analitika nastave'!L57+'Analitika nastave'!M57+'Analitika nastave'!N57,IF(G$7&gt;0,G$7/G$6*G56,""))</f>
        <v/>
      </c>
      <c r="H57" s="239"/>
      <c r="I57" s="68" t="str">
        <f>IF('Analitika nastave'!V56="DA",'Analitika nastave'!Q57+'Analitika nastave'!R57+'Analitika nastave'!S57+'Analitika nastave'!T57,IF(I$7&gt;0,I$7/I$6*I56,""))</f>
        <v/>
      </c>
      <c r="J57" s="239"/>
      <c r="K57" s="68" t="str">
        <f>IF('Analitika nastave'!AB56="DA",'Analitika nastave'!W57+'Analitika nastave'!X57+'Analitika nastave'!Y57+'Analitika nastave'!Z57,IF(K$7&gt;0,K$7/K$6*K56,""))</f>
        <v/>
      </c>
      <c r="L57" s="239"/>
      <c r="M57" s="68" t="str">
        <f>IF('Analitika nastave'!AH56="DA",'Analitika nastave'!AC57+'Analitika nastave'!AD57+'Analitika nastave'!AE57+'Analitika nastave'!AF57,IF(M$7&gt;0,M$7/M$6*M56,""))</f>
        <v/>
      </c>
      <c r="N57" s="239"/>
      <c r="O57" s="68" t="str">
        <f>IF('Analitika nastave'!AN56="DA",'Analitika nastave'!AI57+'Analitika nastave'!AJ57+'Analitika nastave'!AK57+'Analitika nastave'!AL57,IF(O$7&gt;0,O$7/O$6*O56,""))</f>
        <v/>
      </c>
      <c r="P57" s="239"/>
      <c r="Q57" s="251"/>
      <c r="R57" s="189"/>
    </row>
    <row r="58" spans="1:18" x14ac:dyDescent="0.25">
      <c r="A58" s="246">
        <f>'Analitika nastave'!A58</f>
        <v>26</v>
      </c>
      <c r="B58" s="248" t="str">
        <f>'Analitika nastave'!B58</f>
        <v xml:space="preserve"> </v>
      </c>
      <c r="C58" s="246">
        <f>'Analitika nastave'!C58:C59</f>
        <v>0</v>
      </c>
      <c r="D58" s="64" t="str">
        <f>'Analitika nastave'!D58</f>
        <v>B</v>
      </c>
      <c r="E58" s="89">
        <f>IF('Analitika nastave'!J58="DA",'Analitika nastave'!E58+'Analitika nastave'!F58+'Analitika nastave'!G58+'Analitika nastave'!H58,0)</f>
        <v>0</v>
      </c>
      <c r="F58" s="238" t="str">
        <f>IF(OR('Analitika nastave'!J58:J59="DA",AND(E59&gt;=(E$7/2),E$7&gt;0)),"DA","NE")</f>
        <v>NE</v>
      </c>
      <c r="G58" s="89">
        <f>IF('Analitika nastave'!P58="DA",'Analitika nastave'!K58+'Analitika nastave'!L58+'Analitika nastave'!M58+'Analitika nastave'!N58,0)</f>
        <v>0</v>
      </c>
      <c r="H58" s="238" t="str">
        <f>IF(OR('Analitika nastave'!P58:P59="DA",AND(G59&gt;=(G$7/2),G$7&gt;0)),"DA","NE")</f>
        <v>NE</v>
      </c>
      <c r="I58" s="89">
        <f>IF('Analitika nastave'!V58="DA",'Analitika nastave'!Q58+'Analitika nastave'!R58+'Analitika nastave'!S58+'Analitika nastave'!T58,0)</f>
        <v>0</v>
      </c>
      <c r="J58" s="238" t="str">
        <f>IF(OR('Analitika nastave'!V58:V59="DA",AND(I59&gt;=(I$7/2),I$7&gt;0)),"DA","NE")</f>
        <v>NE</v>
      </c>
      <c r="K58" s="89">
        <f>IF('Analitika nastave'!AB58="DA",'Analitika nastave'!W58+'Analitika nastave'!X58+'Analitika nastave'!Y58+'Analitika nastave'!Z58,0)</f>
        <v>0</v>
      </c>
      <c r="L58" s="238" t="str">
        <f>IF(OR('Analitika nastave'!AB58:AB59="DA",AND(K59&gt;=(K$7/2),K$7&gt;0)),"DA","NE")</f>
        <v>NE</v>
      </c>
      <c r="M58" s="89">
        <f>IF('Analitika nastave'!AH58="DA",'Analitika nastave'!AC58+'Analitika nastave'!AD58+'Analitika nastave'!AE58+'Analitika nastave'!AF58,0)</f>
        <v>0</v>
      </c>
      <c r="N58" s="238" t="str">
        <f>IF(OR('Analitika nastave'!AH58:AH59="DA",AND(M59&gt;=(M$7/2),M$7&gt;0)),"DA","NE")</f>
        <v>NE</v>
      </c>
      <c r="O58" s="89">
        <f>IF('Analitika nastave'!AN58="DA",'Analitika nastave'!AI58+'Analitika nastave'!AJ58+'Analitika nastave'!AK58+'Analitika nastave'!AL58,0)</f>
        <v>0</v>
      </c>
      <c r="P58" s="238" t="str">
        <f>IF(OR('Analitika nastave'!AN58:AN59="DA",AND(O59&gt;=(O$7/2),O$7&gt;0)),"DA","NE")</f>
        <v>NE</v>
      </c>
      <c r="Q58" s="252">
        <f t="shared" ref="Q58" si="48">IF(AND(P58="DA",N58="DA",L58="DA",J58="DA",H58="DA",F58="DA"),E59+G59+I59+K59+M59+O59,0)</f>
        <v>0</v>
      </c>
      <c r="R58" s="188" t="str">
        <f t="shared" ref="R58" si="49">IF(Q58&lt;50, "NE",IF(Q58&lt;60,2,IF(Q58&lt;75,3,IF(Q58&lt;90,4,5))))</f>
        <v>NE</v>
      </c>
    </row>
    <row r="59" spans="1:18" ht="15.75" thickBot="1" x14ac:dyDescent="0.3">
      <c r="A59" s="247"/>
      <c r="B59" s="249"/>
      <c r="C59" s="247"/>
      <c r="D59" s="61" t="str">
        <f>'Analitika nastave'!D59</f>
        <v>P</v>
      </c>
      <c r="E59" s="62" t="str">
        <f>IF('Analitika nastave'!J58="DA",'Analitika nastave'!E59+'Analitika nastave'!F59+'Analitika nastave'!G59+'Analitika nastave'!H59,IF(E$7&gt;0,E$7/E$6*E58,""))</f>
        <v/>
      </c>
      <c r="F59" s="239"/>
      <c r="G59" s="68" t="str">
        <f>IF('Analitika nastave'!P58="DA",'Analitika nastave'!K59+'Analitika nastave'!L59+'Analitika nastave'!M59+'Analitika nastave'!N59,IF(G$7&gt;0,G$7/G$6*G58,""))</f>
        <v/>
      </c>
      <c r="H59" s="239"/>
      <c r="I59" s="68" t="str">
        <f>IF('Analitika nastave'!V58="DA",'Analitika nastave'!Q59+'Analitika nastave'!R59+'Analitika nastave'!S59+'Analitika nastave'!T59,IF(I$7&gt;0,I$7/I$6*I58,""))</f>
        <v/>
      </c>
      <c r="J59" s="239"/>
      <c r="K59" s="68" t="str">
        <f>IF('Analitika nastave'!AB58="DA",'Analitika nastave'!W59+'Analitika nastave'!X59+'Analitika nastave'!Y59+'Analitika nastave'!Z59,IF(K$7&gt;0,K$7/K$6*K58,""))</f>
        <v/>
      </c>
      <c r="L59" s="239"/>
      <c r="M59" s="68" t="str">
        <f>IF('Analitika nastave'!AH58="DA",'Analitika nastave'!AC59+'Analitika nastave'!AD59+'Analitika nastave'!AE59+'Analitika nastave'!AF59,IF(M$7&gt;0,M$7/M$6*M58,""))</f>
        <v/>
      </c>
      <c r="N59" s="239"/>
      <c r="O59" s="68" t="str">
        <f>IF('Analitika nastave'!AN58="DA",'Analitika nastave'!AI59+'Analitika nastave'!AJ59+'Analitika nastave'!AK59+'Analitika nastave'!AL59,IF(O$7&gt;0,O$7/O$6*O58,""))</f>
        <v/>
      </c>
      <c r="P59" s="239"/>
      <c r="Q59" s="251"/>
      <c r="R59" s="189"/>
    </row>
    <row r="60" spans="1:18" x14ac:dyDescent="0.25">
      <c r="A60" s="246">
        <f>'Analitika nastave'!A60</f>
        <v>27</v>
      </c>
      <c r="B60" s="248" t="str">
        <f>'Analitika nastave'!B60</f>
        <v xml:space="preserve"> </v>
      </c>
      <c r="C60" s="246">
        <f>'Analitika nastave'!C60:C61</f>
        <v>0</v>
      </c>
      <c r="D60" s="64" t="str">
        <f>'Analitika nastave'!D60</f>
        <v>B</v>
      </c>
      <c r="E60" s="89">
        <f>IF('Analitika nastave'!J60="DA",'Analitika nastave'!E60+'Analitika nastave'!F60+'Analitika nastave'!G60+'Analitika nastave'!H60,0)</f>
        <v>0</v>
      </c>
      <c r="F60" s="238" t="str">
        <f>IF(OR('Analitika nastave'!J60:J61="DA",AND(E61&gt;=(E$7/2),E$7&gt;0)),"DA","NE")</f>
        <v>NE</v>
      </c>
      <c r="G60" s="89">
        <f>IF('Analitika nastave'!P60="DA",'Analitika nastave'!K60+'Analitika nastave'!L60+'Analitika nastave'!M60+'Analitika nastave'!N60,0)</f>
        <v>0</v>
      </c>
      <c r="H60" s="238" t="str">
        <f>IF(OR('Analitika nastave'!P60:P61="DA",AND(G61&gt;=(G$7/2),G$7&gt;0)),"DA","NE")</f>
        <v>NE</v>
      </c>
      <c r="I60" s="89">
        <f>IF('Analitika nastave'!V60="DA",'Analitika nastave'!Q60+'Analitika nastave'!R60+'Analitika nastave'!S60+'Analitika nastave'!T60,0)</f>
        <v>0</v>
      </c>
      <c r="J60" s="238" t="str">
        <f>IF(OR('Analitika nastave'!V60:V61="DA",AND(I61&gt;=(I$7/2),I$7&gt;0)),"DA","NE")</f>
        <v>NE</v>
      </c>
      <c r="K60" s="89">
        <f>IF('Analitika nastave'!AB60="DA",'Analitika nastave'!W60+'Analitika nastave'!X60+'Analitika nastave'!Y60+'Analitika nastave'!Z60,0)</f>
        <v>0</v>
      </c>
      <c r="L60" s="238" t="str">
        <f>IF(OR('Analitika nastave'!AB60:AB61="DA",AND(K61&gt;=(K$7/2),K$7&gt;0)),"DA","NE")</f>
        <v>NE</v>
      </c>
      <c r="M60" s="89">
        <f>IF('Analitika nastave'!AH60="DA",'Analitika nastave'!AC60+'Analitika nastave'!AD60+'Analitika nastave'!AE60+'Analitika nastave'!AF60,0)</f>
        <v>0</v>
      </c>
      <c r="N60" s="238" t="str">
        <f>IF(OR('Analitika nastave'!AH60:AH61="DA",AND(M61&gt;=(M$7/2),M$7&gt;0)),"DA","NE")</f>
        <v>NE</v>
      </c>
      <c r="O60" s="89">
        <f>IF('Analitika nastave'!AN60="DA",'Analitika nastave'!AI60+'Analitika nastave'!AJ60+'Analitika nastave'!AK60+'Analitika nastave'!AL60,0)</f>
        <v>0</v>
      </c>
      <c r="P60" s="238" t="str">
        <f>IF(OR('Analitika nastave'!AN60:AN61="DA",AND(O61&gt;=(O$7/2),O$7&gt;0)),"DA","NE")</f>
        <v>NE</v>
      </c>
      <c r="Q60" s="252">
        <f t="shared" ref="Q60" si="50">IF(AND(P60="DA",N60="DA",L60="DA",J60="DA",H60="DA",F60="DA"),E61+G61+I61+K61+M61+O61,0)</f>
        <v>0</v>
      </c>
      <c r="R60" s="188" t="str">
        <f t="shared" ref="R60" si="51">IF(Q60&lt;50, "NE",IF(Q60&lt;60,2,IF(Q60&lt;75,3,IF(Q60&lt;90,4,5))))</f>
        <v>NE</v>
      </c>
    </row>
    <row r="61" spans="1:18" ht="15.75" thickBot="1" x14ac:dyDescent="0.3">
      <c r="A61" s="247"/>
      <c r="B61" s="249"/>
      <c r="C61" s="247"/>
      <c r="D61" s="61" t="str">
        <f>'Analitika nastave'!D61</f>
        <v>P</v>
      </c>
      <c r="E61" s="62" t="str">
        <f>IF('Analitika nastave'!J60="DA",'Analitika nastave'!E61+'Analitika nastave'!F61+'Analitika nastave'!G61+'Analitika nastave'!H61,IF(E$7&gt;0,E$7/E$6*E60,""))</f>
        <v/>
      </c>
      <c r="F61" s="239"/>
      <c r="G61" s="68" t="str">
        <f>IF('Analitika nastave'!P60="DA",'Analitika nastave'!K61+'Analitika nastave'!L61+'Analitika nastave'!M61+'Analitika nastave'!N61,IF(G$7&gt;0,G$7/G$6*G60,""))</f>
        <v/>
      </c>
      <c r="H61" s="239"/>
      <c r="I61" s="68" t="str">
        <f>IF('Analitika nastave'!V60="DA",'Analitika nastave'!Q61+'Analitika nastave'!R61+'Analitika nastave'!S61+'Analitika nastave'!T61,IF(I$7&gt;0,I$7/I$6*I60,""))</f>
        <v/>
      </c>
      <c r="J61" s="239"/>
      <c r="K61" s="68" t="str">
        <f>IF('Analitika nastave'!AB60="DA",'Analitika nastave'!W61+'Analitika nastave'!X61+'Analitika nastave'!Y61+'Analitika nastave'!Z61,IF(K$7&gt;0,K$7/K$6*K60,""))</f>
        <v/>
      </c>
      <c r="L61" s="239"/>
      <c r="M61" s="68" t="str">
        <f>IF('Analitika nastave'!AH60="DA",'Analitika nastave'!AC61+'Analitika nastave'!AD61+'Analitika nastave'!AE61+'Analitika nastave'!AF61,IF(M$7&gt;0,M$7/M$6*M60,""))</f>
        <v/>
      </c>
      <c r="N61" s="239"/>
      <c r="O61" s="68" t="str">
        <f>IF('Analitika nastave'!AN60="DA",'Analitika nastave'!AI61+'Analitika nastave'!AJ61+'Analitika nastave'!AK61+'Analitika nastave'!AL61,IF(O$7&gt;0,O$7/O$6*O60,""))</f>
        <v/>
      </c>
      <c r="P61" s="239"/>
      <c r="Q61" s="251"/>
      <c r="R61" s="189"/>
    </row>
    <row r="62" spans="1:18" x14ac:dyDescent="0.25">
      <c r="A62" s="246">
        <f>'Analitika nastave'!A62</f>
        <v>28</v>
      </c>
      <c r="B62" s="248" t="str">
        <f>'Analitika nastave'!B62</f>
        <v xml:space="preserve"> </v>
      </c>
      <c r="C62" s="246">
        <f>'Analitika nastave'!C62:C63</f>
        <v>0</v>
      </c>
      <c r="D62" s="64" t="str">
        <f>'Analitika nastave'!D62</f>
        <v>B</v>
      </c>
      <c r="E62" s="89">
        <f>IF('Analitika nastave'!J62="DA",'Analitika nastave'!E62+'Analitika nastave'!F62+'Analitika nastave'!G62+'Analitika nastave'!H62,0)</f>
        <v>0</v>
      </c>
      <c r="F62" s="238" t="str">
        <f>IF(OR('Analitika nastave'!J62:J63="DA",AND(E63&gt;=(E$7/2),E$7&gt;0)),"DA","NE")</f>
        <v>NE</v>
      </c>
      <c r="G62" s="89">
        <f>IF('Analitika nastave'!P62="DA",'Analitika nastave'!K62+'Analitika nastave'!L62+'Analitika nastave'!M62+'Analitika nastave'!N62,0)</f>
        <v>0</v>
      </c>
      <c r="H62" s="238" t="str">
        <f>IF(OR('Analitika nastave'!P62:P63="DA",AND(G63&gt;=(G$7/2),G$7&gt;0)),"DA","NE")</f>
        <v>NE</v>
      </c>
      <c r="I62" s="89">
        <f>IF('Analitika nastave'!V62="DA",'Analitika nastave'!Q62+'Analitika nastave'!R62+'Analitika nastave'!S62+'Analitika nastave'!T62,0)</f>
        <v>0</v>
      </c>
      <c r="J62" s="238" t="str">
        <f>IF(OR('Analitika nastave'!V62:V63="DA",AND(I63&gt;=(I$7/2),I$7&gt;0)),"DA","NE")</f>
        <v>NE</v>
      </c>
      <c r="K62" s="89">
        <f>IF('Analitika nastave'!AB62="DA",'Analitika nastave'!W62+'Analitika nastave'!X62+'Analitika nastave'!Y62+'Analitika nastave'!Z62,0)</f>
        <v>0</v>
      </c>
      <c r="L62" s="238" t="str">
        <f>IF(OR('Analitika nastave'!AB62:AB63="DA",AND(K63&gt;=(K$7/2),K$7&gt;0)),"DA","NE")</f>
        <v>NE</v>
      </c>
      <c r="M62" s="89">
        <f>IF('Analitika nastave'!AH62="DA",'Analitika nastave'!AC62+'Analitika nastave'!AD62+'Analitika nastave'!AE62+'Analitika nastave'!AF62,0)</f>
        <v>0</v>
      </c>
      <c r="N62" s="238" t="str">
        <f>IF(OR('Analitika nastave'!AH62:AH63="DA",AND(M63&gt;=(M$7/2),M$7&gt;0)),"DA","NE")</f>
        <v>NE</v>
      </c>
      <c r="O62" s="89">
        <f>IF('Analitika nastave'!AN62="DA",'Analitika nastave'!AI62+'Analitika nastave'!AJ62+'Analitika nastave'!AK62+'Analitika nastave'!AL62,0)</f>
        <v>0</v>
      </c>
      <c r="P62" s="238" t="str">
        <f>IF(OR('Analitika nastave'!AN62:AN63="DA",AND(O63&gt;=(O$7/2),O$7&gt;0)),"DA","NE")</f>
        <v>NE</v>
      </c>
      <c r="Q62" s="252">
        <f t="shared" ref="Q62" si="52">IF(AND(P62="DA",N62="DA",L62="DA",J62="DA",H62="DA",F62="DA"),E63+G63+I63+K63+M63+O63,0)</f>
        <v>0</v>
      </c>
      <c r="R62" s="188" t="str">
        <f t="shared" ref="R62" si="53">IF(Q62&lt;50, "NE",IF(Q62&lt;60,2,IF(Q62&lt;75,3,IF(Q62&lt;90,4,5))))</f>
        <v>NE</v>
      </c>
    </row>
    <row r="63" spans="1:18" ht="15.75" thickBot="1" x14ac:dyDescent="0.3">
      <c r="A63" s="247"/>
      <c r="B63" s="249"/>
      <c r="C63" s="247"/>
      <c r="D63" s="61" t="str">
        <f>'Analitika nastave'!D63</f>
        <v>P</v>
      </c>
      <c r="E63" s="62" t="str">
        <f>IF('Analitika nastave'!J62="DA",'Analitika nastave'!E63+'Analitika nastave'!F63+'Analitika nastave'!G63+'Analitika nastave'!H63,IF(E$7&gt;0,E$7/E$6*E62,""))</f>
        <v/>
      </c>
      <c r="F63" s="239"/>
      <c r="G63" s="68" t="str">
        <f>IF('Analitika nastave'!P62="DA",'Analitika nastave'!K63+'Analitika nastave'!L63+'Analitika nastave'!M63+'Analitika nastave'!N63,IF(G$7&gt;0,G$7/G$6*G62,""))</f>
        <v/>
      </c>
      <c r="H63" s="239"/>
      <c r="I63" s="68" t="str">
        <f>IF('Analitika nastave'!V62="DA",'Analitika nastave'!Q63+'Analitika nastave'!R63+'Analitika nastave'!S63+'Analitika nastave'!T63,IF(I$7&gt;0,I$7/I$6*I62,""))</f>
        <v/>
      </c>
      <c r="J63" s="239"/>
      <c r="K63" s="68" t="str">
        <f>IF('Analitika nastave'!AB62="DA",'Analitika nastave'!W63+'Analitika nastave'!X63+'Analitika nastave'!Y63+'Analitika nastave'!Z63,IF(K$7&gt;0,K$7/K$6*K62,""))</f>
        <v/>
      </c>
      <c r="L63" s="239"/>
      <c r="M63" s="68" t="str">
        <f>IF('Analitika nastave'!AH62="DA",'Analitika nastave'!AC63+'Analitika nastave'!AD63+'Analitika nastave'!AE63+'Analitika nastave'!AF63,IF(M$7&gt;0,M$7/M$6*M62,""))</f>
        <v/>
      </c>
      <c r="N63" s="239"/>
      <c r="O63" s="68" t="str">
        <f>IF('Analitika nastave'!AN62="DA",'Analitika nastave'!AI63+'Analitika nastave'!AJ63+'Analitika nastave'!AK63+'Analitika nastave'!AL63,IF(O$7&gt;0,O$7/O$6*O62,""))</f>
        <v/>
      </c>
      <c r="P63" s="239"/>
      <c r="Q63" s="251"/>
      <c r="R63" s="189"/>
    </row>
    <row r="64" spans="1:18" x14ac:dyDescent="0.25">
      <c r="A64" s="246">
        <f>'Analitika nastave'!A64</f>
        <v>29</v>
      </c>
      <c r="B64" s="248" t="str">
        <f>'Analitika nastave'!B64</f>
        <v xml:space="preserve"> </v>
      </c>
      <c r="C64" s="246">
        <f>'Analitika nastave'!C64:C65</f>
        <v>0</v>
      </c>
      <c r="D64" s="64" t="str">
        <f>'Analitika nastave'!D64</f>
        <v>B</v>
      </c>
      <c r="E64" s="89">
        <f>IF('Analitika nastave'!J64="DA",'Analitika nastave'!E64+'Analitika nastave'!F64+'Analitika nastave'!G64+'Analitika nastave'!H64,0)</f>
        <v>0</v>
      </c>
      <c r="F64" s="238" t="str">
        <f>IF(OR('Analitika nastave'!J64:J65="DA",AND(E65&gt;=(E$7/2),E$7&gt;0)),"DA","NE")</f>
        <v>NE</v>
      </c>
      <c r="G64" s="89">
        <f>IF('Analitika nastave'!P64="DA",'Analitika nastave'!K64+'Analitika nastave'!L64+'Analitika nastave'!M64+'Analitika nastave'!N64,0)</f>
        <v>0</v>
      </c>
      <c r="H64" s="238" t="str">
        <f>IF(OR('Analitika nastave'!P64:P65="DA",AND(G65&gt;=(G$7/2),G$7&gt;0)),"DA","NE")</f>
        <v>NE</v>
      </c>
      <c r="I64" s="89">
        <f>IF('Analitika nastave'!V64="DA",'Analitika nastave'!Q64+'Analitika nastave'!R64+'Analitika nastave'!S64+'Analitika nastave'!T64,0)</f>
        <v>0</v>
      </c>
      <c r="J64" s="238" t="str">
        <f>IF(OR('Analitika nastave'!V64:V65="DA",AND(I65&gt;=(I$7/2),I$7&gt;0)),"DA","NE")</f>
        <v>NE</v>
      </c>
      <c r="K64" s="89">
        <f>IF('Analitika nastave'!AB64="DA",'Analitika nastave'!W64+'Analitika nastave'!X64+'Analitika nastave'!Y64+'Analitika nastave'!Z64,0)</f>
        <v>0</v>
      </c>
      <c r="L64" s="238" t="str">
        <f>IF(OR('Analitika nastave'!AB64:AB65="DA",AND(K65&gt;=(K$7/2),K$7&gt;0)),"DA","NE")</f>
        <v>NE</v>
      </c>
      <c r="M64" s="89">
        <f>IF('Analitika nastave'!AH64="DA",'Analitika nastave'!AC64+'Analitika nastave'!AD64+'Analitika nastave'!AE64+'Analitika nastave'!AF64,0)</f>
        <v>0</v>
      </c>
      <c r="N64" s="238" t="str">
        <f>IF(OR('Analitika nastave'!AH64:AH65="DA",AND(M65&gt;=(M$7/2),M$7&gt;0)),"DA","NE")</f>
        <v>NE</v>
      </c>
      <c r="O64" s="89">
        <f>IF('Analitika nastave'!AN64="DA",'Analitika nastave'!AI64+'Analitika nastave'!AJ64+'Analitika nastave'!AK64+'Analitika nastave'!AL64,0)</f>
        <v>0</v>
      </c>
      <c r="P64" s="238" t="str">
        <f>IF(OR('Analitika nastave'!AN64:AN65="DA",AND(O65&gt;=(O$7/2),O$7&gt;0)),"DA","NE")</f>
        <v>NE</v>
      </c>
      <c r="Q64" s="252">
        <f t="shared" ref="Q64" si="54">IF(AND(P64="DA",N64="DA",L64="DA",J64="DA",H64="DA",F64="DA"),E65+G65+I65+K65+M65+O65,0)</f>
        <v>0</v>
      </c>
      <c r="R64" s="188" t="str">
        <f t="shared" ref="R64" si="55">IF(Q64&lt;50, "NE",IF(Q64&lt;60,2,IF(Q64&lt;75,3,IF(Q64&lt;90,4,5))))</f>
        <v>NE</v>
      </c>
    </row>
    <row r="65" spans="1:18" ht="15.75" thickBot="1" x14ac:dyDescent="0.3">
      <c r="A65" s="247"/>
      <c r="B65" s="249"/>
      <c r="C65" s="247"/>
      <c r="D65" s="61" t="str">
        <f>'Analitika nastave'!D65</f>
        <v>P</v>
      </c>
      <c r="E65" s="62" t="str">
        <f>IF('Analitika nastave'!J64="DA",'Analitika nastave'!E65+'Analitika nastave'!F65+'Analitika nastave'!G65+'Analitika nastave'!H65,IF(E$7&gt;0,E$7/E$6*E64,""))</f>
        <v/>
      </c>
      <c r="F65" s="239"/>
      <c r="G65" s="68" t="str">
        <f>IF('Analitika nastave'!P64="DA",'Analitika nastave'!K65+'Analitika nastave'!L65+'Analitika nastave'!M65+'Analitika nastave'!N65,IF(G$7&gt;0,G$7/G$6*G64,""))</f>
        <v/>
      </c>
      <c r="H65" s="239"/>
      <c r="I65" s="68" t="str">
        <f>IF('Analitika nastave'!V64="DA",'Analitika nastave'!Q65+'Analitika nastave'!R65+'Analitika nastave'!S65+'Analitika nastave'!T65,IF(I$7&gt;0,I$7/I$6*I64,""))</f>
        <v/>
      </c>
      <c r="J65" s="239"/>
      <c r="K65" s="68" t="str">
        <f>IF('Analitika nastave'!AB64="DA",'Analitika nastave'!W65+'Analitika nastave'!X65+'Analitika nastave'!Y65+'Analitika nastave'!Z65,IF(K$7&gt;0,K$7/K$6*K64,""))</f>
        <v/>
      </c>
      <c r="L65" s="239"/>
      <c r="M65" s="68" t="str">
        <f>IF('Analitika nastave'!AH64="DA",'Analitika nastave'!AC65+'Analitika nastave'!AD65+'Analitika nastave'!AE65+'Analitika nastave'!AF65,IF(M$7&gt;0,M$7/M$6*M64,""))</f>
        <v/>
      </c>
      <c r="N65" s="239"/>
      <c r="O65" s="68" t="str">
        <f>IF('Analitika nastave'!AN64="DA",'Analitika nastave'!AI65+'Analitika nastave'!AJ65+'Analitika nastave'!AK65+'Analitika nastave'!AL65,IF(O$7&gt;0,O$7/O$6*O64,""))</f>
        <v/>
      </c>
      <c r="P65" s="239"/>
      <c r="Q65" s="251"/>
      <c r="R65" s="189"/>
    </row>
    <row r="66" spans="1:18" x14ac:dyDescent="0.25">
      <c r="A66" s="246">
        <f>'Analitika nastave'!A66</f>
        <v>30</v>
      </c>
      <c r="B66" s="248" t="str">
        <f>'Analitika nastave'!B66</f>
        <v xml:space="preserve"> </v>
      </c>
      <c r="C66" s="246">
        <f>'Analitika nastave'!C66:C67</f>
        <v>0</v>
      </c>
      <c r="D66" s="64" t="str">
        <f>'Analitika nastave'!D66</f>
        <v>B</v>
      </c>
      <c r="E66" s="89">
        <f>IF('Analitika nastave'!J66="DA",'Analitika nastave'!E66+'Analitika nastave'!F66+'Analitika nastave'!G66+'Analitika nastave'!H66,0)</f>
        <v>0</v>
      </c>
      <c r="F66" s="238" t="str">
        <f>IF(OR('Analitika nastave'!J66:J67="DA",AND(E67&gt;=(E$7/2),E$7&gt;0)),"DA","NE")</f>
        <v>NE</v>
      </c>
      <c r="G66" s="89">
        <f>IF('Analitika nastave'!P66="DA",'Analitika nastave'!K66+'Analitika nastave'!L66+'Analitika nastave'!M66+'Analitika nastave'!N66,0)</f>
        <v>0</v>
      </c>
      <c r="H66" s="238" t="str">
        <f>IF(OR('Analitika nastave'!P66:P67="DA",AND(G67&gt;=(G$7/2),G$7&gt;0)),"DA","NE")</f>
        <v>NE</v>
      </c>
      <c r="I66" s="89">
        <f>IF('Analitika nastave'!V66="DA",'Analitika nastave'!Q66+'Analitika nastave'!R66+'Analitika nastave'!S66+'Analitika nastave'!T66,0)</f>
        <v>0</v>
      </c>
      <c r="J66" s="238" t="str">
        <f>IF(OR('Analitika nastave'!V66:V67="DA",AND(I67&gt;=(I$7/2),I$7&gt;0)),"DA","NE")</f>
        <v>NE</v>
      </c>
      <c r="K66" s="89">
        <f>IF('Analitika nastave'!AB66="DA",'Analitika nastave'!W66+'Analitika nastave'!X66+'Analitika nastave'!Y66+'Analitika nastave'!Z66,0)</f>
        <v>0</v>
      </c>
      <c r="L66" s="238" t="str">
        <f>IF(OR('Analitika nastave'!AB66:AB67="DA",AND(K67&gt;=(K$7/2),K$7&gt;0)),"DA","NE")</f>
        <v>NE</v>
      </c>
      <c r="M66" s="89">
        <f>IF('Analitika nastave'!AH66="DA",'Analitika nastave'!AC66+'Analitika nastave'!AD66+'Analitika nastave'!AE66+'Analitika nastave'!AF66,0)</f>
        <v>0</v>
      </c>
      <c r="N66" s="238" t="str">
        <f>IF(OR('Analitika nastave'!AH66:AH67="DA",AND(M67&gt;=(M$7/2),M$7&gt;0)),"DA","NE")</f>
        <v>NE</v>
      </c>
      <c r="O66" s="89">
        <f>IF('Analitika nastave'!AN66="DA",'Analitika nastave'!AI66+'Analitika nastave'!AJ66+'Analitika nastave'!AK66+'Analitika nastave'!AL66,0)</f>
        <v>0</v>
      </c>
      <c r="P66" s="238" t="str">
        <f>IF(OR('Analitika nastave'!AN66:AN67="DA",AND(O67&gt;=(O$7/2),O$7&gt;0)),"DA","NE")</f>
        <v>NE</v>
      </c>
      <c r="Q66" s="252">
        <f t="shared" ref="Q66" si="56">IF(AND(P66="DA",N66="DA",L66="DA",J66="DA",H66="DA",F66="DA"),E67+G67+I67+K67+M67+O67,0)</f>
        <v>0</v>
      </c>
      <c r="R66" s="188" t="str">
        <f t="shared" ref="R66" si="57">IF(Q66&lt;50, "NE",IF(Q66&lt;60,2,IF(Q66&lt;75,3,IF(Q66&lt;90,4,5))))</f>
        <v>NE</v>
      </c>
    </row>
    <row r="67" spans="1:18" ht="15.75" thickBot="1" x14ac:dyDescent="0.3">
      <c r="A67" s="247"/>
      <c r="B67" s="249"/>
      <c r="C67" s="247"/>
      <c r="D67" s="61" t="str">
        <f>'Analitika nastave'!D67</f>
        <v>P</v>
      </c>
      <c r="E67" s="62" t="str">
        <f>IF('Analitika nastave'!J66="DA",'Analitika nastave'!E67+'Analitika nastave'!F67+'Analitika nastave'!G67+'Analitika nastave'!H67,IF(E$7&gt;0,E$7/E$6*E66,""))</f>
        <v/>
      </c>
      <c r="F67" s="239"/>
      <c r="G67" s="68" t="str">
        <f>IF('Analitika nastave'!P66="DA",'Analitika nastave'!K67+'Analitika nastave'!L67+'Analitika nastave'!M67+'Analitika nastave'!N67,IF(G$7&gt;0,G$7/G$6*G66,""))</f>
        <v/>
      </c>
      <c r="H67" s="239"/>
      <c r="I67" s="68" t="str">
        <f>IF('Analitika nastave'!V66="DA",'Analitika nastave'!Q67+'Analitika nastave'!R67+'Analitika nastave'!S67+'Analitika nastave'!T67,IF(I$7&gt;0,I$7/I$6*I66,""))</f>
        <v/>
      </c>
      <c r="J67" s="239"/>
      <c r="K67" s="68" t="str">
        <f>IF('Analitika nastave'!AB66="DA",'Analitika nastave'!W67+'Analitika nastave'!X67+'Analitika nastave'!Y67+'Analitika nastave'!Z67,IF(K$7&gt;0,K$7/K$6*K66,""))</f>
        <v/>
      </c>
      <c r="L67" s="239"/>
      <c r="M67" s="68" t="str">
        <f>IF('Analitika nastave'!AH66="DA",'Analitika nastave'!AC67+'Analitika nastave'!AD67+'Analitika nastave'!AE67+'Analitika nastave'!AF67,IF(M$7&gt;0,M$7/M$6*M66,""))</f>
        <v/>
      </c>
      <c r="N67" s="239"/>
      <c r="O67" s="68" t="str">
        <f>IF('Analitika nastave'!AN66="DA",'Analitika nastave'!AI67+'Analitika nastave'!AJ67+'Analitika nastave'!AK67+'Analitika nastave'!AL67,IF(O$7&gt;0,O$7/O$6*O66,""))</f>
        <v/>
      </c>
      <c r="P67" s="239"/>
      <c r="Q67" s="251"/>
      <c r="R67" s="189"/>
    </row>
    <row r="68" spans="1:18" x14ac:dyDescent="0.25">
      <c r="A68" s="246">
        <f>'Analitika nastave'!A68</f>
        <v>31</v>
      </c>
      <c r="B68" s="248" t="str">
        <f>'Analitika nastave'!B68</f>
        <v xml:space="preserve"> </v>
      </c>
      <c r="C68" s="246">
        <f>'Analitika nastave'!C68:C69</f>
        <v>0</v>
      </c>
      <c r="D68" s="64" t="str">
        <f>'Analitika nastave'!D68</f>
        <v>B</v>
      </c>
      <c r="E68" s="89">
        <f>IF('Analitika nastave'!J68="DA",'Analitika nastave'!E68+'Analitika nastave'!F68+'Analitika nastave'!G68+'Analitika nastave'!H68,0)</f>
        <v>0</v>
      </c>
      <c r="F68" s="238" t="str">
        <f>IF(OR('Analitika nastave'!J68:J69="DA",AND(E69&gt;=(E$7/2),E$7&gt;0)),"DA","NE")</f>
        <v>NE</v>
      </c>
      <c r="G68" s="89">
        <f>IF('Analitika nastave'!P68="DA",'Analitika nastave'!K68+'Analitika nastave'!L68+'Analitika nastave'!M68+'Analitika nastave'!N68,0)</f>
        <v>0</v>
      </c>
      <c r="H68" s="238" t="str">
        <f>IF(OR('Analitika nastave'!P68:P69="DA",AND(G69&gt;=(G$7/2),G$7&gt;0)),"DA","NE")</f>
        <v>NE</v>
      </c>
      <c r="I68" s="89">
        <f>IF('Analitika nastave'!V68="DA",'Analitika nastave'!Q68+'Analitika nastave'!R68+'Analitika nastave'!S68+'Analitika nastave'!T68,0)</f>
        <v>0</v>
      </c>
      <c r="J68" s="238" t="str">
        <f>IF(OR('Analitika nastave'!V68:V69="DA",AND(I69&gt;=(I$7/2),I$7&gt;0)),"DA","NE")</f>
        <v>NE</v>
      </c>
      <c r="K68" s="89">
        <f>IF('Analitika nastave'!AB68="DA",'Analitika nastave'!W68+'Analitika nastave'!X68+'Analitika nastave'!Y68+'Analitika nastave'!Z68,0)</f>
        <v>0</v>
      </c>
      <c r="L68" s="238" t="str">
        <f>IF(OR('Analitika nastave'!AB68:AB69="DA",AND(K69&gt;=(K$7/2),K$7&gt;0)),"DA","NE")</f>
        <v>NE</v>
      </c>
      <c r="M68" s="89">
        <f>IF('Analitika nastave'!AH68="DA",'Analitika nastave'!AC68+'Analitika nastave'!AD68+'Analitika nastave'!AE68+'Analitika nastave'!AF68,0)</f>
        <v>0</v>
      </c>
      <c r="N68" s="238" t="str">
        <f>IF(OR('Analitika nastave'!AH68:AH69="DA",AND(M69&gt;=(M$7/2),M$7&gt;0)),"DA","NE")</f>
        <v>NE</v>
      </c>
      <c r="O68" s="89">
        <f>IF('Analitika nastave'!AN68="DA",'Analitika nastave'!AI68+'Analitika nastave'!AJ68+'Analitika nastave'!AK68+'Analitika nastave'!AL68,0)</f>
        <v>0</v>
      </c>
      <c r="P68" s="238" t="str">
        <f>IF(OR('Analitika nastave'!AN68:AN69="DA",AND(O69&gt;=(O$7/2),O$7&gt;0)),"DA","NE")</f>
        <v>NE</v>
      </c>
      <c r="Q68" s="252">
        <f t="shared" ref="Q68" si="58">IF(AND(P68="DA",N68="DA",L68="DA",J68="DA",H68="DA",F68="DA"),E69+G69+I69+K69+M69+O69,0)</f>
        <v>0</v>
      </c>
      <c r="R68" s="188" t="str">
        <f t="shared" ref="R68" si="59">IF(Q68&lt;50, "NE",IF(Q68&lt;60,2,IF(Q68&lt;75,3,IF(Q68&lt;90,4,5))))</f>
        <v>NE</v>
      </c>
    </row>
    <row r="69" spans="1:18" ht="15.75" thickBot="1" x14ac:dyDescent="0.3">
      <c r="A69" s="247"/>
      <c r="B69" s="249"/>
      <c r="C69" s="247"/>
      <c r="D69" s="61" t="str">
        <f>'Analitika nastave'!D69</f>
        <v>P</v>
      </c>
      <c r="E69" s="62" t="str">
        <f>IF('Analitika nastave'!J68="DA",'Analitika nastave'!E69+'Analitika nastave'!F69+'Analitika nastave'!G69+'Analitika nastave'!H69,IF(E$7&gt;0,E$7/E$6*E68,""))</f>
        <v/>
      </c>
      <c r="F69" s="239"/>
      <c r="G69" s="68" t="str">
        <f>IF('Analitika nastave'!P68="DA",'Analitika nastave'!K69+'Analitika nastave'!L69+'Analitika nastave'!M69+'Analitika nastave'!N69,IF(G$7&gt;0,G$7/G$6*G68,""))</f>
        <v/>
      </c>
      <c r="H69" s="239"/>
      <c r="I69" s="68" t="str">
        <f>IF('Analitika nastave'!V68="DA",'Analitika nastave'!Q69+'Analitika nastave'!R69+'Analitika nastave'!S69+'Analitika nastave'!T69,IF(I$7&gt;0,I$7/I$6*I68,""))</f>
        <v/>
      </c>
      <c r="J69" s="239"/>
      <c r="K69" s="68" t="str">
        <f>IF('Analitika nastave'!AB68="DA",'Analitika nastave'!W69+'Analitika nastave'!X69+'Analitika nastave'!Y69+'Analitika nastave'!Z69,IF(K$7&gt;0,K$7/K$6*K68,""))</f>
        <v/>
      </c>
      <c r="L69" s="239"/>
      <c r="M69" s="68" t="str">
        <f>IF('Analitika nastave'!AH68="DA",'Analitika nastave'!AC69+'Analitika nastave'!AD69+'Analitika nastave'!AE69+'Analitika nastave'!AF69,IF(M$7&gt;0,M$7/M$6*M68,""))</f>
        <v/>
      </c>
      <c r="N69" s="239"/>
      <c r="O69" s="68" t="str">
        <f>IF('Analitika nastave'!AN68="DA",'Analitika nastave'!AI69+'Analitika nastave'!AJ69+'Analitika nastave'!AK69+'Analitika nastave'!AL69,IF(O$7&gt;0,O$7/O$6*O68,""))</f>
        <v/>
      </c>
      <c r="P69" s="239"/>
      <c r="Q69" s="251"/>
      <c r="R69" s="189"/>
    </row>
    <row r="70" spans="1:18" x14ac:dyDescent="0.25">
      <c r="A70" s="246">
        <f>'Analitika nastave'!A70</f>
        <v>32</v>
      </c>
      <c r="B70" s="248" t="str">
        <f>'Analitika nastave'!B70</f>
        <v xml:space="preserve"> </v>
      </c>
      <c r="C70" s="246">
        <f>'Analitika nastave'!C70:C71</f>
        <v>0</v>
      </c>
      <c r="D70" s="64" t="str">
        <f>'Analitika nastave'!D70</f>
        <v>B</v>
      </c>
      <c r="E70" s="89">
        <f>IF('Analitika nastave'!J70="DA",'Analitika nastave'!E70+'Analitika nastave'!F70+'Analitika nastave'!G70+'Analitika nastave'!H70,0)</f>
        <v>0</v>
      </c>
      <c r="F70" s="238" t="str">
        <f>IF(OR('Analitika nastave'!J70:J71="DA",AND(E71&gt;=(E$7/2),E$7&gt;0)),"DA","NE")</f>
        <v>NE</v>
      </c>
      <c r="G70" s="89">
        <f>IF('Analitika nastave'!P70="DA",'Analitika nastave'!K70+'Analitika nastave'!L70+'Analitika nastave'!M70+'Analitika nastave'!N70,0)</f>
        <v>0</v>
      </c>
      <c r="H70" s="238" t="str">
        <f>IF(OR('Analitika nastave'!P70:P71="DA",AND(G71&gt;=(G$7/2),G$7&gt;0)),"DA","NE")</f>
        <v>NE</v>
      </c>
      <c r="I70" s="89">
        <f>IF('Analitika nastave'!V70="DA",'Analitika nastave'!Q70+'Analitika nastave'!R70+'Analitika nastave'!S70+'Analitika nastave'!T70,0)</f>
        <v>0</v>
      </c>
      <c r="J70" s="238" t="str">
        <f>IF(OR('Analitika nastave'!V70:V71="DA",AND(I71&gt;=(I$7/2),I$7&gt;0)),"DA","NE")</f>
        <v>NE</v>
      </c>
      <c r="K70" s="89">
        <f>IF('Analitika nastave'!AB70="DA",'Analitika nastave'!W70+'Analitika nastave'!X70+'Analitika nastave'!Y70+'Analitika nastave'!Z70,0)</f>
        <v>0</v>
      </c>
      <c r="L70" s="238" t="str">
        <f>IF(OR('Analitika nastave'!AB70:AB71="DA",AND(K71&gt;=(K$7/2),K$7&gt;0)),"DA","NE")</f>
        <v>NE</v>
      </c>
      <c r="M70" s="89">
        <f>IF('Analitika nastave'!AH70="DA",'Analitika nastave'!AC70+'Analitika nastave'!AD70+'Analitika nastave'!AE70+'Analitika nastave'!AF70,0)</f>
        <v>0</v>
      </c>
      <c r="N70" s="238" t="str">
        <f>IF(OR('Analitika nastave'!AH70:AH71="DA",AND(M71&gt;=(M$7/2),M$7&gt;0)),"DA","NE")</f>
        <v>NE</v>
      </c>
      <c r="O70" s="89">
        <f>IF('Analitika nastave'!AN70="DA",'Analitika nastave'!AI70+'Analitika nastave'!AJ70+'Analitika nastave'!AK70+'Analitika nastave'!AL70,0)</f>
        <v>0</v>
      </c>
      <c r="P70" s="238" t="str">
        <f>IF(OR('Analitika nastave'!AN70:AN71="DA",AND(O71&gt;=(O$7/2),O$7&gt;0)),"DA","NE")</f>
        <v>NE</v>
      </c>
      <c r="Q70" s="252">
        <f t="shared" ref="Q70" si="60">IF(AND(P70="DA",N70="DA",L70="DA",J70="DA",H70="DA",F70="DA"),E71+G71+I71+K71+M71+O71,0)</f>
        <v>0</v>
      </c>
      <c r="R70" s="188" t="str">
        <f t="shared" ref="R70" si="61">IF(Q70&lt;50, "NE",IF(Q70&lt;60,2,IF(Q70&lt;75,3,IF(Q70&lt;90,4,5))))</f>
        <v>NE</v>
      </c>
    </row>
    <row r="71" spans="1:18" ht="15.75" thickBot="1" x14ac:dyDescent="0.3">
      <c r="A71" s="247"/>
      <c r="B71" s="249"/>
      <c r="C71" s="247"/>
      <c r="D71" s="61" t="str">
        <f>'Analitika nastave'!D71</f>
        <v>P</v>
      </c>
      <c r="E71" s="62" t="str">
        <f>IF('Analitika nastave'!J70="DA",'Analitika nastave'!E71+'Analitika nastave'!F71+'Analitika nastave'!G71+'Analitika nastave'!H71,IF(E$7&gt;0,E$7/E$6*E70,""))</f>
        <v/>
      </c>
      <c r="F71" s="239"/>
      <c r="G71" s="68" t="str">
        <f>IF('Analitika nastave'!P70="DA",'Analitika nastave'!K71+'Analitika nastave'!L71+'Analitika nastave'!M71+'Analitika nastave'!N71,IF(G$7&gt;0,G$7/G$6*G70,""))</f>
        <v/>
      </c>
      <c r="H71" s="239"/>
      <c r="I71" s="68" t="str">
        <f>IF('Analitika nastave'!V70="DA",'Analitika nastave'!Q71+'Analitika nastave'!R71+'Analitika nastave'!S71+'Analitika nastave'!T71,IF(I$7&gt;0,I$7/I$6*I70,""))</f>
        <v/>
      </c>
      <c r="J71" s="239"/>
      <c r="K71" s="68" t="str">
        <f>IF('Analitika nastave'!AB70="DA",'Analitika nastave'!W71+'Analitika nastave'!X71+'Analitika nastave'!Y71+'Analitika nastave'!Z71,IF(K$7&gt;0,K$7/K$6*K70,""))</f>
        <v/>
      </c>
      <c r="L71" s="239"/>
      <c r="M71" s="68" t="str">
        <f>IF('Analitika nastave'!AH70="DA",'Analitika nastave'!AC71+'Analitika nastave'!AD71+'Analitika nastave'!AE71+'Analitika nastave'!AF71,IF(M$7&gt;0,M$7/M$6*M70,""))</f>
        <v/>
      </c>
      <c r="N71" s="239"/>
      <c r="O71" s="68" t="str">
        <f>IF('Analitika nastave'!AN70="DA",'Analitika nastave'!AI71+'Analitika nastave'!AJ71+'Analitika nastave'!AK71+'Analitika nastave'!AL71,IF(O$7&gt;0,O$7/O$6*O70,""))</f>
        <v/>
      </c>
      <c r="P71" s="239"/>
      <c r="Q71" s="251"/>
      <c r="R71" s="189"/>
    </row>
    <row r="72" spans="1:18" x14ac:dyDescent="0.25">
      <c r="A72" s="246">
        <f>'Analitika nastave'!A72</f>
        <v>33</v>
      </c>
      <c r="B72" s="248" t="str">
        <f>'Analitika nastave'!B72</f>
        <v xml:space="preserve"> </v>
      </c>
      <c r="C72" s="246">
        <f>'Analitika nastave'!C72:C73</f>
        <v>0</v>
      </c>
      <c r="D72" s="64" t="str">
        <f>'Analitika nastave'!D72</f>
        <v>B</v>
      </c>
      <c r="E72" s="89">
        <f>IF('Analitika nastave'!J72="DA",'Analitika nastave'!E72+'Analitika nastave'!F72+'Analitika nastave'!G72+'Analitika nastave'!H72,0)</f>
        <v>0</v>
      </c>
      <c r="F72" s="238" t="str">
        <f>IF(OR('Analitika nastave'!J72:J73="DA",AND(E73&gt;=(E$7/2),E$7&gt;0)),"DA","NE")</f>
        <v>NE</v>
      </c>
      <c r="G72" s="89">
        <f>IF('Analitika nastave'!P72="DA",'Analitika nastave'!K72+'Analitika nastave'!L72+'Analitika nastave'!M72+'Analitika nastave'!N72,0)</f>
        <v>0</v>
      </c>
      <c r="H72" s="238" t="str">
        <f>IF(OR('Analitika nastave'!P72:P73="DA",AND(G73&gt;=(G$7/2),G$7&gt;0)),"DA","NE")</f>
        <v>NE</v>
      </c>
      <c r="I72" s="89">
        <f>IF('Analitika nastave'!V72="DA",'Analitika nastave'!Q72+'Analitika nastave'!R72+'Analitika nastave'!S72+'Analitika nastave'!T72,0)</f>
        <v>0</v>
      </c>
      <c r="J72" s="238" t="str">
        <f>IF(OR('Analitika nastave'!V72:V73="DA",AND(I73&gt;=(I$7/2),I$7&gt;0)),"DA","NE")</f>
        <v>NE</v>
      </c>
      <c r="K72" s="89">
        <f>IF('Analitika nastave'!AB72="DA",'Analitika nastave'!W72+'Analitika nastave'!X72+'Analitika nastave'!Y72+'Analitika nastave'!Z72,0)</f>
        <v>0</v>
      </c>
      <c r="L72" s="238" t="str">
        <f>IF(OR('Analitika nastave'!AB72:AB73="DA",AND(K73&gt;=(K$7/2),K$7&gt;0)),"DA","NE")</f>
        <v>NE</v>
      </c>
      <c r="M72" s="89">
        <f>IF('Analitika nastave'!AH72="DA",'Analitika nastave'!AC72+'Analitika nastave'!AD72+'Analitika nastave'!AE72+'Analitika nastave'!AF72,0)</f>
        <v>0</v>
      </c>
      <c r="N72" s="238" t="str">
        <f>IF(OR('Analitika nastave'!AH72:AH73="DA",AND(M73&gt;=(M$7/2),M$7&gt;0)),"DA","NE")</f>
        <v>NE</v>
      </c>
      <c r="O72" s="89">
        <f>IF('Analitika nastave'!AN72="DA",'Analitika nastave'!AI72+'Analitika nastave'!AJ72+'Analitika nastave'!AK72+'Analitika nastave'!AL72,0)</f>
        <v>0</v>
      </c>
      <c r="P72" s="238" t="str">
        <f>IF(OR('Analitika nastave'!AN72:AN73="DA",AND(O73&gt;=(O$7/2),O$7&gt;0)),"DA","NE")</f>
        <v>NE</v>
      </c>
      <c r="Q72" s="252">
        <f t="shared" ref="Q72" si="62">IF(AND(P72="DA",N72="DA",L72="DA",J72="DA",H72="DA",F72="DA"),E73+G73+I73+K73+M73+O73,0)</f>
        <v>0</v>
      </c>
      <c r="R72" s="188" t="str">
        <f t="shared" ref="R72" si="63">IF(Q72&lt;50, "NE",IF(Q72&lt;60,2,IF(Q72&lt;75,3,IF(Q72&lt;90,4,5))))</f>
        <v>NE</v>
      </c>
    </row>
    <row r="73" spans="1:18" ht="15.75" thickBot="1" x14ac:dyDescent="0.3">
      <c r="A73" s="247"/>
      <c r="B73" s="249"/>
      <c r="C73" s="247"/>
      <c r="D73" s="61" t="str">
        <f>'Analitika nastave'!D73</f>
        <v>P</v>
      </c>
      <c r="E73" s="62" t="str">
        <f>IF('Analitika nastave'!J72="DA",'Analitika nastave'!E73+'Analitika nastave'!F73+'Analitika nastave'!G73+'Analitika nastave'!H73,IF(E$7&gt;0,E$7/E$6*E72,""))</f>
        <v/>
      </c>
      <c r="F73" s="239"/>
      <c r="G73" s="68" t="str">
        <f>IF('Analitika nastave'!P72="DA",'Analitika nastave'!K73+'Analitika nastave'!L73+'Analitika nastave'!M73+'Analitika nastave'!N73,IF(G$7&gt;0,G$7/G$6*G72,""))</f>
        <v/>
      </c>
      <c r="H73" s="239"/>
      <c r="I73" s="68" t="str">
        <f>IF('Analitika nastave'!V72="DA",'Analitika nastave'!Q73+'Analitika nastave'!R73+'Analitika nastave'!S73+'Analitika nastave'!T73,IF(I$7&gt;0,I$7/I$6*I72,""))</f>
        <v/>
      </c>
      <c r="J73" s="239"/>
      <c r="K73" s="68" t="str">
        <f>IF('Analitika nastave'!AB72="DA",'Analitika nastave'!W73+'Analitika nastave'!X73+'Analitika nastave'!Y73+'Analitika nastave'!Z73,IF(K$7&gt;0,K$7/K$6*K72,""))</f>
        <v/>
      </c>
      <c r="L73" s="239"/>
      <c r="M73" s="68" t="str">
        <f>IF('Analitika nastave'!AH72="DA",'Analitika nastave'!AC73+'Analitika nastave'!AD73+'Analitika nastave'!AE73+'Analitika nastave'!AF73,IF(M$7&gt;0,M$7/M$6*M72,""))</f>
        <v/>
      </c>
      <c r="N73" s="239"/>
      <c r="O73" s="68" t="str">
        <f>IF('Analitika nastave'!AN72="DA",'Analitika nastave'!AI73+'Analitika nastave'!AJ73+'Analitika nastave'!AK73+'Analitika nastave'!AL73,IF(O$7&gt;0,O$7/O$6*O72,""))</f>
        <v/>
      </c>
      <c r="P73" s="239"/>
      <c r="Q73" s="251"/>
      <c r="R73" s="189"/>
    </row>
    <row r="74" spans="1:18" x14ac:dyDescent="0.25">
      <c r="A74" s="246">
        <f>'Analitika nastave'!A74</f>
        <v>34</v>
      </c>
      <c r="B74" s="248" t="str">
        <f>'Analitika nastave'!B74</f>
        <v xml:space="preserve"> </v>
      </c>
      <c r="C74" s="246">
        <f>'Analitika nastave'!C74:C75</f>
        <v>0</v>
      </c>
      <c r="D74" s="64" t="str">
        <f>'Analitika nastave'!D74</f>
        <v>B</v>
      </c>
      <c r="E74" s="89">
        <f>IF('Analitika nastave'!J74="DA",'Analitika nastave'!E74+'Analitika nastave'!F74+'Analitika nastave'!G74+'Analitika nastave'!H74,0)</f>
        <v>0</v>
      </c>
      <c r="F74" s="238" t="str">
        <f>IF(OR('Analitika nastave'!J74:J75="DA",AND(E75&gt;=(E$7/2),E$7&gt;0)),"DA","NE")</f>
        <v>NE</v>
      </c>
      <c r="G74" s="89">
        <f>IF('Analitika nastave'!P74="DA",'Analitika nastave'!K74+'Analitika nastave'!L74+'Analitika nastave'!M74+'Analitika nastave'!N74,0)</f>
        <v>0</v>
      </c>
      <c r="H74" s="238" t="str">
        <f>IF(OR('Analitika nastave'!P74:P75="DA",AND(G75&gt;=(G$7/2),G$7&gt;0)),"DA","NE")</f>
        <v>NE</v>
      </c>
      <c r="I74" s="89">
        <f>IF('Analitika nastave'!V74="DA",'Analitika nastave'!Q74+'Analitika nastave'!R74+'Analitika nastave'!S74+'Analitika nastave'!T74,0)</f>
        <v>0</v>
      </c>
      <c r="J74" s="238" t="str">
        <f>IF(OR('Analitika nastave'!V74:V75="DA",AND(I75&gt;=(I$7/2),I$7&gt;0)),"DA","NE")</f>
        <v>NE</v>
      </c>
      <c r="K74" s="89">
        <f>IF('Analitika nastave'!AB74="DA",'Analitika nastave'!W74+'Analitika nastave'!X74+'Analitika nastave'!Y74+'Analitika nastave'!Z74,0)</f>
        <v>0</v>
      </c>
      <c r="L74" s="238" t="str">
        <f>IF(OR('Analitika nastave'!AB74:AB75="DA",AND(K75&gt;=(K$7/2),K$7&gt;0)),"DA","NE")</f>
        <v>NE</v>
      </c>
      <c r="M74" s="89">
        <f>IF('Analitika nastave'!AH74="DA",'Analitika nastave'!AC74+'Analitika nastave'!AD74+'Analitika nastave'!AE74+'Analitika nastave'!AF74,0)</f>
        <v>0</v>
      </c>
      <c r="N74" s="238" t="str">
        <f>IF(OR('Analitika nastave'!AH74:AH75="DA",AND(M75&gt;=(M$7/2),M$7&gt;0)),"DA","NE")</f>
        <v>NE</v>
      </c>
      <c r="O74" s="89">
        <f>IF('Analitika nastave'!AN74="DA",'Analitika nastave'!AI74+'Analitika nastave'!AJ74+'Analitika nastave'!AK74+'Analitika nastave'!AL74,0)</f>
        <v>0</v>
      </c>
      <c r="P74" s="238" t="str">
        <f>IF(OR('Analitika nastave'!AN74:AN75="DA",AND(O75&gt;=(O$7/2),O$7&gt;0)),"DA","NE")</f>
        <v>NE</v>
      </c>
      <c r="Q74" s="252">
        <f t="shared" ref="Q74" si="64">IF(AND(P74="DA",N74="DA",L74="DA",J74="DA",H74="DA",F74="DA"),E75+G75+I75+K75+M75+O75,0)</f>
        <v>0</v>
      </c>
      <c r="R74" s="188" t="str">
        <f t="shared" ref="R74" si="65">IF(Q74&lt;50, "NE",IF(Q74&lt;60,2,IF(Q74&lt;75,3,IF(Q74&lt;90,4,5))))</f>
        <v>NE</v>
      </c>
    </row>
    <row r="75" spans="1:18" ht="15.75" thickBot="1" x14ac:dyDescent="0.3">
      <c r="A75" s="247"/>
      <c r="B75" s="249"/>
      <c r="C75" s="247"/>
      <c r="D75" s="61" t="str">
        <f>'Analitika nastave'!D75</f>
        <v>P</v>
      </c>
      <c r="E75" s="62" t="str">
        <f>IF('Analitika nastave'!J74="DA",'Analitika nastave'!E75+'Analitika nastave'!F75+'Analitika nastave'!G75+'Analitika nastave'!H75,IF(E$7&gt;0,E$7/E$6*E74,""))</f>
        <v/>
      </c>
      <c r="F75" s="239"/>
      <c r="G75" s="68" t="str">
        <f>IF('Analitika nastave'!P74="DA",'Analitika nastave'!K75+'Analitika nastave'!L75+'Analitika nastave'!M75+'Analitika nastave'!N75,IF(G$7&gt;0,G$7/G$6*G74,""))</f>
        <v/>
      </c>
      <c r="H75" s="239"/>
      <c r="I75" s="68" t="str">
        <f>IF('Analitika nastave'!V74="DA",'Analitika nastave'!Q75+'Analitika nastave'!R75+'Analitika nastave'!S75+'Analitika nastave'!T75,IF(I$7&gt;0,I$7/I$6*I74,""))</f>
        <v/>
      </c>
      <c r="J75" s="239"/>
      <c r="K75" s="68" t="str">
        <f>IF('Analitika nastave'!AB74="DA",'Analitika nastave'!W75+'Analitika nastave'!X75+'Analitika nastave'!Y75+'Analitika nastave'!Z75,IF(K$7&gt;0,K$7/K$6*K74,""))</f>
        <v/>
      </c>
      <c r="L75" s="239"/>
      <c r="M75" s="68" t="str">
        <f>IF('Analitika nastave'!AH74="DA",'Analitika nastave'!AC75+'Analitika nastave'!AD75+'Analitika nastave'!AE75+'Analitika nastave'!AF75,IF(M$7&gt;0,M$7/M$6*M74,""))</f>
        <v/>
      </c>
      <c r="N75" s="239"/>
      <c r="O75" s="68" t="str">
        <f>IF('Analitika nastave'!AN74="DA",'Analitika nastave'!AI75+'Analitika nastave'!AJ75+'Analitika nastave'!AK75+'Analitika nastave'!AL75,IF(O$7&gt;0,O$7/O$6*O74,""))</f>
        <v/>
      </c>
      <c r="P75" s="239"/>
      <c r="Q75" s="251"/>
      <c r="R75" s="189"/>
    </row>
    <row r="76" spans="1:18" x14ac:dyDescent="0.25">
      <c r="A76" s="246">
        <f>'Analitika nastave'!A76</f>
        <v>35</v>
      </c>
      <c r="B76" s="248" t="str">
        <f>'Analitika nastave'!B76</f>
        <v xml:space="preserve"> </v>
      </c>
      <c r="C76" s="246">
        <f>'Analitika nastave'!C76:C77</f>
        <v>0</v>
      </c>
      <c r="D76" s="64" t="str">
        <f>'Analitika nastave'!D76</f>
        <v>B</v>
      </c>
      <c r="E76" s="89">
        <f>IF('Analitika nastave'!J76="DA",'Analitika nastave'!E76+'Analitika nastave'!F76+'Analitika nastave'!G76+'Analitika nastave'!H76,0)</f>
        <v>0</v>
      </c>
      <c r="F76" s="238" t="str">
        <f>IF(OR('Analitika nastave'!J76:J77="DA",AND(E77&gt;=(E$7/2),E$7&gt;0)),"DA","NE")</f>
        <v>NE</v>
      </c>
      <c r="G76" s="89">
        <f>IF('Analitika nastave'!P76="DA",'Analitika nastave'!K76+'Analitika nastave'!L76+'Analitika nastave'!M76+'Analitika nastave'!N76,0)</f>
        <v>0</v>
      </c>
      <c r="H76" s="238" t="str">
        <f>IF(OR('Analitika nastave'!P76:P77="DA",AND(G77&gt;=(G$7/2),G$7&gt;0)),"DA","NE")</f>
        <v>NE</v>
      </c>
      <c r="I76" s="89">
        <f>IF('Analitika nastave'!V76="DA",'Analitika nastave'!Q76+'Analitika nastave'!R76+'Analitika nastave'!S76+'Analitika nastave'!T76,0)</f>
        <v>0</v>
      </c>
      <c r="J76" s="238" t="str">
        <f>IF(OR('Analitika nastave'!V76:V77="DA",AND(I77&gt;=(I$7/2),I$7&gt;0)),"DA","NE")</f>
        <v>NE</v>
      </c>
      <c r="K76" s="89">
        <f>IF('Analitika nastave'!AB76="DA",'Analitika nastave'!W76+'Analitika nastave'!X76+'Analitika nastave'!Y76+'Analitika nastave'!Z76,0)</f>
        <v>0</v>
      </c>
      <c r="L76" s="238" t="str">
        <f>IF(OR('Analitika nastave'!AB76:AB77="DA",AND(K77&gt;=(K$7/2),K$7&gt;0)),"DA","NE")</f>
        <v>NE</v>
      </c>
      <c r="M76" s="89">
        <f>IF('Analitika nastave'!AH76="DA",'Analitika nastave'!AC76+'Analitika nastave'!AD76+'Analitika nastave'!AE76+'Analitika nastave'!AF76,0)</f>
        <v>0</v>
      </c>
      <c r="N76" s="238" t="str">
        <f>IF(OR('Analitika nastave'!AH76:AH77="DA",AND(M77&gt;=(M$7/2),M$7&gt;0)),"DA","NE")</f>
        <v>NE</v>
      </c>
      <c r="O76" s="89">
        <f>IF('Analitika nastave'!AN76="DA",'Analitika nastave'!AI76+'Analitika nastave'!AJ76+'Analitika nastave'!AK76+'Analitika nastave'!AL76,0)</f>
        <v>0</v>
      </c>
      <c r="P76" s="238" t="str">
        <f>IF(OR('Analitika nastave'!AN76:AN77="DA",AND(O77&gt;=(O$7/2),O$7&gt;0)),"DA","NE")</f>
        <v>NE</v>
      </c>
      <c r="Q76" s="252">
        <f t="shared" ref="Q76" si="66">IF(AND(P76="DA",N76="DA",L76="DA",J76="DA",H76="DA",F76="DA"),E77+G77+I77+K77+M77+O77,0)</f>
        <v>0</v>
      </c>
      <c r="R76" s="188" t="str">
        <f t="shared" ref="R76" si="67">IF(Q76&lt;50, "NE",IF(Q76&lt;60,2,IF(Q76&lt;75,3,IF(Q76&lt;90,4,5))))</f>
        <v>NE</v>
      </c>
    </row>
    <row r="77" spans="1:18" ht="15.75" thickBot="1" x14ac:dyDescent="0.3">
      <c r="A77" s="247"/>
      <c r="B77" s="249"/>
      <c r="C77" s="247"/>
      <c r="D77" s="61" t="str">
        <f>'Analitika nastave'!D77</f>
        <v>P</v>
      </c>
      <c r="E77" s="62" t="str">
        <f>IF('Analitika nastave'!J76="DA",'Analitika nastave'!E77+'Analitika nastave'!F77+'Analitika nastave'!G77+'Analitika nastave'!H77,IF(E$7&gt;0,E$7/E$6*E76,""))</f>
        <v/>
      </c>
      <c r="F77" s="239"/>
      <c r="G77" s="68" t="str">
        <f>IF('Analitika nastave'!P76="DA",'Analitika nastave'!K77+'Analitika nastave'!L77+'Analitika nastave'!M77+'Analitika nastave'!N77,IF(G$7&gt;0,G$7/G$6*G76,""))</f>
        <v/>
      </c>
      <c r="H77" s="239"/>
      <c r="I77" s="68" t="str">
        <f>IF('Analitika nastave'!V76="DA",'Analitika nastave'!Q77+'Analitika nastave'!R77+'Analitika nastave'!S77+'Analitika nastave'!T77,IF(I$7&gt;0,I$7/I$6*I76,""))</f>
        <v/>
      </c>
      <c r="J77" s="239"/>
      <c r="K77" s="68" t="str">
        <f>IF('Analitika nastave'!AB76="DA",'Analitika nastave'!W77+'Analitika nastave'!X77+'Analitika nastave'!Y77+'Analitika nastave'!Z77,IF(K$7&gt;0,K$7/K$6*K76,""))</f>
        <v/>
      </c>
      <c r="L77" s="239"/>
      <c r="M77" s="68" t="str">
        <f>IF('Analitika nastave'!AH76="DA",'Analitika nastave'!AC77+'Analitika nastave'!AD77+'Analitika nastave'!AE77+'Analitika nastave'!AF77,IF(M$7&gt;0,M$7/M$6*M76,""))</f>
        <v/>
      </c>
      <c r="N77" s="239"/>
      <c r="O77" s="68" t="str">
        <f>IF('Analitika nastave'!AN76="DA",'Analitika nastave'!AI77+'Analitika nastave'!AJ77+'Analitika nastave'!AK77+'Analitika nastave'!AL77,IF(O$7&gt;0,O$7/O$6*O76,""))</f>
        <v/>
      </c>
      <c r="P77" s="239"/>
      <c r="Q77" s="251"/>
      <c r="R77" s="189"/>
    </row>
    <row r="78" spans="1:18" x14ac:dyDescent="0.25">
      <c r="A78" s="246">
        <f>'Analitika nastave'!A78</f>
        <v>36</v>
      </c>
      <c r="B78" s="248" t="str">
        <f>'Analitika nastave'!B78</f>
        <v xml:space="preserve"> </v>
      </c>
      <c r="C78" s="246">
        <f>'Analitika nastave'!C78:C79</f>
        <v>0</v>
      </c>
      <c r="D78" s="64" t="str">
        <f>'Analitika nastave'!D78</f>
        <v>B</v>
      </c>
      <c r="E78" s="89">
        <f>IF('Analitika nastave'!J78="DA",'Analitika nastave'!E78+'Analitika nastave'!F78+'Analitika nastave'!G78+'Analitika nastave'!H78,0)</f>
        <v>0</v>
      </c>
      <c r="F78" s="238" t="str">
        <f>IF(OR('Analitika nastave'!J78:J79="DA",AND(E79&gt;=(E$7/2),E$7&gt;0)),"DA","NE")</f>
        <v>NE</v>
      </c>
      <c r="G78" s="89">
        <f>IF('Analitika nastave'!P78="DA",'Analitika nastave'!K78+'Analitika nastave'!L78+'Analitika nastave'!M78+'Analitika nastave'!N78,0)</f>
        <v>0</v>
      </c>
      <c r="H78" s="238" t="str">
        <f>IF(OR('Analitika nastave'!P78:P79="DA",AND(G79&gt;=(G$7/2),G$7&gt;0)),"DA","NE")</f>
        <v>NE</v>
      </c>
      <c r="I78" s="89">
        <f>IF('Analitika nastave'!V78="DA",'Analitika nastave'!Q78+'Analitika nastave'!R78+'Analitika nastave'!S78+'Analitika nastave'!T78,0)</f>
        <v>0</v>
      </c>
      <c r="J78" s="238" t="str">
        <f>IF(OR('Analitika nastave'!V78:V79="DA",AND(I79&gt;=(I$7/2),I$7&gt;0)),"DA","NE")</f>
        <v>NE</v>
      </c>
      <c r="K78" s="89">
        <f>IF('Analitika nastave'!AB78="DA",'Analitika nastave'!W78+'Analitika nastave'!X78+'Analitika nastave'!Y78+'Analitika nastave'!Z78,0)</f>
        <v>0</v>
      </c>
      <c r="L78" s="238" t="str">
        <f>IF(OR('Analitika nastave'!AB78:AB79="DA",AND(K79&gt;=(K$7/2),K$7&gt;0)),"DA","NE")</f>
        <v>NE</v>
      </c>
      <c r="M78" s="89">
        <f>IF('Analitika nastave'!AH78="DA",'Analitika nastave'!AC78+'Analitika nastave'!AD78+'Analitika nastave'!AE78+'Analitika nastave'!AF78,0)</f>
        <v>0</v>
      </c>
      <c r="N78" s="238" t="str">
        <f>IF(OR('Analitika nastave'!AH78:AH79="DA",AND(M79&gt;=(M$7/2),M$7&gt;0)),"DA","NE")</f>
        <v>NE</v>
      </c>
      <c r="O78" s="89">
        <f>IF('Analitika nastave'!AN78="DA",'Analitika nastave'!AI78+'Analitika nastave'!AJ78+'Analitika nastave'!AK78+'Analitika nastave'!AL78,0)</f>
        <v>0</v>
      </c>
      <c r="P78" s="238" t="str">
        <f>IF(OR('Analitika nastave'!AN78:AN79="DA",AND(O79&gt;=(O$7/2),O$7&gt;0)),"DA","NE")</f>
        <v>NE</v>
      </c>
      <c r="Q78" s="252">
        <f t="shared" ref="Q78" si="68">IF(AND(P78="DA",N78="DA",L78="DA",J78="DA",H78="DA",F78="DA"),E79+G79+I79+K79+M79+O79,0)</f>
        <v>0</v>
      </c>
      <c r="R78" s="188" t="str">
        <f t="shared" ref="R78" si="69">IF(Q78&lt;50, "NE",IF(Q78&lt;60,2,IF(Q78&lt;75,3,IF(Q78&lt;90,4,5))))</f>
        <v>NE</v>
      </c>
    </row>
    <row r="79" spans="1:18" ht="15.75" thickBot="1" x14ac:dyDescent="0.3">
      <c r="A79" s="247"/>
      <c r="B79" s="249"/>
      <c r="C79" s="247"/>
      <c r="D79" s="61" t="str">
        <f>'Analitika nastave'!D79</f>
        <v>P</v>
      </c>
      <c r="E79" s="62" t="str">
        <f>IF('Analitika nastave'!J78="DA",'Analitika nastave'!E79+'Analitika nastave'!F79+'Analitika nastave'!G79+'Analitika nastave'!H79,IF(E$7&gt;0,E$7/E$6*E78,""))</f>
        <v/>
      </c>
      <c r="F79" s="239"/>
      <c r="G79" s="68" t="str">
        <f>IF('Analitika nastave'!P78="DA",'Analitika nastave'!K79+'Analitika nastave'!L79+'Analitika nastave'!M79+'Analitika nastave'!N79,IF(G$7&gt;0,G$7/G$6*G78,""))</f>
        <v/>
      </c>
      <c r="H79" s="239"/>
      <c r="I79" s="68" t="str">
        <f>IF('Analitika nastave'!V78="DA",'Analitika nastave'!Q79+'Analitika nastave'!R79+'Analitika nastave'!S79+'Analitika nastave'!T79,IF(I$7&gt;0,I$7/I$6*I78,""))</f>
        <v/>
      </c>
      <c r="J79" s="239"/>
      <c r="K79" s="68" t="str">
        <f>IF('Analitika nastave'!AB78="DA",'Analitika nastave'!W79+'Analitika nastave'!X79+'Analitika nastave'!Y79+'Analitika nastave'!Z79,IF(K$7&gt;0,K$7/K$6*K78,""))</f>
        <v/>
      </c>
      <c r="L79" s="239"/>
      <c r="M79" s="68" t="str">
        <f>IF('Analitika nastave'!AH78="DA",'Analitika nastave'!AC79+'Analitika nastave'!AD79+'Analitika nastave'!AE79+'Analitika nastave'!AF79,IF(M$7&gt;0,M$7/M$6*M78,""))</f>
        <v/>
      </c>
      <c r="N79" s="239"/>
      <c r="O79" s="68" t="str">
        <f>IF('Analitika nastave'!AN78="DA",'Analitika nastave'!AI79+'Analitika nastave'!AJ79+'Analitika nastave'!AK79+'Analitika nastave'!AL79,IF(O$7&gt;0,O$7/O$6*O78,""))</f>
        <v/>
      </c>
      <c r="P79" s="239"/>
      <c r="Q79" s="251"/>
      <c r="R79" s="189"/>
    </row>
    <row r="80" spans="1:18" x14ac:dyDescent="0.25">
      <c r="A80" s="246">
        <f>'Analitika nastave'!A80</f>
        <v>37</v>
      </c>
      <c r="B80" s="248" t="str">
        <f>'Analitika nastave'!B80</f>
        <v xml:space="preserve"> </v>
      </c>
      <c r="C80" s="246">
        <f>'Analitika nastave'!C80:C81</f>
        <v>0</v>
      </c>
      <c r="D80" s="64" t="str">
        <f>'Analitika nastave'!D80</f>
        <v>B</v>
      </c>
      <c r="E80" s="89">
        <f>IF('Analitika nastave'!J80="DA",'Analitika nastave'!E80+'Analitika nastave'!F80+'Analitika nastave'!G80+'Analitika nastave'!H80,0)</f>
        <v>0</v>
      </c>
      <c r="F80" s="238" t="str">
        <f>IF(OR('Analitika nastave'!J80:J81="DA",AND(E81&gt;=(E$7/2),E$7&gt;0)),"DA","NE")</f>
        <v>NE</v>
      </c>
      <c r="G80" s="89">
        <f>IF('Analitika nastave'!P80="DA",'Analitika nastave'!K80+'Analitika nastave'!L80+'Analitika nastave'!M80+'Analitika nastave'!N80,0)</f>
        <v>0</v>
      </c>
      <c r="H80" s="238" t="str">
        <f>IF(OR('Analitika nastave'!P80:P81="DA",AND(G81&gt;=(G$7/2),G$7&gt;0)),"DA","NE")</f>
        <v>NE</v>
      </c>
      <c r="I80" s="89">
        <f>IF('Analitika nastave'!V80="DA",'Analitika nastave'!Q80+'Analitika nastave'!R80+'Analitika nastave'!S80+'Analitika nastave'!T80,0)</f>
        <v>0</v>
      </c>
      <c r="J80" s="238" t="str">
        <f>IF(OR('Analitika nastave'!V80:V81="DA",AND(I81&gt;=(I$7/2),I$7&gt;0)),"DA","NE")</f>
        <v>NE</v>
      </c>
      <c r="K80" s="89">
        <f>IF('Analitika nastave'!AB80="DA",'Analitika nastave'!W80+'Analitika nastave'!X80+'Analitika nastave'!Y80+'Analitika nastave'!Z80,0)</f>
        <v>0</v>
      </c>
      <c r="L80" s="238" t="str">
        <f>IF(OR('Analitika nastave'!AB80:AB81="DA",AND(K81&gt;=(K$7/2),K$7&gt;0)),"DA","NE")</f>
        <v>NE</v>
      </c>
      <c r="M80" s="89">
        <f>IF('Analitika nastave'!AH80="DA",'Analitika nastave'!AC80+'Analitika nastave'!AD80+'Analitika nastave'!AE80+'Analitika nastave'!AF80,0)</f>
        <v>0</v>
      </c>
      <c r="N80" s="238" t="str">
        <f>IF(OR('Analitika nastave'!AH80:AH81="DA",AND(M81&gt;=(M$7/2),M$7&gt;0)),"DA","NE")</f>
        <v>NE</v>
      </c>
      <c r="O80" s="89">
        <f>IF('Analitika nastave'!AN80="DA",'Analitika nastave'!AI80+'Analitika nastave'!AJ80+'Analitika nastave'!AK80+'Analitika nastave'!AL80,0)</f>
        <v>0</v>
      </c>
      <c r="P80" s="238" t="str">
        <f>IF(OR('Analitika nastave'!AN80:AN81="DA",AND(O81&gt;=(O$7/2),O$7&gt;0)),"DA","NE")</f>
        <v>NE</v>
      </c>
      <c r="Q80" s="252">
        <f t="shared" ref="Q80" si="70">IF(AND(P80="DA",N80="DA",L80="DA",J80="DA",H80="DA",F80="DA"),E81+G81+I81+K81+M81+O81,0)</f>
        <v>0</v>
      </c>
      <c r="R80" s="188" t="str">
        <f t="shared" ref="R80" si="71">IF(Q80&lt;50, "NE",IF(Q80&lt;60,2,IF(Q80&lt;75,3,IF(Q80&lt;90,4,5))))</f>
        <v>NE</v>
      </c>
    </row>
    <row r="81" spans="1:18" ht="15.75" thickBot="1" x14ac:dyDescent="0.3">
      <c r="A81" s="247"/>
      <c r="B81" s="249"/>
      <c r="C81" s="247"/>
      <c r="D81" s="61" t="str">
        <f>'Analitika nastave'!D81</f>
        <v>P</v>
      </c>
      <c r="E81" s="62" t="str">
        <f>IF('Analitika nastave'!J80="DA",'Analitika nastave'!E81+'Analitika nastave'!F81+'Analitika nastave'!G81+'Analitika nastave'!H81,IF(E$7&gt;0,E$7/E$6*E80,""))</f>
        <v/>
      </c>
      <c r="F81" s="239"/>
      <c r="G81" s="68" t="str">
        <f>IF('Analitika nastave'!P80="DA",'Analitika nastave'!K81+'Analitika nastave'!L81+'Analitika nastave'!M81+'Analitika nastave'!N81,IF(G$7&gt;0,G$7/G$6*G80,""))</f>
        <v/>
      </c>
      <c r="H81" s="239"/>
      <c r="I81" s="68" t="str">
        <f>IF('Analitika nastave'!V80="DA",'Analitika nastave'!Q81+'Analitika nastave'!R81+'Analitika nastave'!S81+'Analitika nastave'!T81,IF(I$7&gt;0,I$7/I$6*I80,""))</f>
        <v/>
      </c>
      <c r="J81" s="239"/>
      <c r="K81" s="68" t="str">
        <f>IF('Analitika nastave'!AB80="DA",'Analitika nastave'!W81+'Analitika nastave'!X81+'Analitika nastave'!Y81+'Analitika nastave'!Z81,IF(K$7&gt;0,K$7/K$6*K80,""))</f>
        <v/>
      </c>
      <c r="L81" s="239"/>
      <c r="M81" s="68" t="str">
        <f>IF('Analitika nastave'!AH80="DA",'Analitika nastave'!AC81+'Analitika nastave'!AD81+'Analitika nastave'!AE81+'Analitika nastave'!AF81,IF(M$7&gt;0,M$7/M$6*M80,""))</f>
        <v/>
      </c>
      <c r="N81" s="239"/>
      <c r="O81" s="68" t="str">
        <f>IF('Analitika nastave'!AN80="DA",'Analitika nastave'!AI81+'Analitika nastave'!AJ81+'Analitika nastave'!AK81+'Analitika nastave'!AL81,IF(O$7&gt;0,O$7/O$6*O80,""))</f>
        <v/>
      </c>
      <c r="P81" s="239"/>
      <c r="Q81" s="251"/>
      <c r="R81" s="189"/>
    </row>
    <row r="82" spans="1:18" x14ac:dyDescent="0.25">
      <c r="A82" s="246">
        <f>'Analitika nastave'!A82</f>
        <v>38</v>
      </c>
      <c r="B82" s="248" t="str">
        <f>'Analitika nastave'!B82</f>
        <v xml:space="preserve"> </v>
      </c>
      <c r="C82" s="246">
        <f>'Analitika nastave'!C82:C83</f>
        <v>0</v>
      </c>
      <c r="D82" s="64" t="str">
        <f>'Analitika nastave'!D82</f>
        <v>B</v>
      </c>
      <c r="E82" s="89">
        <f>IF('Analitika nastave'!J82="DA",'Analitika nastave'!E82+'Analitika nastave'!F82+'Analitika nastave'!G82+'Analitika nastave'!H82,0)</f>
        <v>0</v>
      </c>
      <c r="F82" s="238" t="str">
        <f>IF(OR('Analitika nastave'!J82:J83="DA",AND(E83&gt;=(E$7/2),E$7&gt;0)),"DA","NE")</f>
        <v>NE</v>
      </c>
      <c r="G82" s="89">
        <f>IF('Analitika nastave'!P82="DA",'Analitika nastave'!K82+'Analitika nastave'!L82+'Analitika nastave'!M82+'Analitika nastave'!N82,0)</f>
        <v>0</v>
      </c>
      <c r="H82" s="238" t="str">
        <f>IF(OR('Analitika nastave'!P82:P83="DA",AND(G83&gt;=(G$7/2),G$7&gt;0)),"DA","NE")</f>
        <v>NE</v>
      </c>
      <c r="I82" s="89">
        <f>IF('Analitika nastave'!V82="DA",'Analitika nastave'!Q82+'Analitika nastave'!R82+'Analitika nastave'!S82+'Analitika nastave'!T82,0)</f>
        <v>0</v>
      </c>
      <c r="J82" s="238" t="str">
        <f>IF(OR('Analitika nastave'!V82:V83="DA",AND(I83&gt;=(I$7/2),I$7&gt;0)),"DA","NE")</f>
        <v>NE</v>
      </c>
      <c r="K82" s="89">
        <f>IF('Analitika nastave'!AB82="DA",'Analitika nastave'!W82+'Analitika nastave'!X82+'Analitika nastave'!Y82+'Analitika nastave'!Z82,0)</f>
        <v>0</v>
      </c>
      <c r="L82" s="238" t="str">
        <f>IF(OR('Analitika nastave'!AB82:AB83="DA",AND(K83&gt;=(K$7/2),K$7&gt;0)),"DA","NE")</f>
        <v>NE</v>
      </c>
      <c r="M82" s="89">
        <f>IF('Analitika nastave'!AH82="DA",'Analitika nastave'!AC82+'Analitika nastave'!AD82+'Analitika nastave'!AE82+'Analitika nastave'!AF82,0)</f>
        <v>0</v>
      </c>
      <c r="N82" s="238" t="str">
        <f>IF(OR('Analitika nastave'!AH82:AH83="DA",AND(M83&gt;=(M$7/2),M$7&gt;0)),"DA","NE")</f>
        <v>NE</v>
      </c>
      <c r="O82" s="89">
        <f>IF('Analitika nastave'!AN82="DA",'Analitika nastave'!AI82+'Analitika nastave'!AJ82+'Analitika nastave'!AK82+'Analitika nastave'!AL82,0)</f>
        <v>0</v>
      </c>
      <c r="P82" s="238" t="str">
        <f>IF(OR('Analitika nastave'!AN82:AN83="DA",AND(O83&gt;=(O$7/2),O$7&gt;0)),"DA","NE")</f>
        <v>NE</v>
      </c>
      <c r="Q82" s="252">
        <f t="shared" ref="Q82" si="72">IF(AND(P82="DA",N82="DA",L82="DA",J82="DA",H82="DA",F82="DA"),E83+G83+I83+K83+M83+O83,0)</f>
        <v>0</v>
      </c>
      <c r="R82" s="188" t="str">
        <f t="shared" ref="R82" si="73">IF(Q82&lt;50, "NE",IF(Q82&lt;60,2,IF(Q82&lt;75,3,IF(Q82&lt;90,4,5))))</f>
        <v>NE</v>
      </c>
    </row>
    <row r="83" spans="1:18" ht="15.75" thickBot="1" x14ac:dyDescent="0.3">
      <c r="A83" s="247"/>
      <c r="B83" s="249"/>
      <c r="C83" s="247"/>
      <c r="D83" s="61" t="str">
        <f>'Analitika nastave'!D83</f>
        <v>P</v>
      </c>
      <c r="E83" s="62" t="str">
        <f>IF('Analitika nastave'!J82="DA",'Analitika nastave'!E83+'Analitika nastave'!F83+'Analitika nastave'!G83+'Analitika nastave'!H83,IF(E$7&gt;0,E$7/E$6*E82,""))</f>
        <v/>
      </c>
      <c r="F83" s="239"/>
      <c r="G83" s="68" t="str">
        <f>IF('Analitika nastave'!P82="DA",'Analitika nastave'!K83+'Analitika nastave'!L83+'Analitika nastave'!M83+'Analitika nastave'!N83,IF(G$7&gt;0,G$7/G$6*G82,""))</f>
        <v/>
      </c>
      <c r="H83" s="239"/>
      <c r="I83" s="68" t="str">
        <f>IF('Analitika nastave'!V82="DA",'Analitika nastave'!Q83+'Analitika nastave'!R83+'Analitika nastave'!S83+'Analitika nastave'!T83,IF(I$7&gt;0,I$7/I$6*I82,""))</f>
        <v/>
      </c>
      <c r="J83" s="239"/>
      <c r="K83" s="68" t="str">
        <f>IF('Analitika nastave'!AB82="DA",'Analitika nastave'!W83+'Analitika nastave'!X83+'Analitika nastave'!Y83+'Analitika nastave'!Z83,IF(K$7&gt;0,K$7/K$6*K82,""))</f>
        <v/>
      </c>
      <c r="L83" s="239"/>
      <c r="M83" s="68" t="str">
        <f>IF('Analitika nastave'!AH82="DA",'Analitika nastave'!AC83+'Analitika nastave'!AD83+'Analitika nastave'!AE83+'Analitika nastave'!AF83,IF(M$7&gt;0,M$7/M$6*M82,""))</f>
        <v/>
      </c>
      <c r="N83" s="239"/>
      <c r="O83" s="68" t="str">
        <f>IF('Analitika nastave'!AN82="DA",'Analitika nastave'!AI83+'Analitika nastave'!AJ83+'Analitika nastave'!AK83+'Analitika nastave'!AL83,IF(O$7&gt;0,O$7/O$6*O82,""))</f>
        <v/>
      </c>
      <c r="P83" s="239"/>
      <c r="Q83" s="251"/>
      <c r="R83" s="189"/>
    </row>
    <row r="84" spans="1:18" x14ac:dyDescent="0.25">
      <c r="A84" s="246">
        <f>'Analitika nastave'!A84</f>
        <v>39</v>
      </c>
      <c r="B84" s="248" t="str">
        <f>'Analitika nastave'!B84</f>
        <v xml:space="preserve"> </v>
      </c>
      <c r="C84" s="246">
        <f>'Analitika nastave'!C84:C85</f>
        <v>0</v>
      </c>
      <c r="D84" s="64" t="str">
        <f>'Analitika nastave'!D84</f>
        <v>B</v>
      </c>
      <c r="E84" s="89">
        <f>IF('Analitika nastave'!J84="DA",'Analitika nastave'!E84+'Analitika nastave'!F84+'Analitika nastave'!G84+'Analitika nastave'!H84,0)</f>
        <v>0</v>
      </c>
      <c r="F84" s="238" t="str">
        <f>IF(OR('Analitika nastave'!J84:J85="DA",AND(E85&gt;=(E$7/2),E$7&gt;0)),"DA","NE")</f>
        <v>NE</v>
      </c>
      <c r="G84" s="89">
        <f>IF('Analitika nastave'!P84="DA",'Analitika nastave'!K84+'Analitika nastave'!L84+'Analitika nastave'!M84+'Analitika nastave'!N84,0)</f>
        <v>0</v>
      </c>
      <c r="H84" s="238" t="str">
        <f>IF(OR('Analitika nastave'!P84:P85="DA",AND(G85&gt;=(G$7/2),G$7&gt;0)),"DA","NE")</f>
        <v>NE</v>
      </c>
      <c r="I84" s="89">
        <f>IF('Analitika nastave'!V84="DA",'Analitika nastave'!Q84+'Analitika nastave'!R84+'Analitika nastave'!S84+'Analitika nastave'!T84,0)</f>
        <v>0</v>
      </c>
      <c r="J84" s="238" t="str">
        <f>IF(OR('Analitika nastave'!V84:V85="DA",AND(I85&gt;=(I$7/2),I$7&gt;0)),"DA","NE")</f>
        <v>NE</v>
      </c>
      <c r="K84" s="89">
        <f>IF('Analitika nastave'!AB84="DA",'Analitika nastave'!W84+'Analitika nastave'!X84+'Analitika nastave'!Y84+'Analitika nastave'!Z84,0)</f>
        <v>0</v>
      </c>
      <c r="L84" s="238" t="str">
        <f>IF(OR('Analitika nastave'!AB84:AB85="DA",AND(K85&gt;=(K$7/2),K$7&gt;0)),"DA","NE")</f>
        <v>NE</v>
      </c>
      <c r="M84" s="89">
        <f>IF('Analitika nastave'!AH84="DA",'Analitika nastave'!AC84+'Analitika nastave'!AD84+'Analitika nastave'!AE84+'Analitika nastave'!AF84,0)</f>
        <v>0</v>
      </c>
      <c r="N84" s="238" t="str">
        <f>IF(OR('Analitika nastave'!AH84:AH85="DA",AND(M85&gt;=(M$7/2),M$7&gt;0)),"DA","NE")</f>
        <v>NE</v>
      </c>
      <c r="O84" s="89">
        <f>IF('Analitika nastave'!AN84="DA",'Analitika nastave'!AI84+'Analitika nastave'!AJ84+'Analitika nastave'!AK84+'Analitika nastave'!AL84,0)</f>
        <v>0</v>
      </c>
      <c r="P84" s="238" t="str">
        <f>IF(OR('Analitika nastave'!AN84:AN85="DA",AND(O85&gt;=(O$7/2),O$7&gt;0)),"DA","NE")</f>
        <v>NE</v>
      </c>
      <c r="Q84" s="252">
        <f t="shared" ref="Q84" si="74">IF(AND(P84="DA",N84="DA",L84="DA",J84="DA",H84="DA",F84="DA"),E85+G85+I85+K85+M85+O85,0)</f>
        <v>0</v>
      </c>
      <c r="R84" s="188" t="str">
        <f t="shared" ref="R84" si="75">IF(Q84&lt;50, "NE",IF(Q84&lt;60,2,IF(Q84&lt;75,3,IF(Q84&lt;90,4,5))))</f>
        <v>NE</v>
      </c>
    </row>
    <row r="85" spans="1:18" ht="15.75" thickBot="1" x14ac:dyDescent="0.3">
      <c r="A85" s="247"/>
      <c r="B85" s="249"/>
      <c r="C85" s="247"/>
      <c r="D85" s="61" t="str">
        <f>'Analitika nastave'!D85</f>
        <v>P</v>
      </c>
      <c r="E85" s="62" t="str">
        <f>IF('Analitika nastave'!J84="DA",'Analitika nastave'!E85+'Analitika nastave'!F85+'Analitika nastave'!G85+'Analitika nastave'!H85,IF(E$7&gt;0,E$7/E$6*E84,""))</f>
        <v/>
      </c>
      <c r="F85" s="239"/>
      <c r="G85" s="68" t="str">
        <f>IF('Analitika nastave'!P84="DA",'Analitika nastave'!K85+'Analitika nastave'!L85+'Analitika nastave'!M85+'Analitika nastave'!N85,IF(G$7&gt;0,G$7/G$6*G84,""))</f>
        <v/>
      </c>
      <c r="H85" s="239"/>
      <c r="I85" s="68" t="str">
        <f>IF('Analitika nastave'!V84="DA",'Analitika nastave'!Q85+'Analitika nastave'!R85+'Analitika nastave'!S85+'Analitika nastave'!T85,IF(I$7&gt;0,I$7/I$6*I84,""))</f>
        <v/>
      </c>
      <c r="J85" s="239"/>
      <c r="K85" s="68" t="str">
        <f>IF('Analitika nastave'!AB84="DA",'Analitika nastave'!W85+'Analitika nastave'!X85+'Analitika nastave'!Y85+'Analitika nastave'!Z85,IF(K$7&gt;0,K$7/K$6*K84,""))</f>
        <v/>
      </c>
      <c r="L85" s="239"/>
      <c r="M85" s="68" t="str">
        <f>IF('Analitika nastave'!AH84="DA",'Analitika nastave'!AC85+'Analitika nastave'!AD85+'Analitika nastave'!AE85+'Analitika nastave'!AF85,IF(M$7&gt;0,M$7/M$6*M84,""))</f>
        <v/>
      </c>
      <c r="N85" s="239"/>
      <c r="O85" s="68" t="str">
        <f>IF('Analitika nastave'!AN84="DA",'Analitika nastave'!AI85+'Analitika nastave'!AJ85+'Analitika nastave'!AK85+'Analitika nastave'!AL85,IF(O$7&gt;0,O$7/O$6*O84,""))</f>
        <v/>
      </c>
      <c r="P85" s="239"/>
      <c r="Q85" s="251"/>
      <c r="R85" s="189"/>
    </row>
    <row r="86" spans="1:18" x14ac:dyDescent="0.25">
      <c r="A86" s="246">
        <f>'Analitika nastave'!A86</f>
        <v>40</v>
      </c>
      <c r="B86" s="248" t="str">
        <f>'Analitika nastave'!B86</f>
        <v xml:space="preserve"> </v>
      </c>
      <c r="C86" s="246">
        <f>'Analitika nastave'!C86:C87</f>
        <v>0</v>
      </c>
      <c r="D86" s="64" t="str">
        <f>'Analitika nastave'!D86</f>
        <v>B</v>
      </c>
      <c r="E86" s="89">
        <f>IF('Analitika nastave'!J86="DA",'Analitika nastave'!E86+'Analitika nastave'!F86+'Analitika nastave'!G86+'Analitika nastave'!H86,0)</f>
        <v>0</v>
      </c>
      <c r="F86" s="238" t="str">
        <f>IF(OR('Analitika nastave'!J86:J87="DA",AND(E87&gt;=(E$7/2),E$7&gt;0)),"DA","NE")</f>
        <v>NE</v>
      </c>
      <c r="G86" s="89">
        <f>IF('Analitika nastave'!P86="DA",'Analitika nastave'!K86+'Analitika nastave'!L86+'Analitika nastave'!M86+'Analitika nastave'!N86,0)</f>
        <v>0</v>
      </c>
      <c r="H86" s="238" t="str">
        <f>IF(OR('Analitika nastave'!P86:P87="DA",AND(G87&gt;=(G$7/2),G$7&gt;0)),"DA","NE")</f>
        <v>NE</v>
      </c>
      <c r="I86" s="89">
        <f>IF('Analitika nastave'!V86="DA",'Analitika nastave'!Q86+'Analitika nastave'!R86+'Analitika nastave'!S86+'Analitika nastave'!T86,0)</f>
        <v>0</v>
      </c>
      <c r="J86" s="238" t="str">
        <f>IF(OR('Analitika nastave'!V86:V87="DA",AND(I87&gt;=(I$7/2),I$7&gt;0)),"DA","NE")</f>
        <v>NE</v>
      </c>
      <c r="K86" s="89">
        <f>IF('Analitika nastave'!AB86="DA",'Analitika nastave'!W86+'Analitika nastave'!X86+'Analitika nastave'!Y86+'Analitika nastave'!Z86,0)</f>
        <v>0</v>
      </c>
      <c r="L86" s="238" t="str">
        <f>IF(OR('Analitika nastave'!AB86:AB87="DA",AND(K87&gt;=(K$7/2),K$7&gt;0)),"DA","NE")</f>
        <v>NE</v>
      </c>
      <c r="M86" s="89">
        <f>IF('Analitika nastave'!AH86="DA",'Analitika nastave'!AC86+'Analitika nastave'!AD86+'Analitika nastave'!AE86+'Analitika nastave'!AF86,0)</f>
        <v>0</v>
      </c>
      <c r="N86" s="238" t="str">
        <f>IF(OR('Analitika nastave'!AH86:AH87="DA",AND(M87&gt;=(M$7/2),M$7&gt;0)),"DA","NE")</f>
        <v>NE</v>
      </c>
      <c r="O86" s="89">
        <f>IF('Analitika nastave'!AN86="DA",'Analitika nastave'!AI86+'Analitika nastave'!AJ86+'Analitika nastave'!AK86+'Analitika nastave'!AL86,0)</f>
        <v>0</v>
      </c>
      <c r="P86" s="238" t="str">
        <f>IF(OR('Analitika nastave'!AN86:AN87="DA",AND(O87&gt;=(O$7/2),O$7&gt;0)),"DA","NE")</f>
        <v>NE</v>
      </c>
      <c r="Q86" s="252">
        <f t="shared" ref="Q86" si="76">IF(AND(P86="DA",N86="DA",L86="DA",J86="DA",H86="DA",F86="DA"),E87+G87+I87+K87+M87+O87,0)</f>
        <v>0</v>
      </c>
      <c r="R86" s="188" t="str">
        <f t="shared" ref="R86" si="77">IF(Q86&lt;50, "NE",IF(Q86&lt;60,2,IF(Q86&lt;75,3,IF(Q86&lt;90,4,5))))</f>
        <v>NE</v>
      </c>
    </row>
    <row r="87" spans="1:18" ht="15.75" thickBot="1" x14ac:dyDescent="0.3">
      <c r="A87" s="247"/>
      <c r="B87" s="249"/>
      <c r="C87" s="247"/>
      <c r="D87" s="61" t="str">
        <f>'Analitika nastave'!D87</f>
        <v>P</v>
      </c>
      <c r="E87" s="62" t="str">
        <f>IF('Analitika nastave'!J86="DA",'Analitika nastave'!E87+'Analitika nastave'!F87+'Analitika nastave'!G87+'Analitika nastave'!H87,IF(E$7&gt;0,E$7/E$6*E86,""))</f>
        <v/>
      </c>
      <c r="F87" s="239"/>
      <c r="G87" s="68" t="str">
        <f>IF('Analitika nastave'!P86="DA",'Analitika nastave'!K87+'Analitika nastave'!L87+'Analitika nastave'!M87+'Analitika nastave'!N87,IF(G$7&gt;0,G$7/G$6*G86,""))</f>
        <v/>
      </c>
      <c r="H87" s="239"/>
      <c r="I87" s="68" t="str">
        <f>IF('Analitika nastave'!V86="DA",'Analitika nastave'!Q87+'Analitika nastave'!R87+'Analitika nastave'!S87+'Analitika nastave'!T87,IF(I$7&gt;0,I$7/I$6*I86,""))</f>
        <v/>
      </c>
      <c r="J87" s="239"/>
      <c r="K87" s="68" t="str">
        <f>IF('Analitika nastave'!AB86="DA",'Analitika nastave'!W87+'Analitika nastave'!X87+'Analitika nastave'!Y87+'Analitika nastave'!Z87,IF(K$7&gt;0,K$7/K$6*K86,""))</f>
        <v/>
      </c>
      <c r="L87" s="239"/>
      <c r="M87" s="68" t="str">
        <f>IF('Analitika nastave'!AH86="DA",'Analitika nastave'!AC87+'Analitika nastave'!AD87+'Analitika nastave'!AE87+'Analitika nastave'!AF87,IF(M$7&gt;0,M$7/M$6*M86,""))</f>
        <v/>
      </c>
      <c r="N87" s="239"/>
      <c r="O87" s="68" t="str">
        <f>IF('Analitika nastave'!AN86="DA",'Analitika nastave'!AI87+'Analitika nastave'!AJ87+'Analitika nastave'!AK87+'Analitika nastave'!AL87,IF(O$7&gt;0,O$7/O$6*O86,""))</f>
        <v/>
      </c>
      <c r="P87" s="239"/>
      <c r="Q87" s="251"/>
      <c r="R87" s="189"/>
    </row>
    <row r="88" spans="1:18" x14ac:dyDescent="0.25">
      <c r="A88" s="246">
        <f>'Analitika nastave'!A88</f>
        <v>41</v>
      </c>
      <c r="B88" s="248" t="str">
        <f>'Analitika nastave'!B88</f>
        <v xml:space="preserve"> </v>
      </c>
      <c r="C88" s="246">
        <f>'Analitika nastave'!C88:C89</f>
        <v>0</v>
      </c>
      <c r="D88" s="64" t="str">
        <f>'Analitika nastave'!D88</f>
        <v>B</v>
      </c>
      <c r="E88" s="89">
        <f>IF('Analitika nastave'!J88="DA",'Analitika nastave'!E88+'Analitika nastave'!F88+'Analitika nastave'!G88+'Analitika nastave'!H88,0)</f>
        <v>0</v>
      </c>
      <c r="F88" s="238" t="str">
        <f>IF(OR('Analitika nastave'!J88:J89="DA",AND(E89&gt;=(E$7/2),E$7&gt;0)),"DA","NE")</f>
        <v>NE</v>
      </c>
      <c r="G88" s="89">
        <f>IF('Analitika nastave'!P88="DA",'Analitika nastave'!K88+'Analitika nastave'!L88+'Analitika nastave'!M88+'Analitika nastave'!N88,0)</f>
        <v>0</v>
      </c>
      <c r="H88" s="238" t="str">
        <f>IF(OR('Analitika nastave'!P88:P89="DA",AND(G89&gt;=(G$7/2),G$7&gt;0)),"DA","NE")</f>
        <v>NE</v>
      </c>
      <c r="I88" s="89">
        <f>IF('Analitika nastave'!V88="DA",'Analitika nastave'!Q88+'Analitika nastave'!R88+'Analitika nastave'!S88+'Analitika nastave'!T88,0)</f>
        <v>0</v>
      </c>
      <c r="J88" s="238" t="str">
        <f>IF(OR('Analitika nastave'!V88:V89="DA",AND(I89&gt;=(I$7/2),I$7&gt;0)),"DA","NE")</f>
        <v>NE</v>
      </c>
      <c r="K88" s="89">
        <f>IF('Analitika nastave'!AB88="DA",'Analitika nastave'!W88+'Analitika nastave'!X88+'Analitika nastave'!Y88+'Analitika nastave'!Z88,0)</f>
        <v>0</v>
      </c>
      <c r="L88" s="238" t="str">
        <f>IF(OR('Analitika nastave'!AB88:AB89="DA",AND(K89&gt;=(K$7/2),K$7&gt;0)),"DA","NE")</f>
        <v>NE</v>
      </c>
      <c r="M88" s="89">
        <f>IF('Analitika nastave'!AH88="DA",'Analitika nastave'!AC88+'Analitika nastave'!AD88+'Analitika nastave'!AE88+'Analitika nastave'!AF88,0)</f>
        <v>0</v>
      </c>
      <c r="N88" s="238" t="str">
        <f>IF(OR('Analitika nastave'!AH88:AH89="DA",AND(M89&gt;=(M$7/2),M$7&gt;0)),"DA","NE")</f>
        <v>NE</v>
      </c>
      <c r="O88" s="89">
        <f>IF('Analitika nastave'!AN88="DA",'Analitika nastave'!AI88+'Analitika nastave'!AJ88+'Analitika nastave'!AK88+'Analitika nastave'!AL88,0)</f>
        <v>0</v>
      </c>
      <c r="P88" s="238" t="str">
        <f>IF(OR('Analitika nastave'!AN88:AN89="DA",AND(O89&gt;=(O$7/2),O$7&gt;0)),"DA","NE")</f>
        <v>NE</v>
      </c>
      <c r="Q88" s="252">
        <f t="shared" ref="Q88" si="78">IF(AND(P88="DA",N88="DA",L88="DA",J88="DA",H88="DA",F88="DA"),E89+G89+I89+K89+M89+O89,0)</f>
        <v>0</v>
      </c>
      <c r="R88" s="188" t="str">
        <f t="shared" ref="R88" si="79">IF(Q88&lt;50, "NE",IF(Q88&lt;60,2,IF(Q88&lt;75,3,IF(Q88&lt;90,4,5))))</f>
        <v>NE</v>
      </c>
    </row>
    <row r="89" spans="1:18" ht="15.75" thickBot="1" x14ac:dyDescent="0.3">
      <c r="A89" s="247"/>
      <c r="B89" s="249"/>
      <c r="C89" s="247"/>
      <c r="D89" s="61" t="str">
        <f>'Analitika nastave'!D89</f>
        <v>P</v>
      </c>
      <c r="E89" s="62" t="str">
        <f>IF('Analitika nastave'!J88="DA",'Analitika nastave'!E89+'Analitika nastave'!F89+'Analitika nastave'!G89+'Analitika nastave'!H89,IF(E$7&gt;0,E$7/E$6*E88,""))</f>
        <v/>
      </c>
      <c r="F89" s="239"/>
      <c r="G89" s="68" t="str">
        <f>IF('Analitika nastave'!P88="DA",'Analitika nastave'!K89+'Analitika nastave'!L89+'Analitika nastave'!M89+'Analitika nastave'!N89,IF(G$7&gt;0,G$7/G$6*G88,""))</f>
        <v/>
      </c>
      <c r="H89" s="239"/>
      <c r="I89" s="68" t="str">
        <f>IF('Analitika nastave'!V88="DA",'Analitika nastave'!Q89+'Analitika nastave'!R89+'Analitika nastave'!S89+'Analitika nastave'!T89,IF(I$7&gt;0,I$7/I$6*I88,""))</f>
        <v/>
      </c>
      <c r="J89" s="239"/>
      <c r="K89" s="68" t="str">
        <f>IF('Analitika nastave'!AB88="DA",'Analitika nastave'!W89+'Analitika nastave'!X89+'Analitika nastave'!Y89+'Analitika nastave'!Z89,IF(K$7&gt;0,K$7/K$6*K88,""))</f>
        <v/>
      </c>
      <c r="L89" s="239"/>
      <c r="M89" s="68" t="str">
        <f>IF('Analitika nastave'!AH88="DA",'Analitika nastave'!AC89+'Analitika nastave'!AD89+'Analitika nastave'!AE89+'Analitika nastave'!AF89,IF(M$7&gt;0,M$7/M$6*M88,""))</f>
        <v/>
      </c>
      <c r="N89" s="239"/>
      <c r="O89" s="68" t="str">
        <f>IF('Analitika nastave'!AN88="DA",'Analitika nastave'!AI89+'Analitika nastave'!AJ89+'Analitika nastave'!AK89+'Analitika nastave'!AL89,IF(O$7&gt;0,O$7/O$6*O88,""))</f>
        <v/>
      </c>
      <c r="P89" s="239"/>
      <c r="Q89" s="251"/>
      <c r="R89" s="189"/>
    </row>
    <row r="90" spans="1:18" x14ac:dyDescent="0.25">
      <c r="A90" s="246">
        <f>'Analitika nastave'!A90</f>
        <v>42</v>
      </c>
      <c r="B90" s="248" t="str">
        <f>'Analitika nastave'!B90</f>
        <v xml:space="preserve"> </v>
      </c>
      <c r="C90" s="246">
        <f>'Analitika nastave'!C90:C91</f>
        <v>0</v>
      </c>
      <c r="D90" s="64" t="str">
        <f>'Analitika nastave'!D90</f>
        <v>B</v>
      </c>
      <c r="E90" s="89">
        <f>IF('Analitika nastave'!J90="DA",'Analitika nastave'!E90+'Analitika nastave'!F90+'Analitika nastave'!G90+'Analitika nastave'!H90,0)</f>
        <v>0</v>
      </c>
      <c r="F90" s="238" t="str">
        <f>IF(OR('Analitika nastave'!J90:J91="DA",AND(E91&gt;=(E$7/2),E$7&gt;0)),"DA","NE")</f>
        <v>NE</v>
      </c>
      <c r="G90" s="89">
        <f>IF('Analitika nastave'!P90="DA",'Analitika nastave'!K90+'Analitika nastave'!L90+'Analitika nastave'!M90+'Analitika nastave'!N90,0)</f>
        <v>0</v>
      </c>
      <c r="H90" s="238" t="str">
        <f>IF(OR('Analitika nastave'!P90:P91="DA",AND(G91&gt;=(G$7/2),G$7&gt;0)),"DA","NE")</f>
        <v>NE</v>
      </c>
      <c r="I90" s="89">
        <f>IF('Analitika nastave'!V90="DA",'Analitika nastave'!Q90+'Analitika nastave'!R90+'Analitika nastave'!S90+'Analitika nastave'!T90,0)</f>
        <v>0</v>
      </c>
      <c r="J90" s="238" t="str">
        <f>IF(OR('Analitika nastave'!V90:V91="DA",AND(I91&gt;=(I$7/2),I$7&gt;0)),"DA","NE")</f>
        <v>NE</v>
      </c>
      <c r="K90" s="89">
        <f>IF('Analitika nastave'!AB90="DA",'Analitika nastave'!W90+'Analitika nastave'!X90+'Analitika nastave'!Y90+'Analitika nastave'!Z90,0)</f>
        <v>0</v>
      </c>
      <c r="L90" s="238" t="str">
        <f>IF(OR('Analitika nastave'!AB90:AB91="DA",AND(K91&gt;=(K$7/2),K$7&gt;0)),"DA","NE")</f>
        <v>NE</v>
      </c>
      <c r="M90" s="89">
        <f>IF('Analitika nastave'!AH90="DA",'Analitika nastave'!AC90+'Analitika nastave'!AD90+'Analitika nastave'!AE90+'Analitika nastave'!AF90,0)</f>
        <v>0</v>
      </c>
      <c r="N90" s="238" t="str">
        <f>IF(OR('Analitika nastave'!AH90:AH91="DA",AND(M91&gt;=(M$7/2),M$7&gt;0)),"DA","NE")</f>
        <v>NE</v>
      </c>
      <c r="O90" s="89">
        <f>IF('Analitika nastave'!AN90="DA",'Analitika nastave'!AI90+'Analitika nastave'!AJ90+'Analitika nastave'!AK90+'Analitika nastave'!AL90,0)</f>
        <v>0</v>
      </c>
      <c r="P90" s="238" t="str">
        <f>IF(OR('Analitika nastave'!AN90:AN91="DA",AND(O91&gt;=(O$7/2),O$7&gt;0)),"DA","NE")</f>
        <v>NE</v>
      </c>
      <c r="Q90" s="252">
        <f t="shared" ref="Q90" si="80">IF(AND(P90="DA",N90="DA",L90="DA",J90="DA",H90="DA",F90="DA"),E91+G91+I91+K91+M91+O91,0)</f>
        <v>0</v>
      </c>
      <c r="R90" s="188" t="str">
        <f t="shared" ref="R90" si="81">IF(Q90&lt;50, "NE",IF(Q90&lt;60,2,IF(Q90&lt;75,3,IF(Q90&lt;90,4,5))))</f>
        <v>NE</v>
      </c>
    </row>
    <row r="91" spans="1:18" ht="15.75" thickBot="1" x14ac:dyDescent="0.3">
      <c r="A91" s="247"/>
      <c r="B91" s="249"/>
      <c r="C91" s="247"/>
      <c r="D91" s="61" t="str">
        <f>'Analitika nastave'!D91</f>
        <v>P</v>
      </c>
      <c r="E91" s="62" t="str">
        <f>IF('Analitika nastave'!J90="DA",'Analitika nastave'!E91+'Analitika nastave'!F91+'Analitika nastave'!G91+'Analitika nastave'!H91,IF(E$7&gt;0,E$7/E$6*E90,""))</f>
        <v/>
      </c>
      <c r="F91" s="239"/>
      <c r="G91" s="68" t="str">
        <f>IF('Analitika nastave'!P90="DA",'Analitika nastave'!K91+'Analitika nastave'!L91+'Analitika nastave'!M91+'Analitika nastave'!N91,IF(G$7&gt;0,G$7/G$6*G90,""))</f>
        <v/>
      </c>
      <c r="H91" s="239"/>
      <c r="I91" s="68" t="str">
        <f>IF('Analitika nastave'!V90="DA",'Analitika nastave'!Q91+'Analitika nastave'!R91+'Analitika nastave'!S91+'Analitika nastave'!T91,IF(I$7&gt;0,I$7/I$6*I90,""))</f>
        <v/>
      </c>
      <c r="J91" s="239"/>
      <c r="K91" s="68" t="str">
        <f>IF('Analitika nastave'!AB90="DA",'Analitika nastave'!W91+'Analitika nastave'!X91+'Analitika nastave'!Y91+'Analitika nastave'!Z91,IF(K$7&gt;0,K$7/K$6*K90,""))</f>
        <v/>
      </c>
      <c r="L91" s="239"/>
      <c r="M91" s="68" t="str">
        <f>IF('Analitika nastave'!AH90="DA",'Analitika nastave'!AC91+'Analitika nastave'!AD91+'Analitika nastave'!AE91+'Analitika nastave'!AF91,IF(M$7&gt;0,M$7/M$6*M90,""))</f>
        <v/>
      </c>
      <c r="N91" s="239"/>
      <c r="O91" s="68" t="str">
        <f>IF('Analitika nastave'!AN90="DA",'Analitika nastave'!AI91+'Analitika nastave'!AJ91+'Analitika nastave'!AK91+'Analitika nastave'!AL91,IF(O$7&gt;0,O$7/O$6*O90,""))</f>
        <v/>
      </c>
      <c r="P91" s="239"/>
      <c r="Q91" s="251"/>
      <c r="R91" s="189"/>
    </row>
    <row r="92" spans="1:18" x14ac:dyDescent="0.25">
      <c r="A92" s="246">
        <f>'Analitika nastave'!A92</f>
        <v>43</v>
      </c>
      <c r="B92" s="248" t="str">
        <f>'Analitika nastave'!B92</f>
        <v xml:space="preserve"> </v>
      </c>
      <c r="C92" s="246">
        <f>'Analitika nastave'!C92:C93</f>
        <v>0</v>
      </c>
      <c r="D92" s="64" t="str">
        <f>'Analitika nastave'!D92</f>
        <v>B</v>
      </c>
      <c r="E92" s="89">
        <f>IF('Analitika nastave'!J92="DA",'Analitika nastave'!E92+'Analitika nastave'!F92+'Analitika nastave'!G92+'Analitika nastave'!H92,0)</f>
        <v>0</v>
      </c>
      <c r="F92" s="238" t="str">
        <f>IF(OR('Analitika nastave'!J92:J93="DA",AND(E93&gt;=(E$7/2),E$7&gt;0)),"DA","NE")</f>
        <v>NE</v>
      </c>
      <c r="G92" s="89">
        <f>IF('Analitika nastave'!P92="DA",'Analitika nastave'!K92+'Analitika nastave'!L92+'Analitika nastave'!M92+'Analitika nastave'!N92,0)</f>
        <v>0</v>
      </c>
      <c r="H92" s="238" t="str">
        <f>IF(OR('Analitika nastave'!P92:P93="DA",AND(G93&gt;=(G$7/2),G$7&gt;0)),"DA","NE")</f>
        <v>NE</v>
      </c>
      <c r="I92" s="89">
        <f>IF('Analitika nastave'!V92="DA",'Analitika nastave'!Q92+'Analitika nastave'!R92+'Analitika nastave'!S92+'Analitika nastave'!T92,0)</f>
        <v>0</v>
      </c>
      <c r="J92" s="238" t="str">
        <f>IF(OR('Analitika nastave'!V92:V93="DA",AND(I93&gt;=(I$7/2),I$7&gt;0)),"DA","NE")</f>
        <v>NE</v>
      </c>
      <c r="K92" s="89">
        <f>IF('Analitika nastave'!AB92="DA",'Analitika nastave'!W92+'Analitika nastave'!X92+'Analitika nastave'!Y92+'Analitika nastave'!Z92,0)</f>
        <v>0</v>
      </c>
      <c r="L92" s="238" t="str">
        <f>IF(OR('Analitika nastave'!AB92:AB93="DA",AND(K93&gt;=(K$7/2),K$7&gt;0)),"DA","NE")</f>
        <v>NE</v>
      </c>
      <c r="M92" s="89">
        <f>IF('Analitika nastave'!AH92="DA",'Analitika nastave'!AC92+'Analitika nastave'!AD92+'Analitika nastave'!AE92+'Analitika nastave'!AF92,0)</f>
        <v>0</v>
      </c>
      <c r="N92" s="238" t="str">
        <f>IF(OR('Analitika nastave'!AH92:AH93="DA",AND(M93&gt;=(M$7/2),M$7&gt;0)),"DA","NE")</f>
        <v>NE</v>
      </c>
      <c r="O92" s="89">
        <f>IF('Analitika nastave'!AN92="DA",'Analitika nastave'!AI92+'Analitika nastave'!AJ92+'Analitika nastave'!AK92+'Analitika nastave'!AL92,0)</f>
        <v>0</v>
      </c>
      <c r="P92" s="238" t="str">
        <f>IF(OR('Analitika nastave'!AN92:AN93="DA",AND(O93&gt;=(O$7/2),O$7&gt;0)),"DA","NE")</f>
        <v>NE</v>
      </c>
      <c r="Q92" s="252">
        <f t="shared" ref="Q92" si="82">IF(AND(P92="DA",N92="DA",L92="DA",J92="DA",H92="DA",F92="DA"),E93+G93+I93+K93+M93+O93,0)</f>
        <v>0</v>
      </c>
      <c r="R92" s="188" t="str">
        <f t="shared" ref="R92" si="83">IF(Q92&lt;50, "NE",IF(Q92&lt;60,2,IF(Q92&lt;75,3,IF(Q92&lt;90,4,5))))</f>
        <v>NE</v>
      </c>
    </row>
    <row r="93" spans="1:18" ht="15.75" thickBot="1" x14ac:dyDescent="0.3">
      <c r="A93" s="247"/>
      <c r="B93" s="249"/>
      <c r="C93" s="247"/>
      <c r="D93" s="61" t="str">
        <f>'Analitika nastave'!D93</f>
        <v>P</v>
      </c>
      <c r="E93" s="62" t="str">
        <f>IF('Analitika nastave'!J92="DA",'Analitika nastave'!E93+'Analitika nastave'!F93+'Analitika nastave'!G93+'Analitika nastave'!H93,IF(E$7&gt;0,E$7/E$6*E92,""))</f>
        <v/>
      </c>
      <c r="F93" s="239"/>
      <c r="G93" s="68" t="str">
        <f>IF('Analitika nastave'!P92="DA",'Analitika nastave'!K93+'Analitika nastave'!L93+'Analitika nastave'!M93+'Analitika nastave'!N93,IF(G$7&gt;0,G$7/G$6*G92,""))</f>
        <v/>
      </c>
      <c r="H93" s="239"/>
      <c r="I93" s="68" t="str">
        <f>IF('Analitika nastave'!V92="DA",'Analitika nastave'!Q93+'Analitika nastave'!R93+'Analitika nastave'!S93+'Analitika nastave'!T93,IF(I$7&gt;0,I$7/I$6*I92,""))</f>
        <v/>
      </c>
      <c r="J93" s="239"/>
      <c r="K93" s="68" t="str">
        <f>IF('Analitika nastave'!AB92="DA",'Analitika nastave'!W93+'Analitika nastave'!X93+'Analitika nastave'!Y93+'Analitika nastave'!Z93,IF(K$7&gt;0,K$7/K$6*K92,""))</f>
        <v/>
      </c>
      <c r="L93" s="239"/>
      <c r="M93" s="68" t="str">
        <f>IF('Analitika nastave'!AH92="DA",'Analitika nastave'!AC93+'Analitika nastave'!AD93+'Analitika nastave'!AE93+'Analitika nastave'!AF93,IF(M$7&gt;0,M$7/M$6*M92,""))</f>
        <v/>
      </c>
      <c r="N93" s="239"/>
      <c r="O93" s="68" t="str">
        <f>IF('Analitika nastave'!AN92="DA",'Analitika nastave'!AI93+'Analitika nastave'!AJ93+'Analitika nastave'!AK93+'Analitika nastave'!AL93,IF(O$7&gt;0,O$7/O$6*O92,""))</f>
        <v/>
      </c>
      <c r="P93" s="239"/>
      <c r="Q93" s="251"/>
      <c r="R93" s="189"/>
    </row>
    <row r="94" spans="1:18" x14ac:dyDescent="0.25">
      <c r="A94" s="246">
        <f>'Analitika nastave'!A94</f>
        <v>44</v>
      </c>
      <c r="B94" s="248" t="str">
        <f>'Analitika nastave'!B94</f>
        <v xml:space="preserve"> </v>
      </c>
      <c r="C94" s="246">
        <f>'Analitika nastave'!C94:C95</f>
        <v>0</v>
      </c>
      <c r="D94" s="64" t="str">
        <f>'Analitika nastave'!D94</f>
        <v>B</v>
      </c>
      <c r="E94" s="89">
        <f>IF('Analitika nastave'!J94="DA",'Analitika nastave'!E94+'Analitika nastave'!F94+'Analitika nastave'!G94+'Analitika nastave'!H94,0)</f>
        <v>0</v>
      </c>
      <c r="F94" s="238" t="str">
        <f>IF(OR('Analitika nastave'!J94:J95="DA",AND(E95&gt;=(E$7/2),E$7&gt;0)),"DA","NE")</f>
        <v>NE</v>
      </c>
      <c r="G94" s="89">
        <f>IF('Analitika nastave'!P94="DA",'Analitika nastave'!K94+'Analitika nastave'!L94+'Analitika nastave'!M94+'Analitika nastave'!N94,0)</f>
        <v>0</v>
      </c>
      <c r="H94" s="238" t="str">
        <f>IF(OR('Analitika nastave'!P94:P95="DA",AND(G95&gt;=(G$7/2),G$7&gt;0)),"DA","NE")</f>
        <v>NE</v>
      </c>
      <c r="I94" s="89">
        <f>IF('Analitika nastave'!V94="DA",'Analitika nastave'!Q94+'Analitika nastave'!R94+'Analitika nastave'!S94+'Analitika nastave'!T94,0)</f>
        <v>0</v>
      </c>
      <c r="J94" s="238" t="str">
        <f>IF(OR('Analitika nastave'!V94:V95="DA",AND(I95&gt;=(I$7/2),I$7&gt;0)),"DA","NE")</f>
        <v>NE</v>
      </c>
      <c r="K94" s="89">
        <f>IF('Analitika nastave'!AB94="DA",'Analitika nastave'!W94+'Analitika nastave'!X94+'Analitika nastave'!Y94+'Analitika nastave'!Z94,0)</f>
        <v>0</v>
      </c>
      <c r="L94" s="238" t="str">
        <f>IF(OR('Analitika nastave'!AB94:AB95="DA",AND(K95&gt;=(K$7/2),K$7&gt;0)),"DA","NE")</f>
        <v>NE</v>
      </c>
      <c r="M94" s="89">
        <f>IF('Analitika nastave'!AH94="DA",'Analitika nastave'!AC94+'Analitika nastave'!AD94+'Analitika nastave'!AE94+'Analitika nastave'!AF94,0)</f>
        <v>0</v>
      </c>
      <c r="N94" s="238" t="str">
        <f>IF(OR('Analitika nastave'!AH94:AH95="DA",AND(M95&gt;=(M$7/2),M$7&gt;0)),"DA","NE")</f>
        <v>NE</v>
      </c>
      <c r="O94" s="89">
        <f>IF('Analitika nastave'!AN94="DA",'Analitika nastave'!AI94+'Analitika nastave'!AJ94+'Analitika nastave'!AK94+'Analitika nastave'!AL94,0)</f>
        <v>0</v>
      </c>
      <c r="P94" s="238" t="str">
        <f>IF(OR('Analitika nastave'!AN94:AN95="DA",AND(O95&gt;=(O$7/2),O$7&gt;0)),"DA","NE")</f>
        <v>NE</v>
      </c>
      <c r="Q94" s="252">
        <f t="shared" ref="Q94" si="84">IF(AND(P94="DA",N94="DA",L94="DA",J94="DA",H94="DA",F94="DA"),E95+G95+I95+K95+M95+O95,0)</f>
        <v>0</v>
      </c>
      <c r="R94" s="188" t="str">
        <f t="shared" ref="R94" si="85">IF(Q94&lt;50, "NE",IF(Q94&lt;60,2,IF(Q94&lt;75,3,IF(Q94&lt;90,4,5))))</f>
        <v>NE</v>
      </c>
    </row>
    <row r="95" spans="1:18" ht="15.75" thickBot="1" x14ac:dyDescent="0.3">
      <c r="A95" s="247"/>
      <c r="B95" s="249"/>
      <c r="C95" s="247"/>
      <c r="D95" s="61" t="str">
        <f>'Analitika nastave'!D95</f>
        <v>P</v>
      </c>
      <c r="E95" s="62" t="str">
        <f>IF('Analitika nastave'!J94="DA",'Analitika nastave'!E95+'Analitika nastave'!F95+'Analitika nastave'!G95+'Analitika nastave'!H95,IF(E$7&gt;0,E$7/E$6*E94,""))</f>
        <v/>
      </c>
      <c r="F95" s="239"/>
      <c r="G95" s="68" t="str">
        <f>IF('Analitika nastave'!P94="DA",'Analitika nastave'!K95+'Analitika nastave'!L95+'Analitika nastave'!M95+'Analitika nastave'!N95,IF(G$7&gt;0,G$7/G$6*G94,""))</f>
        <v/>
      </c>
      <c r="H95" s="239"/>
      <c r="I95" s="68" t="str">
        <f>IF('Analitika nastave'!V94="DA",'Analitika nastave'!Q95+'Analitika nastave'!R95+'Analitika nastave'!S95+'Analitika nastave'!T95,IF(I$7&gt;0,I$7/I$6*I94,""))</f>
        <v/>
      </c>
      <c r="J95" s="239"/>
      <c r="K95" s="68" t="str">
        <f>IF('Analitika nastave'!AB94="DA",'Analitika nastave'!W95+'Analitika nastave'!X95+'Analitika nastave'!Y95+'Analitika nastave'!Z95,IF(K$7&gt;0,K$7/K$6*K94,""))</f>
        <v/>
      </c>
      <c r="L95" s="239"/>
      <c r="M95" s="68" t="str">
        <f>IF('Analitika nastave'!AH94="DA",'Analitika nastave'!AC95+'Analitika nastave'!AD95+'Analitika nastave'!AE95+'Analitika nastave'!AF95,IF(M$7&gt;0,M$7/M$6*M94,""))</f>
        <v/>
      </c>
      <c r="N95" s="239"/>
      <c r="O95" s="68" t="str">
        <f>IF('Analitika nastave'!AN94="DA",'Analitika nastave'!AI95+'Analitika nastave'!AJ95+'Analitika nastave'!AK95+'Analitika nastave'!AL95,IF(O$7&gt;0,O$7/O$6*O94,""))</f>
        <v/>
      </c>
      <c r="P95" s="239"/>
      <c r="Q95" s="251"/>
      <c r="R95" s="189"/>
    </row>
    <row r="96" spans="1:18" x14ac:dyDescent="0.25">
      <c r="A96" s="246">
        <f>'Analitika nastave'!A96</f>
        <v>45</v>
      </c>
      <c r="B96" s="248" t="str">
        <f>'Analitika nastave'!B96</f>
        <v xml:space="preserve"> </v>
      </c>
      <c r="C96" s="246">
        <f>'Analitika nastave'!C96:C97</f>
        <v>0</v>
      </c>
      <c r="D96" s="64" t="str">
        <f>'Analitika nastave'!D96</f>
        <v>B</v>
      </c>
      <c r="E96" s="89">
        <f>IF('Analitika nastave'!J96="DA",'Analitika nastave'!E96+'Analitika nastave'!F96+'Analitika nastave'!G96+'Analitika nastave'!H96,0)</f>
        <v>0</v>
      </c>
      <c r="F96" s="238" t="str">
        <f>IF(OR('Analitika nastave'!J96:J97="DA",AND(E97&gt;=(E$7/2),E$7&gt;0)),"DA","NE")</f>
        <v>NE</v>
      </c>
      <c r="G96" s="89">
        <f>IF('Analitika nastave'!P96="DA",'Analitika nastave'!K96+'Analitika nastave'!L96+'Analitika nastave'!M96+'Analitika nastave'!N96,0)</f>
        <v>0</v>
      </c>
      <c r="H96" s="238" t="str">
        <f>IF(OR('Analitika nastave'!P96:P97="DA",AND(G97&gt;=(G$7/2),G$7&gt;0)),"DA","NE")</f>
        <v>NE</v>
      </c>
      <c r="I96" s="89">
        <f>IF('Analitika nastave'!V96="DA",'Analitika nastave'!Q96+'Analitika nastave'!R96+'Analitika nastave'!S96+'Analitika nastave'!T96,0)</f>
        <v>0</v>
      </c>
      <c r="J96" s="238" t="str">
        <f>IF(OR('Analitika nastave'!V96:V97="DA",AND(I97&gt;=(I$7/2),I$7&gt;0)),"DA","NE")</f>
        <v>NE</v>
      </c>
      <c r="K96" s="89">
        <f>IF('Analitika nastave'!AB96="DA",'Analitika nastave'!W96+'Analitika nastave'!X96+'Analitika nastave'!Y96+'Analitika nastave'!Z96,0)</f>
        <v>0</v>
      </c>
      <c r="L96" s="238" t="str">
        <f>IF(OR('Analitika nastave'!AB96:AB97="DA",AND(K97&gt;=(K$7/2),K$7&gt;0)),"DA","NE")</f>
        <v>NE</v>
      </c>
      <c r="M96" s="89">
        <f>IF('Analitika nastave'!AH96="DA",'Analitika nastave'!AC96+'Analitika nastave'!AD96+'Analitika nastave'!AE96+'Analitika nastave'!AF96,0)</f>
        <v>0</v>
      </c>
      <c r="N96" s="238" t="str">
        <f>IF(OR('Analitika nastave'!AH96:AH97="DA",AND(M97&gt;=(M$7/2),M$7&gt;0)),"DA","NE")</f>
        <v>NE</v>
      </c>
      <c r="O96" s="89">
        <f>IF('Analitika nastave'!AN96="DA",'Analitika nastave'!AI96+'Analitika nastave'!AJ96+'Analitika nastave'!AK96+'Analitika nastave'!AL96,0)</f>
        <v>0</v>
      </c>
      <c r="P96" s="238" t="str">
        <f>IF(OR('Analitika nastave'!AN96:AN97="DA",AND(O97&gt;=(O$7/2),O$7&gt;0)),"DA","NE")</f>
        <v>NE</v>
      </c>
      <c r="Q96" s="252">
        <f t="shared" ref="Q96" si="86">IF(AND(P96="DA",N96="DA",L96="DA",J96="DA",H96="DA",F96="DA"),E97+G97+I97+K97+M97+O97,0)</f>
        <v>0</v>
      </c>
      <c r="R96" s="188" t="str">
        <f t="shared" ref="R96" si="87">IF(Q96&lt;50, "NE",IF(Q96&lt;60,2,IF(Q96&lt;75,3,IF(Q96&lt;90,4,5))))</f>
        <v>NE</v>
      </c>
    </row>
    <row r="97" spans="1:18" ht="15.75" thickBot="1" x14ac:dyDescent="0.3">
      <c r="A97" s="247"/>
      <c r="B97" s="249"/>
      <c r="C97" s="247"/>
      <c r="D97" s="61" t="str">
        <f>'Analitika nastave'!D97</f>
        <v>P</v>
      </c>
      <c r="E97" s="62" t="str">
        <f>IF('Analitika nastave'!J96="DA",'Analitika nastave'!E97+'Analitika nastave'!F97+'Analitika nastave'!G97+'Analitika nastave'!H97,IF(E$7&gt;0,E$7/E$6*E96,""))</f>
        <v/>
      </c>
      <c r="F97" s="239"/>
      <c r="G97" s="68" t="str">
        <f>IF('Analitika nastave'!P96="DA",'Analitika nastave'!K97+'Analitika nastave'!L97+'Analitika nastave'!M97+'Analitika nastave'!N97,IF(G$7&gt;0,G$7/G$6*G96,""))</f>
        <v/>
      </c>
      <c r="H97" s="239"/>
      <c r="I97" s="68" t="str">
        <f>IF('Analitika nastave'!V96="DA",'Analitika nastave'!Q97+'Analitika nastave'!R97+'Analitika nastave'!S97+'Analitika nastave'!T97,IF(I$7&gt;0,I$7/I$6*I96,""))</f>
        <v/>
      </c>
      <c r="J97" s="239"/>
      <c r="K97" s="68" t="str">
        <f>IF('Analitika nastave'!AB96="DA",'Analitika nastave'!W97+'Analitika nastave'!X97+'Analitika nastave'!Y97+'Analitika nastave'!Z97,IF(K$7&gt;0,K$7/K$6*K96,""))</f>
        <v/>
      </c>
      <c r="L97" s="239"/>
      <c r="M97" s="68" t="str">
        <f>IF('Analitika nastave'!AH96="DA",'Analitika nastave'!AC97+'Analitika nastave'!AD97+'Analitika nastave'!AE97+'Analitika nastave'!AF97,IF(M$7&gt;0,M$7/M$6*M96,""))</f>
        <v/>
      </c>
      <c r="N97" s="239"/>
      <c r="O97" s="68" t="str">
        <f>IF('Analitika nastave'!AN96="DA",'Analitika nastave'!AI97+'Analitika nastave'!AJ97+'Analitika nastave'!AK97+'Analitika nastave'!AL97,IF(O$7&gt;0,O$7/O$6*O96,""))</f>
        <v/>
      </c>
      <c r="P97" s="239"/>
      <c r="Q97" s="251"/>
      <c r="R97" s="189"/>
    </row>
    <row r="98" spans="1:18" x14ac:dyDescent="0.25">
      <c r="A98" s="246">
        <f>'Analitika nastave'!A98</f>
        <v>46</v>
      </c>
      <c r="B98" s="248" t="str">
        <f>'Analitika nastave'!B98</f>
        <v xml:space="preserve"> </v>
      </c>
      <c r="C98" s="246">
        <f>'Analitika nastave'!C98:C99</f>
        <v>0</v>
      </c>
      <c r="D98" s="64" t="str">
        <f>'Analitika nastave'!D98</f>
        <v>B</v>
      </c>
      <c r="E98" s="89">
        <f>IF('Analitika nastave'!J98="DA",'Analitika nastave'!E98+'Analitika nastave'!F98+'Analitika nastave'!G98+'Analitika nastave'!H98,0)</f>
        <v>0</v>
      </c>
      <c r="F98" s="238" t="str">
        <f>IF(OR('Analitika nastave'!J98:J99="DA",AND(E99&gt;=(E$7/2),E$7&gt;0)),"DA","NE")</f>
        <v>NE</v>
      </c>
      <c r="G98" s="89">
        <f>IF('Analitika nastave'!P98="DA",'Analitika nastave'!K98+'Analitika nastave'!L98+'Analitika nastave'!M98+'Analitika nastave'!N98,0)</f>
        <v>0</v>
      </c>
      <c r="H98" s="238" t="str">
        <f>IF(OR('Analitika nastave'!P98:P99="DA",AND(G99&gt;=(G$7/2),G$7&gt;0)),"DA","NE")</f>
        <v>NE</v>
      </c>
      <c r="I98" s="89">
        <f>IF('Analitika nastave'!V98="DA",'Analitika nastave'!Q98+'Analitika nastave'!R98+'Analitika nastave'!S98+'Analitika nastave'!T98,0)</f>
        <v>0</v>
      </c>
      <c r="J98" s="238" t="str">
        <f>IF(OR('Analitika nastave'!V98:V99="DA",AND(I99&gt;=(I$7/2),I$7&gt;0)),"DA","NE")</f>
        <v>NE</v>
      </c>
      <c r="K98" s="89">
        <f>IF('Analitika nastave'!AB98="DA",'Analitika nastave'!W98+'Analitika nastave'!X98+'Analitika nastave'!Y98+'Analitika nastave'!Z98,0)</f>
        <v>0</v>
      </c>
      <c r="L98" s="238" t="str">
        <f>IF(OR('Analitika nastave'!AB98:AB99="DA",AND(K99&gt;=(K$7/2),K$7&gt;0)),"DA","NE")</f>
        <v>NE</v>
      </c>
      <c r="M98" s="89">
        <f>IF('Analitika nastave'!AH98="DA",'Analitika nastave'!AC98+'Analitika nastave'!AD98+'Analitika nastave'!AE98+'Analitika nastave'!AF98,0)</f>
        <v>0</v>
      </c>
      <c r="N98" s="238" t="str">
        <f>IF(OR('Analitika nastave'!AH98:AH99="DA",AND(M99&gt;=(M$7/2),M$7&gt;0)),"DA","NE")</f>
        <v>NE</v>
      </c>
      <c r="O98" s="89">
        <f>IF('Analitika nastave'!AN98="DA",'Analitika nastave'!AI98+'Analitika nastave'!AJ98+'Analitika nastave'!AK98+'Analitika nastave'!AL98,0)</f>
        <v>0</v>
      </c>
      <c r="P98" s="238" t="str">
        <f>IF(OR('Analitika nastave'!AN98:AN99="DA",AND(O99&gt;=(O$7/2),O$7&gt;0)),"DA","NE")</f>
        <v>NE</v>
      </c>
      <c r="Q98" s="252">
        <f t="shared" ref="Q98" si="88">IF(AND(P98="DA",N98="DA",L98="DA",J98="DA",H98="DA",F98="DA"),E99+G99+I99+K99+M99+O99,0)</f>
        <v>0</v>
      </c>
      <c r="R98" s="188" t="str">
        <f t="shared" ref="R98" si="89">IF(Q98&lt;50, "NE",IF(Q98&lt;60,2,IF(Q98&lt;75,3,IF(Q98&lt;90,4,5))))</f>
        <v>NE</v>
      </c>
    </row>
    <row r="99" spans="1:18" ht="15.75" thickBot="1" x14ac:dyDescent="0.3">
      <c r="A99" s="247"/>
      <c r="B99" s="249"/>
      <c r="C99" s="247"/>
      <c r="D99" s="61" t="str">
        <f>'Analitika nastave'!D99</f>
        <v>P</v>
      </c>
      <c r="E99" s="62" t="str">
        <f>IF('Analitika nastave'!J98="DA",'Analitika nastave'!E99+'Analitika nastave'!F99+'Analitika nastave'!G99+'Analitika nastave'!H99,IF(E$7&gt;0,E$7/E$6*E98,""))</f>
        <v/>
      </c>
      <c r="F99" s="239"/>
      <c r="G99" s="68" t="str">
        <f>IF('Analitika nastave'!P98="DA",'Analitika nastave'!K99+'Analitika nastave'!L99+'Analitika nastave'!M99+'Analitika nastave'!N99,IF(G$7&gt;0,G$7/G$6*G98,""))</f>
        <v/>
      </c>
      <c r="H99" s="239"/>
      <c r="I99" s="68" t="str">
        <f>IF('Analitika nastave'!V98="DA",'Analitika nastave'!Q99+'Analitika nastave'!R99+'Analitika nastave'!S99+'Analitika nastave'!T99,IF(I$7&gt;0,I$7/I$6*I98,""))</f>
        <v/>
      </c>
      <c r="J99" s="239"/>
      <c r="K99" s="68" t="str">
        <f>IF('Analitika nastave'!AB98="DA",'Analitika nastave'!W99+'Analitika nastave'!X99+'Analitika nastave'!Y99+'Analitika nastave'!Z99,IF(K$7&gt;0,K$7/K$6*K98,""))</f>
        <v/>
      </c>
      <c r="L99" s="239"/>
      <c r="M99" s="68" t="str">
        <f>IF('Analitika nastave'!AH98="DA",'Analitika nastave'!AC99+'Analitika nastave'!AD99+'Analitika nastave'!AE99+'Analitika nastave'!AF99,IF(M$7&gt;0,M$7/M$6*M98,""))</f>
        <v/>
      </c>
      <c r="N99" s="239"/>
      <c r="O99" s="68" t="str">
        <f>IF('Analitika nastave'!AN98="DA",'Analitika nastave'!AI99+'Analitika nastave'!AJ99+'Analitika nastave'!AK99+'Analitika nastave'!AL99,IF(O$7&gt;0,O$7/O$6*O98,""))</f>
        <v/>
      </c>
      <c r="P99" s="239"/>
      <c r="Q99" s="251"/>
      <c r="R99" s="189"/>
    </row>
    <row r="100" spans="1:18" x14ac:dyDescent="0.25">
      <c r="A100" s="246">
        <f>'Analitika nastave'!A100</f>
        <v>47</v>
      </c>
      <c r="B100" s="248" t="str">
        <f>'Analitika nastave'!B100</f>
        <v xml:space="preserve"> </v>
      </c>
      <c r="C100" s="246">
        <f>'Analitika nastave'!C100:C101</f>
        <v>0</v>
      </c>
      <c r="D100" s="64" t="str">
        <f>'Analitika nastave'!D100</f>
        <v>B</v>
      </c>
      <c r="E100" s="89">
        <f>IF('Analitika nastave'!J100="DA",'Analitika nastave'!E100+'Analitika nastave'!F100+'Analitika nastave'!G100+'Analitika nastave'!H100,0)</f>
        <v>0</v>
      </c>
      <c r="F100" s="238" t="str">
        <f>IF(OR('Analitika nastave'!J100:J101="DA",AND(E101&gt;=(E$7/2),E$7&gt;0)),"DA","NE")</f>
        <v>NE</v>
      </c>
      <c r="G100" s="89">
        <f>IF('Analitika nastave'!P100="DA",'Analitika nastave'!K100+'Analitika nastave'!L100+'Analitika nastave'!M100+'Analitika nastave'!N100,0)</f>
        <v>0</v>
      </c>
      <c r="H100" s="238" t="str">
        <f>IF(OR('Analitika nastave'!P100:P101="DA",AND(G101&gt;=(G$7/2),G$7&gt;0)),"DA","NE")</f>
        <v>NE</v>
      </c>
      <c r="I100" s="89">
        <f>IF('Analitika nastave'!V100="DA",'Analitika nastave'!Q100+'Analitika nastave'!R100+'Analitika nastave'!S100+'Analitika nastave'!T100,0)</f>
        <v>0</v>
      </c>
      <c r="J100" s="238" t="str">
        <f>IF(OR('Analitika nastave'!V100:V101="DA",AND(I101&gt;=(I$7/2),I$7&gt;0)),"DA","NE")</f>
        <v>NE</v>
      </c>
      <c r="K100" s="89">
        <f>IF('Analitika nastave'!AB100="DA",'Analitika nastave'!W100+'Analitika nastave'!X100+'Analitika nastave'!Y100+'Analitika nastave'!Z100,0)</f>
        <v>0</v>
      </c>
      <c r="L100" s="238" t="str">
        <f>IF(OR('Analitika nastave'!AB100:AB101="DA",AND(K101&gt;=(K$7/2),K$7&gt;0)),"DA","NE")</f>
        <v>NE</v>
      </c>
      <c r="M100" s="89">
        <f>IF('Analitika nastave'!AH100="DA",'Analitika nastave'!AC100+'Analitika nastave'!AD100+'Analitika nastave'!AE100+'Analitika nastave'!AF100,0)</f>
        <v>0</v>
      </c>
      <c r="N100" s="238" t="str">
        <f>IF(OR('Analitika nastave'!AH100:AH101="DA",AND(M101&gt;=(M$7/2),M$7&gt;0)),"DA","NE")</f>
        <v>NE</v>
      </c>
      <c r="O100" s="89">
        <f>IF('Analitika nastave'!AN100="DA",'Analitika nastave'!AI100+'Analitika nastave'!AJ100+'Analitika nastave'!AK100+'Analitika nastave'!AL100,0)</f>
        <v>0</v>
      </c>
      <c r="P100" s="238" t="str">
        <f>IF(OR('Analitika nastave'!AN100:AN101="DA",AND(O101&gt;=(O$7/2),O$7&gt;0)),"DA","NE")</f>
        <v>NE</v>
      </c>
      <c r="Q100" s="252">
        <f t="shared" ref="Q100" si="90">IF(AND(P100="DA",N100="DA",L100="DA",J100="DA",H100="DA",F100="DA"),E101+G101+I101+K101+M101+O101,0)</f>
        <v>0</v>
      </c>
      <c r="R100" s="188" t="str">
        <f t="shared" ref="R100" si="91">IF(Q100&lt;50, "NE",IF(Q100&lt;60,2,IF(Q100&lt;75,3,IF(Q100&lt;90,4,5))))</f>
        <v>NE</v>
      </c>
    </row>
    <row r="101" spans="1:18" ht="15.75" thickBot="1" x14ac:dyDescent="0.3">
      <c r="A101" s="247"/>
      <c r="B101" s="249"/>
      <c r="C101" s="247"/>
      <c r="D101" s="61" t="str">
        <f>'Analitika nastave'!D101</f>
        <v>P</v>
      </c>
      <c r="E101" s="62" t="str">
        <f>IF('Analitika nastave'!J100="DA",'Analitika nastave'!E101+'Analitika nastave'!F101+'Analitika nastave'!G101+'Analitika nastave'!H101,IF(E$7&gt;0,E$7/E$6*E100,""))</f>
        <v/>
      </c>
      <c r="F101" s="239"/>
      <c r="G101" s="68" t="str">
        <f>IF('Analitika nastave'!P100="DA",'Analitika nastave'!K101+'Analitika nastave'!L101+'Analitika nastave'!M101+'Analitika nastave'!N101,IF(G$7&gt;0,G$7/G$6*G100,""))</f>
        <v/>
      </c>
      <c r="H101" s="239"/>
      <c r="I101" s="68" t="str">
        <f>IF('Analitika nastave'!V100="DA",'Analitika nastave'!Q101+'Analitika nastave'!R101+'Analitika nastave'!S101+'Analitika nastave'!T101,IF(I$7&gt;0,I$7/I$6*I100,""))</f>
        <v/>
      </c>
      <c r="J101" s="239"/>
      <c r="K101" s="68" t="str">
        <f>IF('Analitika nastave'!AB100="DA",'Analitika nastave'!W101+'Analitika nastave'!X101+'Analitika nastave'!Y101+'Analitika nastave'!Z101,IF(K$7&gt;0,K$7/K$6*K100,""))</f>
        <v/>
      </c>
      <c r="L101" s="239"/>
      <c r="M101" s="68" t="str">
        <f>IF('Analitika nastave'!AH100="DA",'Analitika nastave'!AC101+'Analitika nastave'!AD101+'Analitika nastave'!AE101+'Analitika nastave'!AF101,IF(M$7&gt;0,M$7/M$6*M100,""))</f>
        <v/>
      </c>
      <c r="N101" s="239"/>
      <c r="O101" s="68" t="str">
        <f>IF('Analitika nastave'!AN100="DA",'Analitika nastave'!AI101+'Analitika nastave'!AJ101+'Analitika nastave'!AK101+'Analitika nastave'!AL101,IF(O$7&gt;0,O$7/O$6*O100,""))</f>
        <v/>
      </c>
      <c r="P101" s="239"/>
      <c r="Q101" s="251"/>
      <c r="R101" s="189"/>
    </row>
    <row r="102" spans="1:18" x14ac:dyDescent="0.25">
      <c r="A102" s="246">
        <f>'Analitika nastave'!A102</f>
        <v>48</v>
      </c>
      <c r="B102" s="248" t="str">
        <f>'Analitika nastave'!B102</f>
        <v xml:space="preserve"> </v>
      </c>
      <c r="C102" s="246">
        <f>'Analitika nastave'!C102:C103</f>
        <v>0</v>
      </c>
      <c r="D102" s="64" t="str">
        <f>'Analitika nastave'!D102</f>
        <v>B</v>
      </c>
      <c r="E102" s="89">
        <f>IF('Analitika nastave'!J102="DA",'Analitika nastave'!E102+'Analitika nastave'!F102+'Analitika nastave'!G102+'Analitika nastave'!H102,0)</f>
        <v>0</v>
      </c>
      <c r="F102" s="238" t="str">
        <f>IF(OR('Analitika nastave'!J102:J103="DA",AND(E103&gt;=(E$7/2),E$7&gt;0)),"DA","NE")</f>
        <v>NE</v>
      </c>
      <c r="G102" s="89">
        <f>IF('Analitika nastave'!P102="DA",'Analitika nastave'!K102+'Analitika nastave'!L102+'Analitika nastave'!M102+'Analitika nastave'!N102,0)</f>
        <v>0</v>
      </c>
      <c r="H102" s="238" t="str">
        <f>IF(OR('Analitika nastave'!P102:P103="DA",AND(G103&gt;=(G$7/2),G$7&gt;0)),"DA","NE")</f>
        <v>NE</v>
      </c>
      <c r="I102" s="89">
        <f>IF('Analitika nastave'!V102="DA",'Analitika nastave'!Q102+'Analitika nastave'!R102+'Analitika nastave'!S102+'Analitika nastave'!T102,0)</f>
        <v>0</v>
      </c>
      <c r="J102" s="238" t="str">
        <f>IF(OR('Analitika nastave'!V102:V103="DA",AND(I103&gt;=(I$7/2),I$7&gt;0)),"DA","NE")</f>
        <v>NE</v>
      </c>
      <c r="K102" s="89">
        <f>IF('Analitika nastave'!AB102="DA",'Analitika nastave'!W102+'Analitika nastave'!X102+'Analitika nastave'!Y102+'Analitika nastave'!Z102,0)</f>
        <v>0</v>
      </c>
      <c r="L102" s="238" t="str">
        <f>IF(OR('Analitika nastave'!AB102:AB103="DA",AND(K103&gt;=(K$7/2),K$7&gt;0)),"DA","NE")</f>
        <v>NE</v>
      </c>
      <c r="M102" s="89">
        <f>IF('Analitika nastave'!AH102="DA",'Analitika nastave'!AC102+'Analitika nastave'!AD102+'Analitika nastave'!AE102+'Analitika nastave'!AF102,0)</f>
        <v>0</v>
      </c>
      <c r="N102" s="238" t="str">
        <f>IF(OR('Analitika nastave'!AH102:AH103="DA",AND(M103&gt;=(M$7/2),M$7&gt;0)),"DA","NE")</f>
        <v>NE</v>
      </c>
      <c r="O102" s="89">
        <f>IF('Analitika nastave'!AN102="DA",'Analitika nastave'!AI102+'Analitika nastave'!AJ102+'Analitika nastave'!AK102+'Analitika nastave'!AL102,0)</f>
        <v>0</v>
      </c>
      <c r="P102" s="238" t="str">
        <f>IF(OR('Analitika nastave'!AN102:AN103="DA",AND(O103&gt;=(O$7/2),O$7&gt;0)),"DA","NE")</f>
        <v>NE</v>
      </c>
      <c r="Q102" s="252">
        <f t="shared" ref="Q102" si="92">IF(AND(P102="DA",N102="DA",L102="DA",J102="DA",H102="DA",F102="DA"),E103+G103+I103+K103+M103+O103,0)</f>
        <v>0</v>
      </c>
      <c r="R102" s="188" t="str">
        <f t="shared" ref="R102" si="93">IF(Q102&lt;50, "NE",IF(Q102&lt;60,2,IF(Q102&lt;75,3,IF(Q102&lt;90,4,5))))</f>
        <v>NE</v>
      </c>
    </row>
    <row r="103" spans="1:18" ht="15.75" thickBot="1" x14ac:dyDescent="0.3">
      <c r="A103" s="247"/>
      <c r="B103" s="249"/>
      <c r="C103" s="247"/>
      <c r="D103" s="61" t="str">
        <f>'Analitika nastave'!D103</f>
        <v>P</v>
      </c>
      <c r="E103" s="62" t="str">
        <f>IF('Analitika nastave'!J102="DA",'Analitika nastave'!E103+'Analitika nastave'!F103+'Analitika nastave'!G103+'Analitika nastave'!H103,IF(E$7&gt;0,E$7/E$6*E102,""))</f>
        <v/>
      </c>
      <c r="F103" s="239"/>
      <c r="G103" s="68" t="str">
        <f>IF('Analitika nastave'!P102="DA",'Analitika nastave'!K103+'Analitika nastave'!L103+'Analitika nastave'!M103+'Analitika nastave'!N103,IF(G$7&gt;0,G$7/G$6*G102,""))</f>
        <v/>
      </c>
      <c r="H103" s="239"/>
      <c r="I103" s="68" t="str">
        <f>IF('Analitika nastave'!V102="DA",'Analitika nastave'!Q103+'Analitika nastave'!R103+'Analitika nastave'!S103+'Analitika nastave'!T103,IF(I$7&gt;0,I$7/I$6*I102,""))</f>
        <v/>
      </c>
      <c r="J103" s="239"/>
      <c r="K103" s="68" t="str">
        <f>IF('Analitika nastave'!AB102="DA",'Analitika nastave'!W103+'Analitika nastave'!X103+'Analitika nastave'!Y103+'Analitika nastave'!Z103,IF(K$7&gt;0,K$7/K$6*K102,""))</f>
        <v/>
      </c>
      <c r="L103" s="239"/>
      <c r="M103" s="68" t="str">
        <f>IF('Analitika nastave'!AH102="DA",'Analitika nastave'!AC103+'Analitika nastave'!AD103+'Analitika nastave'!AE103+'Analitika nastave'!AF103,IF(M$7&gt;0,M$7/M$6*M102,""))</f>
        <v/>
      </c>
      <c r="N103" s="239"/>
      <c r="O103" s="68" t="str">
        <f>IF('Analitika nastave'!AN102="DA",'Analitika nastave'!AI103+'Analitika nastave'!AJ103+'Analitika nastave'!AK103+'Analitika nastave'!AL103,IF(O$7&gt;0,O$7/O$6*O102,""))</f>
        <v/>
      </c>
      <c r="P103" s="239"/>
      <c r="Q103" s="251"/>
      <c r="R103" s="189"/>
    </row>
    <row r="104" spans="1:18" x14ac:dyDescent="0.25">
      <c r="A104" s="246">
        <f>'Analitika nastave'!A104</f>
        <v>49</v>
      </c>
      <c r="B104" s="248" t="str">
        <f>'Analitika nastave'!B104</f>
        <v xml:space="preserve"> </v>
      </c>
      <c r="C104" s="246">
        <f>'Analitika nastave'!C104:C105</f>
        <v>0</v>
      </c>
      <c r="D104" s="64" t="str">
        <f>'Analitika nastave'!D104</f>
        <v>B</v>
      </c>
      <c r="E104" s="89">
        <f>IF('Analitika nastave'!J104="DA",'Analitika nastave'!E104+'Analitika nastave'!F104+'Analitika nastave'!G104+'Analitika nastave'!H104,0)</f>
        <v>0</v>
      </c>
      <c r="F104" s="238" t="str">
        <f>IF(OR('Analitika nastave'!J104:J105="DA",AND(E105&gt;=(E$7/2),E$7&gt;0)),"DA","NE")</f>
        <v>NE</v>
      </c>
      <c r="G104" s="89">
        <f>IF('Analitika nastave'!P104="DA",'Analitika nastave'!K104+'Analitika nastave'!L104+'Analitika nastave'!M104+'Analitika nastave'!N104,0)</f>
        <v>0</v>
      </c>
      <c r="H104" s="238" t="str">
        <f>IF(OR('Analitika nastave'!P104:P105="DA",AND(G105&gt;=(G$7/2),G$7&gt;0)),"DA","NE")</f>
        <v>NE</v>
      </c>
      <c r="I104" s="89">
        <f>IF('Analitika nastave'!V104="DA",'Analitika nastave'!Q104+'Analitika nastave'!R104+'Analitika nastave'!S104+'Analitika nastave'!T104,0)</f>
        <v>0</v>
      </c>
      <c r="J104" s="238" t="str">
        <f>IF(OR('Analitika nastave'!V104:V105="DA",AND(I105&gt;=(I$7/2),I$7&gt;0)),"DA","NE")</f>
        <v>NE</v>
      </c>
      <c r="K104" s="89">
        <f>IF('Analitika nastave'!AB104="DA",'Analitika nastave'!W104+'Analitika nastave'!X104+'Analitika nastave'!Y104+'Analitika nastave'!Z104,0)</f>
        <v>0</v>
      </c>
      <c r="L104" s="238" t="str">
        <f>IF(OR('Analitika nastave'!AB104:AB105="DA",AND(K105&gt;=(K$7/2),K$7&gt;0)),"DA","NE")</f>
        <v>NE</v>
      </c>
      <c r="M104" s="89">
        <f>IF('Analitika nastave'!AH104="DA",'Analitika nastave'!AC104+'Analitika nastave'!AD104+'Analitika nastave'!AE104+'Analitika nastave'!AF104,0)</f>
        <v>0</v>
      </c>
      <c r="N104" s="238" t="str">
        <f>IF(OR('Analitika nastave'!AH104:AH105="DA",AND(M105&gt;=(M$7/2),M$7&gt;0)),"DA","NE")</f>
        <v>NE</v>
      </c>
      <c r="O104" s="89">
        <f>IF('Analitika nastave'!AN104="DA",'Analitika nastave'!AI104+'Analitika nastave'!AJ104+'Analitika nastave'!AK104+'Analitika nastave'!AL104,0)</f>
        <v>0</v>
      </c>
      <c r="P104" s="238" t="str">
        <f>IF(OR('Analitika nastave'!AN104:AN105="DA",AND(O105&gt;=(O$7/2),O$7&gt;0)),"DA","NE")</f>
        <v>NE</v>
      </c>
      <c r="Q104" s="252">
        <f t="shared" ref="Q104" si="94">IF(AND(P104="DA",N104="DA",L104="DA",J104="DA",H104="DA",F104="DA"),E105+G105+I105+K105+M105+O105,0)</f>
        <v>0</v>
      </c>
      <c r="R104" s="188" t="str">
        <f t="shared" ref="R104" si="95">IF(Q104&lt;50, "NE",IF(Q104&lt;60,2,IF(Q104&lt;75,3,IF(Q104&lt;90,4,5))))</f>
        <v>NE</v>
      </c>
    </row>
    <row r="105" spans="1:18" ht="15.75" thickBot="1" x14ac:dyDescent="0.3">
      <c r="A105" s="247"/>
      <c r="B105" s="249"/>
      <c r="C105" s="247"/>
      <c r="D105" s="61" t="str">
        <f>'Analitika nastave'!D105</f>
        <v>P</v>
      </c>
      <c r="E105" s="62" t="str">
        <f>IF('Analitika nastave'!J104="DA",'Analitika nastave'!E105+'Analitika nastave'!F105+'Analitika nastave'!G105+'Analitika nastave'!H105,IF(E$7&gt;0,E$7/E$6*E104,""))</f>
        <v/>
      </c>
      <c r="F105" s="239"/>
      <c r="G105" s="68" t="str">
        <f>IF('Analitika nastave'!P104="DA",'Analitika nastave'!K105+'Analitika nastave'!L105+'Analitika nastave'!M105+'Analitika nastave'!N105,IF(G$7&gt;0,G$7/G$6*G104,""))</f>
        <v/>
      </c>
      <c r="H105" s="239"/>
      <c r="I105" s="68" t="str">
        <f>IF('Analitika nastave'!V104="DA",'Analitika nastave'!Q105+'Analitika nastave'!R105+'Analitika nastave'!S105+'Analitika nastave'!T105,IF(I$7&gt;0,I$7/I$6*I104,""))</f>
        <v/>
      </c>
      <c r="J105" s="239"/>
      <c r="K105" s="68" t="str">
        <f>IF('Analitika nastave'!AB104="DA",'Analitika nastave'!W105+'Analitika nastave'!X105+'Analitika nastave'!Y105+'Analitika nastave'!Z105,IF(K$7&gt;0,K$7/K$6*K104,""))</f>
        <v/>
      </c>
      <c r="L105" s="239"/>
      <c r="M105" s="68" t="str">
        <f>IF('Analitika nastave'!AH104="DA",'Analitika nastave'!AC105+'Analitika nastave'!AD105+'Analitika nastave'!AE105+'Analitika nastave'!AF105,IF(M$7&gt;0,M$7/M$6*M104,""))</f>
        <v/>
      </c>
      <c r="N105" s="239"/>
      <c r="O105" s="68" t="str">
        <f>IF('Analitika nastave'!AN104="DA",'Analitika nastave'!AI105+'Analitika nastave'!AJ105+'Analitika nastave'!AK105+'Analitika nastave'!AL105,IF(O$7&gt;0,O$7/O$6*O104,""))</f>
        <v/>
      </c>
      <c r="P105" s="239"/>
      <c r="Q105" s="251"/>
      <c r="R105" s="189"/>
    </row>
    <row r="106" spans="1:18" x14ac:dyDescent="0.25">
      <c r="A106" s="246">
        <f>'Analitika nastave'!A106</f>
        <v>50</v>
      </c>
      <c r="B106" s="248" t="str">
        <f>'Analitika nastave'!B106</f>
        <v xml:space="preserve"> </v>
      </c>
      <c r="C106" s="246">
        <f>'Analitika nastave'!C106:C107</f>
        <v>0</v>
      </c>
      <c r="D106" s="64" t="str">
        <f>'Analitika nastave'!D106</f>
        <v>B</v>
      </c>
      <c r="E106" s="89">
        <f>IF('Analitika nastave'!J106="DA",'Analitika nastave'!E106+'Analitika nastave'!F106+'Analitika nastave'!G106+'Analitika nastave'!H106,0)</f>
        <v>0</v>
      </c>
      <c r="F106" s="238" t="str">
        <f>IF(OR('Analitika nastave'!J106:J107="DA",AND(E107&gt;=(E$7/2),E$7&gt;0)),"DA","NE")</f>
        <v>NE</v>
      </c>
      <c r="G106" s="89">
        <f>IF('Analitika nastave'!P106="DA",'Analitika nastave'!K106+'Analitika nastave'!L106+'Analitika nastave'!M106+'Analitika nastave'!N106,0)</f>
        <v>0</v>
      </c>
      <c r="H106" s="238" t="str">
        <f>IF(OR('Analitika nastave'!P106:P107="DA",AND(G107&gt;=(G$7/2),G$7&gt;0)),"DA","NE")</f>
        <v>NE</v>
      </c>
      <c r="I106" s="89">
        <f>IF('Analitika nastave'!V106="DA",'Analitika nastave'!Q106+'Analitika nastave'!R106+'Analitika nastave'!S106+'Analitika nastave'!T106,0)</f>
        <v>0</v>
      </c>
      <c r="J106" s="238" t="str">
        <f>IF(OR('Analitika nastave'!V106:V107="DA",AND(I107&gt;=(I$7/2),I$7&gt;0)),"DA","NE")</f>
        <v>NE</v>
      </c>
      <c r="K106" s="89">
        <f>IF('Analitika nastave'!AB106="DA",'Analitika nastave'!W106+'Analitika nastave'!X106+'Analitika nastave'!Y106+'Analitika nastave'!Z106,0)</f>
        <v>0</v>
      </c>
      <c r="L106" s="238" t="str">
        <f>IF(OR('Analitika nastave'!AB106:AB107="DA",AND(K107&gt;=(K$7/2),K$7&gt;0)),"DA","NE")</f>
        <v>NE</v>
      </c>
      <c r="M106" s="89">
        <f>IF('Analitika nastave'!AH106="DA",'Analitika nastave'!AC106+'Analitika nastave'!AD106+'Analitika nastave'!AE106+'Analitika nastave'!AF106,0)</f>
        <v>0</v>
      </c>
      <c r="N106" s="238" t="str">
        <f>IF(OR('Analitika nastave'!AH106:AH107="DA",AND(M107&gt;=(M$7/2),M$7&gt;0)),"DA","NE")</f>
        <v>NE</v>
      </c>
      <c r="O106" s="89">
        <f>IF('Analitika nastave'!AN106="DA",'Analitika nastave'!AI106+'Analitika nastave'!AJ106+'Analitika nastave'!AK106+'Analitika nastave'!AL106,0)</f>
        <v>0</v>
      </c>
      <c r="P106" s="238" t="str">
        <f>IF(OR('Analitika nastave'!AN106:AN107="DA",AND(O107&gt;=(O$7/2),O$7&gt;0)),"DA","NE")</f>
        <v>NE</v>
      </c>
      <c r="Q106" s="252">
        <f t="shared" ref="Q106" si="96">IF(AND(P106="DA",N106="DA",L106="DA",J106="DA",H106="DA",F106="DA"),E107+G107+I107+K107+M107+O107,0)</f>
        <v>0</v>
      </c>
      <c r="R106" s="188" t="str">
        <f t="shared" ref="R106" si="97">IF(Q106&lt;50, "NE",IF(Q106&lt;60,2,IF(Q106&lt;75,3,IF(Q106&lt;90,4,5))))</f>
        <v>NE</v>
      </c>
    </row>
    <row r="107" spans="1:18" ht="15.75" thickBot="1" x14ac:dyDescent="0.3">
      <c r="A107" s="247"/>
      <c r="B107" s="249"/>
      <c r="C107" s="247"/>
      <c r="D107" s="61" t="str">
        <f>'Analitika nastave'!D107</f>
        <v>P</v>
      </c>
      <c r="E107" s="62" t="str">
        <f>IF('Analitika nastave'!J106="DA",'Analitika nastave'!E107+'Analitika nastave'!F107+'Analitika nastave'!G107+'Analitika nastave'!H107,IF(E$7&gt;0,E$7/E$6*E106,""))</f>
        <v/>
      </c>
      <c r="F107" s="239"/>
      <c r="G107" s="68" t="str">
        <f>IF('Analitika nastave'!P106="DA",'Analitika nastave'!K107+'Analitika nastave'!L107+'Analitika nastave'!M107+'Analitika nastave'!N107,IF(G$7&gt;0,G$7/G$6*G106,""))</f>
        <v/>
      </c>
      <c r="H107" s="239"/>
      <c r="I107" s="68" t="str">
        <f>IF('Analitika nastave'!V106="DA",'Analitika nastave'!Q107+'Analitika nastave'!R107+'Analitika nastave'!S107+'Analitika nastave'!T107,IF(I$7&gt;0,I$7/I$6*I106,""))</f>
        <v/>
      </c>
      <c r="J107" s="239"/>
      <c r="K107" s="68" t="str">
        <f>IF('Analitika nastave'!AB106="DA",'Analitika nastave'!W107+'Analitika nastave'!X107+'Analitika nastave'!Y107+'Analitika nastave'!Z107,IF(K$7&gt;0,K$7/K$6*K106,""))</f>
        <v/>
      </c>
      <c r="L107" s="239"/>
      <c r="M107" s="68" t="str">
        <f>IF('Analitika nastave'!AH106="DA",'Analitika nastave'!AC107+'Analitika nastave'!AD107+'Analitika nastave'!AE107+'Analitika nastave'!AF107,IF(M$7&gt;0,M$7/M$6*M106,""))</f>
        <v/>
      </c>
      <c r="N107" s="239"/>
      <c r="O107" s="68" t="str">
        <f>IF('Analitika nastave'!AN106="DA",'Analitika nastave'!AI107+'Analitika nastave'!AJ107+'Analitika nastave'!AK107+'Analitika nastave'!AL107,IF(O$7&gt;0,O$7/O$6*O106,""))</f>
        <v/>
      </c>
      <c r="P107" s="239"/>
      <c r="Q107" s="251"/>
      <c r="R107" s="189"/>
    </row>
    <row r="108" spans="1:18" x14ac:dyDescent="0.25">
      <c r="A108" s="246">
        <f>'Analitika nastave'!A108</f>
        <v>51</v>
      </c>
      <c r="B108" s="248" t="str">
        <f>'Analitika nastave'!B108</f>
        <v xml:space="preserve"> </v>
      </c>
      <c r="C108" s="246">
        <f>'Analitika nastave'!C108:C109</f>
        <v>0</v>
      </c>
      <c r="D108" s="64" t="str">
        <f>'Analitika nastave'!D108</f>
        <v>B</v>
      </c>
      <c r="E108" s="89">
        <f>IF('Analitika nastave'!J108="DA",'Analitika nastave'!E108+'Analitika nastave'!F108+'Analitika nastave'!G108+'Analitika nastave'!H108,0)</f>
        <v>0</v>
      </c>
      <c r="F108" s="238" t="str">
        <f>IF(OR('Analitika nastave'!J108:J109="DA",AND(E109&gt;=(E$7/2),E$7&gt;0)),"DA","NE")</f>
        <v>NE</v>
      </c>
      <c r="G108" s="89">
        <f>IF('Analitika nastave'!P108="DA",'Analitika nastave'!K108+'Analitika nastave'!L108+'Analitika nastave'!M108+'Analitika nastave'!N108,0)</f>
        <v>0</v>
      </c>
      <c r="H108" s="238" t="str">
        <f>IF(OR('Analitika nastave'!P108:P109="DA",AND(G109&gt;=(G$7/2),G$7&gt;0)),"DA","NE")</f>
        <v>NE</v>
      </c>
      <c r="I108" s="89">
        <f>IF('Analitika nastave'!V108="DA",'Analitika nastave'!Q108+'Analitika nastave'!R108+'Analitika nastave'!S108+'Analitika nastave'!T108,0)</f>
        <v>0</v>
      </c>
      <c r="J108" s="238" t="str">
        <f>IF(OR('Analitika nastave'!V108:V109="DA",AND(I109&gt;=(I$7/2),I$7&gt;0)),"DA","NE")</f>
        <v>NE</v>
      </c>
      <c r="K108" s="89">
        <f>IF('Analitika nastave'!AB108="DA",'Analitika nastave'!W108+'Analitika nastave'!X108+'Analitika nastave'!Y108+'Analitika nastave'!Z108,0)</f>
        <v>0</v>
      </c>
      <c r="L108" s="238" t="str">
        <f>IF(OR('Analitika nastave'!AB108:AB109="DA",AND(K109&gt;=(K$7/2),K$7&gt;0)),"DA","NE")</f>
        <v>NE</v>
      </c>
      <c r="M108" s="89">
        <f>IF('Analitika nastave'!AH108="DA",'Analitika nastave'!AC108+'Analitika nastave'!AD108+'Analitika nastave'!AE108+'Analitika nastave'!AF108,0)</f>
        <v>0</v>
      </c>
      <c r="N108" s="238" t="str">
        <f>IF(OR('Analitika nastave'!AH108:AH109="DA",AND(M109&gt;=(M$7/2),M$7&gt;0)),"DA","NE")</f>
        <v>NE</v>
      </c>
      <c r="O108" s="89">
        <f>IF('Analitika nastave'!AN108="DA",'Analitika nastave'!AI108+'Analitika nastave'!AJ108+'Analitika nastave'!AK108+'Analitika nastave'!AL108,0)</f>
        <v>0</v>
      </c>
      <c r="P108" s="238" t="str">
        <f>IF(OR('Analitika nastave'!AN108:AN109="DA",AND(O109&gt;=(O$7/2),O$7&gt;0)),"DA","NE")</f>
        <v>NE</v>
      </c>
      <c r="Q108" s="252">
        <f t="shared" ref="Q108" si="98">IF(AND(P108="DA",N108="DA",L108="DA",J108="DA",H108="DA",F108="DA"),E109+G109+I109+K109+M109+O109,0)</f>
        <v>0</v>
      </c>
      <c r="R108" s="188" t="str">
        <f t="shared" ref="R108" si="99">IF(Q108&lt;50, "NE",IF(Q108&lt;60,2,IF(Q108&lt;75,3,IF(Q108&lt;90,4,5))))</f>
        <v>NE</v>
      </c>
    </row>
    <row r="109" spans="1:18" ht="15.75" thickBot="1" x14ac:dyDescent="0.3">
      <c r="A109" s="247"/>
      <c r="B109" s="249"/>
      <c r="C109" s="247"/>
      <c r="D109" s="61" t="str">
        <f>'Analitika nastave'!D109</f>
        <v>P</v>
      </c>
      <c r="E109" s="62" t="str">
        <f>IF('Analitika nastave'!J108="DA",'Analitika nastave'!E109+'Analitika nastave'!F109+'Analitika nastave'!G109+'Analitika nastave'!H109,IF(E$7&gt;0,E$7/E$6*E108,""))</f>
        <v/>
      </c>
      <c r="F109" s="239"/>
      <c r="G109" s="68" t="str">
        <f>IF('Analitika nastave'!P108="DA",'Analitika nastave'!K109+'Analitika nastave'!L109+'Analitika nastave'!M109+'Analitika nastave'!N109,IF(G$7&gt;0,G$7/G$6*G108,""))</f>
        <v/>
      </c>
      <c r="H109" s="239"/>
      <c r="I109" s="68" t="str">
        <f>IF('Analitika nastave'!V108="DA",'Analitika nastave'!Q109+'Analitika nastave'!R109+'Analitika nastave'!S109+'Analitika nastave'!T109,IF(I$7&gt;0,I$7/I$6*I108,""))</f>
        <v/>
      </c>
      <c r="J109" s="239"/>
      <c r="K109" s="68" t="str">
        <f>IF('Analitika nastave'!AB108="DA",'Analitika nastave'!W109+'Analitika nastave'!X109+'Analitika nastave'!Y109+'Analitika nastave'!Z109,IF(K$7&gt;0,K$7/K$6*K108,""))</f>
        <v/>
      </c>
      <c r="L109" s="239"/>
      <c r="M109" s="68" t="str">
        <f>IF('Analitika nastave'!AH108="DA",'Analitika nastave'!AC109+'Analitika nastave'!AD109+'Analitika nastave'!AE109+'Analitika nastave'!AF109,IF(M$7&gt;0,M$7/M$6*M108,""))</f>
        <v/>
      </c>
      <c r="N109" s="239"/>
      <c r="O109" s="68" t="str">
        <f>IF('Analitika nastave'!AN108="DA",'Analitika nastave'!AI109+'Analitika nastave'!AJ109+'Analitika nastave'!AK109+'Analitika nastave'!AL109,IF(O$7&gt;0,O$7/O$6*O108,""))</f>
        <v/>
      </c>
      <c r="P109" s="239"/>
      <c r="Q109" s="251"/>
      <c r="R109" s="189"/>
    </row>
    <row r="110" spans="1:18" x14ac:dyDescent="0.25">
      <c r="A110" s="246">
        <f>'Analitika nastave'!A110</f>
        <v>52</v>
      </c>
      <c r="B110" s="248" t="str">
        <f>'Analitika nastave'!B110</f>
        <v xml:space="preserve"> </v>
      </c>
      <c r="C110" s="246">
        <f>'Analitika nastave'!C110:C111</f>
        <v>0</v>
      </c>
      <c r="D110" s="64" t="str">
        <f>'Analitika nastave'!D110</f>
        <v>B</v>
      </c>
      <c r="E110" s="89">
        <f>IF('Analitika nastave'!J110="DA",'Analitika nastave'!E110+'Analitika nastave'!F110+'Analitika nastave'!G110+'Analitika nastave'!H110,0)</f>
        <v>0</v>
      </c>
      <c r="F110" s="238" t="str">
        <f>IF(OR('Analitika nastave'!J110:J111="DA",AND(E111&gt;=(E$7/2),E$7&gt;0)),"DA","NE")</f>
        <v>NE</v>
      </c>
      <c r="G110" s="89">
        <f>IF('Analitika nastave'!P110="DA",'Analitika nastave'!K110+'Analitika nastave'!L110+'Analitika nastave'!M110+'Analitika nastave'!N110,0)</f>
        <v>0</v>
      </c>
      <c r="H110" s="238" t="str">
        <f>IF(OR('Analitika nastave'!P110:P111="DA",AND(G111&gt;=(G$7/2),G$7&gt;0)),"DA","NE")</f>
        <v>NE</v>
      </c>
      <c r="I110" s="89">
        <f>IF('Analitika nastave'!V110="DA",'Analitika nastave'!Q110+'Analitika nastave'!R110+'Analitika nastave'!S110+'Analitika nastave'!T110,0)</f>
        <v>0</v>
      </c>
      <c r="J110" s="238" t="str">
        <f>IF(OR('Analitika nastave'!V110:V111="DA",AND(I111&gt;=(I$7/2),I$7&gt;0)),"DA","NE")</f>
        <v>NE</v>
      </c>
      <c r="K110" s="89">
        <f>IF('Analitika nastave'!AB110="DA",'Analitika nastave'!W110+'Analitika nastave'!X110+'Analitika nastave'!Y110+'Analitika nastave'!Z110,0)</f>
        <v>0</v>
      </c>
      <c r="L110" s="238" t="str">
        <f>IF(OR('Analitika nastave'!AB110:AB111="DA",AND(K111&gt;=(K$7/2),K$7&gt;0)),"DA","NE")</f>
        <v>NE</v>
      </c>
      <c r="M110" s="89">
        <f>IF('Analitika nastave'!AH110="DA",'Analitika nastave'!AC110+'Analitika nastave'!AD110+'Analitika nastave'!AE110+'Analitika nastave'!AF110,0)</f>
        <v>0</v>
      </c>
      <c r="N110" s="238" t="str">
        <f>IF(OR('Analitika nastave'!AH110:AH111="DA",AND(M111&gt;=(M$7/2),M$7&gt;0)),"DA","NE")</f>
        <v>NE</v>
      </c>
      <c r="O110" s="89">
        <f>IF('Analitika nastave'!AN110="DA",'Analitika nastave'!AI110+'Analitika nastave'!AJ110+'Analitika nastave'!AK110+'Analitika nastave'!AL110,0)</f>
        <v>0</v>
      </c>
      <c r="P110" s="238" t="str">
        <f>IF(OR('Analitika nastave'!AN110:AN111="DA",AND(O111&gt;=(O$7/2),O$7&gt;0)),"DA","NE")</f>
        <v>NE</v>
      </c>
      <c r="Q110" s="252">
        <f t="shared" ref="Q110" si="100">IF(AND(P110="DA",N110="DA",L110="DA",J110="DA",H110="DA",F110="DA"),E111+G111+I111+K111+M111+O111,0)</f>
        <v>0</v>
      </c>
      <c r="R110" s="188" t="str">
        <f t="shared" ref="R110" si="101">IF(Q110&lt;50, "NE",IF(Q110&lt;60,2,IF(Q110&lt;75,3,IF(Q110&lt;90,4,5))))</f>
        <v>NE</v>
      </c>
    </row>
    <row r="111" spans="1:18" ht="15.75" thickBot="1" x14ac:dyDescent="0.3">
      <c r="A111" s="247"/>
      <c r="B111" s="249"/>
      <c r="C111" s="247"/>
      <c r="D111" s="61" t="str">
        <f>'Analitika nastave'!D111</f>
        <v>P</v>
      </c>
      <c r="E111" s="62" t="str">
        <f>IF('Analitika nastave'!J110="DA",'Analitika nastave'!E111+'Analitika nastave'!F111+'Analitika nastave'!G111+'Analitika nastave'!H111,IF(E$7&gt;0,E$7/E$6*E110,""))</f>
        <v/>
      </c>
      <c r="F111" s="239"/>
      <c r="G111" s="68" t="str">
        <f>IF('Analitika nastave'!P110="DA",'Analitika nastave'!K111+'Analitika nastave'!L111+'Analitika nastave'!M111+'Analitika nastave'!N111,IF(G$7&gt;0,G$7/G$6*G110,""))</f>
        <v/>
      </c>
      <c r="H111" s="239"/>
      <c r="I111" s="68" t="str">
        <f>IF('Analitika nastave'!V110="DA",'Analitika nastave'!Q111+'Analitika nastave'!R111+'Analitika nastave'!S111+'Analitika nastave'!T111,IF(I$7&gt;0,I$7/I$6*I110,""))</f>
        <v/>
      </c>
      <c r="J111" s="239"/>
      <c r="K111" s="68" t="str">
        <f>IF('Analitika nastave'!AB110="DA",'Analitika nastave'!W111+'Analitika nastave'!X111+'Analitika nastave'!Y111+'Analitika nastave'!Z111,IF(K$7&gt;0,K$7/K$6*K110,""))</f>
        <v/>
      </c>
      <c r="L111" s="239"/>
      <c r="M111" s="68" t="str">
        <f>IF('Analitika nastave'!AH110="DA",'Analitika nastave'!AC111+'Analitika nastave'!AD111+'Analitika nastave'!AE111+'Analitika nastave'!AF111,IF(M$7&gt;0,M$7/M$6*M110,""))</f>
        <v/>
      </c>
      <c r="N111" s="239"/>
      <c r="O111" s="68" t="str">
        <f>IF('Analitika nastave'!AN110="DA",'Analitika nastave'!AI111+'Analitika nastave'!AJ111+'Analitika nastave'!AK111+'Analitika nastave'!AL111,IF(O$7&gt;0,O$7/O$6*O110,""))</f>
        <v/>
      </c>
      <c r="P111" s="239"/>
      <c r="Q111" s="251"/>
      <c r="R111" s="189"/>
    </row>
    <row r="112" spans="1:18" x14ac:dyDescent="0.25">
      <c r="A112" s="246">
        <f>'Analitika nastave'!A112</f>
        <v>53</v>
      </c>
      <c r="B112" s="248" t="str">
        <f>'Analitika nastave'!B112</f>
        <v xml:space="preserve"> </v>
      </c>
      <c r="C112" s="246">
        <f>'Analitika nastave'!C112:C113</f>
        <v>0</v>
      </c>
      <c r="D112" s="64" t="str">
        <f>'Analitika nastave'!D112</f>
        <v>B</v>
      </c>
      <c r="E112" s="89">
        <f>IF('Analitika nastave'!J112="DA",'Analitika nastave'!E112+'Analitika nastave'!F112+'Analitika nastave'!G112+'Analitika nastave'!H112,0)</f>
        <v>0</v>
      </c>
      <c r="F112" s="238" t="str">
        <f>IF(OR('Analitika nastave'!J112:J113="DA",AND(E113&gt;=(E$7/2),E$7&gt;0)),"DA","NE")</f>
        <v>NE</v>
      </c>
      <c r="G112" s="89">
        <f>IF('Analitika nastave'!P112="DA",'Analitika nastave'!K112+'Analitika nastave'!L112+'Analitika nastave'!M112+'Analitika nastave'!N112,0)</f>
        <v>0</v>
      </c>
      <c r="H112" s="238" t="str">
        <f>IF(OR('Analitika nastave'!P112:P113="DA",AND(G113&gt;=(G$7/2),G$7&gt;0)),"DA","NE")</f>
        <v>NE</v>
      </c>
      <c r="I112" s="89">
        <f>IF('Analitika nastave'!V112="DA",'Analitika nastave'!Q112+'Analitika nastave'!R112+'Analitika nastave'!S112+'Analitika nastave'!T112,0)</f>
        <v>0</v>
      </c>
      <c r="J112" s="238" t="str">
        <f>IF(OR('Analitika nastave'!V112:V113="DA",AND(I113&gt;=(I$7/2),I$7&gt;0)),"DA","NE")</f>
        <v>NE</v>
      </c>
      <c r="K112" s="89">
        <f>IF('Analitika nastave'!AB112="DA",'Analitika nastave'!W112+'Analitika nastave'!X112+'Analitika nastave'!Y112+'Analitika nastave'!Z112,0)</f>
        <v>0</v>
      </c>
      <c r="L112" s="238" t="str">
        <f>IF(OR('Analitika nastave'!AB112:AB113="DA",AND(K113&gt;=(K$7/2),K$7&gt;0)),"DA","NE")</f>
        <v>NE</v>
      </c>
      <c r="M112" s="89">
        <f>IF('Analitika nastave'!AH112="DA",'Analitika nastave'!AC112+'Analitika nastave'!AD112+'Analitika nastave'!AE112+'Analitika nastave'!AF112,0)</f>
        <v>0</v>
      </c>
      <c r="N112" s="238" t="str">
        <f>IF(OR('Analitika nastave'!AH112:AH113="DA",AND(M113&gt;=(M$7/2),M$7&gt;0)),"DA","NE")</f>
        <v>NE</v>
      </c>
      <c r="O112" s="89">
        <f>IF('Analitika nastave'!AN112="DA",'Analitika nastave'!AI112+'Analitika nastave'!AJ112+'Analitika nastave'!AK112+'Analitika nastave'!AL112,0)</f>
        <v>0</v>
      </c>
      <c r="P112" s="238" t="str">
        <f>IF(OR('Analitika nastave'!AN112:AN113="DA",AND(O113&gt;=(O$7/2),O$7&gt;0)),"DA","NE")</f>
        <v>NE</v>
      </c>
      <c r="Q112" s="252">
        <f t="shared" ref="Q112" si="102">IF(AND(P112="DA",N112="DA",L112="DA",J112="DA",H112="DA",F112="DA"),E113+G113+I113+K113+M113+O113,0)</f>
        <v>0</v>
      </c>
      <c r="R112" s="188" t="str">
        <f t="shared" ref="R112" si="103">IF(Q112&lt;50, "NE",IF(Q112&lt;60,2,IF(Q112&lt;75,3,IF(Q112&lt;90,4,5))))</f>
        <v>NE</v>
      </c>
    </row>
    <row r="113" spans="1:18" ht="15.75" thickBot="1" x14ac:dyDescent="0.3">
      <c r="A113" s="247"/>
      <c r="B113" s="249"/>
      <c r="C113" s="247"/>
      <c r="D113" s="61" t="str">
        <f>'Analitika nastave'!D113</f>
        <v>P</v>
      </c>
      <c r="E113" s="62" t="str">
        <f>IF('Analitika nastave'!J112="DA",'Analitika nastave'!E113+'Analitika nastave'!F113+'Analitika nastave'!G113+'Analitika nastave'!H113,IF(E$7&gt;0,E$7/E$6*E112,""))</f>
        <v/>
      </c>
      <c r="F113" s="239"/>
      <c r="G113" s="68" t="str">
        <f>IF('Analitika nastave'!P112="DA",'Analitika nastave'!K113+'Analitika nastave'!L113+'Analitika nastave'!M113+'Analitika nastave'!N113,IF(G$7&gt;0,G$7/G$6*G112,""))</f>
        <v/>
      </c>
      <c r="H113" s="239"/>
      <c r="I113" s="68" t="str">
        <f>IF('Analitika nastave'!V112="DA",'Analitika nastave'!Q113+'Analitika nastave'!R113+'Analitika nastave'!S113+'Analitika nastave'!T113,IF(I$7&gt;0,I$7/I$6*I112,""))</f>
        <v/>
      </c>
      <c r="J113" s="239"/>
      <c r="K113" s="68" t="str">
        <f>IF('Analitika nastave'!AB112="DA",'Analitika nastave'!W113+'Analitika nastave'!X113+'Analitika nastave'!Y113+'Analitika nastave'!Z113,IF(K$7&gt;0,K$7/K$6*K112,""))</f>
        <v/>
      </c>
      <c r="L113" s="239"/>
      <c r="M113" s="68" t="str">
        <f>IF('Analitika nastave'!AH112="DA",'Analitika nastave'!AC113+'Analitika nastave'!AD113+'Analitika nastave'!AE113+'Analitika nastave'!AF113,IF(M$7&gt;0,M$7/M$6*M112,""))</f>
        <v/>
      </c>
      <c r="N113" s="239"/>
      <c r="O113" s="68" t="str">
        <f>IF('Analitika nastave'!AN112="DA",'Analitika nastave'!AI113+'Analitika nastave'!AJ113+'Analitika nastave'!AK113+'Analitika nastave'!AL113,IF(O$7&gt;0,O$7/O$6*O112,""))</f>
        <v/>
      </c>
      <c r="P113" s="239"/>
      <c r="Q113" s="251"/>
      <c r="R113" s="189"/>
    </row>
    <row r="114" spans="1:18" x14ac:dyDescent="0.25">
      <c r="A114" s="246">
        <f>'Analitika nastave'!A114</f>
        <v>54</v>
      </c>
      <c r="B114" s="248" t="str">
        <f>'Analitika nastave'!B114</f>
        <v xml:space="preserve"> </v>
      </c>
      <c r="C114" s="246">
        <f>'Analitika nastave'!C114:C115</f>
        <v>0</v>
      </c>
      <c r="D114" s="64" t="str">
        <f>'Analitika nastave'!D114</f>
        <v>B</v>
      </c>
      <c r="E114" s="89">
        <f>IF('Analitika nastave'!J114="DA",'Analitika nastave'!E114+'Analitika nastave'!F114+'Analitika nastave'!G114+'Analitika nastave'!H114,0)</f>
        <v>0</v>
      </c>
      <c r="F114" s="238" t="str">
        <f>IF(OR('Analitika nastave'!J114:J115="DA",AND(E115&gt;=(E$7/2),E$7&gt;0)),"DA","NE")</f>
        <v>NE</v>
      </c>
      <c r="G114" s="89">
        <f>IF('Analitika nastave'!P114="DA",'Analitika nastave'!K114+'Analitika nastave'!L114+'Analitika nastave'!M114+'Analitika nastave'!N114,0)</f>
        <v>0</v>
      </c>
      <c r="H114" s="238" t="str">
        <f>IF(OR('Analitika nastave'!P114:P115="DA",AND(G115&gt;=(G$7/2),G$7&gt;0)),"DA","NE")</f>
        <v>NE</v>
      </c>
      <c r="I114" s="89">
        <f>IF('Analitika nastave'!V114="DA",'Analitika nastave'!Q114+'Analitika nastave'!R114+'Analitika nastave'!S114+'Analitika nastave'!T114,0)</f>
        <v>0</v>
      </c>
      <c r="J114" s="238" t="str">
        <f>IF(OR('Analitika nastave'!V114:V115="DA",AND(I115&gt;=(I$7/2),I$7&gt;0)),"DA","NE")</f>
        <v>NE</v>
      </c>
      <c r="K114" s="89">
        <f>IF('Analitika nastave'!AB114="DA",'Analitika nastave'!W114+'Analitika nastave'!X114+'Analitika nastave'!Y114+'Analitika nastave'!Z114,0)</f>
        <v>0</v>
      </c>
      <c r="L114" s="238" t="str">
        <f>IF(OR('Analitika nastave'!AB114:AB115="DA",AND(K115&gt;=(K$7/2),K$7&gt;0)),"DA","NE")</f>
        <v>NE</v>
      </c>
      <c r="M114" s="89">
        <f>IF('Analitika nastave'!AH114="DA",'Analitika nastave'!AC114+'Analitika nastave'!AD114+'Analitika nastave'!AE114+'Analitika nastave'!AF114,0)</f>
        <v>0</v>
      </c>
      <c r="N114" s="238" t="str">
        <f>IF(OR('Analitika nastave'!AH114:AH115="DA",AND(M115&gt;=(M$7/2),M$7&gt;0)),"DA","NE")</f>
        <v>NE</v>
      </c>
      <c r="O114" s="89">
        <f>IF('Analitika nastave'!AN114="DA",'Analitika nastave'!AI114+'Analitika nastave'!AJ114+'Analitika nastave'!AK114+'Analitika nastave'!AL114,0)</f>
        <v>0</v>
      </c>
      <c r="P114" s="238" t="str">
        <f>IF(OR('Analitika nastave'!AN114:AN115="DA",AND(O115&gt;=(O$7/2),O$7&gt;0)),"DA","NE")</f>
        <v>NE</v>
      </c>
      <c r="Q114" s="252">
        <f t="shared" ref="Q114" si="104">IF(AND(P114="DA",N114="DA",L114="DA",J114="DA",H114="DA",F114="DA"),E115+G115+I115+K115+M115+O115,0)</f>
        <v>0</v>
      </c>
      <c r="R114" s="188" t="str">
        <f t="shared" ref="R114" si="105">IF(Q114&lt;50, "NE",IF(Q114&lt;60,2,IF(Q114&lt;75,3,IF(Q114&lt;90,4,5))))</f>
        <v>NE</v>
      </c>
    </row>
    <row r="115" spans="1:18" ht="15.75" thickBot="1" x14ac:dyDescent="0.3">
      <c r="A115" s="247"/>
      <c r="B115" s="249"/>
      <c r="C115" s="247"/>
      <c r="D115" s="61" t="str">
        <f>'Analitika nastave'!D115</f>
        <v>P</v>
      </c>
      <c r="E115" s="62" t="str">
        <f>IF('Analitika nastave'!J114="DA",'Analitika nastave'!E115+'Analitika nastave'!F115+'Analitika nastave'!G115+'Analitika nastave'!H115,IF(E$7&gt;0,E$7/E$6*E114,""))</f>
        <v/>
      </c>
      <c r="F115" s="239"/>
      <c r="G115" s="68" t="str">
        <f>IF('Analitika nastave'!P114="DA",'Analitika nastave'!K115+'Analitika nastave'!L115+'Analitika nastave'!M115+'Analitika nastave'!N115,IF(G$7&gt;0,G$7/G$6*G114,""))</f>
        <v/>
      </c>
      <c r="H115" s="239"/>
      <c r="I115" s="68" t="str">
        <f>IF('Analitika nastave'!V114="DA",'Analitika nastave'!Q115+'Analitika nastave'!R115+'Analitika nastave'!S115+'Analitika nastave'!T115,IF(I$7&gt;0,I$7/I$6*I114,""))</f>
        <v/>
      </c>
      <c r="J115" s="239"/>
      <c r="K115" s="68" t="str">
        <f>IF('Analitika nastave'!AB114="DA",'Analitika nastave'!W115+'Analitika nastave'!X115+'Analitika nastave'!Y115+'Analitika nastave'!Z115,IF(K$7&gt;0,K$7/K$6*K114,""))</f>
        <v/>
      </c>
      <c r="L115" s="239"/>
      <c r="M115" s="68" t="str">
        <f>IF('Analitika nastave'!AH114="DA",'Analitika nastave'!AC115+'Analitika nastave'!AD115+'Analitika nastave'!AE115+'Analitika nastave'!AF115,IF(M$7&gt;0,M$7/M$6*M114,""))</f>
        <v/>
      </c>
      <c r="N115" s="239"/>
      <c r="O115" s="68" t="str">
        <f>IF('Analitika nastave'!AN114="DA",'Analitika nastave'!AI115+'Analitika nastave'!AJ115+'Analitika nastave'!AK115+'Analitika nastave'!AL115,IF(O$7&gt;0,O$7/O$6*O114,""))</f>
        <v/>
      </c>
      <c r="P115" s="239"/>
      <c r="Q115" s="251"/>
      <c r="R115" s="189"/>
    </row>
    <row r="116" spans="1:18" x14ac:dyDescent="0.25">
      <c r="A116" s="246">
        <f>'Analitika nastave'!A116</f>
        <v>55</v>
      </c>
      <c r="B116" s="248" t="str">
        <f>'Analitika nastave'!B116</f>
        <v xml:space="preserve"> </v>
      </c>
      <c r="C116" s="246">
        <f>'Analitika nastave'!C116:C117</f>
        <v>0</v>
      </c>
      <c r="D116" s="64" t="str">
        <f>'Analitika nastave'!D116</f>
        <v>B</v>
      </c>
      <c r="E116" s="89">
        <f>IF('Analitika nastave'!J116="DA",'Analitika nastave'!E116+'Analitika nastave'!F116+'Analitika nastave'!G116+'Analitika nastave'!H116,0)</f>
        <v>0</v>
      </c>
      <c r="F116" s="238" t="str">
        <f>IF(OR('Analitika nastave'!J116:J117="DA",AND(E117&gt;=(E$7/2),E$7&gt;0)),"DA","NE")</f>
        <v>NE</v>
      </c>
      <c r="G116" s="89">
        <f>IF('Analitika nastave'!P116="DA",'Analitika nastave'!K116+'Analitika nastave'!L116+'Analitika nastave'!M116+'Analitika nastave'!N116,0)</f>
        <v>0</v>
      </c>
      <c r="H116" s="238" t="str">
        <f>IF(OR('Analitika nastave'!P116:P117="DA",AND(G117&gt;=(G$7/2),G$7&gt;0)),"DA","NE")</f>
        <v>NE</v>
      </c>
      <c r="I116" s="89">
        <f>IF('Analitika nastave'!V116="DA",'Analitika nastave'!Q116+'Analitika nastave'!R116+'Analitika nastave'!S116+'Analitika nastave'!T116,0)</f>
        <v>0</v>
      </c>
      <c r="J116" s="238" t="str">
        <f>IF(OR('Analitika nastave'!V116:V117="DA",AND(I117&gt;=(I$7/2),I$7&gt;0)),"DA","NE")</f>
        <v>NE</v>
      </c>
      <c r="K116" s="89">
        <f>IF('Analitika nastave'!AB116="DA",'Analitika nastave'!W116+'Analitika nastave'!X116+'Analitika nastave'!Y116+'Analitika nastave'!Z116,0)</f>
        <v>0</v>
      </c>
      <c r="L116" s="238" t="str">
        <f>IF(OR('Analitika nastave'!AB116:AB117="DA",AND(K117&gt;=(K$7/2),K$7&gt;0)),"DA","NE")</f>
        <v>NE</v>
      </c>
      <c r="M116" s="89">
        <f>IF('Analitika nastave'!AH116="DA",'Analitika nastave'!AC116+'Analitika nastave'!AD116+'Analitika nastave'!AE116+'Analitika nastave'!AF116,0)</f>
        <v>0</v>
      </c>
      <c r="N116" s="238" t="str">
        <f>IF(OR('Analitika nastave'!AH116:AH117="DA",AND(M117&gt;=(M$7/2),M$7&gt;0)),"DA","NE")</f>
        <v>NE</v>
      </c>
      <c r="O116" s="89">
        <f>IF('Analitika nastave'!AN116="DA",'Analitika nastave'!AI116+'Analitika nastave'!AJ116+'Analitika nastave'!AK116+'Analitika nastave'!AL116,0)</f>
        <v>0</v>
      </c>
      <c r="P116" s="238" t="str">
        <f>IF(OR('Analitika nastave'!AN116:AN117="DA",AND(O117&gt;=(O$7/2),O$7&gt;0)),"DA","NE")</f>
        <v>NE</v>
      </c>
      <c r="Q116" s="252">
        <f t="shared" ref="Q116" si="106">IF(AND(P116="DA",N116="DA",L116="DA",J116="DA",H116="DA",F116="DA"),E117+G117+I117+K117+M117+O117,0)</f>
        <v>0</v>
      </c>
      <c r="R116" s="188" t="str">
        <f t="shared" ref="R116" si="107">IF(Q116&lt;50, "NE",IF(Q116&lt;60,2,IF(Q116&lt;75,3,IF(Q116&lt;90,4,5))))</f>
        <v>NE</v>
      </c>
    </row>
    <row r="117" spans="1:18" ht="15.75" thickBot="1" x14ac:dyDescent="0.3">
      <c r="A117" s="247"/>
      <c r="B117" s="249"/>
      <c r="C117" s="247"/>
      <c r="D117" s="61" t="str">
        <f>'Analitika nastave'!D117</f>
        <v>P</v>
      </c>
      <c r="E117" s="62" t="str">
        <f>IF('Analitika nastave'!J116="DA",'Analitika nastave'!E117+'Analitika nastave'!F117+'Analitika nastave'!G117+'Analitika nastave'!H117,IF(E$7&gt;0,E$7/E$6*E116,""))</f>
        <v/>
      </c>
      <c r="F117" s="239"/>
      <c r="G117" s="68" t="str">
        <f>IF('Analitika nastave'!P116="DA",'Analitika nastave'!K117+'Analitika nastave'!L117+'Analitika nastave'!M117+'Analitika nastave'!N117,IF(G$7&gt;0,G$7/G$6*G116,""))</f>
        <v/>
      </c>
      <c r="H117" s="239"/>
      <c r="I117" s="68" t="str">
        <f>IF('Analitika nastave'!V116="DA",'Analitika nastave'!Q117+'Analitika nastave'!R117+'Analitika nastave'!S117+'Analitika nastave'!T117,IF(I$7&gt;0,I$7/I$6*I116,""))</f>
        <v/>
      </c>
      <c r="J117" s="239"/>
      <c r="K117" s="68" t="str">
        <f>IF('Analitika nastave'!AB116="DA",'Analitika nastave'!W117+'Analitika nastave'!X117+'Analitika nastave'!Y117+'Analitika nastave'!Z117,IF(K$7&gt;0,K$7/K$6*K116,""))</f>
        <v/>
      </c>
      <c r="L117" s="239"/>
      <c r="M117" s="68" t="str">
        <f>IF('Analitika nastave'!AH116="DA",'Analitika nastave'!AC117+'Analitika nastave'!AD117+'Analitika nastave'!AE117+'Analitika nastave'!AF117,IF(M$7&gt;0,M$7/M$6*M116,""))</f>
        <v/>
      </c>
      <c r="N117" s="239"/>
      <c r="O117" s="68" t="str">
        <f>IF('Analitika nastave'!AN116="DA",'Analitika nastave'!AI117+'Analitika nastave'!AJ117+'Analitika nastave'!AK117+'Analitika nastave'!AL117,IF(O$7&gt;0,O$7/O$6*O116,""))</f>
        <v/>
      </c>
      <c r="P117" s="239"/>
      <c r="Q117" s="251"/>
      <c r="R117" s="189"/>
    </row>
    <row r="118" spans="1:18" x14ac:dyDescent="0.25">
      <c r="A118" s="246">
        <f>'Analitika nastave'!A118</f>
        <v>56</v>
      </c>
      <c r="B118" s="248" t="str">
        <f>'Analitika nastave'!B118</f>
        <v xml:space="preserve"> </v>
      </c>
      <c r="C118" s="246">
        <f>'Analitika nastave'!C118:C119</f>
        <v>0</v>
      </c>
      <c r="D118" s="64" t="str">
        <f>'Analitika nastave'!D118</f>
        <v>B</v>
      </c>
      <c r="E118" s="89">
        <f>IF('Analitika nastave'!J118="DA",'Analitika nastave'!E118+'Analitika nastave'!F118+'Analitika nastave'!G118+'Analitika nastave'!H118,0)</f>
        <v>0</v>
      </c>
      <c r="F118" s="238" t="str">
        <f>IF(OR('Analitika nastave'!J118:J119="DA",AND(E119&gt;=(E$7/2),E$7&gt;0)),"DA","NE")</f>
        <v>NE</v>
      </c>
      <c r="G118" s="89">
        <f>IF('Analitika nastave'!P118="DA",'Analitika nastave'!K118+'Analitika nastave'!L118+'Analitika nastave'!M118+'Analitika nastave'!N118,0)</f>
        <v>0</v>
      </c>
      <c r="H118" s="238" t="str">
        <f>IF(OR('Analitika nastave'!P118:P119="DA",AND(G119&gt;=(G$7/2),G$7&gt;0)),"DA","NE")</f>
        <v>NE</v>
      </c>
      <c r="I118" s="89">
        <f>IF('Analitika nastave'!V118="DA",'Analitika nastave'!Q118+'Analitika nastave'!R118+'Analitika nastave'!S118+'Analitika nastave'!T118,0)</f>
        <v>0</v>
      </c>
      <c r="J118" s="238" t="str">
        <f>IF(OR('Analitika nastave'!V118:V119="DA",AND(I119&gt;=(I$7/2),I$7&gt;0)),"DA","NE")</f>
        <v>NE</v>
      </c>
      <c r="K118" s="89">
        <f>IF('Analitika nastave'!AB118="DA",'Analitika nastave'!W118+'Analitika nastave'!X118+'Analitika nastave'!Y118+'Analitika nastave'!Z118,0)</f>
        <v>0</v>
      </c>
      <c r="L118" s="238" t="str">
        <f>IF(OR('Analitika nastave'!AB118:AB119="DA",AND(K119&gt;=(K$7/2),K$7&gt;0)),"DA","NE")</f>
        <v>NE</v>
      </c>
      <c r="M118" s="89">
        <f>IF('Analitika nastave'!AH118="DA",'Analitika nastave'!AC118+'Analitika nastave'!AD118+'Analitika nastave'!AE118+'Analitika nastave'!AF118,0)</f>
        <v>0</v>
      </c>
      <c r="N118" s="238" t="str">
        <f>IF(OR('Analitika nastave'!AH118:AH119="DA",AND(M119&gt;=(M$7/2),M$7&gt;0)),"DA","NE")</f>
        <v>NE</v>
      </c>
      <c r="O118" s="89">
        <f>IF('Analitika nastave'!AN118="DA",'Analitika nastave'!AI118+'Analitika nastave'!AJ118+'Analitika nastave'!AK118+'Analitika nastave'!AL118,0)</f>
        <v>0</v>
      </c>
      <c r="P118" s="238" t="str">
        <f>IF(OR('Analitika nastave'!AN118:AN119="DA",AND(O119&gt;=(O$7/2),O$7&gt;0)),"DA","NE")</f>
        <v>NE</v>
      </c>
      <c r="Q118" s="252">
        <f t="shared" ref="Q118" si="108">IF(AND(P118="DA",N118="DA",L118="DA",J118="DA",H118="DA",F118="DA"),E119+G119+I119+K119+M119+O119,0)</f>
        <v>0</v>
      </c>
      <c r="R118" s="188" t="str">
        <f t="shared" ref="R118" si="109">IF(Q118&lt;50, "NE",IF(Q118&lt;60,2,IF(Q118&lt;75,3,IF(Q118&lt;90,4,5))))</f>
        <v>NE</v>
      </c>
    </row>
    <row r="119" spans="1:18" ht="15.75" thickBot="1" x14ac:dyDescent="0.3">
      <c r="A119" s="247"/>
      <c r="B119" s="249"/>
      <c r="C119" s="247"/>
      <c r="D119" s="61" t="str">
        <f>'Analitika nastave'!D119</f>
        <v>P</v>
      </c>
      <c r="E119" s="62" t="str">
        <f>IF('Analitika nastave'!J118="DA",'Analitika nastave'!E119+'Analitika nastave'!F119+'Analitika nastave'!G119+'Analitika nastave'!H119,IF(E$7&gt;0,E$7/E$6*E118,""))</f>
        <v/>
      </c>
      <c r="F119" s="239"/>
      <c r="G119" s="68" t="str">
        <f>IF('Analitika nastave'!P118="DA",'Analitika nastave'!K119+'Analitika nastave'!L119+'Analitika nastave'!M119+'Analitika nastave'!N119,IF(G$7&gt;0,G$7/G$6*G118,""))</f>
        <v/>
      </c>
      <c r="H119" s="239"/>
      <c r="I119" s="68" t="str">
        <f>IF('Analitika nastave'!V118="DA",'Analitika nastave'!Q119+'Analitika nastave'!R119+'Analitika nastave'!S119+'Analitika nastave'!T119,IF(I$7&gt;0,I$7/I$6*I118,""))</f>
        <v/>
      </c>
      <c r="J119" s="239"/>
      <c r="K119" s="68" t="str">
        <f>IF('Analitika nastave'!AB118="DA",'Analitika nastave'!W119+'Analitika nastave'!X119+'Analitika nastave'!Y119+'Analitika nastave'!Z119,IF(K$7&gt;0,K$7/K$6*K118,""))</f>
        <v/>
      </c>
      <c r="L119" s="239"/>
      <c r="M119" s="68" t="str">
        <f>IF('Analitika nastave'!AH118="DA",'Analitika nastave'!AC119+'Analitika nastave'!AD119+'Analitika nastave'!AE119+'Analitika nastave'!AF119,IF(M$7&gt;0,M$7/M$6*M118,""))</f>
        <v/>
      </c>
      <c r="N119" s="239"/>
      <c r="O119" s="68" t="str">
        <f>IF('Analitika nastave'!AN118="DA",'Analitika nastave'!AI119+'Analitika nastave'!AJ119+'Analitika nastave'!AK119+'Analitika nastave'!AL119,IF(O$7&gt;0,O$7/O$6*O118,""))</f>
        <v/>
      </c>
      <c r="P119" s="239"/>
      <c r="Q119" s="251"/>
      <c r="R119" s="189"/>
    </row>
    <row r="120" spans="1:18" x14ac:dyDescent="0.25">
      <c r="A120" s="246">
        <f>'Analitika nastave'!A120</f>
        <v>57</v>
      </c>
      <c r="B120" s="248" t="str">
        <f>'Analitika nastave'!B120</f>
        <v xml:space="preserve"> </v>
      </c>
      <c r="C120" s="246">
        <f>'Analitika nastave'!C120:C121</f>
        <v>0</v>
      </c>
      <c r="D120" s="64" t="str">
        <f>'Analitika nastave'!D120</f>
        <v>B</v>
      </c>
      <c r="E120" s="89">
        <f>IF('Analitika nastave'!J120="DA",'Analitika nastave'!E120+'Analitika nastave'!F120+'Analitika nastave'!G120+'Analitika nastave'!H120,0)</f>
        <v>0</v>
      </c>
      <c r="F120" s="238" t="str">
        <f>IF(OR('Analitika nastave'!J120:J121="DA",AND(E121&gt;=(E$7/2),E$7&gt;0)),"DA","NE")</f>
        <v>NE</v>
      </c>
      <c r="G120" s="89">
        <f>IF('Analitika nastave'!P120="DA",'Analitika nastave'!K120+'Analitika nastave'!L120+'Analitika nastave'!M120+'Analitika nastave'!N120,0)</f>
        <v>0</v>
      </c>
      <c r="H120" s="238" t="str">
        <f>IF(OR('Analitika nastave'!P120:P121="DA",AND(G121&gt;=(G$7/2),G$7&gt;0)),"DA","NE")</f>
        <v>NE</v>
      </c>
      <c r="I120" s="89">
        <f>IF('Analitika nastave'!V120="DA",'Analitika nastave'!Q120+'Analitika nastave'!R120+'Analitika nastave'!S120+'Analitika nastave'!T120,0)</f>
        <v>0</v>
      </c>
      <c r="J120" s="238" t="str">
        <f>IF(OR('Analitika nastave'!V120:V121="DA",AND(I121&gt;=(I$7/2),I$7&gt;0)),"DA","NE")</f>
        <v>NE</v>
      </c>
      <c r="K120" s="89">
        <f>IF('Analitika nastave'!AB120="DA",'Analitika nastave'!W120+'Analitika nastave'!X120+'Analitika nastave'!Y120+'Analitika nastave'!Z120,0)</f>
        <v>0</v>
      </c>
      <c r="L120" s="238" t="str">
        <f>IF(OR('Analitika nastave'!AB120:AB121="DA",AND(K121&gt;=(K$7/2),K$7&gt;0)),"DA","NE")</f>
        <v>NE</v>
      </c>
      <c r="M120" s="89">
        <f>IF('Analitika nastave'!AH120="DA",'Analitika nastave'!AC120+'Analitika nastave'!AD120+'Analitika nastave'!AE120+'Analitika nastave'!AF120,0)</f>
        <v>0</v>
      </c>
      <c r="N120" s="238" t="str">
        <f>IF(OR('Analitika nastave'!AH120:AH121="DA",AND(M121&gt;=(M$7/2),M$7&gt;0)),"DA","NE")</f>
        <v>NE</v>
      </c>
      <c r="O120" s="89">
        <f>IF('Analitika nastave'!AN120="DA",'Analitika nastave'!AI120+'Analitika nastave'!AJ120+'Analitika nastave'!AK120+'Analitika nastave'!AL120,0)</f>
        <v>0</v>
      </c>
      <c r="P120" s="238" t="str">
        <f>IF(OR('Analitika nastave'!AN120:AN121="DA",AND(O121&gt;=(O$7/2),O$7&gt;0)),"DA","NE")</f>
        <v>NE</v>
      </c>
      <c r="Q120" s="252">
        <f t="shared" ref="Q120" si="110">IF(AND(P120="DA",N120="DA",L120="DA",J120="DA",H120="DA",F120="DA"),E121+G121+I121+K121+M121+O121,0)</f>
        <v>0</v>
      </c>
      <c r="R120" s="188" t="str">
        <f t="shared" ref="R120" si="111">IF(Q120&lt;50, "NE",IF(Q120&lt;60,2,IF(Q120&lt;75,3,IF(Q120&lt;90,4,5))))</f>
        <v>NE</v>
      </c>
    </row>
    <row r="121" spans="1:18" ht="15.75" thickBot="1" x14ac:dyDescent="0.3">
      <c r="A121" s="247"/>
      <c r="B121" s="249"/>
      <c r="C121" s="247"/>
      <c r="D121" s="61" t="str">
        <f>'Analitika nastave'!D121</f>
        <v>P</v>
      </c>
      <c r="E121" s="62" t="str">
        <f>IF('Analitika nastave'!J120="DA",'Analitika nastave'!E121+'Analitika nastave'!F121+'Analitika nastave'!G121+'Analitika nastave'!H121,IF(E$7&gt;0,E$7/E$6*E120,""))</f>
        <v/>
      </c>
      <c r="F121" s="239"/>
      <c r="G121" s="68" t="str">
        <f>IF('Analitika nastave'!P120="DA",'Analitika nastave'!K121+'Analitika nastave'!L121+'Analitika nastave'!M121+'Analitika nastave'!N121,IF(G$7&gt;0,G$7/G$6*G120,""))</f>
        <v/>
      </c>
      <c r="H121" s="239"/>
      <c r="I121" s="68" t="str">
        <f>IF('Analitika nastave'!V120="DA",'Analitika nastave'!Q121+'Analitika nastave'!R121+'Analitika nastave'!S121+'Analitika nastave'!T121,IF(I$7&gt;0,I$7/I$6*I120,""))</f>
        <v/>
      </c>
      <c r="J121" s="239"/>
      <c r="K121" s="68" t="str">
        <f>IF('Analitika nastave'!AB120="DA",'Analitika nastave'!W121+'Analitika nastave'!X121+'Analitika nastave'!Y121+'Analitika nastave'!Z121,IF(K$7&gt;0,K$7/K$6*K120,""))</f>
        <v/>
      </c>
      <c r="L121" s="239"/>
      <c r="M121" s="68" t="str">
        <f>IF('Analitika nastave'!AH120="DA",'Analitika nastave'!AC121+'Analitika nastave'!AD121+'Analitika nastave'!AE121+'Analitika nastave'!AF121,IF(M$7&gt;0,M$7/M$6*M120,""))</f>
        <v/>
      </c>
      <c r="N121" s="239"/>
      <c r="O121" s="68" t="str">
        <f>IF('Analitika nastave'!AN120="DA",'Analitika nastave'!AI121+'Analitika nastave'!AJ121+'Analitika nastave'!AK121+'Analitika nastave'!AL121,IF(O$7&gt;0,O$7/O$6*O120,""))</f>
        <v/>
      </c>
      <c r="P121" s="239"/>
      <c r="Q121" s="251"/>
      <c r="R121" s="189"/>
    </row>
    <row r="122" spans="1:18" x14ac:dyDescent="0.25">
      <c r="A122" s="246">
        <f>'Analitika nastave'!A122</f>
        <v>58</v>
      </c>
      <c r="B122" s="248" t="str">
        <f>'Analitika nastave'!B122</f>
        <v xml:space="preserve"> </v>
      </c>
      <c r="C122" s="246">
        <f>'Analitika nastave'!C122:C123</f>
        <v>0</v>
      </c>
      <c r="D122" s="64" t="str">
        <f>'Analitika nastave'!D122</f>
        <v>B</v>
      </c>
      <c r="E122" s="89">
        <f>IF('Analitika nastave'!J122="DA",'Analitika nastave'!E122+'Analitika nastave'!F122+'Analitika nastave'!G122+'Analitika nastave'!H122,0)</f>
        <v>0</v>
      </c>
      <c r="F122" s="238" t="str">
        <f>IF(OR('Analitika nastave'!J122:J123="DA",AND(E123&gt;=(E$7/2),E$7&gt;0)),"DA","NE")</f>
        <v>NE</v>
      </c>
      <c r="G122" s="89">
        <f>IF('Analitika nastave'!P122="DA",'Analitika nastave'!K122+'Analitika nastave'!L122+'Analitika nastave'!M122+'Analitika nastave'!N122,0)</f>
        <v>0</v>
      </c>
      <c r="H122" s="238" t="str">
        <f>IF(OR('Analitika nastave'!P122:P123="DA",AND(G123&gt;=(G$7/2),G$7&gt;0)),"DA","NE")</f>
        <v>NE</v>
      </c>
      <c r="I122" s="89">
        <f>IF('Analitika nastave'!V122="DA",'Analitika nastave'!Q122+'Analitika nastave'!R122+'Analitika nastave'!S122+'Analitika nastave'!T122,0)</f>
        <v>0</v>
      </c>
      <c r="J122" s="238" t="str">
        <f>IF(OR('Analitika nastave'!V122:V123="DA",AND(I123&gt;=(I$7/2),I$7&gt;0)),"DA","NE")</f>
        <v>NE</v>
      </c>
      <c r="K122" s="89">
        <f>IF('Analitika nastave'!AB122="DA",'Analitika nastave'!W122+'Analitika nastave'!X122+'Analitika nastave'!Y122+'Analitika nastave'!Z122,0)</f>
        <v>0</v>
      </c>
      <c r="L122" s="238" t="str">
        <f>IF(OR('Analitika nastave'!AB122:AB123="DA",AND(K123&gt;=(K$7/2),K$7&gt;0)),"DA","NE")</f>
        <v>NE</v>
      </c>
      <c r="M122" s="89">
        <f>IF('Analitika nastave'!AH122="DA",'Analitika nastave'!AC122+'Analitika nastave'!AD122+'Analitika nastave'!AE122+'Analitika nastave'!AF122,0)</f>
        <v>0</v>
      </c>
      <c r="N122" s="238" t="str">
        <f>IF(OR('Analitika nastave'!AH122:AH123="DA",AND(M123&gt;=(M$7/2),M$7&gt;0)),"DA","NE")</f>
        <v>NE</v>
      </c>
      <c r="O122" s="89">
        <f>IF('Analitika nastave'!AN122="DA",'Analitika nastave'!AI122+'Analitika nastave'!AJ122+'Analitika nastave'!AK122+'Analitika nastave'!AL122,0)</f>
        <v>0</v>
      </c>
      <c r="P122" s="238" t="str">
        <f>IF(OR('Analitika nastave'!AN122:AN123="DA",AND(O123&gt;=(O$7/2),O$7&gt;0)),"DA","NE")</f>
        <v>NE</v>
      </c>
      <c r="Q122" s="252">
        <f t="shared" ref="Q122" si="112">IF(AND(P122="DA",N122="DA",L122="DA",J122="DA",H122="DA",F122="DA"),E123+G123+I123+K123+M123+O123,0)</f>
        <v>0</v>
      </c>
      <c r="R122" s="188" t="str">
        <f t="shared" ref="R122" si="113">IF(Q122&lt;50, "NE",IF(Q122&lt;60,2,IF(Q122&lt;75,3,IF(Q122&lt;90,4,5))))</f>
        <v>NE</v>
      </c>
    </row>
    <row r="123" spans="1:18" ht="15.75" thickBot="1" x14ac:dyDescent="0.3">
      <c r="A123" s="247"/>
      <c r="B123" s="249"/>
      <c r="C123" s="247"/>
      <c r="D123" s="61" t="str">
        <f>'Analitika nastave'!D123</f>
        <v>P</v>
      </c>
      <c r="E123" s="62" t="str">
        <f>IF('Analitika nastave'!J122="DA",'Analitika nastave'!E123+'Analitika nastave'!F123+'Analitika nastave'!G123+'Analitika nastave'!H123,IF(E$7&gt;0,E$7/E$6*E122,""))</f>
        <v/>
      </c>
      <c r="F123" s="239"/>
      <c r="G123" s="68" t="str">
        <f>IF('Analitika nastave'!P122="DA",'Analitika nastave'!K123+'Analitika nastave'!L123+'Analitika nastave'!M123+'Analitika nastave'!N123,IF(G$7&gt;0,G$7/G$6*G122,""))</f>
        <v/>
      </c>
      <c r="H123" s="239"/>
      <c r="I123" s="68" t="str">
        <f>IF('Analitika nastave'!V122="DA",'Analitika nastave'!Q123+'Analitika nastave'!R123+'Analitika nastave'!S123+'Analitika nastave'!T123,IF(I$7&gt;0,I$7/I$6*I122,""))</f>
        <v/>
      </c>
      <c r="J123" s="239"/>
      <c r="K123" s="68" t="str">
        <f>IF('Analitika nastave'!AB122="DA",'Analitika nastave'!W123+'Analitika nastave'!X123+'Analitika nastave'!Y123+'Analitika nastave'!Z123,IF(K$7&gt;0,K$7/K$6*K122,""))</f>
        <v/>
      </c>
      <c r="L123" s="239"/>
      <c r="M123" s="68" t="str">
        <f>IF('Analitika nastave'!AH122="DA",'Analitika nastave'!AC123+'Analitika nastave'!AD123+'Analitika nastave'!AE123+'Analitika nastave'!AF123,IF(M$7&gt;0,M$7/M$6*M122,""))</f>
        <v/>
      </c>
      <c r="N123" s="239"/>
      <c r="O123" s="68" t="str">
        <f>IF('Analitika nastave'!AN122="DA",'Analitika nastave'!AI123+'Analitika nastave'!AJ123+'Analitika nastave'!AK123+'Analitika nastave'!AL123,IF(O$7&gt;0,O$7/O$6*O122,""))</f>
        <v/>
      </c>
      <c r="P123" s="239"/>
      <c r="Q123" s="251"/>
      <c r="R123" s="189"/>
    </row>
    <row r="124" spans="1:18" x14ac:dyDescent="0.25">
      <c r="A124" s="246">
        <f>'Analitika nastave'!A124</f>
        <v>59</v>
      </c>
      <c r="B124" s="248" t="str">
        <f>'Analitika nastave'!B124</f>
        <v xml:space="preserve"> </v>
      </c>
      <c r="C124" s="246">
        <f>'Analitika nastave'!C124:C125</f>
        <v>0</v>
      </c>
      <c r="D124" s="64" t="str">
        <f>'Analitika nastave'!D124</f>
        <v>B</v>
      </c>
      <c r="E124" s="89">
        <f>IF('Analitika nastave'!J124="DA",'Analitika nastave'!E124+'Analitika nastave'!F124+'Analitika nastave'!G124+'Analitika nastave'!H124,0)</f>
        <v>0</v>
      </c>
      <c r="F124" s="238" t="str">
        <f>IF(OR('Analitika nastave'!J124:J125="DA",AND(E125&gt;=(E$7/2),E$7&gt;0)),"DA","NE")</f>
        <v>NE</v>
      </c>
      <c r="G124" s="89">
        <f>IF('Analitika nastave'!P124="DA",'Analitika nastave'!K124+'Analitika nastave'!L124+'Analitika nastave'!M124+'Analitika nastave'!N124,0)</f>
        <v>0</v>
      </c>
      <c r="H124" s="238" t="str">
        <f>IF(OR('Analitika nastave'!P124:P125="DA",AND(G125&gt;=(G$7/2),G$7&gt;0)),"DA","NE")</f>
        <v>NE</v>
      </c>
      <c r="I124" s="89">
        <f>IF('Analitika nastave'!V124="DA",'Analitika nastave'!Q124+'Analitika nastave'!R124+'Analitika nastave'!S124+'Analitika nastave'!T124,0)</f>
        <v>0</v>
      </c>
      <c r="J124" s="238" t="str">
        <f>IF(OR('Analitika nastave'!V124:V125="DA",AND(I125&gt;=(I$7/2),I$7&gt;0)),"DA","NE")</f>
        <v>NE</v>
      </c>
      <c r="K124" s="89">
        <f>IF('Analitika nastave'!AB124="DA",'Analitika nastave'!W124+'Analitika nastave'!X124+'Analitika nastave'!Y124+'Analitika nastave'!Z124,0)</f>
        <v>0</v>
      </c>
      <c r="L124" s="238" t="str">
        <f>IF(OR('Analitika nastave'!AB124:AB125="DA",AND(K125&gt;=(K$7/2),K$7&gt;0)),"DA","NE")</f>
        <v>NE</v>
      </c>
      <c r="M124" s="89">
        <f>IF('Analitika nastave'!AH124="DA",'Analitika nastave'!AC124+'Analitika nastave'!AD124+'Analitika nastave'!AE124+'Analitika nastave'!AF124,0)</f>
        <v>0</v>
      </c>
      <c r="N124" s="238" t="str">
        <f>IF(OR('Analitika nastave'!AH124:AH125="DA",AND(M125&gt;=(M$7/2),M$7&gt;0)),"DA","NE")</f>
        <v>NE</v>
      </c>
      <c r="O124" s="89">
        <f>IF('Analitika nastave'!AN124="DA",'Analitika nastave'!AI124+'Analitika nastave'!AJ124+'Analitika nastave'!AK124+'Analitika nastave'!AL124,0)</f>
        <v>0</v>
      </c>
      <c r="P124" s="238" t="str">
        <f>IF(OR('Analitika nastave'!AN124:AN125="DA",AND(O125&gt;=(O$7/2),O$7&gt;0)),"DA","NE")</f>
        <v>NE</v>
      </c>
      <c r="Q124" s="252">
        <f t="shared" ref="Q124" si="114">IF(AND(P124="DA",N124="DA",L124="DA",J124="DA",H124="DA",F124="DA"),E125+G125+I125+K125+M125+O125,0)</f>
        <v>0</v>
      </c>
      <c r="R124" s="188" t="str">
        <f t="shared" ref="R124" si="115">IF(Q124&lt;50, "NE",IF(Q124&lt;60,2,IF(Q124&lt;75,3,IF(Q124&lt;90,4,5))))</f>
        <v>NE</v>
      </c>
    </row>
    <row r="125" spans="1:18" ht="15.75" thickBot="1" x14ac:dyDescent="0.3">
      <c r="A125" s="247"/>
      <c r="B125" s="249"/>
      <c r="C125" s="247"/>
      <c r="D125" s="61" t="str">
        <f>'Analitika nastave'!D125</f>
        <v>P</v>
      </c>
      <c r="E125" s="62" t="str">
        <f>IF('Analitika nastave'!J124="DA",'Analitika nastave'!E125+'Analitika nastave'!F125+'Analitika nastave'!G125+'Analitika nastave'!H125,IF(E$7&gt;0,E$7/E$6*E124,""))</f>
        <v/>
      </c>
      <c r="F125" s="239"/>
      <c r="G125" s="68" t="str">
        <f>IF('Analitika nastave'!P124="DA",'Analitika nastave'!K125+'Analitika nastave'!L125+'Analitika nastave'!M125+'Analitika nastave'!N125,IF(G$7&gt;0,G$7/G$6*G124,""))</f>
        <v/>
      </c>
      <c r="H125" s="239"/>
      <c r="I125" s="68" t="str">
        <f>IF('Analitika nastave'!V124="DA",'Analitika nastave'!Q125+'Analitika nastave'!R125+'Analitika nastave'!S125+'Analitika nastave'!T125,IF(I$7&gt;0,I$7/I$6*I124,""))</f>
        <v/>
      </c>
      <c r="J125" s="239"/>
      <c r="K125" s="68" t="str">
        <f>IF('Analitika nastave'!AB124="DA",'Analitika nastave'!W125+'Analitika nastave'!X125+'Analitika nastave'!Y125+'Analitika nastave'!Z125,IF(K$7&gt;0,K$7/K$6*K124,""))</f>
        <v/>
      </c>
      <c r="L125" s="239"/>
      <c r="M125" s="68" t="str">
        <f>IF('Analitika nastave'!AH124="DA",'Analitika nastave'!AC125+'Analitika nastave'!AD125+'Analitika nastave'!AE125+'Analitika nastave'!AF125,IF(M$7&gt;0,M$7/M$6*M124,""))</f>
        <v/>
      </c>
      <c r="N125" s="239"/>
      <c r="O125" s="68" t="str">
        <f>IF('Analitika nastave'!AN124="DA",'Analitika nastave'!AI125+'Analitika nastave'!AJ125+'Analitika nastave'!AK125+'Analitika nastave'!AL125,IF(O$7&gt;0,O$7/O$6*O124,""))</f>
        <v/>
      </c>
      <c r="P125" s="239"/>
      <c r="Q125" s="251"/>
      <c r="R125" s="189"/>
    </row>
    <row r="126" spans="1:18" x14ac:dyDescent="0.25">
      <c r="A126" s="246">
        <f>'Analitika nastave'!A126</f>
        <v>60</v>
      </c>
      <c r="B126" s="248" t="str">
        <f>'Analitika nastave'!B126</f>
        <v xml:space="preserve"> </v>
      </c>
      <c r="C126" s="246">
        <f>'Analitika nastave'!C126:C127</f>
        <v>0</v>
      </c>
      <c r="D126" s="64" t="str">
        <f>'Analitika nastave'!D126</f>
        <v>B</v>
      </c>
      <c r="E126" s="89">
        <f>IF('Analitika nastave'!J126="DA",'Analitika nastave'!E126+'Analitika nastave'!F126+'Analitika nastave'!G126+'Analitika nastave'!H126,0)</f>
        <v>0</v>
      </c>
      <c r="F126" s="238" t="str">
        <f>IF(OR('Analitika nastave'!J126:J127="DA",AND(E127&gt;=(E$7/2),E$7&gt;0)),"DA","NE")</f>
        <v>NE</v>
      </c>
      <c r="G126" s="89">
        <f>IF('Analitika nastave'!P126="DA",'Analitika nastave'!K126+'Analitika nastave'!L126+'Analitika nastave'!M126+'Analitika nastave'!N126,0)</f>
        <v>0</v>
      </c>
      <c r="H126" s="238" t="str">
        <f>IF(OR('Analitika nastave'!P126:P127="DA",AND(G127&gt;=(G$7/2),G$7&gt;0)),"DA","NE")</f>
        <v>NE</v>
      </c>
      <c r="I126" s="89">
        <f>IF('Analitika nastave'!V126="DA",'Analitika nastave'!Q126+'Analitika nastave'!R126+'Analitika nastave'!S126+'Analitika nastave'!T126,0)</f>
        <v>0</v>
      </c>
      <c r="J126" s="238" t="str">
        <f>IF(OR('Analitika nastave'!V126:V127="DA",AND(I127&gt;=(I$7/2),I$7&gt;0)),"DA","NE")</f>
        <v>NE</v>
      </c>
      <c r="K126" s="89">
        <f>IF('Analitika nastave'!AB126="DA",'Analitika nastave'!W126+'Analitika nastave'!X126+'Analitika nastave'!Y126+'Analitika nastave'!Z126,0)</f>
        <v>0</v>
      </c>
      <c r="L126" s="238" t="str">
        <f>IF(OR('Analitika nastave'!AB126:AB127="DA",AND(K127&gt;=(K$7/2),K$7&gt;0)),"DA","NE")</f>
        <v>NE</v>
      </c>
      <c r="M126" s="89">
        <f>IF('Analitika nastave'!AH126="DA",'Analitika nastave'!AC126+'Analitika nastave'!AD126+'Analitika nastave'!AE126+'Analitika nastave'!AF126,0)</f>
        <v>0</v>
      </c>
      <c r="N126" s="238" t="str">
        <f>IF(OR('Analitika nastave'!AH126:AH127="DA",AND(M127&gt;=(M$7/2),M$7&gt;0)),"DA","NE")</f>
        <v>NE</v>
      </c>
      <c r="O126" s="89">
        <f>IF('Analitika nastave'!AN126="DA",'Analitika nastave'!AI126+'Analitika nastave'!AJ126+'Analitika nastave'!AK126+'Analitika nastave'!AL126,0)</f>
        <v>0</v>
      </c>
      <c r="P126" s="238" t="str">
        <f>IF(OR('Analitika nastave'!AN126:AN127="DA",AND(O127&gt;=(O$7/2),O$7&gt;0)),"DA","NE")</f>
        <v>NE</v>
      </c>
      <c r="Q126" s="252">
        <f t="shared" ref="Q126" si="116">IF(AND(P126="DA",N126="DA",L126="DA",J126="DA",H126="DA",F126="DA"),E127+G127+I127+K127+M127+O127,0)</f>
        <v>0</v>
      </c>
      <c r="R126" s="188" t="str">
        <f t="shared" ref="R126" si="117">IF(Q126&lt;50, "NE",IF(Q126&lt;60,2,IF(Q126&lt;75,3,IF(Q126&lt;90,4,5))))</f>
        <v>NE</v>
      </c>
    </row>
    <row r="127" spans="1:18" ht="15.75" thickBot="1" x14ac:dyDescent="0.3">
      <c r="A127" s="247"/>
      <c r="B127" s="249"/>
      <c r="C127" s="247"/>
      <c r="D127" s="61" t="str">
        <f>'Analitika nastave'!D127</f>
        <v>P</v>
      </c>
      <c r="E127" s="62" t="str">
        <f>IF('Analitika nastave'!J126="DA",'Analitika nastave'!E127+'Analitika nastave'!F127+'Analitika nastave'!G127+'Analitika nastave'!H127,IF(E$7&gt;0,E$7/E$6*E126,""))</f>
        <v/>
      </c>
      <c r="F127" s="239"/>
      <c r="G127" s="68" t="str">
        <f>IF('Analitika nastave'!P126="DA",'Analitika nastave'!K127+'Analitika nastave'!L127+'Analitika nastave'!M127+'Analitika nastave'!N127,IF(G$7&gt;0,G$7/G$6*G126,""))</f>
        <v/>
      </c>
      <c r="H127" s="239"/>
      <c r="I127" s="68" t="str">
        <f>IF('Analitika nastave'!V126="DA",'Analitika nastave'!Q127+'Analitika nastave'!R127+'Analitika nastave'!S127+'Analitika nastave'!T127,IF(I$7&gt;0,I$7/I$6*I126,""))</f>
        <v/>
      </c>
      <c r="J127" s="239"/>
      <c r="K127" s="68" t="str">
        <f>IF('Analitika nastave'!AB126="DA",'Analitika nastave'!W127+'Analitika nastave'!X127+'Analitika nastave'!Y127+'Analitika nastave'!Z127,IF(K$7&gt;0,K$7/K$6*K126,""))</f>
        <v/>
      </c>
      <c r="L127" s="239"/>
      <c r="M127" s="68" t="str">
        <f>IF('Analitika nastave'!AH126="DA",'Analitika nastave'!AC127+'Analitika nastave'!AD127+'Analitika nastave'!AE127+'Analitika nastave'!AF127,IF(M$7&gt;0,M$7/M$6*M126,""))</f>
        <v/>
      </c>
      <c r="N127" s="239"/>
      <c r="O127" s="68" t="str">
        <f>IF('Analitika nastave'!AN126="DA",'Analitika nastave'!AI127+'Analitika nastave'!AJ127+'Analitika nastave'!AK127+'Analitika nastave'!AL127,IF(O$7&gt;0,O$7/O$6*O126,""))</f>
        <v/>
      </c>
      <c r="P127" s="239"/>
      <c r="Q127" s="251"/>
      <c r="R127" s="189"/>
    </row>
    <row r="128" spans="1:18" x14ac:dyDescent="0.25">
      <c r="A128" s="246">
        <f>'Analitika nastave'!A128</f>
        <v>61</v>
      </c>
      <c r="B128" s="248" t="str">
        <f>'Analitika nastave'!B128</f>
        <v xml:space="preserve"> </v>
      </c>
      <c r="C128" s="246">
        <f>'Analitika nastave'!C128:C129</f>
        <v>0</v>
      </c>
      <c r="D128" s="64" t="str">
        <f>'Analitika nastave'!D128</f>
        <v>B</v>
      </c>
      <c r="E128" s="89">
        <f>IF('Analitika nastave'!J128="DA",'Analitika nastave'!E128+'Analitika nastave'!F128+'Analitika nastave'!G128+'Analitika nastave'!H128,0)</f>
        <v>0</v>
      </c>
      <c r="F128" s="238" t="str">
        <f>IF(OR('Analitika nastave'!J128:J129="DA",AND(E129&gt;=(E$7/2),E$7&gt;0)),"DA","NE")</f>
        <v>NE</v>
      </c>
      <c r="G128" s="89">
        <f>IF('Analitika nastave'!P128="DA",'Analitika nastave'!K128+'Analitika nastave'!L128+'Analitika nastave'!M128+'Analitika nastave'!N128,0)</f>
        <v>0</v>
      </c>
      <c r="H128" s="238" t="str">
        <f>IF(OR('Analitika nastave'!P128:P129="DA",AND(G129&gt;=(G$7/2),G$7&gt;0)),"DA","NE")</f>
        <v>NE</v>
      </c>
      <c r="I128" s="89">
        <f>IF('Analitika nastave'!V128="DA",'Analitika nastave'!Q128+'Analitika nastave'!R128+'Analitika nastave'!S128+'Analitika nastave'!T128,0)</f>
        <v>0</v>
      </c>
      <c r="J128" s="238" t="str">
        <f>IF(OR('Analitika nastave'!V128:V129="DA",AND(I129&gt;=(I$7/2),I$7&gt;0)),"DA","NE")</f>
        <v>NE</v>
      </c>
      <c r="K128" s="89">
        <f>IF('Analitika nastave'!AB128="DA",'Analitika nastave'!W128+'Analitika nastave'!X128+'Analitika nastave'!Y128+'Analitika nastave'!Z128,0)</f>
        <v>0</v>
      </c>
      <c r="L128" s="238" t="str">
        <f>IF(OR('Analitika nastave'!AB128:AB129="DA",AND(K129&gt;=(K$7/2),K$7&gt;0)),"DA","NE")</f>
        <v>NE</v>
      </c>
      <c r="M128" s="89">
        <f>IF('Analitika nastave'!AH128="DA",'Analitika nastave'!AC128+'Analitika nastave'!AD128+'Analitika nastave'!AE128+'Analitika nastave'!AF128,0)</f>
        <v>0</v>
      </c>
      <c r="N128" s="238" t="str">
        <f>IF(OR('Analitika nastave'!AH128:AH129="DA",AND(M129&gt;=(M$7/2),M$7&gt;0)),"DA","NE")</f>
        <v>NE</v>
      </c>
      <c r="O128" s="89">
        <f>IF('Analitika nastave'!AN128="DA",'Analitika nastave'!AI128+'Analitika nastave'!AJ128+'Analitika nastave'!AK128+'Analitika nastave'!AL128,0)</f>
        <v>0</v>
      </c>
      <c r="P128" s="238" t="str">
        <f>IF(OR('Analitika nastave'!AN128:AN129="DA",AND(O129&gt;=(O$7/2),O$7&gt;0)),"DA","NE")</f>
        <v>NE</v>
      </c>
      <c r="Q128" s="252">
        <f t="shared" ref="Q128" si="118">IF(AND(P128="DA",N128="DA",L128="DA",J128="DA",H128="DA",F128="DA"),E129+G129+I129+K129+M129+O129,0)</f>
        <v>0</v>
      </c>
      <c r="R128" s="188" t="str">
        <f t="shared" ref="R128" si="119">IF(Q128&lt;50, "NE",IF(Q128&lt;60,2,IF(Q128&lt;75,3,IF(Q128&lt;90,4,5))))</f>
        <v>NE</v>
      </c>
    </row>
    <row r="129" spans="1:18" ht="15.75" thickBot="1" x14ac:dyDescent="0.3">
      <c r="A129" s="247"/>
      <c r="B129" s="249"/>
      <c r="C129" s="247"/>
      <c r="D129" s="61" t="str">
        <f>'Analitika nastave'!D129</f>
        <v>P</v>
      </c>
      <c r="E129" s="62" t="str">
        <f>IF('Analitika nastave'!J128="DA",'Analitika nastave'!E129+'Analitika nastave'!F129+'Analitika nastave'!G129+'Analitika nastave'!H129,IF(E$7&gt;0,E$7/E$6*E128,""))</f>
        <v/>
      </c>
      <c r="F129" s="239"/>
      <c r="G129" s="68" t="str">
        <f>IF('Analitika nastave'!P128="DA",'Analitika nastave'!K129+'Analitika nastave'!L129+'Analitika nastave'!M129+'Analitika nastave'!N129,IF(G$7&gt;0,G$7/G$6*G128,""))</f>
        <v/>
      </c>
      <c r="H129" s="239"/>
      <c r="I129" s="68" t="str">
        <f>IF('Analitika nastave'!V128="DA",'Analitika nastave'!Q129+'Analitika nastave'!R129+'Analitika nastave'!S129+'Analitika nastave'!T129,IF(I$7&gt;0,I$7/I$6*I128,""))</f>
        <v/>
      </c>
      <c r="J129" s="239"/>
      <c r="K129" s="68" t="str">
        <f>IF('Analitika nastave'!AB128="DA",'Analitika nastave'!W129+'Analitika nastave'!X129+'Analitika nastave'!Y129+'Analitika nastave'!Z129,IF(K$7&gt;0,K$7/K$6*K128,""))</f>
        <v/>
      </c>
      <c r="L129" s="239"/>
      <c r="M129" s="68" t="str">
        <f>IF('Analitika nastave'!AH128="DA",'Analitika nastave'!AC129+'Analitika nastave'!AD129+'Analitika nastave'!AE129+'Analitika nastave'!AF129,IF(M$7&gt;0,M$7/M$6*M128,""))</f>
        <v/>
      </c>
      <c r="N129" s="239"/>
      <c r="O129" s="68" t="str">
        <f>IF('Analitika nastave'!AN128="DA",'Analitika nastave'!AI129+'Analitika nastave'!AJ129+'Analitika nastave'!AK129+'Analitika nastave'!AL129,IF(O$7&gt;0,O$7/O$6*O128,""))</f>
        <v/>
      </c>
      <c r="P129" s="239"/>
      <c r="Q129" s="251"/>
      <c r="R129" s="189"/>
    </row>
    <row r="130" spans="1:18" x14ac:dyDescent="0.25">
      <c r="A130" s="246">
        <f>'Analitika nastave'!A130</f>
        <v>62</v>
      </c>
      <c r="B130" s="248" t="str">
        <f>'Analitika nastave'!B130</f>
        <v xml:space="preserve"> </v>
      </c>
      <c r="C130" s="246">
        <f>'Analitika nastave'!C130:C131</f>
        <v>0</v>
      </c>
      <c r="D130" s="64" t="str">
        <f>'Analitika nastave'!D130</f>
        <v>B</v>
      </c>
      <c r="E130" s="89">
        <f>IF('Analitika nastave'!J130="DA",'Analitika nastave'!E130+'Analitika nastave'!F130+'Analitika nastave'!G130+'Analitika nastave'!H130,0)</f>
        <v>0</v>
      </c>
      <c r="F130" s="238" t="str">
        <f>IF(OR('Analitika nastave'!J130:J131="DA",AND(E131&gt;=(E$7/2),E$7&gt;0)),"DA","NE")</f>
        <v>NE</v>
      </c>
      <c r="G130" s="89">
        <f>IF('Analitika nastave'!P130="DA",'Analitika nastave'!K130+'Analitika nastave'!L130+'Analitika nastave'!M130+'Analitika nastave'!N130,0)</f>
        <v>0</v>
      </c>
      <c r="H130" s="238" t="str">
        <f>IF(OR('Analitika nastave'!P130:P131="DA",AND(G131&gt;=(G$7/2),G$7&gt;0)),"DA","NE")</f>
        <v>NE</v>
      </c>
      <c r="I130" s="89">
        <f>IF('Analitika nastave'!V130="DA",'Analitika nastave'!Q130+'Analitika nastave'!R130+'Analitika nastave'!S130+'Analitika nastave'!T130,0)</f>
        <v>0</v>
      </c>
      <c r="J130" s="238" t="str">
        <f>IF(OR('Analitika nastave'!V130:V131="DA",AND(I131&gt;=(I$7/2),I$7&gt;0)),"DA","NE")</f>
        <v>NE</v>
      </c>
      <c r="K130" s="89">
        <f>IF('Analitika nastave'!AB130="DA",'Analitika nastave'!W130+'Analitika nastave'!X130+'Analitika nastave'!Y130+'Analitika nastave'!Z130,0)</f>
        <v>0</v>
      </c>
      <c r="L130" s="238" t="str">
        <f>IF(OR('Analitika nastave'!AB130:AB131="DA",AND(K131&gt;=(K$7/2),K$7&gt;0)),"DA","NE")</f>
        <v>NE</v>
      </c>
      <c r="M130" s="89">
        <f>IF('Analitika nastave'!AH130="DA",'Analitika nastave'!AC130+'Analitika nastave'!AD130+'Analitika nastave'!AE130+'Analitika nastave'!AF130,0)</f>
        <v>0</v>
      </c>
      <c r="N130" s="238" t="str">
        <f>IF(OR('Analitika nastave'!AH130:AH131="DA",AND(M131&gt;=(M$7/2),M$7&gt;0)),"DA","NE")</f>
        <v>NE</v>
      </c>
      <c r="O130" s="89">
        <f>IF('Analitika nastave'!AN130="DA",'Analitika nastave'!AI130+'Analitika nastave'!AJ130+'Analitika nastave'!AK130+'Analitika nastave'!AL130,0)</f>
        <v>0</v>
      </c>
      <c r="P130" s="238" t="str">
        <f>IF(OR('Analitika nastave'!AN130:AN131="DA",AND(O131&gt;=(O$7/2),O$7&gt;0)),"DA","NE")</f>
        <v>NE</v>
      </c>
      <c r="Q130" s="252">
        <f t="shared" ref="Q130" si="120">IF(AND(P130="DA",N130="DA",L130="DA",J130="DA",H130="DA",F130="DA"),E131+G131+I131+K131+M131+O131,0)</f>
        <v>0</v>
      </c>
      <c r="R130" s="188" t="str">
        <f t="shared" ref="R130" si="121">IF(Q130&lt;50, "NE",IF(Q130&lt;60,2,IF(Q130&lt;75,3,IF(Q130&lt;90,4,5))))</f>
        <v>NE</v>
      </c>
    </row>
    <row r="131" spans="1:18" ht="15.75" thickBot="1" x14ac:dyDescent="0.3">
      <c r="A131" s="247"/>
      <c r="B131" s="249"/>
      <c r="C131" s="247"/>
      <c r="D131" s="61" t="str">
        <f>'Analitika nastave'!D131</f>
        <v>P</v>
      </c>
      <c r="E131" s="62" t="str">
        <f>IF('Analitika nastave'!J130="DA",'Analitika nastave'!E131+'Analitika nastave'!F131+'Analitika nastave'!G131+'Analitika nastave'!H131,IF(E$7&gt;0,E$7/E$6*E130,""))</f>
        <v/>
      </c>
      <c r="F131" s="239"/>
      <c r="G131" s="68" t="str">
        <f>IF('Analitika nastave'!P130="DA",'Analitika nastave'!K131+'Analitika nastave'!L131+'Analitika nastave'!M131+'Analitika nastave'!N131,IF(G$7&gt;0,G$7/G$6*G130,""))</f>
        <v/>
      </c>
      <c r="H131" s="239"/>
      <c r="I131" s="68" t="str">
        <f>IF('Analitika nastave'!V130="DA",'Analitika nastave'!Q131+'Analitika nastave'!R131+'Analitika nastave'!S131+'Analitika nastave'!T131,IF(I$7&gt;0,I$7/I$6*I130,""))</f>
        <v/>
      </c>
      <c r="J131" s="239"/>
      <c r="K131" s="68" t="str">
        <f>IF('Analitika nastave'!AB130="DA",'Analitika nastave'!W131+'Analitika nastave'!X131+'Analitika nastave'!Y131+'Analitika nastave'!Z131,IF(K$7&gt;0,K$7/K$6*K130,""))</f>
        <v/>
      </c>
      <c r="L131" s="239"/>
      <c r="M131" s="68" t="str">
        <f>IF('Analitika nastave'!AH130="DA",'Analitika nastave'!AC131+'Analitika nastave'!AD131+'Analitika nastave'!AE131+'Analitika nastave'!AF131,IF(M$7&gt;0,M$7/M$6*M130,""))</f>
        <v/>
      </c>
      <c r="N131" s="239"/>
      <c r="O131" s="68" t="str">
        <f>IF('Analitika nastave'!AN130="DA",'Analitika nastave'!AI131+'Analitika nastave'!AJ131+'Analitika nastave'!AK131+'Analitika nastave'!AL131,IF(O$7&gt;0,O$7/O$6*O130,""))</f>
        <v/>
      </c>
      <c r="P131" s="239"/>
      <c r="Q131" s="251"/>
      <c r="R131" s="189"/>
    </row>
    <row r="132" spans="1:18" x14ac:dyDescent="0.25">
      <c r="A132" s="246">
        <f>'Analitika nastave'!A132</f>
        <v>63</v>
      </c>
      <c r="B132" s="248" t="str">
        <f>'Analitika nastave'!B132</f>
        <v xml:space="preserve"> </v>
      </c>
      <c r="C132" s="246">
        <f>'Analitika nastave'!C132:C133</f>
        <v>0</v>
      </c>
      <c r="D132" s="64" t="str">
        <f>'Analitika nastave'!D132</f>
        <v>B</v>
      </c>
      <c r="E132" s="89">
        <f>IF('Analitika nastave'!J132="DA",'Analitika nastave'!E132+'Analitika nastave'!F132+'Analitika nastave'!G132+'Analitika nastave'!H132,0)</f>
        <v>0</v>
      </c>
      <c r="F132" s="238" t="str">
        <f>IF(OR('Analitika nastave'!J132:J133="DA",AND(E133&gt;=(E$7/2),E$7&gt;0)),"DA","NE")</f>
        <v>NE</v>
      </c>
      <c r="G132" s="89">
        <f>IF('Analitika nastave'!P132="DA",'Analitika nastave'!K132+'Analitika nastave'!L132+'Analitika nastave'!M132+'Analitika nastave'!N132,0)</f>
        <v>0</v>
      </c>
      <c r="H132" s="238" t="str">
        <f>IF(OR('Analitika nastave'!P132:P133="DA",AND(G133&gt;=(G$7/2),G$7&gt;0)),"DA","NE")</f>
        <v>NE</v>
      </c>
      <c r="I132" s="89">
        <f>IF('Analitika nastave'!V132="DA",'Analitika nastave'!Q132+'Analitika nastave'!R132+'Analitika nastave'!S132+'Analitika nastave'!T132,0)</f>
        <v>0</v>
      </c>
      <c r="J132" s="238" t="str">
        <f>IF(OR('Analitika nastave'!V132:V133="DA",AND(I133&gt;=(I$7/2),I$7&gt;0)),"DA","NE")</f>
        <v>NE</v>
      </c>
      <c r="K132" s="89">
        <f>IF('Analitika nastave'!AB132="DA",'Analitika nastave'!W132+'Analitika nastave'!X132+'Analitika nastave'!Y132+'Analitika nastave'!Z132,0)</f>
        <v>0</v>
      </c>
      <c r="L132" s="238" t="str">
        <f>IF(OR('Analitika nastave'!AB132:AB133="DA",AND(K133&gt;=(K$7/2),K$7&gt;0)),"DA","NE")</f>
        <v>NE</v>
      </c>
      <c r="M132" s="89">
        <f>IF('Analitika nastave'!AH132="DA",'Analitika nastave'!AC132+'Analitika nastave'!AD132+'Analitika nastave'!AE132+'Analitika nastave'!AF132,0)</f>
        <v>0</v>
      </c>
      <c r="N132" s="238" t="str">
        <f>IF(OR('Analitika nastave'!AH132:AH133="DA",AND(M133&gt;=(M$7/2),M$7&gt;0)),"DA","NE")</f>
        <v>NE</v>
      </c>
      <c r="O132" s="89">
        <f>IF('Analitika nastave'!AN132="DA",'Analitika nastave'!AI132+'Analitika nastave'!AJ132+'Analitika nastave'!AK132+'Analitika nastave'!AL132,0)</f>
        <v>0</v>
      </c>
      <c r="P132" s="238" t="str">
        <f>IF(OR('Analitika nastave'!AN132:AN133="DA",AND(O133&gt;=(O$7/2),O$7&gt;0)),"DA","NE")</f>
        <v>NE</v>
      </c>
      <c r="Q132" s="252">
        <f t="shared" ref="Q132" si="122">IF(AND(P132="DA",N132="DA",L132="DA",J132="DA",H132="DA",F132="DA"),E133+G133+I133+K133+M133+O133,0)</f>
        <v>0</v>
      </c>
      <c r="R132" s="188" t="str">
        <f t="shared" ref="R132" si="123">IF(Q132&lt;50, "NE",IF(Q132&lt;60,2,IF(Q132&lt;75,3,IF(Q132&lt;90,4,5))))</f>
        <v>NE</v>
      </c>
    </row>
    <row r="133" spans="1:18" ht="15.75" thickBot="1" x14ac:dyDescent="0.3">
      <c r="A133" s="247"/>
      <c r="B133" s="249"/>
      <c r="C133" s="247"/>
      <c r="D133" s="61" t="str">
        <f>'Analitika nastave'!D133</f>
        <v>P</v>
      </c>
      <c r="E133" s="62" t="str">
        <f>IF('Analitika nastave'!J132="DA",'Analitika nastave'!E133+'Analitika nastave'!F133+'Analitika nastave'!G133+'Analitika nastave'!H133,IF(E$7&gt;0,E$7/E$6*E132,""))</f>
        <v/>
      </c>
      <c r="F133" s="239"/>
      <c r="G133" s="68" t="str">
        <f>IF('Analitika nastave'!P132="DA",'Analitika nastave'!K133+'Analitika nastave'!L133+'Analitika nastave'!M133+'Analitika nastave'!N133,IF(G$7&gt;0,G$7/G$6*G132,""))</f>
        <v/>
      </c>
      <c r="H133" s="239"/>
      <c r="I133" s="68" t="str">
        <f>IF('Analitika nastave'!V132="DA",'Analitika nastave'!Q133+'Analitika nastave'!R133+'Analitika nastave'!S133+'Analitika nastave'!T133,IF(I$7&gt;0,I$7/I$6*I132,""))</f>
        <v/>
      </c>
      <c r="J133" s="239"/>
      <c r="K133" s="68" t="str">
        <f>IF('Analitika nastave'!AB132="DA",'Analitika nastave'!W133+'Analitika nastave'!X133+'Analitika nastave'!Y133+'Analitika nastave'!Z133,IF(K$7&gt;0,K$7/K$6*K132,""))</f>
        <v/>
      </c>
      <c r="L133" s="239"/>
      <c r="M133" s="68" t="str">
        <f>IF('Analitika nastave'!AH132="DA",'Analitika nastave'!AC133+'Analitika nastave'!AD133+'Analitika nastave'!AE133+'Analitika nastave'!AF133,IF(M$7&gt;0,M$7/M$6*M132,""))</f>
        <v/>
      </c>
      <c r="N133" s="239"/>
      <c r="O133" s="68" t="str">
        <f>IF('Analitika nastave'!AN132="DA",'Analitika nastave'!AI133+'Analitika nastave'!AJ133+'Analitika nastave'!AK133+'Analitika nastave'!AL133,IF(O$7&gt;0,O$7/O$6*O132,""))</f>
        <v/>
      </c>
      <c r="P133" s="239"/>
      <c r="Q133" s="251"/>
      <c r="R133" s="189"/>
    </row>
    <row r="134" spans="1:18" x14ac:dyDescent="0.25">
      <c r="A134" s="246">
        <f>'Analitika nastave'!A134</f>
        <v>64</v>
      </c>
      <c r="B134" s="248" t="str">
        <f>'Analitika nastave'!B134</f>
        <v xml:space="preserve"> </v>
      </c>
      <c r="C134" s="246">
        <f>'Analitika nastave'!C134:C135</f>
        <v>0</v>
      </c>
      <c r="D134" s="64" t="str">
        <f>'Analitika nastave'!D134</f>
        <v>B</v>
      </c>
      <c r="E134" s="89">
        <f>IF('Analitika nastave'!J134="DA",'Analitika nastave'!E134+'Analitika nastave'!F134+'Analitika nastave'!G134+'Analitika nastave'!H134,0)</f>
        <v>0</v>
      </c>
      <c r="F134" s="238" t="str">
        <f>IF(OR('Analitika nastave'!J134:J135="DA",AND(E135&gt;=(E$7/2),E$7&gt;0)),"DA","NE")</f>
        <v>NE</v>
      </c>
      <c r="G134" s="89">
        <f>IF('Analitika nastave'!P134="DA",'Analitika nastave'!K134+'Analitika nastave'!L134+'Analitika nastave'!M134+'Analitika nastave'!N134,0)</f>
        <v>0</v>
      </c>
      <c r="H134" s="238" t="str">
        <f>IF(OR('Analitika nastave'!P134:P135="DA",AND(G135&gt;=(G$7/2),G$7&gt;0)),"DA","NE")</f>
        <v>NE</v>
      </c>
      <c r="I134" s="89">
        <f>IF('Analitika nastave'!V134="DA",'Analitika nastave'!Q134+'Analitika nastave'!R134+'Analitika nastave'!S134+'Analitika nastave'!T134,0)</f>
        <v>0</v>
      </c>
      <c r="J134" s="238" t="str">
        <f>IF(OR('Analitika nastave'!V134:V135="DA",AND(I135&gt;=(I$7/2),I$7&gt;0)),"DA","NE")</f>
        <v>NE</v>
      </c>
      <c r="K134" s="89">
        <f>IF('Analitika nastave'!AB134="DA",'Analitika nastave'!W134+'Analitika nastave'!X134+'Analitika nastave'!Y134+'Analitika nastave'!Z134,0)</f>
        <v>0</v>
      </c>
      <c r="L134" s="238" t="str">
        <f>IF(OR('Analitika nastave'!AB134:AB135="DA",AND(K135&gt;=(K$7/2),K$7&gt;0)),"DA","NE")</f>
        <v>NE</v>
      </c>
      <c r="M134" s="89">
        <f>IF('Analitika nastave'!AH134="DA",'Analitika nastave'!AC134+'Analitika nastave'!AD134+'Analitika nastave'!AE134+'Analitika nastave'!AF134,0)</f>
        <v>0</v>
      </c>
      <c r="N134" s="238" t="str">
        <f>IF(OR('Analitika nastave'!AH134:AH135="DA",AND(M135&gt;=(M$7/2),M$7&gt;0)),"DA","NE")</f>
        <v>NE</v>
      </c>
      <c r="O134" s="89">
        <f>IF('Analitika nastave'!AN134="DA",'Analitika nastave'!AI134+'Analitika nastave'!AJ134+'Analitika nastave'!AK134+'Analitika nastave'!AL134,0)</f>
        <v>0</v>
      </c>
      <c r="P134" s="238" t="str">
        <f>IF(OR('Analitika nastave'!AN134:AN135="DA",AND(O135&gt;=(O$7/2),O$7&gt;0)),"DA","NE")</f>
        <v>NE</v>
      </c>
      <c r="Q134" s="252">
        <f t="shared" ref="Q134" si="124">IF(AND(P134="DA",N134="DA",L134="DA",J134="DA",H134="DA",F134="DA"),E135+G135+I135+K135+M135+O135,0)</f>
        <v>0</v>
      </c>
      <c r="R134" s="188" t="str">
        <f t="shared" ref="R134" si="125">IF(Q134&lt;50, "NE",IF(Q134&lt;60,2,IF(Q134&lt;75,3,IF(Q134&lt;90,4,5))))</f>
        <v>NE</v>
      </c>
    </row>
    <row r="135" spans="1:18" ht="15.75" thickBot="1" x14ac:dyDescent="0.3">
      <c r="A135" s="247"/>
      <c r="B135" s="249"/>
      <c r="C135" s="247"/>
      <c r="D135" s="61" t="str">
        <f>'Analitika nastave'!D135</f>
        <v>P</v>
      </c>
      <c r="E135" s="62" t="str">
        <f>IF('Analitika nastave'!J134="DA",'Analitika nastave'!E135+'Analitika nastave'!F135+'Analitika nastave'!G135+'Analitika nastave'!H135,IF(E$7&gt;0,E$7/E$6*E134,""))</f>
        <v/>
      </c>
      <c r="F135" s="239"/>
      <c r="G135" s="68" t="str">
        <f>IF('Analitika nastave'!P134="DA",'Analitika nastave'!K135+'Analitika nastave'!L135+'Analitika nastave'!M135+'Analitika nastave'!N135,IF(G$7&gt;0,G$7/G$6*G134,""))</f>
        <v/>
      </c>
      <c r="H135" s="239"/>
      <c r="I135" s="68" t="str">
        <f>IF('Analitika nastave'!V134="DA",'Analitika nastave'!Q135+'Analitika nastave'!R135+'Analitika nastave'!S135+'Analitika nastave'!T135,IF(I$7&gt;0,I$7/I$6*I134,""))</f>
        <v/>
      </c>
      <c r="J135" s="239"/>
      <c r="K135" s="68" t="str">
        <f>IF('Analitika nastave'!AB134="DA",'Analitika nastave'!W135+'Analitika nastave'!X135+'Analitika nastave'!Y135+'Analitika nastave'!Z135,IF(K$7&gt;0,K$7/K$6*K134,""))</f>
        <v/>
      </c>
      <c r="L135" s="239"/>
      <c r="M135" s="68" t="str">
        <f>IF('Analitika nastave'!AH134="DA",'Analitika nastave'!AC135+'Analitika nastave'!AD135+'Analitika nastave'!AE135+'Analitika nastave'!AF135,IF(M$7&gt;0,M$7/M$6*M134,""))</f>
        <v/>
      </c>
      <c r="N135" s="239"/>
      <c r="O135" s="68" t="str">
        <f>IF('Analitika nastave'!AN134="DA",'Analitika nastave'!AI135+'Analitika nastave'!AJ135+'Analitika nastave'!AK135+'Analitika nastave'!AL135,IF(O$7&gt;0,O$7/O$6*O134,""))</f>
        <v/>
      </c>
      <c r="P135" s="239"/>
      <c r="Q135" s="251"/>
      <c r="R135" s="189"/>
    </row>
    <row r="136" spans="1:18" x14ac:dyDescent="0.25">
      <c r="A136" s="246">
        <f>'Analitika nastave'!A136</f>
        <v>65</v>
      </c>
      <c r="B136" s="248" t="str">
        <f>'Analitika nastave'!B136</f>
        <v xml:space="preserve"> </v>
      </c>
      <c r="C136" s="246">
        <f>'Analitika nastave'!C136:C137</f>
        <v>0</v>
      </c>
      <c r="D136" s="64" t="str">
        <f>'Analitika nastave'!D136</f>
        <v>B</v>
      </c>
      <c r="E136" s="89">
        <f>IF('Analitika nastave'!J136="DA",'Analitika nastave'!E136+'Analitika nastave'!F136+'Analitika nastave'!G136+'Analitika nastave'!H136,0)</f>
        <v>0</v>
      </c>
      <c r="F136" s="238" t="str">
        <f>IF(OR('Analitika nastave'!J136:J137="DA",AND(E137&gt;=(E$7/2),E$7&gt;0)),"DA","NE")</f>
        <v>NE</v>
      </c>
      <c r="G136" s="89">
        <f>IF('Analitika nastave'!P136="DA",'Analitika nastave'!K136+'Analitika nastave'!L136+'Analitika nastave'!M136+'Analitika nastave'!N136,0)</f>
        <v>0</v>
      </c>
      <c r="H136" s="238" t="str">
        <f>IF(OR('Analitika nastave'!P136:P137="DA",AND(G137&gt;=(G$7/2),G$7&gt;0)),"DA","NE")</f>
        <v>NE</v>
      </c>
      <c r="I136" s="89">
        <f>IF('Analitika nastave'!V136="DA",'Analitika nastave'!Q136+'Analitika nastave'!R136+'Analitika nastave'!S136+'Analitika nastave'!T136,0)</f>
        <v>0</v>
      </c>
      <c r="J136" s="238" t="str">
        <f>IF(OR('Analitika nastave'!V136:V137="DA",AND(I137&gt;=(I$7/2),I$7&gt;0)),"DA","NE")</f>
        <v>NE</v>
      </c>
      <c r="K136" s="89">
        <f>IF('Analitika nastave'!AB136="DA",'Analitika nastave'!W136+'Analitika nastave'!X136+'Analitika nastave'!Y136+'Analitika nastave'!Z136,0)</f>
        <v>0</v>
      </c>
      <c r="L136" s="238" t="str">
        <f>IF(OR('Analitika nastave'!AB136:AB137="DA",AND(K137&gt;=(K$7/2),K$7&gt;0)),"DA","NE")</f>
        <v>NE</v>
      </c>
      <c r="M136" s="89">
        <f>IF('Analitika nastave'!AH136="DA",'Analitika nastave'!AC136+'Analitika nastave'!AD136+'Analitika nastave'!AE136+'Analitika nastave'!AF136,0)</f>
        <v>0</v>
      </c>
      <c r="N136" s="238" t="str">
        <f>IF(OR('Analitika nastave'!AH136:AH137="DA",AND(M137&gt;=(M$7/2),M$7&gt;0)),"DA","NE")</f>
        <v>NE</v>
      </c>
      <c r="O136" s="89">
        <f>IF('Analitika nastave'!AN136="DA",'Analitika nastave'!AI136+'Analitika nastave'!AJ136+'Analitika nastave'!AK136+'Analitika nastave'!AL136,0)</f>
        <v>0</v>
      </c>
      <c r="P136" s="238" t="str">
        <f>IF(OR('Analitika nastave'!AN136:AN137="DA",AND(O137&gt;=(O$7/2),O$7&gt;0)),"DA","NE")</f>
        <v>NE</v>
      </c>
      <c r="Q136" s="252">
        <f t="shared" ref="Q136" si="126">IF(AND(P136="DA",N136="DA",L136="DA",J136="DA",H136="DA",F136="DA"),E137+G137+I137+K137+M137+O137,0)</f>
        <v>0</v>
      </c>
      <c r="R136" s="188" t="str">
        <f t="shared" ref="R136" si="127">IF(Q136&lt;50, "NE",IF(Q136&lt;60,2,IF(Q136&lt;75,3,IF(Q136&lt;90,4,5))))</f>
        <v>NE</v>
      </c>
    </row>
    <row r="137" spans="1:18" ht="15.75" thickBot="1" x14ac:dyDescent="0.3">
      <c r="A137" s="247"/>
      <c r="B137" s="249"/>
      <c r="C137" s="247"/>
      <c r="D137" s="61" t="str">
        <f>'Analitika nastave'!D137</f>
        <v>P</v>
      </c>
      <c r="E137" s="62" t="str">
        <f>IF('Analitika nastave'!J136="DA",'Analitika nastave'!E137+'Analitika nastave'!F137+'Analitika nastave'!G137+'Analitika nastave'!H137,IF(E$7&gt;0,E$7/E$6*E136,""))</f>
        <v/>
      </c>
      <c r="F137" s="239"/>
      <c r="G137" s="68" t="str">
        <f>IF('Analitika nastave'!P136="DA",'Analitika nastave'!K137+'Analitika nastave'!L137+'Analitika nastave'!M137+'Analitika nastave'!N137,IF(G$7&gt;0,G$7/G$6*G136,""))</f>
        <v/>
      </c>
      <c r="H137" s="239"/>
      <c r="I137" s="68" t="str">
        <f>IF('Analitika nastave'!V136="DA",'Analitika nastave'!Q137+'Analitika nastave'!R137+'Analitika nastave'!S137+'Analitika nastave'!T137,IF(I$7&gt;0,I$7/I$6*I136,""))</f>
        <v/>
      </c>
      <c r="J137" s="239"/>
      <c r="K137" s="68" t="str">
        <f>IF('Analitika nastave'!AB136="DA",'Analitika nastave'!W137+'Analitika nastave'!X137+'Analitika nastave'!Y137+'Analitika nastave'!Z137,IF(K$7&gt;0,K$7/K$6*K136,""))</f>
        <v/>
      </c>
      <c r="L137" s="239"/>
      <c r="M137" s="68" t="str">
        <f>IF('Analitika nastave'!AH136="DA",'Analitika nastave'!AC137+'Analitika nastave'!AD137+'Analitika nastave'!AE137+'Analitika nastave'!AF137,IF(M$7&gt;0,M$7/M$6*M136,""))</f>
        <v/>
      </c>
      <c r="N137" s="239"/>
      <c r="O137" s="68" t="str">
        <f>IF('Analitika nastave'!AN136="DA",'Analitika nastave'!AI137+'Analitika nastave'!AJ137+'Analitika nastave'!AK137+'Analitika nastave'!AL137,IF(O$7&gt;0,O$7/O$6*O136,""))</f>
        <v/>
      </c>
      <c r="P137" s="239"/>
      <c r="Q137" s="251"/>
      <c r="R137" s="189"/>
    </row>
    <row r="138" spans="1:18" x14ac:dyDescent="0.25">
      <c r="A138" s="246">
        <f>'Analitika nastave'!A138</f>
        <v>66</v>
      </c>
      <c r="B138" s="248" t="str">
        <f>'Analitika nastave'!B138</f>
        <v xml:space="preserve"> </v>
      </c>
      <c r="C138" s="246">
        <f>'Analitika nastave'!C138:C139</f>
        <v>0</v>
      </c>
      <c r="D138" s="64" t="str">
        <f>'Analitika nastave'!D138</f>
        <v>B</v>
      </c>
      <c r="E138" s="89">
        <f>IF('Analitika nastave'!J138="DA",'Analitika nastave'!E138+'Analitika nastave'!F138+'Analitika nastave'!G138+'Analitika nastave'!H138,0)</f>
        <v>0</v>
      </c>
      <c r="F138" s="238" t="str">
        <f>IF(OR('Analitika nastave'!J138:J139="DA",AND(E139&gt;=(E$7/2),E$7&gt;0)),"DA","NE")</f>
        <v>NE</v>
      </c>
      <c r="G138" s="89">
        <f>IF('Analitika nastave'!P138="DA",'Analitika nastave'!K138+'Analitika nastave'!L138+'Analitika nastave'!M138+'Analitika nastave'!N138,0)</f>
        <v>0</v>
      </c>
      <c r="H138" s="238" t="str">
        <f>IF(OR('Analitika nastave'!P138:P139="DA",AND(G139&gt;=(G$7/2),G$7&gt;0)),"DA","NE")</f>
        <v>NE</v>
      </c>
      <c r="I138" s="89">
        <f>IF('Analitika nastave'!V138="DA",'Analitika nastave'!Q138+'Analitika nastave'!R138+'Analitika nastave'!S138+'Analitika nastave'!T138,0)</f>
        <v>0</v>
      </c>
      <c r="J138" s="238" t="str">
        <f>IF(OR('Analitika nastave'!V138:V139="DA",AND(I139&gt;=(I$7/2),I$7&gt;0)),"DA","NE")</f>
        <v>NE</v>
      </c>
      <c r="K138" s="89">
        <f>IF('Analitika nastave'!AB138="DA",'Analitika nastave'!W138+'Analitika nastave'!X138+'Analitika nastave'!Y138+'Analitika nastave'!Z138,0)</f>
        <v>0</v>
      </c>
      <c r="L138" s="238" t="str">
        <f>IF(OR('Analitika nastave'!AB138:AB139="DA",AND(K139&gt;=(K$7/2),K$7&gt;0)),"DA","NE")</f>
        <v>NE</v>
      </c>
      <c r="M138" s="89">
        <f>IF('Analitika nastave'!AH138="DA",'Analitika nastave'!AC138+'Analitika nastave'!AD138+'Analitika nastave'!AE138+'Analitika nastave'!AF138,0)</f>
        <v>0</v>
      </c>
      <c r="N138" s="238" t="str">
        <f>IF(OR('Analitika nastave'!AH138:AH139="DA",AND(M139&gt;=(M$7/2),M$7&gt;0)),"DA","NE")</f>
        <v>NE</v>
      </c>
      <c r="O138" s="89">
        <f>IF('Analitika nastave'!AN138="DA",'Analitika nastave'!AI138+'Analitika nastave'!AJ138+'Analitika nastave'!AK138+'Analitika nastave'!AL138,0)</f>
        <v>0</v>
      </c>
      <c r="P138" s="238" t="str">
        <f>IF(OR('Analitika nastave'!AN138:AN139="DA",AND(O139&gt;=(O$7/2),O$7&gt;0)),"DA","NE")</f>
        <v>NE</v>
      </c>
      <c r="Q138" s="252">
        <f t="shared" ref="Q138" si="128">IF(AND(P138="DA",N138="DA",L138="DA",J138="DA",H138="DA",F138="DA"),E139+G139+I139+K139+M139+O139,0)</f>
        <v>0</v>
      </c>
      <c r="R138" s="188" t="str">
        <f t="shared" ref="R138" si="129">IF(Q138&lt;50, "NE",IF(Q138&lt;60,2,IF(Q138&lt;75,3,IF(Q138&lt;90,4,5))))</f>
        <v>NE</v>
      </c>
    </row>
    <row r="139" spans="1:18" ht="15.75" thickBot="1" x14ac:dyDescent="0.3">
      <c r="A139" s="247"/>
      <c r="B139" s="249"/>
      <c r="C139" s="247"/>
      <c r="D139" s="61" t="str">
        <f>'Analitika nastave'!D139</f>
        <v>P</v>
      </c>
      <c r="E139" s="62" t="str">
        <f>IF('Analitika nastave'!J138="DA",'Analitika nastave'!E139+'Analitika nastave'!F139+'Analitika nastave'!G139+'Analitika nastave'!H139,IF(E$7&gt;0,E$7/E$6*E138,""))</f>
        <v/>
      </c>
      <c r="F139" s="239"/>
      <c r="G139" s="68" t="str">
        <f>IF('Analitika nastave'!P138="DA",'Analitika nastave'!K139+'Analitika nastave'!L139+'Analitika nastave'!M139+'Analitika nastave'!N139,IF(G$7&gt;0,G$7/G$6*G138,""))</f>
        <v/>
      </c>
      <c r="H139" s="239"/>
      <c r="I139" s="68" t="str">
        <f>IF('Analitika nastave'!V138="DA",'Analitika nastave'!Q139+'Analitika nastave'!R139+'Analitika nastave'!S139+'Analitika nastave'!T139,IF(I$7&gt;0,I$7/I$6*I138,""))</f>
        <v/>
      </c>
      <c r="J139" s="239"/>
      <c r="K139" s="68" t="str">
        <f>IF('Analitika nastave'!AB138="DA",'Analitika nastave'!W139+'Analitika nastave'!X139+'Analitika nastave'!Y139+'Analitika nastave'!Z139,IF(K$7&gt;0,K$7/K$6*K138,""))</f>
        <v/>
      </c>
      <c r="L139" s="239"/>
      <c r="M139" s="68" t="str">
        <f>IF('Analitika nastave'!AH138="DA",'Analitika nastave'!AC139+'Analitika nastave'!AD139+'Analitika nastave'!AE139+'Analitika nastave'!AF139,IF(M$7&gt;0,M$7/M$6*M138,""))</f>
        <v/>
      </c>
      <c r="N139" s="239"/>
      <c r="O139" s="68" t="str">
        <f>IF('Analitika nastave'!AN138="DA",'Analitika nastave'!AI139+'Analitika nastave'!AJ139+'Analitika nastave'!AK139+'Analitika nastave'!AL139,IF(O$7&gt;0,O$7/O$6*O138,""))</f>
        <v/>
      </c>
      <c r="P139" s="239"/>
      <c r="Q139" s="251"/>
      <c r="R139" s="189"/>
    </row>
    <row r="140" spans="1:18" x14ac:dyDescent="0.25">
      <c r="A140" s="246">
        <f>'Analitika nastave'!A140</f>
        <v>67</v>
      </c>
      <c r="B140" s="248" t="str">
        <f>'Analitika nastave'!B140</f>
        <v xml:space="preserve"> </v>
      </c>
      <c r="C140" s="246">
        <f>'Analitika nastave'!C140:C141</f>
        <v>0</v>
      </c>
      <c r="D140" s="64" t="str">
        <f>'Analitika nastave'!D140</f>
        <v>B</v>
      </c>
      <c r="E140" s="89">
        <f>IF('Analitika nastave'!J140="DA",'Analitika nastave'!E140+'Analitika nastave'!F140+'Analitika nastave'!G140+'Analitika nastave'!H140,0)</f>
        <v>0</v>
      </c>
      <c r="F140" s="238" t="str">
        <f>IF(OR('Analitika nastave'!J140:J141="DA",AND(E141&gt;=(E$7/2),E$7&gt;0)),"DA","NE")</f>
        <v>NE</v>
      </c>
      <c r="G140" s="89">
        <f>IF('Analitika nastave'!P140="DA",'Analitika nastave'!K140+'Analitika nastave'!L140+'Analitika nastave'!M140+'Analitika nastave'!N140,0)</f>
        <v>0</v>
      </c>
      <c r="H140" s="238" t="str">
        <f>IF(OR('Analitika nastave'!P140:P141="DA",AND(G141&gt;=(G$7/2),G$7&gt;0)),"DA","NE")</f>
        <v>NE</v>
      </c>
      <c r="I140" s="89">
        <f>IF('Analitika nastave'!V140="DA",'Analitika nastave'!Q140+'Analitika nastave'!R140+'Analitika nastave'!S140+'Analitika nastave'!T140,0)</f>
        <v>0</v>
      </c>
      <c r="J140" s="238" t="str">
        <f>IF(OR('Analitika nastave'!V140:V141="DA",AND(I141&gt;=(I$7/2),I$7&gt;0)),"DA","NE")</f>
        <v>NE</v>
      </c>
      <c r="K140" s="89">
        <f>IF('Analitika nastave'!AB140="DA",'Analitika nastave'!W140+'Analitika nastave'!X140+'Analitika nastave'!Y140+'Analitika nastave'!Z140,0)</f>
        <v>0</v>
      </c>
      <c r="L140" s="238" t="str">
        <f>IF(OR('Analitika nastave'!AB140:AB141="DA",AND(K141&gt;=(K$7/2),K$7&gt;0)),"DA","NE")</f>
        <v>NE</v>
      </c>
      <c r="M140" s="89">
        <f>IF('Analitika nastave'!AH140="DA",'Analitika nastave'!AC140+'Analitika nastave'!AD140+'Analitika nastave'!AE140+'Analitika nastave'!AF140,0)</f>
        <v>0</v>
      </c>
      <c r="N140" s="238" t="str">
        <f>IF(OR('Analitika nastave'!AH140:AH141="DA",AND(M141&gt;=(M$7/2),M$7&gt;0)),"DA","NE")</f>
        <v>NE</v>
      </c>
      <c r="O140" s="89">
        <f>IF('Analitika nastave'!AN140="DA",'Analitika nastave'!AI140+'Analitika nastave'!AJ140+'Analitika nastave'!AK140+'Analitika nastave'!AL140,0)</f>
        <v>0</v>
      </c>
      <c r="P140" s="238" t="str">
        <f>IF(OR('Analitika nastave'!AN140:AN141="DA",AND(O141&gt;=(O$7/2),O$7&gt;0)),"DA","NE")</f>
        <v>NE</v>
      </c>
      <c r="Q140" s="252">
        <f t="shared" ref="Q140" si="130">IF(AND(P140="DA",N140="DA",L140="DA",J140="DA",H140="DA",F140="DA"),E141+G141+I141+K141+M141+O141,0)</f>
        <v>0</v>
      </c>
      <c r="R140" s="188" t="str">
        <f t="shared" ref="R140" si="131">IF(Q140&lt;50, "NE",IF(Q140&lt;60,2,IF(Q140&lt;75,3,IF(Q140&lt;90,4,5))))</f>
        <v>NE</v>
      </c>
    </row>
    <row r="141" spans="1:18" ht="15.75" thickBot="1" x14ac:dyDescent="0.3">
      <c r="A141" s="247"/>
      <c r="B141" s="249"/>
      <c r="C141" s="247"/>
      <c r="D141" s="61" t="str">
        <f>'Analitika nastave'!D141</f>
        <v>P</v>
      </c>
      <c r="E141" s="62" t="str">
        <f>IF('Analitika nastave'!J140="DA",'Analitika nastave'!E141+'Analitika nastave'!F141+'Analitika nastave'!G141+'Analitika nastave'!H141,IF(E$7&gt;0,E$7/E$6*E140,""))</f>
        <v/>
      </c>
      <c r="F141" s="239"/>
      <c r="G141" s="68" t="str">
        <f>IF('Analitika nastave'!P140="DA",'Analitika nastave'!K141+'Analitika nastave'!L141+'Analitika nastave'!M141+'Analitika nastave'!N141,IF(G$7&gt;0,G$7/G$6*G140,""))</f>
        <v/>
      </c>
      <c r="H141" s="239"/>
      <c r="I141" s="68" t="str">
        <f>IF('Analitika nastave'!V140="DA",'Analitika nastave'!Q141+'Analitika nastave'!R141+'Analitika nastave'!S141+'Analitika nastave'!T141,IF(I$7&gt;0,I$7/I$6*I140,""))</f>
        <v/>
      </c>
      <c r="J141" s="239"/>
      <c r="K141" s="68" t="str">
        <f>IF('Analitika nastave'!AB140="DA",'Analitika nastave'!W141+'Analitika nastave'!X141+'Analitika nastave'!Y141+'Analitika nastave'!Z141,IF(K$7&gt;0,K$7/K$6*K140,""))</f>
        <v/>
      </c>
      <c r="L141" s="239"/>
      <c r="M141" s="68" t="str">
        <f>IF('Analitika nastave'!AH140="DA",'Analitika nastave'!AC141+'Analitika nastave'!AD141+'Analitika nastave'!AE141+'Analitika nastave'!AF141,IF(M$7&gt;0,M$7/M$6*M140,""))</f>
        <v/>
      </c>
      <c r="N141" s="239"/>
      <c r="O141" s="68" t="str">
        <f>IF('Analitika nastave'!AN140="DA",'Analitika nastave'!AI141+'Analitika nastave'!AJ141+'Analitika nastave'!AK141+'Analitika nastave'!AL141,IF(O$7&gt;0,O$7/O$6*O140,""))</f>
        <v/>
      </c>
      <c r="P141" s="239"/>
      <c r="Q141" s="251"/>
      <c r="R141" s="189"/>
    </row>
    <row r="142" spans="1:18" x14ac:dyDescent="0.25">
      <c r="A142" s="246">
        <f>'Analitika nastave'!A142</f>
        <v>68</v>
      </c>
      <c r="B142" s="248" t="str">
        <f>'Analitika nastave'!B142</f>
        <v xml:space="preserve"> </v>
      </c>
      <c r="C142" s="246">
        <f>'Analitika nastave'!C142:C143</f>
        <v>0</v>
      </c>
      <c r="D142" s="64" t="str">
        <f>'Analitika nastave'!D142</f>
        <v>B</v>
      </c>
      <c r="E142" s="89">
        <f>IF('Analitika nastave'!J142="DA",'Analitika nastave'!E142+'Analitika nastave'!F142+'Analitika nastave'!G142+'Analitika nastave'!H142,0)</f>
        <v>0</v>
      </c>
      <c r="F142" s="238" t="str">
        <f>IF(OR('Analitika nastave'!J142:J143="DA",AND(E143&gt;=(E$7/2),E$7&gt;0)),"DA","NE")</f>
        <v>NE</v>
      </c>
      <c r="G142" s="89">
        <f>IF('Analitika nastave'!P142="DA",'Analitika nastave'!K142+'Analitika nastave'!L142+'Analitika nastave'!M142+'Analitika nastave'!N142,0)</f>
        <v>0</v>
      </c>
      <c r="H142" s="238" t="str">
        <f>IF(OR('Analitika nastave'!P142:P143="DA",AND(G143&gt;=(G$7/2),G$7&gt;0)),"DA","NE")</f>
        <v>NE</v>
      </c>
      <c r="I142" s="89">
        <f>IF('Analitika nastave'!V142="DA",'Analitika nastave'!Q142+'Analitika nastave'!R142+'Analitika nastave'!S142+'Analitika nastave'!T142,0)</f>
        <v>0</v>
      </c>
      <c r="J142" s="238" t="str">
        <f>IF(OR('Analitika nastave'!V142:V143="DA",AND(I143&gt;=(I$7/2),I$7&gt;0)),"DA","NE")</f>
        <v>NE</v>
      </c>
      <c r="K142" s="89">
        <f>IF('Analitika nastave'!AB142="DA",'Analitika nastave'!W142+'Analitika nastave'!X142+'Analitika nastave'!Y142+'Analitika nastave'!Z142,0)</f>
        <v>0</v>
      </c>
      <c r="L142" s="238" t="str">
        <f>IF(OR('Analitika nastave'!AB142:AB143="DA",AND(K143&gt;=(K$7/2),K$7&gt;0)),"DA","NE")</f>
        <v>NE</v>
      </c>
      <c r="M142" s="89">
        <f>IF('Analitika nastave'!AH142="DA",'Analitika nastave'!AC142+'Analitika nastave'!AD142+'Analitika nastave'!AE142+'Analitika nastave'!AF142,0)</f>
        <v>0</v>
      </c>
      <c r="N142" s="238" t="str">
        <f>IF(OR('Analitika nastave'!AH142:AH143="DA",AND(M143&gt;=(M$7/2),M$7&gt;0)),"DA","NE")</f>
        <v>NE</v>
      </c>
      <c r="O142" s="89">
        <f>IF('Analitika nastave'!AN142="DA",'Analitika nastave'!AI142+'Analitika nastave'!AJ142+'Analitika nastave'!AK142+'Analitika nastave'!AL142,0)</f>
        <v>0</v>
      </c>
      <c r="P142" s="238" t="str">
        <f>IF(OR('Analitika nastave'!AN142:AN143="DA",AND(O143&gt;=(O$7/2),O$7&gt;0)),"DA","NE")</f>
        <v>NE</v>
      </c>
      <c r="Q142" s="252">
        <f t="shared" ref="Q142" si="132">IF(AND(P142="DA",N142="DA",L142="DA",J142="DA",H142="DA",F142="DA"),E143+G143+I143+K143+M143+O143,0)</f>
        <v>0</v>
      </c>
      <c r="R142" s="188" t="str">
        <f t="shared" ref="R142" si="133">IF(Q142&lt;50, "NE",IF(Q142&lt;60,2,IF(Q142&lt;75,3,IF(Q142&lt;90,4,5))))</f>
        <v>NE</v>
      </c>
    </row>
    <row r="143" spans="1:18" ht="15.75" thickBot="1" x14ac:dyDescent="0.3">
      <c r="A143" s="247"/>
      <c r="B143" s="249"/>
      <c r="C143" s="247"/>
      <c r="D143" s="61" t="str">
        <f>'Analitika nastave'!D143</f>
        <v>P</v>
      </c>
      <c r="E143" s="62" t="str">
        <f>IF('Analitika nastave'!J142="DA",'Analitika nastave'!E143+'Analitika nastave'!F143+'Analitika nastave'!G143+'Analitika nastave'!H143,IF(E$7&gt;0,E$7/E$6*E142,""))</f>
        <v/>
      </c>
      <c r="F143" s="239"/>
      <c r="G143" s="68" t="str">
        <f>IF('Analitika nastave'!P142="DA",'Analitika nastave'!K143+'Analitika nastave'!L143+'Analitika nastave'!M143+'Analitika nastave'!N143,IF(G$7&gt;0,G$7/G$6*G142,""))</f>
        <v/>
      </c>
      <c r="H143" s="239"/>
      <c r="I143" s="68" t="str">
        <f>IF('Analitika nastave'!V142="DA",'Analitika nastave'!Q143+'Analitika nastave'!R143+'Analitika nastave'!S143+'Analitika nastave'!T143,IF(I$7&gt;0,I$7/I$6*I142,""))</f>
        <v/>
      </c>
      <c r="J143" s="239"/>
      <c r="K143" s="68" t="str">
        <f>IF('Analitika nastave'!AB142="DA",'Analitika nastave'!W143+'Analitika nastave'!X143+'Analitika nastave'!Y143+'Analitika nastave'!Z143,IF(K$7&gt;0,K$7/K$6*K142,""))</f>
        <v/>
      </c>
      <c r="L143" s="239"/>
      <c r="M143" s="68" t="str">
        <f>IF('Analitika nastave'!AH142="DA",'Analitika nastave'!AC143+'Analitika nastave'!AD143+'Analitika nastave'!AE143+'Analitika nastave'!AF143,IF(M$7&gt;0,M$7/M$6*M142,""))</f>
        <v/>
      </c>
      <c r="N143" s="239"/>
      <c r="O143" s="68" t="str">
        <f>IF('Analitika nastave'!AN142="DA",'Analitika nastave'!AI143+'Analitika nastave'!AJ143+'Analitika nastave'!AK143+'Analitika nastave'!AL143,IF(O$7&gt;0,O$7/O$6*O142,""))</f>
        <v/>
      </c>
      <c r="P143" s="239"/>
      <c r="Q143" s="251"/>
      <c r="R143" s="189"/>
    </row>
    <row r="144" spans="1:18" x14ac:dyDescent="0.25">
      <c r="A144" s="246">
        <f>'Analitika nastave'!A144</f>
        <v>69</v>
      </c>
      <c r="B144" s="248" t="str">
        <f>'Analitika nastave'!B144</f>
        <v xml:space="preserve"> </v>
      </c>
      <c r="C144" s="246">
        <f>'Analitika nastave'!C144:C145</f>
        <v>0</v>
      </c>
      <c r="D144" s="64" t="str">
        <f>'Analitika nastave'!D144</f>
        <v>B</v>
      </c>
      <c r="E144" s="89">
        <f>IF('Analitika nastave'!J144="DA",'Analitika nastave'!E144+'Analitika nastave'!F144+'Analitika nastave'!G144+'Analitika nastave'!H144,0)</f>
        <v>0</v>
      </c>
      <c r="F144" s="238" t="str">
        <f>IF(OR('Analitika nastave'!J144:J145="DA",AND(E145&gt;=(E$7/2),E$7&gt;0)),"DA","NE")</f>
        <v>NE</v>
      </c>
      <c r="G144" s="89">
        <f>IF('Analitika nastave'!P144="DA",'Analitika nastave'!K144+'Analitika nastave'!L144+'Analitika nastave'!M144+'Analitika nastave'!N144,0)</f>
        <v>0</v>
      </c>
      <c r="H144" s="238" t="str">
        <f>IF(OR('Analitika nastave'!P144:P145="DA",AND(G145&gt;=(G$7/2),G$7&gt;0)),"DA","NE")</f>
        <v>NE</v>
      </c>
      <c r="I144" s="89">
        <f>IF('Analitika nastave'!V144="DA",'Analitika nastave'!Q144+'Analitika nastave'!R144+'Analitika nastave'!S144+'Analitika nastave'!T144,0)</f>
        <v>0</v>
      </c>
      <c r="J144" s="238" t="str">
        <f>IF(OR('Analitika nastave'!V144:V145="DA",AND(I145&gt;=(I$7/2),I$7&gt;0)),"DA","NE")</f>
        <v>NE</v>
      </c>
      <c r="K144" s="89">
        <f>IF('Analitika nastave'!AB144="DA",'Analitika nastave'!W144+'Analitika nastave'!X144+'Analitika nastave'!Y144+'Analitika nastave'!Z144,0)</f>
        <v>0</v>
      </c>
      <c r="L144" s="238" t="str">
        <f>IF(OR('Analitika nastave'!AB144:AB145="DA",AND(K145&gt;=(K$7/2),K$7&gt;0)),"DA","NE")</f>
        <v>NE</v>
      </c>
      <c r="M144" s="89">
        <f>IF('Analitika nastave'!AH144="DA",'Analitika nastave'!AC144+'Analitika nastave'!AD144+'Analitika nastave'!AE144+'Analitika nastave'!AF144,0)</f>
        <v>0</v>
      </c>
      <c r="N144" s="238" t="str">
        <f>IF(OR('Analitika nastave'!AH144:AH145="DA",AND(M145&gt;=(M$7/2),M$7&gt;0)),"DA","NE")</f>
        <v>NE</v>
      </c>
      <c r="O144" s="89">
        <f>IF('Analitika nastave'!AN144="DA",'Analitika nastave'!AI144+'Analitika nastave'!AJ144+'Analitika nastave'!AK144+'Analitika nastave'!AL144,0)</f>
        <v>0</v>
      </c>
      <c r="P144" s="238" t="str">
        <f>IF(OR('Analitika nastave'!AN144:AN145="DA",AND(O145&gt;=(O$7/2),O$7&gt;0)),"DA","NE")</f>
        <v>NE</v>
      </c>
      <c r="Q144" s="252">
        <f t="shared" ref="Q144" si="134">IF(AND(P144="DA",N144="DA",L144="DA",J144="DA",H144="DA",F144="DA"),E145+G145+I145+K145+M145+O145,0)</f>
        <v>0</v>
      </c>
      <c r="R144" s="188" t="str">
        <f t="shared" ref="R144" si="135">IF(Q144&lt;50, "NE",IF(Q144&lt;60,2,IF(Q144&lt;75,3,IF(Q144&lt;90,4,5))))</f>
        <v>NE</v>
      </c>
    </row>
    <row r="145" spans="1:18" ht="15.75" thickBot="1" x14ac:dyDescent="0.3">
      <c r="A145" s="247"/>
      <c r="B145" s="249"/>
      <c r="C145" s="247"/>
      <c r="D145" s="61" t="str">
        <f>'Analitika nastave'!D145</f>
        <v>P</v>
      </c>
      <c r="E145" s="62" t="str">
        <f>IF('Analitika nastave'!J144="DA",'Analitika nastave'!E145+'Analitika nastave'!F145+'Analitika nastave'!G145+'Analitika nastave'!H145,IF(E$7&gt;0,E$7/E$6*E144,""))</f>
        <v/>
      </c>
      <c r="F145" s="239"/>
      <c r="G145" s="68" t="str">
        <f>IF('Analitika nastave'!P144="DA",'Analitika nastave'!K145+'Analitika nastave'!L145+'Analitika nastave'!M145+'Analitika nastave'!N145,IF(G$7&gt;0,G$7/G$6*G144,""))</f>
        <v/>
      </c>
      <c r="H145" s="239"/>
      <c r="I145" s="68" t="str">
        <f>IF('Analitika nastave'!V144="DA",'Analitika nastave'!Q145+'Analitika nastave'!R145+'Analitika nastave'!S145+'Analitika nastave'!T145,IF(I$7&gt;0,I$7/I$6*I144,""))</f>
        <v/>
      </c>
      <c r="J145" s="239"/>
      <c r="K145" s="68" t="str">
        <f>IF('Analitika nastave'!AB144="DA",'Analitika nastave'!W145+'Analitika nastave'!X145+'Analitika nastave'!Y145+'Analitika nastave'!Z145,IF(K$7&gt;0,K$7/K$6*K144,""))</f>
        <v/>
      </c>
      <c r="L145" s="239"/>
      <c r="M145" s="68" t="str">
        <f>IF('Analitika nastave'!AH144="DA",'Analitika nastave'!AC145+'Analitika nastave'!AD145+'Analitika nastave'!AE145+'Analitika nastave'!AF145,IF(M$7&gt;0,M$7/M$6*M144,""))</f>
        <v/>
      </c>
      <c r="N145" s="239"/>
      <c r="O145" s="68" t="str">
        <f>IF('Analitika nastave'!AN144="DA",'Analitika nastave'!AI145+'Analitika nastave'!AJ145+'Analitika nastave'!AK145+'Analitika nastave'!AL145,IF(O$7&gt;0,O$7/O$6*O144,""))</f>
        <v/>
      </c>
      <c r="P145" s="239"/>
      <c r="Q145" s="251"/>
      <c r="R145" s="189"/>
    </row>
    <row r="146" spans="1:18" x14ac:dyDescent="0.25">
      <c r="A146" s="246">
        <f>'Analitika nastave'!A146</f>
        <v>70</v>
      </c>
      <c r="B146" s="248" t="str">
        <f>'Analitika nastave'!B146</f>
        <v xml:space="preserve"> </v>
      </c>
      <c r="C146" s="246">
        <f>'Analitika nastave'!C146:C147</f>
        <v>0</v>
      </c>
      <c r="D146" s="64" t="str">
        <f>'Analitika nastave'!D146</f>
        <v>B</v>
      </c>
      <c r="E146" s="89">
        <f>IF('Analitika nastave'!J146="DA",'Analitika nastave'!E146+'Analitika nastave'!F146+'Analitika nastave'!G146+'Analitika nastave'!H146,0)</f>
        <v>0</v>
      </c>
      <c r="F146" s="238" t="str">
        <f>IF(OR('Analitika nastave'!J146:J147="DA",AND(E147&gt;=(E$7/2),E$7&gt;0)),"DA","NE")</f>
        <v>NE</v>
      </c>
      <c r="G146" s="89">
        <f>IF('Analitika nastave'!P146="DA",'Analitika nastave'!K146+'Analitika nastave'!L146+'Analitika nastave'!M146+'Analitika nastave'!N146,0)</f>
        <v>0</v>
      </c>
      <c r="H146" s="238" t="str">
        <f>IF(OR('Analitika nastave'!P146:P147="DA",AND(G147&gt;=(G$7/2),G$7&gt;0)),"DA","NE")</f>
        <v>NE</v>
      </c>
      <c r="I146" s="89">
        <f>IF('Analitika nastave'!V146="DA",'Analitika nastave'!Q146+'Analitika nastave'!R146+'Analitika nastave'!S146+'Analitika nastave'!T146,0)</f>
        <v>0</v>
      </c>
      <c r="J146" s="238" t="str">
        <f>IF(OR('Analitika nastave'!V146:V147="DA",AND(I147&gt;=(I$7/2),I$7&gt;0)),"DA","NE")</f>
        <v>NE</v>
      </c>
      <c r="K146" s="89">
        <f>IF('Analitika nastave'!AB146="DA",'Analitika nastave'!W146+'Analitika nastave'!X146+'Analitika nastave'!Y146+'Analitika nastave'!Z146,0)</f>
        <v>0</v>
      </c>
      <c r="L146" s="238" t="str">
        <f>IF(OR('Analitika nastave'!AB146:AB147="DA",AND(K147&gt;=(K$7/2),K$7&gt;0)),"DA","NE")</f>
        <v>NE</v>
      </c>
      <c r="M146" s="89">
        <f>IF('Analitika nastave'!AH146="DA",'Analitika nastave'!AC146+'Analitika nastave'!AD146+'Analitika nastave'!AE146+'Analitika nastave'!AF146,0)</f>
        <v>0</v>
      </c>
      <c r="N146" s="238" t="str">
        <f>IF(OR('Analitika nastave'!AH146:AH147="DA",AND(M147&gt;=(M$7/2),M$7&gt;0)),"DA","NE")</f>
        <v>NE</v>
      </c>
      <c r="O146" s="89">
        <f>IF('Analitika nastave'!AN146="DA",'Analitika nastave'!AI146+'Analitika nastave'!AJ146+'Analitika nastave'!AK146+'Analitika nastave'!AL146,0)</f>
        <v>0</v>
      </c>
      <c r="P146" s="238" t="str">
        <f>IF(OR('Analitika nastave'!AN146:AN147="DA",AND(O147&gt;=(O$7/2),O$7&gt;0)),"DA","NE")</f>
        <v>NE</v>
      </c>
      <c r="Q146" s="252">
        <f t="shared" ref="Q146" si="136">IF(AND(P146="DA",N146="DA",L146="DA",J146="DA",H146="DA",F146="DA"),E147+G147+I147+K147+M147+O147,0)</f>
        <v>0</v>
      </c>
      <c r="R146" s="188" t="str">
        <f t="shared" ref="R146" si="137">IF(Q146&lt;50, "NE",IF(Q146&lt;60,2,IF(Q146&lt;75,3,IF(Q146&lt;90,4,5))))</f>
        <v>NE</v>
      </c>
    </row>
    <row r="147" spans="1:18" ht="15.75" thickBot="1" x14ac:dyDescent="0.3">
      <c r="A147" s="247"/>
      <c r="B147" s="249"/>
      <c r="C147" s="247"/>
      <c r="D147" s="61" t="str">
        <f>'Analitika nastave'!D147</f>
        <v>P</v>
      </c>
      <c r="E147" s="62" t="str">
        <f>IF('Analitika nastave'!J146="DA",'Analitika nastave'!E147+'Analitika nastave'!F147+'Analitika nastave'!G147+'Analitika nastave'!H147,IF(E$7&gt;0,E$7/E$6*E146,""))</f>
        <v/>
      </c>
      <c r="F147" s="239"/>
      <c r="G147" s="68" t="str">
        <f>IF('Analitika nastave'!P146="DA",'Analitika nastave'!K147+'Analitika nastave'!L147+'Analitika nastave'!M147+'Analitika nastave'!N147,IF(G$7&gt;0,G$7/G$6*G146,""))</f>
        <v/>
      </c>
      <c r="H147" s="239"/>
      <c r="I147" s="68" t="str">
        <f>IF('Analitika nastave'!V146="DA",'Analitika nastave'!Q147+'Analitika nastave'!R147+'Analitika nastave'!S147+'Analitika nastave'!T147,IF(I$7&gt;0,I$7/I$6*I146,""))</f>
        <v/>
      </c>
      <c r="J147" s="239"/>
      <c r="K147" s="68" t="str">
        <f>IF('Analitika nastave'!AB146="DA",'Analitika nastave'!W147+'Analitika nastave'!X147+'Analitika nastave'!Y147+'Analitika nastave'!Z147,IF(K$7&gt;0,K$7/K$6*K146,""))</f>
        <v/>
      </c>
      <c r="L147" s="239"/>
      <c r="M147" s="68" t="str">
        <f>IF('Analitika nastave'!AH146="DA",'Analitika nastave'!AC147+'Analitika nastave'!AD147+'Analitika nastave'!AE147+'Analitika nastave'!AF147,IF(M$7&gt;0,M$7/M$6*M146,""))</f>
        <v/>
      </c>
      <c r="N147" s="239"/>
      <c r="O147" s="68" t="str">
        <f>IF('Analitika nastave'!AN146="DA",'Analitika nastave'!AI147+'Analitika nastave'!AJ147+'Analitika nastave'!AK147+'Analitika nastave'!AL147,IF(O$7&gt;0,O$7/O$6*O146,""))</f>
        <v/>
      </c>
      <c r="P147" s="239"/>
      <c r="Q147" s="251"/>
      <c r="R147" s="189"/>
    </row>
    <row r="148" spans="1:18" x14ac:dyDescent="0.25">
      <c r="A148" s="246">
        <f>'Analitika nastave'!A148</f>
        <v>71</v>
      </c>
      <c r="B148" s="248" t="str">
        <f>'Analitika nastave'!B148</f>
        <v xml:space="preserve"> </v>
      </c>
      <c r="C148" s="246">
        <f>'Analitika nastave'!C148:C149</f>
        <v>0</v>
      </c>
      <c r="D148" s="64" t="str">
        <f>'Analitika nastave'!D148</f>
        <v>B</v>
      </c>
      <c r="E148" s="89">
        <f>IF('Analitika nastave'!J148="DA",'Analitika nastave'!E148+'Analitika nastave'!F148+'Analitika nastave'!G148+'Analitika nastave'!H148,0)</f>
        <v>0</v>
      </c>
      <c r="F148" s="238" t="str">
        <f>IF(OR('Analitika nastave'!J148:J149="DA",AND(E149&gt;=(E$7/2),E$7&gt;0)),"DA","NE")</f>
        <v>NE</v>
      </c>
      <c r="G148" s="89">
        <f>IF('Analitika nastave'!P148="DA",'Analitika nastave'!K148+'Analitika nastave'!L148+'Analitika nastave'!M148+'Analitika nastave'!N148,0)</f>
        <v>0</v>
      </c>
      <c r="H148" s="238" t="str">
        <f>IF(OR('Analitika nastave'!P148:P149="DA",AND(G149&gt;=(G$7/2),G$7&gt;0)),"DA","NE")</f>
        <v>NE</v>
      </c>
      <c r="I148" s="89">
        <f>IF('Analitika nastave'!V148="DA",'Analitika nastave'!Q148+'Analitika nastave'!R148+'Analitika nastave'!S148+'Analitika nastave'!T148,0)</f>
        <v>0</v>
      </c>
      <c r="J148" s="238" t="str">
        <f>IF(OR('Analitika nastave'!V148:V149="DA",AND(I149&gt;=(I$7/2),I$7&gt;0)),"DA","NE")</f>
        <v>NE</v>
      </c>
      <c r="K148" s="89">
        <f>IF('Analitika nastave'!AB148="DA",'Analitika nastave'!W148+'Analitika nastave'!X148+'Analitika nastave'!Y148+'Analitika nastave'!Z148,0)</f>
        <v>0</v>
      </c>
      <c r="L148" s="238" t="str">
        <f>IF(OR('Analitika nastave'!AB148:AB149="DA",AND(K149&gt;=(K$7/2),K$7&gt;0)),"DA","NE")</f>
        <v>NE</v>
      </c>
      <c r="M148" s="89">
        <f>IF('Analitika nastave'!AH148="DA",'Analitika nastave'!AC148+'Analitika nastave'!AD148+'Analitika nastave'!AE148+'Analitika nastave'!AF148,0)</f>
        <v>0</v>
      </c>
      <c r="N148" s="238" t="str">
        <f>IF(OR('Analitika nastave'!AH148:AH149="DA",AND(M149&gt;=(M$7/2),M$7&gt;0)),"DA","NE")</f>
        <v>NE</v>
      </c>
      <c r="O148" s="89">
        <f>IF('Analitika nastave'!AN148="DA",'Analitika nastave'!AI148+'Analitika nastave'!AJ148+'Analitika nastave'!AK148+'Analitika nastave'!AL148,0)</f>
        <v>0</v>
      </c>
      <c r="P148" s="238" t="str">
        <f>IF(OR('Analitika nastave'!AN148:AN149="DA",AND(O149&gt;=(O$7/2),O$7&gt;0)),"DA","NE")</f>
        <v>NE</v>
      </c>
      <c r="Q148" s="252">
        <f t="shared" ref="Q148" si="138">IF(AND(P148="DA",N148="DA",L148="DA",J148="DA",H148="DA",F148="DA"),E149+G149+I149+K149+M149+O149,0)</f>
        <v>0</v>
      </c>
      <c r="R148" s="188" t="str">
        <f t="shared" ref="R148" si="139">IF(Q148&lt;50, "NE",IF(Q148&lt;60,2,IF(Q148&lt;75,3,IF(Q148&lt;90,4,5))))</f>
        <v>NE</v>
      </c>
    </row>
    <row r="149" spans="1:18" ht="15.75" thickBot="1" x14ac:dyDescent="0.3">
      <c r="A149" s="247"/>
      <c r="B149" s="249"/>
      <c r="C149" s="247"/>
      <c r="D149" s="61" t="str">
        <f>'Analitika nastave'!D149</f>
        <v>P</v>
      </c>
      <c r="E149" s="62" t="str">
        <f>IF('Analitika nastave'!J148="DA",'Analitika nastave'!E149+'Analitika nastave'!F149+'Analitika nastave'!G149+'Analitika nastave'!H149,IF(E$7&gt;0,E$7/E$6*E148,""))</f>
        <v/>
      </c>
      <c r="F149" s="239"/>
      <c r="G149" s="68" t="str">
        <f>IF('Analitika nastave'!P148="DA",'Analitika nastave'!K149+'Analitika nastave'!L149+'Analitika nastave'!M149+'Analitika nastave'!N149,IF(G$7&gt;0,G$7/G$6*G148,""))</f>
        <v/>
      </c>
      <c r="H149" s="239"/>
      <c r="I149" s="68" t="str">
        <f>IF('Analitika nastave'!V148="DA",'Analitika nastave'!Q149+'Analitika nastave'!R149+'Analitika nastave'!S149+'Analitika nastave'!T149,IF(I$7&gt;0,I$7/I$6*I148,""))</f>
        <v/>
      </c>
      <c r="J149" s="239"/>
      <c r="K149" s="68" t="str">
        <f>IF('Analitika nastave'!AB148="DA",'Analitika nastave'!W149+'Analitika nastave'!X149+'Analitika nastave'!Y149+'Analitika nastave'!Z149,IF(K$7&gt;0,K$7/K$6*K148,""))</f>
        <v/>
      </c>
      <c r="L149" s="239"/>
      <c r="M149" s="68" t="str">
        <f>IF('Analitika nastave'!AH148="DA",'Analitika nastave'!AC149+'Analitika nastave'!AD149+'Analitika nastave'!AE149+'Analitika nastave'!AF149,IF(M$7&gt;0,M$7/M$6*M148,""))</f>
        <v/>
      </c>
      <c r="N149" s="239"/>
      <c r="O149" s="68" t="str">
        <f>IF('Analitika nastave'!AN148="DA",'Analitika nastave'!AI149+'Analitika nastave'!AJ149+'Analitika nastave'!AK149+'Analitika nastave'!AL149,IF(O$7&gt;0,O$7/O$6*O148,""))</f>
        <v/>
      </c>
      <c r="P149" s="239"/>
      <c r="Q149" s="251"/>
      <c r="R149" s="189"/>
    </row>
    <row r="150" spans="1:18" x14ac:dyDescent="0.25">
      <c r="A150" s="246">
        <f>'Analitika nastave'!A150</f>
        <v>72</v>
      </c>
      <c r="B150" s="248" t="str">
        <f>'Analitika nastave'!B150</f>
        <v xml:space="preserve"> </v>
      </c>
      <c r="C150" s="246">
        <f>'Analitika nastave'!C150:C151</f>
        <v>0</v>
      </c>
      <c r="D150" s="64" t="str">
        <f>'Analitika nastave'!D150</f>
        <v>B</v>
      </c>
      <c r="E150" s="89">
        <f>IF('Analitika nastave'!J150="DA",'Analitika nastave'!E150+'Analitika nastave'!F150+'Analitika nastave'!G150+'Analitika nastave'!H150,0)</f>
        <v>0</v>
      </c>
      <c r="F150" s="238" t="str">
        <f>IF(OR('Analitika nastave'!J150:J151="DA",AND(E151&gt;=(E$7/2),E$7&gt;0)),"DA","NE")</f>
        <v>NE</v>
      </c>
      <c r="G150" s="89">
        <f>IF('Analitika nastave'!P150="DA",'Analitika nastave'!K150+'Analitika nastave'!L150+'Analitika nastave'!M150+'Analitika nastave'!N150,0)</f>
        <v>0</v>
      </c>
      <c r="H150" s="238" t="str">
        <f>IF(OR('Analitika nastave'!P150:P151="DA",AND(G151&gt;=(G$7/2),G$7&gt;0)),"DA","NE")</f>
        <v>NE</v>
      </c>
      <c r="I150" s="89">
        <f>IF('Analitika nastave'!V150="DA",'Analitika nastave'!Q150+'Analitika nastave'!R150+'Analitika nastave'!S150+'Analitika nastave'!T150,0)</f>
        <v>0</v>
      </c>
      <c r="J150" s="238" t="str">
        <f>IF(OR('Analitika nastave'!V150:V151="DA",AND(I151&gt;=(I$7/2),I$7&gt;0)),"DA","NE")</f>
        <v>NE</v>
      </c>
      <c r="K150" s="89">
        <f>IF('Analitika nastave'!AB150="DA",'Analitika nastave'!W150+'Analitika nastave'!X150+'Analitika nastave'!Y150+'Analitika nastave'!Z150,0)</f>
        <v>0</v>
      </c>
      <c r="L150" s="238" t="str">
        <f>IF(OR('Analitika nastave'!AB150:AB151="DA",AND(K151&gt;=(K$7/2),K$7&gt;0)),"DA","NE")</f>
        <v>NE</v>
      </c>
      <c r="M150" s="89">
        <f>IF('Analitika nastave'!AH150="DA",'Analitika nastave'!AC150+'Analitika nastave'!AD150+'Analitika nastave'!AE150+'Analitika nastave'!AF150,0)</f>
        <v>0</v>
      </c>
      <c r="N150" s="238" t="str">
        <f>IF(OR('Analitika nastave'!AH150:AH151="DA",AND(M151&gt;=(M$7/2),M$7&gt;0)),"DA","NE")</f>
        <v>NE</v>
      </c>
      <c r="O150" s="89">
        <f>IF('Analitika nastave'!AN150="DA",'Analitika nastave'!AI150+'Analitika nastave'!AJ150+'Analitika nastave'!AK150+'Analitika nastave'!AL150,0)</f>
        <v>0</v>
      </c>
      <c r="P150" s="238" t="str">
        <f>IF(OR('Analitika nastave'!AN150:AN151="DA",AND(O151&gt;=(O$7/2),O$7&gt;0)),"DA","NE")</f>
        <v>NE</v>
      </c>
      <c r="Q150" s="252">
        <f t="shared" ref="Q150" si="140">IF(AND(P150="DA",N150="DA",L150="DA",J150="DA",H150="DA",F150="DA"),E151+G151+I151+K151+M151+O151,0)</f>
        <v>0</v>
      </c>
      <c r="R150" s="188" t="str">
        <f t="shared" ref="R150" si="141">IF(Q150&lt;50, "NE",IF(Q150&lt;60,2,IF(Q150&lt;75,3,IF(Q150&lt;90,4,5))))</f>
        <v>NE</v>
      </c>
    </row>
    <row r="151" spans="1:18" ht="15.75" thickBot="1" x14ac:dyDescent="0.3">
      <c r="A151" s="247"/>
      <c r="B151" s="249"/>
      <c r="C151" s="247"/>
      <c r="D151" s="61" t="str">
        <f>'Analitika nastave'!D151</f>
        <v>P</v>
      </c>
      <c r="E151" s="62" t="str">
        <f>IF('Analitika nastave'!J150="DA",'Analitika nastave'!E151+'Analitika nastave'!F151+'Analitika nastave'!G151+'Analitika nastave'!H151,IF(E$7&gt;0,E$7/E$6*E150,""))</f>
        <v/>
      </c>
      <c r="F151" s="239"/>
      <c r="G151" s="68" t="str">
        <f>IF('Analitika nastave'!P150="DA",'Analitika nastave'!K151+'Analitika nastave'!L151+'Analitika nastave'!M151+'Analitika nastave'!N151,IF(G$7&gt;0,G$7/G$6*G150,""))</f>
        <v/>
      </c>
      <c r="H151" s="239"/>
      <c r="I151" s="68" t="str">
        <f>IF('Analitika nastave'!V150="DA",'Analitika nastave'!Q151+'Analitika nastave'!R151+'Analitika nastave'!S151+'Analitika nastave'!T151,IF(I$7&gt;0,I$7/I$6*I150,""))</f>
        <v/>
      </c>
      <c r="J151" s="239"/>
      <c r="K151" s="68" t="str">
        <f>IF('Analitika nastave'!AB150="DA",'Analitika nastave'!W151+'Analitika nastave'!X151+'Analitika nastave'!Y151+'Analitika nastave'!Z151,IF(K$7&gt;0,K$7/K$6*K150,""))</f>
        <v/>
      </c>
      <c r="L151" s="239"/>
      <c r="M151" s="68" t="str">
        <f>IF('Analitika nastave'!AH150="DA",'Analitika nastave'!AC151+'Analitika nastave'!AD151+'Analitika nastave'!AE151+'Analitika nastave'!AF151,IF(M$7&gt;0,M$7/M$6*M150,""))</f>
        <v/>
      </c>
      <c r="N151" s="239"/>
      <c r="O151" s="68" t="str">
        <f>IF('Analitika nastave'!AN150="DA",'Analitika nastave'!AI151+'Analitika nastave'!AJ151+'Analitika nastave'!AK151+'Analitika nastave'!AL151,IF(O$7&gt;0,O$7/O$6*O150,""))</f>
        <v/>
      </c>
      <c r="P151" s="239"/>
      <c r="Q151" s="251"/>
      <c r="R151" s="189"/>
    </row>
    <row r="152" spans="1:18" x14ac:dyDescent="0.25">
      <c r="A152" s="246">
        <f>'Analitika nastave'!A152</f>
        <v>73</v>
      </c>
      <c r="B152" s="248" t="str">
        <f>'Analitika nastave'!B152</f>
        <v xml:space="preserve"> </v>
      </c>
      <c r="C152" s="246">
        <f>'Analitika nastave'!C152:C153</f>
        <v>0</v>
      </c>
      <c r="D152" s="64" t="str">
        <f>'Analitika nastave'!D152</f>
        <v>B</v>
      </c>
      <c r="E152" s="89">
        <f>IF('Analitika nastave'!J152="DA",'Analitika nastave'!E152+'Analitika nastave'!F152+'Analitika nastave'!G152+'Analitika nastave'!H152,0)</f>
        <v>0</v>
      </c>
      <c r="F152" s="238" t="str">
        <f>IF(OR('Analitika nastave'!J152:J153="DA",AND(E153&gt;=(E$7/2),E$7&gt;0)),"DA","NE")</f>
        <v>NE</v>
      </c>
      <c r="G152" s="89">
        <f>IF('Analitika nastave'!P152="DA",'Analitika nastave'!K152+'Analitika nastave'!L152+'Analitika nastave'!M152+'Analitika nastave'!N152,0)</f>
        <v>0</v>
      </c>
      <c r="H152" s="238" t="str">
        <f>IF(OR('Analitika nastave'!P152:P153="DA",AND(G153&gt;=(G$7/2),G$7&gt;0)),"DA","NE")</f>
        <v>NE</v>
      </c>
      <c r="I152" s="89">
        <f>IF('Analitika nastave'!V152="DA",'Analitika nastave'!Q152+'Analitika nastave'!R152+'Analitika nastave'!S152+'Analitika nastave'!T152,0)</f>
        <v>0</v>
      </c>
      <c r="J152" s="238" t="str">
        <f>IF(OR('Analitika nastave'!V152:V153="DA",AND(I153&gt;=(I$7/2),I$7&gt;0)),"DA","NE")</f>
        <v>NE</v>
      </c>
      <c r="K152" s="89">
        <f>IF('Analitika nastave'!AB152="DA",'Analitika nastave'!W152+'Analitika nastave'!X152+'Analitika nastave'!Y152+'Analitika nastave'!Z152,0)</f>
        <v>0</v>
      </c>
      <c r="L152" s="238" t="str">
        <f>IF(OR('Analitika nastave'!AB152:AB153="DA",AND(K153&gt;=(K$7/2),K$7&gt;0)),"DA","NE")</f>
        <v>NE</v>
      </c>
      <c r="M152" s="89">
        <f>IF('Analitika nastave'!AH152="DA",'Analitika nastave'!AC152+'Analitika nastave'!AD152+'Analitika nastave'!AE152+'Analitika nastave'!AF152,0)</f>
        <v>0</v>
      </c>
      <c r="N152" s="238" t="str">
        <f>IF(OR('Analitika nastave'!AH152:AH153="DA",AND(M153&gt;=(M$7/2),M$7&gt;0)),"DA","NE")</f>
        <v>NE</v>
      </c>
      <c r="O152" s="89">
        <f>IF('Analitika nastave'!AN152="DA",'Analitika nastave'!AI152+'Analitika nastave'!AJ152+'Analitika nastave'!AK152+'Analitika nastave'!AL152,0)</f>
        <v>0</v>
      </c>
      <c r="P152" s="238" t="str">
        <f>IF(OR('Analitika nastave'!AN152:AN153="DA",AND(O153&gt;=(O$7/2),O$7&gt;0)),"DA","NE")</f>
        <v>NE</v>
      </c>
      <c r="Q152" s="252">
        <f t="shared" ref="Q152" si="142">IF(AND(P152="DA",N152="DA",L152="DA",J152="DA",H152="DA",F152="DA"),E153+G153+I153+K153+M153+O153,0)</f>
        <v>0</v>
      </c>
      <c r="R152" s="188" t="str">
        <f t="shared" ref="R152" si="143">IF(Q152&lt;50, "NE",IF(Q152&lt;60,2,IF(Q152&lt;75,3,IF(Q152&lt;90,4,5))))</f>
        <v>NE</v>
      </c>
    </row>
    <row r="153" spans="1:18" ht="15.75" thickBot="1" x14ac:dyDescent="0.3">
      <c r="A153" s="247"/>
      <c r="B153" s="249"/>
      <c r="C153" s="247"/>
      <c r="D153" s="61" t="str">
        <f>'Analitika nastave'!D153</f>
        <v>P</v>
      </c>
      <c r="E153" s="62" t="str">
        <f>IF('Analitika nastave'!J152="DA",'Analitika nastave'!E153+'Analitika nastave'!F153+'Analitika nastave'!G153+'Analitika nastave'!H153,IF(E$7&gt;0,E$7/E$6*E152,""))</f>
        <v/>
      </c>
      <c r="F153" s="239"/>
      <c r="G153" s="68" t="str">
        <f>IF('Analitika nastave'!P152="DA",'Analitika nastave'!K153+'Analitika nastave'!L153+'Analitika nastave'!M153+'Analitika nastave'!N153,IF(G$7&gt;0,G$7/G$6*G152,""))</f>
        <v/>
      </c>
      <c r="H153" s="239"/>
      <c r="I153" s="68" t="str">
        <f>IF('Analitika nastave'!V152="DA",'Analitika nastave'!Q153+'Analitika nastave'!R153+'Analitika nastave'!S153+'Analitika nastave'!T153,IF(I$7&gt;0,I$7/I$6*I152,""))</f>
        <v/>
      </c>
      <c r="J153" s="239"/>
      <c r="K153" s="68" t="str">
        <f>IF('Analitika nastave'!AB152="DA",'Analitika nastave'!W153+'Analitika nastave'!X153+'Analitika nastave'!Y153+'Analitika nastave'!Z153,IF(K$7&gt;0,K$7/K$6*K152,""))</f>
        <v/>
      </c>
      <c r="L153" s="239"/>
      <c r="M153" s="68" t="str">
        <f>IF('Analitika nastave'!AH152="DA",'Analitika nastave'!AC153+'Analitika nastave'!AD153+'Analitika nastave'!AE153+'Analitika nastave'!AF153,IF(M$7&gt;0,M$7/M$6*M152,""))</f>
        <v/>
      </c>
      <c r="N153" s="239"/>
      <c r="O153" s="68" t="str">
        <f>IF('Analitika nastave'!AN152="DA",'Analitika nastave'!AI153+'Analitika nastave'!AJ153+'Analitika nastave'!AK153+'Analitika nastave'!AL153,IF(O$7&gt;0,O$7/O$6*O152,""))</f>
        <v/>
      </c>
      <c r="P153" s="239"/>
      <c r="Q153" s="251"/>
      <c r="R153" s="189"/>
    </row>
    <row r="154" spans="1:18" x14ac:dyDescent="0.25">
      <c r="A154" s="246">
        <f>'Analitika nastave'!A154</f>
        <v>74</v>
      </c>
      <c r="B154" s="248" t="str">
        <f>'Analitika nastave'!B154</f>
        <v xml:space="preserve"> </v>
      </c>
      <c r="C154" s="246">
        <f>'Analitika nastave'!C154:C155</f>
        <v>0</v>
      </c>
      <c r="D154" s="64" t="str">
        <f>'Analitika nastave'!D154</f>
        <v>B</v>
      </c>
      <c r="E154" s="89">
        <f>IF('Analitika nastave'!J154="DA",'Analitika nastave'!E154+'Analitika nastave'!F154+'Analitika nastave'!G154+'Analitika nastave'!H154,0)</f>
        <v>0</v>
      </c>
      <c r="F154" s="238" t="str">
        <f>IF(OR('Analitika nastave'!J154:J155="DA",AND(E155&gt;=(E$7/2),E$7&gt;0)),"DA","NE")</f>
        <v>NE</v>
      </c>
      <c r="G154" s="89">
        <f>IF('Analitika nastave'!P154="DA",'Analitika nastave'!K154+'Analitika nastave'!L154+'Analitika nastave'!M154+'Analitika nastave'!N154,0)</f>
        <v>0</v>
      </c>
      <c r="H154" s="238" t="str">
        <f>IF(OR('Analitika nastave'!P154:P155="DA",AND(G155&gt;=(G$7/2),G$7&gt;0)),"DA","NE")</f>
        <v>NE</v>
      </c>
      <c r="I154" s="89">
        <f>IF('Analitika nastave'!V154="DA",'Analitika nastave'!Q154+'Analitika nastave'!R154+'Analitika nastave'!S154+'Analitika nastave'!T154,0)</f>
        <v>0</v>
      </c>
      <c r="J154" s="238" t="str">
        <f>IF(OR('Analitika nastave'!V154:V155="DA",AND(I155&gt;=(I$7/2),I$7&gt;0)),"DA","NE")</f>
        <v>NE</v>
      </c>
      <c r="K154" s="89">
        <f>IF('Analitika nastave'!AB154="DA",'Analitika nastave'!W154+'Analitika nastave'!X154+'Analitika nastave'!Y154+'Analitika nastave'!Z154,0)</f>
        <v>0</v>
      </c>
      <c r="L154" s="238" t="str">
        <f>IF(OR('Analitika nastave'!AB154:AB155="DA",AND(K155&gt;=(K$7/2),K$7&gt;0)),"DA","NE")</f>
        <v>NE</v>
      </c>
      <c r="M154" s="89">
        <f>IF('Analitika nastave'!AH154="DA",'Analitika nastave'!AC154+'Analitika nastave'!AD154+'Analitika nastave'!AE154+'Analitika nastave'!AF154,0)</f>
        <v>0</v>
      </c>
      <c r="N154" s="238" t="str">
        <f>IF(OR('Analitika nastave'!AH154:AH155="DA",AND(M155&gt;=(M$7/2),M$7&gt;0)),"DA","NE")</f>
        <v>NE</v>
      </c>
      <c r="O154" s="89">
        <f>IF('Analitika nastave'!AN154="DA",'Analitika nastave'!AI154+'Analitika nastave'!AJ154+'Analitika nastave'!AK154+'Analitika nastave'!AL154,0)</f>
        <v>0</v>
      </c>
      <c r="P154" s="238" t="str">
        <f>IF(OR('Analitika nastave'!AN154:AN155="DA",AND(O155&gt;=(O$7/2),O$7&gt;0)),"DA","NE")</f>
        <v>NE</v>
      </c>
      <c r="Q154" s="252">
        <f t="shared" ref="Q154" si="144">IF(AND(P154="DA",N154="DA",L154="DA",J154="DA",H154="DA",F154="DA"),E155+G155+I155+K155+M155+O155,0)</f>
        <v>0</v>
      </c>
      <c r="R154" s="188" t="str">
        <f t="shared" ref="R154" si="145">IF(Q154&lt;50, "NE",IF(Q154&lt;60,2,IF(Q154&lt;75,3,IF(Q154&lt;90,4,5))))</f>
        <v>NE</v>
      </c>
    </row>
    <row r="155" spans="1:18" ht="15.75" thickBot="1" x14ac:dyDescent="0.3">
      <c r="A155" s="247"/>
      <c r="B155" s="249"/>
      <c r="C155" s="247"/>
      <c r="D155" s="61" t="str">
        <f>'Analitika nastave'!D155</f>
        <v>P</v>
      </c>
      <c r="E155" s="62" t="str">
        <f>IF('Analitika nastave'!J154="DA",'Analitika nastave'!E155+'Analitika nastave'!F155+'Analitika nastave'!G155+'Analitika nastave'!H155,IF(E$7&gt;0,E$7/E$6*E154,""))</f>
        <v/>
      </c>
      <c r="F155" s="239"/>
      <c r="G155" s="68" t="str">
        <f>IF('Analitika nastave'!P154="DA",'Analitika nastave'!K155+'Analitika nastave'!L155+'Analitika nastave'!M155+'Analitika nastave'!N155,IF(G$7&gt;0,G$7/G$6*G154,""))</f>
        <v/>
      </c>
      <c r="H155" s="239"/>
      <c r="I155" s="68" t="str">
        <f>IF('Analitika nastave'!V154="DA",'Analitika nastave'!Q155+'Analitika nastave'!R155+'Analitika nastave'!S155+'Analitika nastave'!T155,IF(I$7&gt;0,I$7/I$6*I154,""))</f>
        <v/>
      </c>
      <c r="J155" s="239"/>
      <c r="K155" s="68" t="str">
        <f>IF('Analitika nastave'!AB154="DA",'Analitika nastave'!W155+'Analitika nastave'!X155+'Analitika nastave'!Y155+'Analitika nastave'!Z155,IF(K$7&gt;0,K$7/K$6*K154,""))</f>
        <v/>
      </c>
      <c r="L155" s="239"/>
      <c r="M155" s="68" t="str">
        <f>IF('Analitika nastave'!AH154="DA",'Analitika nastave'!AC155+'Analitika nastave'!AD155+'Analitika nastave'!AE155+'Analitika nastave'!AF155,IF(M$7&gt;0,M$7/M$6*M154,""))</f>
        <v/>
      </c>
      <c r="N155" s="239"/>
      <c r="O155" s="68" t="str">
        <f>IF('Analitika nastave'!AN154="DA",'Analitika nastave'!AI155+'Analitika nastave'!AJ155+'Analitika nastave'!AK155+'Analitika nastave'!AL155,IF(O$7&gt;0,O$7/O$6*O154,""))</f>
        <v/>
      </c>
      <c r="P155" s="239"/>
      <c r="Q155" s="251"/>
      <c r="R155" s="189"/>
    </row>
    <row r="156" spans="1:18" x14ac:dyDescent="0.25">
      <c r="A156" s="246">
        <f>'Analitika nastave'!A156</f>
        <v>75</v>
      </c>
      <c r="B156" s="248" t="str">
        <f>'Analitika nastave'!B156</f>
        <v xml:space="preserve"> </v>
      </c>
      <c r="C156" s="246">
        <f>'Analitika nastave'!C156:C157</f>
        <v>0</v>
      </c>
      <c r="D156" s="64" t="str">
        <f>'Analitika nastave'!D156</f>
        <v>B</v>
      </c>
      <c r="E156" s="89">
        <f>IF('Analitika nastave'!J156="DA",'Analitika nastave'!E156+'Analitika nastave'!F156+'Analitika nastave'!G156+'Analitika nastave'!H156,0)</f>
        <v>0</v>
      </c>
      <c r="F156" s="238" t="str">
        <f>IF(OR('Analitika nastave'!J156:J157="DA",AND(E157&gt;=(E$7/2),E$7&gt;0)),"DA","NE")</f>
        <v>NE</v>
      </c>
      <c r="G156" s="89">
        <f>IF('Analitika nastave'!P156="DA",'Analitika nastave'!K156+'Analitika nastave'!L156+'Analitika nastave'!M156+'Analitika nastave'!N156,0)</f>
        <v>0</v>
      </c>
      <c r="H156" s="238" t="str">
        <f>IF(OR('Analitika nastave'!P156:P157="DA",AND(G157&gt;=(G$7/2),G$7&gt;0)),"DA","NE")</f>
        <v>NE</v>
      </c>
      <c r="I156" s="89">
        <f>IF('Analitika nastave'!V156="DA",'Analitika nastave'!Q156+'Analitika nastave'!R156+'Analitika nastave'!S156+'Analitika nastave'!T156,0)</f>
        <v>0</v>
      </c>
      <c r="J156" s="238" t="str">
        <f>IF(OR('Analitika nastave'!V156:V157="DA",AND(I157&gt;=(I$7/2),I$7&gt;0)),"DA","NE")</f>
        <v>NE</v>
      </c>
      <c r="K156" s="89">
        <f>IF('Analitika nastave'!AB156="DA",'Analitika nastave'!W156+'Analitika nastave'!X156+'Analitika nastave'!Y156+'Analitika nastave'!Z156,0)</f>
        <v>0</v>
      </c>
      <c r="L156" s="238" t="str">
        <f>IF(OR('Analitika nastave'!AB156:AB157="DA",AND(K157&gt;=(K$7/2),K$7&gt;0)),"DA","NE")</f>
        <v>NE</v>
      </c>
      <c r="M156" s="89">
        <f>IF('Analitika nastave'!AH156="DA",'Analitika nastave'!AC156+'Analitika nastave'!AD156+'Analitika nastave'!AE156+'Analitika nastave'!AF156,0)</f>
        <v>0</v>
      </c>
      <c r="N156" s="238" t="str">
        <f>IF(OR('Analitika nastave'!AH156:AH157="DA",AND(M157&gt;=(M$7/2),M$7&gt;0)),"DA","NE")</f>
        <v>NE</v>
      </c>
      <c r="O156" s="89">
        <f>IF('Analitika nastave'!AN156="DA",'Analitika nastave'!AI156+'Analitika nastave'!AJ156+'Analitika nastave'!AK156+'Analitika nastave'!AL156,0)</f>
        <v>0</v>
      </c>
      <c r="P156" s="238" t="str">
        <f>IF(OR('Analitika nastave'!AN156:AN157="DA",AND(O157&gt;=(O$7/2),O$7&gt;0)),"DA","NE")</f>
        <v>NE</v>
      </c>
      <c r="Q156" s="252">
        <f t="shared" ref="Q156" si="146">IF(AND(P156="DA",N156="DA",L156="DA",J156="DA",H156="DA",F156="DA"),E157+G157+I157+K157+M157+O157,0)</f>
        <v>0</v>
      </c>
      <c r="R156" s="188" t="str">
        <f t="shared" ref="R156" si="147">IF(Q156&lt;50, "NE",IF(Q156&lt;60,2,IF(Q156&lt;75,3,IF(Q156&lt;90,4,5))))</f>
        <v>NE</v>
      </c>
    </row>
    <row r="157" spans="1:18" ht="15.75" thickBot="1" x14ac:dyDescent="0.3">
      <c r="A157" s="247"/>
      <c r="B157" s="249"/>
      <c r="C157" s="247"/>
      <c r="D157" s="61" t="str">
        <f>'Analitika nastave'!D157</f>
        <v>P</v>
      </c>
      <c r="E157" s="62" t="str">
        <f>IF('Analitika nastave'!J156="DA",'Analitika nastave'!E157+'Analitika nastave'!F157+'Analitika nastave'!G157+'Analitika nastave'!H157,IF(E$7&gt;0,E$7/E$6*E156,""))</f>
        <v/>
      </c>
      <c r="F157" s="239"/>
      <c r="G157" s="68" t="str">
        <f>IF('Analitika nastave'!P156="DA",'Analitika nastave'!K157+'Analitika nastave'!L157+'Analitika nastave'!M157+'Analitika nastave'!N157,IF(G$7&gt;0,G$7/G$6*G156,""))</f>
        <v/>
      </c>
      <c r="H157" s="239"/>
      <c r="I157" s="68" t="str">
        <f>IF('Analitika nastave'!V156="DA",'Analitika nastave'!Q157+'Analitika nastave'!R157+'Analitika nastave'!S157+'Analitika nastave'!T157,IF(I$7&gt;0,I$7/I$6*I156,""))</f>
        <v/>
      </c>
      <c r="J157" s="239"/>
      <c r="K157" s="68" t="str">
        <f>IF('Analitika nastave'!AB156="DA",'Analitika nastave'!W157+'Analitika nastave'!X157+'Analitika nastave'!Y157+'Analitika nastave'!Z157,IF(K$7&gt;0,K$7/K$6*K156,""))</f>
        <v/>
      </c>
      <c r="L157" s="239"/>
      <c r="M157" s="68" t="str">
        <f>IF('Analitika nastave'!AH156="DA",'Analitika nastave'!AC157+'Analitika nastave'!AD157+'Analitika nastave'!AE157+'Analitika nastave'!AF157,IF(M$7&gt;0,M$7/M$6*M156,""))</f>
        <v/>
      </c>
      <c r="N157" s="239"/>
      <c r="O157" s="68" t="str">
        <f>IF('Analitika nastave'!AN156="DA",'Analitika nastave'!AI157+'Analitika nastave'!AJ157+'Analitika nastave'!AK157+'Analitika nastave'!AL157,IF(O$7&gt;0,O$7/O$6*O156,""))</f>
        <v/>
      </c>
      <c r="P157" s="239"/>
      <c r="Q157" s="251"/>
      <c r="R157" s="189"/>
    </row>
    <row r="158" spans="1:18" x14ac:dyDescent="0.25">
      <c r="A158" s="246">
        <f>'Analitika nastave'!A158</f>
        <v>76</v>
      </c>
      <c r="B158" s="248" t="str">
        <f>'Analitika nastave'!B158</f>
        <v xml:space="preserve"> </v>
      </c>
      <c r="C158" s="246">
        <f>'Analitika nastave'!C158:C159</f>
        <v>0</v>
      </c>
      <c r="D158" s="64" t="str">
        <f>'Analitika nastave'!D158</f>
        <v>B</v>
      </c>
      <c r="E158" s="89">
        <f>IF('Analitika nastave'!J158="DA",'Analitika nastave'!E158+'Analitika nastave'!F158+'Analitika nastave'!G158+'Analitika nastave'!H158,0)</f>
        <v>0</v>
      </c>
      <c r="F158" s="238" t="str">
        <f>IF(OR('Analitika nastave'!J158:J159="DA",AND(E159&gt;=(E$7/2),E$7&gt;0)),"DA","NE")</f>
        <v>NE</v>
      </c>
      <c r="G158" s="89">
        <f>IF('Analitika nastave'!P158="DA",'Analitika nastave'!K158+'Analitika nastave'!L158+'Analitika nastave'!M158+'Analitika nastave'!N158,0)</f>
        <v>0</v>
      </c>
      <c r="H158" s="238" t="str">
        <f>IF(OR('Analitika nastave'!P158:P159="DA",AND(G159&gt;=(G$7/2),G$7&gt;0)),"DA","NE")</f>
        <v>NE</v>
      </c>
      <c r="I158" s="89">
        <f>IF('Analitika nastave'!V158="DA",'Analitika nastave'!Q158+'Analitika nastave'!R158+'Analitika nastave'!S158+'Analitika nastave'!T158,0)</f>
        <v>0</v>
      </c>
      <c r="J158" s="238" t="str">
        <f>IF(OR('Analitika nastave'!V158:V159="DA",AND(I159&gt;=(I$7/2),I$7&gt;0)),"DA","NE")</f>
        <v>NE</v>
      </c>
      <c r="K158" s="89">
        <f>IF('Analitika nastave'!AB158="DA",'Analitika nastave'!W158+'Analitika nastave'!X158+'Analitika nastave'!Y158+'Analitika nastave'!Z158,0)</f>
        <v>0</v>
      </c>
      <c r="L158" s="238" t="str">
        <f>IF(OR('Analitika nastave'!AB158:AB159="DA",AND(K159&gt;=(K$7/2),K$7&gt;0)),"DA","NE")</f>
        <v>NE</v>
      </c>
      <c r="M158" s="89">
        <f>IF('Analitika nastave'!AH158="DA",'Analitika nastave'!AC158+'Analitika nastave'!AD158+'Analitika nastave'!AE158+'Analitika nastave'!AF158,0)</f>
        <v>0</v>
      </c>
      <c r="N158" s="238" t="str">
        <f>IF(OR('Analitika nastave'!AH158:AH159="DA",AND(M159&gt;=(M$7/2),M$7&gt;0)),"DA","NE")</f>
        <v>NE</v>
      </c>
      <c r="O158" s="89">
        <f>IF('Analitika nastave'!AN158="DA",'Analitika nastave'!AI158+'Analitika nastave'!AJ158+'Analitika nastave'!AK158+'Analitika nastave'!AL158,0)</f>
        <v>0</v>
      </c>
      <c r="P158" s="238" t="str">
        <f>IF(OR('Analitika nastave'!AN158:AN159="DA",AND(O159&gt;=(O$7/2),O$7&gt;0)),"DA","NE")</f>
        <v>NE</v>
      </c>
      <c r="Q158" s="252">
        <f t="shared" ref="Q158" si="148">IF(AND(P158="DA",N158="DA",L158="DA",J158="DA",H158="DA",F158="DA"),E159+G159+I159+K159+M159+O159,0)</f>
        <v>0</v>
      </c>
      <c r="R158" s="188" t="str">
        <f t="shared" ref="R158" si="149">IF(Q158&lt;50, "NE",IF(Q158&lt;60,2,IF(Q158&lt;75,3,IF(Q158&lt;90,4,5))))</f>
        <v>NE</v>
      </c>
    </row>
    <row r="159" spans="1:18" ht="15.75" thickBot="1" x14ac:dyDescent="0.3">
      <c r="A159" s="247"/>
      <c r="B159" s="249"/>
      <c r="C159" s="247"/>
      <c r="D159" s="61" t="str">
        <f>'Analitika nastave'!D159</f>
        <v>P</v>
      </c>
      <c r="E159" s="62" t="str">
        <f>IF('Analitika nastave'!J158="DA",'Analitika nastave'!E159+'Analitika nastave'!F159+'Analitika nastave'!G159+'Analitika nastave'!H159,IF(E$7&gt;0,E$7/E$6*E158,""))</f>
        <v/>
      </c>
      <c r="F159" s="239"/>
      <c r="G159" s="68" t="str">
        <f>IF('Analitika nastave'!P158="DA",'Analitika nastave'!K159+'Analitika nastave'!L159+'Analitika nastave'!M159+'Analitika nastave'!N159,IF(G$7&gt;0,G$7/G$6*G158,""))</f>
        <v/>
      </c>
      <c r="H159" s="239"/>
      <c r="I159" s="68" t="str">
        <f>IF('Analitika nastave'!V158="DA",'Analitika nastave'!Q159+'Analitika nastave'!R159+'Analitika nastave'!S159+'Analitika nastave'!T159,IF(I$7&gt;0,I$7/I$6*I158,""))</f>
        <v/>
      </c>
      <c r="J159" s="239"/>
      <c r="K159" s="68" t="str">
        <f>IF('Analitika nastave'!AB158="DA",'Analitika nastave'!W159+'Analitika nastave'!X159+'Analitika nastave'!Y159+'Analitika nastave'!Z159,IF(K$7&gt;0,K$7/K$6*K158,""))</f>
        <v/>
      </c>
      <c r="L159" s="239"/>
      <c r="M159" s="68" t="str">
        <f>IF('Analitika nastave'!AH158="DA",'Analitika nastave'!AC159+'Analitika nastave'!AD159+'Analitika nastave'!AE159+'Analitika nastave'!AF159,IF(M$7&gt;0,M$7/M$6*M158,""))</f>
        <v/>
      </c>
      <c r="N159" s="239"/>
      <c r="O159" s="68" t="str">
        <f>IF('Analitika nastave'!AN158="DA",'Analitika nastave'!AI159+'Analitika nastave'!AJ159+'Analitika nastave'!AK159+'Analitika nastave'!AL159,IF(O$7&gt;0,O$7/O$6*O158,""))</f>
        <v/>
      </c>
      <c r="P159" s="239"/>
      <c r="Q159" s="251"/>
      <c r="R159" s="189"/>
    </row>
    <row r="160" spans="1:18" x14ac:dyDescent="0.25">
      <c r="A160" s="246">
        <f>'Analitika nastave'!A160</f>
        <v>77</v>
      </c>
      <c r="B160" s="248" t="str">
        <f>'Analitika nastave'!B160</f>
        <v xml:space="preserve"> </v>
      </c>
      <c r="C160" s="246">
        <f>'Analitika nastave'!C160:C161</f>
        <v>0</v>
      </c>
      <c r="D160" s="64" t="str">
        <f>'Analitika nastave'!D160</f>
        <v>B</v>
      </c>
      <c r="E160" s="89">
        <f>IF('Analitika nastave'!J160="DA",'Analitika nastave'!E160+'Analitika nastave'!F160+'Analitika nastave'!G160+'Analitika nastave'!H160,0)</f>
        <v>0</v>
      </c>
      <c r="F160" s="238" t="str">
        <f>IF(OR('Analitika nastave'!J160:J161="DA",AND(E161&gt;=(E$7/2),E$7&gt;0)),"DA","NE")</f>
        <v>NE</v>
      </c>
      <c r="G160" s="89">
        <f>IF('Analitika nastave'!P160="DA",'Analitika nastave'!K160+'Analitika nastave'!L160+'Analitika nastave'!M160+'Analitika nastave'!N160,0)</f>
        <v>0</v>
      </c>
      <c r="H160" s="238" t="str">
        <f>IF(OR('Analitika nastave'!P160:P161="DA",AND(G161&gt;=(G$7/2),G$7&gt;0)),"DA","NE")</f>
        <v>NE</v>
      </c>
      <c r="I160" s="89">
        <f>IF('Analitika nastave'!V160="DA",'Analitika nastave'!Q160+'Analitika nastave'!R160+'Analitika nastave'!S160+'Analitika nastave'!T160,0)</f>
        <v>0</v>
      </c>
      <c r="J160" s="238" t="str">
        <f>IF(OR('Analitika nastave'!V160:V161="DA",AND(I161&gt;=(I$7/2),I$7&gt;0)),"DA","NE")</f>
        <v>NE</v>
      </c>
      <c r="K160" s="89">
        <f>IF('Analitika nastave'!AB160="DA",'Analitika nastave'!W160+'Analitika nastave'!X160+'Analitika nastave'!Y160+'Analitika nastave'!Z160,0)</f>
        <v>0</v>
      </c>
      <c r="L160" s="238" t="str">
        <f>IF(OR('Analitika nastave'!AB160:AB161="DA",AND(K161&gt;=(K$7/2),K$7&gt;0)),"DA","NE")</f>
        <v>NE</v>
      </c>
      <c r="M160" s="89">
        <f>IF('Analitika nastave'!AH160="DA",'Analitika nastave'!AC160+'Analitika nastave'!AD160+'Analitika nastave'!AE160+'Analitika nastave'!AF160,0)</f>
        <v>0</v>
      </c>
      <c r="N160" s="238" t="str">
        <f>IF(OR('Analitika nastave'!AH160:AH161="DA",AND(M161&gt;=(M$7/2),M$7&gt;0)),"DA","NE")</f>
        <v>NE</v>
      </c>
      <c r="O160" s="89">
        <f>IF('Analitika nastave'!AN160="DA",'Analitika nastave'!AI160+'Analitika nastave'!AJ160+'Analitika nastave'!AK160+'Analitika nastave'!AL160,0)</f>
        <v>0</v>
      </c>
      <c r="P160" s="238" t="str">
        <f>IF(OR('Analitika nastave'!AN160:AN161="DA",AND(O161&gt;=(O$7/2),O$7&gt;0)),"DA","NE")</f>
        <v>NE</v>
      </c>
      <c r="Q160" s="252">
        <f t="shared" ref="Q160" si="150">IF(AND(P160="DA",N160="DA",L160="DA",J160="DA",H160="DA",F160="DA"),E161+G161+I161+K161+M161+O161,0)</f>
        <v>0</v>
      </c>
      <c r="R160" s="188" t="str">
        <f t="shared" ref="R160" si="151">IF(Q160&lt;50, "NE",IF(Q160&lt;60,2,IF(Q160&lt;75,3,IF(Q160&lt;90,4,5))))</f>
        <v>NE</v>
      </c>
    </row>
    <row r="161" spans="1:18" ht="15.75" thickBot="1" x14ac:dyDescent="0.3">
      <c r="A161" s="247"/>
      <c r="B161" s="249"/>
      <c r="C161" s="247"/>
      <c r="D161" s="61" t="str">
        <f>'Analitika nastave'!D161</f>
        <v>P</v>
      </c>
      <c r="E161" s="62" t="str">
        <f>IF('Analitika nastave'!J160="DA",'Analitika nastave'!E161+'Analitika nastave'!F161+'Analitika nastave'!G161+'Analitika nastave'!H161,IF(E$7&gt;0,E$7/E$6*E160,""))</f>
        <v/>
      </c>
      <c r="F161" s="239"/>
      <c r="G161" s="68" t="str">
        <f>IF('Analitika nastave'!P160="DA",'Analitika nastave'!K161+'Analitika nastave'!L161+'Analitika nastave'!M161+'Analitika nastave'!N161,IF(G$7&gt;0,G$7/G$6*G160,""))</f>
        <v/>
      </c>
      <c r="H161" s="239"/>
      <c r="I161" s="68" t="str">
        <f>IF('Analitika nastave'!V160="DA",'Analitika nastave'!Q161+'Analitika nastave'!R161+'Analitika nastave'!S161+'Analitika nastave'!T161,IF(I$7&gt;0,I$7/I$6*I160,""))</f>
        <v/>
      </c>
      <c r="J161" s="239"/>
      <c r="K161" s="68" t="str">
        <f>IF('Analitika nastave'!AB160="DA",'Analitika nastave'!W161+'Analitika nastave'!X161+'Analitika nastave'!Y161+'Analitika nastave'!Z161,IF(K$7&gt;0,K$7/K$6*K160,""))</f>
        <v/>
      </c>
      <c r="L161" s="239"/>
      <c r="M161" s="68" t="str">
        <f>IF('Analitika nastave'!AH160="DA",'Analitika nastave'!AC161+'Analitika nastave'!AD161+'Analitika nastave'!AE161+'Analitika nastave'!AF161,IF(M$7&gt;0,M$7/M$6*M160,""))</f>
        <v/>
      </c>
      <c r="N161" s="239"/>
      <c r="O161" s="68" t="str">
        <f>IF('Analitika nastave'!AN160="DA",'Analitika nastave'!AI161+'Analitika nastave'!AJ161+'Analitika nastave'!AK161+'Analitika nastave'!AL161,IF(O$7&gt;0,O$7/O$6*O160,""))</f>
        <v/>
      </c>
      <c r="P161" s="239"/>
      <c r="Q161" s="251"/>
      <c r="R161" s="189"/>
    </row>
    <row r="162" spans="1:18" x14ac:dyDescent="0.25">
      <c r="A162" s="246">
        <f>'Analitika nastave'!A162</f>
        <v>78</v>
      </c>
      <c r="B162" s="248" t="str">
        <f>'Analitika nastave'!B162</f>
        <v xml:space="preserve"> </v>
      </c>
      <c r="C162" s="246">
        <f>'Analitika nastave'!C162:C163</f>
        <v>0</v>
      </c>
      <c r="D162" s="64" t="str">
        <f>'Analitika nastave'!D162</f>
        <v>B</v>
      </c>
      <c r="E162" s="89">
        <f>IF('Analitika nastave'!J162="DA",'Analitika nastave'!E162+'Analitika nastave'!F162+'Analitika nastave'!G162+'Analitika nastave'!H162,0)</f>
        <v>0</v>
      </c>
      <c r="F162" s="238" t="str">
        <f>IF(OR('Analitika nastave'!J162:J163="DA",AND(E163&gt;=(E$7/2),E$7&gt;0)),"DA","NE")</f>
        <v>NE</v>
      </c>
      <c r="G162" s="89">
        <f>IF('Analitika nastave'!P162="DA",'Analitika nastave'!K162+'Analitika nastave'!L162+'Analitika nastave'!M162+'Analitika nastave'!N162,0)</f>
        <v>0</v>
      </c>
      <c r="H162" s="238" t="str">
        <f>IF(OR('Analitika nastave'!P162:P163="DA",AND(G163&gt;=(G$7/2),G$7&gt;0)),"DA","NE")</f>
        <v>NE</v>
      </c>
      <c r="I162" s="89">
        <f>IF('Analitika nastave'!V162="DA",'Analitika nastave'!Q162+'Analitika nastave'!R162+'Analitika nastave'!S162+'Analitika nastave'!T162,0)</f>
        <v>0</v>
      </c>
      <c r="J162" s="238" t="str">
        <f>IF(OR('Analitika nastave'!V162:V163="DA",AND(I163&gt;=(I$7/2),I$7&gt;0)),"DA","NE")</f>
        <v>NE</v>
      </c>
      <c r="K162" s="89">
        <f>IF('Analitika nastave'!AB162="DA",'Analitika nastave'!W162+'Analitika nastave'!X162+'Analitika nastave'!Y162+'Analitika nastave'!Z162,0)</f>
        <v>0</v>
      </c>
      <c r="L162" s="238" t="str">
        <f>IF(OR('Analitika nastave'!AB162:AB163="DA",AND(K163&gt;=(K$7/2),K$7&gt;0)),"DA","NE")</f>
        <v>NE</v>
      </c>
      <c r="M162" s="89">
        <f>IF('Analitika nastave'!AH162="DA",'Analitika nastave'!AC162+'Analitika nastave'!AD162+'Analitika nastave'!AE162+'Analitika nastave'!AF162,0)</f>
        <v>0</v>
      </c>
      <c r="N162" s="238" t="str">
        <f>IF(OR('Analitika nastave'!AH162:AH163="DA",AND(M163&gt;=(M$7/2),M$7&gt;0)),"DA","NE")</f>
        <v>NE</v>
      </c>
      <c r="O162" s="89">
        <f>IF('Analitika nastave'!AN162="DA",'Analitika nastave'!AI162+'Analitika nastave'!AJ162+'Analitika nastave'!AK162+'Analitika nastave'!AL162,0)</f>
        <v>0</v>
      </c>
      <c r="P162" s="238" t="str">
        <f>IF(OR('Analitika nastave'!AN162:AN163="DA",AND(O163&gt;=(O$7/2),O$7&gt;0)),"DA","NE")</f>
        <v>NE</v>
      </c>
      <c r="Q162" s="252">
        <f t="shared" ref="Q162" si="152">IF(AND(P162="DA",N162="DA",L162="DA",J162="DA",H162="DA",F162="DA"),E163+G163+I163+K163+M163+O163,0)</f>
        <v>0</v>
      </c>
      <c r="R162" s="188" t="str">
        <f t="shared" ref="R162" si="153">IF(Q162&lt;50, "NE",IF(Q162&lt;60,2,IF(Q162&lt;75,3,IF(Q162&lt;90,4,5))))</f>
        <v>NE</v>
      </c>
    </row>
    <row r="163" spans="1:18" ht="15.75" thickBot="1" x14ac:dyDescent="0.3">
      <c r="A163" s="247"/>
      <c r="B163" s="249"/>
      <c r="C163" s="247"/>
      <c r="D163" s="61" t="str">
        <f>'Analitika nastave'!D163</f>
        <v>P</v>
      </c>
      <c r="E163" s="62" t="str">
        <f>IF('Analitika nastave'!J162="DA",'Analitika nastave'!E163+'Analitika nastave'!F163+'Analitika nastave'!G163+'Analitika nastave'!H163,IF(E$7&gt;0,E$7/E$6*E162,""))</f>
        <v/>
      </c>
      <c r="F163" s="239"/>
      <c r="G163" s="68" t="str">
        <f>IF('Analitika nastave'!P162="DA",'Analitika nastave'!K163+'Analitika nastave'!L163+'Analitika nastave'!M163+'Analitika nastave'!N163,IF(G$7&gt;0,G$7/G$6*G162,""))</f>
        <v/>
      </c>
      <c r="H163" s="239"/>
      <c r="I163" s="68" t="str">
        <f>IF('Analitika nastave'!V162="DA",'Analitika nastave'!Q163+'Analitika nastave'!R163+'Analitika nastave'!S163+'Analitika nastave'!T163,IF(I$7&gt;0,I$7/I$6*I162,""))</f>
        <v/>
      </c>
      <c r="J163" s="239"/>
      <c r="K163" s="68" t="str">
        <f>IF('Analitika nastave'!AB162="DA",'Analitika nastave'!W163+'Analitika nastave'!X163+'Analitika nastave'!Y163+'Analitika nastave'!Z163,IF(K$7&gt;0,K$7/K$6*K162,""))</f>
        <v/>
      </c>
      <c r="L163" s="239"/>
      <c r="M163" s="68" t="str">
        <f>IF('Analitika nastave'!AH162="DA",'Analitika nastave'!AC163+'Analitika nastave'!AD163+'Analitika nastave'!AE163+'Analitika nastave'!AF163,IF(M$7&gt;0,M$7/M$6*M162,""))</f>
        <v/>
      </c>
      <c r="N163" s="239"/>
      <c r="O163" s="68" t="str">
        <f>IF('Analitika nastave'!AN162="DA",'Analitika nastave'!AI163+'Analitika nastave'!AJ163+'Analitika nastave'!AK163+'Analitika nastave'!AL163,IF(O$7&gt;0,O$7/O$6*O162,""))</f>
        <v/>
      </c>
      <c r="P163" s="239"/>
      <c r="Q163" s="251"/>
      <c r="R163" s="189"/>
    </row>
    <row r="164" spans="1:18" x14ac:dyDescent="0.25">
      <c r="A164" s="246">
        <f>'Analitika nastave'!A164</f>
        <v>79</v>
      </c>
      <c r="B164" s="248" t="str">
        <f>'Analitika nastave'!B164</f>
        <v xml:space="preserve"> </v>
      </c>
      <c r="C164" s="246">
        <f>'Analitika nastave'!C164:C165</f>
        <v>0</v>
      </c>
      <c r="D164" s="64" t="str">
        <f>'Analitika nastave'!D164</f>
        <v>B</v>
      </c>
      <c r="E164" s="89">
        <f>IF('Analitika nastave'!J164="DA",'Analitika nastave'!E164+'Analitika nastave'!F164+'Analitika nastave'!G164+'Analitika nastave'!H164,0)</f>
        <v>0</v>
      </c>
      <c r="F164" s="238" t="str">
        <f>IF(OR('Analitika nastave'!J164:J165="DA",AND(E165&gt;=(E$7/2),E$7&gt;0)),"DA","NE")</f>
        <v>NE</v>
      </c>
      <c r="G164" s="89">
        <f>IF('Analitika nastave'!P164="DA",'Analitika nastave'!K164+'Analitika nastave'!L164+'Analitika nastave'!M164+'Analitika nastave'!N164,0)</f>
        <v>0</v>
      </c>
      <c r="H164" s="238" t="str">
        <f>IF(OR('Analitika nastave'!P164:P165="DA",AND(G165&gt;=(G$7/2),G$7&gt;0)),"DA","NE")</f>
        <v>NE</v>
      </c>
      <c r="I164" s="89">
        <f>IF('Analitika nastave'!V164="DA",'Analitika nastave'!Q164+'Analitika nastave'!R164+'Analitika nastave'!S164+'Analitika nastave'!T164,0)</f>
        <v>0</v>
      </c>
      <c r="J164" s="238" t="str">
        <f>IF(OR('Analitika nastave'!V164:V165="DA",AND(I165&gt;=(I$7/2),I$7&gt;0)),"DA","NE")</f>
        <v>NE</v>
      </c>
      <c r="K164" s="89">
        <f>IF('Analitika nastave'!AB164="DA",'Analitika nastave'!W164+'Analitika nastave'!X164+'Analitika nastave'!Y164+'Analitika nastave'!Z164,0)</f>
        <v>0</v>
      </c>
      <c r="L164" s="238" t="str">
        <f>IF(OR('Analitika nastave'!AB164:AB165="DA",AND(K165&gt;=(K$7/2),K$7&gt;0)),"DA","NE")</f>
        <v>NE</v>
      </c>
      <c r="M164" s="89">
        <f>IF('Analitika nastave'!AH164="DA",'Analitika nastave'!AC164+'Analitika nastave'!AD164+'Analitika nastave'!AE164+'Analitika nastave'!AF164,0)</f>
        <v>0</v>
      </c>
      <c r="N164" s="238" t="str">
        <f>IF(OR('Analitika nastave'!AH164:AH165="DA",AND(M165&gt;=(M$7/2),M$7&gt;0)),"DA","NE")</f>
        <v>NE</v>
      </c>
      <c r="O164" s="89">
        <f>IF('Analitika nastave'!AN164="DA",'Analitika nastave'!AI164+'Analitika nastave'!AJ164+'Analitika nastave'!AK164+'Analitika nastave'!AL164,0)</f>
        <v>0</v>
      </c>
      <c r="P164" s="238" t="str">
        <f>IF(OR('Analitika nastave'!AN164:AN165="DA",AND(O165&gt;=(O$7/2),O$7&gt;0)),"DA","NE")</f>
        <v>NE</v>
      </c>
      <c r="Q164" s="252">
        <f t="shared" ref="Q164" si="154">IF(AND(P164="DA",N164="DA",L164="DA",J164="DA",H164="DA",F164="DA"),E165+G165+I165+K165+M165+O165,0)</f>
        <v>0</v>
      </c>
      <c r="R164" s="188" t="str">
        <f t="shared" ref="R164" si="155">IF(Q164&lt;50, "NE",IF(Q164&lt;60,2,IF(Q164&lt;75,3,IF(Q164&lt;90,4,5))))</f>
        <v>NE</v>
      </c>
    </row>
    <row r="165" spans="1:18" ht="15.75" thickBot="1" x14ac:dyDescent="0.3">
      <c r="A165" s="247"/>
      <c r="B165" s="249"/>
      <c r="C165" s="247"/>
      <c r="D165" s="61" t="str">
        <f>'Analitika nastave'!D165</f>
        <v>P</v>
      </c>
      <c r="E165" s="62" t="str">
        <f>IF('Analitika nastave'!J164="DA",'Analitika nastave'!E165+'Analitika nastave'!F165+'Analitika nastave'!G165+'Analitika nastave'!H165,IF(E$7&gt;0,E$7/E$6*E164,""))</f>
        <v/>
      </c>
      <c r="F165" s="239"/>
      <c r="G165" s="68" t="str">
        <f>IF('Analitika nastave'!P164="DA",'Analitika nastave'!K165+'Analitika nastave'!L165+'Analitika nastave'!M165+'Analitika nastave'!N165,IF(G$7&gt;0,G$7/G$6*G164,""))</f>
        <v/>
      </c>
      <c r="H165" s="239"/>
      <c r="I165" s="68" t="str">
        <f>IF('Analitika nastave'!V164="DA",'Analitika nastave'!Q165+'Analitika nastave'!R165+'Analitika nastave'!S165+'Analitika nastave'!T165,IF(I$7&gt;0,I$7/I$6*I164,""))</f>
        <v/>
      </c>
      <c r="J165" s="239"/>
      <c r="K165" s="68" t="str">
        <f>IF('Analitika nastave'!AB164="DA",'Analitika nastave'!W165+'Analitika nastave'!X165+'Analitika nastave'!Y165+'Analitika nastave'!Z165,IF(K$7&gt;0,K$7/K$6*K164,""))</f>
        <v/>
      </c>
      <c r="L165" s="239"/>
      <c r="M165" s="68" t="str">
        <f>IF('Analitika nastave'!AH164="DA",'Analitika nastave'!AC165+'Analitika nastave'!AD165+'Analitika nastave'!AE165+'Analitika nastave'!AF165,IF(M$7&gt;0,M$7/M$6*M164,""))</f>
        <v/>
      </c>
      <c r="N165" s="239"/>
      <c r="O165" s="68" t="str">
        <f>IF('Analitika nastave'!AN164="DA",'Analitika nastave'!AI165+'Analitika nastave'!AJ165+'Analitika nastave'!AK165+'Analitika nastave'!AL165,IF(O$7&gt;0,O$7/O$6*O164,""))</f>
        <v/>
      </c>
      <c r="P165" s="239"/>
      <c r="Q165" s="251"/>
      <c r="R165" s="189"/>
    </row>
    <row r="166" spans="1:18" x14ac:dyDescent="0.25">
      <c r="A166" s="246">
        <f>'Analitika nastave'!A166</f>
        <v>80</v>
      </c>
      <c r="B166" s="248" t="str">
        <f>'Analitika nastave'!B166</f>
        <v xml:space="preserve"> </v>
      </c>
      <c r="C166" s="246">
        <f>'Analitika nastave'!C166:C167</f>
        <v>0</v>
      </c>
      <c r="D166" s="64" t="str">
        <f>'Analitika nastave'!D166</f>
        <v>B</v>
      </c>
      <c r="E166" s="89">
        <f>IF('Analitika nastave'!J166="DA",'Analitika nastave'!E166+'Analitika nastave'!F166+'Analitika nastave'!G166+'Analitika nastave'!H166,0)</f>
        <v>0</v>
      </c>
      <c r="F166" s="238" t="str">
        <f>IF(OR('Analitika nastave'!J166:J167="DA",AND(E167&gt;=(E$7/2),E$7&gt;0)),"DA","NE")</f>
        <v>NE</v>
      </c>
      <c r="G166" s="89">
        <f>IF('Analitika nastave'!P166="DA",'Analitika nastave'!K166+'Analitika nastave'!L166+'Analitika nastave'!M166+'Analitika nastave'!N166,0)</f>
        <v>0</v>
      </c>
      <c r="H166" s="238" t="str">
        <f>IF(OR('Analitika nastave'!P166:P167="DA",AND(G167&gt;=(G$7/2),G$7&gt;0)),"DA","NE")</f>
        <v>NE</v>
      </c>
      <c r="I166" s="89">
        <f>IF('Analitika nastave'!V166="DA",'Analitika nastave'!Q166+'Analitika nastave'!R166+'Analitika nastave'!S166+'Analitika nastave'!T166,0)</f>
        <v>0</v>
      </c>
      <c r="J166" s="238" t="str">
        <f>IF(OR('Analitika nastave'!V166:V167="DA",AND(I167&gt;=(I$7/2),I$7&gt;0)),"DA","NE")</f>
        <v>NE</v>
      </c>
      <c r="K166" s="89">
        <f>IF('Analitika nastave'!AB166="DA",'Analitika nastave'!W166+'Analitika nastave'!X166+'Analitika nastave'!Y166+'Analitika nastave'!Z166,0)</f>
        <v>0</v>
      </c>
      <c r="L166" s="238" t="str">
        <f>IF(OR('Analitika nastave'!AB166:AB167="DA",AND(K167&gt;=(K$7/2),K$7&gt;0)),"DA","NE")</f>
        <v>NE</v>
      </c>
      <c r="M166" s="89">
        <f>IF('Analitika nastave'!AH166="DA",'Analitika nastave'!AC166+'Analitika nastave'!AD166+'Analitika nastave'!AE166+'Analitika nastave'!AF166,0)</f>
        <v>0</v>
      </c>
      <c r="N166" s="238" t="str">
        <f>IF(OR('Analitika nastave'!AH166:AH167="DA",AND(M167&gt;=(M$7/2),M$7&gt;0)),"DA","NE")</f>
        <v>NE</v>
      </c>
      <c r="O166" s="89">
        <f>IF('Analitika nastave'!AN166="DA",'Analitika nastave'!AI166+'Analitika nastave'!AJ166+'Analitika nastave'!AK166+'Analitika nastave'!AL166,0)</f>
        <v>0</v>
      </c>
      <c r="P166" s="238" t="str">
        <f>IF(OR('Analitika nastave'!AN166:AN167="DA",AND(O167&gt;=(O$7/2),O$7&gt;0)),"DA","NE")</f>
        <v>NE</v>
      </c>
      <c r="Q166" s="252">
        <f t="shared" ref="Q166" si="156">IF(AND(P166="DA",N166="DA",L166="DA",J166="DA",H166="DA",F166="DA"),E167+G167+I167+K167+M167+O167,0)</f>
        <v>0</v>
      </c>
      <c r="R166" s="188" t="str">
        <f t="shared" ref="R166" si="157">IF(Q166&lt;50, "NE",IF(Q166&lt;60,2,IF(Q166&lt;75,3,IF(Q166&lt;90,4,5))))</f>
        <v>NE</v>
      </c>
    </row>
    <row r="167" spans="1:18" ht="15.75" thickBot="1" x14ac:dyDescent="0.3">
      <c r="A167" s="247"/>
      <c r="B167" s="249"/>
      <c r="C167" s="247"/>
      <c r="D167" s="61" t="str">
        <f>'Analitika nastave'!D167</f>
        <v>P</v>
      </c>
      <c r="E167" s="62" t="str">
        <f>IF('Analitika nastave'!J166="DA",'Analitika nastave'!E167+'Analitika nastave'!F167+'Analitika nastave'!G167+'Analitika nastave'!H167,IF(E$7&gt;0,E$7/E$6*E166,""))</f>
        <v/>
      </c>
      <c r="F167" s="239"/>
      <c r="G167" s="68" t="str">
        <f>IF('Analitika nastave'!P166="DA",'Analitika nastave'!K167+'Analitika nastave'!L167+'Analitika nastave'!M167+'Analitika nastave'!N167,IF(G$7&gt;0,G$7/G$6*G166,""))</f>
        <v/>
      </c>
      <c r="H167" s="239"/>
      <c r="I167" s="68" t="str">
        <f>IF('Analitika nastave'!V166="DA",'Analitika nastave'!Q167+'Analitika nastave'!R167+'Analitika nastave'!S167+'Analitika nastave'!T167,IF(I$7&gt;0,I$7/I$6*I166,""))</f>
        <v/>
      </c>
      <c r="J167" s="239"/>
      <c r="K167" s="68" t="str">
        <f>IF('Analitika nastave'!AB166="DA",'Analitika nastave'!W167+'Analitika nastave'!X167+'Analitika nastave'!Y167+'Analitika nastave'!Z167,IF(K$7&gt;0,K$7/K$6*K166,""))</f>
        <v/>
      </c>
      <c r="L167" s="239"/>
      <c r="M167" s="68" t="str">
        <f>IF('Analitika nastave'!AH166="DA",'Analitika nastave'!AC167+'Analitika nastave'!AD167+'Analitika nastave'!AE167+'Analitika nastave'!AF167,IF(M$7&gt;0,M$7/M$6*M166,""))</f>
        <v/>
      </c>
      <c r="N167" s="239"/>
      <c r="O167" s="68" t="str">
        <f>IF('Analitika nastave'!AN166="DA",'Analitika nastave'!AI167+'Analitika nastave'!AJ167+'Analitika nastave'!AK167+'Analitika nastave'!AL167,IF(O$7&gt;0,O$7/O$6*O166,""))</f>
        <v/>
      </c>
      <c r="P167" s="239"/>
      <c r="Q167" s="251"/>
      <c r="R167" s="189"/>
    </row>
    <row r="168" spans="1:18" x14ac:dyDescent="0.25">
      <c r="A168" s="246">
        <f>'Analitika nastave'!A168</f>
        <v>81</v>
      </c>
      <c r="B168" s="248" t="str">
        <f>'Analitika nastave'!B168</f>
        <v xml:space="preserve"> </v>
      </c>
      <c r="C168" s="246">
        <f>'Analitika nastave'!C168:C169</f>
        <v>0</v>
      </c>
      <c r="D168" s="64" t="str">
        <f>'Analitika nastave'!D168</f>
        <v>B</v>
      </c>
      <c r="E168" s="89">
        <f>IF('Analitika nastave'!J168="DA",'Analitika nastave'!E168+'Analitika nastave'!F168+'Analitika nastave'!G168+'Analitika nastave'!H168,0)</f>
        <v>0</v>
      </c>
      <c r="F168" s="238" t="str">
        <f>IF(OR('Analitika nastave'!J168:J169="DA",AND(E169&gt;=(E$7/2),E$7&gt;0)),"DA","NE")</f>
        <v>NE</v>
      </c>
      <c r="G168" s="89">
        <f>IF('Analitika nastave'!P168="DA",'Analitika nastave'!K168+'Analitika nastave'!L168+'Analitika nastave'!M168+'Analitika nastave'!N168,0)</f>
        <v>0</v>
      </c>
      <c r="H168" s="238" t="str">
        <f>IF(OR('Analitika nastave'!P168:P169="DA",AND(G169&gt;=(G$7/2),G$7&gt;0)),"DA","NE")</f>
        <v>NE</v>
      </c>
      <c r="I168" s="89">
        <f>IF('Analitika nastave'!V168="DA",'Analitika nastave'!Q168+'Analitika nastave'!R168+'Analitika nastave'!S168+'Analitika nastave'!T168,0)</f>
        <v>0</v>
      </c>
      <c r="J168" s="238" t="str">
        <f>IF(OR('Analitika nastave'!V168:V169="DA",AND(I169&gt;=(I$7/2),I$7&gt;0)),"DA","NE")</f>
        <v>NE</v>
      </c>
      <c r="K168" s="89">
        <f>IF('Analitika nastave'!AB168="DA",'Analitika nastave'!W168+'Analitika nastave'!X168+'Analitika nastave'!Y168+'Analitika nastave'!Z168,0)</f>
        <v>0</v>
      </c>
      <c r="L168" s="238" t="str">
        <f>IF(OR('Analitika nastave'!AB168:AB169="DA",AND(K169&gt;=(K$7/2),K$7&gt;0)),"DA","NE")</f>
        <v>NE</v>
      </c>
      <c r="M168" s="89">
        <f>IF('Analitika nastave'!AH168="DA",'Analitika nastave'!AC168+'Analitika nastave'!AD168+'Analitika nastave'!AE168+'Analitika nastave'!AF168,0)</f>
        <v>0</v>
      </c>
      <c r="N168" s="238" t="str">
        <f>IF(OR('Analitika nastave'!AH168:AH169="DA",AND(M169&gt;=(M$7/2),M$7&gt;0)),"DA","NE")</f>
        <v>NE</v>
      </c>
      <c r="O168" s="89">
        <f>IF('Analitika nastave'!AN168="DA",'Analitika nastave'!AI168+'Analitika nastave'!AJ168+'Analitika nastave'!AK168+'Analitika nastave'!AL168,0)</f>
        <v>0</v>
      </c>
      <c r="P168" s="238" t="str">
        <f>IF(OR('Analitika nastave'!AN168:AN169="DA",AND(O169&gt;=(O$7/2),O$7&gt;0)),"DA","NE")</f>
        <v>NE</v>
      </c>
      <c r="Q168" s="252">
        <f t="shared" ref="Q168" si="158">IF(AND(P168="DA",N168="DA",L168="DA",J168="DA",H168="DA",F168="DA"),E169+G169+I169+K169+M169+O169,0)</f>
        <v>0</v>
      </c>
      <c r="R168" s="188" t="str">
        <f t="shared" ref="R168" si="159">IF(Q168&lt;50, "NE",IF(Q168&lt;60,2,IF(Q168&lt;75,3,IF(Q168&lt;90,4,5))))</f>
        <v>NE</v>
      </c>
    </row>
    <row r="169" spans="1:18" ht="15.75" thickBot="1" x14ac:dyDescent="0.3">
      <c r="A169" s="247"/>
      <c r="B169" s="249"/>
      <c r="C169" s="247"/>
      <c r="D169" s="61" t="str">
        <f>'Analitika nastave'!D169</f>
        <v>P</v>
      </c>
      <c r="E169" s="62" t="str">
        <f>IF('Analitika nastave'!J168="DA",'Analitika nastave'!E169+'Analitika nastave'!F169+'Analitika nastave'!G169+'Analitika nastave'!H169,IF(E$7&gt;0,E$7/E$6*E168,""))</f>
        <v/>
      </c>
      <c r="F169" s="239"/>
      <c r="G169" s="68" t="str">
        <f>IF('Analitika nastave'!P168="DA",'Analitika nastave'!K169+'Analitika nastave'!L169+'Analitika nastave'!M169+'Analitika nastave'!N169,IF(G$7&gt;0,G$7/G$6*G168,""))</f>
        <v/>
      </c>
      <c r="H169" s="239"/>
      <c r="I169" s="68" t="str">
        <f>IF('Analitika nastave'!V168="DA",'Analitika nastave'!Q169+'Analitika nastave'!R169+'Analitika nastave'!S169+'Analitika nastave'!T169,IF(I$7&gt;0,I$7/I$6*I168,""))</f>
        <v/>
      </c>
      <c r="J169" s="239"/>
      <c r="K169" s="68" t="str">
        <f>IF('Analitika nastave'!AB168="DA",'Analitika nastave'!W169+'Analitika nastave'!X169+'Analitika nastave'!Y169+'Analitika nastave'!Z169,IF(K$7&gt;0,K$7/K$6*K168,""))</f>
        <v/>
      </c>
      <c r="L169" s="239"/>
      <c r="M169" s="68" t="str">
        <f>IF('Analitika nastave'!AH168="DA",'Analitika nastave'!AC169+'Analitika nastave'!AD169+'Analitika nastave'!AE169+'Analitika nastave'!AF169,IF(M$7&gt;0,M$7/M$6*M168,""))</f>
        <v/>
      </c>
      <c r="N169" s="239"/>
      <c r="O169" s="68" t="str">
        <f>IF('Analitika nastave'!AN168="DA",'Analitika nastave'!AI169+'Analitika nastave'!AJ169+'Analitika nastave'!AK169+'Analitika nastave'!AL169,IF(O$7&gt;0,O$7/O$6*O168,""))</f>
        <v/>
      </c>
      <c r="P169" s="239"/>
      <c r="Q169" s="251"/>
      <c r="R169" s="189"/>
    </row>
    <row r="170" spans="1:18" x14ac:dyDescent="0.25">
      <c r="A170" s="246">
        <f>'Analitika nastave'!A170</f>
        <v>82</v>
      </c>
      <c r="B170" s="248" t="str">
        <f>'Analitika nastave'!B170</f>
        <v xml:space="preserve"> </v>
      </c>
      <c r="C170" s="246">
        <f>'Analitika nastave'!C170:C171</f>
        <v>0</v>
      </c>
      <c r="D170" s="64" t="str">
        <f>'Analitika nastave'!D170</f>
        <v>B</v>
      </c>
      <c r="E170" s="89">
        <f>IF('Analitika nastave'!J170="DA",'Analitika nastave'!E170+'Analitika nastave'!F170+'Analitika nastave'!G170+'Analitika nastave'!H170,0)</f>
        <v>0</v>
      </c>
      <c r="F170" s="238" t="str">
        <f>IF(OR('Analitika nastave'!J170:J171="DA",AND(E171&gt;=(E$7/2),E$7&gt;0)),"DA","NE")</f>
        <v>NE</v>
      </c>
      <c r="G170" s="89">
        <f>IF('Analitika nastave'!P170="DA",'Analitika nastave'!K170+'Analitika nastave'!L170+'Analitika nastave'!M170+'Analitika nastave'!N170,0)</f>
        <v>0</v>
      </c>
      <c r="H170" s="238" t="str">
        <f>IF(OR('Analitika nastave'!P170:P171="DA",AND(G171&gt;=(G$7/2),G$7&gt;0)),"DA","NE")</f>
        <v>NE</v>
      </c>
      <c r="I170" s="89">
        <f>IF('Analitika nastave'!V170="DA",'Analitika nastave'!Q170+'Analitika nastave'!R170+'Analitika nastave'!S170+'Analitika nastave'!T170,0)</f>
        <v>0</v>
      </c>
      <c r="J170" s="238" t="str">
        <f>IF(OR('Analitika nastave'!V170:V171="DA",AND(I171&gt;=(I$7/2),I$7&gt;0)),"DA","NE")</f>
        <v>NE</v>
      </c>
      <c r="K170" s="89">
        <f>IF('Analitika nastave'!AB170="DA",'Analitika nastave'!W170+'Analitika nastave'!X170+'Analitika nastave'!Y170+'Analitika nastave'!Z170,0)</f>
        <v>0</v>
      </c>
      <c r="L170" s="238" t="str">
        <f>IF(OR('Analitika nastave'!AB170:AB171="DA",AND(K171&gt;=(K$7/2),K$7&gt;0)),"DA","NE")</f>
        <v>NE</v>
      </c>
      <c r="M170" s="89">
        <f>IF('Analitika nastave'!AH170="DA",'Analitika nastave'!AC170+'Analitika nastave'!AD170+'Analitika nastave'!AE170+'Analitika nastave'!AF170,0)</f>
        <v>0</v>
      </c>
      <c r="N170" s="238" t="str">
        <f>IF(OR('Analitika nastave'!AH170:AH171="DA",AND(M171&gt;=(M$7/2),M$7&gt;0)),"DA","NE")</f>
        <v>NE</v>
      </c>
      <c r="O170" s="89">
        <f>IF('Analitika nastave'!AN170="DA",'Analitika nastave'!AI170+'Analitika nastave'!AJ170+'Analitika nastave'!AK170+'Analitika nastave'!AL170,0)</f>
        <v>0</v>
      </c>
      <c r="P170" s="238" t="str">
        <f>IF(OR('Analitika nastave'!AN170:AN171="DA",AND(O171&gt;=(O$7/2),O$7&gt;0)),"DA","NE")</f>
        <v>NE</v>
      </c>
      <c r="Q170" s="252">
        <f t="shared" ref="Q170" si="160">IF(AND(P170="DA",N170="DA",L170="DA",J170="DA",H170="DA",F170="DA"),E171+G171+I171+K171+M171+O171,0)</f>
        <v>0</v>
      </c>
      <c r="R170" s="188" t="str">
        <f t="shared" ref="R170" si="161">IF(Q170&lt;50, "NE",IF(Q170&lt;60,2,IF(Q170&lt;75,3,IF(Q170&lt;90,4,5))))</f>
        <v>NE</v>
      </c>
    </row>
    <row r="171" spans="1:18" ht="15.75" thickBot="1" x14ac:dyDescent="0.3">
      <c r="A171" s="247"/>
      <c r="B171" s="249"/>
      <c r="C171" s="247"/>
      <c r="D171" s="61" t="str">
        <f>'Analitika nastave'!D171</f>
        <v>P</v>
      </c>
      <c r="E171" s="62" t="str">
        <f>IF('Analitika nastave'!J170="DA",'Analitika nastave'!E171+'Analitika nastave'!F171+'Analitika nastave'!G171+'Analitika nastave'!H171,IF(E$7&gt;0,E$7/E$6*E170,""))</f>
        <v/>
      </c>
      <c r="F171" s="239"/>
      <c r="G171" s="68" t="str">
        <f>IF('Analitika nastave'!P170="DA",'Analitika nastave'!K171+'Analitika nastave'!L171+'Analitika nastave'!M171+'Analitika nastave'!N171,IF(G$7&gt;0,G$7/G$6*G170,""))</f>
        <v/>
      </c>
      <c r="H171" s="239"/>
      <c r="I171" s="68" t="str">
        <f>IF('Analitika nastave'!V170="DA",'Analitika nastave'!Q171+'Analitika nastave'!R171+'Analitika nastave'!S171+'Analitika nastave'!T171,IF(I$7&gt;0,I$7/I$6*I170,""))</f>
        <v/>
      </c>
      <c r="J171" s="239"/>
      <c r="K171" s="68" t="str">
        <f>IF('Analitika nastave'!AB170="DA",'Analitika nastave'!W171+'Analitika nastave'!X171+'Analitika nastave'!Y171+'Analitika nastave'!Z171,IF(K$7&gt;0,K$7/K$6*K170,""))</f>
        <v/>
      </c>
      <c r="L171" s="239"/>
      <c r="M171" s="68" t="str">
        <f>IF('Analitika nastave'!AH170="DA",'Analitika nastave'!AC171+'Analitika nastave'!AD171+'Analitika nastave'!AE171+'Analitika nastave'!AF171,IF(M$7&gt;0,M$7/M$6*M170,""))</f>
        <v/>
      </c>
      <c r="N171" s="239"/>
      <c r="O171" s="68" t="str">
        <f>IF('Analitika nastave'!AN170="DA",'Analitika nastave'!AI171+'Analitika nastave'!AJ171+'Analitika nastave'!AK171+'Analitika nastave'!AL171,IF(O$7&gt;0,O$7/O$6*O170,""))</f>
        <v/>
      </c>
      <c r="P171" s="239"/>
      <c r="Q171" s="251"/>
      <c r="R171" s="189"/>
    </row>
    <row r="172" spans="1:18" x14ac:dyDescent="0.25">
      <c r="A172" s="246">
        <f>'Analitika nastave'!A172</f>
        <v>83</v>
      </c>
      <c r="B172" s="248" t="str">
        <f>'Analitika nastave'!B172</f>
        <v xml:space="preserve"> </v>
      </c>
      <c r="C172" s="246">
        <f>'Analitika nastave'!C172:C173</f>
        <v>0</v>
      </c>
      <c r="D172" s="64" t="str">
        <f>'Analitika nastave'!D172</f>
        <v>B</v>
      </c>
      <c r="E172" s="89">
        <f>IF('Analitika nastave'!J172="DA",'Analitika nastave'!E172+'Analitika nastave'!F172+'Analitika nastave'!G172+'Analitika nastave'!H172,0)</f>
        <v>0</v>
      </c>
      <c r="F172" s="238" t="str">
        <f>IF(OR('Analitika nastave'!J172:J173="DA",AND(E173&gt;=(E$7/2),E$7&gt;0)),"DA","NE")</f>
        <v>NE</v>
      </c>
      <c r="G172" s="89">
        <f>IF('Analitika nastave'!P172="DA",'Analitika nastave'!K172+'Analitika nastave'!L172+'Analitika nastave'!M172+'Analitika nastave'!N172,0)</f>
        <v>0</v>
      </c>
      <c r="H172" s="238" t="str">
        <f>IF(OR('Analitika nastave'!P172:P173="DA",AND(G173&gt;=(G$7/2),G$7&gt;0)),"DA","NE")</f>
        <v>NE</v>
      </c>
      <c r="I172" s="89">
        <f>IF('Analitika nastave'!V172="DA",'Analitika nastave'!Q172+'Analitika nastave'!R172+'Analitika nastave'!S172+'Analitika nastave'!T172,0)</f>
        <v>0</v>
      </c>
      <c r="J172" s="238" t="str">
        <f>IF(OR('Analitika nastave'!V172:V173="DA",AND(I173&gt;=(I$7/2),I$7&gt;0)),"DA","NE")</f>
        <v>NE</v>
      </c>
      <c r="K172" s="89">
        <f>IF('Analitika nastave'!AB172="DA",'Analitika nastave'!W172+'Analitika nastave'!X172+'Analitika nastave'!Y172+'Analitika nastave'!Z172,0)</f>
        <v>0</v>
      </c>
      <c r="L172" s="238" t="str">
        <f>IF(OR('Analitika nastave'!AB172:AB173="DA",AND(K173&gt;=(K$7/2),K$7&gt;0)),"DA","NE")</f>
        <v>NE</v>
      </c>
      <c r="M172" s="89">
        <f>IF('Analitika nastave'!AH172="DA",'Analitika nastave'!AC172+'Analitika nastave'!AD172+'Analitika nastave'!AE172+'Analitika nastave'!AF172,0)</f>
        <v>0</v>
      </c>
      <c r="N172" s="238" t="str">
        <f>IF(OR('Analitika nastave'!AH172:AH173="DA",AND(M173&gt;=(M$7/2),M$7&gt;0)),"DA","NE")</f>
        <v>NE</v>
      </c>
      <c r="O172" s="89">
        <f>IF('Analitika nastave'!AN172="DA",'Analitika nastave'!AI172+'Analitika nastave'!AJ172+'Analitika nastave'!AK172+'Analitika nastave'!AL172,0)</f>
        <v>0</v>
      </c>
      <c r="P172" s="238" t="str">
        <f>IF(OR('Analitika nastave'!AN172:AN173="DA",AND(O173&gt;=(O$7/2),O$7&gt;0)),"DA","NE")</f>
        <v>NE</v>
      </c>
      <c r="Q172" s="252">
        <f t="shared" ref="Q172" si="162">IF(AND(P172="DA",N172="DA",L172="DA",J172="DA",H172="DA",F172="DA"),E173+G173+I173+K173+M173+O173,0)</f>
        <v>0</v>
      </c>
      <c r="R172" s="188" t="str">
        <f t="shared" ref="R172" si="163">IF(Q172&lt;50, "NE",IF(Q172&lt;60,2,IF(Q172&lt;75,3,IF(Q172&lt;90,4,5))))</f>
        <v>NE</v>
      </c>
    </row>
    <row r="173" spans="1:18" ht="15.75" thickBot="1" x14ac:dyDescent="0.3">
      <c r="A173" s="247"/>
      <c r="B173" s="249"/>
      <c r="C173" s="247"/>
      <c r="D173" s="61" t="str">
        <f>'Analitika nastave'!D173</f>
        <v>P</v>
      </c>
      <c r="E173" s="62" t="str">
        <f>IF('Analitika nastave'!J172="DA",'Analitika nastave'!E173+'Analitika nastave'!F173+'Analitika nastave'!G173+'Analitika nastave'!H173,IF(E$7&gt;0,E$7/E$6*E172,""))</f>
        <v/>
      </c>
      <c r="F173" s="239"/>
      <c r="G173" s="68" t="str">
        <f>IF('Analitika nastave'!P172="DA",'Analitika nastave'!K173+'Analitika nastave'!L173+'Analitika nastave'!M173+'Analitika nastave'!N173,IF(G$7&gt;0,G$7/G$6*G172,""))</f>
        <v/>
      </c>
      <c r="H173" s="239"/>
      <c r="I173" s="68" t="str">
        <f>IF('Analitika nastave'!V172="DA",'Analitika nastave'!Q173+'Analitika nastave'!R173+'Analitika nastave'!S173+'Analitika nastave'!T173,IF(I$7&gt;0,I$7/I$6*I172,""))</f>
        <v/>
      </c>
      <c r="J173" s="239"/>
      <c r="K173" s="68" t="str">
        <f>IF('Analitika nastave'!AB172="DA",'Analitika nastave'!W173+'Analitika nastave'!X173+'Analitika nastave'!Y173+'Analitika nastave'!Z173,IF(K$7&gt;0,K$7/K$6*K172,""))</f>
        <v/>
      </c>
      <c r="L173" s="239"/>
      <c r="M173" s="68" t="str">
        <f>IF('Analitika nastave'!AH172="DA",'Analitika nastave'!AC173+'Analitika nastave'!AD173+'Analitika nastave'!AE173+'Analitika nastave'!AF173,IF(M$7&gt;0,M$7/M$6*M172,""))</f>
        <v/>
      </c>
      <c r="N173" s="239"/>
      <c r="O173" s="68" t="str">
        <f>IF('Analitika nastave'!AN172="DA",'Analitika nastave'!AI173+'Analitika nastave'!AJ173+'Analitika nastave'!AK173+'Analitika nastave'!AL173,IF(O$7&gt;0,O$7/O$6*O172,""))</f>
        <v/>
      </c>
      <c r="P173" s="239"/>
      <c r="Q173" s="251"/>
      <c r="R173" s="189"/>
    </row>
    <row r="174" spans="1:18" x14ac:dyDescent="0.25">
      <c r="A174" s="246">
        <f>'Analitika nastave'!A174</f>
        <v>84</v>
      </c>
      <c r="B174" s="248" t="str">
        <f>'Analitika nastave'!B174</f>
        <v xml:space="preserve"> </v>
      </c>
      <c r="C174" s="246">
        <f>'Analitika nastave'!C174:C175</f>
        <v>0</v>
      </c>
      <c r="D174" s="64" t="str">
        <f>'Analitika nastave'!D174</f>
        <v>B</v>
      </c>
      <c r="E174" s="89">
        <f>IF('Analitika nastave'!J174="DA",'Analitika nastave'!E174+'Analitika nastave'!F174+'Analitika nastave'!G174+'Analitika nastave'!H174,0)</f>
        <v>0</v>
      </c>
      <c r="F174" s="238" t="str">
        <f>IF(OR('Analitika nastave'!J174:J175="DA",AND(E175&gt;=(E$7/2),E$7&gt;0)),"DA","NE")</f>
        <v>NE</v>
      </c>
      <c r="G174" s="89">
        <f>IF('Analitika nastave'!P174="DA",'Analitika nastave'!K174+'Analitika nastave'!L174+'Analitika nastave'!M174+'Analitika nastave'!N174,0)</f>
        <v>0</v>
      </c>
      <c r="H174" s="238" t="str">
        <f>IF(OR('Analitika nastave'!P174:P175="DA",AND(G175&gt;=(G$7/2),G$7&gt;0)),"DA","NE")</f>
        <v>NE</v>
      </c>
      <c r="I174" s="89">
        <f>IF('Analitika nastave'!V174="DA",'Analitika nastave'!Q174+'Analitika nastave'!R174+'Analitika nastave'!S174+'Analitika nastave'!T174,0)</f>
        <v>0</v>
      </c>
      <c r="J174" s="238" t="str">
        <f>IF(OR('Analitika nastave'!V174:V175="DA",AND(I175&gt;=(I$7/2),I$7&gt;0)),"DA","NE")</f>
        <v>NE</v>
      </c>
      <c r="K174" s="89">
        <f>IF('Analitika nastave'!AB174="DA",'Analitika nastave'!W174+'Analitika nastave'!X174+'Analitika nastave'!Y174+'Analitika nastave'!Z174,0)</f>
        <v>0</v>
      </c>
      <c r="L174" s="238" t="str">
        <f>IF(OR('Analitika nastave'!AB174:AB175="DA",AND(K175&gt;=(K$7/2),K$7&gt;0)),"DA","NE")</f>
        <v>NE</v>
      </c>
      <c r="M174" s="89">
        <f>IF('Analitika nastave'!AH174="DA",'Analitika nastave'!AC174+'Analitika nastave'!AD174+'Analitika nastave'!AE174+'Analitika nastave'!AF174,0)</f>
        <v>0</v>
      </c>
      <c r="N174" s="238" t="str">
        <f>IF(OR('Analitika nastave'!AH174:AH175="DA",AND(M175&gt;=(M$7/2),M$7&gt;0)),"DA","NE")</f>
        <v>NE</v>
      </c>
      <c r="O174" s="89">
        <f>IF('Analitika nastave'!AN174="DA",'Analitika nastave'!AI174+'Analitika nastave'!AJ174+'Analitika nastave'!AK174+'Analitika nastave'!AL174,0)</f>
        <v>0</v>
      </c>
      <c r="P174" s="238" t="str">
        <f>IF(OR('Analitika nastave'!AN174:AN175="DA",AND(O175&gt;=(O$7/2),O$7&gt;0)),"DA","NE")</f>
        <v>NE</v>
      </c>
      <c r="Q174" s="252">
        <f t="shared" ref="Q174" si="164">IF(AND(P174="DA",N174="DA",L174="DA",J174="DA",H174="DA",F174="DA"),E175+G175+I175+K175+M175+O175,0)</f>
        <v>0</v>
      </c>
      <c r="R174" s="188" t="str">
        <f t="shared" ref="R174" si="165">IF(Q174&lt;50, "NE",IF(Q174&lt;60,2,IF(Q174&lt;75,3,IF(Q174&lt;90,4,5))))</f>
        <v>NE</v>
      </c>
    </row>
    <row r="175" spans="1:18" ht="15.75" thickBot="1" x14ac:dyDescent="0.3">
      <c r="A175" s="247"/>
      <c r="B175" s="249"/>
      <c r="C175" s="247"/>
      <c r="D175" s="61" t="str">
        <f>'Analitika nastave'!D175</f>
        <v>P</v>
      </c>
      <c r="E175" s="62" t="str">
        <f>IF('Analitika nastave'!J174="DA",'Analitika nastave'!E175+'Analitika nastave'!F175+'Analitika nastave'!G175+'Analitika nastave'!H175,IF(E$7&gt;0,E$7/E$6*E174,""))</f>
        <v/>
      </c>
      <c r="F175" s="239"/>
      <c r="G175" s="68" t="str">
        <f>IF('Analitika nastave'!P174="DA",'Analitika nastave'!K175+'Analitika nastave'!L175+'Analitika nastave'!M175+'Analitika nastave'!N175,IF(G$7&gt;0,G$7/G$6*G174,""))</f>
        <v/>
      </c>
      <c r="H175" s="239"/>
      <c r="I175" s="68" t="str">
        <f>IF('Analitika nastave'!V174="DA",'Analitika nastave'!Q175+'Analitika nastave'!R175+'Analitika nastave'!S175+'Analitika nastave'!T175,IF(I$7&gt;0,I$7/I$6*I174,""))</f>
        <v/>
      </c>
      <c r="J175" s="239"/>
      <c r="K175" s="68" t="str">
        <f>IF('Analitika nastave'!AB174="DA",'Analitika nastave'!W175+'Analitika nastave'!X175+'Analitika nastave'!Y175+'Analitika nastave'!Z175,IF(K$7&gt;0,K$7/K$6*K174,""))</f>
        <v/>
      </c>
      <c r="L175" s="239"/>
      <c r="M175" s="68" t="str">
        <f>IF('Analitika nastave'!AH174="DA",'Analitika nastave'!AC175+'Analitika nastave'!AD175+'Analitika nastave'!AE175+'Analitika nastave'!AF175,IF(M$7&gt;0,M$7/M$6*M174,""))</f>
        <v/>
      </c>
      <c r="N175" s="239"/>
      <c r="O175" s="68" t="str">
        <f>IF('Analitika nastave'!AN174="DA",'Analitika nastave'!AI175+'Analitika nastave'!AJ175+'Analitika nastave'!AK175+'Analitika nastave'!AL175,IF(O$7&gt;0,O$7/O$6*O174,""))</f>
        <v/>
      </c>
      <c r="P175" s="239"/>
      <c r="Q175" s="251"/>
      <c r="R175" s="189"/>
    </row>
    <row r="176" spans="1:18" x14ac:dyDescent="0.25">
      <c r="A176" s="246">
        <f>'Analitika nastave'!A176</f>
        <v>85</v>
      </c>
      <c r="B176" s="248" t="str">
        <f>'Analitika nastave'!B176</f>
        <v xml:space="preserve"> </v>
      </c>
      <c r="C176" s="246">
        <f>'Analitika nastave'!C176:C177</f>
        <v>0</v>
      </c>
      <c r="D176" s="64" t="str">
        <f>'Analitika nastave'!D176</f>
        <v>B</v>
      </c>
      <c r="E176" s="89">
        <f>IF('Analitika nastave'!J176="DA",'Analitika nastave'!E176+'Analitika nastave'!F176+'Analitika nastave'!G176+'Analitika nastave'!H176,0)</f>
        <v>0</v>
      </c>
      <c r="F176" s="238" t="str">
        <f>IF(OR('Analitika nastave'!J176:J177="DA",AND(E177&gt;=(E$7/2),E$7&gt;0)),"DA","NE")</f>
        <v>NE</v>
      </c>
      <c r="G176" s="89">
        <f>IF('Analitika nastave'!P176="DA",'Analitika nastave'!K176+'Analitika nastave'!L176+'Analitika nastave'!M176+'Analitika nastave'!N176,0)</f>
        <v>0</v>
      </c>
      <c r="H176" s="238" t="str">
        <f>IF(OR('Analitika nastave'!P176:P177="DA",AND(G177&gt;=(G$7/2),G$7&gt;0)),"DA","NE")</f>
        <v>NE</v>
      </c>
      <c r="I176" s="89">
        <f>IF('Analitika nastave'!V176="DA",'Analitika nastave'!Q176+'Analitika nastave'!R176+'Analitika nastave'!S176+'Analitika nastave'!T176,0)</f>
        <v>0</v>
      </c>
      <c r="J176" s="238" t="str">
        <f>IF(OR('Analitika nastave'!V176:V177="DA",AND(I177&gt;=(I$7/2),I$7&gt;0)),"DA","NE")</f>
        <v>NE</v>
      </c>
      <c r="K176" s="89">
        <f>IF('Analitika nastave'!AB176="DA",'Analitika nastave'!W176+'Analitika nastave'!X176+'Analitika nastave'!Y176+'Analitika nastave'!Z176,0)</f>
        <v>0</v>
      </c>
      <c r="L176" s="238" t="str">
        <f>IF(OR('Analitika nastave'!AB176:AB177="DA",AND(K177&gt;=(K$7/2),K$7&gt;0)),"DA","NE")</f>
        <v>NE</v>
      </c>
      <c r="M176" s="89">
        <f>IF('Analitika nastave'!AH176="DA",'Analitika nastave'!AC176+'Analitika nastave'!AD176+'Analitika nastave'!AE176+'Analitika nastave'!AF176,0)</f>
        <v>0</v>
      </c>
      <c r="N176" s="238" t="str">
        <f>IF(OR('Analitika nastave'!AH176:AH177="DA",AND(M177&gt;=(M$7/2),M$7&gt;0)),"DA","NE")</f>
        <v>NE</v>
      </c>
      <c r="O176" s="89">
        <f>IF('Analitika nastave'!AN176="DA",'Analitika nastave'!AI176+'Analitika nastave'!AJ176+'Analitika nastave'!AK176+'Analitika nastave'!AL176,0)</f>
        <v>0</v>
      </c>
      <c r="P176" s="238" t="str">
        <f>IF(OR('Analitika nastave'!AN176:AN177="DA",AND(O177&gt;=(O$7/2),O$7&gt;0)),"DA","NE")</f>
        <v>NE</v>
      </c>
      <c r="Q176" s="252">
        <f t="shared" ref="Q176" si="166">IF(AND(P176="DA",N176="DA",L176="DA",J176="DA",H176="DA",F176="DA"),E177+G177+I177+K177+M177+O177,0)</f>
        <v>0</v>
      </c>
      <c r="R176" s="188" t="str">
        <f t="shared" ref="R176" si="167">IF(Q176&lt;50, "NE",IF(Q176&lt;60,2,IF(Q176&lt;75,3,IF(Q176&lt;90,4,5))))</f>
        <v>NE</v>
      </c>
    </row>
    <row r="177" spans="1:18" ht="15.75" thickBot="1" x14ac:dyDescent="0.3">
      <c r="A177" s="247"/>
      <c r="B177" s="249"/>
      <c r="C177" s="247"/>
      <c r="D177" s="61" t="str">
        <f>'Analitika nastave'!D177</f>
        <v>P</v>
      </c>
      <c r="E177" s="62" t="str">
        <f>IF('Analitika nastave'!J176="DA",'Analitika nastave'!E177+'Analitika nastave'!F177+'Analitika nastave'!G177+'Analitika nastave'!H177,IF(E$7&gt;0,E$7/E$6*E176,""))</f>
        <v/>
      </c>
      <c r="F177" s="239"/>
      <c r="G177" s="68" t="str">
        <f>IF('Analitika nastave'!P176="DA",'Analitika nastave'!K177+'Analitika nastave'!L177+'Analitika nastave'!M177+'Analitika nastave'!N177,IF(G$7&gt;0,G$7/G$6*G176,""))</f>
        <v/>
      </c>
      <c r="H177" s="239"/>
      <c r="I177" s="68" t="str">
        <f>IF('Analitika nastave'!V176="DA",'Analitika nastave'!Q177+'Analitika nastave'!R177+'Analitika nastave'!S177+'Analitika nastave'!T177,IF(I$7&gt;0,I$7/I$6*I176,""))</f>
        <v/>
      </c>
      <c r="J177" s="239"/>
      <c r="K177" s="68" t="str">
        <f>IF('Analitika nastave'!AB176="DA",'Analitika nastave'!W177+'Analitika nastave'!X177+'Analitika nastave'!Y177+'Analitika nastave'!Z177,IF(K$7&gt;0,K$7/K$6*K176,""))</f>
        <v/>
      </c>
      <c r="L177" s="239"/>
      <c r="M177" s="68" t="str">
        <f>IF('Analitika nastave'!AH176="DA",'Analitika nastave'!AC177+'Analitika nastave'!AD177+'Analitika nastave'!AE177+'Analitika nastave'!AF177,IF(M$7&gt;0,M$7/M$6*M176,""))</f>
        <v/>
      </c>
      <c r="N177" s="239"/>
      <c r="O177" s="68" t="str">
        <f>IF('Analitika nastave'!AN176="DA",'Analitika nastave'!AI177+'Analitika nastave'!AJ177+'Analitika nastave'!AK177+'Analitika nastave'!AL177,IF(O$7&gt;0,O$7/O$6*O176,""))</f>
        <v/>
      </c>
      <c r="P177" s="239"/>
      <c r="Q177" s="251"/>
      <c r="R177" s="189"/>
    </row>
    <row r="178" spans="1:18" x14ac:dyDescent="0.25">
      <c r="A178" s="246">
        <f>'Analitika nastave'!A178</f>
        <v>86</v>
      </c>
      <c r="B178" s="248" t="str">
        <f>'Analitika nastave'!B178</f>
        <v xml:space="preserve"> </v>
      </c>
      <c r="C178" s="246">
        <f>'Analitika nastave'!C178:C179</f>
        <v>0</v>
      </c>
      <c r="D178" s="64" t="str">
        <f>'Analitika nastave'!D178</f>
        <v>B</v>
      </c>
      <c r="E178" s="89">
        <f>IF('Analitika nastave'!J178="DA",'Analitika nastave'!E178+'Analitika nastave'!F178+'Analitika nastave'!G178+'Analitika nastave'!H178,0)</f>
        <v>0</v>
      </c>
      <c r="F178" s="238" t="str">
        <f>IF(OR('Analitika nastave'!J178:J179="DA",AND(E179&gt;=(E$7/2),E$7&gt;0)),"DA","NE")</f>
        <v>NE</v>
      </c>
      <c r="G178" s="89">
        <f>IF('Analitika nastave'!P178="DA",'Analitika nastave'!K178+'Analitika nastave'!L178+'Analitika nastave'!M178+'Analitika nastave'!N178,0)</f>
        <v>0</v>
      </c>
      <c r="H178" s="238" t="str">
        <f>IF(OR('Analitika nastave'!P178:P179="DA",AND(G179&gt;=(G$7/2),G$7&gt;0)),"DA","NE")</f>
        <v>NE</v>
      </c>
      <c r="I178" s="89">
        <f>IF('Analitika nastave'!V178="DA",'Analitika nastave'!Q178+'Analitika nastave'!R178+'Analitika nastave'!S178+'Analitika nastave'!T178,0)</f>
        <v>0</v>
      </c>
      <c r="J178" s="238" t="str">
        <f>IF(OR('Analitika nastave'!V178:V179="DA",AND(I179&gt;=(I$7/2),I$7&gt;0)),"DA","NE")</f>
        <v>NE</v>
      </c>
      <c r="K178" s="89">
        <f>IF('Analitika nastave'!AB178="DA",'Analitika nastave'!W178+'Analitika nastave'!X178+'Analitika nastave'!Y178+'Analitika nastave'!Z178,0)</f>
        <v>0</v>
      </c>
      <c r="L178" s="238" t="str">
        <f>IF(OR('Analitika nastave'!AB178:AB179="DA",AND(K179&gt;=(K$7/2),K$7&gt;0)),"DA","NE")</f>
        <v>NE</v>
      </c>
      <c r="M178" s="89">
        <f>IF('Analitika nastave'!AH178="DA",'Analitika nastave'!AC178+'Analitika nastave'!AD178+'Analitika nastave'!AE178+'Analitika nastave'!AF178,0)</f>
        <v>0</v>
      </c>
      <c r="N178" s="238" t="str">
        <f>IF(OR('Analitika nastave'!AH178:AH179="DA",AND(M179&gt;=(M$7/2),M$7&gt;0)),"DA","NE")</f>
        <v>NE</v>
      </c>
      <c r="O178" s="89">
        <f>IF('Analitika nastave'!AN178="DA",'Analitika nastave'!AI178+'Analitika nastave'!AJ178+'Analitika nastave'!AK178+'Analitika nastave'!AL178,0)</f>
        <v>0</v>
      </c>
      <c r="P178" s="238" t="str">
        <f>IF(OR('Analitika nastave'!AN178:AN179="DA",AND(O179&gt;=(O$7/2),O$7&gt;0)),"DA","NE")</f>
        <v>NE</v>
      </c>
      <c r="Q178" s="252">
        <f t="shared" ref="Q178" si="168">IF(AND(P178="DA",N178="DA",L178="DA",J178="DA",H178="DA",F178="DA"),E179+G179+I179+K179+M179+O179,0)</f>
        <v>0</v>
      </c>
      <c r="R178" s="188" t="str">
        <f t="shared" ref="R178" si="169">IF(Q178&lt;50, "NE",IF(Q178&lt;60,2,IF(Q178&lt;75,3,IF(Q178&lt;90,4,5))))</f>
        <v>NE</v>
      </c>
    </row>
    <row r="179" spans="1:18" ht="15.75" thickBot="1" x14ac:dyDescent="0.3">
      <c r="A179" s="247"/>
      <c r="B179" s="249"/>
      <c r="C179" s="247"/>
      <c r="D179" s="61" t="str">
        <f>'Analitika nastave'!D179</f>
        <v>P</v>
      </c>
      <c r="E179" s="62" t="str">
        <f>IF('Analitika nastave'!J178="DA",'Analitika nastave'!E179+'Analitika nastave'!F179+'Analitika nastave'!G179+'Analitika nastave'!H179,IF(E$7&gt;0,E$7/E$6*E178,""))</f>
        <v/>
      </c>
      <c r="F179" s="239"/>
      <c r="G179" s="68" t="str">
        <f>IF('Analitika nastave'!P178="DA",'Analitika nastave'!K179+'Analitika nastave'!L179+'Analitika nastave'!M179+'Analitika nastave'!N179,IF(G$7&gt;0,G$7/G$6*G178,""))</f>
        <v/>
      </c>
      <c r="H179" s="239"/>
      <c r="I179" s="68" t="str">
        <f>IF('Analitika nastave'!V178="DA",'Analitika nastave'!Q179+'Analitika nastave'!R179+'Analitika nastave'!S179+'Analitika nastave'!T179,IF(I$7&gt;0,I$7/I$6*I178,""))</f>
        <v/>
      </c>
      <c r="J179" s="239"/>
      <c r="K179" s="68" t="str">
        <f>IF('Analitika nastave'!AB178="DA",'Analitika nastave'!W179+'Analitika nastave'!X179+'Analitika nastave'!Y179+'Analitika nastave'!Z179,IF(K$7&gt;0,K$7/K$6*K178,""))</f>
        <v/>
      </c>
      <c r="L179" s="239"/>
      <c r="M179" s="68" t="str">
        <f>IF('Analitika nastave'!AH178="DA",'Analitika nastave'!AC179+'Analitika nastave'!AD179+'Analitika nastave'!AE179+'Analitika nastave'!AF179,IF(M$7&gt;0,M$7/M$6*M178,""))</f>
        <v/>
      </c>
      <c r="N179" s="239"/>
      <c r="O179" s="68" t="str">
        <f>IF('Analitika nastave'!AN178="DA",'Analitika nastave'!AI179+'Analitika nastave'!AJ179+'Analitika nastave'!AK179+'Analitika nastave'!AL179,IF(O$7&gt;0,O$7/O$6*O178,""))</f>
        <v/>
      </c>
      <c r="P179" s="239"/>
      <c r="Q179" s="251"/>
      <c r="R179" s="189"/>
    </row>
    <row r="180" spans="1:18" x14ac:dyDescent="0.25">
      <c r="A180" s="246">
        <f>'Analitika nastave'!A180</f>
        <v>87</v>
      </c>
      <c r="B180" s="248" t="str">
        <f>'Analitika nastave'!B180</f>
        <v xml:space="preserve"> </v>
      </c>
      <c r="C180" s="246">
        <f>'Analitika nastave'!C180:C181</f>
        <v>0</v>
      </c>
      <c r="D180" s="64" t="str">
        <f>'Analitika nastave'!D180</f>
        <v>B</v>
      </c>
      <c r="E180" s="89">
        <f>IF('Analitika nastave'!J180="DA",'Analitika nastave'!E180+'Analitika nastave'!F180+'Analitika nastave'!G180+'Analitika nastave'!H180,0)</f>
        <v>0</v>
      </c>
      <c r="F180" s="238" t="str">
        <f>IF(OR('Analitika nastave'!J180:J181="DA",AND(E181&gt;=(E$7/2),E$7&gt;0)),"DA","NE")</f>
        <v>NE</v>
      </c>
      <c r="G180" s="89">
        <f>IF('Analitika nastave'!P180="DA",'Analitika nastave'!K180+'Analitika nastave'!L180+'Analitika nastave'!M180+'Analitika nastave'!N180,0)</f>
        <v>0</v>
      </c>
      <c r="H180" s="238" t="str">
        <f>IF(OR('Analitika nastave'!P180:P181="DA",AND(G181&gt;=(G$7/2),G$7&gt;0)),"DA","NE")</f>
        <v>NE</v>
      </c>
      <c r="I180" s="89">
        <f>IF('Analitika nastave'!V180="DA",'Analitika nastave'!Q180+'Analitika nastave'!R180+'Analitika nastave'!S180+'Analitika nastave'!T180,0)</f>
        <v>0</v>
      </c>
      <c r="J180" s="238" t="str">
        <f>IF(OR('Analitika nastave'!V180:V181="DA",AND(I181&gt;=(I$7/2),I$7&gt;0)),"DA","NE")</f>
        <v>NE</v>
      </c>
      <c r="K180" s="89">
        <f>IF('Analitika nastave'!AB180="DA",'Analitika nastave'!W180+'Analitika nastave'!X180+'Analitika nastave'!Y180+'Analitika nastave'!Z180,0)</f>
        <v>0</v>
      </c>
      <c r="L180" s="238" t="str">
        <f>IF(OR('Analitika nastave'!AB180:AB181="DA",AND(K181&gt;=(K$7/2),K$7&gt;0)),"DA","NE")</f>
        <v>NE</v>
      </c>
      <c r="M180" s="89">
        <f>IF('Analitika nastave'!AH180="DA",'Analitika nastave'!AC180+'Analitika nastave'!AD180+'Analitika nastave'!AE180+'Analitika nastave'!AF180,0)</f>
        <v>0</v>
      </c>
      <c r="N180" s="238" t="str">
        <f>IF(OR('Analitika nastave'!AH180:AH181="DA",AND(M181&gt;=(M$7/2),M$7&gt;0)),"DA","NE")</f>
        <v>NE</v>
      </c>
      <c r="O180" s="89">
        <f>IF('Analitika nastave'!AN180="DA",'Analitika nastave'!AI180+'Analitika nastave'!AJ180+'Analitika nastave'!AK180+'Analitika nastave'!AL180,0)</f>
        <v>0</v>
      </c>
      <c r="P180" s="238" t="str">
        <f>IF(OR('Analitika nastave'!AN180:AN181="DA",AND(O181&gt;=(O$7/2),O$7&gt;0)),"DA","NE")</f>
        <v>NE</v>
      </c>
      <c r="Q180" s="252">
        <f t="shared" ref="Q180" si="170">IF(AND(P180="DA",N180="DA",L180="DA",J180="DA",H180="DA",F180="DA"),E181+G181+I181+K181+M181+O181,0)</f>
        <v>0</v>
      </c>
      <c r="R180" s="188" t="str">
        <f t="shared" ref="R180" si="171">IF(Q180&lt;50, "NE",IF(Q180&lt;60,2,IF(Q180&lt;75,3,IF(Q180&lt;90,4,5))))</f>
        <v>NE</v>
      </c>
    </row>
    <row r="181" spans="1:18" ht="15.75" thickBot="1" x14ac:dyDescent="0.3">
      <c r="A181" s="247"/>
      <c r="B181" s="249"/>
      <c r="C181" s="247"/>
      <c r="D181" s="61" t="str">
        <f>'Analitika nastave'!D181</f>
        <v>P</v>
      </c>
      <c r="E181" s="62" t="str">
        <f>IF('Analitika nastave'!J180="DA",'Analitika nastave'!E181+'Analitika nastave'!F181+'Analitika nastave'!G181+'Analitika nastave'!H181,IF(E$7&gt;0,E$7/E$6*E180,""))</f>
        <v/>
      </c>
      <c r="F181" s="239"/>
      <c r="G181" s="68" t="str">
        <f>IF('Analitika nastave'!P180="DA",'Analitika nastave'!K181+'Analitika nastave'!L181+'Analitika nastave'!M181+'Analitika nastave'!N181,IF(G$7&gt;0,G$7/G$6*G180,""))</f>
        <v/>
      </c>
      <c r="H181" s="239"/>
      <c r="I181" s="68" t="str">
        <f>IF('Analitika nastave'!V180="DA",'Analitika nastave'!Q181+'Analitika nastave'!R181+'Analitika nastave'!S181+'Analitika nastave'!T181,IF(I$7&gt;0,I$7/I$6*I180,""))</f>
        <v/>
      </c>
      <c r="J181" s="239"/>
      <c r="K181" s="68" t="str">
        <f>IF('Analitika nastave'!AB180="DA",'Analitika nastave'!W181+'Analitika nastave'!X181+'Analitika nastave'!Y181+'Analitika nastave'!Z181,IF(K$7&gt;0,K$7/K$6*K180,""))</f>
        <v/>
      </c>
      <c r="L181" s="239"/>
      <c r="M181" s="68" t="str">
        <f>IF('Analitika nastave'!AH180="DA",'Analitika nastave'!AC181+'Analitika nastave'!AD181+'Analitika nastave'!AE181+'Analitika nastave'!AF181,IF(M$7&gt;0,M$7/M$6*M180,""))</f>
        <v/>
      </c>
      <c r="N181" s="239"/>
      <c r="O181" s="68" t="str">
        <f>IF('Analitika nastave'!AN180="DA",'Analitika nastave'!AI181+'Analitika nastave'!AJ181+'Analitika nastave'!AK181+'Analitika nastave'!AL181,IF(O$7&gt;0,O$7/O$6*O180,""))</f>
        <v/>
      </c>
      <c r="P181" s="239"/>
      <c r="Q181" s="251"/>
      <c r="R181" s="189"/>
    </row>
    <row r="182" spans="1:18" x14ac:dyDescent="0.25">
      <c r="A182" s="246">
        <f>'Analitika nastave'!A182</f>
        <v>88</v>
      </c>
      <c r="B182" s="248" t="str">
        <f>'Analitika nastave'!B182</f>
        <v xml:space="preserve"> </v>
      </c>
      <c r="C182" s="246">
        <f>'Analitika nastave'!C182:C183</f>
        <v>0</v>
      </c>
      <c r="D182" s="64" t="str">
        <f>'Analitika nastave'!D182</f>
        <v>B</v>
      </c>
      <c r="E182" s="89">
        <f>IF('Analitika nastave'!J182="DA",'Analitika nastave'!E182+'Analitika nastave'!F182+'Analitika nastave'!G182+'Analitika nastave'!H182,0)</f>
        <v>0</v>
      </c>
      <c r="F182" s="238" t="str">
        <f>IF(OR('Analitika nastave'!J182:J183="DA",AND(E183&gt;=(E$7/2),E$7&gt;0)),"DA","NE")</f>
        <v>NE</v>
      </c>
      <c r="G182" s="89">
        <f>IF('Analitika nastave'!P182="DA",'Analitika nastave'!K182+'Analitika nastave'!L182+'Analitika nastave'!M182+'Analitika nastave'!N182,0)</f>
        <v>0</v>
      </c>
      <c r="H182" s="238" t="str">
        <f>IF(OR('Analitika nastave'!P182:P183="DA",AND(G183&gt;=(G$7/2),G$7&gt;0)),"DA","NE")</f>
        <v>NE</v>
      </c>
      <c r="I182" s="89">
        <f>IF('Analitika nastave'!V182="DA",'Analitika nastave'!Q182+'Analitika nastave'!R182+'Analitika nastave'!S182+'Analitika nastave'!T182,0)</f>
        <v>0</v>
      </c>
      <c r="J182" s="238" t="str">
        <f>IF(OR('Analitika nastave'!V182:V183="DA",AND(I183&gt;=(I$7/2),I$7&gt;0)),"DA","NE")</f>
        <v>NE</v>
      </c>
      <c r="K182" s="89">
        <f>IF('Analitika nastave'!AB182="DA",'Analitika nastave'!W182+'Analitika nastave'!X182+'Analitika nastave'!Y182+'Analitika nastave'!Z182,0)</f>
        <v>0</v>
      </c>
      <c r="L182" s="238" t="str">
        <f>IF(OR('Analitika nastave'!AB182:AB183="DA",AND(K183&gt;=(K$7/2),K$7&gt;0)),"DA","NE")</f>
        <v>NE</v>
      </c>
      <c r="M182" s="89">
        <f>IF('Analitika nastave'!AH182="DA",'Analitika nastave'!AC182+'Analitika nastave'!AD182+'Analitika nastave'!AE182+'Analitika nastave'!AF182,0)</f>
        <v>0</v>
      </c>
      <c r="N182" s="238" t="str">
        <f>IF(OR('Analitika nastave'!AH182:AH183="DA",AND(M183&gt;=(M$7/2),M$7&gt;0)),"DA","NE")</f>
        <v>NE</v>
      </c>
      <c r="O182" s="89">
        <f>IF('Analitika nastave'!AN182="DA",'Analitika nastave'!AI182+'Analitika nastave'!AJ182+'Analitika nastave'!AK182+'Analitika nastave'!AL182,0)</f>
        <v>0</v>
      </c>
      <c r="P182" s="238" t="str">
        <f>IF(OR('Analitika nastave'!AN182:AN183="DA",AND(O183&gt;=(O$7/2),O$7&gt;0)),"DA","NE")</f>
        <v>NE</v>
      </c>
      <c r="Q182" s="252">
        <f t="shared" ref="Q182" si="172">IF(AND(P182="DA",N182="DA",L182="DA",J182="DA",H182="DA",F182="DA"),E183+G183+I183+K183+M183+O183,0)</f>
        <v>0</v>
      </c>
      <c r="R182" s="188" t="str">
        <f t="shared" ref="R182" si="173">IF(Q182&lt;50, "NE",IF(Q182&lt;60,2,IF(Q182&lt;75,3,IF(Q182&lt;90,4,5))))</f>
        <v>NE</v>
      </c>
    </row>
    <row r="183" spans="1:18" ht="15.75" thickBot="1" x14ac:dyDescent="0.3">
      <c r="A183" s="247"/>
      <c r="B183" s="249"/>
      <c r="C183" s="247"/>
      <c r="D183" s="61" t="str">
        <f>'Analitika nastave'!D183</f>
        <v>P</v>
      </c>
      <c r="E183" s="62" t="str">
        <f>IF('Analitika nastave'!J182="DA",'Analitika nastave'!E183+'Analitika nastave'!F183+'Analitika nastave'!G183+'Analitika nastave'!H183,IF(E$7&gt;0,E$7/E$6*E182,""))</f>
        <v/>
      </c>
      <c r="F183" s="239"/>
      <c r="G183" s="68" t="str">
        <f>IF('Analitika nastave'!P182="DA",'Analitika nastave'!K183+'Analitika nastave'!L183+'Analitika nastave'!M183+'Analitika nastave'!N183,IF(G$7&gt;0,G$7/G$6*G182,""))</f>
        <v/>
      </c>
      <c r="H183" s="239"/>
      <c r="I183" s="68" t="str">
        <f>IF('Analitika nastave'!V182="DA",'Analitika nastave'!Q183+'Analitika nastave'!R183+'Analitika nastave'!S183+'Analitika nastave'!T183,IF(I$7&gt;0,I$7/I$6*I182,""))</f>
        <v/>
      </c>
      <c r="J183" s="239"/>
      <c r="K183" s="68" t="str">
        <f>IF('Analitika nastave'!AB182="DA",'Analitika nastave'!W183+'Analitika nastave'!X183+'Analitika nastave'!Y183+'Analitika nastave'!Z183,IF(K$7&gt;0,K$7/K$6*K182,""))</f>
        <v/>
      </c>
      <c r="L183" s="239"/>
      <c r="M183" s="68" t="str">
        <f>IF('Analitika nastave'!AH182="DA",'Analitika nastave'!AC183+'Analitika nastave'!AD183+'Analitika nastave'!AE183+'Analitika nastave'!AF183,IF(M$7&gt;0,M$7/M$6*M182,""))</f>
        <v/>
      </c>
      <c r="N183" s="239"/>
      <c r="O183" s="68" t="str">
        <f>IF('Analitika nastave'!AN182="DA",'Analitika nastave'!AI183+'Analitika nastave'!AJ183+'Analitika nastave'!AK183+'Analitika nastave'!AL183,IF(O$7&gt;0,O$7/O$6*O182,""))</f>
        <v/>
      </c>
      <c r="P183" s="239"/>
      <c r="Q183" s="251"/>
      <c r="R183" s="189"/>
    </row>
    <row r="184" spans="1:18" x14ac:dyDescent="0.25">
      <c r="A184" s="246">
        <f>'Analitika nastave'!A184</f>
        <v>89</v>
      </c>
      <c r="B184" s="248" t="str">
        <f>'Analitika nastave'!B184</f>
        <v xml:space="preserve"> </v>
      </c>
      <c r="C184" s="246">
        <f>'Analitika nastave'!C184:C185</f>
        <v>0</v>
      </c>
      <c r="D184" s="64" t="str">
        <f>'Analitika nastave'!D184</f>
        <v>B</v>
      </c>
      <c r="E184" s="89">
        <f>IF('Analitika nastave'!J184="DA",'Analitika nastave'!E184+'Analitika nastave'!F184+'Analitika nastave'!G184+'Analitika nastave'!H184,0)</f>
        <v>0</v>
      </c>
      <c r="F184" s="238" t="str">
        <f>IF(OR('Analitika nastave'!J184:J185="DA",AND(E185&gt;=(E$7/2),E$7&gt;0)),"DA","NE")</f>
        <v>NE</v>
      </c>
      <c r="G184" s="89">
        <f>IF('Analitika nastave'!P184="DA",'Analitika nastave'!K184+'Analitika nastave'!L184+'Analitika nastave'!M184+'Analitika nastave'!N184,0)</f>
        <v>0</v>
      </c>
      <c r="H184" s="238" t="str">
        <f>IF(OR('Analitika nastave'!P184:P185="DA",AND(G185&gt;=(G$7/2),G$7&gt;0)),"DA","NE")</f>
        <v>NE</v>
      </c>
      <c r="I184" s="89">
        <f>IF('Analitika nastave'!V184="DA",'Analitika nastave'!Q184+'Analitika nastave'!R184+'Analitika nastave'!S184+'Analitika nastave'!T184,0)</f>
        <v>0</v>
      </c>
      <c r="J184" s="238" t="str">
        <f>IF(OR('Analitika nastave'!V184:V185="DA",AND(I185&gt;=(I$7/2),I$7&gt;0)),"DA","NE")</f>
        <v>NE</v>
      </c>
      <c r="K184" s="89">
        <f>IF('Analitika nastave'!AB184="DA",'Analitika nastave'!W184+'Analitika nastave'!X184+'Analitika nastave'!Y184+'Analitika nastave'!Z184,0)</f>
        <v>0</v>
      </c>
      <c r="L184" s="238" t="str">
        <f>IF(OR('Analitika nastave'!AB184:AB185="DA",AND(K185&gt;=(K$7/2),K$7&gt;0)),"DA","NE")</f>
        <v>NE</v>
      </c>
      <c r="M184" s="89">
        <f>IF('Analitika nastave'!AH184="DA",'Analitika nastave'!AC184+'Analitika nastave'!AD184+'Analitika nastave'!AE184+'Analitika nastave'!AF184,0)</f>
        <v>0</v>
      </c>
      <c r="N184" s="238" t="str">
        <f>IF(OR('Analitika nastave'!AH184:AH185="DA",AND(M185&gt;=(M$7/2),M$7&gt;0)),"DA","NE")</f>
        <v>NE</v>
      </c>
      <c r="O184" s="89">
        <f>IF('Analitika nastave'!AN184="DA",'Analitika nastave'!AI184+'Analitika nastave'!AJ184+'Analitika nastave'!AK184+'Analitika nastave'!AL184,0)</f>
        <v>0</v>
      </c>
      <c r="P184" s="238" t="str">
        <f>IF(OR('Analitika nastave'!AN184:AN185="DA",AND(O185&gt;=(O$7/2),O$7&gt;0)),"DA","NE")</f>
        <v>NE</v>
      </c>
      <c r="Q184" s="252">
        <f t="shared" ref="Q184" si="174">IF(AND(P184="DA",N184="DA",L184="DA",J184="DA",H184="DA",F184="DA"),E185+G185+I185+K185+M185+O185,0)</f>
        <v>0</v>
      </c>
      <c r="R184" s="188" t="str">
        <f t="shared" ref="R184" si="175">IF(Q184&lt;50, "NE",IF(Q184&lt;60,2,IF(Q184&lt;75,3,IF(Q184&lt;90,4,5))))</f>
        <v>NE</v>
      </c>
    </row>
    <row r="185" spans="1:18" ht="15.75" thickBot="1" x14ac:dyDescent="0.3">
      <c r="A185" s="247"/>
      <c r="B185" s="249"/>
      <c r="C185" s="247"/>
      <c r="D185" s="61" t="str">
        <f>'Analitika nastave'!D185</f>
        <v>P</v>
      </c>
      <c r="E185" s="62" t="str">
        <f>IF('Analitika nastave'!J184="DA",'Analitika nastave'!E185+'Analitika nastave'!F185+'Analitika nastave'!G185+'Analitika nastave'!H185,IF(E$7&gt;0,E$7/E$6*E184,""))</f>
        <v/>
      </c>
      <c r="F185" s="239"/>
      <c r="G185" s="68" t="str">
        <f>IF('Analitika nastave'!P184="DA",'Analitika nastave'!K185+'Analitika nastave'!L185+'Analitika nastave'!M185+'Analitika nastave'!N185,IF(G$7&gt;0,G$7/G$6*G184,""))</f>
        <v/>
      </c>
      <c r="H185" s="239"/>
      <c r="I185" s="68" t="str">
        <f>IF('Analitika nastave'!V184="DA",'Analitika nastave'!Q185+'Analitika nastave'!R185+'Analitika nastave'!S185+'Analitika nastave'!T185,IF(I$7&gt;0,I$7/I$6*I184,""))</f>
        <v/>
      </c>
      <c r="J185" s="239"/>
      <c r="K185" s="68" t="str">
        <f>IF('Analitika nastave'!AB184="DA",'Analitika nastave'!W185+'Analitika nastave'!X185+'Analitika nastave'!Y185+'Analitika nastave'!Z185,IF(K$7&gt;0,K$7/K$6*K184,""))</f>
        <v/>
      </c>
      <c r="L185" s="239"/>
      <c r="M185" s="68" t="str">
        <f>IF('Analitika nastave'!AH184="DA",'Analitika nastave'!AC185+'Analitika nastave'!AD185+'Analitika nastave'!AE185+'Analitika nastave'!AF185,IF(M$7&gt;0,M$7/M$6*M184,""))</f>
        <v/>
      </c>
      <c r="N185" s="239"/>
      <c r="O185" s="68" t="str">
        <f>IF('Analitika nastave'!AN184="DA",'Analitika nastave'!AI185+'Analitika nastave'!AJ185+'Analitika nastave'!AK185+'Analitika nastave'!AL185,IF(O$7&gt;0,O$7/O$6*O184,""))</f>
        <v/>
      </c>
      <c r="P185" s="239"/>
      <c r="Q185" s="251"/>
      <c r="R185" s="189"/>
    </row>
    <row r="186" spans="1:18" x14ac:dyDescent="0.25">
      <c r="A186" s="246">
        <f>'Analitika nastave'!A186</f>
        <v>90</v>
      </c>
      <c r="B186" s="248" t="str">
        <f>'Analitika nastave'!B186</f>
        <v xml:space="preserve"> </v>
      </c>
      <c r="C186" s="246">
        <f>'Analitika nastave'!C186:C187</f>
        <v>0</v>
      </c>
      <c r="D186" s="64" t="str">
        <f>'Analitika nastave'!D186</f>
        <v>B</v>
      </c>
      <c r="E186" s="89">
        <f>IF('Analitika nastave'!J186="DA",'Analitika nastave'!E186+'Analitika nastave'!F186+'Analitika nastave'!G186+'Analitika nastave'!H186,0)</f>
        <v>0</v>
      </c>
      <c r="F186" s="238" t="str">
        <f>IF(OR('Analitika nastave'!J186:J187="DA",AND(E187&gt;=(E$7/2),E$7&gt;0)),"DA","NE")</f>
        <v>NE</v>
      </c>
      <c r="G186" s="89">
        <f>IF('Analitika nastave'!P186="DA",'Analitika nastave'!K186+'Analitika nastave'!L186+'Analitika nastave'!M186+'Analitika nastave'!N186,0)</f>
        <v>0</v>
      </c>
      <c r="H186" s="238" t="str">
        <f>IF(OR('Analitika nastave'!P186:P187="DA",AND(G187&gt;=(G$7/2),G$7&gt;0)),"DA","NE")</f>
        <v>NE</v>
      </c>
      <c r="I186" s="89">
        <f>IF('Analitika nastave'!V186="DA",'Analitika nastave'!Q186+'Analitika nastave'!R186+'Analitika nastave'!S186+'Analitika nastave'!T186,0)</f>
        <v>0</v>
      </c>
      <c r="J186" s="238" t="str">
        <f>IF(OR('Analitika nastave'!V186:V187="DA",AND(I187&gt;=(I$7/2),I$7&gt;0)),"DA","NE")</f>
        <v>NE</v>
      </c>
      <c r="K186" s="89">
        <f>IF('Analitika nastave'!AB186="DA",'Analitika nastave'!W186+'Analitika nastave'!X186+'Analitika nastave'!Y186+'Analitika nastave'!Z186,0)</f>
        <v>0</v>
      </c>
      <c r="L186" s="238" t="str">
        <f>IF(OR('Analitika nastave'!AB186:AB187="DA",AND(K187&gt;=(K$7/2),K$7&gt;0)),"DA","NE")</f>
        <v>NE</v>
      </c>
      <c r="M186" s="89">
        <f>IF('Analitika nastave'!AH186="DA",'Analitika nastave'!AC186+'Analitika nastave'!AD186+'Analitika nastave'!AE186+'Analitika nastave'!AF186,0)</f>
        <v>0</v>
      </c>
      <c r="N186" s="238" t="str">
        <f>IF(OR('Analitika nastave'!AH186:AH187="DA",AND(M187&gt;=(M$7/2),M$7&gt;0)),"DA","NE")</f>
        <v>NE</v>
      </c>
      <c r="O186" s="89">
        <f>IF('Analitika nastave'!AN186="DA",'Analitika nastave'!AI186+'Analitika nastave'!AJ186+'Analitika nastave'!AK186+'Analitika nastave'!AL186,0)</f>
        <v>0</v>
      </c>
      <c r="P186" s="238" t="str">
        <f>IF(OR('Analitika nastave'!AN186:AN187="DA",AND(O187&gt;=(O$7/2),O$7&gt;0)),"DA","NE")</f>
        <v>NE</v>
      </c>
      <c r="Q186" s="252">
        <f t="shared" ref="Q186" si="176">IF(AND(P186="DA",N186="DA",L186="DA",J186="DA",H186="DA",F186="DA"),E187+G187+I187+K187+M187+O187,0)</f>
        <v>0</v>
      </c>
      <c r="R186" s="188" t="str">
        <f t="shared" ref="R186" si="177">IF(Q186&lt;50, "NE",IF(Q186&lt;60,2,IF(Q186&lt;75,3,IF(Q186&lt;90,4,5))))</f>
        <v>NE</v>
      </c>
    </row>
    <row r="187" spans="1:18" ht="15.75" thickBot="1" x14ac:dyDescent="0.3">
      <c r="A187" s="247"/>
      <c r="B187" s="249"/>
      <c r="C187" s="247"/>
      <c r="D187" s="61" t="str">
        <f>'Analitika nastave'!D187</f>
        <v>P</v>
      </c>
      <c r="E187" s="62" t="str">
        <f>IF('Analitika nastave'!J186="DA",'Analitika nastave'!E187+'Analitika nastave'!F187+'Analitika nastave'!G187+'Analitika nastave'!H187,IF(E$7&gt;0,E$7/E$6*E186,""))</f>
        <v/>
      </c>
      <c r="F187" s="239"/>
      <c r="G187" s="68" t="str">
        <f>IF('Analitika nastave'!P186="DA",'Analitika nastave'!K187+'Analitika nastave'!L187+'Analitika nastave'!M187+'Analitika nastave'!N187,IF(G$7&gt;0,G$7/G$6*G186,""))</f>
        <v/>
      </c>
      <c r="H187" s="239"/>
      <c r="I187" s="68" t="str">
        <f>IF('Analitika nastave'!V186="DA",'Analitika nastave'!Q187+'Analitika nastave'!R187+'Analitika nastave'!S187+'Analitika nastave'!T187,IF(I$7&gt;0,I$7/I$6*I186,""))</f>
        <v/>
      </c>
      <c r="J187" s="239"/>
      <c r="K187" s="68" t="str">
        <f>IF('Analitika nastave'!AB186="DA",'Analitika nastave'!W187+'Analitika nastave'!X187+'Analitika nastave'!Y187+'Analitika nastave'!Z187,IF(K$7&gt;0,K$7/K$6*K186,""))</f>
        <v/>
      </c>
      <c r="L187" s="239"/>
      <c r="M187" s="68" t="str">
        <f>IF('Analitika nastave'!AH186="DA",'Analitika nastave'!AC187+'Analitika nastave'!AD187+'Analitika nastave'!AE187+'Analitika nastave'!AF187,IF(M$7&gt;0,M$7/M$6*M186,""))</f>
        <v/>
      </c>
      <c r="N187" s="239"/>
      <c r="O187" s="68" t="str">
        <f>IF('Analitika nastave'!AN186="DA",'Analitika nastave'!AI187+'Analitika nastave'!AJ187+'Analitika nastave'!AK187+'Analitika nastave'!AL187,IF(O$7&gt;0,O$7/O$6*O186,""))</f>
        <v/>
      </c>
      <c r="P187" s="239"/>
      <c r="Q187" s="251"/>
      <c r="R187" s="189"/>
    </row>
    <row r="188" spans="1:18" x14ac:dyDescent="0.25">
      <c r="A188" s="246">
        <f>'Analitika nastave'!A188</f>
        <v>91</v>
      </c>
      <c r="B188" s="248" t="str">
        <f>'Analitika nastave'!B188</f>
        <v xml:space="preserve"> </v>
      </c>
      <c r="C188" s="246">
        <f>'Analitika nastave'!C188:C189</f>
        <v>0</v>
      </c>
      <c r="D188" s="64" t="str">
        <f>'Analitika nastave'!D188</f>
        <v>B</v>
      </c>
      <c r="E188" s="89">
        <f>IF('Analitika nastave'!J188="DA",'Analitika nastave'!E188+'Analitika nastave'!F188+'Analitika nastave'!G188+'Analitika nastave'!H188,0)</f>
        <v>0</v>
      </c>
      <c r="F188" s="238" t="str">
        <f>IF(OR('Analitika nastave'!J188:J189="DA",AND(E189&gt;=(E$7/2),E$7&gt;0)),"DA","NE")</f>
        <v>NE</v>
      </c>
      <c r="G188" s="89">
        <f>IF('Analitika nastave'!P188="DA",'Analitika nastave'!K188+'Analitika nastave'!L188+'Analitika nastave'!M188+'Analitika nastave'!N188,0)</f>
        <v>0</v>
      </c>
      <c r="H188" s="238" t="str">
        <f>IF(OR('Analitika nastave'!P188:P189="DA",AND(G189&gt;=(G$7/2),G$7&gt;0)),"DA","NE")</f>
        <v>NE</v>
      </c>
      <c r="I188" s="89">
        <f>IF('Analitika nastave'!V188="DA",'Analitika nastave'!Q188+'Analitika nastave'!R188+'Analitika nastave'!S188+'Analitika nastave'!T188,0)</f>
        <v>0</v>
      </c>
      <c r="J188" s="238" t="str">
        <f>IF(OR('Analitika nastave'!V188:V189="DA",AND(I189&gt;=(I$7/2),I$7&gt;0)),"DA","NE")</f>
        <v>NE</v>
      </c>
      <c r="K188" s="89">
        <f>IF('Analitika nastave'!AB188="DA",'Analitika nastave'!W188+'Analitika nastave'!X188+'Analitika nastave'!Y188+'Analitika nastave'!Z188,0)</f>
        <v>0</v>
      </c>
      <c r="L188" s="238" t="str">
        <f>IF(OR('Analitika nastave'!AB188:AB189="DA",AND(K189&gt;=(K$7/2),K$7&gt;0)),"DA","NE")</f>
        <v>NE</v>
      </c>
      <c r="M188" s="89">
        <f>IF('Analitika nastave'!AH188="DA",'Analitika nastave'!AC188+'Analitika nastave'!AD188+'Analitika nastave'!AE188+'Analitika nastave'!AF188,0)</f>
        <v>0</v>
      </c>
      <c r="N188" s="238" t="str">
        <f>IF(OR('Analitika nastave'!AH188:AH189="DA",AND(M189&gt;=(M$7/2),M$7&gt;0)),"DA","NE")</f>
        <v>NE</v>
      </c>
      <c r="O188" s="89">
        <f>IF('Analitika nastave'!AN188="DA",'Analitika nastave'!AI188+'Analitika nastave'!AJ188+'Analitika nastave'!AK188+'Analitika nastave'!AL188,0)</f>
        <v>0</v>
      </c>
      <c r="P188" s="238" t="str">
        <f>IF(OR('Analitika nastave'!AN188:AN189="DA",AND(O189&gt;=(O$7/2),O$7&gt;0)),"DA","NE")</f>
        <v>NE</v>
      </c>
      <c r="Q188" s="252">
        <f t="shared" ref="Q188" si="178">IF(AND(P188="DA",N188="DA",L188="DA",J188="DA",H188="DA",F188="DA"),E189+G189+I189+K189+M189+O189,0)</f>
        <v>0</v>
      </c>
      <c r="R188" s="188" t="str">
        <f t="shared" ref="R188" si="179">IF(Q188&lt;50, "NE",IF(Q188&lt;60,2,IF(Q188&lt;75,3,IF(Q188&lt;90,4,5))))</f>
        <v>NE</v>
      </c>
    </row>
    <row r="189" spans="1:18" ht="15.75" thickBot="1" x14ac:dyDescent="0.3">
      <c r="A189" s="247"/>
      <c r="B189" s="249"/>
      <c r="C189" s="247"/>
      <c r="D189" s="61" t="str">
        <f>'Analitika nastave'!D189</f>
        <v>P</v>
      </c>
      <c r="E189" s="62" t="str">
        <f>IF('Analitika nastave'!J188="DA",'Analitika nastave'!E189+'Analitika nastave'!F189+'Analitika nastave'!G189+'Analitika nastave'!H189,IF(E$7&gt;0,E$7/E$6*E188,""))</f>
        <v/>
      </c>
      <c r="F189" s="239"/>
      <c r="G189" s="68" t="str">
        <f>IF('Analitika nastave'!P188="DA",'Analitika nastave'!K189+'Analitika nastave'!L189+'Analitika nastave'!M189+'Analitika nastave'!N189,IF(G$7&gt;0,G$7/G$6*G188,""))</f>
        <v/>
      </c>
      <c r="H189" s="239"/>
      <c r="I189" s="68" t="str">
        <f>IF('Analitika nastave'!V188="DA",'Analitika nastave'!Q189+'Analitika nastave'!R189+'Analitika nastave'!S189+'Analitika nastave'!T189,IF(I$7&gt;0,I$7/I$6*I188,""))</f>
        <v/>
      </c>
      <c r="J189" s="239"/>
      <c r="K189" s="68" t="str">
        <f>IF('Analitika nastave'!AB188="DA",'Analitika nastave'!W189+'Analitika nastave'!X189+'Analitika nastave'!Y189+'Analitika nastave'!Z189,IF(K$7&gt;0,K$7/K$6*K188,""))</f>
        <v/>
      </c>
      <c r="L189" s="239"/>
      <c r="M189" s="68" t="str">
        <f>IF('Analitika nastave'!AH188="DA",'Analitika nastave'!AC189+'Analitika nastave'!AD189+'Analitika nastave'!AE189+'Analitika nastave'!AF189,IF(M$7&gt;0,M$7/M$6*M188,""))</f>
        <v/>
      </c>
      <c r="N189" s="239"/>
      <c r="O189" s="68" t="str">
        <f>IF('Analitika nastave'!AN188="DA",'Analitika nastave'!AI189+'Analitika nastave'!AJ189+'Analitika nastave'!AK189+'Analitika nastave'!AL189,IF(O$7&gt;0,O$7/O$6*O188,""))</f>
        <v/>
      </c>
      <c r="P189" s="239"/>
      <c r="Q189" s="251"/>
      <c r="R189" s="189"/>
    </row>
    <row r="190" spans="1:18" x14ac:dyDescent="0.25">
      <c r="A190" s="246">
        <f>'Analitika nastave'!A190</f>
        <v>92</v>
      </c>
      <c r="B190" s="248" t="str">
        <f>'Analitika nastave'!B190</f>
        <v xml:space="preserve"> </v>
      </c>
      <c r="C190" s="246">
        <f>'Analitika nastave'!C190:C191</f>
        <v>0</v>
      </c>
      <c r="D190" s="64" t="str">
        <f>'Analitika nastave'!D190</f>
        <v>B</v>
      </c>
      <c r="E190" s="89">
        <f>IF('Analitika nastave'!J190="DA",'Analitika nastave'!E190+'Analitika nastave'!F190+'Analitika nastave'!G190+'Analitika nastave'!H190,0)</f>
        <v>0</v>
      </c>
      <c r="F190" s="238" t="str">
        <f>IF(OR('Analitika nastave'!J190:J191="DA",AND(E191&gt;=(E$7/2),E$7&gt;0)),"DA","NE")</f>
        <v>NE</v>
      </c>
      <c r="G190" s="89">
        <f>IF('Analitika nastave'!P190="DA",'Analitika nastave'!K190+'Analitika nastave'!L190+'Analitika nastave'!M190+'Analitika nastave'!N190,0)</f>
        <v>0</v>
      </c>
      <c r="H190" s="238" t="str">
        <f>IF(OR('Analitika nastave'!P190:P191="DA",AND(G191&gt;=(G$7/2),G$7&gt;0)),"DA","NE")</f>
        <v>NE</v>
      </c>
      <c r="I190" s="89">
        <f>IF('Analitika nastave'!V190="DA",'Analitika nastave'!Q190+'Analitika nastave'!R190+'Analitika nastave'!S190+'Analitika nastave'!T190,0)</f>
        <v>0</v>
      </c>
      <c r="J190" s="238" t="str">
        <f>IF(OR('Analitika nastave'!V190:V191="DA",AND(I191&gt;=(I$7/2),I$7&gt;0)),"DA","NE")</f>
        <v>NE</v>
      </c>
      <c r="K190" s="89">
        <f>IF('Analitika nastave'!AB190="DA",'Analitika nastave'!W190+'Analitika nastave'!X190+'Analitika nastave'!Y190+'Analitika nastave'!Z190,0)</f>
        <v>0</v>
      </c>
      <c r="L190" s="238" t="str">
        <f>IF(OR('Analitika nastave'!AB190:AB191="DA",AND(K191&gt;=(K$7/2),K$7&gt;0)),"DA","NE")</f>
        <v>NE</v>
      </c>
      <c r="M190" s="89">
        <f>IF('Analitika nastave'!AH190="DA",'Analitika nastave'!AC190+'Analitika nastave'!AD190+'Analitika nastave'!AE190+'Analitika nastave'!AF190,0)</f>
        <v>0</v>
      </c>
      <c r="N190" s="238" t="str">
        <f>IF(OR('Analitika nastave'!AH190:AH191="DA",AND(M191&gt;=(M$7/2),M$7&gt;0)),"DA","NE")</f>
        <v>NE</v>
      </c>
      <c r="O190" s="89">
        <f>IF('Analitika nastave'!AN190="DA",'Analitika nastave'!AI190+'Analitika nastave'!AJ190+'Analitika nastave'!AK190+'Analitika nastave'!AL190,0)</f>
        <v>0</v>
      </c>
      <c r="P190" s="238" t="str">
        <f>IF(OR('Analitika nastave'!AN190:AN191="DA",AND(O191&gt;=(O$7/2),O$7&gt;0)),"DA","NE")</f>
        <v>NE</v>
      </c>
      <c r="Q190" s="252">
        <f t="shared" ref="Q190" si="180">IF(AND(P190="DA",N190="DA",L190="DA",J190="DA",H190="DA",F190="DA"),E191+G191+I191+K191+M191+O191,0)</f>
        <v>0</v>
      </c>
      <c r="R190" s="188" t="str">
        <f t="shared" ref="R190" si="181">IF(Q190&lt;50, "NE",IF(Q190&lt;60,2,IF(Q190&lt;75,3,IF(Q190&lt;90,4,5))))</f>
        <v>NE</v>
      </c>
    </row>
    <row r="191" spans="1:18" ht="15.75" thickBot="1" x14ac:dyDescent="0.3">
      <c r="A191" s="247"/>
      <c r="B191" s="249"/>
      <c r="C191" s="247"/>
      <c r="D191" s="61" t="str">
        <f>'Analitika nastave'!D191</f>
        <v>P</v>
      </c>
      <c r="E191" s="62" t="str">
        <f>IF('Analitika nastave'!J190="DA",'Analitika nastave'!E191+'Analitika nastave'!F191+'Analitika nastave'!G191+'Analitika nastave'!H191,IF(E$7&gt;0,E$7/E$6*E190,""))</f>
        <v/>
      </c>
      <c r="F191" s="239"/>
      <c r="G191" s="68" t="str">
        <f>IF('Analitika nastave'!P190="DA",'Analitika nastave'!K191+'Analitika nastave'!L191+'Analitika nastave'!M191+'Analitika nastave'!N191,IF(G$7&gt;0,G$7/G$6*G190,""))</f>
        <v/>
      </c>
      <c r="H191" s="239"/>
      <c r="I191" s="68" t="str">
        <f>IF('Analitika nastave'!V190="DA",'Analitika nastave'!Q191+'Analitika nastave'!R191+'Analitika nastave'!S191+'Analitika nastave'!T191,IF(I$7&gt;0,I$7/I$6*I190,""))</f>
        <v/>
      </c>
      <c r="J191" s="239"/>
      <c r="K191" s="68" t="str">
        <f>IF('Analitika nastave'!AB190="DA",'Analitika nastave'!W191+'Analitika nastave'!X191+'Analitika nastave'!Y191+'Analitika nastave'!Z191,IF(K$7&gt;0,K$7/K$6*K190,""))</f>
        <v/>
      </c>
      <c r="L191" s="239"/>
      <c r="M191" s="68" t="str">
        <f>IF('Analitika nastave'!AH190="DA",'Analitika nastave'!AC191+'Analitika nastave'!AD191+'Analitika nastave'!AE191+'Analitika nastave'!AF191,IF(M$7&gt;0,M$7/M$6*M190,""))</f>
        <v/>
      </c>
      <c r="N191" s="239"/>
      <c r="O191" s="68" t="str">
        <f>IF('Analitika nastave'!AN190="DA",'Analitika nastave'!AI191+'Analitika nastave'!AJ191+'Analitika nastave'!AK191+'Analitika nastave'!AL191,IF(O$7&gt;0,O$7/O$6*O190,""))</f>
        <v/>
      </c>
      <c r="P191" s="239"/>
      <c r="Q191" s="251"/>
      <c r="R191" s="189"/>
    </row>
    <row r="192" spans="1:18" x14ac:dyDescent="0.25">
      <c r="A192" s="246">
        <f>'Analitika nastave'!A192</f>
        <v>93</v>
      </c>
      <c r="B192" s="248" t="str">
        <f>'Analitika nastave'!B192</f>
        <v xml:space="preserve"> </v>
      </c>
      <c r="C192" s="246">
        <f>'Analitika nastave'!C192:C193</f>
        <v>0</v>
      </c>
      <c r="D192" s="64" t="str">
        <f>'Analitika nastave'!D192</f>
        <v>B</v>
      </c>
      <c r="E192" s="89">
        <f>IF('Analitika nastave'!J192="DA",'Analitika nastave'!E192+'Analitika nastave'!F192+'Analitika nastave'!G192+'Analitika nastave'!H192,0)</f>
        <v>0</v>
      </c>
      <c r="F192" s="238" t="str">
        <f>IF(OR('Analitika nastave'!J192:J193="DA",AND(E193&gt;=(E$7/2),E$7&gt;0)),"DA","NE")</f>
        <v>NE</v>
      </c>
      <c r="G192" s="89">
        <f>IF('Analitika nastave'!P192="DA",'Analitika nastave'!K192+'Analitika nastave'!L192+'Analitika nastave'!M192+'Analitika nastave'!N192,0)</f>
        <v>0</v>
      </c>
      <c r="H192" s="238" t="str">
        <f>IF(OR('Analitika nastave'!P192:P193="DA",AND(G193&gt;=(G$7/2),G$7&gt;0)),"DA","NE")</f>
        <v>NE</v>
      </c>
      <c r="I192" s="89">
        <f>IF('Analitika nastave'!V192="DA",'Analitika nastave'!Q192+'Analitika nastave'!R192+'Analitika nastave'!S192+'Analitika nastave'!T192,0)</f>
        <v>0</v>
      </c>
      <c r="J192" s="238" t="str">
        <f>IF(OR('Analitika nastave'!V192:V193="DA",AND(I193&gt;=(I$7/2),I$7&gt;0)),"DA","NE")</f>
        <v>NE</v>
      </c>
      <c r="K192" s="89">
        <f>IF('Analitika nastave'!AB192="DA",'Analitika nastave'!W192+'Analitika nastave'!X192+'Analitika nastave'!Y192+'Analitika nastave'!Z192,0)</f>
        <v>0</v>
      </c>
      <c r="L192" s="238" t="str">
        <f>IF(OR('Analitika nastave'!AB192:AB193="DA",AND(K193&gt;=(K$7/2),K$7&gt;0)),"DA","NE")</f>
        <v>NE</v>
      </c>
      <c r="M192" s="89">
        <f>IF('Analitika nastave'!AH192="DA",'Analitika nastave'!AC192+'Analitika nastave'!AD192+'Analitika nastave'!AE192+'Analitika nastave'!AF192,0)</f>
        <v>0</v>
      </c>
      <c r="N192" s="238" t="str">
        <f>IF(OR('Analitika nastave'!AH192:AH193="DA",AND(M193&gt;=(M$7/2),M$7&gt;0)),"DA","NE")</f>
        <v>NE</v>
      </c>
      <c r="O192" s="89">
        <f>IF('Analitika nastave'!AN192="DA",'Analitika nastave'!AI192+'Analitika nastave'!AJ192+'Analitika nastave'!AK192+'Analitika nastave'!AL192,0)</f>
        <v>0</v>
      </c>
      <c r="P192" s="238" t="str">
        <f>IF(OR('Analitika nastave'!AN192:AN193="DA",AND(O193&gt;=(O$7/2),O$7&gt;0)),"DA","NE")</f>
        <v>NE</v>
      </c>
      <c r="Q192" s="252">
        <f t="shared" ref="Q192" si="182">IF(AND(P192="DA",N192="DA",L192="DA",J192="DA",H192="DA",F192="DA"),E193+G193+I193+K193+M193+O193,0)</f>
        <v>0</v>
      </c>
      <c r="R192" s="188" t="str">
        <f t="shared" ref="R192" si="183">IF(Q192&lt;50, "NE",IF(Q192&lt;60,2,IF(Q192&lt;75,3,IF(Q192&lt;90,4,5))))</f>
        <v>NE</v>
      </c>
    </row>
    <row r="193" spans="1:18" ht="15.75" thickBot="1" x14ac:dyDescent="0.3">
      <c r="A193" s="247"/>
      <c r="B193" s="249"/>
      <c r="C193" s="247"/>
      <c r="D193" s="61" t="str">
        <f>'Analitika nastave'!D193</f>
        <v>P</v>
      </c>
      <c r="E193" s="62" t="str">
        <f>IF('Analitika nastave'!J192="DA",'Analitika nastave'!E193+'Analitika nastave'!F193+'Analitika nastave'!G193+'Analitika nastave'!H193,IF(E$7&gt;0,E$7/E$6*E192,""))</f>
        <v/>
      </c>
      <c r="F193" s="239"/>
      <c r="G193" s="68" t="str">
        <f>IF('Analitika nastave'!P192="DA",'Analitika nastave'!K193+'Analitika nastave'!L193+'Analitika nastave'!M193+'Analitika nastave'!N193,IF(G$7&gt;0,G$7/G$6*G192,""))</f>
        <v/>
      </c>
      <c r="H193" s="239"/>
      <c r="I193" s="68" t="str">
        <f>IF('Analitika nastave'!V192="DA",'Analitika nastave'!Q193+'Analitika nastave'!R193+'Analitika nastave'!S193+'Analitika nastave'!T193,IF(I$7&gt;0,I$7/I$6*I192,""))</f>
        <v/>
      </c>
      <c r="J193" s="239"/>
      <c r="K193" s="68" t="str">
        <f>IF('Analitika nastave'!AB192="DA",'Analitika nastave'!W193+'Analitika nastave'!X193+'Analitika nastave'!Y193+'Analitika nastave'!Z193,IF(K$7&gt;0,K$7/K$6*K192,""))</f>
        <v/>
      </c>
      <c r="L193" s="239"/>
      <c r="M193" s="68" t="str">
        <f>IF('Analitika nastave'!AH192="DA",'Analitika nastave'!AC193+'Analitika nastave'!AD193+'Analitika nastave'!AE193+'Analitika nastave'!AF193,IF(M$7&gt;0,M$7/M$6*M192,""))</f>
        <v/>
      </c>
      <c r="N193" s="239"/>
      <c r="O193" s="68" t="str">
        <f>IF('Analitika nastave'!AN192="DA",'Analitika nastave'!AI193+'Analitika nastave'!AJ193+'Analitika nastave'!AK193+'Analitika nastave'!AL193,IF(O$7&gt;0,O$7/O$6*O192,""))</f>
        <v/>
      </c>
      <c r="P193" s="239"/>
      <c r="Q193" s="251"/>
      <c r="R193" s="189"/>
    </row>
    <row r="194" spans="1:18" x14ac:dyDescent="0.25">
      <c r="A194" s="246">
        <f>'Analitika nastave'!A194</f>
        <v>94</v>
      </c>
      <c r="B194" s="248" t="str">
        <f>'Analitika nastave'!B194</f>
        <v xml:space="preserve"> </v>
      </c>
      <c r="C194" s="246">
        <f>'Analitika nastave'!C194:C195</f>
        <v>0</v>
      </c>
      <c r="D194" s="64" t="str">
        <f>'Analitika nastave'!D194</f>
        <v>B</v>
      </c>
      <c r="E194" s="89">
        <f>IF('Analitika nastave'!J194="DA",'Analitika nastave'!E194+'Analitika nastave'!F194+'Analitika nastave'!G194+'Analitika nastave'!H194,0)</f>
        <v>0</v>
      </c>
      <c r="F194" s="238" t="str">
        <f>IF(OR('Analitika nastave'!J194:J195="DA",AND(E195&gt;=(E$7/2),E$7&gt;0)),"DA","NE")</f>
        <v>NE</v>
      </c>
      <c r="G194" s="89">
        <f>IF('Analitika nastave'!P194="DA",'Analitika nastave'!K194+'Analitika nastave'!L194+'Analitika nastave'!M194+'Analitika nastave'!N194,0)</f>
        <v>0</v>
      </c>
      <c r="H194" s="238" t="str">
        <f>IF(OR('Analitika nastave'!P194:P195="DA",AND(G195&gt;=(G$7/2),G$7&gt;0)),"DA","NE")</f>
        <v>NE</v>
      </c>
      <c r="I194" s="89">
        <f>IF('Analitika nastave'!V194="DA",'Analitika nastave'!Q194+'Analitika nastave'!R194+'Analitika nastave'!S194+'Analitika nastave'!T194,0)</f>
        <v>0</v>
      </c>
      <c r="J194" s="238" t="str">
        <f>IF(OR('Analitika nastave'!V194:V195="DA",AND(I195&gt;=(I$7/2),I$7&gt;0)),"DA","NE")</f>
        <v>NE</v>
      </c>
      <c r="K194" s="89">
        <f>IF('Analitika nastave'!AB194="DA",'Analitika nastave'!W194+'Analitika nastave'!X194+'Analitika nastave'!Y194+'Analitika nastave'!Z194,0)</f>
        <v>0</v>
      </c>
      <c r="L194" s="238" t="str">
        <f>IF(OR('Analitika nastave'!AB194:AB195="DA",AND(K195&gt;=(K$7/2),K$7&gt;0)),"DA","NE")</f>
        <v>NE</v>
      </c>
      <c r="M194" s="89">
        <f>IF('Analitika nastave'!AH194="DA",'Analitika nastave'!AC194+'Analitika nastave'!AD194+'Analitika nastave'!AE194+'Analitika nastave'!AF194,0)</f>
        <v>0</v>
      </c>
      <c r="N194" s="238" t="str">
        <f>IF(OR('Analitika nastave'!AH194:AH195="DA",AND(M195&gt;=(M$7/2),M$7&gt;0)),"DA","NE")</f>
        <v>NE</v>
      </c>
      <c r="O194" s="89">
        <f>IF('Analitika nastave'!AN194="DA",'Analitika nastave'!AI194+'Analitika nastave'!AJ194+'Analitika nastave'!AK194+'Analitika nastave'!AL194,0)</f>
        <v>0</v>
      </c>
      <c r="P194" s="238" t="str">
        <f>IF(OR('Analitika nastave'!AN194:AN195="DA",AND(O195&gt;=(O$7/2),O$7&gt;0)),"DA","NE")</f>
        <v>NE</v>
      </c>
      <c r="Q194" s="252">
        <f t="shared" ref="Q194" si="184">IF(AND(P194="DA",N194="DA",L194="DA",J194="DA",H194="DA",F194="DA"),E195+G195+I195+K195+M195+O195,0)</f>
        <v>0</v>
      </c>
      <c r="R194" s="188" t="str">
        <f t="shared" ref="R194" si="185">IF(Q194&lt;50, "NE",IF(Q194&lt;60,2,IF(Q194&lt;75,3,IF(Q194&lt;90,4,5))))</f>
        <v>NE</v>
      </c>
    </row>
    <row r="195" spans="1:18" ht="15.75" thickBot="1" x14ac:dyDescent="0.3">
      <c r="A195" s="247"/>
      <c r="B195" s="249"/>
      <c r="C195" s="247"/>
      <c r="D195" s="61" t="str">
        <f>'Analitika nastave'!D195</f>
        <v>P</v>
      </c>
      <c r="E195" s="62" t="str">
        <f>IF('Analitika nastave'!J194="DA",'Analitika nastave'!E195+'Analitika nastave'!F195+'Analitika nastave'!G195+'Analitika nastave'!H195,IF(E$7&gt;0,E$7/E$6*E194,""))</f>
        <v/>
      </c>
      <c r="F195" s="239"/>
      <c r="G195" s="68" t="str">
        <f>IF('Analitika nastave'!P194="DA",'Analitika nastave'!K195+'Analitika nastave'!L195+'Analitika nastave'!M195+'Analitika nastave'!N195,IF(G$7&gt;0,G$7/G$6*G194,""))</f>
        <v/>
      </c>
      <c r="H195" s="239"/>
      <c r="I195" s="68" t="str">
        <f>IF('Analitika nastave'!V194="DA",'Analitika nastave'!Q195+'Analitika nastave'!R195+'Analitika nastave'!S195+'Analitika nastave'!T195,IF(I$7&gt;0,I$7/I$6*I194,""))</f>
        <v/>
      </c>
      <c r="J195" s="239"/>
      <c r="K195" s="68" t="str">
        <f>IF('Analitika nastave'!AB194="DA",'Analitika nastave'!W195+'Analitika nastave'!X195+'Analitika nastave'!Y195+'Analitika nastave'!Z195,IF(K$7&gt;0,K$7/K$6*K194,""))</f>
        <v/>
      </c>
      <c r="L195" s="239"/>
      <c r="M195" s="68" t="str">
        <f>IF('Analitika nastave'!AH194="DA",'Analitika nastave'!AC195+'Analitika nastave'!AD195+'Analitika nastave'!AE195+'Analitika nastave'!AF195,IF(M$7&gt;0,M$7/M$6*M194,""))</f>
        <v/>
      </c>
      <c r="N195" s="239"/>
      <c r="O195" s="68" t="str">
        <f>IF('Analitika nastave'!AN194="DA",'Analitika nastave'!AI195+'Analitika nastave'!AJ195+'Analitika nastave'!AK195+'Analitika nastave'!AL195,IF(O$7&gt;0,O$7/O$6*O194,""))</f>
        <v/>
      </c>
      <c r="P195" s="239"/>
      <c r="Q195" s="251"/>
      <c r="R195" s="189"/>
    </row>
    <row r="196" spans="1:18" x14ac:dyDescent="0.25">
      <c r="A196" s="246">
        <f>'Analitika nastave'!A196</f>
        <v>95</v>
      </c>
      <c r="B196" s="248" t="str">
        <f>'Analitika nastave'!B196</f>
        <v xml:space="preserve"> </v>
      </c>
      <c r="C196" s="246">
        <f>'Analitika nastave'!C196:C197</f>
        <v>0</v>
      </c>
      <c r="D196" s="64" t="str">
        <f>'Analitika nastave'!D196</f>
        <v>B</v>
      </c>
      <c r="E196" s="89">
        <f>IF('Analitika nastave'!J196="DA",'Analitika nastave'!E196+'Analitika nastave'!F196+'Analitika nastave'!G196+'Analitika nastave'!H196,0)</f>
        <v>0</v>
      </c>
      <c r="F196" s="238" t="str">
        <f>IF(OR('Analitika nastave'!J196:J197="DA",AND(E197&gt;=(E$7/2),E$7&gt;0)),"DA","NE")</f>
        <v>NE</v>
      </c>
      <c r="G196" s="89">
        <f>IF('Analitika nastave'!P196="DA",'Analitika nastave'!K196+'Analitika nastave'!L196+'Analitika nastave'!M196+'Analitika nastave'!N196,0)</f>
        <v>0</v>
      </c>
      <c r="H196" s="238" t="str">
        <f>IF(OR('Analitika nastave'!P196:P197="DA",AND(G197&gt;=(G$7/2),G$7&gt;0)),"DA","NE")</f>
        <v>NE</v>
      </c>
      <c r="I196" s="89">
        <f>IF('Analitika nastave'!V196="DA",'Analitika nastave'!Q196+'Analitika nastave'!R196+'Analitika nastave'!S196+'Analitika nastave'!T196,0)</f>
        <v>0</v>
      </c>
      <c r="J196" s="238" t="str">
        <f>IF(OR('Analitika nastave'!V196:V197="DA",AND(I197&gt;=(I$7/2),I$7&gt;0)),"DA","NE")</f>
        <v>NE</v>
      </c>
      <c r="K196" s="89">
        <f>IF('Analitika nastave'!AB196="DA",'Analitika nastave'!W196+'Analitika nastave'!X196+'Analitika nastave'!Y196+'Analitika nastave'!Z196,0)</f>
        <v>0</v>
      </c>
      <c r="L196" s="238" t="str">
        <f>IF(OR('Analitika nastave'!AB196:AB197="DA",AND(K197&gt;=(K$7/2),K$7&gt;0)),"DA","NE")</f>
        <v>NE</v>
      </c>
      <c r="M196" s="89">
        <f>IF('Analitika nastave'!AH196="DA",'Analitika nastave'!AC196+'Analitika nastave'!AD196+'Analitika nastave'!AE196+'Analitika nastave'!AF196,0)</f>
        <v>0</v>
      </c>
      <c r="N196" s="238" t="str">
        <f>IF(OR('Analitika nastave'!AH196:AH197="DA",AND(M197&gt;=(M$7/2),M$7&gt;0)),"DA","NE")</f>
        <v>NE</v>
      </c>
      <c r="O196" s="89">
        <f>IF('Analitika nastave'!AN196="DA",'Analitika nastave'!AI196+'Analitika nastave'!AJ196+'Analitika nastave'!AK196+'Analitika nastave'!AL196,0)</f>
        <v>0</v>
      </c>
      <c r="P196" s="238" t="str">
        <f>IF(OR('Analitika nastave'!AN196:AN197="DA",AND(O197&gt;=(O$7/2),O$7&gt;0)),"DA","NE")</f>
        <v>NE</v>
      </c>
      <c r="Q196" s="252">
        <f t="shared" ref="Q196" si="186">IF(AND(P196="DA",N196="DA",L196="DA",J196="DA",H196="DA",F196="DA"),E197+G197+I197+K197+M197+O197,0)</f>
        <v>0</v>
      </c>
      <c r="R196" s="188" t="str">
        <f t="shared" ref="R196" si="187">IF(Q196&lt;50, "NE",IF(Q196&lt;60,2,IF(Q196&lt;75,3,IF(Q196&lt;90,4,5))))</f>
        <v>NE</v>
      </c>
    </row>
    <row r="197" spans="1:18" ht="15.75" thickBot="1" x14ac:dyDescent="0.3">
      <c r="A197" s="247"/>
      <c r="B197" s="249"/>
      <c r="C197" s="247"/>
      <c r="D197" s="61" t="str">
        <f>'Analitika nastave'!D197</f>
        <v>P</v>
      </c>
      <c r="E197" s="62" t="str">
        <f>IF('Analitika nastave'!J196="DA",'Analitika nastave'!E197+'Analitika nastave'!F197+'Analitika nastave'!G197+'Analitika nastave'!H197,IF(E$7&gt;0,E$7/E$6*E196,""))</f>
        <v/>
      </c>
      <c r="F197" s="239"/>
      <c r="G197" s="68" t="str">
        <f>IF('Analitika nastave'!P196="DA",'Analitika nastave'!K197+'Analitika nastave'!L197+'Analitika nastave'!M197+'Analitika nastave'!N197,IF(G$7&gt;0,G$7/G$6*G196,""))</f>
        <v/>
      </c>
      <c r="H197" s="239"/>
      <c r="I197" s="68" t="str">
        <f>IF('Analitika nastave'!V196="DA",'Analitika nastave'!Q197+'Analitika nastave'!R197+'Analitika nastave'!S197+'Analitika nastave'!T197,IF(I$7&gt;0,I$7/I$6*I196,""))</f>
        <v/>
      </c>
      <c r="J197" s="239"/>
      <c r="K197" s="68" t="str">
        <f>IF('Analitika nastave'!AB196="DA",'Analitika nastave'!W197+'Analitika nastave'!X197+'Analitika nastave'!Y197+'Analitika nastave'!Z197,IF(K$7&gt;0,K$7/K$6*K196,""))</f>
        <v/>
      </c>
      <c r="L197" s="239"/>
      <c r="M197" s="68" t="str">
        <f>IF('Analitika nastave'!AH196="DA",'Analitika nastave'!AC197+'Analitika nastave'!AD197+'Analitika nastave'!AE197+'Analitika nastave'!AF197,IF(M$7&gt;0,M$7/M$6*M196,""))</f>
        <v/>
      </c>
      <c r="N197" s="239"/>
      <c r="O197" s="68" t="str">
        <f>IF('Analitika nastave'!AN196="DA",'Analitika nastave'!AI197+'Analitika nastave'!AJ197+'Analitika nastave'!AK197+'Analitika nastave'!AL197,IF(O$7&gt;0,O$7/O$6*O196,""))</f>
        <v/>
      </c>
      <c r="P197" s="239"/>
      <c r="Q197" s="251"/>
      <c r="R197" s="189"/>
    </row>
    <row r="198" spans="1:18" x14ac:dyDescent="0.25">
      <c r="A198" s="246">
        <f>'Analitika nastave'!A198</f>
        <v>96</v>
      </c>
      <c r="B198" s="248" t="str">
        <f>'Analitika nastave'!B198</f>
        <v xml:space="preserve"> </v>
      </c>
      <c r="C198" s="246">
        <f>'Analitika nastave'!C198:C199</f>
        <v>0</v>
      </c>
      <c r="D198" s="64" t="str">
        <f>'Analitika nastave'!D198</f>
        <v>B</v>
      </c>
      <c r="E198" s="89">
        <f>IF('Analitika nastave'!J198="DA",'Analitika nastave'!E198+'Analitika nastave'!F198+'Analitika nastave'!G198+'Analitika nastave'!H198,0)</f>
        <v>0</v>
      </c>
      <c r="F198" s="238" t="str">
        <f>IF(OR('Analitika nastave'!J198:J199="DA",AND(E199&gt;=(E$7/2),E$7&gt;0)),"DA","NE")</f>
        <v>NE</v>
      </c>
      <c r="G198" s="89">
        <f>IF('Analitika nastave'!P198="DA",'Analitika nastave'!K198+'Analitika nastave'!L198+'Analitika nastave'!M198+'Analitika nastave'!N198,0)</f>
        <v>0</v>
      </c>
      <c r="H198" s="238" t="str">
        <f>IF(OR('Analitika nastave'!P198:P199="DA",AND(G199&gt;=(G$7/2),G$7&gt;0)),"DA","NE")</f>
        <v>NE</v>
      </c>
      <c r="I198" s="89">
        <f>IF('Analitika nastave'!V198="DA",'Analitika nastave'!Q198+'Analitika nastave'!R198+'Analitika nastave'!S198+'Analitika nastave'!T198,0)</f>
        <v>0</v>
      </c>
      <c r="J198" s="238" t="str">
        <f>IF(OR('Analitika nastave'!V198:V199="DA",AND(I199&gt;=(I$7/2),I$7&gt;0)),"DA","NE")</f>
        <v>NE</v>
      </c>
      <c r="K198" s="89">
        <f>IF('Analitika nastave'!AB198="DA",'Analitika nastave'!W198+'Analitika nastave'!X198+'Analitika nastave'!Y198+'Analitika nastave'!Z198,0)</f>
        <v>0</v>
      </c>
      <c r="L198" s="238" t="str">
        <f>IF(OR('Analitika nastave'!AB198:AB199="DA",AND(K199&gt;=(K$7/2),K$7&gt;0)),"DA","NE")</f>
        <v>NE</v>
      </c>
      <c r="M198" s="89">
        <f>IF('Analitika nastave'!AH198="DA",'Analitika nastave'!AC198+'Analitika nastave'!AD198+'Analitika nastave'!AE198+'Analitika nastave'!AF198,0)</f>
        <v>0</v>
      </c>
      <c r="N198" s="238" t="str">
        <f>IF(OR('Analitika nastave'!AH198:AH199="DA",AND(M199&gt;=(M$7/2),M$7&gt;0)),"DA","NE")</f>
        <v>NE</v>
      </c>
      <c r="O198" s="89">
        <f>IF('Analitika nastave'!AN198="DA",'Analitika nastave'!AI198+'Analitika nastave'!AJ198+'Analitika nastave'!AK198+'Analitika nastave'!AL198,0)</f>
        <v>0</v>
      </c>
      <c r="P198" s="238" t="str">
        <f>IF(OR('Analitika nastave'!AN198:AN199="DA",AND(O199&gt;=(O$7/2),O$7&gt;0)),"DA","NE")</f>
        <v>NE</v>
      </c>
      <c r="Q198" s="252">
        <f t="shared" ref="Q198" si="188">IF(AND(P198="DA",N198="DA",L198="DA",J198="DA",H198="DA",F198="DA"),E199+G199+I199+K199+M199+O199,0)</f>
        <v>0</v>
      </c>
      <c r="R198" s="188" t="str">
        <f t="shared" ref="R198" si="189">IF(Q198&lt;50, "NE",IF(Q198&lt;60,2,IF(Q198&lt;75,3,IF(Q198&lt;90,4,5))))</f>
        <v>NE</v>
      </c>
    </row>
    <row r="199" spans="1:18" ht="15.75" thickBot="1" x14ac:dyDescent="0.3">
      <c r="A199" s="247"/>
      <c r="B199" s="249"/>
      <c r="C199" s="247"/>
      <c r="D199" s="61" t="str">
        <f>'Analitika nastave'!D199</f>
        <v>P</v>
      </c>
      <c r="E199" s="62" t="str">
        <f>IF('Analitika nastave'!J198="DA",'Analitika nastave'!E199+'Analitika nastave'!F199+'Analitika nastave'!G199+'Analitika nastave'!H199,IF(E$7&gt;0,E$7/E$6*E198,""))</f>
        <v/>
      </c>
      <c r="F199" s="239"/>
      <c r="G199" s="68" t="str">
        <f>IF('Analitika nastave'!P198="DA",'Analitika nastave'!K199+'Analitika nastave'!L199+'Analitika nastave'!M199+'Analitika nastave'!N199,IF(G$7&gt;0,G$7/G$6*G198,""))</f>
        <v/>
      </c>
      <c r="H199" s="239"/>
      <c r="I199" s="68" t="str">
        <f>IF('Analitika nastave'!V198="DA",'Analitika nastave'!Q199+'Analitika nastave'!R199+'Analitika nastave'!S199+'Analitika nastave'!T199,IF(I$7&gt;0,I$7/I$6*I198,""))</f>
        <v/>
      </c>
      <c r="J199" s="239"/>
      <c r="K199" s="68" t="str">
        <f>IF('Analitika nastave'!AB198="DA",'Analitika nastave'!W199+'Analitika nastave'!X199+'Analitika nastave'!Y199+'Analitika nastave'!Z199,IF(K$7&gt;0,K$7/K$6*K198,""))</f>
        <v/>
      </c>
      <c r="L199" s="239"/>
      <c r="M199" s="68" t="str">
        <f>IF('Analitika nastave'!AH198="DA",'Analitika nastave'!AC199+'Analitika nastave'!AD199+'Analitika nastave'!AE199+'Analitika nastave'!AF199,IF(M$7&gt;0,M$7/M$6*M198,""))</f>
        <v/>
      </c>
      <c r="N199" s="239"/>
      <c r="O199" s="68" t="str">
        <f>IF('Analitika nastave'!AN198="DA",'Analitika nastave'!AI199+'Analitika nastave'!AJ199+'Analitika nastave'!AK199+'Analitika nastave'!AL199,IF(O$7&gt;0,O$7/O$6*O198,""))</f>
        <v/>
      </c>
      <c r="P199" s="239"/>
      <c r="Q199" s="251"/>
      <c r="R199" s="189"/>
    </row>
    <row r="200" spans="1:18" x14ac:dyDescent="0.25">
      <c r="A200" s="246">
        <f>'Analitika nastave'!A200</f>
        <v>97</v>
      </c>
      <c r="B200" s="248" t="str">
        <f>'Analitika nastave'!B200</f>
        <v xml:space="preserve"> </v>
      </c>
      <c r="C200" s="246">
        <f>'Analitika nastave'!C200:C201</f>
        <v>0</v>
      </c>
      <c r="D200" s="64" t="str">
        <f>'Analitika nastave'!D200</f>
        <v>B</v>
      </c>
      <c r="E200" s="89">
        <f>IF('Analitika nastave'!J200="DA",'Analitika nastave'!E200+'Analitika nastave'!F200+'Analitika nastave'!G200+'Analitika nastave'!H200,0)</f>
        <v>0</v>
      </c>
      <c r="F200" s="238" t="str">
        <f>IF(OR('Analitika nastave'!J200:J201="DA",AND(E201&gt;=(E$7/2),E$7&gt;0)),"DA","NE")</f>
        <v>NE</v>
      </c>
      <c r="G200" s="89">
        <f>IF('Analitika nastave'!P200="DA",'Analitika nastave'!K200+'Analitika nastave'!L200+'Analitika nastave'!M200+'Analitika nastave'!N200,0)</f>
        <v>0</v>
      </c>
      <c r="H200" s="238" t="str">
        <f>IF(OR('Analitika nastave'!P200:P201="DA",AND(G201&gt;=(G$7/2),G$7&gt;0)),"DA","NE")</f>
        <v>NE</v>
      </c>
      <c r="I200" s="89">
        <f>IF('Analitika nastave'!V200="DA",'Analitika nastave'!Q200+'Analitika nastave'!R200+'Analitika nastave'!S200+'Analitika nastave'!T200,0)</f>
        <v>0</v>
      </c>
      <c r="J200" s="238" t="str">
        <f>IF(OR('Analitika nastave'!V200:V201="DA",AND(I201&gt;=(I$7/2),I$7&gt;0)),"DA","NE")</f>
        <v>NE</v>
      </c>
      <c r="K200" s="89">
        <f>IF('Analitika nastave'!AB200="DA",'Analitika nastave'!W200+'Analitika nastave'!X200+'Analitika nastave'!Y200+'Analitika nastave'!Z200,0)</f>
        <v>0</v>
      </c>
      <c r="L200" s="238" t="str">
        <f>IF(OR('Analitika nastave'!AB200:AB201="DA",AND(K201&gt;=(K$7/2),K$7&gt;0)),"DA","NE")</f>
        <v>NE</v>
      </c>
      <c r="M200" s="89">
        <f>IF('Analitika nastave'!AH200="DA",'Analitika nastave'!AC200+'Analitika nastave'!AD200+'Analitika nastave'!AE200+'Analitika nastave'!AF200,0)</f>
        <v>0</v>
      </c>
      <c r="N200" s="238" t="str">
        <f>IF(OR('Analitika nastave'!AH200:AH201="DA",AND(M201&gt;=(M$7/2),M$7&gt;0)),"DA","NE")</f>
        <v>NE</v>
      </c>
      <c r="O200" s="89">
        <f>IF('Analitika nastave'!AN200="DA",'Analitika nastave'!AI200+'Analitika nastave'!AJ200+'Analitika nastave'!AK200+'Analitika nastave'!AL200,0)</f>
        <v>0</v>
      </c>
      <c r="P200" s="238" t="str">
        <f>IF(OR('Analitika nastave'!AN200:AN201="DA",AND(O201&gt;=(O$7/2),O$7&gt;0)),"DA","NE")</f>
        <v>NE</v>
      </c>
      <c r="Q200" s="252">
        <f t="shared" ref="Q200" si="190">IF(AND(P200="DA",N200="DA",L200="DA",J200="DA",H200="DA",F200="DA"),E201+G201+I201+K201+M201+O201,0)</f>
        <v>0</v>
      </c>
      <c r="R200" s="188" t="str">
        <f t="shared" ref="R200" si="191">IF(Q200&lt;50, "NE",IF(Q200&lt;60,2,IF(Q200&lt;75,3,IF(Q200&lt;90,4,5))))</f>
        <v>NE</v>
      </c>
    </row>
    <row r="201" spans="1:18" ht="15.75" thickBot="1" x14ac:dyDescent="0.3">
      <c r="A201" s="247"/>
      <c r="B201" s="249"/>
      <c r="C201" s="247"/>
      <c r="D201" s="61" t="str">
        <f>'Analitika nastave'!D201</f>
        <v>P</v>
      </c>
      <c r="E201" s="62" t="str">
        <f>IF('Analitika nastave'!J200="DA",'Analitika nastave'!E201+'Analitika nastave'!F201+'Analitika nastave'!G201+'Analitika nastave'!H201,IF(E$7&gt;0,E$7/E$6*E200,""))</f>
        <v/>
      </c>
      <c r="F201" s="239"/>
      <c r="G201" s="68" t="str">
        <f>IF('Analitika nastave'!P200="DA",'Analitika nastave'!K201+'Analitika nastave'!L201+'Analitika nastave'!M201+'Analitika nastave'!N201,IF(G$7&gt;0,G$7/G$6*G200,""))</f>
        <v/>
      </c>
      <c r="H201" s="239"/>
      <c r="I201" s="68" t="str">
        <f>IF('Analitika nastave'!V200="DA",'Analitika nastave'!Q201+'Analitika nastave'!R201+'Analitika nastave'!S201+'Analitika nastave'!T201,IF(I$7&gt;0,I$7/I$6*I200,""))</f>
        <v/>
      </c>
      <c r="J201" s="239"/>
      <c r="K201" s="68" t="str">
        <f>IF('Analitika nastave'!AB200="DA",'Analitika nastave'!W201+'Analitika nastave'!X201+'Analitika nastave'!Y201+'Analitika nastave'!Z201,IF(K$7&gt;0,K$7/K$6*K200,""))</f>
        <v/>
      </c>
      <c r="L201" s="239"/>
      <c r="M201" s="68" t="str">
        <f>IF('Analitika nastave'!AH200="DA",'Analitika nastave'!AC201+'Analitika nastave'!AD201+'Analitika nastave'!AE201+'Analitika nastave'!AF201,IF(M$7&gt;0,M$7/M$6*M200,""))</f>
        <v/>
      </c>
      <c r="N201" s="239"/>
      <c r="O201" s="68" t="str">
        <f>IF('Analitika nastave'!AN200="DA",'Analitika nastave'!AI201+'Analitika nastave'!AJ201+'Analitika nastave'!AK201+'Analitika nastave'!AL201,IF(O$7&gt;0,O$7/O$6*O200,""))</f>
        <v/>
      </c>
      <c r="P201" s="239"/>
      <c r="Q201" s="251"/>
      <c r="R201" s="189"/>
    </row>
    <row r="202" spans="1:18" x14ac:dyDescent="0.25">
      <c r="A202" s="246">
        <f>'Analitika nastave'!A202</f>
        <v>98</v>
      </c>
      <c r="B202" s="248" t="str">
        <f>'Analitika nastave'!B202</f>
        <v xml:space="preserve"> </v>
      </c>
      <c r="C202" s="246">
        <f>'Analitika nastave'!C202:C203</f>
        <v>0</v>
      </c>
      <c r="D202" s="64" t="str">
        <f>'Analitika nastave'!D202</f>
        <v>B</v>
      </c>
      <c r="E202" s="89">
        <f>IF('Analitika nastave'!J202="DA",'Analitika nastave'!E202+'Analitika nastave'!F202+'Analitika nastave'!G202+'Analitika nastave'!H202,0)</f>
        <v>0</v>
      </c>
      <c r="F202" s="238" t="str">
        <f>IF(OR('Analitika nastave'!J202:J203="DA",AND(E203&gt;=(E$7/2),E$7&gt;0)),"DA","NE")</f>
        <v>NE</v>
      </c>
      <c r="G202" s="89">
        <f>IF('Analitika nastave'!P202="DA",'Analitika nastave'!K202+'Analitika nastave'!L202+'Analitika nastave'!M202+'Analitika nastave'!N202,0)</f>
        <v>0</v>
      </c>
      <c r="H202" s="238" t="str">
        <f>IF(OR('Analitika nastave'!P202:P203="DA",AND(G203&gt;=(G$7/2),G$7&gt;0)),"DA","NE")</f>
        <v>NE</v>
      </c>
      <c r="I202" s="89">
        <f>IF('Analitika nastave'!V202="DA",'Analitika nastave'!Q202+'Analitika nastave'!R202+'Analitika nastave'!S202+'Analitika nastave'!T202,0)</f>
        <v>0</v>
      </c>
      <c r="J202" s="238" t="str">
        <f>IF(OR('Analitika nastave'!V202:V203="DA",AND(I203&gt;=(I$7/2),I$7&gt;0)),"DA","NE")</f>
        <v>NE</v>
      </c>
      <c r="K202" s="89">
        <f>IF('Analitika nastave'!AB202="DA",'Analitika nastave'!W202+'Analitika nastave'!X202+'Analitika nastave'!Y202+'Analitika nastave'!Z202,0)</f>
        <v>0</v>
      </c>
      <c r="L202" s="238" t="str">
        <f>IF(OR('Analitika nastave'!AB202:AB203="DA",AND(K203&gt;=(K$7/2),K$7&gt;0)),"DA","NE")</f>
        <v>NE</v>
      </c>
      <c r="M202" s="89">
        <f>IF('Analitika nastave'!AH202="DA",'Analitika nastave'!AC202+'Analitika nastave'!AD202+'Analitika nastave'!AE202+'Analitika nastave'!AF202,0)</f>
        <v>0</v>
      </c>
      <c r="N202" s="238" t="str">
        <f>IF(OR('Analitika nastave'!AH202:AH203="DA",AND(M203&gt;=(M$7/2),M$7&gt;0)),"DA","NE")</f>
        <v>NE</v>
      </c>
      <c r="O202" s="89">
        <f>IF('Analitika nastave'!AN202="DA",'Analitika nastave'!AI202+'Analitika nastave'!AJ202+'Analitika nastave'!AK202+'Analitika nastave'!AL202,0)</f>
        <v>0</v>
      </c>
      <c r="P202" s="238" t="str">
        <f>IF(OR('Analitika nastave'!AN202:AN203="DA",AND(O203&gt;=(O$7/2),O$7&gt;0)),"DA","NE")</f>
        <v>NE</v>
      </c>
      <c r="Q202" s="252">
        <f t="shared" ref="Q202" si="192">IF(AND(P202="DA",N202="DA",L202="DA",J202="DA",H202="DA",F202="DA"),E203+G203+I203+K203+M203+O203,0)</f>
        <v>0</v>
      </c>
      <c r="R202" s="188" t="str">
        <f t="shared" ref="R202" si="193">IF(Q202&lt;50, "NE",IF(Q202&lt;60,2,IF(Q202&lt;75,3,IF(Q202&lt;90,4,5))))</f>
        <v>NE</v>
      </c>
    </row>
    <row r="203" spans="1:18" ht="15.75" thickBot="1" x14ac:dyDescent="0.3">
      <c r="A203" s="247"/>
      <c r="B203" s="249"/>
      <c r="C203" s="247"/>
      <c r="D203" s="61" t="str">
        <f>'Analitika nastave'!D203</f>
        <v>P</v>
      </c>
      <c r="E203" s="62" t="str">
        <f>IF('Analitika nastave'!J202="DA",'Analitika nastave'!E203+'Analitika nastave'!F203+'Analitika nastave'!G203+'Analitika nastave'!H203,IF(E$7&gt;0,E$7/E$6*E202,""))</f>
        <v/>
      </c>
      <c r="F203" s="239"/>
      <c r="G203" s="68" t="str">
        <f>IF('Analitika nastave'!P202="DA",'Analitika nastave'!K203+'Analitika nastave'!L203+'Analitika nastave'!M203+'Analitika nastave'!N203,IF(G$7&gt;0,G$7/G$6*G202,""))</f>
        <v/>
      </c>
      <c r="H203" s="239"/>
      <c r="I203" s="68" t="str">
        <f>IF('Analitika nastave'!V202="DA",'Analitika nastave'!Q203+'Analitika nastave'!R203+'Analitika nastave'!S203+'Analitika nastave'!T203,IF(I$7&gt;0,I$7/I$6*I202,""))</f>
        <v/>
      </c>
      <c r="J203" s="239"/>
      <c r="K203" s="68" t="str">
        <f>IF('Analitika nastave'!AB202="DA",'Analitika nastave'!W203+'Analitika nastave'!X203+'Analitika nastave'!Y203+'Analitika nastave'!Z203,IF(K$7&gt;0,K$7/K$6*K202,""))</f>
        <v/>
      </c>
      <c r="L203" s="239"/>
      <c r="M203" s="68" t="str">
        <f>IF('Analitika nastave'!AH202="DA",'Analitika nastave'!AC203+'Analitika nastave'!AD203+'Analitika nastave'!AE203+'Analitika nastave'!AF203,IF(M$7&gt;0,M$7/M$6*M202,""))</f>
        <v/>
      </c>
      <c r="N203" s="239"/>
      <c r="O203" s="68" t="str">
        <f>IF('Analitika nastave'!AN202="DA",'Analitika nastave'!AI203+'Analitika nastave'!AJ203+'Analitika nastave'!AK203+'Analitika nastave'!AL203,IF(O$7&gt;0,O$7/O$6*O202,""))</f>
        <v/>
      </c>
      <c r="P203" s="239"/>
      <c r="Q203" s="251"/>
      <c r="R203" s="189"/>
    </row>
    <row r="204" spans="1:18" x14ac:dyDescent="0.25">
      <c r="A204" s="246">
        <f>'Analitika nastave'!A204</f>
        <v>99</v>
      </c>
      <c r="B204" s="248" t="str">
        <f>'Analitika nastave'!B204</f>
        <v xml:space="preserve"> </v>
      </c>
      <c r="C204" s="246">
        <f>'Analitika nastave'!C204:C205</f>
        <v>0</v>
      </c>
      <c r="D204" s="64" t="str">
        <f>'Analitika nastave'!D204</f>
        <v>B</v>
      </c>
      <c r="E204" s="89">
        <f>IF('Analitika nastave'!J204="DA",'Analitika nastave'!E204+'Analitika nastave'!F204+'Analitika nastave'!G204+'Analitika nastave'!H204,0)</f>
        <v>0</v>
      </c>
      <c r="F204" s="238" t="str">
        <f>IF(OR('Analitika nastave'!J204:J205="DA",AND(E205&gt;=(E$7/2),E$7&gt;0)),"DA","NE")</f>
        <v>NE</v>
      </c>
      <c r="G204" s="89">
        <f>IF('Analitika nastave'!P204="DA",'Analitika nastave'!K204+'Analitika nastave'!L204+'Analitika nastave'!M204+'Analitika nastave'!N204,0)</f>
        <v>0</v>
      </c>
      <c r="H204" s="238" t="str">
        <f>IF(OR('Analitika nastave'!P204:P205="DA",AND(G205&gt;=(G$7/2),G$7&gt;0)),"DA","NE")</f>
        <v>NE</v>
      </c>
      <c r="I204" s="89">
        <f>IF('Analitika nastave'!V204="DA",'Analitika nastave'!Q204+'Analitika nastave'!R204+'Analitika nastave'!S204+'Analitika nastave'!T204,0)</f>
        <v>0</v>
      </c>
      <c r="J204" s="238" t="str">
        <f>IF(OR('Analitika nastave'!V204:V205="DA",AND(I205&gt;=(I$7/2),I$7&gt;0)),"DA","NE")</f>
        <v>NE</v>
      </c>
      <c r="K204" s="89">
        <f>IF('Analitika nastave'!AB204="DA",'Analitika nastave'!W204+'Analitika nastave'!X204+'Analitika nastave'!Y204+'Analitika nastave'!Z204,0)</f>
        <v>0</v>
      </c>
      <c r="L204" s="238" t="str">
        <f>IF(OR('Analitika nastave'!AB204:AB205="DA",AND(K205&gt;=(K$7/2),K$7&gt;0)),"DA","NE")</f>
        <v>NE</v>
      </c>
      <c r="M204" s="89">
        <f>IF('Analitika nastave'!AH204="DA",'Analitika nastave'!AC204+'Analitika nastave'!AD204+'Analitika nastave'!AE204+'Analitika nastave'!AF204,0)</f>
        <v>0</v>
      </c>
      <c r="N204" s="238" t="str">
        <f>IF(OR('Analitika nastave'!AH204:AH205="DA",AND(M205&gt;=(M$7/2),M$7&gt;0)),"DA","NE")</f>
        <v>NE</v>
      </c>
      <c r="O204" s="89">
        <f>IF('Analitika nastave'!AN204="DA",'Analitika nastave'!AI204+'Analitika nastave'!AJ204+'Analitika nastave'!AK204+'Analitika nastave'!AL204,0)</f>
        <v>0</v>
      </c>
      <c r="P204" s="238" t="str">
        <f>IF(OR('Analitika nastave'!AN204:AN205="DA",AND(O205&gt;=(O$7/2),O$7&gt;0)),"DA","NE")</f>
        <v>NE</v>
      </c>
      <c r="Q204" s="252">
        <f t="shared" ref="Q204" si="194">IF(AND(P204="DA",N204="DA",L204="DA",J204="DA",H204="DA",F204="DA"),E205+G205+I205+K205+M205+O205,0)</f>
        <v>0</v>
      </c>
      <c r="R204" s="188" t="str">
        <f t="shared" ref="R204" si="195">IF(Q204&lt;50, "NE",IF(Q204&lt;60,2,IF(Q204&lt;75,3,IF(Q204&lt;90,4,5))))</f>
        <v>NE</v>
      </c>
    </row>
    <row r="205" spans="1:18" ht="15.75" thickBot="1" x14ac:dyDescent="0.3">
      <c r="A205" s="247"/>
      <c r="B205" s="249"/>
      <c r="C205" s="247"/>
      <c r="D205" s="61" t="str">
        <f>'Analitika nastave'!D205</f>
        <v>P</v>
      </c>
      <c r="E205" s="62" t="str">
        <f>IF('Analitika nastave'!J204="DA",'Analitika nastave'!E205+'Analitika nastave'!F205+'Analitika nastave'!G205+'Analitika nastave'!H205,IF(E$7&gt;0,E$7/E$6*E204,""))</f>
        <v/>
      </c>
      <c r="F205" s="239"/>
      <c r="G205" s="68" t="str">
        <f>IF('Analitika nastave'!P204="DA",'Analitika nastave'!K205+'Analitika nastave'!L205+'Analitika nastave'!M205+'Analitika nastave'!N205,IF(G$7&gt;0,G$7/G$6*G204,""))</f>
        <v/>
      </c>
      <c r="H205" s="239"/>
      <c r="I205" s="68" t="str">
        <f>IF('Analitika nastave'!V204="DA",'Analitika nastave'!Q205+'Analitika nastave'!R205+'Analitika nastave'!S205+'Analitika nastave'!T205,IF(I$7&gt;0,I$7/I$6*I204,""))</f>
        <v/>
      </c>
      <c r="J205" s="239"/>
      <c r="K205" s="68" t="str">
        <f>IF('Analitika nastave'!AB204="DA",'Analitika nastave'!W205+'Analitika nastave'!X205+'Analitika nastave'!Y205+'Analitika nastave'!Z205,IF(K$7&gt;0,K$7/K$6*K204,""))</f>
        <v/>
      </c>
      <c r="L205" s="239"/>
      <c r="M205" s="68" t="str">
        <f>IF('Analitika nastave'!AH204="DA",'Analitika nastave'!AC205+'Analitika nastave'!AD205+'Analitika nastave'!AE205+'Analitika nastave'!AF205,IF(M$7&gt;0,M$7/M$6*M204,""))</f>
        <v/>
      </c>
      <c r="N205" s="239"/>
      <c r="O205" s="68" t="str">
        <f>IF('Analitika nastave'!AN204="DA",'Analitika nastave'!AI205+'Analitika nastave'!AJ205+'Analitika nastave'!AK205+'Analitika nastave'!AL205,IF(O$7&gt;0,O$7/O$6*O204,""))</f>
        <v/>
      </c>
      <c r="P205" s="239"/>
      <c r="Q205" s="251"/>
      <c r="R205" s="189"/>
    </row>
    <row r="206" spans="1:18" x14ac:dyDescent="0.25">
      <c r="A206" s="246">
        <f>'Analitika nastave'!A206</f>
        <v>100</v>
      </c>
      <c r="B206" s="248" t="str">
        <f>'Analitika nastave'!B206</f>
        <v xml:space="preserve"> </v>
      </c>
      <c r="C206" s="246">
        <f>'Analitika nastave'!C206:C207</f>
        <v>0</v>
      </c>
      <c r="D206" s="64" t="str">
        <f>'Analitika nastave'!D206</f>
        <v>B</v>
      </c>
      <c r="E206" s="89">
        <f>IF('Analitika nastave'!J206="DA",'Analitika nastave'!E206+'Analitika nastave'!F206+'Analitika nastave'!G206+'Analitika nastave'!H206,0)</f>
        <v>0</v>
      </c>
      <c r="F206" s="238" t="str">
        <f>IF(OR('Analitika nastave'!J206:J207="DA",AND(E207&gt;=(E$7/2),E$7&gt;0)),"DA","NE")</f>
        <v>NE</v>
      </c>
      <c r="G206" s="89">
        <f>IF('Analitika nastave'!P206="DA",'Analitika nastave'!K206+'Analitika nastave'!L206+'Analitika nastave'!M206+'Analitika nastave'!N206,0)</f>
        <v>0</v>
      </c>
      <c r="H206" s="238" t="str">
        <f>IF(OR('Analitika nastave'!P206:P207="DA",AND(G207&gt;=(G$7/2),G$7&gt;0)),"DA","NE")</f>
        <v>NE</v>
      </c>
      <c r="I206" s="89">
        <f>IF('Analitika nastave'!V206="DA",'Analitika nastave'!Q206+'Analitika nastave'!R206+'Analitika nastave'!S206+'Analitika nastave'!T206,0)</f>
        <v>0</v>
      </c>
      <c r="J206" s="238" t="str">
        <f>IF(OR('Analitika nastave'!V206:V207="DA",AND(I207&gt;=(I$7/2),I$7&gt;0)),"DA","NE")</f>
        <v>NE</v>
      </c>
      <c r="K206" s="89">
        <f>IF('Analitika nastave'!AB206="DA",'Analitika nastave'!W206+'Analitika nastave'!X206+'Analitika nastave'!Y206+'Analitika nastave'!Z206,0)</f>
        <v>0</v>
      </c>
      <c r="L206" s="238" t="str">
        <f>IF(OR('Analitika nastave'!AB206:AB207="DA",AND(K207&gt;=(K$7/2),K$7&gt;0)),"DA","NE")</f>
        <v>NE</v>
      </c>
      <c r="M206" s="89">
        <f>IF('Analitika nastave'!AH206="DA",'Analitika nastave'!AC206+'Analitika nastave'!AD206+'Analitika nastave'!AE206+'Analitika nastave'!AF206,0)</f>
        <v>0</v>
      </c>
      <c r="N206" s="238" t="str">
        <f>IF(OR('Analitika nastave'!AH206:AH207="DA",AND(M207&gt;=(M$7/2),M$7&gt;0)),"DA","NE")</f>
        <v>NE</v>
      </c>
      <c r="O206" s="89">
        <f>IF('Analitika nastave'!AN206="DA",'Analitika nastave'!AI206+'Analitika nastave'!AJ206+'Analitika nastave'!AK206+'Analitika nastave'!AL206,0)</f>
        <v>0</v>
      </c>
      <c r="P206" s="238" t="str">
        <f>IF(OR('Analitika nastave'!AN206:AN207="DA",AND(O207&gt;=(O$7/2),O$7&gt;0)),"DA","NE")</f>
        <v>NE</v>
      </c>
      <c r="Q206" s="252">
        <f t="shared" ref="Q206" si="196">IF(AND(P206="DA",N206="DA",L206="DA",J206="DA",H206="DA",F206="DA"),E207+G207+I207+K207+M207+O207,0)</f>
        <v>0</v>
      </c>
      <c r="R206" s="188" t="str">
        <f t="shared" ref="R206" si="197">IF(Q206&lt;50, "NE",IF(Q206&lt;60,2,IF(Q206&lt;75,3,IF(Q206&lt;90,4,5))))</f>
        <v>NE</v>
      </c>
    </row>
    <row r="207" spans="1:18" ht="15.75" thickBot="1" x14ac:dyDescent="0.3">
      <c r="A207" s="247"/>
      <c r="B207" s="249"/>
      <c r="C207" s="247"/>
      <c r="D207" s="61" t="str">
        <f>'Analitika nastave'!D207</f>
        <v>P</v>
      </c>
      <c r="E207" s="62" t="str">
        <f>IF('Analitika nastave'!J206="DA",'Analitika nastave'!E207+'Analitika nastave'!F207+'Analitika nastave'!G207+'Analitika nastave'!H207,IF(E$7&gt;0,E$7/E$6*E206,""))</f>
        <v/>
      </c>
      <c r="F207" s="239"/>
      <c r="G207" s="68" t="str">
        <f>IF('Analitika nastave'!P206="DA",'Analitika nastave'!K207+'Analitika nastave'!L207+'Analitika nastave'!M207+'Analitika nastave'!N207,IF(G$7&gt;0,G$7/G$6*G206,""))</f>
        <v/>
      </c>
      <c r="H207" s="239"/>
      <c r="I207" s="68" t="str">
        <f>IF('Analitika nastave'!V206="DA",'Analitika nastave'!Q207+'Analitika nastave'!R207+'Analitika nastave'!S207+'Analitika nastave'!T207,IF(I$7&gt;0,I$7/I$6*I206,""))</f>
        <v/>
      </c>
      <c r="J207" s="239"/>
      <c r="K207" s="68" t="str">
        <f>IF('Analitika nastave'!AB206="DA",'Analitika nastave'!W207+'Analitika nastave'!X207+'Analitika nastave'!Y207+'Analitika nastave'!Z207,IF(K$7&gt;0,K$7/K$6*K206,""))</f>
        <v/>
      </c>
      <c r="L207" s="239"/>
      <c r="M207" s="68" t="str">
        <f>IF('Analitika nastave'!AH206="DA",'Analitika nastave'!AC207+'Analitika nastave'!AD207+'Analitika nastave'!AE207+'Analitika nastave'!AF207,IF(M$7&gt;0,M$7/M$6*M206,""))</f>
        <v/>
      </c>
      <c r="N207" s="239"/>
      <c r="O207" s="68" t="str">
        <f>IF('Analitika nastave'!AN206="DA",'Analitika nastave'!AI207+'Analitika nastave'!AJ207+'Analitika nastave'!AK207+'Analitika nastave'!AL207,IF(O$7&gt;0,O$7/O$6*O206,""))</f>
        <v/>
      </c>
      <c r="P207" s="239"/>
      <c r="Q207" s="251"/>
      <c r="R207" s="189"/>
    </row>
    <row r="208" spans="1:18" ht="15.75" hidden="1" thickBot="1" x14ac:dyDescent="0.3">
      <c r="Q208" s="91">
        <f>COUNTIF(Q8:Q207,"&gt;0")</f>
        <v>0</v>
      </c>
      <c r="R208" s="86" t="e">
        <f>AVERAGEIF(R8:R207,"&gt;=2")</f>
        <v>#DIV/0!</v>
      </c>
    </row>
    <row r="209" spans="17:17" hidden="1" x14ac:dyDescent="0.25">
      <c r="Q209" s="90" t="e">
        <f>AVERAGEIF(Q8:Q207,"&gt;0")</f>
        <v>#DIV/0!</v>
      </c>
    </row>
  </sheetData>
  <sheetProtection algorithmName="SHA-512" hashValue="9hAY1/vqVjPZkMkHITsQrlSlk3GtoW78Z2YmTg3BW9KY1TWL2+ysaDOt+2OyZdU2rei23B1/DhMwlEeUcWvYvQ==" saltValue="H2y0zvckkmve5cx9MNpinw==" spinCount="100000" sheet="1" objects="1" scenarios="1"/>
  <mergeCells count="1125">
    <mergeCell ref="Q206:Q207"/>
    <mergeCell ref="B178:B179"/>
    <mergeCell ref="C178:C179"/>
    <mergeCell ref="Q178:Q179"/>
    <mergeCell ref="Q180:Q181"/>
    <mergeCell ref="Q182:Q183"/>
    <mergeCell ref="Q184:Q185"/>
    <mergeCell ref="Q186:Q187"/>
    <mergeCell ref="Q188:Q189"/>
    <mergeCell ref="Q190:Q191"/>
    <mergeCell ref="Q192:Q193"/>
    <mergeCell ref="Q194:Q195"/>
    <mergeCell ref="Q196:Q197"/>
    <mergeCell ref="Q198:Q199"/>
    <mergeCell ref="Q200:Q201"/>
    <mergeCell ref="Q202:Q203"/>
    <mergeCell ref="B204:B205"/>
    <mergeCell ref="C204:C205"/>
    <mergeCell ref="Q204:Q205"/>
    <mergeCell ref="B206:B207"/>
    <mergeCell ref="C206:C207"/>
    <mergeCell ref="F186:F187"/>
    <mergeCell ref="F188:F189"/>
    <mergeCell ref="F202:F203"/>
    <mergeCell ref="F204:F205"/>
    <mergeCell ref="F206:F207"/>
    <mergeCell ref="H204:H205"/>
    <mergeCell ref="H206:H207"/>
    <mergeCell ref="L182:L183"/>
    <mergeCell ref="B200:B201"/>
    <mergeCell ref="C200:C201"/>
    <mergeCell ref="B202:B203"/>
    <mergeCell ref="B170:B171"/>
    <mergeCell ref="C170:C171"/>
    <mergeCell ref="Q170:Q171"/>
    <mergeCell ref="B172:B173"/>
    <mergeCell ref="C172:C173"/>
    <mergeCell ref="Q172:Q173"/>
    <mergeCell ref="Q174:Q175"/>
    <mergeCell ref="C176:C177"/>
    <mergeCell ref="Q176:Q177"/>
    <mergeCell ref="F166:F167"/>
    <mergeCell ref="F168:F169"/>
    <mergeCell ref="F170:F171"/>
    <mergeCell ref="F172:F173"/>
    <mergeCell ref="F174:F175"/>
    <mergeCell ref="F176:F177"/>
    <mergeCell ref="L172:L173"/>
    <mergeCell ref="L174:L175"/>
    <mergeCell ref="N174:N175"/>
    <mergeCell ref="L168:L169"/>
    <mergeCell ref="N168:N169"/>
    <mergeCell ref="N172:N173"/>
    <mergeCell ref="P172:P173"/>
    <mergeCell ref="P168:P169"/>
    <mergeCell ref="L170:L171"/>
    <mergeCell ref="N170:N171"/>
    <mergeCell ref="P170:P171"/>
    <mergeCell ref="L176:L177"/>
    <mergeCell ref="N176:N177"/>
    <mergeCell ref="P176:P177"/>
    <mergeCell ref="B166:B167"/>
    <mergeCell ref="C166:C167"/>
    <mergeCell ref="Q166:Q167"/>
    <mergeCell ref="B164:B165"/>
    <mergeCell ref="C164:C165"/>
    <mergeCell ref="L134:L135"/>
    <mergeCell ref="N134:N135"/>
    <mergeCell ref="P134:P135"/>
    <mergeCell ref="L148:L149"/>
    <mergeCell ref="N148:N149"/>
    <mergeCell ref="P148:P149"/>
    <mergeCell ref="L150:L151"/>
    <mergeCell ref="P138:P139"/>
    <mergeCell ref="B168:B169"/>
    <mergeCell ref="C168:C169"/>
    <mergeCell ref="Q168:Q169"/>
    <mergeCell ref="F164:F165"/>
    <mergeCell ref="H150:H151"/>
    <mergeCell ref="H152:H153"/>
    <mergeCell ref="H154:H155"/>
    <mergeCell ref="H156:H157"/>
    <mergeCell ref="H158:H159"/>
    <mergeCell ref="Q134:Q135"/>
    <mergeCell ref="Q136:Q137"/>
    <mergeCell ref="Q138:Q139"/>
    <mergeCell ref="Q140:Q141"/>
    <mergeCell ref="Q142:Q143"/>
    <mergeCell ref="Q144:Q145"/>
    <mergeCell ref="Q146:Q147"/>
    <mergeCell ref="Q148:Q149"/>
    <mergeCell ref="Q150:Q151"/>
    <mergeCell ref="Q152:Q153"/>
    <mergeCell ref="Q154:Q155"/>
    <mergeCell ref="Q156:Q157"/>
    <mergeCell ref="Q158:Q159"/>
    <mergeCell ref="Q160:Q161"/>
    <mergeCell ref="Q162:Q163"/>
    <mergeCell ref="Q164:Q165"/>
    <mergeCell ref="B162:B163"/>
    <mergeCell ref="C162:C163"/>
    <mergeCell ref="B138:B139"/>
    <mergeCell ref="C138:C139"/>
    <mergeCell ref="B140:B141"/>
    <mergeCell ref="C140:C141"/>
    <mergeCell ref="B142:B143"/>
    <mergeCell ref="C142:C143"/>
    <mergeCell ref="B156:B157"/>
    <mergeCell ref="C156:C157"/>
    <mergeCell ref="B158:B159"/>
    <mergeCell ref="C158:C159"/>
    <mergeCell ref="B160:B161"/>
    <mergeCell ref="C160:C161"/>
    <mergeCell ref="B150:B151"/>
    <mergeCell ref="C150:C151"/>
    <mergeCell ref="F138:F139"/>
    <mergeCell ref="F140:F141"/>
    <mergeCell ref="F160:F161"/>
    <mergeCell ref="F162:F163"/>
    <mergeCell ref="B144:B145"/>
    <mergeCell ref="C144:C145"/>
    <mergeCell ref="B146:B147"/>
    <mergeCell ref="C146:C147"/>
    <mergeCell ref="B148:B149"/>
    <mergeCell ref="C148:C149"/>
    <mergeCell ref="Q130:Q131"/>
    <mergeCell ref="Q132:Q133"/>
    <mergeCell ref="B134:B135"/>
    <mergeCell ref="C134:C135"/>
    <mergeCell ref="B136:B137"/>
    <mergeCell ref="C136:C137"/>
    <mergeCell ref="F134:F135"/>
    <mergeCell ref="J96:J97"/>
    <mergeCell ref="J122:J123"/>
    <mergeCell ref="J124:J125"/>
    <mergeCell ref="J126:J127"/>
    <mergeCell ref="J128:J129"/>
    <mergeCell ref="J130:J131"/>
    <mergeCell ref="B102:B103"/>
    <mergeCell ref="C102:C103"/>
    <mergeCell ref="B104:B105"/>
    <mergeCell ref="C104:C105"/>
    <mergeCell ref="B106:B107"/>
    <mergeCell ref="C106:C107"/>
    <mergeCell ref="B96:B97"/>
    <mergeCell ref="C96:C97"/>
    <mergeCell ref="B98:B99"/>
    <mergeCell ref="C98:C99"/>
    <mergeCell ref="B100:B101"/>
    <mergeCell ref="C100:C101"/>
    <mergeCell ref="B128:B129"/>
    <mergeCell ref="C128:C129"/>
    <mergeCell ref="B130:B131"/>
    <mergeCell ref="C130:C131"/>
    <mergeCell ref="F136:F137"/>
    <mergeCell ref="J132:J133"/>
    <mergeCell ref="J110:J111"/>
    <mergeCell ref="Q96:Q97"/>
    <mergeCell ref="Q98:Q99"/>
    <mergeCell ref="Q100:Q101"/>
    <mergeCell ref="Q102:Q103"/>
    <mergeCell ref="Q104:Q105"/>
    <mergeCell ref="Q106:Q107"/>
    <mergeCell ref="Q108:Q109"/>
    <mergeCell ref="Q110:Q111"/>
    <mergeCell ref="Q112:Q113"/>
    <mergeCell ref="Q114:Q115"/>
    <mergeCell ref="Q116:Q117"/>
    <mergeCell ref="Q118:Q119"/>
    <mergeCell ref="Q120:Q121"/>
    <mergeCell ref="Q122:Q123"/>
    <mergeCell ref="Q124:Q125"/>
    <mergeCell ref="Q126:Q127"/>
    <mergeCell ref="Q128:Q129"/>
    <mergeCell ref="Q62:Q63"/>
    <mergeCell ref="Q64:Q65"/>
    <mergeCell ref="Q66:Q67"/>
    <mergeCell ref="Q68:Q69"/>
    <mergeCell ref="Q70:Q71"/>
    <mergeCell ref="Q72:Q73"/>
    <mergeCell ref="Q74:Q75"/>
    <mergeCell ref="Q76:Q77"/>
    <mergeCell ref="Q78:Q79"/>
    <mergeCell ref="Q80:Q81"/>
    <mergeCell ref="Q82:Q83"/>
    <mergeCell ref="Q84:Q85"/>
    <mergeCell ref="Q86:Q87"/>
    <mergeCell ref="Q88:Q89"/>
    <mergeCell ref="Q90:Q91"/>
    <mergeCell ref="Q92:Q93"/>
    <mergeCell ref="Q94:Q95"/>
    <mergeCell ref="A42:A43"/>
    <mergeCell ref="Q42:Q43"/>
    <mergeCell ref="A44:A45"/>
    <mergeCell ref="Q44:Q45"/>
    <mergeCell ref="A46:A47"/>
    <mergeCell ref="Q46:Q47"/>
    <mergeCell ref="A48:A49"/>
    <mergeCell ref="Q48:Q49"/>
    <mergeCell ref="A50:A51"/>
    <mergeCell ref="Q50:Q51"/>
    <mergeCell ref="A52:A53"/>
    <mergeCell ref="Q52:Q53"/>
    <mergeCell ref="A54:A55"/>
    <mergeCell ref="Q54:Q55"/>
    <mergeCell ref="Q56:Q57"/>
    <mergeCell ref="Q58:Q59"/>
    <mergeCell ref="Q60:Q61"/>
    <mergeCell ref="J54:J55"/>
    <mergeCell ref="J56:J57"/>
    <mergeCell ref="J58:J59"/>
    <mergeCell ref="J60:J61"/>
    <mergeCell ref="L44:L45"/>
    <mergeCell ref="N44:N45"/>
    <mergeCell ref="P44:P45"/>
    <mergeCell ref="L46:L47"/>
    <mergeCell ref="N46:N47"/>
    <mergeCell ref="P46:P47"/>
    <mergeCell ref="L60:L61"/>
    <mergeCell ref="B48:B49"/>
    <mergeCell ref="C48:C49"/>
    <mergeCell ref="B50:B51"/>
    <mergeCell ref="C50:C51"/>
    <mergeCell ref="A30:A31"/>
    <mergeCell ref="Q30:Q31"/>
    <mergeCell ref="A32:A33"/>
    <mergeCell ref="Q32:Q33"/>
    <mergeCell ref="A34:A35"/>
    <mergeCell ref="Q34:Q35"/>
    <mergeCell ref="A36:A37"/>
    <mergeCell ref="Q36:Q37"/>
    <mergeCell ref="A38:A39"/>
    <mergeCell ref="Q38:Q39"/>
    <mergeCell ref="A40:A41"/>
    <mergeCell ref="Q40:Q41"/>
    <mergeCell ref="C24:C25"/>
    <mergeCell ref="B26:B27"/>
    <mergeCell ref="C26:C27"/>
    <mergeCell ref="B28:B29"/>
    <mergeCell ref="C28:C29"/>
    <mergeCell ref="B30:B31"/>
    <mergeCell ref="C30:C31"/>
    <mergeCell ref="F26:F27"/>
    <mergeCell ref="F28:F29"/>
    <mergeCell ref="F30:F31"/>
    <mergeCell ref="F32:F33"/>
    <mergeCell ref="H30:H31"/>
    <mergeCell ref="H32:H33"/>
    <mergeCell ref="H34:H35"/>
    <mergeCell ref="B38:B39"/>
    <mergeCell ref="C38:C39"/>
    <mergeCell ref="B32:B33"/>
    <mergeCell ref="B40:B41"/>
    <mergeCell ref="H36:H37"/>
    <mergeCell ref="H38:H39"/>
    <mergeCell ref="B20:B21"/>
    <mergeCell ref="C20:C21"/>
    <mergeCell ref="B22:B23"/>
    <mergeCell ref="C22:C23"/>
    <mergeCell ref="C8:C9"/>
    <mergeCell ref="B10:B11"/>
    <mergeCell ref="C10:C11"/>
    <mergeCell ref="B12:B13"/>
    <mergeCell ref="C12:C13"/>
    <mergeCell ref="B14:B15"/>
    <mergeCell ref="C14:C15"/>
    <mergeCell ref="B8:B9"/>
    <mergeCell ref="A24:A25"/>
    <mergeCell ref="Q24:Q25"/>
    <mergeCell ref="A26:A27"/>
    <mergeCell ref="Q26:Q27"/>
    <mergeCell ref="A28:A29"/>
    <mergeCell ref="Q28:Q29"/>
    <mergeCell ref="B16:B17"/>
    <mergeCell ref="B24:B25"/>
    <mergeCell ref="H24:H25"/>
    <mergeCell ref="H26:H27"/>
    <mergeCell ref="H28:H29"/>
    <mergeCell ref="H10:H11"/>
    <mergeCell ref="H12:H13"/>
    <mergeCell ref="H14:H15"/>
    <mergeCell ref="H16:H17"/>
    <mergeCell ref="H18:H19"/>
    <mergeCell ref="H20:H21"/>
    <mergeCell ref="H22:H23"/>
    <mergeCell ref="A68:A69"/>
    <mergeCell ref="A70:A71"/>
    <mergeCell ref="A72:A73"/>
    <mergeCell ref="A74:A75"/>
    <mergeCell ref="A76:A77"/>
    <mergeCell ref="A78:A79"/>
    <mergeCell ref="A56:A57"/>
    <mergeCell ref="A58:A59"/>
    <mergeCell ref="A60:A61"/>
    <mergeCell ref="A62:A63"/>
    <mergeCell ref="A64:A65"/>
    <mergeCell ref="A66:A67"/>
    <mergeCell ref="Q5:Q7"/>
    <mergeCell ref="Q8:Q9"/>
    <mergeCell ref="A10:A11"/>
    <mergeCell ref="Q10:Q11"/>
    <mergeCell ref="A12:A13"/>
    <mergeCell ref="Q12:Q13"/>
    <mergeCell ref="A14:A15"/>
    <mergeCell ref="Q14:Q15"/>
    <mergeCell ref="A16:A17"/>
    <mergeCell ref="Q16:Q17"/>
    <mergeCell ref="A18:A19"/>
    <mergeCell ref="Q18:Q19"/>
    <mergeCell ref="A20:A21"/>
    <mergeCell ref="Q20:Q21"/>
    <mergeCell ref="A22:A23"/>
    <mergeCell ref="Q22:Q23"/>
    <mergeCell ref="A8:A9"/>
    <mergeCell ref="C16:C17"/>
    <mergeCell ref="B18:B19"/>
    <mergeCell ref="C18:C19"/>
    <mergeCell ref="A104:A105"/>
    <mergeCell ref="A106:A107"/>
    <mergeCell ref="A108:A109"/>
    <mergeCell ref="A110:A111"/>
    <mergeCell ref="A112:A113"/>
    <mergeCell ref="A114:A115"/>
    <mergeCell ref="A92:A93"/>
    <mergeCell ref="A94:A95"/>
    <mergeCell ref="A96:A97"/>
    <mergeCell ref="A98:A99"/>
    <mergeCell ref="A100:A101"/>
    <mergeCell ref="A102:A103"/>
    <mergeCell ref="A80:A81"/>
    <mergeCell ref="A82:A83"/>
    <mergeCell ref="A84:A85"/>
    <mergeCell ref="A86:A87"/>
    <mergeCell ref="A88:A89"/>
    <mergeCell ref="A90:A91"/>
    <mergeCell ref="A140:A141"/>
    <mergeCell ref="A142:A143"/>
    <mergeCell ref="A144:A145"/>
    <mergeCell ref="A146:A147"/>
    <mergeCell ref="A148:A149"/>
    <mergeCell ref="A150:A151"/>
    <mergeCell ref="A128:A129"/>
    <mergeCell ref="A130:A131"/>
    <mergeCell ref="A132:A133"/>
    <mergeCell ref="A134:A135"/>
    <mergeCell ref="A136:A137"/>
    <mergeCell ref="A138:A139"/>
    <mergeCell ref="A116:A117"/>
    <mergeCell ref="A118:A119"/>
    <mergeCell ref="A120:A121"/>
    <mergeCell ref="A122:A123"/>
    <mergeCell ref="A124:A125"/>
    <mergeCell ref="A126:A127"/>
    <mergeCell ref="A200:A201"/>
    <mergeCell ref="A202:A203"/>
    <mergeCell ref="A204:A205"/>
    <mergeCell ref="A206:A207"/>
    <mergeCell ref="A188:A189"/>
    <mergeCell ref="A190:A191"/>
    <mergeCell ref="A192:A193"/>
    <mergeCell ref="A194:A195"/>
    <mergeCell ref="A196:A197"/>
    <mergeCell ref="A198:A199"/>
    <mergeCell ref="A176:A177"/>
    <mergeCell ref="A178:A179"/>
    <mergeCell ref="A180:A181"/>
    <mergeCell ref="A182:A183"/>
    <mergeCell ref="A184:A185"/>
    <mergeCell ref="A186:A187"/>
    <mergeCell ref="A164:A165"/>
    <mergeCell ref="A166:A167"/>
    <mergeCell ref="A168:A169"/>
    <mergeCell ref="A170:A171"/>
    <mergeCell ref="A172:A173"/>
    <mergeCell ref="A174:A175"/>
    <mergeCell ref="A152:A153"/>
    <mergeCell ref="A154:A155"/>
    <mergeCell ref="A156:A157"/>
    <mergeCell ref="A158:A159"/>
    <mergeCell ref="A160:A161"/>
    <mergeCell ref="A162:A163"/>
    <mergeCell ref="B60:B61"/>
    <mergeCell ref="C60:C61"/>
    <mergeCell ref="B62:B63"/>
    <mergeCell ref="C62:C63"/>
    <mergeCell ref="B64:B65"/>
    <mergeCell ref="C64:C65"/>
    <mergeCell ref="B54:B55"/>
    <mergeCell ref="C54:C55"/>
    <mergeCell ref="B56:B57"/>
    <mergeCell ref="C56:C57"/>
    <mergeCell ref="B58:B59"/>
    <mergeCell ref="C58:C59"/>
    <mergeCell ref="B82:B83"/>
    <mergeCell ref="C82:C83"/>
    <mergeCell ref="B124:B125"/>
    <mergeCell ref="C124:C125"/>
    <mergeCell ref="B114:B115"/>
    <mergeCell ref="C114:C115"/>
    <mergeCell ref="B116:B117"/>
    <mergeCell ref="C116:C117"/>
    <mergeCell ref="B118:B119"/>
    <mergeCell ref="C118:C119"/>
    <mergeCell ref="B108:B109"/>
    <mergeCell ref="C108:C109"/>
    <mergeCell ref="B110:B111"/>
    <mergeCell ref="C110:C111"/>
    <mergeCell ref="C34:C35"/>
    <mergeCell ref="B36:B37"/>
    <mergeCell ref="C36:C37"/>
    <mergeCell ref="B78:B79"/>
    <mergeCell ref="C78:C79"/>
    <mergeCell ref="B80:B81"/>
    <mergeCell ref="C80:C81"/>
    <mergeCell ref="B72:B73"/>
    <mergeCell ref="C72:C73"/>
    <mergeCell ref="B74:B75"/>
    <mergeCell ref="C74:C75"/>
    <mergeCell ref="B76:B77"/>
    <mergeCell ref="C76:C77"/>
    <mergeCell ref="B66:B67"/>
    <mergeCell ref="C66:C67"/>
    <mergeCell ref="B68:B69"/>
    <mergeCell ref="C68:C69"/>
    <mergeCell ref="B70:B71"/>
    <mergeCell ref="C70:C71"/>
    <mergeCell ref="B52:B53"/>
    <mergeCell ref="C52:C53"/>
    <mergeCell ref="C40:C41"/>
    <mergeCell ref="B42:B43"/>
    <mergeCell ref="C42:C43"/>
    <mergeCell ref="B44:B45"/>
    <mergeCell ref="C44:C45"/>
    <mergeCell ref="B46:B47"/>
    <mergeCell ref="C46:C47"/>
    <mergeCell ref="A5:A7"/>
    <mergeCell ref="B5:B7"/>
    <mergeCell ref="C5:C7"/>
    <mergeCell ref="B198:B199"/>
    <mergeCell ref="C198:C199"/>
    <mergeCell ref="B174:B175"/>
    <mergeCell ref="C174:C175"/>
    <mergeCell ref="B176:B177"/>
    <mergeCell ref="B126:B127"/>
    <mergeCell ref="C126:C127"/>
    <mergeCell ref="B90:B91"/>
    <mergeCell ref="C90:C91"/>
    <mergeCell ref="B92:B93"/>
    <mergeCell ref="C92:C93"/>
    <mergeCell ref="B94:B95"/>
    <mergeCell ref="C94:C95"/>
    <mergeCell ref="B120:B121"/>
    <mergeCell ref="C120:C121"/>
    <mergeCell ref="B122:B123"/>
    <mergeCell ref="C122:C123"/>
    <mergeCell ref="B112:B113"/>
    <mergeCell ref="C32:C33"/>
    <mergeCell ref="B34:B35"/>
    <mergeCell ref="C112:C113"/>
    <mergeCell ref="B84:B85"/>
    <mergeCell ref="C84:C85"/>
    <mergeCell ref="B86:B87"/>
    <mergeCell ref="C86:C87"/>
    <mergeCell ref="B88:B89"/>
    <mergeCell ref="C88:C89"/>
    <mergeCell ref="B152:B153"/>
    <mergeCell ref="C152:C153"/>
    <mergeCell ref="B154:B155"/>
    <mergeCell ref="C154:C155"/>
    <mergeCell ref="C202:C203"/>
    <mergeCell ref="B192:B193"/>
    <mergeCell ref="C192:C193"/>
    <mergeCell ref="B194:B195"/>
    <mergeCell ref="C194:C195"/>
    <mergeCell ref="B196:B197"/>
    <mergeCell ref="C196:C197"/>
    <mergeCell ref="B186:B187"/>
    <mergeCell ref="C186:C187"/>
    <mergeCell ref="B188:B189"/>
    <mergeCell ref="C188:C189"/>
    <mergeCell ref="B190:B191"/>
    <mergeCell ref="C190:C191"/>
    <mergeCell ref="B180:B181"/>
    <mergeCell ref="C180:C181"/>
    <mergeCell ref="B182:B183"/>
    <mergeCell ref="C182:C183"/>
    <mergeCell ref="B184:B185"/>
    <mergeCell ref="C184:C185"/>
    <mergeCell ref="B132:B133"/>
    <mergeCell ref="C132:C133"/>
    <mergeCell ref="O5:P5"/>
    <mergeCell ref="F6:F7"/>
    <mergeCell ref="H6:H7"/>
    <mergeCell ref="J6:J7"/>
    <mergeCell ref="L6:L7"/>
    <mergeCell ref="N6:N7"/>
    <mergeCell ref="P6:P7"/>
    <mergeCell ref="E5:F5"/>
    <mergeCell ref="G5:H5"/>
    <mergeCell ref="I5:J5"/>
    <mergeCell ref="K5:L5"/>
    <mergeCell ref="M5:N5"/>
    <mergeCell ref="F22:F23"/>
    <mergeCell ref="F24:F25"/>
    <mergeCell ref="F10:F11"/>
    <mergeCell ref="F12:F13"/>
    <mergeCell ref="F14:F15"/>
    <mergeCell ref="F16:F17"/>
    <mergeCell ref="F18:F19"/>
    <mergeCell ref="F20:F21"/>
    <mergeCell ref="F8:F9"/>
    <mergeCell ref="H8:H9"/>
    <mergeCell ref="J8:J9"/>
    <mergeCell ref="L8:L9"/>
    <mergeCell ref="N8:N9"/>
    <mergeCell ref="P8:P9"/>
    <mergeCell ref="L14:L15"/>
    <mergeCell ref="N14:N15"/>
    <mergeCell ref="P14:P15"/>
    <mergeCell ref="N22:N23"/>
    <mergeCell ref="P22:P23"/>
    <mergeCell ref="L16:L17"/>
    <mergeCell ref="F58:F59"/>
    <mergeCell ref="F60:F61"/>
    <mergeCell ref="F62:F63"/>
    <mergeCell ref="F64:F65"/>
    <mergeCell ref="F66:F67"/>
    <mergeCell ref="F68:F69"/>
    <mergeCell ref="F46:F47"/>
    <mergeCell ref="F48:F49"/>
    <mergeCell ref="F50:F51"/>
    <mergeCell ref="F52:F53"/>
    <mergeCell ref="F54:F55"/>
    <mergeCell ref="F56:F57"/>
    <mergeCell ref="F34:F35"/>
    <mergeCell ref="F36:F37"/>
    <mergeCell ref="F38:F39"/>
    <mergeCell ref="F40:F41"/>
    <mergeCell ref="F42:F43"/>
    <mergeCell ref="F44:F45"/>
    <mergeCell ref="F94:F95"/>
    <mergeCell ref="F96:F97"/>
    <mergeCell ref="F98:F99"/>
    <mergeCell ref="F100:F101"/>
    <mergeCell ref="F102:F103"/>
    <mergeCell ref="F104:F105"/>
    <mergeCell ref="F82:F83"/>
    <mergeCell ref="F84:F85"/>
    <mergeCell ref="F86:F87"/>
    <mergeCell ref="F88:F89"/>
    <mergeCell ref="F90:F91"/>
    <mergeCell ref="F92:F93"/>
    <mergeCell ref="F70:F71"/>
    <mergeCell ref="F72:F73"/>
    <mergeCell ref="F74:F75"/>
    <mergeCell ref="F76:F77"/>
    <mergeCell ref="F78:F79"/>
    <mergeCell ref="F80:F81"/>
    <mergeCell ref="F118:F119"/>
    <mergeCell ref="F120:F121"/>
    <mergeCell ref="F122:F123"/>
    <mergeCell ref="F124:F125"/>
    <mergeCell ref="F126:F127"/>
    <mergeCell ref="F128:F129"/>
    <mergeCell ref="F106:F107"/>
    <mergeCell ref="F108:F109"/>
    <mergeCell ref="F110:F111"/>
    <mergeCell ref="F112:F113"/>
    <mergeCell ref="F114:F115"/>
    <mergeCell ref="F116:F117"/>
    <mergeCell ref="F154:F155"/>
    <mergeCell ref="F156:F157"/>
    <mergeCell ref="F130:F131"/>
    <mergeCell ref="F132:F133"/>
    <mergeCell ref="F158:F159"/>
    <mergeCell ref="F142:F143"/>
    <mergeCell ref="F144:F145"/>
    <mergeCell ref="F146:F147"/>
    <mergeCell ref="F148:F149"/>
    <mergeCell ref="F150:F151"/>
    <mergeCell ref="F152:F153"/>
    <mergeCell ref="H56:H57"/>
    <mergeCell ref="H58:H59"/>
    <mergeCell ref="H108:H109"/>
    <mergeCell ref="H110:H111"/>
    <mergeCell ref="H112:H113"/>
    <mergeCell ref="H114:H115"/>
    <mergeCell ref="H116:H117"/>
    <mergeCell ref="H118:H119"/>
    <mergeCell ref="H96:H97"/>
    <mergeCell ref="H98:H99"/>
    <mergeCell ref="H100:H101"/>
    <mergeCell ref="H102:H103"/>
    <mergeCell ref="H104:H105"/>
    <mergeCell ref="H106:H107"/>
    <mergeCell ref="H84:H85"/>
    <mergeCell ref="H48:H49"/>
    <mergeCell ref="H50:H51"/>
    <mergeCell ref="H52:H53"/>
    <mergeCell ref="F190:F191"/>
    <mergeCell ref="F192:F193"/>
    <mergeCell ref="F194:F195"/>
    <mergeCell ref="F196:F197"/>
    <mergeCell ref="F198:F199"/>
    <mergeCell ref="F200:F201"/>
    <mergeCell ref="F178:F179"/>
    <mergeCell ref="F180:F181"/>
    <mergeCell ref="F182:F183"/>
    <mergeCell ref="F184:F185"/>
    <mergeCell ref="H72:H73"/>
    <mergeCell ref="H74:H75"/>
    <mergeCell ref="H76:H77"/>
    <mergeCell ref="H78:H79"/>
    <mergeCell ref="H80:H81"/>
    <mergeCell ref="H82:H83"/>
    <mergeCell ref="H60:H61"/>
    <mergeCell ref="H62:H63"/>
    <mergeCell ref="H64:H65"/>
    <mergeCell ref="H66:H67"/>
    <mergeCell ref="H68:H69"/>
    <mergeCell ref="H70:H71"/>
    <mergeCell ref="H86:H87"/>
    <mergeCell ref="H88:H89"/>
    <mergeCell ref="H90:H91"/>
    <mergeCell ref="H92:H93"/>
    <mergeCell ref="H94:H95"/>
    <mergeCell ref="H164:H165"/>
    <mergeCell ref="H166:H167"/>
    <mergeCell ref="H144:H145"/>
    <mergeCell ref="H146:H147"/>
    <mergeCell ref="H148:H149"/>
    <mergeCell ref="H132:H133"/>
    <mergeCell ref="H134:H135"/>
    <mergeCell ref="H136:H137"/>
    <mergeCell ref="H138:H139"/>
    <mergeCell ref="H140:H141"/>
    <mergeCell ref="H142:H143"/>
    <mergeCell ref="H120:H121"/>
    <mergeCell ref="H122:H123"/>
    <mergeCell ref="H124:H125"/>
    <mergeCell ref="H126:H127"/>
    <mergeCell ref="H128:H129"/>
    <mergeCell ref="H130:H131"/>
    <mergeCell ref="J10:J11"/>
    <mergeCell ref="J12:J13"/>
    <mergeCell ref="J14:J15"/>
    <mergeCell ref="J16:J17"/>
    <mergeCell ref="J18:J19"/>
    <mergeCell ref="J20:J21"/>
    <mergeCell ref="J22:J23"/>
    <mergeCell ref="J24:J25"/>
    <mergeCell ref="J72:J73"/>
    <mergeCell ref="J102:J103"/>
    <mergeCell ref="J104:J105"/>
    <mergeCell ref="J106:J107"/>
    <mergeCell ref="J108:J109"/>
    <mergeCell ref="J112:J113"/>
    <mergeCell ref="J114:J115"/>
    <mergeCell ref="H40:H41"/>
    <mergeCell ref="H42:H43"/>
    <mergeCell ref="H44:H45"/>
    <mergeCell ref="H46:H47"/>
    <mergeCell ref="H54:H55"/>
    <mergeCell ref="H192:H193"/>
    <mergeCell ref="H194:H195"/>
    <mergeCell ref="H196:H197"/>
    <mergeCell ref="H198:H199"/>
    <mergeCell ref="H200:H201"/>
    <mergeCell ref="H202:H203"/>
    <mergeCell ref="H180:H181"/>
    <mergeCell ref="H182:H183"/>
    <mergeCell ref="H184:H185"/>
    <mergeCell ref="H186:H187"/>
    <mergeCell ref="H188:H189"/>
    <mergeCell ref="H190:H191"/>
    <mergeCell ref="H168:H169"/>
    <mergeCell ref="H170:H171"/>
    <mergeCell ref="H172:H173"/>
    <mergeCell ref="H174:H175"/>
    <mergeCell ref="H176:H177"/>
    <mergeCell ref="H178:H179"/>
    <mergeCell ref="H160:H161"/>
    <mergeCell ref="H162:H163"/>
    <mergeCell ref="J50:J51"/>
    <mergeCell ref="J52:J53"/>
    <mergeCell ref="J38:J39"/>
    <mergeCell ref="J40:J41"/>
    <mergeCell ref="J42:J43"/>
    <mergeCell ref="J44:J45"/>
    <mergeCell ref="J46:J47"/>
    <mergeCell ref="J48:J49"/>
    <mergeCell ref="J26:J27"/>
    <mergeCell ref="J28:J29"/>
    <mergeCell ref="J30:J31"/>
    <mergeCell ref="J32:J33"/>
    <mergeCell ref="J34:J35"/>
    <mergeCell ref="J36:J37"/>
    <mergeCell ref="J86:J87"/>
    <mergeCell ref="J88:J89"/>
    <mergeCell ref="J90:J91"/>
    <mergeCell ref="J92:J93"/>
    <mergeCell ref="J94:J95"/>
    <mergeCell ref="J74:J75"/>
    <mergeCell ref="J76:J77"/>
    <mergeCell ref="J78:J79"/>
    <mergeCell ref="J80:J81"/>
    <mergeCell ref="J82:J83"/>
    <mergeCell ref="J84:J85"/>
    <mergeCell ref="J62:J63"/>
    <mergeCell ref="J64:J65"/>
    <mergeCell ref="J66:J67"/>
    <mergeCell ref="J68:J69"/>
    <mergeCell ref="J70:J71"/>
    <mergeCell ref="J178:J179"/>
    <mergeCell ref="J180:J181"/>
    <mergeCell ref="J158:J159"/>
    <mergeCell ref="J160:J161"/>
    <mergeCell ref="J162:J163"/>
    <mergeCell ref="J164:J165"/>
    <mergeCell ref="J166:J167"/>
    <mergeCell ref="J168:J169"/>
    <mergeCell ref="J146:J147"/>
    <mergeCell ref="J148:J149"/>
    <mergeCell ref="J150:J151"/>
    <mergeCell ref="J152:J153"/>
    <mergeCell ref="J154:J155"/>
    <mergeCell ref="J156:J157"/>
    <mergeCell ref="J134:J135"/>
    <mergeCell ref="J136:J137"/>
    <mergeCell ref="J138:J139"/>
    <mergeCell ref="J140:J141"/>
    <mergeCell ref="J142:J143"/>
    <mergeCell ref="J144:J145"/>
    <mergeCell ref="J206:J207"/>
    <mergeCell ref="L10:L11"/>
    <mergeCell ref="N10:N11"/>
    <mergeCell ref="P10:P11"/>
    <mergeCell ref="L12:L13"/>
    <mergeCell ref="N12:N13"/>
    <mergeCell ref="P12:P13"/>
    <mergeCell ref="J194:J195"/>
    <mergeCell ref="J196:J197"/>
    <mergeCell ref="J198:J199"/>
    <mergeCell ref="J200:J201"/>
    <mergeCell ref="J202:J203"/>
    <mergeCell ref="J204:J205"/>
    <mergeCell ref="J182:J183"/>
    <mergeCell ref="J184:J185"/>
    <mergeCell ref="J186:J187"/>
    <mergeCell ref="J188:J189"/>
    <mergeCell ref="J190:J191"/>
    <mergeCell ref="J192:J193"/>
    <mergeCell ref="J170:J171"/>
    <mergeCell ref="J172:J173"/>
    <mergeCell ref="J174:J175"/>
    <mergeCell ref="J176:J177"/>
    <mergeCell ref="L20:L21"/>
    <mergeCell ref="N20:N21"/>
    <mergeCell ref="P20:P21"/>
    <mergeCell ref="L22:L23"/>
    <mergeCell ref="J116:J117"/>
    <mergeCell ref="J118:J119"/>
    <mergeCell ref="J120:J121"/>
    <mergeCell ref="J98:J99"/>
    <mergeCell ref="J100:J101"/>
    <mergeCell ref="L36:L37"/>
    <mergeCell ref="N36:N37"/>
    <mergeCell ref="P36:P37"/>
    <mergeCell ref="L38:L39"/>
    <mergeCell ref="N38:N39"/>
    <mergeCell ref="P38:P39"/>
    <mergeCell ref="L32:L33"/>
    <mergeCell ref="N32:N33"/>
    <mergeCell ref="P32:P33"/>
    <mergeCell ref="L34:L35"/>
    <mergeCell ref="N34:N35"/>
    <mergeCell ref="P34:P35"/>
    <mergeCell ref="N16:N17"/>
    <mergeCell ref="P16:P17"/>
    <mergeCell ref="L18:L19"/>
    <mergeCell ref="N18:N19"/>
    <mergeCell ref="P18:P19"/>
    <mergeCell ref="L28:L29"/>
    <mergeCell ref="N28:N29"/>
    <mergeCell ref="P28:P29"/>
    <mergeCell ref="L30:L31"/>
    <mergeCell ref="N30:N31"/>
    <mergeCell ref="P30:P31"/>
    <mergeCell ref="L24:L25"/>
    <mergeCell ref="N24:N25"/>
    <mergeCell ref="P24:P25"/>
    <mergeCell ref="L26:L27"/>
    <mergeCell ref="N26:N27"/>
    <mergeCell ref="P26:P27"/>
    <mergeCell ref="L56:L57"/>
    <mergeCell ref="N56:N57"/>
    <mergeCell ref="P56:P57"/>
    <mergeCell ref="L58:L59"/>
    <mergeCell ref="N58:N59"/>
    <mergeCell ref="P58:P59"/>
    <mergeCell ref="L40:L41"/>
    <mergeCell ref="N40:N41"/>
    <mergeCell ref="P40:P41"/>
    <mergeCell ref="L42:L43"/>
    <mergeCell ref="N42:N43"/>
    <mergeCell ref="P42:P43"/>
    <mergeCell ref="L52:L53"/>
    <mergeCell ref="N52:N53"/>
    <mergeCell ref="P52:P53"/>
    <mergeCell ref="L54:L55"/>
    <mergeCell ref="N54:N55"/>
    <mergeCell ref="P54:P55"/>
    <mergeCell ref="L48:L49"/>
    <mergeCell ref="N48:N49"/>
    <mergeCell ref="P48:P49"/>
    <mergeCell ref="L50:L51"/>
    <mergeCell ref="N50:N51"/>
    <mergeCell ref="P50:P51"/>
    <mergeCell ref="L68:L69"/>
    <mergeCell ref="N68:N69"/>
    <mergeCell ref="P68:P69"/>
    <mergeCell ref="L70:L71"/>
    <mergeCell ref="N70:N71"/>
    <mergeCell ref="P70:P71"/>
    <mergeCell ref="L64:L65"/>
    <mergeCell ref="N64:N65"/>
    <mergeCell ref="P64:P65"/>
    <mergeCell ref="L66:L67"/>
    <mergeCell ref="N66:N67"/>
    <mergeCell ref="P66:P67"/>
    <mergeCell ref="N60:N61"/>
    <mergeCell ref="P60:P61"/>
    <mergeCell ref="L62:L63"/>
    <mergeCell ref="N62:N63"/>
    <mergeCell ref="P62:P63"/>
    <mergeCell ref="L80:L81"/>
    <mergeCell ref="N80:N81"/>
    <mergeCell ref="P80:P81"/>
    <mergeCell ref="L82:L83"/>
    <mergeCell ref="N82:N83"/>
    <mergeCell ref="P82:P83"/>
    <mergeCell ref="L76:L77"/>
    <mergeCell ref="N76:N77"/>
    <mergeCell ref="P76:P77"/>
    <mergeCell ref="L78:L79"/>
    <mergeCell ref="N78:N79"/>
    <mergeCell ref="P78:P79"/>
    <mergeCell ref="L72:L73"/>
    <mergeCell ref="N72:N73"/>
    <mergeCell ref="P72:P73"/>
    <mergeCell ref="L74:L75"/>
    <mergeCell ref="N74:N75"/>
    <mergeCell ref="P74:P75"/>
    <mergeCell ref="L92:L93"/>
    <mergeCell ref="N92:N93"/>
    <mergeCell ref="P92:P93"/>
    <mergeCell ref="L94:L95"/>
    <mergeCell ref="N94:N95"/>
    <mergeCell ref="P94:P95"/>
    <mergeCell ref="L88:L89"/>
    <mergeCell ref="N88:N89"/>
    <mergeCell ref="P88:P89"/>
    <mergeCell ref="L90:L91"/>
    <mergeCell ref="N90:N91"/>
    <mergeCell ref="P90:P91"/>
    <mergeCell ref="L84:L85"/>
    <mergeCell ref="N84:N85"/>
    <mergeCell ref="P84:P85"/>
    <mergeCell ref="L86:L87"/>
    <mergeCell ref="N86:N87"/>
    <mergeCell ref="P86:P87"/>
    <mergeCell ref="L112:L113"/>
    <mergeCell ref="N112:N113"/>
    <mergeCell ref="P112:P113"/>
    <mergeCell ref="L114:L115"/>
    <mergeCell ref="N114:N115"/>
    <mergeCell ref="P114:P115"/>
    <mergeCell ref="L96:L97"/>
    <mergeCell ref="N96:N97"/>
    <mergeCell ref="P96:P97"/>
    <mergeCell ref="L98:L99"/>
    <mergeCell ref="N98:N99"/>
    <mergeCell ref="P98:P99"/>
    <mergeCell ref="L108:L109"/>
    <mergeCell ref="N108:N109"/>
    <mergeCell ref="P108:P109"/>
    <mergeCell ref="L110:L111"/>
    <mergeCell ref="N110:N111"/>
    <mergeCell ref="P110:P111"/>
    <mergeCell ref="L104:L105"/>
    <mergeCell ref="N104:N105"/>
    <mergeCell ref="P104:P105"/>
    <mergeCell ref="L106:L107"/>
    <mergeCell ref="N106:N107"/>
    <mergeCell ref="P106:P107"/>
    <mergeCell ref="L100:L101"/>
    <mergeCell ref="N100:N101"/>
    <mergeCell ref="P100:P101"/>
    <mergeCell ref="L102:L103"/>
    <mergeCell ref="N102:N103"/>
    <mergeCell ref="P102:P103"/>
    <mergeCell ref="L124:L125"/>
    <mergeCell ref="N124:N125"/>
    <mergeCell ref="P124:P125"/>
    <mergeCell ref="L126:L127"/>
    <mergeCell ref="N126:N127"/>
    <mergeCell ref="P126:P127"/>
    <mergeCell ref="L120:L121"/>
    <mergeCell ref="N120:N121"/>
    <mergeCell ref="P120:P121"/>
    <mergeCell ref="L122:L123"/>
    <mergeCell ref="N122:N123"/>
    <mergeCell ref="P122:P123"/>
    <mergeCell ref="L116:L117"/>
    <mergeCell ref="N116:N117"/>
    <mergeCell ref="P116:P117"/>
    <mergeCell ref="L118:L119"/>
    <mergeCell ref="N118:N119"/>
    <mergeCell ref="P118:P119"/>
    <mergeCell ref="L144:L145"/>
    <mergeCell ref="N144:N145"/>
    <mergeCell ref="P144:P145"/>
    <mergeCell ref="L146:L147"/>
    <mergeCell ref="N146:N147"/>
    <mergeCell ref="P146:P147"/>
    <mergeCell ref="L156:L157"/>
    <mergeCell ref="N156:N157"/>
    <mergeCell ref="P156:P157"/>
    <mergeCell ref="L152:L153"/>
    <mergeCell ref="N152:N153"/>
    <mergeCell ref="P152:P153"/>
    <mergeCell ref="L128:L129"/>
    <mergeCell ref="N128:N129"/>
    <mergeCell ref="P128:P129"/>
    <mergeCell ref="L130:L131"/>
    <mergeCell ref="N130:N131"/>
    <mergeCell ref="P130:P131"/>
    <mergeCell ref="L140:L141"/>
    <mergeCell ref="N140:N141"/>
    <mergeCell ref="P140:P141"/>
    <mergeCell ref="L142:L143"/>
    <mergeCell ref="N142:N143"/>
    <mergeCell ref="P142:P143"/>
    <mergeCell ref="L136:L137"/>
    <mergeCell ref="L138:L139"/>
    <mergeCell ref="N138:N139"/>
    <mergeCell ref="N136:N137"/>
    <mergeCell ref="P136:P137"/>
    <mergeCell ref="L132:L133"/>
    <mergeCell ref="N132:N133"/>
    <mergeCell ref="P132:P133"/>
    <mergeCell ref="L158:L159"/>
    <mergeCell ref="N158:N159"/>
    <mergeCell ref="P158:P159"/>
    <mergeCell ref="L178:L179"/>
    <mergeCell ref="N178:N179"/>
    <mergeCell ref="P178:P179"/>
    <mergeCell ref="L160:L161"/>
    <mergeCell ref="N160:N161"/>
    <mergeCell ref="P160:P161"/>
    <mergeCell ref="L162:L163"/>
    <mergeCell ref="N162:N163"/>
    <mergeCell ref="P162:P163"/>
    <mergeCell ref="N150:N151"/>
    <mergeCell ref="P150:P151"/>
    <mergeCell ref="P182:P183"/>
    <mergeCell ref="L184:L185"/>
    <mergeCell ref="N184:N185"/>
    <mergeCell ref="P184:P185"/>
    <mergeCell ref="L154:L155"/>
    <mergeCell ref="N154:N155"/>
    <mergeCell ref="P154:P155"/>
    <mergeCell ref="L166:L167"/>
    <mergeCell ref="N166:N167"/>
    <mergeCell ref="P166:P167"/>
    <mergeCell ref="L164:L165"/>
    <mergeCell ref="N164:N165"/>
    <mergeCell ref="P164:P165"/>
    <mergeCell ref="L186:L187"/>
    <mergeCell ref="N186:N187"/>
    <mergeCell ref="P186:P187"/>
    <mergeCell ref="N182:N183"/>
    <mergeCell ref="P174:P175"/>
    <mergeCell ref="P196:P197"/>
    <mergeCell ref="L180:L181"/>
    <mergeCell ref="N180:N181"/>
    <mergeCell ref="P180:P181"/>
    <mergeCell ref="L192:L193"/>
    <mergeCell ref="N192:N193"/>
    <mergeCell ref="P192:P193"/>
    <mergeCell ref="L194:L195"/>
    <mergeCell ref="N194:N195"/>
    <mergeCell ref="L206:L207"/>
    <mergeCell ref="N206:N207"/>
    <mergeCell ref="P206:P207"/>
    <mergeCell ref="L200:L201"/>
    <mergeCell ref="N200:N201"/>
    <mergeCell ref="P200:P201"/>
    <mergeCell ref="L202:L203"/>
    <mergeCell ref="N202:N203"/>
    <mergeCell ref="P202:P203"/>
    <mergeCell ref="L198:L199"/>
    <mergeCell ref="N198:N199"/>
    <mergeCell ref="P198:P199"/>
    <mergeCell ref="P194:P195"/>
    <mergeCell ref="L188:L189"/>
    <mergeCell ref="N188:N189"/>
    <mergeCell ref="P188:P189"/>
    <mergeCell ref="L204:L205"/>
    <mergeCell ref="N204:N205"/>
    <mergeCell ref="P204:P205"/>
    <mergeCell ref="L190:L191"/>
    <mergeCell ref="N190:N191"/>
    <mergeCell ref="P190:P191"/>
    <mergeCell ref="L196:L197"/>
    <mergeCell ref="N196:N197"/>
    <mergeCell ref="R5:R7"/>
    <mergeCell ref="R8:R9"/>
    <mergeCell ref="R10:R11"/>
    <mergeCell ref="R12:R13"/>
    <mergeCell ref="R14:R15"/>
    <mergeCell ref="R16:R17"/>
    <mergeCell ref="R18:R19"/>
    <mergeCell ref="R20:R21"/>
    <mergeCell ref="R22:R23"/>
    <mergeCell ref="R24:R25"/>
    <mergeCell ref="R26:R27"/>
    <mergeCell ref="R28:R29"/>
    <mergeCell ref="R30:R31"/>
    <mergeCell ref="R32:R33"/>
    <mergeCell ref="R34:R35"/>
    <mergeCell ref="R36:R37"/>
    <mergeCell ref="R38:R39"/>
    <mergeCell ref="R104:R105"/>
    <mergeCell ref="R106:R107"/>
    <mergeCell ref="R40:R41"/>
    <mergeCell ref="R42:R43"/>
    <mergeCell ref="R44:R45"/>
    <mergeCell ref="R46:R47"/>
    <mergeCell ref="R48:R49"/>
    <mergeCell ref="R50:R51"/>
    <mergeCell ref="R52:R53"/>
    <mergeCell ref="R54:R55"/>
    <mergeCell ref="R56:R57"/>
    <mergeCell ref="R58:R59"/>
    <mergeCell ref="R60:R61"/>
    <mergeCell ref="R62:R63"/>
    <mergeCell ref="R64:R65"/>
    <mergeCell ref="R66:R67"/>
    <mergeCell ref="R68:R69"/>
    <mergeCell ref="R70:R71"/>
    <mergeCell ref="R72:R73"/>
    <mergeCell ref="R198:R199"/>
    <mergeCell ref="R200:R201"/>
    <mergeCell ref="R202:R203"/>
    <mergeCell ref="R204:R205"/>
    <mergeCell ref="R206:R207"/>
    <mergeCell ref="R142:R143"/>
    <mergeCell ref="R144:R145"/>
    <mergeCell ref="R146:R147"/>
    <mergeCell ref="R148:R149"/>
    <mergeCell ref="R150:R151"/>
    <mergeCell ref="R152:R153"/>
    <mergeCell ref="R154:R155"/>
    <mergeCell ref="R156:R157"/>
    <mergeCell ref="R158:R159"/>
    <mergeCell ref="R160:R161"/>
    <mergeCell ref="R162:R163"/>
    <mergeCell ref="R164:R165"/>
    <mergeCell ref="R166:R167"/>
    <mergeCell ref="R168:R169"/>
    <mergeCell ref="R170:R171"/>
    <mergeCell ref="R172:R173"/>
    <mergeCell ref="R174:R175"/>
    <mergeCell ref="R194:R195"/>
    <mergeCell ref="R108:R109"/>
    <mergeCell ref="R110:R111"/>
    <mergeCell ref="R112:R113"/>
    <mergeCell ref="R114:R115"/>
    <mergeCell ref="R116:R117"/>
    <mergeCell ref="R118:R119"/>
    <mergeCell ref="R120:R121"/>
    <mergeCell ref="R122:R123"/>
    <mergeCell ref="R124:R125"/>
    <mergeCell ref="R126:R127"/>
    <mergeCell ref="R128:R129"/>
    <mergeCell ref="R130:R131"/>
    <mergeCell ref="R132:R133"/>
    <mergeCell ref="R134:R135"/>
    <mergeCell ref="R136:R137"/>
    <mergeCell ref="R196:R197"/>
    <mergeCell ref="R138:R139"/>
    <mergeCell ref="R140:R141"/>
    <mergeCell ref="K4:L4"/>
    <mergeCell ref="A2:C2"/>
    <mergeCell ref="D2:D3"/>
    <mergeCell ref="D4:E4"/>
    <mergeCell ref="F4:I4"/>
    <mergeCell ref="E2:G3"/>
    <mergeCell ref="I2:I3"/>
    <mergeCell ref="J2:J3"/>
    <mergeCell ref="R176:R177"/>
    <mergeCell ref="R178:R179"/>
    <mergeCell ref="R180:R181"/>
    <mergeCell ref="R182:R183"/>
    <mergeCell ref="R184:R185"/>
    <mergeCell ref="R186:R187"/>
    <mergeCell ref="R188:R189"/>
    <mergeCell ref="R190:R191"/>
    <mergeCell ref="R192:R193"/>
    <mergeCell ref="R74:R75"/>
    <mergeCell ref="R76:R77"/>
    <mergeCell ref="R78:R79"/>
    <mergeCell ref="R80:R81"/>
    <mergeCell ref="R82:R83"/>
    <mergeCell ref="R84:R85"/>
    <mergeCell ref="R86:R87"/>
    <mergeCell ref="R88:R89"/>
    <mergeCell ref="R90:R91"/>
    <mergeCell ref="R92:R93"/>
    <mergeCell ref="R94:R95"/>
    <mergeCell ref="R96:R97"/>
    <mergeCell ref="R98:R99"/>
    <mergeCell ref="R100:R101"/>
    <mergeCell ref="R102:R103"/>
  </mergeCells>
  <conditionalFormatting sqref="F8:F207 H8:H207 J8:J207 L8:L207">
    <cfRule type="cellIs" dxfId="20" priority="22" operator="equal">
      <formula>"da"</formula>
    </cfRule>
    <cfRule type="cellIs" dxfId="19" priority="23" operator="equal">
      <formula>"ne"</formula>
    </cfRule>
  </conditionalFormatting>
  <conditionalFormatting sqref="Q8:Q207">
    <cfRule type="cellIs" dxfId="18" priority="19" operator="greaterThan">
      <formula>0</formula>
    </cfRule>
  </conditionalFormatting>
  <conditionalFormatting sqref="N8:N207">
    <cfRule type="cellIs" dxfId="17" priority="7" operator="equal">
      <formula>"da"</formula>
    </cfRule>
    <cfRule type="cellIs" dxfId="16" priority="8" operator="equal">
      <formula>"ne"</formula>
    </cfRule>
  </conditionalFormatting>
  <conditionalFormatting sqref="P8:P207">
    <cfRule type="cellIs" dxfId="15" priority="5" operator="equal">
      <formula>"da"</formula>
    </cfRule>
    <cfRule type="cellIs" dxfId="14" priority="6" operator="equal">
      <formula>"ne"</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3B463-E208-4184-B96A-AEEA640839BF}">
  <dimension ref="A1:P206"/>
  <sheetViews>
    <sheetView zoomScale="50" zoomScaleNormal="50" workbookViewId="0">
      <selection activeCell="N1" sqref="N1:N1048576"/>
    </sheetView>
  </sheetViews>
  <sheetFormatPr defaultRowHeight="15" x14ac:dyDescent="0.25"/>
  <cols>
    <col min="1" max="1" width="17" customWidth="1"/>
    <col min="2" max="2" width="12.85546875" customWidth="1"/>
    <col min="14" max="14" width="11.7109375" customWidth="1"/>
  </cols>
  <sheetData>
    <row r="1" spans="1:16" ht="45.75" thickBot="1" x14ac:dyDescent="0.3">
      <c r="A1" s="93" t="str">
        <f>'Parcijalni_cjeloviti ispit'!D4</f>
        <v>Ime i prezime nastavnika:</v>
      </c>
      <c r="B1" s="110">
        <f>'Parcijalni_cjeloviti ispit'!$F$4</f>
        <v>0</v>
      </c>
      <c r="C1" s="253" t="str">
        <f>'Parcijalni_cjeloviti ispit'!J4</f>
        <v>Potpis</v>
      </c>
      <c r="D1" s="253" t="e">
        <f>'Parcijalni_cjeloviti ispit'!#REF!</f>
        <v>#REF!</v>
      </c>
      <c r="E1" s="253"/>
      <c r="F1" s="253" t="e">
        <f>'Parcijalni_cjeloviti ispit'!#REF!</f>
        <v>#REF!</v>
      </c>
      <c r="G1" s="253" t="str">
        <f>'Parcijalni_cjeloviti ispit'!K4</f>
        <v>________________</v>
      </c>
      <c r="H1" s="31" t="str">
        <f>'Parcijalni_cjeloviti ispit'!D2</f>
        <v>Kolegij/ Studij:</v>
      </c>
      <c r="I1" s="253">
        <f>'Parcijalni_cjeloviti ispit'!$E$2</f>
        <v>0</v>
      </c>
      <c r="J1" s="253"/>
      <c r="K1" s="31" t="str">
        <f>'Parcijalni_cjeloviti ispit'!I2</f>
        <v>Status studenta:</v>
      </c>
      <c r="L1" s="90">
        <f>'Parcijalni_cjeloviti ispit'!$J$2</f>
        <v>0</v>
      </c>
      <c r="M1" s="90" t="s">
        <v>165</v>
      </c>
      <c r="N1" s="94">
        <f ca="1">'Parcijalni_cjeloviti ispit'!$L$2</f>
        <v>45595</v>
      </c>
      <c r="O1" s="90"/>
      <c r="P1" s="90"/>
    </row>
    <row r="2" spans="1:16" ht="15.75" hidden="1" thickBot="1" x14ac:dyDescent="0.3">
      <c r="A2" s="90">
        <f>'Parcijalni_cjeloviti ispit'!C2</f>
        <v>0</v>
      </c>
      <c r="B2" s="90" t="e">
        <f>'Parcijalni_cjeloviti ispit'!#REF!</f>
        <v>#REF!</v>
      </c>
      <c r="C2" s="90" t="e">
        <f>'Parcijalni_cjeloviti ispit'!#REF!</f>
        <v>#REF!</v>
      </c>
      <c r="D2" s="90" t="e">
        <f>'Parcijalni_cjeloviti ispit'!#REF!</f>
        <v>#REF!</v>
      </c>
      <c r="E2" s="90" t="e">
        <f>'Parcijalni_cjeloviti ispit'!#REF!</f>
        <v>#REF!</v>
      </c>
      <c r="F2" s="90" t="e">
        <f>'Parcijalni_cjeloviti ispit'!#REF!</f>
        <v>#REF!</v>
      </c>
      <c r="G2" s="90" t="e">
        <f>'Parcijalni_cjeloviti ispit'!#REF!</f>
        <v>#REF!</v>
      </c>
      <c r="H2" s="90">
        <f>'Parcijalni_cjeloviti ispit'!J2</f>
        <v>0</v>
      </c>
      <c r="I2" s="90">
        <f>'Parcijalni_cjeloviti ispit'!K2</f>
        <v>0</v>
      </c>
      <c r="J2" s="90" t="e">
        <f>'Parcijalni_cjeloviti ispit'!#REF!</f>
        <v>#REF!</v>
      </c>
      <c r="K2" s="90">
        <f>'Parcijalni_cjeloviti ispit'!M2</f>
        <v>0</v>
      </c>
      <c r="L2" s="90">
        <f>'Parcijalni_cjeloviti ispit'!N2</f>
        <v>0</v>
      </c>
      <c r="M2" s="90">
        <f>'Parcijalni_cjeloviti ispit'!O2</f>
        <v>0</v>
      </c>
      <c r="N2" s="90">
        <f>'Parcijalni_cjeloviti ispit'!P2</f>
        <v>0</v>
      </c>
      <c r="O2" s="90">
        <f>'Parcijalni_cjeloviti ispit'!Q2</f>
        <v>0</v>
      </c>
      <c r="P2" s="90">
        <f>'Parcijalni_cjeloviti ispit'!R2</f>
        <v>0</v>
      </c>
    </row>
    <row r="3" spans="1:16" ht="15.75" hidden="1" thickBot="1" x14ac:dyDescent="0.3">
      <c r="A3" s="90">
        <f>'Parcijalni_cjeloviti ispit'!C4</f>
        <v>0</v>
      </c>
      <c r="B3" s="90" t="e">
        <f>'Parcijalni_cjeloviti ispit'!#REF!</f>
        <v>#REF!</v>
      </c>
      <c r="C3" s="90" t="e">
        <f>'Parcijalni_cjeloviti ispit'!#REF!</f>
        <v>#REF!</v>
      </c>
      <c r="D3" s="90" t="e">
        <f>'Parcijalni_cjeloviti ispit'!#REF!</f>
        <v>#REF!</v>
      </c>
      <c r="E3" s="90" t="e">
        <f>'Parcijalni_cjeloviti ispit'!#REF!</f>
        <v>#REF!</v>
      </c>
      <c r="F3" s="90" t="e">
        <f>'Parcijalni_cjeloviti ispit'!#REF!</f>
        <v>#REF!</v>
      </c>
      <c r="G3" s="90" t="e">
        <f>'Parcijalni_cjeloviti ispit'!#REF!</f>
        <v>#REF!</v>
      </c>
      <c r="H3" s="90" t="e">
        <f>'Parcijalni_cjeloviti ispit'!#REF!</f>
        <v>#REF!</v>
      </c>
      <c r="I3" s="90" t="e">
        <f>'Parcijalni_cjeloviti ispit'!#REF!</f>
        <v>#REF!</v>
      </c>
      <c r="J3" s="90" t="e">
        <f>'Parcijalni_cjeloviti ispit'!#REF!</f>
        <v>#REF!</v>
      </c>
      <c r="K3" s="90">
        <f>'Parcijalni_cjeloviti ispit'!M4</f>
        <v>0</v>
      </c>
      <c r="L3" s="90">
        <f>'Parcijalni_cjeloviti ispit'!N4</f>
        <v>0</v>
      </c>
      <c r="M3" s="90">
        <f>'Parcijalni_cjeloviti ispit'!O4</f>
        <v>0</v>
      </c>
      <c r="N3" s="90">
        <f>'Parcijalni_cjeloviti ispit'!P4</f>
        <v>0</v>
      </c>
      <c r="O3" s="90">
        <f>'Parcijalni_cjeloviti ispit'!Q4</f>
        <v>0</v>
      </c>
      <c r="P3" s="90">
        <f>'Parcijalni_cjeloviti ispit'!R4</f>
        <v>0</v>
      </c>
    </row>
    <row r="4" spans="1:16" ht="30" x14ac:dyDescent="0.25">
      <c r="A4" s="207" t="str">
        <f>'Parcijalni_cjeloviti ispit'!C5</f>
        <v>JMBAG</v>
      </c>
      <c r="B4" s="82" t="str">
        <f>'Parcijalni_cjeloviti ispit'!D5</f>
        <v>Način vrednovanja</v>
      </c>
      <c r="C4" s="214" t="str">
        <f>'Parcijalni_cjeloviti ispit'!E5</f>
        <v>ISHOD 1</v>
      </c>
      <c r="D4" s="254">
        <f>'Parcijalni_cjeloviti ispit'!F5</f>
        <v>0</v>
      </c>
      <c r="E4" s="214" t="str">
        <f>'Parcijalni_cjeloviti ispit'!G5</f>
        <v>ISHOD 2</v>
      </c>
      <c r="F4" s="254">
        <f>'Parcijalni_cjeloviti ispit'!H5</f>
        <v>0</v>
      </c>
      <c r="G4" s="214" t="str">
        <f>'Parcijalni_cjeloviti ispit'!I5</f>
        <v>ISHOD 3</v>
      </c>
      <c r="H4" s="254">
        <f>'Parcijalni_cjeloviti ispit'!J5</f>
        <v>0</v>
      </c>
      <c r="I4" s="214" t="str">
        <f>'Parcijalni_cjeloviti ispit'!K5</f>
        <v>ISHOD 4</v>
      </c>
      <c r="J4" s="254">
        <f>'Parcijalni_cjeloviti ispit'!L5</f>
        <v>0</v>
      </c>
      <c r="K4" s="214" t="str">
        <f>'Parcijalni_cjeloviti ispit'!M5</f>
        <v>ISHOD 5</v>
      </c>
      <c r="L4" s="254">
        <f>'Parcijalni_cjeloviti ispit'!N5</f>
        <v>0</v>
      </c>
      <c r="M4" s="214" t="str">
        <f>'Parcijalni_cjeloviti ispit'!O5</f>
        <v>ISHOD 6</v>
      </c>
      <c r="N4" s="254">
        <f>'Parcijalni_cjeloviti ispit'!P5</f>
        <v>0</v>
      </c>
      <c r="O4" s="172" t="str">
        <f>'Parcijalni_cjeloviti ispit'!Q5</f>
        <v>ISPIT POLOŽEN</v>
      </c>
      <c r="P4" s="252" t="str">
        <f>'Parcijalni_cjeloviti ispit'!R5</f>
        <v>OCJENA</v>
      </c>
    </row>
    <row r="5" spans="1:16" x14ac:dyDescent="0.25">
      <c r="A5" s="208">
        <f>'Parcijalni_cjeloviti ispit'!C6</f>
        <v>0</v>
      </c>
      <c r="B5" s="95" t="str">
        <f>'Parcijalni_cjeloviti ispit'!D6</f>
        <v>MAX B</v>
      </c>
      <c r="C5" s="96">
        <f>'Parcijalni_cjeloviti ispit'!E6</f>
        <v>0</v>
      </c>
      <c r="D5" s="255" t="str">
        <f>'Parcijalni_cjeloviti ispit'!F6</f>
        <v>Ishod položen</v>
      </c>
      <c r="E5" s="96">
        <f>'Parcijalni_cjeloviti ispit'!G6</f>
        <v>0</v>
      </c>
      <c r="F5" s="255" t="str">
        <f>'Parcijalni_cjeloviti ispit'!H6</f>
        <v>Ishod položen</v>
      </c>
      <c r="G5" s="96">
        <f>'Parcijalni_cjeloviti ispit'!I6</f>
        <v>0</v>
      </c>
      <c r="H5" s="257" t="str">
        <f>'Parcijalni_cjeloviti ispit'!J6</f>
        <v>Ishod položen</v>
      </c>
      <c r="I5" s="96">
        <f>'Parcijalni_cjeloviti ispit'!K6</f>
        <v>0</v>
      </c>
      <c r="J5" s="255" t="str">
        <f>'Parcijalni_cjeloviti ispit'!L6</f>
        <v>Ishod položen</v>
      </c>
      <c r="K5" s="96">
        <f>'Parcijalni_cjeloviti ispit'!M6</f>
        <v>0</v>
      </c>
      <c r="L5" s="255" t="str">
        <f>'Parcijalni_cjeloviti ispit'!N6</f>
        <v>Ishod položen</v>
      </c>
      <c r="M5" s="96">
        <f>'Parcijalni_cjeloviti ispit'!O6</f>
        <v>0</v>
      </c>
      <c r="N5" s="255" t="str">
        <f>'Parcijalni_cjeloviti ispit'!P6</f>
        <v>Ishod položen</v>
      </c>
      <c r="O5" s="250">
        <f>'Parcijalni_cjeloviti ispit'!Q6</f>
        <v>0</v>
      </c>
      <c r="P5" s="250">
        <f>'Parcijalni_cjeloviti ispit'!R6</f>
        <v>0</v>
      </c>
    </row>
    <row r="6" spans="1:16" ht="15.75" thickBot="1" x14ac:dyDescent="0.3">
      <c r="A6" s="209">
        <f>'Parcijalni_cjeloviti ispit'!C7</f>
        <v>0</v>
      </c>
      <c r="B6" s="97" t="str">
        <f>'Parcijalni_cjeloviti ispit'!D7</f>
        <v>MAX P</v>
      </c>
      <c r="C6" s="98">
        <f>'Parcijalni_cjeloviti ispit'!E7</f>
        <v>0</v>
      </c>
      <c r="D6" s="256">
        <f>'Parcijalni_cjeloviti ispit'!F7</f>
        <v>0</v>
      </c>
      <c r="E6" s="98">
        <f>'Parcijalni_cjeloviti ispit'!G7</f>
        <v>0</v>
      </c>
      <c r="F6" s="256">
        <f>'Parcijalni_cjeloviti ispit'!H7</f>
        <v>0</v>
      </c>
      <c r="G6" s="98">
        <f>'Parcijalni_cjeloviti ispit'!I7</f>
        <v>0</v>
      </c>
      <c r="H6" s="258">
        <f>'Parcijalni_cjeloviti ispit'!J7</f>
        <v>0</v>
      </c>
      <c r="I6" s="98">
        <f>'Parcijalni_cjeloviti ispit'!K7</f>
        <v>0</v>
      </c>
      <c r="J6" s="256">
        <f>'Parcijalni_cjeloviti ispit'!L7</f>
        <v>0</v>
      </c>
      <c r="K6" s="98">
        <f>'Parcijalni_cjeloviti ispit'!M7</f>
        <v>0</v>
      </c>
      <c r="L6" s="256">
        <f>'Parcijalni_cjeloviti ispit'!N7</f>
        <v>0</v>
      </c>
      <c r="M6" s="98">
        <f>'Parcijalni_cjeloviti ispit'!O7</f>
        <v>0</v>
      </c>
      <c r="N6" s="256">
        <f>'Parcijalni_cjeloviti ispit'!P7</f>
        <v>0</v>
      </c>
      <c r="O6" s="251">
        <f>'Parcijalni_cjeloviti ispit'!Q7</f>
        <v>0</v>
      </c>
      <c r="P6" s="251">
        <f>'Parcijalni_cjeloviti ispit'!R7</f>
        <v>0</v>
      </c>
    </row>
    <row r="7" spans="1:16" x14ac:dyDescent="0.25">
      <c r="A7" s="261">
        <f>'Parcijalni_cjeloviti ispit'!C8</f>
        <v>0</v>
      </c>
      <c r="B7" s="99" t="str">
        <f>'Parcijalni_cjeloviti ispit'!D8</f>
        <v>B</v>
      </c>
      <c r="C7" s="100">
        <f>'Parcijalni_cjeloviti ispit'!E8</f>
        <v>0</v>
      </c>
      <c r="D7" s="259" t="str">
        <f>'Parcijalni_cjeloviti ispit'!F8</f>
        <v>NE</v>
      </c>
      <c r="E7" s="100">
        <f>'Parcijalni_cjeloviti ispit'!G8</f>
        <v>0</v>
      </c>
      <c r="F7" s="259" t="str">
        <f>'Parcijalni_cjeloviti ispit'!H8</f>
        <v>NE</v>
      </c>
      <c r="G7" s="100">
        <f>'Parcijalni_cjeloviti ispit'!I8</f>
        <v>0</v>
      </c>
      <c r="H7" s="259" t="str">
        <f>'Parcijalni_cjeloviti ispit'!J8</f>
        <v>NE</v>
      </c>
      <c r="I7" s="100">
        <f>'Parcijalni_cjeloviti ispit'!K8</f>
        <v>0</v>
      </c>
      <c r="J7" s="259" t="str">
        <f>'Parcijalni_cjeloviti ispit'!L8</f>
        <v>NE</v>
      </c>
      <c r="K7" s="100">
        <f>'Parcijalni_cjeloviti ispit'!M8</f>
        <v>0</v>
      </c>
      <c r="L7" s="259" t="str">
        <f>'Parcijalni_cjeloviti ispit'!N8</f>
        <v>NE</v>
      </c>
      <c r="M7" s="100">
        <f>'Parcijalni_cjeloviti ispit'!O8</f>
        <v>0</v>
      </c>
      <c r="N7" s="259" t="str">
        <f>'Parcijalni_cjeloviti ispit'!P8</f>
        <v>NE</v>
      </c>
      <c r="O7" s="252">
        <f>'Parcijalni_cjeloviti ispit'!Q8</f>
        <v>0</v>
      </c>
      <c r="P7" s="252" t="str">
        <f>'Parcijalni_cjeloviti ispit'!R8</f>
        <v>NE</v>
      </c>
    </row>
    <row r="8" spans="1:16" ht="15.75" thickBot="1" x14ac:dyDescent="0.3">
      <c r="A8" s="262">
        <f>'Parcijalni_cjeloviti ispit'!C9</f>
        <v>0</v>
      </c>
      <c r="B8" s="101" t="str">
        <f>'Parcijalni_cjeloviti ispit'!D9</f>
        <v>P</v>
      </c>
      <c r="C8" s="102" t="str">
        <f>'Parcijalni_cjeloviti ispit'!E9</f>
        <v/>
      </c>
      <c r="D8" s="260">
        <f>'Parcijalni_cjeloviti ispit'!F9</f>
        <v>0</v>
      </c>
      <c r="E8" s="103" t="str">
        <f>'Parcijalni_cjeloviti ispit'!G9</f>
        <v/>
      </c>
      <c r="F8" s="260">
        <f>'Parcijalni_cjeloviti ispit'!H9</f>
        <v>0</v>
      </c>
      <c r="G8" s="103" t="str">
        <f>'Parcijalni_cjeloviti ispit'!I9</f>
        <v/>
      </c>
      <c r="H8" s="260">
        <f>'Parcijalni_cjeloviti ispit'!J9</f>
        <v>0</v>
      </c>
      <c r="I8" s="103" t="str">
        <f>'Parcijalni_cjeloviti ispit'!K9</f>
        <v/>
      </c>
      <c r="J8" s="260">
        <f>'Parcijalni_cjeloviti ispit'!L9</f>
        <v>0</v>
      </c>
      <c r="K8" s="103" t="str">
        <f>'Parcijalni_cjeloviti ispit'!M9</f>
        <v/>
      </c>
      <c r="L8" s="260">
        <f>'Parcijalni_cjeloviti ispit'!N9</f>
        <v>0</v>
      </c>
      <c r="M8" s="103" t="str">
        <f>'Parcijalni_cjeloviti ispit'!O9</f>
        <v/>
      </c>
      <c r="N8" s="260">
        <f>'Parcijalni_cjeloviti ispit'!P9</f>
        <v>0</v>
      </c>
      <c r="O8" s="251">
        <f>'Parcijalni_cjeloviti ispit'!Q9</f>
        <v>0</v>
      </c>
      <c r="P8" s="251">
        <f>'Parcijalni_cjeloviti ispit'!R9</f>
        <v>0</v>
      </c>
    </row>
    <row r="9" spans="1:16" x14ac:dyDescent="0.25">
      <c r="A9" s="261">
        <f>'Parcijalni_cjeloviti ispit'!C10</f>
        <v>0</v>
      </c>
      <c r="B9" s="99" t="str">
        <f>'Parcijalni_cjeloviti ispit'!D10</f>
        <v>B</v>
      </c>
      <c r="C9" s="100">
        <f>'Parcijalni_cjeloviti ispit'!E10</f>
        <v>0</v>
      </c>
      <c r="D9" s="259" t="str">
        <f>'Parcijalni_cjeloviti ispit'!F10</f>
        <v>NE</v>
      </c>
      <c r="E9" s="100">
        <f>'Parcijalni_cjeloviti ispit'!G10</f>
        <v>0</v>
      </c>
      <c r="F9" s="259" t="str">
        <f>'Parcijalni_cjeloviti ispit'!H10</f>
        <v>NE</v>
      </c>
      <c r="G9" s="100">
        <f>'Parcijalni_cjeloviti ispit'!I10</f>
        <v>0</v>
      </c>
      <c r="H9" s="259" t="str">
        <f>'Parcijalni_cjeloviti ispit'!J10</f>
        <v>NE</v>
      </c>
      <c r="I9" s="100">
        <f>'Parcijalni_cjeloviti ispit'!K10</f>
        <v>0</v>
      </c>
      <c r="J9" s="259" t="str">
        <f>'Parcijalni_cjeloviti ispit'!L10</f>
        <v>NE</v>
      </c>
      <c r="K9" s="100">
        <f>'Parcijalni_cjeloviti ispit'!M10</f>
        <v>0</v>
      </c>
      <c r="L9" s="259" t="str">
        <f>'Parcijalni_cjeloviti ispit'!N10</f>
        <v>NE</v>
      </c>
      <c r="M9" s="100">
        <f>'Parcijalni_cjeloviti ispit'!O10</f>
        <v>0</v>
      </c>
      <c r="N9" s="259" t="str">
        <f>'Parcijalni_cjeloviti ispit'!P10</f>
        <v>NE</v>
      </c>
      <c r="O9" s="252">
        <f>'Parcijalni_cjeloviti ispit'!Q10</f>
        <v>0</v>
      </c>
      <c r="P9" s="252" t="str">
        <f>'Parcijalni_cjeloviti ispit'!R10</f>
        <v>NE</v>
      </c>
    </row>
    <row r="10" spans="1:16" ht="15.75" thickBot="1" x14ac:dyDescent="0.3">
      <c r="A10" s="262">
        <f>'Parcijalni_cjeloviti ispit'!C11</f>
        <v>0</v>
      </c>
      <c r="B10" s="101" t="str">
        <f>'Parcijalni_cjeloviti ispit'!D11</f>
        <v>P</v>
      </c>
      <c r="C10" s="102" t="str">
        <f>'Parcijalni_cjeloviti ispit'!E11</f>
        <v/>
      </c>
      <c r="D10" s="260">
        <f>'Parcijalni_cjeloviti ispit'!F11</f>
        <v>0</v>
      </c>
      <c r="E10" s="103" t="str">
        <f>'Parcijalni_cjeloviti ispit'!G11</f>
        <v/>
      </c>
      <c r="F10" s="260">
        <f>'Parcijalni_cjeloviti ispit'!H11</f>
        <v>0</v>
      </c>
      <c r="G10" s="103" t="str">
        <f>'Parcijalni_cjeloviti ispit'!I11</f>
        <v/>
      </c>
      <c r="H10" s="260">
        <f>'Parcijalni_cjeloviti ispit'!J11</f>
        <v>0</v>
      </c>
      <c r="I10" s="103" t="str">
        <f>'Parcijalni_cjeloviti ispit'!K11</f>
        <v/>
      </c>
      <c r="J10" s="260">
        <f>'Parcijalni_cjeloviti ispit'!L11</f>
        <v>0</v>
      </c>
      <c r="K10" s="103" t="str">
        <f>'Parcijalni_cjeloviti ispit'!M11</f>
        <v/>
      </c>
      <c r="L10" s="260">
        <f>'Parcijalni_cjeloviti ispit'!N11</f>
        <v>0</v>
      </c>
      <c r="M10" s="103" t="str">
        <f>'Parcijalni_cjeloviti ispit'!O11</f>
        <v/>
      </c>
      <c r="N10" s="260">
        <f>'Parcijalni_cjeloviti ispit'!P11</f>
        <v>0</v>
      </c>
      <c r="O10" s="251">
        <f>'Parcijalni_cjeloviti ispit'!Q11</f>
        <v>0</v>
      </c>
      <c r="P10" s="251">
        <f>'Parcijalni_cjeloviti ispit'!R11</f>
        <v>0</v>
      </c>
    </row>
    <row r="11" spans="1:16" x14ac:dyDescent="0.25">
      <c r="A11" s="261">
        <f>'Parcijalni_cjeloviti ispit'!C12</f>
        <v>0</v>
      </c>
      <c r="B11" s="99" t="str">
        <f>'Parcijalni_cjeloviti ispit'!D12</f>
        <v>B</v>
      </c>
      <c r="C11" s="100">
        <f>'Parcijalni_cjeloviti ispit'!E12</f>
        <v>0</v>
      </c>
      <c r="D11" s="259" t="str">
        <f>'Parcijalni_cjeloviti ispit'!F12</f>
        <v>NE</v>
      </c>
      <c r="E11" s="100">
        <f>'Parcijalni_cjeloviti ispit'!G12</f>
        <v>0</v>
      </c>
      <c r="F11" s="259" t="str">
        <f>'Parcijalni_cjeloviti ispit'!H12</f>
        <v>NE</v>
      </c>
      <c r="G11" s="100">
        <f>'Parcijalni_cjeloviti ispit'!I12</f>
        <v>0</v>
      </c>
      <c r="H11" s="259" t="str">
        <f>'Parcijalni_cjeloviti ispit'!J12</f>
        <v>NE</v>
      </c>
      <c r="I11" s="100">
        <f>'Parcijalni_cjeloviti ispit'!K12</f>
        <v>0</v>
      </c>
      <c r="J11" s="259" t="str">
        <f>'Parcijalni_cjeloviti ispit'!L12</f>
        <v>NE</v>
      </c>
      <c r="K11" s="100">
        <f>'Parcijalni_cjeloviti ispit'!M12</f>
        <v>0</v>
      </c>
      <c r="L11" s="259" t="str">
        <f>'Parcijalni_cjeloviti ispit'!N12</f>
        <v>NE</v>
      </c>
      <c r="M11" s="100">
        <f>'Parcijalni_cjeloviti ispit'!O12</f>
        <v>0</v>
      </c>
      <c r="N11" s="259" t="str">
        <f>'Parcijalni_cjeloviti ispit'!P12</f>
        <v>NE</v>
      </c>
      <c r="O11" s="252">
        <f>'Parcijalni_cjeloviti ispit'!Q12</f>
        <v>0</v>
      </c>
      <c r="P11" s="252" t="str">
        <f>'Parcijalni_cjeloviti ispit'!R12</f>
        <v>NE</v>
      </c>
    </row>
    <row r="12" spans="1:16" ht="15.75" thickBot="1" x14ac:dyDescent="0.3">
      <c r="A12" s="262">
        <f>'Parcijalni_cjeloviti ispit'!C13</f>
        <v>0</v>
      </c>
      <c r="B12" s="101" t="str">
        <f>'Parcijalni_cjeloviti ispit'!D13</f>
        <v>P</v>
      </c>
      <c r="C12" s="102" t="str">
        <f>'Parcijalni_cjeloviti ispit'!E13</f>
        <v/>
      </c>
      <c r="D12" s="260">
        <f>'Parcijalni_cjeloviti ispit'!F13</f>
        <v>0</v>
      </c>
      <c r="E12" s="103" t="str">
        <f>'Parcijalni_cjeloviti ispit'!G13</f>
        <v/>
      </c>
      <c r="F12" s="260">
        <f>'Parcijalni_cjeloviti ispit'!H13</f>
        <v>0</v>
      </c>
      <c r="G12" s="103" t="str">
        <f>'Parcijalni_cjeloviti ispit'!I13</f>
        <v/>
      </c>
      <c r="H12" s="260">
        <f>'Parcijalni_cjeloviti ispit'!J13</f>
        <v>0</v>
      </c>
      <c r="I12" s="103" t="str">
        <f>'Parcijalni_cjeloviti ispit'!K13</f>
        <v/>
      </c>
      <c r="J12" s="260">
        <f>'Parcijalni_cjeloviti ispit'!L13</f>
        <v>0</v>
      </c>
      <c r="K12" s="103" t="str">
        <f>'Parcijalni_cjeloviti ispit'!M13</f>
        <v/>
      </c>
      <c r="L12" s="260">
        <f>'Parcijalni_cjeloviti ispit'!N13</f>
        <v>0</v>
      </c>
      <c r="M12" s="103" t="str">
        <f>'Parcijalni_cjeloviti ispit'!O13</f>
        <v/>
      </c>
      <c r="N12" s="260">
        <f>'Parcijalni_cjeloviti ispit'!P13</f>
        <v>0</v>
      </c>
      <c r="O12" s="251">
        <f>'Parcijalni_cjeloviti ispit'!Q13</f>
        <v>0</v>
      </c>
      <c r="P12" s="251">
        <f>'Parcijalni_cjeloviti ispit'!R13</f>
        <v>0</v>
      </c>
    </row>
    <row r="13" spans="1:16" x14ac:dyDescent="0.25">
      <c r="A13" s="261">
        <f>'Parcijalni_cjeloviti ispit'!C14</f>
        <v>0</v>
      </c>
      <c r="B13" s="99" t="str">
        <f>'Parcijalni_cjeloviti ispit'!D14</f>
        <v>B</v>
      </c>
      <c r="C13" s="100">
        <f>'Parcijalni_cjeloviti ispit'!E14</f>
        <v>0</v>
      </c>
      <c r="D13" s="259" t="str">
        <f>'Parcijalni_cjeloviti ispit'!F14</f>
        <v>NE</v>
      </c>
      <c r="E13" s="100">
        <f>'Parcijalni_cjeloviti ispit'!G14</f>
        <v>0</v>
      </c>
      <c r="F13" s="259" t="str">
        <f>'Parcijalni_cjeloviti ispit'!H14</f>
        <v>NE</v>
      </c>
      <c r="G13" s="100">
        <f>'Parcijalni_cjeloviti ispit'!I14</f>
        <v>0</v>
      </c>
      <c r="H13" s="259" t="str">
        <f>'Parcijalni_cjeloviti ispit'!J14</f>
        <v>NE</v>
      </c>
      <c r="I13" s="100">
        <f>'Parcijalni_cjeloviti ispit'!K14</f>
        <v>0</v>
      </c>
      <c r="J13" s="259" t="str">
        <f>'Parcijalni_cjeloviti ispit'!L14</f>
        <v>NE</v>
      </c>
      <c r="K13" s="100">
        <f>'Parcijalni_cjeloviti ispit'!M14</f>
        <v>0</v>
      </c>
      <c r="L13" s="259" t="str">
        <f>'Parcijalni_cjeloviti ispit'!N14</f>
        <v>NE</v>
      </c>
      <c r="M13" s="100">
        <f>'Parcijalni_cjeloviti ispit'!O14</f>
        <v>0</v>
      </c>
      <c r="N13" s="259" t="str">
        <f>'Parcijalni_cjeloviti ispit'!P14</f>
        <v>NE</v>
      </c>
      <c r="O13" s="252">
        <f>'Parcijalni_cjeloviti ispit'!Q14</f>
        <v>0</v>
      </c>
      <c r="P13" s="252" t="str">
        <f>'Parcijalni_cjeloviti ispit'!R14</f>
        <v>NE</v>
      </c>
    </row>
    <row r="14" spans="1:16" ht="15.75" thickBot="1" x14ac:dyDescent="0.3">
      <c r="A14" s="262">
        <f>'Parcijalni_cjeloviti ispit'!C15</f>
        <v>0</v>
      </c>
      <c r="B14" s="101" t="str">
        <f>'Parcijalni_cjeloviti ispit'!D15</f>
        <v>P</v>
      </c>
      <c r="C14" s="102" t="str">
        <f>'Parcijalni_cjeloviti ispit'!E15</f>
        <v/>
      </c>
      <c r="D14" s="260">
        <f>'Parcijalni_cjeloviti ispit'!F15</f>
        <v>0</v>
      </c>
      <c r="E14" s="103" t="str">
        <f>'Parcijalni_cjeloviti ispit'!G15</f>
        <v/>
      </c>
      <c r="F14" s="260">
        <f>'Parcijalni_cjeloviti ispit'!H15</f>
        <v>0</v>
      </c>
      <c r="G14" s="103" t="str">
        <f>'Parcijalni_cjeloviti ispit'!I15</f>
        <v/>
      </c>
      <c r="H14" s="260">
        <f>'Parcijalni_cjeloviti ispit'!J15</f>
        <v>0</v>
      </c>
      <c r="I14" s="103" t="str">
        <f>'Parcijalni_cjeloviti ispit'!K15</f>
        <v/>
      </c>
      <c r="J14" s="260">
        <f>'Parcijalni_cjeloviti ispit'!L15</f>
        <v>0</v>
      </c>
      <c r="K14" s="103" t="str">
        <f>'Parcijalni_cjeloviti ispit'!M15</f>
        <v/>
      </c>
      <c r="L14" s="260">
        <f>'Parcijalni_cjeloviti ispit'!N15</f>
        <v>0</v>
      </c>
      <c r="M14" s="103" t="str">
        <f>'Parcijalni_cjeloviti ispit'!O15</f>
        <v/>
      </c>
      <c r="N14" s="260">
        <f>'Parcijalni_cjeloviti ispit'!P15</f>
        <v>0</v>
      </c>
      <c r="O14" s="251">
        <f>'Parcijalni_cjeloviti ispit'!Q15</f>
        <v>0</v>
      </c>
      <c r="P14" s="251">
        <f>'Parcijalni_cjeloviti ispit'!R15</f>
        <v>0</v>
      </c>
    </row>
    <row r="15" spans="1:16" x14ac:dyDescent="0.25">
      <c r="A15" s="261">
        <f>'Parcijalni_cjeloviti ispit'!C16</f>
        <v>0</v>
      </c>
      <c r="B15" s="99" t="str">
        <f>'Parcijalni_cjeloviti ispit'!D16</f>
        <v>B</v>
      </c>
      <c r="C15" s="100">
        <f>'Parcijalni_cjeloviti ispit'!E16</f>
        <v>0</v>
      </c>
      <c r="D15" s="259" t="str">
        <f>'Parcijalni_cjeloviti ispit'!F16</f>
        <v>NE</v>
      </c>
      <c r="E15" s="100">
        <f>'Parcijalni_cjeloviti ispit'!G16</f>
        <v>0</v>
      </c>
      <c r="F15" s="259" t="str">
        <f>'Parcijalni_cjeloviti ispit'!H16</f>
        <v>NE</v>
      </c>
      <c r="G15" s="100">
        <f>'Parcijalni_cjeloviti ispit'!I16</f>
        <v>0</v>
      </c>
      <c r="H15" s="259" t="str">
        <f>'Parcijalni_cjeloviti ispit'!J16</f>
        <v>NE</v>
      </c>
      <c r="I15" s="100">
        <f>'Parcijalni_cjeloviti ispit'!K16</f>
        <v>0</v>
      </c>
      <c r="J15" s="259" t="str">
        <f>'Parcijalni_cjeloviti ispit'!L16</f>
        <v>NE</v>
      </c>
      <c r="K15" s="100">
        <f>'Parcijalni_cjeloviti ispit'!M16</f>
        <v>0</v>
      </c>
      <c r="L15" s="259" t="str">
        <f>'Parcijalni_cjeloviti ispit'!N16</f>
        <v>NE</v>
      </c>
      <c r="M15" s="100">
        <f>'Parcijalni_cjeloviti ispit'!O16</f>
        <v>0</v>
      </c>
      <c r="N15" s="259" t="str">
        <f>'Parcijalni_cjeloviti ispit'!P16</f>
        <v>NE</v>
      </c>
      <c r="O15" s="252">
        <f>'Parcijalni_cjeloviti ispit'!Q16</f>
        <v>0</v>
      </c>
      <c r="P15" s="252" t="str">
        <f>'Parcijalni_cjeloviti ispit'!R16</f>
        <v>NE</v>
      </c>
    </row>
    <row r="16" spans="1:16" ht="15.75" thickBot="1" x14ac:dyDescent="0.3">
      <c r="A16" s="262">
        <f>'Parcijalni_cjeloviti ispit'!C17</f>
        <v>0</v>
      </c>
      <c r="B16" s="101" t="str">
        <f>'Parcijalni_cjeloviti ispit'!D17</f>
        <v>P</v>
      </c>
      <c r="C16" s="102" t="str">
        <f>'Parcijalni_cjeloviti ispit'!E17</f>
        <v/>
      </c>
      <c r="D16" s="260">
        <f>'Parcijalni_cjeloviti ispit'!F17</f>
        <v>0</v>
      </c>
      <c r="E16" s="103" t="str">
        <f>'Parcijalni_cjeloviti ispit'!G17</f>
        <v/>
      </c>
      <c r="F16" s="260">
        <f>'Parcijalni_cjeloviti ispit'!H17</f>
        <v>0</v>
      </c>
      <c r="G16" s="103" t="str">
        <f>'Parcijalni_cjeloviti ispit'!I17</f>
        <v/>
      </c>
      <c r="H16" s="260">
        <f>'Parcijalni_cjeloviti ispit'!J17</f>
        <v>0</v>
      </c>
      <c r="I16" s="103" t="str">
        <f>'Parcijalni_cjeloviti ispit'!K17</f>
        <v/>
      </c>
      <c r="J16" s="260">
        <f>'Parcijalni_cjeloviti ispit'!L17</f>
        <v>0</v>
      </c>
      <c r="K16" s="103" t="str">
        <f>'Parcijalni_cjeloviti ispit'!M17</f>
        <v/>
      </c>
      <c r="L16" s="260">
        <f>'Parcijalni_cjeloviti ispit'!N17</f>
        <v>0</v>
      </c>
      <c r="M16" s="103" t="str">
        <f>'Parcijalni_cjeloviti ispit'!O17</f>
        <v/>
      </c>
      <c r="N16" s="260">
        <f>'Parcijalni_cjeloviti ispit'!P17</f>
        <v>0</v>
      </c>
      <c r="O16" s="251">
        <f>'Parcijalni_cjeloviti ispit'!Q17</f>
        <v>0</v>
      </c>
      <c r="P16" s="251">
        <f>'Parcijalni_cjeloviti ispit'!R17</f>
        <v>0</v>
      </c>
    </row>
    <row r="17" spans="1:16" x14ac:dyDescent="0.25">
      <c r="A17" s="261">
        <f>'Parcijalni_cjeloviti ispit'!C18</f>
        <v>0</v>
      </c>
      <c r="B17" s="99" t="str">
        <f>'Parcijalni_cjeloviti ispit'!D18</f>
        <v>B</v>
      </c>
      <c r="C17" s="100">
        <f>'Parcijalni_cjeloviti ispit'!E18</f>
        <v>0</v>
      </c>
      <c r="D17" s="259" t="str">
        <f>'Parcijalni_cjeloviti ispit'!F18</f>
        <v>NE</v>
      </c>
      <c r="E17" s="100">
        <f>'Parcijalni_cjeloviti ispit'!G18</f>
        <v>0</v>
      </c>
      <c r="F17" s="259" t="str">
        <f>'Parcijalni_cjeloviti ispit'!H18</f>
        <v>NE</v>
      </c>
      <c r="G17" s="100">
        <f>'Parcijalni_cjeloviti ispit'!I18</f>
        <v>0</v>
      </c>
      <c r="H17" s="259" t="str">
        <f>'Parcijalni_cjeloviti ispit'!J18</f>
        <v>NE</v>
      </c>
      <c r="I17" s="100">
        <f>'Parcijalni_cjeloviti ispit'!K18</f>
        <v>0</v>
      </c>
      <c r="J17" s="259" t="str">
        <f>'Parcijalni_cjeloviti ispit'!L18</f>
        <v>NE</v>
      </c>
      <c r="K17" s="100">
        <f>'Parcijalni_cjeloviti ispit'!M18</f>
        <v>0</v>
      </c>
      <c r="L17" s="259" t="str">
        <f>'Parcijalni_cjeloviti ispit'!N18</f>
        <v>NE</v>
      </c>
      <c r="M17" s="100">
        <f>'Parcijalni_cjeloviti ispit'!O18</f>
        <v>0</v>
      </c>
      <c r="N17" s="259" t="str">
        <f>'Parcijalni_cjeloviti ispit'!P18</f>
        <v>NE</v>
      </c>
      <c r="O17" s="252">
        <f>'Parcijalni_cjeloviti ispit'!Q18</f>
        <v>0</v>
      </c>
      <c r="P17" s="252" t="str">
        <f>'Parcijalni_cjeloviti ispit'!R18</f>
        <v>NE</v>
      </c>
    </row>
    <row r="18" spans="1:16" ht="15.75" thickBot="1" x14ac:dyDescent="0.3">
      <c r="A18" s="262">
        <f>'Parcijalni_cjeloviti ispit'!C19</f>
        <v>0</v>
      </c>
      <c r="B18" s="101" t="str">
        <f>'Parcijalni_cjeloviti ispit'!D19</f>
        <v>P</v>
      </c>
      <c r="C18" s="102" t="str">
        <f>'Parcijalni_cjeloviti ispit'!E19</f>
        <v/>
      </c>
      <c r="D18" s="260">
        <f>'Parcijalni_cjeloviti ispit'!F19</f>
        <v>0</v>
      </c>
      <c r="E18" s="103" t="str">
        <f>'Parcijalni_cjeloviti ispit'!G19</f>
        <v/>
      </c>
      <c r="F18" s="260">
        <f>'Parcijalni_cjeloviti ispit'!H19</f>
        <v>0</v>
      </c>
      <c r="G18" s="103" t="str">
        <f>'Parcijalni_cjeloviti ispit'!I19</f>
        <v/>
      </c>
      <c r="H18" s="260">
        <f>'Parcijalni_cjeloviti ispit'!J19</f>
        <v>0</v>
      </c>
      <c r="I18" s="103" t="str">
        <f>'Parcijalni_cjeloviti ispit'!K19</f>
        <v/>
      </c>
      <c r="J18" s="260">
        <f>'Parcijalni_cjeloviti ispit'!L19</f>
        <v>0</v>
      </c>
      <c r="K18" s="103" t="str">
        <f>'Parcijalni_cjeloviti ispit'!M19</f>
        <v/>
      </c>
      <c r="L18" s="260">
        <f>'Parcijalni_cjeloviti ispit'!N19</f>
        <v>0</v>
      </c>
      <c r="M18" s="103" t="str">
        <f>'Parcijalni_cjeloviti ispit'!O19</f>
        <v/>
      </c>
      <c r="N18" s="260">
        <f>'Parcijalni_cjeloviti ispit'!P19</f>
        <v>0</v>
      </c>
      <c r="O18" s="251">
        <f>'Parcijalni_cjeloviti ispit'!Q19</f>
        <v>0</v>
      </c>
      <c r="P18" s="251">
        <f>'Parcijalni_cjeloviti ispit'!R19</f>
        <v>0</v>
      </c>
    </row>
    <row r="19" spans="1:16" x14ac:dyDescent="0.25">
      <c r="A19" s="261">
        <f>'Parcijalni_cjeloviti ispit'!C20</f>
        <v>0</v>
      </c>
      <c r="B19" s="99" t="str">
        <f>'Parcijalni_cjeloviti ispit'!D20</f>
        <v>B</v>
      </c>
      <c r="C19" s="100">
        <f>'Parcijalni_cjeloviti ispit'!E20</f>
        <v>0</v>
      </c>
      <c r="D19" s="259" t="str">
        <f>'Parcijalni_cjeloviti ispit'!F20</f>
        <v>NE</v>
      </c>
      <c r="E19" s="100">
        <f>'Parcijalni_cjeloviti ispit'!G20</f>
        <v>0</v>
      </c>
      <c r="F19" s="259" t="str">
        <f>'Parcijalni_cjeloviti ispit'!H20</f>
        <v>NE</v>
      </c>
      <c r="G19" s="100">
        <f>'Parcijalni_cjeloviti ispit'!I20</f>
        <v>0</v>
      </c>
      <c r="H19" s="259" t="str">
        <f>'Parcijalni_cjeloviti ispit'!J20</f>
        <v>NE</v>
      </c>
      <c r="I19" s="100">
        <f>'Parcijalni_cjeloviti ispit'!K20</f>
        <v>0</v>
      </c>
      <c r="J19" s="259" t="str">
        <f>'Parcijalni_cjeloviti ispit'!L20</f>
        <v>NE</v>
      </c>
      <c r="K19" s="100">
        <f>'Parcijalni_cjeloviti ispit'!M20</f>
        <v>0</v>
      </c>
      <c r="L19" s="259" t="str">
        <f>'Parcijalni_cjeloviti ispit'!N20</f>
        <v>NE</v>
      </c>
      <c r="M19" s="100">
        <f>'Parcijalni_cjeloviti ispit'!O20</f>
        <v>0</v>
      </c>
      <c r="N19" s="259" t="str">
        <f>'Parcijalni_cjeloviti ispit'!P20</f>
        <v>NE</v>
      </c>
      <c r="O19" s="252">
        <f>'Parcijalni_cjeloviti ispit'!Q20</f>
        <v>0</v>
      </c>
      <c r="P19" s="252" t="str">
        <f>'Parcijalni_cjeloviti ispit'!R20</f>
        <v>NE</v>
      </c>
    </row>
    <row r="20" spans="1:16" ht="15.75" thickBot="1" x14ac:dyDescent="0.3">
      <c r="A20" s="262">
        <f>'Parcijalni_cjeloviti ispit'!C21</f>
        <v>0</v>
      </c>
      <c r="B20" s="101" t="str">
        <f>'Parcijalni_cjeloviti ispit'!D21</f>
        <v>P</v>
      </c>
      <c r="C20" s="102" t="str">
        <f>'Parcijalni_cjeloviti ispit'!E21</f>
        <v/>
      </c>
      <c r="D20" s="260">
        <f>'Parcijalni_cjeloviti ispit'!F21</f>
        <v>0</v>
      </c>
      <c r="E20" s="103" t="str">
        <f>'Parcijalni_cjeloviti ispit'!G21</f>
        <v/>
      </c>
      <c r="F20" s="260">
        <f>'Parcijalni_cjeloviti ispit'!H21</f>
        <v>0</v>
      </c>
      <c r="G20" s="103" t="str">
        <f>'Parcijalni_cjeloviti ispit'!I21</f>
        <v/>
      </c>
      <c r="H20" s="260">
        <f>'Parcijalni_cjeloviti ispit'!J21</f>
        <v>0</v>
      </c>
      <c r="I20" s="103" t="str">
        <f>'Parcijalni_cjeloviti ispit'!K21</f>
        <v/>
      </c>
      <c r="J20" s="260">
        <f>'Parcijalni_cjeloviti ispit'!L21</f>
        <v>0</v>
      </c>
      <c r="K20" s="103" t="str">
        <f>'Parcijalni_cjeloviti ispit'!M21</f>
        <v/>
      </c>
      <c r="L20" s="260">
        <f>'Parcijalni_cjeloviti ispit'!N21</f>
        <v>0</v>
      </c>
      <c r="M20" s="103" t="str">
        <f>'Parcijalni_cjeloviti ispit'!O21</f>
        <v/>
      </c>
      <c r="N20" s="260">
        <f>'Parcijalni_cjeloviti ispit'!P21</f>
        <v>0</v>
      </c>
      <c r="O20" s="251">
        <f>'Parcijalni_cjeloviti ispit'!Q21</f>
        <v>0</v>
      </c>
      <c r="P20" s="251">
        <f>'Parcijalni_cjeloviti ispit'!R21</f>
        <v>0</v>
      </c>
    </row>
    <row r="21" spans="1:16" x14ac:dyDescent="0.25">
      <c r="A21" s="261">
        <f>'Parcijalni_cjeloviti ispit'!C22</f>
        <v>0</v>
      </c>
      <c r="B21" s="99" t="str">
        <f>'Parcijalni_cjeloviti ispit'!D22</f>
        <v>B</v>
      </c>
      <c r="C21" s="100">
        <f>'Parcijalni_cjeloviti ispit'!E22</f>
        <v>0</v>
      </c>
      <c r="D21" s="259" t="str">
        <f>'Parcijalni_cjeloviti ispit'!F22</f>
        <v>NE</v>
      </c>
      <c r="E21" s="100">
        <f>'Parcijalni_cjeloviti ispit'!G22</f>
        <v>0</v>
      </c>
      <c r="F21" s="259" t="str">
        <f>'Parcijalni_cjeloviti ispit'!H22</f>
        <v>NE</v>
      </c>
      <c r="G21" s="100">
        <f>'Parcijalni_cjeloviti ispit'!I22</f>
        <v>0</v>
      </c>
      <c r="H21" s="259" t="str">
        <f>'Parcijalni_cjeloviti ispit'!J22</f>
        <v>NE</v>
      </c>
      <c r="I21" s="100">
        <f>'Parcijalni_cjeloviti ispit'!K22</f>
        <v>0</v>
      </c>
      <c r="J21" s="259" t="str">
        <f>'Parcijalni_cjeloviti ispit'!L22</f>
        <v>NE</v>
      </c>
      <c r="K21" s="100">
        <f>'Parcijalni_cjeloviti ispit'!M22</f>
        <v>0</v>
      </c>
      <c r="L21" s="259" t="str">
        <f>'Parcijalni_cjeloviti ispit'!N22</f>
        <v>NE</v>
      </c>
      <c r="M21" s="100">
        <f>'Parcijalni_cjeloviti ispit'!O22</f>
        <v>0</v>
      </c>
      <c r="N21" s="259" t="str">
        <f>'Parcijalni_cjeloviti ispit'!P22</f>
        <v>NE</v>
      </c>
      <c r="O21" s="252">
        <f>'Parcijalni_cjeloviti ispit'!Q22</f>
        <v>0</v>
      </c>
      <c r="P21" s="252" t="str">
        <f>'Parcijalni_cjeloviti ispit'!R22</f>
        <v>NE</v>
      </c>
    </row>
    <row r="22" spans="1:16" ht="15.75" thickBot="1" x14ac:dyDescent="0.3">
      <c r="A22" s="262">
        <f>'Parcijalni_cjeloviti ispit'!C23</f>
        <v>0</v>
      </c>
      <c r="B22" s="101" t="str">
        <f>'Parcijalni_cjeloviti ispit'!D23</f>
        <v>P</v>
      </c>
      <c r="C22" s="102" t="str">
        <f>'Parcijalni_cjeloviti ispit'!E23</f>
        <v/>
      </c>
      <c r="D22" s="260">
        <f>'Parcijalni_cjeloviti ispit'!F23</f>
        <v>0</v>
      </c>
      <c r="E22" s="103" t="str">
        <f>'Parcijalni_cjeloviti ispit'!G23</f>
        <v/>
      </c>
      <c r="F22" s="260">
        <f>'Parcijalni_cjeloviti ispit'!H23</f>
        <v>0</v>
      </c>
      <c r="G22" s="103" t="str">
        <f>'Parcijalni_cjeloviti ispit'!I23</f>
        <v/>
      </c>
      <c r="H22" s="260">
        <f>'Parcijalni_cjeloviti ispit'!J23</f>
        <v>0</v>
      </c>
      <c r="I22" s="103" t="str">
        <f>'Parcijalni_cjeloviti ispit'!K23</f>
        <v/>
      </c>
      <c r="J22" s="260">
        <f>'Parcijalni_cjeloviti ispit'!L23</f>
        <v>0</v>
      </c>
      <c r="K22" s="103" t="str">
        <f>'Parcijalni_cjeloviti ispit'!M23</f>
        <v/>
      </c>
      <c r="L22" s="260">
        <f>'Parcijalni_cjeloviti ispit'!N23</f>
        <v>0</v>
      </c>
      <c r="M22" s="103" t="str">
        <f>'Parcijalni_cjeloviti ispit'!O23</f>
        <v/>
      </c>
      <c r="N22" s="260">
        <f>'Parcijalni_cjeloviti ispit'!P23</f>
        <v>0</v>
      </c>
      <c r="O22" s="251">
        <f>'Parcijalni_cjeloviti ispit'!Q23</f>
        <v>0</v>
      </c>
      <c r="P22" s="251">
        <f>'Parcijalni_cjeloviti ispit'!R23</f>
        <v>0</v>
      </c>
    </row>
    <row r="23" spans="1:16" x14ac:dyDescent="0.25">
      <c r="A23" s="261">
        <f>'Parcijalni_cjeloviti ispit'!C24</f>
        <v>0</v>
      </c>
      <c r="B23" s="99" t="str">
        <f>'Parcijalni_cjeloviti ispit'!D24</f>
        <v>B</v>
      </c>
      <c r="C23" s="100">
        <f>'Parcijalni_cjeloviti ispit'!E24</f>
        <v>0</v>
      </c>
      <c r="D23" s="259" t="str">
        <f>'Parcijalni_cjeloviti ispit'!F24</f>
        <v>NE</v>
      </c>
      <c r="E23" s="100">
        <f>'Parcijalni_cjeloviti ispit'!G24</f>
        <v>0</v>
      </c>
      <c r="F23" s="259" t="str">
        <f>'Parcijalni_cjeloviti ispit'!H24</f>
        <v>NE</v>
      </c>
      <c r="G23" s="100">
        <f>'Parcijalni_cjeloviti ispit'!I24</f>
        <v>0</v>
      </c>
      <c r="H23" s="259" t="str">
        <f>'Parcijalni_cjeloviti ispit'!J24</f>
        <v>NE</v>
      </c>
      <c r="I23" s="100">
        <f>'Parcijalni_cjeloviti ispit'!K24</f>
        <v>0</v>
      </c>
      <c r="J23" s="259" t="str">
        <f>'Parcijalni_cjeloviti ispit'!L24</f>
        <v>NE</v>
      </c>
      <c r="K23" s="100">
        <f>'Parcijalni_cjeloviti ispit'!M24</f>
        <v>0</v>
      </c>
      <c r="L23" s="259" t="str">
        <f>'Parcijalni_cjeloviti ispit'!N24</f>
        <v>NE</v>
      </c>
      <c r="M23" s="100">
        <f>'Parcijalni_cjeloviti ispit'!O24</f>
        <v>0</v>
      </c>
      <c r="N23" s="259" t="str">
        <f>'Parcijalni_cjeloviti ispit'!P24</f>
        <v>NE</v>
      </c>
      <c r="O23" s="252">
        <f>'Parcijalni_cjeloviti ispit'!Q24</f>
        <v>0</v>
      </c>
      <c r="P23" s="252" t="str">
        <f>'Parcijalni_cjeloviti ispit'!R24</f>
        <v>NE</v>
      </c>
    </row>
    <row r="24" spans="1:16" ht="15.75" thickBot="1" x14ac:dyDescent="0.3">
      <c r="A24" s="262">
        <f>'Parcijalni_cjeloviti ispit'!C25</f>
        <v>0</v>
      </c>
      <c r="B24" s="101" t="str">
        <f>'Parcijalni_cjeloviti ispit'!D25</f>
        <v>P</v>
      </c>
      <c r="C24" s="102" t="str">
        <f>'Parcijalni_cjeloviti ispit'!E25</f>
        <v/>
      </c>
      <c r="D24" s="260">
        <f>'Parcijalni_cjeloviti ispit'!F25</f>
        <v>0</v>
      </c>
      <c r="E24" s="103" t="str">
        <f>'Parcijalni_cjeloviti ispit'!G25</f>
        <v/>
      </c>
      <c r="F24" s="260">
        <f>'Parcijalni_cjeloviti ispit'!H25</f>
        <v>0</v>
      </c>
      <c r="G24" s="103" t="str">
        <f>'Parcijalni_cjeloviti ispit'!I25</f>
        <v/>
      </c>
      <c r="H24" s="260">
        <f>'Parcijalni_cjeloviti ispit'!J25</f>
        <v>0</v>
      </c>
      <c r="I24" s="103" t="str">
        <f>'Parcijalni_cjeloviti ispit'!K25</f>
        <v/>
      </c>
      <c r="J24" s="260">
        <f>'Parcijalni_cjeloviti ispit'!L25</f>
        <v>0</v>
      </c>
      <c r="K24" s="103" t="str">
        <f>'Parcijalni_cjeloviti ispit'!M25</f>
        <v/>
      </c>
      <c r="L24" s="260">
        <f>'Parcijalni_cjeloviti ispit'!N25</f>
        <v>0</v>
      </c>
      <c r="M24" s="103" t="str">
        <f>'Parcijalni_cjeloviti ispit'!O25</f>
        <v/>
      </c>
      <c r="N24" s="260">
        <f>'Parcijalni_cjeloviti ispit'!P25</f>
        <v>0</v>
      </c>
      <c r="O24" s="251">
        <f>'Parcijalni_cjeloviti ispit'!Q25</f>
        <v>0</v>
      </c>
      <c r="P24" s="251">
        <f>'Parcijalni_cjeloviti ispit'!R25</f>
        <v>0</v>
      </c>
    </row>
    <row r="25" spans="1:16" x14ac:dyDescent="0.25">
      <c r="A25" s="261">
        <f>'Parcijalni_cjeloviti ispit'!C26</f>
        <v>0</v>
      </c>
      <c r="B25" s="99" t="str">
        <f>'Parcijalni_cjeloviti ispit'!D26</f>
        <v>B</v>
      </c>
      <c r="C25" s="100">
        <f>'Parcijalni_cjeloviti ispit'!E26</f>
        <v>0</v>
      </c>
      <c r="D25" s="259" t="str">
        <f>'Parcijalni_cjeloviti ispit'!F26</f>
        <v>NE</v>
      </c>
      <c r="E25" s="100">
        <f>'Parcijalni_cjeloviti ispit'!G26</f>
        <v>0</v>
      </c>
      <c r="F25" s="259" t="str">
        <f>'Parcijalni_cjeloviti ispit'!H26</f>
        <v>NE</v>
      </c>
      <c r="G25" s="100">
        <f>'Parcijalni_cjeloviti ispit'!I26</f>
        <v>0</v>
      </c>
      <c r="H25" s="259" t="str">
        <f>'Parcijalni_cjeloviti ispit'!J26</f>
        <v>NE</v>
      </c>
      <c r="I25" s="100">
        <f>'Parcijalni_cjeloviti ispit'!K26</f>
        <v>0</v>
      </c>
      <c r="J25" s="259" t="str">
        <f>'Parcijalni_cjeloviti ispit'!L26</f>
        <v>NE</v>
      </c>
      <c r="K25" s="100">
        <f>'Parcijalni_cjeloviti ispit'!M26</f>
        <v>0</v>
      </c>
      <c r="L25" s="259" t="str">
        <f>'Parcijalni_cjeloviti ispit'!N26</f>
        <v>NE</v>
      </c>
      <c r="M25" s="100">
        <f>'Parcijalni_cjeloviti ispit'!O26</f>
        <v>0</v>
      </c>
      <c r="N25" s="259" t="str">
        <f>'Parcijalni_cjeloviti ispit'!P26</f>
        <v>NE</v>
      </c>
      <c r="O25" s="252">
        <f>'Parcijalni_cjeloviti ispit'!Q26</f>
        <v>0</v>
      </c>
      <c r="P25" s="252" t="str">
        <f>'Parcijalni_cjeloviti ispit'!R26</f>
        <v>NE</v>
      </c>
    </row>
    <row r="26" spans="1:16" ht="15.75" thickBot="1" x14ac:dyDescent="0.3">
      <c r="A26" s="262">
        <f>'Parcijalni_cjeloviti ispit'!C27</f>
        <v>0</v>
      </c>
      <c r="B26" s="101" t="str">
        <f>'Parcijalni_cjeloviti ispit'!D27</f>
        <v>P</v>
      </c>
      <c r="C26" s="102" t="str">
        <f>'Parcijalni_cjeloviti ispit'!E27</f>
        <v/>
      </c>
      <c r="D26" s="260">
        <f>'Parcijalni_cjeloviti ispit'!F27</f>
        <v>0</v>
      </c>
      <c r="E26" s="103" t="str">
        <f>'Parcijalni_cjeloviti ispit'!G27</f>
        <v/>
      </c>
      <c r="F26" s="260">
        <f>'Parcijalni_cjeloviti ispit'!H27</f>
        <v>0</v>
      </c>
      <c r="G26" s="103" t="str">
        <f>'Parcijalni_cjeloviti ispit'!I27</f>
        <v/>
      </c>
      <c r="H26" s="260">
        <f>'Parcijalni_cjeloviti ispit'!J27</f>
        <v>0</v>
      </c>
      <c r="I26" s="103" t="str">
        <f>'Parcijalni_cjeloviti ispit'!K27</f>
        <v/>
      </c>
      <c r="J26" s="260">
        <f>'Parcijalni_cjeloviti ispit'!L27</f>
        <v>0</v>
      </c>
      <c r="K26" s="103" t="str">
        <f>'Parcijalni_cjeloviti ispit'!M27</f>
        <v/>
      </c>
      <c r="L26" s="260">
        <f>'Parcijalni_cjeloviti ispit'!N27</f>
        <v>0</v>
      </c>
      <c r="M26" s="103" t="str">
        <f>'Parcijalni_cjeloviti ispit'!O27</f>
        <v/>
      </c>
      <c r="N26" s="260">
        <f>'Parcijalni_cjeloviti ispit'!P27</f>
        <v>0</v>
      </c>
      <c r="O26" s="251">
        <f>'Parcijalni_cjeloviti ispit'!Q27</f>
        <v>0</v>
      </c>
      <c r="P26" s="251">
        <f>'Parcijalni_cjeloviti ispit'!R27</f>
        <v>0</v>
      </c>
    </row>
    <row r="27" spans="1:16" x14ac:dyDescent="0.25">
      <c r="A27" s="261">
        <f>'Parcijalni_cjeloviti ispit'!C28</f>
        <v>0</v>
      </c>
      <c r="B27" s="99" t="str">
        <f>'Parcijalni_cjeloviti ispit'!D28</f>
        <v>B</v>
      </c>
      <c r="C27" s="100">
        <f>'Parcijalni_cjeloviti ispit'!E28</f>
        <v>0</v>
      </c>
      <c r="D27" s="259" t="str">
        <f>'Parcijalni_cjeloviti ispit'!F28</f>
        <v>NE</v>
      </c>
      <c r="E27" s="100">
        <f>'Parcijalni_cjeloviti ispit'!G28</f>
        <v>0</v>
      </c>
      <c r="F27" s="259" t="str">
        <f>'Parcijalni_cjeloviti ispit'!H28</f>
        <v>NE</v>
      </c>
      <c r="G27" s="100">
        <f>'Parcijalni_cjeloviti ispit'!I28</f>
        <v>0</v>
      </c>
      <c r="H27" s="259" t="str">
        <f>'Parcijalni_cjeloviti ispit'!J28</f>
        <v>NE</v>
      </c>
      <c r="I27" s="100">
        <f>'Parcijalni_cjeloviti ispit'!K28</f>
        <v>0</v>
      </c>
      <c r="J27" s="259" t="str">
        <f>'Parcijalni_cjeloviti ispit'!L28</f>
        <v>NE</v>
      </c>
      <c r="K27" s="100">
        <f>'Parcijalni_cjeloviti ispit'!M28</f>
        <v>0</v>
      </c>
      <c r="L27" s="259" t="str">
        <f>'Parcijalni_cjeloviti ispit'!N28</f>
        <v>NE</v>
      </c>
      <c r="M27" s="100">
        <f>'Parcijalni_cjeloviti ispit'!O28</f>
        <v>0</v>
      </c>
      <c r="N27" s="259" t="str">
        <f>'Parcijalni_cjeloviti ispit'!P28</f>
        <v>NE</v>
      </c>
      <c r="O27" s="252">
        <f>'Parcijalni_cjeloviti ispit'!Q28</f>
        <v>0</v>
      </c>
      <c r="P27" s="252" t="str">
        <f>'Parcijalni_cjeloviti ispit'!R28</f>
        <v>NE</v>
      </c>
    </row>
    <row r="28" spans="1:16" ht="15.75" thickBot="1" x14ac:dyDescent="0.3">
      <c r="A28" s="262">
        <f>'Parcijalni_cjeloviti ispit'!C29</f>
        <v>0</v>
      </c>
      <c r="B28" s="101" t="str">
        <f>'Parcijalni_cjeloviti ispit'!D29</f>
        <v>P</v>
      </c>
      <c r="C28" s="102" t="str">
        <f>'Parcijalni_cjeloviti ispit'!E29</f>
        <v/>
      </c>
      <c r="D28" s="260">
        <f>'Parcijalni_cjeloviti ispit'!F29</f>
        <v>0</v>
      </c>
      <c r="E28" s="103" t="str">
        <f>'Parcijalni_cjeloviti ispit'!G29</f>
        <v/>
      </c>
      <c r="F28" s="260">
        <f>'Parcijalni_cjeloviti ispit'!H29</f>
        <v>0</v>
      </c>
      <c r="G28" s="103" t="str">
        <f>'Parcijalni_cjeloviti ispit'!I29</f>
        <v/>
      </c>
      <c r="H28" s="260">
        <f>'Parcijalni_cjeloviti ispit'!J29</f>
        <v>0</v>
      </c>
      <c r="I28" s="103" t="str">
        <f>'Parcijalni_cjeloviti ispit'!K29</f>
        <v/>
      </c>
      <c r="J28" s="260">
        <f>'Parcijalni_cjeloviti ispit'!L29</f>
        <v>0</v>
      </c>
      <c r="K28" s="103" t="str">
        <f>'Parcijalni_cjeloviti ispit'!M29</f>
        <v/>
      </c>
      <c r="L28" s="260">
        <f>'Parcijalni_cjeloviti ispit'!N29</f>
        <v>0</v>
      </c>
      <c r="M28" s="103" t="str">
        <f>'Parcijalni_cjeloviti ispit'!O29</f>
        <v/>
      </c>
      <c r="N28" s="260">
        <f>'Parcijalni_cjeloviti ispit'!P29</f>
        <v>0</v>
      </c>
      <c r="O28" s="251">
        <f>'Parcijalni_cjeloviti ispit'!Q29</f>
        <v>0</v>
      </c>
      <c r="P28" s="251">
        <f>'Parcijalni_cjeloviti ispit'!R29</f>
        <v>0</v>
      </c>
    </row>
    <row r="29" spans="1:16" x14ac:dyDescent="0.25">
      <c r="A29" s="261">
        <f>'Parcijalni_cjeloviti ispit'!C30</f>
        <v>0</v>
      </c>
      <c r="B29" s="99" t="str">
        <f>'Parcijalni_cjeloviti ispit'!D30</f>
        <v>B</v>
      </c>
      <c r="C29" s="100">
        <f>'Parcijalni_cjeloviti ispit'!E30</f>
        <v>0</v>
      </c>
      <c r="D29" s="259" t="str">
        <f>'Parcijalni_cjeloviti ispit'!F30</f>
        <v>NE</v>
      </c>
      <c r="E29" s="100">
        <f>'Parcijalni_cjeloviti ispit'!G30</f>
        <v>0</v>
      </c>
      <c r="F29" s="259" t="str">
        <f>'Parcijalni_cjeloviti ispit'!H30</f>
        <v>NE</v>
      </c>
      <c r="G29" s="100">
        <f>'Parcijalni_cjeloviti ispit'!I30</f>
        <v>0</v>
      </c>
      <c r="H29" s="259" t="str">
        <f>'Parcijalni_cjeloviti ispit'!J30</f>
        <v>NE</v>
      </c>
      <c r="I29" s="100">
        <f>'Parcijalni_cjeloviti ispit'!K30</f>
        <v>0</v>
      </c>
      <c r="J29" s="259" t="str">
        <f>'Parcijalni_cjeloviti ispit'!L30</f>
        <v>NE</v>
      </c>
      <c r="K29" s="100">
        <f>'Parcijalni_cjeloviti ispit'!M30</f>
        <v>0</v>
      </c>
      <c r="L29" s="259" t="str">
        <f>'Parcijalni_cjeloviti ispit'!N30</f>
        <v>NE</v>
      </c>
      <c r="M29" s="100">
        <f>'Parcijalni_cjeloviti ispit'!O30</f>
        <v>0</v>
      </c>
      <c r="N29" s="259" t="str">
        <f>'Parcijalni_cjeloviti ispit'!P30</f>
        <v>NE</v>
      </c>
      <c r="O29" s="252">
        <f>'Parcijalni_cjeloviti ispit'!Q30</f>
        <v>0</v>
      </c>
      <c r="P29" s="252" t="str">
        <f>'Parcijalni_cjeloviti ispit'!R30</f>
        <v>NE</v>
      </c>
    </row>
    <row r="30" spans="1:16" ht="15.75" thickBot="1" x14ac:dyDescent="0.3">
      <c r="A30" s="262">
        <f>'Parcijalni_cjeloviti ispit'!C31</f>
        <v>0</v>
      </c>
      <c r="B30" s="101" t="str">
        <f>'Parcijalni_cjeloviti ispit'!D31</f>
        <v>P</v>
      </c>
      <c r="C30" s="102" t="str">
        <f>'Parcijalni_cjeloviti ispit'!E31</f>
        <v/>
      </c>
      <c r="D30" s="260">
        <f>'Parcijalni_cjeloviti ispit'!F31</f>
        <v>0</v>
      </c>
      <c r="E30" s="103" t="str">
        <f>'Parcijalni_cjeloviti ispit'!G31</f>
        <v/>
      </c>
      <c r="F30" s="260">
        <f>'Parcijalni_cjeloviti ispit'!H31</f>
        <v>0</v>
      </c>
      <c r="G30" s="103" t="str">
        <f>'Parcijalni_cjeloviti ispit'!I31</f>
        <v/>
      </c>
      <c r="H30" s="260">
        <f>'Parcijalni_cjeloviti ispit'!J31</f>
        <v>0</v>
      </c>
      <c r="I30" s="103" t="str">
        <f>'Parcijalni_cjeloviti ispit'!K31</f>
        <v/>
      </c>
      <c r="J30" s="260">
        <f>'Parcijalni_cjeloviti ispit'!L31</f>
        <v>0</v>
      </c>
      <c r="K30" s="103" t="str">
        <f>'Parcijalni_cjeloviti ispit'!M31</f>
        <v/>
      </c>
      <c r="L30" s="260">
        <f>'Parcijalni_cjeloviti ispit'!N31</f>
        <v>0</v>
      </c>
      <c r="M30" s="103" t="str">
        <f>'Parcijalni_cjeloviti ispit'!O31</f>
        <v/>
      </c>
      <c r="N30" s="260">
        <f>'Parcijalni_cjeloviti ispit'!P31</f>
        <v>0</v>
      </c>
      <c r="O30" s="251">
        <f>'Parcijalni_cjeloviti ispit'!Q31</f>
        <v>0</v>
      </c>
      <c r="P30" s="251">
        <f>'Parcijalni_cjeloviti ispit'!R31</f>
        <v>0</v>
      </c>
    </row>
    <row r="31" spans="1:16" x14ac:dyDescent="0.25">
      <c r="A31" s="261">
        <f>'Parcijalni_cjeloviti ispit'!C32</f>
        <v>0</v>
      </c>
      <c r="B31" s="99" t="str">
        <f>'Parcijalni_cjeloviti ispit'!D32</f>
        <v>B</v>
      </c>
      <c r="C31" s="100">
        <f>'Parcijalni_cjeloviti ispit'!E32</f>
        <v>0</v>
      </c>
      <c r="D31" s="259" t="str">
        <f>'Parcijalni_cjeloviti ispit'!F32</f>
        <v>NE</v>
      </c>
      <c r="E31" s="100">
        <f>'Parcijalni_cjeloviti ispit'!G32</f>
        <v>0</v>
      </c>
      <c r="F31" s="259" t="str">
        <f>'Parcijalni_cjeloviti ispit'!H32</f>
        <v>NE</v>
      </c>
      <c r="G31" s="100">
        <f>'Parcijalni_cjeloviti ispit'!I32</f>
        <v>0</v>
      </c>
      <c r="H31" s="259" t="str">
        <f>'Parcijalni_cjeloviti ispit'!J32</f>
        <v>NE</v>
      </c>
      <c r="I31" s="100">
        <f>'Parcijalni_cjeloviti ispit'!K32</f>
        <v>0</v>
      </c>
      <c r="J31" s="259" t="str">
        <f>'Parcijalni_cjeloviti ispit'!L32</f>
        <v>NE</v>
      </c>
      <c r="K31" s="100">
        <f>'Parcijalni_cjeloviti ispit'!M32</f>
        <v>0</v>
      </c>
      <c r="L31" s="259" t="str">
        <f>'Parcijalni_cjeloviti ispit'!N32</f>
        <v>NE</v>
      </c>
      <c r="M31" s="100">
        <f>'Parcijalni_cjeloviti ispit'!O32</f>
        <v>0</v>
      </c>
      <c r="N31" s="259" t="str">
        <f>'Parcijalni_cjeloviti ispit'!P32</f>
        <v>NE</v>
      </c>
      <c r="O31" s="252">
        <f>'Parcijalni_cjeloviti ispit'!Q32</f>
        <v>0</v>
      </c>
      <c r="P31" s="252" t="str">
        <f>'Parcijalni_cjeloviti ispit'!R32</f>
        <v>NE</v>
      </c>
    </row>
    <row r="32" spans="1:16" ht="15.75" thickBot="1" x14ac:dyDescent="0.3">
      <c r="A32" s="262">
        <f>'Parcijalni_cjeloviti ispit'!C33</f>
        <v>0</v>
      </c>
      <c r="B32" s="101" t="str">
        <f>'Parcijalni_cjeloviti ispit'!D33</f>
        <v>P</v>
      </c>
      <c r="C32" s="102" t="str">
        <f>'Parcijalni_cjeloviti ispit'!E33</f>
        <v/>
      </c>
      <c r="D32" s="260">
        <f>'Parcijalni_cjeloviti ispit'!F33</f>
        <v>0</v>
      </c>
      <c r="E32" s="103" t="str">
        <f>'Parcijalni_cjeloviti ispit'!G33</f>
        <v/>
      </c>
      <c r="F32" s="260">
        <f>'Parcijalni_cjeloviti ispit'!H33</f>
        <v>0</v>
      </c>
      <c r="G32" s="103" t="str">
        <f>'Parcijalni_cjeloviti ispit'!I33</f>
        <v/>
      </c>
      <c r="H32" s="260">
        <f>'Parcijalni_cjeloviti ispit'!J33</f>
        <v>0</v>
      </c>
      <c r="I32" s="103" t="str">
        <f>'Parcijalni_cjeloviti ispit'!K33</f>
        <v/>
      </c>
      <c r="J32" s="260">
        <f>'Parcijalni_cjeloviti ispit'!L33</f>
        <v>0</v>
      </c>
      <c r="K32" s="103" t="str">
        <f>'Parcijalni_cjeloviti ispit'!M33</f>
        <v/>
      </c>
      <c r="L32" s="260">
        <f>'Parcijalni_cjeloviti ispit'!N33</f>
        <v>0</v>
      </c>
      <c r="M32" s="103" t="str">
        <f>'Parcijalni_cjeloviti ispit'!O33</f>
        <v/>
      </c>
      <c r="N32" s="260">
        <f>'Parcijalni_cjeloviti ispit'!P33</f>
        <v>0</v>
      </c>
      <c r="O32" s="251">
        <f>'Parcijalni_cjeloviti ispit'!Q33</f>
        <v>0</v>
      </c>
      <c r="P32" s="251">
        <f>'Parcijalni_cjeloviti ispit'!R33</f>
        <v>0</v>
      </c>
    </row>
    <row r="33" spans="1:16" x14ac:dyDescent="0.25">
      <c r="A33" s="261">
        <f>'Parcijalni_cjeloviti ispit'!C34</f>
        <v>0</v>
      </c>
      <c r="B33" s="99" t="str">
        <f>'Parcijalni_cjeloviti ispit'!D34</f>
        <v>B</v>
      </c>
      <c r="C33" s="100">
        <f>'Parcijalni_cjeloviti ispit'!E34</f>
        <v>0</v>
      </c>
      <c r="D33" s="259" t="str">
        <f>'Parcijalni_cjeloviti ispit'!F34</f>
        <v>NE</v>
      </c>
      <c r="E33" s="100">
        <f>'Parcijalni_cjeloviti ispit'!G34</f>
        <v>0</v>
      </c>
      <c r="F33" s="259" t="str">
        <f>'Parcijalni_cjeloviti ispit'!H34</f>
        <v>NE</v>
      </c>
      <c r="G33" s="100">
        <f>'Parcijalni_cjeloviti ispit'!I34</f>
        <v>0</v>
      </c>
      <c r="H33" s="259" t="str">
        <f>'Parcijalni_cjeloviti ispit'!J34</f>
        <v>NE</v>
      </c>
      <c r="I33" s="100">
        <f>'Parcijalni_cjeloviti ispit'!K34</f>
        <v>0</v>
      </c>
      <c r="J33" s="259" t="str">
        <f>'Parcijalni_cjeloviti ispit'!L34</f>
        <v>NE</v>
      </c>
      <c r="K33" s="100">
        <f>'Parcijalni_cjeloviti ispit'!M34</f>
        <v>0</v>
      </c>
      <c r="L33" s="259" t="str">
        <f>'Parcijalni_cjeloviti ispit'!N34</f>
        <v>NE</v>
      </c>
      <c r="M33" s="100">
        <f>'Parcijalni_cjeloviti ispit'!O34</f>
        <v>0</v>
      </c>
      <c r="N33" s="259" t="str">
        <f>'Parcijalni_cjeloviti ispit'!P34</f>
        <v>NE</v>
      </c>
      <c r="O33" s="252">
        <f>'Parcijalni_cjeloviti ispit'!Q34</f>
        <v>0</v>
      </c>
      <c r="P33" s="252" t="str">
        <f>'Parcijalni_cjeloviti ispit'!R34</f>
        <v>NE</v>
      </c>
    </row>
    <row r="34" spans="1:16" ht="15.75" thickBot="1" x14ac:dyDescent="0.3">
      <c r="A34" s="262">
        <f>'Parcijalni_cjeloviti ispit'!C35</f>
        <v>0</v>
      </c>
      <c r="B34" s="101" t="str">
        <f>'Parcijalni_cjeloviti ispit'!D35</f>
        <v>P</v>
      </c>
      <c r="C34" s="102" t="str">
        <f>'Parcijalni_cjeloviti ispit'!E35</f>
        <v/>
      </c>
      <c r="D34" s="260">
        <f>'Parcijalni_cjeloviti ispit'!F35</f>
        <v>0</v>
      </c>
      <c r="E34" s="103" t="str">
        <f>'Parcijalni_cjeloviti ispit'!G35</f>
        <v/>
      </c>
      <c r="F34" s="260">
        <f>'Parcijalni_cjeloviti ispit'!H35</f>
        <v>0</v>
      </c>
      <c r="G34" s="103" t="str">
        <f>'Parcijalni_cjeloviti ispit'!I35</f>
        <v/>
      </c>
      <c r="H34" s="260">
        <f>'Parcijalni_cjeloviti ispit'!J35</f>
        <v>0</v>
      </c>
      <c r="I34" s="103" t="str">
        <f>'Parcijalni_cjeloviti ispit'!K35</f>
        <v/>
      </c>
      <c r="J34" s="260">
        <f>'Parcijalni_cjeloviti ispit'!L35</f>
        <v>0</v>
      </c>
      <c r="K34" s="103" t="str">
        <f>'Parcijalni_cjeloviti ispit'!M35</f>
        <v/>
      </c>
      <c r="L34" s="260">
        <f>'Parcijalni_cjeloviti ispit'!N35</f>
        <v>0</v>
      </c>
      <c r="M34" s="103" t="str">
        <f>'Parcijalni_cjeloviti ispit'!O35</f>
        <v/>
      </c>
      <c r="N34" s="260">
        <f>'Parcijalni_cjeloviti ispit'!P35</f>
        <v>0</v>
      </c>
      <c r="O34" s="251">
        <f>'Parcijalni_cjeloviti ispit'!Q35</f>
        <v>0</v>
      </c>
      <c r="P34" s="251">
        <f>'Parcijalni_cjeloviti ispit'!R35</f>
        <v>0</v>
      </c>
    </row>
    <row r="35" spans="1:16" x14ac:dyDescent="0.25">
      <c r="A35" s="261">
        <f>'Parcijalni_cjeloviti ispit'!C36</f>
        <v>0</v>
      </c>
      <c r="B35" s="99" t="str">
        <f>'Parcijalni_cjeloviti ispit'!D36</f>
        <v>B</v>
      </c>
      <c r="C35" s="100">
        <f>'Parcijalni_cjeloviti ispit'!E36</f>
        <v>0</v>
      </c>
      <c r="D35" s="259" t="str">
        <f>'Parcijalni_cjeloviti ispit'!F36</f>
        <v>NE</v>
      </c>
      <c r="E35" s="100">
        <f>'Parcijalni_cjeloviti ispit'!G36</f>
        <v>0</v>
      </c>
      <c r="F35" s="259" t="str">
        <f>'Parcijalni_cjeloviti ispit'!H36</f>
        <v>NE</v>
      </c>
      <c r="G35" s="100">
        <f>'Parcijalni_cjeloviti ispit'!I36</f>
        <v>0</v>
      </c>
      <c r="H35" s="259" t="str">
        <f>'Parcijalni_cjeloviti ispit'!J36</f>
        <v>NE</v>
      </c>
      <c r="I35" s="100">
        <f>'Parcijalni_cjeloviti ispit'!K36</f>
        <v>0</v>
      </c>
      <c r="J35" s="259" t="str">
        <f>'Parcijalni_cjeloviti ispit'!L36</f>
        <v>NE</v>
      </c>
      <c r="K35" s="100">
        <f>'Parcijalni_cjeloviti ispit'!M36</f>
        <v>0</v>
      </c>
      <c r="L35" s="259" t="str">
        <f>'Parcijalni_cjeloviti ispit'!N36</f>
        <v>NE</v>
      </c>
      <c r="M35" s="100">
        <f>'Parcijalni_cjeloviti ispit'!O36</f>
        <v>0</v>
      </c>
      <c r="N35" s="259" t="str">
        <f>'Parcijalni_cjeloviti ispit'!P36</f>
        <v>NE</v>
      </c>
      <c r="O35" s="252">
        <f>'Parcijalni_cjeloviti ispit'!Q36</f>
        <v>0</v>
      </c>
      <c r="P35" s="252" t="str">
        <f>'Parcijalni_cjeloviti ispit'!R36</f>
        <v>NE</v>
      </c>
    </row>
    <row r="36" spans="1:16" ht="15.75" thickBot="1" x14ac:dyDescent="0.3">
      <c r="A36" s="262">
        <f>'Parcijalni_cjeloviti ispit'!C37</f>
        <v>0</v>
      </c>
      <c r="B36" s="101" t="str">
        <f>'Parcijalni_cjeloviti ispit'!D37</f>
        <v>P</v>
      </c>
      <c r="C36" s="102" t="str">
        <f>'Parcijalni_cjeloviti ispit'!E37</f>
        <v/>
      </c>
      <c r="D36" s="260">
        <f>'Parcijalni_cjeloviti ispit'!F37</f>
        <v>0</v>
      </c>
      <c r="E36" s="103" t="str">
        <f>'Parcijalni_cjeloviti ispit'!G37</f>
        <v/>
      </c>
      <c r="F36" s="260">
        <f>'Parcijalni_cjeloviti ispit'!H37</f>
        <v>0</v>
      </c>
      <c r="G36" s="103" t="str">
        <f>'Parcijalni_cjeloviti ispit'!I37</f>
        <v/>
      </c>
      <c r="H36" s="260">
        <f>'Parcijalni_cjeloviti ispit'!J37</f>
        <v>0</v>
      </c>
      <c r="I36" s="103" t="str">
        <f>'Parcijalni_cjeloviti ispit'!K37</f>
        <v/>
      </c>
      <c r="J36" s="260">
        <f>'Parcijalni_cjeloviti ispit'!L37</f>
        <v>0</v>
      </c>
      <c r="K36" s="103" t="str">
        <f>'Parcijalni_cjeloviti ispit'!M37</f>
        <v/>
      </c>
      <c r="L36" s="260">
        <f>'Parcijalni_cjeloviti ispit'!N37</f>
        <v>0</v>
      </c>
      <c r="M36" s="103" t="str">
        <f>'Parcijalni_cjeloviti ispit'!O37</f>
        <v/>
      </c>
      <c r="N36" s="260">
        <f>'Parcijalni_cjeloviti ispit'!P37</f>
        <v>0</v>
      </c>
      <c r="O36" s="251">
        <f>'Parcijalni_cjeloviti ispit'!Q37</f>
        <v>0</v>
      </c>
      <c r="P36" s="251">
        <f>'Parcijalni_cjeloviti ispit'!R37</f>
        <v>0</v>
      </c>
    </row>
    <row r="37" spans="1:16" x14ac:dyDescent="0.25">
      <c r="A37" s="261">
        <f>'Parcijalni_cjeloviti ispit'!C38</f>
        <v>0</v>
      </c>
      <c r="B37" s="99" t="str">
        <f>'Parcijalni_cjeloviti ispit'!D38</f>
        <v>B</v>
      </c>
      <c r="C37" s="100">
        <f>'Parcijalni_cjeloviti ispit'!E38</f>
        <v>0</v>
      </c>
      <c r="D37" s="259" t="str">
        <f>'Parcijalni_cjeloviti ispit'!F38</f>
        <v>NE</v>
      </c>
      <c r="E37" s="100">
        <f>'Parcijalni_cjeloviti ispit'!G38</f>
        <v>0</v>
      </c>
      <c r="F37" s="259" t="str">
        <f>'Parcijalni_cjeloviti ispit'!H38</f>
        <v>NE</v>
      </c>
      <c r="G37" s="100">
        <f>'Parcijalni_cjeloviti ispit'!I38</f>
        <v>0</v>
      </c>
      <c r="H37" s="259" t="str">
        <f>'Parcijalni_cjeloviti ispit'!J38</f>
        <v>NE</v>
      </c>
      <c r="I37" s="100">
        <f>'Parcijalni_cjeloviti ispit'!K38</f>
        <v>0</v>
      </c>
      <c r="J37" s="259" t="str">
        <f>'Parcijalni_cjeloviti ispit'!L38</f>
        <v>NE</v>
      </c>
      <c r="K37" s="100">
        <f>'Parcijalni_cjeloviti ispit'!M38</f>
        <v>0</v>
      </c>
      <c r="L37" s="259" t="str">
        <f>'Parcijalni_cjeloviti ispit'!N38</f>
        <v>NE</v>
      </c>
      <c r="M37" s="100">
        <f>'Parcijalni_cjeloviti ispit'!O38</f>
        <v>0</v>
      </c>
      <c r="N37" s="259" t="str">
        <f>'Parcijalni_cjeloviti ispit'!P38</f>
        <v>NE</v>
      </c>
      <c r="O37" s="252">
        <f>'Parcijalni_cjeloviti ispit'!Q38</f>
        <v>0</v>
      </c>
      <c r="P37" s="252" t="str">
        <f>'Parcijalni_cjeloviti ispit'!R38</f>
        <v>NE</v>
      </c>
    </row>
    <row r="38" spans="1:16" ht="15.75" thickBot="1" x14ac:dyDescent="0.3">
      <c r="A38" s="262">
        <f>'Parcijalni_cjeloviti ispit'!C39</f>
        <v>0</v>
      </c>
      <c r="B38" s="101" t="str">
        <f>'Parcijalni_cjeloviti ispit'!D39</f>
        <v>P</v>
      </c>
      <c r="C38" s="102" t="str">
        <f>'Parcijalni_cjeloviti ispit'!E39</f>
        <v/>
      </c>
      <c r="D38" s="260">
        <f>'Parcijalni_cjeloviti ispit'!F39</f>
        <v>0</v>
      </c>
      <c r="E38" s="103" t="str">
        <f>'Parcijalni_cjeloviti ispit'!G39</f>
        <v/>
      </c>
      <c r="F38" s="260">
        <f>'Parcijalni_cjeloviti ispit'!H39</f>
        <v>0</v>
      </c>
      <c r="G38" s="103" t="str">
        <f>'Parcijalni_cjeloviti ispit'!I39</f>
        <v/>
      </c>
      <c r="H38" s="260">
        <f>'Parcijalni_cjeloviti ispit'!J39</f>
        <v>0</v>
      </c>
      <c r="I38" s="103" t="str">
        <f>'Parcijalni_cjeloviti ispit'!K39</f>
        <v/>
      </c>
      <c r="J38" s="260">
        <f>'Parcijalni_cjeloviti ispit'!L39</f>
        <v>0</v>
      </c>
      <c r="K38" s="103" t="str">
        <f>'Parcijalni_cjeloviti ispit'!M39</f>
        <v/>
      </c>
      <c r="L38" s="260">
        <f>'Parcijalni_cjeloviti ispit'!N39</f>
        <v>0</v>
      </c>
      <c r="M38" s="103" t="str">
        <f>'Parcijalni_cjeloviti ispit'!O39</f>
        <v/>
      </c>
      <c r="N38" s="260">
        <f>'Parcijalni_cjeloviti ispit'!P39</f>
        <v>0</v>
      </c>
      <c r="O38" s="251">
        <f>'Parcijalni_cjeloviti ispit'!Q39</f>
        <v>0</v>
      </c>
      <c r="P38" s="251">
        <f>'Parcijalni_cjeloviti ispit'!R39</f>
        <v>0</v>
      </c>
    </row>
    <row r="39" spans="1:16" x14ac:dyDescent="0.25">
      <c r="A39" s="261">
        <f>'Parcijalni_cjeloviti ispit'!C40</f>
        <v>0</v>
      </c>
      <c r="B39" s="99" t="str">
        <f>'Parcijalni_cjeloviti ispit'!D40</f>
        <v>B</v>
      </c>
      <c r="C39" s="100">
        <f>'Parcijalni_cjeloviti ispit'!E40</f>
        <v>0</v>
      </c>
      <c r="D39" s="259" t="str">
        <f>'Parcijalni_cjeloviti ispit'!F40</f>
        <v>NE</v>
      </c>
      <c r="E39" s="100">
        <f>'Parcijalni_cjeloviti ispit'!G40</f>
        <v>0</v>
      </c>
      <c r="F39" s="259" t="str">
        <f>'Parcijalni_cjeloviti ispit'!H40</f>
        <v>NE</v>
      </c>
      <c r="G39" s="100">
        <f>'Parcijalni_cjeloviti ispit'!I40</f>
        <v>0</v>
      </c>
      <c r="H39" s="259" t="str">
        <f>'Parcijalni_cjeloviti ispit'!J40</f>
        <v>NE</v>
      </c>
      <c r="I39" s="100">
        <f>'Parcijalni_cjeloviti ispit'!K40</f>
        <v>0</v>
      </c>
      <c r="J39" s="259" t="str">
        <f>'Parcijalni_cjeloviti ispit'!L40</f>
        <v>NE</v>
      </c>
      <c r="K39" s="100">
        <f>'Parcijalni_cjeloviti ispit'!M40</f>
        <v>0</v>
      </c>
      <c r="L39" s="259" t="str">
        <f>'Parcijalni_cjeloviti ispit'!N40</f>
        <v>NE</v>
      </c>
      <c r="M39" s="100">
        <f>'Parcijalni_cjeloviti ispit'!O40</f>
        <v>0</v>
      </c>
      <c r="N39" s="259" t="str">
        <f>'Parcijalni_cjeloviti ispit'!P40</f>
        <v>NE</v>
      </c>
      <c r="O39" s="252">
        <f>'Parcijalni_cjeloviti ispit'!Q40</f>
        <v>0</v>
      </c>
      <c r="P39" s="252" t="str">
        <f>'Parcijalni_cjeloviti ispit'!R40</f>
        <v>NE</v>
      </c>
    </row>
    <row r="40" spans="1:16" ht="15.75" thickBot="1" x14ac:dyDescent="0.3">
      <c r="A40" s="262">
        <f>'Parcijalni_cjeloviti ispit'!C41</f>
        <v>0</v>
      </c>
      <c r="B40" s="101" t="str">
        <f>'Parcijalni_cjeloviti ispit'!D41</f>
        <v>P</v>
      </c>
      <c r="C40" s="102" t="str">
        <f>'Parcijalni_cjeloviti ispit'!E41</f>
        <v/>
      </c>
      <c r="D40" s="260">
        <f>'Parcijalni_cjeloviti ispit'!F41</f>
        <v>0</v>
      </c>
      <c r="E40" s="103" t="str">
        <f>'Parcijalni_cjeloviti ispit'!G41</f>
        <v/>
      </c>
      <c r="F40" s="260">
        <f>'Parcijalni_cjeloviti ispit'!H41</f>
        <v>0</v>
      </c>
      <c r="G40" s="103" t="str">
        <f>'Parcijalni_cjeloviti ispit'!I41</f>
        <v/>
      </c>
      <c r="H40" s="260">
        <f>'Parcijalni_cjeloviti ispit'!J41</f>
        <v>0</v>
      </c>
      <c r="I40" s="103" t="str">
        <f>'Parcijalni_cjeloviti ispit'!K41</f>
        <v/>
      </c>
      <c r="J40" s="260">
        <f>'Parcijalni_cjeloviti ispit'!L41</f>
        <v>0</v>
      </c>
      <c r="K40" s="103" t="str">
        <f>'Parcijalni_cjeloviti ispit'!M41</f>
        <v/>
      </c>
      <c r="L40" s="260">
        <f>'Parcijalni_cjeloviti ispit'!N41</f>
        <v>0</v>
      </c>
      <c r="M40" s="103" t="str">
        <f>'Parcijalni_cjeloviti ispit'!O41</f>
        <v/>
      </c>
      <c r="N40" s="260">
        <f>'Parcijalni_cjeloviti ispit'!P41</f>
        <v>0</v>
      </c>
      <c r="O40" s="251">
        <f>'Parcijalni_cjeloviti ispit'!Q41</f>
        <v>0</v>
      </c>
      <c r="P40" s="251">
        <f>'Parcijalni_cjeloviti ispit'!R41</f>
        <v>0</v>
      </c>
    </row>
    <row r="41" spans="1:16" x14ac:dyDescent="0.25">
      <c r="A41" s="261">
        <f>'Parcijalni_cjeloviti ispit'!C42</f>
        <v>0</v>
      </c>
      <c r="B41" s="99" t="str">
        <f>'Parcijalni_cjeloviti ispit'!D42</f>
        <v>B</v>
      </c>
      <c r="C41" s="100">
        <f>'Parcijalni_cjeloviti ispit'!E42</f>
        <v>0</v>
      </c>
      <c r="D41" s="259" t="str">
        <f>'Parcijalni_cjeloviti ispit'!F42</f>
        <v>NE</v>
      </c>
      <c r="E41" s="100">
        <f>'Parcijalni_cjeloviti ispit'!G42</f>
        <v>0</v>
      </c>
      <c r="F41" s="259" t="str">
        <f>'Parcijalni_cjeloviti ispit'!H42</f>
        <v>NE</v>
      </c>
      <c r="G41" s="100">
        <f>'Parcijalni_cjeloviti ispit'!I42</f>
        <v>0</v>
      </c>
      <c r="H41" s="259" t="str">
        <f>'Parcijalni_cjeloviti ispit'!J42</f>
        <v>NE</v>
      </c>
      <c r="I41" s="100">
        <f>'Parcijalni_cjeloviti ispit'!K42</f>
        <v>0</v>
      </c>
      <c r="J41" s="259" t="str">
        <f>'Parcijalni_cjeloviti ispit'!L42</f>
        <v>NE</v>
      </c>
      <c r="K41" s="100">
        <f>'Parcijalni_cjeloviti ispit'!M42</f>
        <v>0</v>
      </c>
      <c r="L41" s="259" t="str">
        <f>'Parcijalni_cjeloviti ispit'!N42</f>
        <v>NE</v>
      </c>
      <c r="M41" s="100">
        <f>'Parcijalni_cjeloviti ispit'!O42</f>
        <v>0</v>
      </c>
      <c r="N41" s="259" t="str">
        <f>'Parcijalni_cjeloviti ispit'!P42</f>
        <v>NE</v>
      </c>
      <c r="O41" s="252">
        <f>'Parcijalni_cjeloviti ispit'!Q42</f>
        <v>0</v>
      </c>
      <c r="P41" s="252" t="str">
        <f>'Parcijalni_cjeloviti ispit'!R42</f>
        <v>NE</v>
      </c>
    </row>
    <row r="42" spans="1:16" ht="15.75" thickBot="1" x14ac:dyDescent="0.3">
      <c r="A42" s="262">
        <f>'Parcijalni_cjeloviti ispit'!C43</f>
        <v>0</v>
      </c>
      <c r="B42" s="101" t="str">
        <f>'Parcijalni_cjeloviti ispit'!D43</f>
        <v>P</v>
      </c>
      <c r="C42" s="102" t="str">
        <f>'Parcijalni_cjeloviti ispit'!E43</f>
        <v/>
      </c>
      <c r="D42" s="260">
        <f>'Parcijalni_cjeloviti ispit'!F43</f>
        <v>0</v>
      </c>
      <c r="E42" s="103" t="str">
        <f>'Parcijalni_cjeloviti ispit'!G43</f>
        <v/>
      </c>
      <c r="F42" s="260">
        <f>'Parcijalni_cjeloviti ispit'!H43</f>
        <v>0</v>
      </c>
      <c r="G42" s="103" t="str">
        <f>'Parcijalni_cjeloviti ispit'!I43</f>
        <v/>
      </c>
      <c r="H42" s="260">
        <f>'Parcijalni_cjeloviti ispit'!J43</f>
        <v>0</v>
      </c>
      <c r="I42" s="103" t="str">
        <f>'Parcijalni_cjeloviti ispit'!K43</f>
        <v/>
      </c>
      <c r="J42" s="260">
        <f>'Parcijalni_cjeloviti ispit'!L43</f>
        <v>0</v>
      </c>
      <c r="K42" s="103" t="str">
        <f>'Parcijalni_cjeloviti ispit'!M43</f>
        <v/>
      </c>
      <c r="L42" s="260">
        <f>'Parcijalni_cjeloviti ispit'!N43</f>
        <v>0</v>
      </c>
      <c r="M42" s="103" t="str">
        <f>'Parcijalni_cjeloviti ispit'!O43</f>
        <v/>
      </c>
      <c r="N42" s="260">
        <f>'Parcijalni_cjeloviti ispit'!P43</f>
        <v>0</v>
      </c>
      <c r="O42" s="251">
        <f>'Parcijalni_cjeloviti ispit'!Q43</f>
        <v>0</v>
      </c>
      <c r="P42" s="251">
        <f>'Parcijalni_cjeloviti ispit'!R43</f>
        <v>0</v>
      </c>
    </row>
    <row r="43" spans="1:16" x14ac:dyDescent="0.25">
      <c r="A43" s="261">
        <f>'Parcijalni_cjeloviti ispit'!C44</f>
        <v>0</v>
      </c>
      <c r="B43" s="99" t="str">
        <f>'Parcijalni_cjeloviti ispit'!D44</f>
        <v>B</v>
      </c>
      <c r="C43" s="100">
        <f>'Parcijalni_cjeloviti ispit'!E44</f>
        <v>0</v>
      </c>
      <c r="D43" s="259" t="str">
        <f>'Parcijalni_cjeloviti ispit'!F44</f>
        <v>NE</v>
      </c>
      <c r="E43" s="100">
        <f>'Parcijalni_cjeloviti ispit'!G44</f>
        <v>0</v>
      </c>
      <c r="F43" s="259" t="str">
        <f>'Parcijalni_cjeloviti ispit'!H44</f>
        <v>NE</v>
      </c>
      <c r="G43" s="100">
        <f>'Parcijalni_cjeloviti ispit'!I44</f>
        <v>0</v>
      </c>
      <c r="H43" s="259" t="str">
        <f>'Parcijalni_cjeloviti ispit'!J44</f>
        <v>NE</v>
      </c>
      <c r="I43" s="100">
        <f>'Parcijalni_cjeloviti ispit'!K44</f>
        <v>0</v>
      </c>
      <c r="J43" s="259" t="str">
        <f>'Parcijalni_cjeloviti ispit'!L44</f>
        <v>NE</v>
      </c>
      <c r="K43" s="100">
        <f>'Parcijalni_cjeloviti ispit'!M44</f>
        <v>0</v>
      </c>
      <c r="L43" s="259" t="str">
        <f>'Parcijalni_cjeloviti ispit'!N44</f>
        <v>NE</v>
      </c>
      <c r="M43" s="100">
        <f>'Parcijalni_cjeloviti ispit'!O44</f>
        <v>0</v>
      </c>
      <c r="N43" s="259" t="str">
        <f>'Parcijalni_cjeloviti ispit'!P44</f>
        <v>NE</v>
      </c>
      <c r="O43" s="252">
        <f>'Parcijalni_cjeloviti ispit'!Q44</f>
        <v>0</v>
      </c>
      <c r="P43" s="252" t="str">
        <f>'Parcijalni_cjeloviti ispit'!R44</f>
        <v>NE</v>
      </c>
    </row>
    <row r="44" spans="1:16" ht="15.75" thickBot="1" x14ac:dyDescent="0.3">
      <c r="A44" s="262">
        <f>'Parcijalni_cjeloviti ispit'!C45</f>
        <v>0</v>
      </c>
      <c r="B44" s="101" t="str">
        <f>'Parcijalni_cjeloviti ispit'!D45</f>
        <v>P</v>
      </c>
      <c r="C44" s="102" t="str">
        <f>'Parcijalni_cjeloviti ispit'!E45</f>
        <v/>
      </c>
      <c r="D44" s="260">
        <f>'Parcijalni_cjeloviti ispit'!F45</f>
        <v>0</v>
      </c>
      <c r="E44" s="103" t="str">
        <f>'Parcijalni_cjeloviti ispit'!G45</f>
        <v/>
      </c>
      <c r="F44" s="260">
        <f>'Parcijalni_cjeloviti ispit'!H45</f>
        <v>0</v>
      </c>
      <c r="G44" s="103" t="str">
        <f>'Parcijalni_cjeloviti ispit'!I45</f>
        <v/>
      </c>
      <c r="H44" s="260">
        <f>'Parcijalni_cjeloviti ispit'!J45</f>
        <v>0</v>
      </c>
      <c r="I44" s="103" t="str">
        <f>'Parcijalni_cjeloviti ispit'!K45</f>
        <v/>
      </c>
      <c r="J44" s="260">
        <f>'Parcijalni_cjeloviti ispit'!L45</f>
        <v>0</v>
      </c>
      <c r="K44" s="103" t="str">
        <f>'Parcijalni_cjeloviti ispit'!M45</f>
        <v/>
      </c>
      <c r="L44" s="260">
        <f>'Parcijalni_cjeloviti ispit'!N45</f>
        <v>0</v>
      </c>
      <c r="M44" s="103" t="str">
        <f>'Parcijalni_cjeloviti ispit'!O45</f>
        <v/>
      </c>
      <c r="N44" s="260">
        <f>'Parcijalni_cjeloviti ispit'!P45</f>
        <v>0</v>
      </c>
      <c r="O44" s="251">
        <f>'Parcijalni_cjeloviti ispit'!Q45</f>
        <v>0</v>
      </c>
      <c r="P44" s="251">
        <f>'Parcijalni_cjeloviti ispit'!R45</f>
        <v>0</v>
      </c>
    </row>
    <row r="45" spans="1:16" x14ac:dyDescent="0.25">
      <c r="A45" s="261">
        <f>'Parcijalni_cjeloviti ispit'!C46</f>
        <v>0</v>
      </c>
      <c r="B45" s="99" t="str">
        <f>'Parcijalni_cjeloviti ispit'!D46</f>
        <v>B</v>
      </c>
      <c r="C45" s="100">
        <f>'Parcijalni_cjeloviti ispit'!E46</f>
        <v>0</v>
      </c>
      <c r="D45" s="259" t="str">
        <f>'Parcijalni_cjeloviti ispit'!F46</f>
        <v>NE</v>
      </c>
      <c r="E45" s="100">
        <f>'Parcijalni_cjeloviti ispit'!G46</f>
        <v>0</v>
      </c>
      <c r="F45" s="259" t="str">
        <f>'Parcijalni_cjeloviti ispit'!H46</f>
        <v>NE</v>
      </c>
      <c r="G45" s="100">
        <f>'Parcijalni_cjeloviti ispit'!I46</f>
        <v>0</v>
      </c>
      <c r="H45" s="259" t="str">
        <f>'Parcijalni_cjeloviti ispit'!J46</f>
        <v>NE</v>
      </c>
      <c r="I45" s="100">
        <f>'Parcijalni_cjeloviti ispit'!K46</f>
        <v>0</v>
      </c>
      <c r="J45" s="259" t="str">
        <f>'Parcijalni_cjeloviti ispit'!L46</f>
        <v>NE</v>
      </c>
      <c r="K45" s="100">
        <f>'Parcijalni_cjeloviti ispit'!M46</f>
        <v>0</v>
      </c>
      <c r="L45" s="259" t="str">
        <f>'Parcijalni_cjeloviti ispit'!N46</f>
        <v>NE</v>
      </c>
      <c r="M45" s="100">
        <f>'Parcijalni_cjeloviti ispit'!O46</f>
        <v>0</v>
      </c>
      <c r="N45" s="259" t="str">
        <f>'Parcijalni_cjeloviti ispit'!P46</f>
        <v>NE</v>
      </c>
      <c r="O45" s="252">
        <f>'Parcijalni_cjeloviti ispit'!Q46</f>
        <v>0</v>
      </c>
      <c r="P45" s="252" t="str">
        <f>'Parcijalni_cjeloviti ispit'!R46</f>
        <v>NE</v>
      </c>
    </row>
    <row r="46" spans="1:16" ht="15.75" thickBot="1" x14ac:dyDescent="0.3">
      <c r="A46" s="262">
        <f>'Parcijalni_cjeloviti ispit'!C47</f>
        <v>0</v>
      </c>
      <c r="B46" s="101" t="str">
        <f>'Parcijalni_cjeloviti ispit'!D47</f>
        <v>P</v>
      </c>
      <c r="C46" s="102" t="str">
        <f>'Parcijalni_cjeloviti ispit'!E47</f>
        <v/>
      </c>
      <c r="D46" s="260">
        <f>'Parcijalni_cjeloviti ispit'!F47</f>
        <v>0</v>
      </c>
      <c r="E46" s="103" t="str">
        <f>'Parcijalni_cjeloviti ispit'!G47</f>
        <v/>
      </c>
      <c r="F46" s="260">
        <f>'Parcijalni_cjeloviti ispit'!H47</f>
        <v>0</v>
      </c>
      <c r="G46" s="103" t="str">
        <f>'Parcijalni_cjeloviti ispit'!I47</f>
        <v/>
      </c>
      <c r="H46" s="260">
        <f>'Parcijalni_cjeloviti ispit'!J47</f>
        <v>0</v>
      </c>
      <c r="I46" s="103" t="str">
        <f>'Parcijalni_cjeloviti ispit'!K47</f>
        <v/>
      </c>
      <c r="J46" s="260">
        <f>'Parcijalni_cjeloviti ispit'!L47</f>
        <v>0</v>
      </c>
      <c r="K46" s="103" t="str">
        <f>'Parcijalni_cjeloviti ispit'!M47</f>
        <v/>
      </c>
      <c r="L46" s="260">
        <f>'Parcijalni_cjeloviti ispit'!N47</f>
        <v>0</v>
      </c>
      <c r="M46" s="103" t="str">
        <f>'Parcijalni_cjeloviti ispit'!O47</f>
        <v/>
      </c>
      <c r="N46" s="260">
        <f>'Parcijalni_cjeloviti ispit'!P47</f>
        <v>0</v>
      </c>
      <c r="O46" s="251">
        <f>'Parcijalni_cjeloviti ispit'!Q47</f>
        <v>0</v>
      </c>
      <c r="P46" s="251">
        <f>'Parcijalni_cjeloviti ispit'!R47</f>
        <v>0</v>
      </c>
    </row>
    <row r="47" spans="1:16" x14ac:dyDescent="0.25">
      <c r="A47" s="261">
        <f>'Parcijalni_cjeloviti ispit'!C48</f>
        <v>0</v>
      </c>
      <c r="B47" s="99" t="str">
        <f>'Parcijalni_cjeloviti ispit'!D48</f>
        <v>B</v>
      </c>
      <c r="C47" s="100">
        <f>'Parcijalni_cjeloviti ispit'!E48</f>
        <v>0</v>
      </c>
      <c r="D47" s="259" t="str">
        <f>'Parcijalni_cjeloviti ispit'!F48</f>
        <v>NE</v>
      </c>
      <c r="E47" s="100">
        <f>'Parcijalni_cjeloviti ispit'!G48</f>
        <v>0</v>
      </c>
      <c r="F47" s="259" t="str">
        <f>'Parcijalni_cjeloviti ispit'!H48</f>
        <v>NE</v>
      </c>
      <c r="G47" s="100">
        <f>'Parcijalni_cjeloviti ispit'!I48</f>
        <v>0</v>
      </c>
      <c r="H47" s="259" t="str">
        <f>'Parcijalni_cjeloviti ispit'!J48</f>
        <v>NE</v>
      </c>
      <c r="I47" s="100">
        <f>'Parcijalni_cjeloviti ispit'!K48</f>
        <v>0</v>
      </c>
      <c r="J47" s="259" t="str">
        <f>'Parcijalni_cjeloviti ispit'!L48</f>
        <v>NE</v>
      </c>
      <c r="K47" s="100">
        <f>'Parcijalni_cjeloviti ispit'!M48</f>
        <v>0</v>
      </c>
      <c r="L47" s="259" t="str">
        <f>'Parcijalni_cjeloviti ispit'!N48</f>
        <v>NE</v>
      </c>
      <c r="M47" s="100">
        <f>'Parcijalni_cjeloviti ispit'!O48</f>
        <v>0</v>
      </c>
      <c r="N47" s="259" t="str">
        <f>'Parcijalni_cjeloviti ispit'!P48</f>
        <v>NE</v>
      </c>
      <c r="O47" s="252">
        <f>'Parcijalni_cjeloviti ispit'!Q48</f>
        <v>0</v>
      </c>
      <c r="P47" s="252" t="str">
        <f>'Parcijalni_cjeloviti ispit'!R48</f>
        <v>NE</v>
      </c>
    </row>
    <row r="48" spans="1:16" ht="15.75" thickBot="1" x14ac:dyDescent="0.3">
      <c r="A48" s="262">
        <f>'Parcijalni_cjeloviti ispit'!C49</f>
        <v>0</v>
      </c>
      <c r="B48" s="101" t="str">
        <f>'Parcijalni_cjeloviti ispit'!D49</f>
        <v>P</v>
      </c>
      <c r="C48" s="102" t="str">
        <f>'Parcijalni_cjeloviti ispit'!E49</f>
        <v/>
      </c>
      <c r="D48" s="260">
        <f>'Parcijalni_cjeloviti ispit'!F49</f>
        <v>0</v>
      </c>
      <c r="E48" s="103" t="str">
        <f>'Parcijalni_cjeloviti ispit'!G49</f>
        <v/>
      </c>
      <c r="F48" s="260">
        <f>'Parcijalni_cjeloviti ispit'!H49</f>
        <v>0</v>
      </c>
      <c r="G48" s="103" t="str">
        <f>'Parcijalni_cjeloviti ispit'!I49</f>
        <v/>
      </c>
      <c r="H48" s="260">
        <f>'Parcijalni_cjeloviti ispit'!J49</f>
        <v>0</v>
      </c>
      <c r="I48" s="103" t="str">
        <f>'Parcijalni_cjeloviti ispit'!K49</f>
        <v/>
      </c>
      <c r="J48" s="260">
        <f>'Parcijalni_cjeloviti ispit'!L49</f>
        <v>0</v>
      </c>
      <c r="K48" s="103" t="str">
        <f>'Parcijalni_cjeloviti ispit'!M49</f>
        <v/>
      </c>
      <c r="L48" s="260">
        <f>'Parcijalni_cjeloviti ispit'!N49</f>
        <v>0</v>
      </c>
      <c r="M48" s="103" t="str">
        <f>'Parcijalni_cjeloviti ispit'!O49</f>
        <v/>
      </c>
      <c r="N48" s="260">
        <f>'Parcijalni_cjeloviti ispit'!P49</f>
        <v>0</v>
      </c>
      <c r="O48" s="251">
        <f>'Parcijalni_cjeloviti ispit'!Q49</f>
        <v>0</v>
      </c>
      <c r="P48" s="251">
        <f>'Parcijalni_cjeloviti ispit'!R49</f>
        <v>0</v>
      </c>
    </row>
    <row r="49" spans="1:16" x14ac:dyDescent="0.25">
      <c r="A49" s="261">
        <f>'Parcijalni_cjeloviti ispit'!C50</f>
        <v>0</v>
      </c>
      <c r="B49" s="99" t="str">
        <f>'Parcijalni_cjeloviti ispit'!D50</f>
        <v>B</v>
      </c>
      <c r="C49" s="100">
        <f>'Parcijalni_cjeloviti ispit'!E50</f>
        <v>0</v>
      </c>
      <c r="D49" s="259" t="str">
        <f>'Parcijalni_cjeloviti ispit'!F50</f>
        <v>NE</v>
      </c>
      <c r="E49" s="100">
        <f>'Parcijalni_cjeloviti ispit'!G50</f>
        <v>0</v>
      </c>
      <c r="F49" s="259" t="str">
        <f>'Parcijalni_cjeloviti ispit'!H50</f>
        <v>NE</v>
      </c>
      <c r="G49" s="100">
        <f>'Parcijalni_cjeloviti ispit'!I50</f>
        <v>0</v>
      </c>
      <c r="H49" s="259" t="str">
        <f>'Parcijalni_cjeloviti ispit'!J50</f>
        <v>NE</v>
      </c>
      <c r="I49" s="100">
        <f>'Parcijalni_cjeloviti ispit'!K50</f>
        <v>0</v>
      </c>
      <c r="J49" s="259" t="str">
        <f>'Parcijalni_cjeloviti ispit'!L50</f>
        <v>NE</v>
      </c>
      <c r="K49" s="100">
        <f>'Parcijalni_cjeloviti ispit'!M50</f>
        <v>0</v>
      </c>
      <c r="L49" s="259" t="str">
        <f>'Parcijalni_cjeloviti ispit'!N50</f>
        <v>NE</v>
      </c>
      <c r="M49" s="100">
        <f>'Parcijalni_cjeloviti ispit'!O50</f>
        <v>0</v>
      </c>
      <c r="N49" s="259" t="str">
        <f>'Parcijalni_cjeloviti ispit'!P50</f>
        <v>NE</v>
      </c>
      <c r="O49" s="252">
        <f>'Parcijalni_cjeloviti ispit'!Q50</f>
        <v>0</v>
      </c>
      <c r="P49" s="252" t="str">
        <f>'Parcijalni_cjeloviti ispit'!R50</f>
        <v>NE</v>
      </c>
    </row>
    <row r="50" spans="1:16" ht="15.75" thickBot="1" x14ac:dyDescent="0.3">
      <c r="A50" s="262">
        <f>'Parcijalni_cjeloviti ispit'!C51</f>
        <v>0</v>
      </c>
      <c r="B50" s="101" t="str">
        <f>'Parcijalni_cjeloviti ispit'!D51</f>
        <v>P</v>
      </c>
      <c r="C50" s="102" t="str">
        <f>'Parcijalni_cjeloviti ispit'!E51</f>
        <v/>
      </c>
      <c r="D50" s="260">
        <f>'Parcijalni_cjeloviti ispit'!F51</f>
        <v>0</v>
      </c>
      <c r="E50" s="103" t="str">
        <f>'Parcijalni_cjeloviti ispit'!G51</f>
        <v/>
      </c>
      <c r="F50" s="260">
        <f>'Parcijalni_cjeloviti ispit'!H51</f>
        <v>0</v>
      </c>
      <c r="G50" s="103" t="str">
        <f>'Parcijalni_cjeloviti ispit'!I51</f>
        <v/>
      </c>
      <c r="H50" s="260">
        <f>'Parcijalni_cjeloviti ispit'!J51</f>
        <v>0</v>
      </c>
      <c r="I50" s="103" t="str">
        <f>'Parcijalni_cjeloviti ispit'!K51</f>
        <v/>
      </c>
      <c r="J50" s="260">
        <f>'Parcijalni_cjeloviti ispit'!L51</f>
        <v>0</v>
      </c>
      <c r="K50" s="103" t="str">
        <f>'Parcijalni_cjeloviti ispit'!M51</f>
        <v/>
      </c>
      <c r="L50" s="260">
        <f>'Parcijalni_cjeloviti ispit'!N51</f>
        <v>0</v>
      </c>
      <c r="M50" s="103" t="str">
        <f>'Parcijalni_cjeloviti ispit'!O51</f>
        <v/>
      </c>
      <c r="N50" s="260">
        <f>'Parcijalni_cjeloviti ispit'!P51</f>
        <v>0</v>
      </c>
      <c r="O50" s="251">
        <f>'Parcijalni_cjeloviti ispit'!Q51</f>
        <v>0</v>
      </c>
      <c r="P50" s="251">
        <f>'Parcijalni_cjeloviti ispit'!R51</f>
        <v>0</v>
      </c>
    </row>
    <row r="51" spans="1:16" x14ac:dyDescent="0.25">
      <c r="A51" s="261">
        <f>'Parcijalni_cjeloviti ispit'!C52</f>
        <v>0</v>
      </c>
      <c r="B51" s="99" t="str">
        <f>'Parcijalni_cjeloviti ispit'!D52</f>
        <v>B</v>
      </c>
      <c r="C51" s="100">
        <f>'Parcijalni_cjeloviti ispit'!E52</f>
        <v>0</v>
      </c>
      <c r="D51" s="259" t="str">
        <f>'Parcijalni_cjeloviti ispit'!F52</f>
        <v>NE</v>
      </c>
      <c r="E51" s="100">
        <f>'Parcijalni_cjeloviti ispit'!G52</f>
        <v>0</v>
      </c>
      <c r="F51" s="259" t="str">
        <f>'Parcijalni_cjeloviti ispit'!H52</f>
        <v>NE</v>
      </c>
      <c r="G51" s="100">
        <f>'Parcijalni_cjeloviti ispit'!I52</f>
        <v>0</v>
      </c>
      <c r="H51" s="259" t="str">
        <f>'Parcijalni_cjeloviti ispit'!J52</f>
        <v>NE</v>
      </c>
      <c r="I51" s="100">
        <f>'Parcijalni_cjeloviti ispit'!K52</f>
        <v>0</v>
      </c>
      <c r="J51" s="259" t="str">
        <f>'Parcijalni_cjeloviti ispit'!L52</f>
        <v>NE</v>
      </c>
      <c r="K51" s="100">
        <f>'Parcijalni_cjeloviti ispit'!M52</f>
        <v>0</v>
      </c>
      <c r="L51" s="259" t="str">
        <f>'Parcijalni_cjeloviti ispit'!N52</f>
        <v>NE</v>
      </c>
      <c r="M51" s="100">
        <f>'Parcijalni_cjeloviti ispit'!O52</f>
        <v>0</v>
      </c>
      <c r="N51" s="259" t="str">
        <f>'Parcijalni_cjeloviti ispit'!P52</f>
        <v>NE</v>
      </c>
      <c r="O51" s="252">
        <f>'Parcijalni_cjeloviti ispit'!Q52</f>
        <v>0</v>
      </c>
      <c r="P51" s="252" t="str">
        <f>'Parcijalni_cjeloviti ispit'!R52</f>
        <v>NE</v>
      </c>
    </row>
    <row r="52" spans="1:16" ht="15.75" thickBot="1" x14ac:dyDescent="0.3">
      <c r="A52" s="262">
        <f>'Parcijalni_cjeloviti ispit'!C53</f>
        <v>0</v>
      </c>
      <c r="B52" s="101" t="str">
        <f>'Parcijalni_cjeloviti ispit'!D53</f>
        <v>P</v>
      </c>
      <c r="C52" s="102" t="str">
        <f>'Parcijalni_cjeloviti ispit'!E53</f>
        <v/>
      </c>
      <c r="D52" s="260">
        <f>'Parcijalni_cjeloviti ispit'!F53</f>
        <v>0</v>
      </c>
      <c r="E52" s="103" t="str">
        <f>'Parcijalni_cjeloviti ispit'!G53</f>
        <v/>
      </c>
      <c r="F52" s="260">
        <f>'Parcijalni_cjeloviti ispit'!H53</f>
        <v>0</v>
      </c>
      <c r="G52" s="103" t="str">
        <f>'Parcijalni_cjeloviti ispit'!I53</f>
        <v/>
      </c>
      <c r="H52" s="260">
        <f>'Parcijalni_cjeloviti ispit'!J53</f>
        <v>0</v>
      </c>
      <c r="I52" s="103" t="str">
        <f>'Parcijalni_cjeloviti ispit'!K53</f>
        <v/>
      </c>
      <c r="J52" s="260">
        <f>'Parcijalni_cjeloviti ispit'!L53</f>
        <v>0</v>
      </c>
      <c r="K52" s="103" t="str">
        <f>'Parcijalni_cjeloviti ispit'!M53</f>
        <v/>
      </c>
      <c r="L52" s="260">
        <f>'Parcijalni_cjeloviti ispit'!N53</f>
        <v>0</v>
      </c>
      <c r="M52" s="103" t="str">
        <f>'Parcijalni_cjeloviti ispit'!O53</f>
        <v/>
      </c>
      <c r="N52" s="260">
        <f>'Parcijalni_cjeloviti ispit'!P53</f>
        <v>0</v>
      </c>
      <c r="O52" s="251">
        <f>'Parcijalni_cjeloviti ispit'!Q53</f>
        <v>0</v>
      </c>
      <c r="P52" s="251">
        <f>'Parcijalni_cjeloviti ispit'!R53</f>
        <v>0</v>
      </c>
    </row>
    <row r="53" spans="1:16" x14ac:dyDescent="0.25">
      <c r="A53" s="261">
        <f>'Parcijalni_cjeloviti ispit'!C54</f>
        <v>0</v>
      </c>
      <c r="B53" s="99" t="str">
        <f>'Parcijalni_cjeloviti ispit'!D54</f>
        <v>B</v>
      </c>
      <c r="C53" s="100">
        <f>'Parcijalni_cjeloviti ispit'!E54</f>
        <v>0</v>
      </c>
      <c r="D53" s="259" t="str">
        <f>'Parcijalni_cjeloviti ispit'!F54</f>
        <v>NE</v>
      </c>
      <c r="E53" s="100">
        <f>'Parcijalni_cjeloviti ispit'!G54</f>
        <v>0</v>
      </c>
      <c r="F53" s="259" t="str">
        <f>'Parcijalni_cjeloviti ispit'!H54</f>
        <v>NE</v>
      </c>
      <c r="G53" s="100">
        <f>'Parcijalni_cjeloviti ispit'!I54</f>
        <v>0</v>
      </c>
      <c r="H53" s="259" t="str">
        <f>'Parcijalni_cjeloviti ispit'!J54</f>
        <v>NE</v>
      </c>
      <c r="I53" s="100">
        <f>'Parcijalni_cjeloviti ispit'!K54</f>
        <v>0</v>
      </c>
      <c r="J53" s="259" t="str">
        <f>'Parcijalni_cjeloviti ispit'!L54</f>
        <v>NE</v>
      </c>
      <c r="K53" s="100">
        <f>'Parcijalni_cjeloviti ispit'!M54</f>
        <v>0</v>
      </c>
      <c r="L53" s="259" t="str">
        <f>'Parcijalni_cjeloviti ispit'!N54</f>
        <v>NE</v>
      </c>
      <c r="M53" s="100">
        <f>'Parcijalni_cjeloviti ispit'!O54</f>
        <v>0</v>
      </c>
      <c r="N53" s="259" t="str">
        <f>'Parcijalni_cjeloviti ispit'!P54</f>
        <v>NE</v>
      </c>
      <c r="O53" s="252">
        <f>'Parcijalni_cjeloviti ispit'!Q54</f>
        <v>0</v>
      </c>
      <c r="P53" s="252" t="str">
        <f>'Parcijalni_cjeloviti ispit'!R54</f>
        <v>NE</v>
      </c>
    </row>
    <row r="54" spans="1:16" ht="15.75" thickBot="1" x14ac:dyDescent="0.3">
      <c r="A54" s="262">
        <f>'Parcijalni_cjeloviti ispit'!C55</f>
        <v>0</v>
      </c>
      <c r="B54" s="101" t="str">
        <f>'Parcijalni_cjeloviti ispit'!D55</f>
        <v>P</v>
      </c>
      <c r="C54" s="102" t="str">
        <f>'Parcijalni_cjeloviti ispit'!E55</f>
        <v/>
      </c>
      <c r="D54" s="260">
        <f>'Parcijalni_cjeloviti ispit'!F55</f>
        <v>0</v>
      </c>
      <c r="E54" s="103" t="str">
        <f>'Parcijalni_cjeloviti ispit'!G55</f>
        <v/>
      </c>
      <c r="F54" s="260">
        <f>'Parcijalni_cjeloviti ispit'!H55</f>
        <v>0</v>
      </c>
      <c r="G54" s="103" t="str">
        <f>'Parcijalni_cjeloviti ispit'!I55</f>
        <v/>
      </c>
      <c r="H54" s="260">
        <f>'Parcijalni_cjeloviti ispit'!J55</f>
        <v>0</v>
      </c>
      <c r="I54" s="103" t="str">
        <f>'Parcijalni_cjeloviti ispit'!K55</f>
        <v/>
      </c>
      <c r="J54" s="260">
        <f>'Parcijalni_cjeloviti ispit'!L55</f>
        <v>0</v>
      </c>
      <c r="K54" s="103" t="str">
        <f>'Parcijalni_cjeloviti ispit'!M55</f>
        <v/>
      </c>
      <c r="L54" s="260">
        <f>'Parcijalni_cjeloviti ispit'!N55</f>
        <v>0</v>
      </c>
      <c r="M54" s="103" t="str">
        <f>'Parcijalni_cjeloviti ispit'!O55</f>
        <v/>
      </c>
      <c r="N54" s="260">
        <f>'Parcijalni_cjeloviti ispit'!P55</f>
        <v>0</v>
      </c>
      <c r="O54" s="251">
        <f>'Parcijalni_cjeloviti ispit'!Q55</f>
        <v>0</v>
      </c>
      <c r="P54" s="251">
        <f>'Parcijalni_cjeloviti ispit'!R55</f>
        <v>0</v>
      </c>
    </row>
    <row r="55" spans="1:16" x14ac:dyDescent="0.25">
      <c r="A55" s="261">
        <f>'Parcijalni_cjeloviti ispit'!C56</f>
        <v>0</v>
      </c>
      <c r="B55" s="99" t="str">
        <f>'Parcijalni_cjeloviti ispit'!D56</f>
        <v>B</v>
      </c>
      <c r="C55" s="100">
        <f>'Parcijalni_cjeloviti ispit'!E56</f>
        <v>0</v>
      </c>
      <c r="D55" s="259" t="str">
        <f>'Parcijalni_cjeloviti ispit'!F56</f>
        <v>NE</v>
      </c>
      <c r="E55" s="100">
        <f>'Parcijalni_cjeloviti ispit'!G56</f>
        <v>0</v>
      </c>
      <c r="F55" s="259" t="str">
        <f>'Parcijalni_cjeloviti ispit'!H56</f>
        <v>NE</v>
      </c>
      <c r="G55" s="100">
        <f>'Parcijalni_cjeloviti ispit'!I56</f>
        <v>0</v>
      </c>
      <c r="H55" s="259" t="str">
        <f>'Parcijalni_cjeloviti ispit'!J56</f>
        <v>NE</v>
      </c>
      <c r="I55" s="100">
        <f>'Parcijalni_cjeloviti ispit'!K56</f>
        <v>0</v>
      </c>
      <c r="J55" s="259" t="str">
        <f>'Parcijalni_cjeloviti ispit'!L56</f>
        <v>NE</v>
      </c>
      <c r="K55" s="100">
        <f>'Parcijalni_cjeloviti ispit'!M56</f>
        <v>0</v>
      </c>
      <c r="L55" s="259" t="str">
        <f>'Parcijalni_cjeloviti ispit'!N56</f>
        <v>NE</v>
      </c>
      <c r="M55" s="100">
        <f>'Parcijalni_cjeloviti ispit'!O56</f>
        <v>0</v>
      </c>
      <c r="N55" s="259" t="str">
        <f>'Parcijalni_cjeloviti ispit'!P56</f>
        <v>NE</v>
      </c>
      <c r="O55" s="252">
        <f>'Parcijalni_cjeloviti ispit'!Q56</f>
        <v>0</v>
      </c>
      <c r="P55" s="252" t="str">
        <f>'Parcijalni_cjeloviti ispit'!R56</f>
        <v>NE</v>
      </c>
    </row>
    <row r="56" spans="1:16" ht="15.75" thickBot="1" x14ac:dyDescent="0.3">
      <c r="A56" s="262">
        <f>'Parcijalni_cjeloviti ispit'!C57</f>
        <v>0</v>
      </c>
      <c r="B56" s="101" t="str">
        <f>'Parcijalni_cjeloviti ispit'!D57</f>
        <v>P</v>
      </c>
      <c r="C56" s="102" t="str">
        <f>'Parcijalni_cjeloviti ispit'!E57</f>
        <v/>
      </c>
      <c r="D56" s="260">
        <f>'Parcijalni_cjeloviti ispit'!F57</f>
        <v>0</v>
      </c>
      <c r="E56" s="103" t="str">
        <f>'Parcijalni_cjeloviti ispit'!G57</f>
        <v/>
      </c>
      <c r="F56" s="260">
        <f>'Parcijalni_cjeloviti ispit'!H57</f>
        <v>0</v>
      </c>
      <c r="G56" s="103" t="str">
        <f>'Parcijalni_cjeloviti ispit'!I57</f>
        <v/>
      </c>
      <c r="H56" s="260">
        <f>'Parcijalni_cjeloviti ispit'!J57</f>
        <v>0</v>
      </c>
      <c r="I56" s="103" t="str">
        <f>'Parcijalni_cjeloviti ispit'!K57</f>
        <v/>
      </c>
      <c r="J56" s="260">
        <f>'Parcijalni_cjeloviti ispit'!L57</f>
        <v>0</v>
      </c>
      <c r="K56" s="103" t="str">
        <f>'Parcijalni_cjeloviti ispit'!M57</f>
        <v/>
      </c>
      <c r="L56" s="260">
        <f>'Parcijalni_cjeloviti ispit'!N57</f>
        <v>0</v>
      </c>
      <c r="M56" s="103" t="str">
        <f>'Parcijalni_cjeloviti ispit'!O57</f>
        <v/>
      </c>
      <c r="N56" s="260">
        <f>'Parcijalni_cjeloviti ispit'!P57</f>
        <v>0</v>
      </c>
      <c r="O56" s="251">
        <f>'Parcijalni_cjeloviti ispit'!Q57</f>
        <v>0</v>
      </c>
      <c r="P56" s="251">
        <f>'Parcijalni_cjeloviti ispit'!R57</f>
        <v>0</v>
      </c>
    </row>
    <row r="57" spans="1:16" x14ac:dyDescent="0.25">
      <c r="A57" s="261">
        <f>'Parcijalni_cjeloviti ispit'!C58</f>
        <v>0</v>
      </c>
      <c r="B57" s="99" t="str">
        <f>'Parcijalni_cjeloviti ispit'!D58</f>
        <v>B</v>
      </c>
      <c r="C57" s="100">
        <f>'Parcijalni_cjeloviti ispit'!E58</f>
        <v>0</v>
      </c>
      <c r="D57" s="259" t="str">
        <f>'Parcijalni_cjeloviti ispit'!F58</f>
        <v>NE</v>
      </c>
      <c r="E57" s="100">
        <f>'Parcijalni_cjeloviti ispit'!G58</f>
        <v>0</v>
      </c>
      <c r="F57" s="259" t="str">
        <f>'Parcijalni_cjeloviti ispit'!H58</f>
        <v>NE</v>
      </c>
      <c r="G57" s="100">
        <f>'Parcijalni_cjeloviti ispit'!I58</f>
        <v>0</v>
      </c>
      <c r="H57" s="259" t="str">
        <f>'Parcijalni_cjeloviti ispit'!J58</f>
        <v>NE</v>
      </c>
      <c r="I57" s="100">
        <f>'Parcijalni_cjeloviti ispit'!K58</f>
        <v>0</v>
      </c>
      <c r="J57" s="259" t="str">
        <f>'Parcijalni_cjeloviti ispit'!L58</f>
        <v>NE</v>
      </c>
      <c r="K57" s="100">
        <f>'Parcijalni_cjeloviti ispit'!M58</f>
        <v>0</v>
      </c>
      <c r="L57" s="259" t="str">
        <f>'Parcijalni_cjeloviti ispit'!N58</f>
        <v>NE</v>
      </c>
      <c r="M57" s="100">
        <f>'Parcijalni_cjeloviti ispit'!O58</f>
        <v>0</v>
      </c>
      <c r="N57" s="259" t="str">
        <f>'Parcijalni_cjeloviti ispit'!P58</f>
        <v>NE</v>
      </c>
      <c r="O57" s="252">
        <f>'Parcijalni_cjeloviti ispit'!Q58</f>
        <v>0</v>
      </c>
      <c r="P57" s="252" t="str">
        <f>'Parcijalni_cjeloviti ispit'!R58</f>
        <v>NE</v>
      </c>
    </row>
    <row r="58" spans="1:16" ht="15.75" thickBot="1" x14ac:dyDescent="0.3">
      <c r="A58" s="262">
        <f>'Parcijalni_cjeloviti ispit'!C59</f>
        <v>0</v>
      </c>
      <c r="B58" s="101" t="str">
        <f>'Parcijalni_cjeloviti ispit'!D59</f>
        <v>P</v>
      </c>
      <c r="C58" s="102" t="str">
        <f>'Parcijalni_cjeloviti ispit'!E59</f>
        <v/>
      </c>
      <c r="D58" s="260">
        <f>'Parcijalni_cjeloviti ispit'!F59</f>
        <v>0</v>
      </c>
      <c r="E58" s="103" t="str">
        <f>'Parcijalni_cjeloviti ispit'!G59</f>
        <v/>
      </c>
      <c r="F58" s="260">
        <f>'Parcijalni_cjeloviti ispit'!H59</f>
        <v>0</v>
      </c>
      <c r="G58" s="103" t="str">
        <f>'Parcijalni_cjeloviti ispit'!I59</f>
        <v/>
      </c>
      <c r="H58" s="260">
        <f>'Parcijalni_cjeloviti ispit'!J59</f>
        <v>0</v>
      </c>
      <c r="I58" s="103" t="str">
        <f>'Parcijalni_cjeloviti ispit'!K59</f>
        <v/>
      </c>
      <c r="J58" s="260">
        <f>'Parcijalni_cjeloviti ispit'!L59</f>
        <v>0</v>
      </c>
      <c r="K58" s="103" t="str">
        <f>'Parcijalni_cjeloviti ispit'!M59</f>
        <v/>
      </c>
      <c r="L58" s="260">
        <f>'Parcijalni_cjeloviti ispit'!N59</f>
        <v>0</v>
      </c>
      <c r="M58" s="103" t="str">
        <f>'Parcijalni_cjeloviti ispit'!O59</f>
        <v/>
      </c>
      <c r="N58" s="260">
        <f>'Parcijalni_cjeloviti ispit'!P59</f>
        <v>0</v>
      </c>
      <c r="O58" s="251">
        <f>'Parcijalni_cjeloviti ispit'!Q59</f>
        <v>0</v>
      </c>
      <c r="P58" s="251">
        <f>'Parcijalni_cjeloviti ispit'!R59</f>
        <v>0</v>
      </c>
    </row>
    <row r="59" spans="1:16" x14ac:dyDescent="0.25">
      <c r="A59" s="261">
        <f>'Parcijalni_cjeloviti ispit'!C60</f>
        <v>0</v>
      </c>
      <c r="B59" s="99" t="str">
        <f>'Parcijalni_cjeloviti ispit'!D60</f>
        <v>B</v>
      </c>
      <c r="C59" s="100">
        <f>'Parcijalni_cjeloviti ispit'!E60</f>
        <v>0</v>
      </c>
      <c r="D59" s="259" t="str">
        <f>'Parcijalni_cjeloviti ispit'!F60</f>
        <v>NE</v>
      </c>
      <c r="E59" s="100">
        <f>'Parcijalni_cjeloviti ispit'!G60</f>
        <v>0</v>
      </c>
      <c r="F59" s="259" t="str">
        <f>'Parcijalni_cjeloviti ispit'!H60</f>
        <v>NE</v>
      </c>
      <c r="G59" s="100">
        <f>'Parcijalni_cjeloviti ispit'!I60</f>
        <v>0</v>
      </c>
      <c r="H59" s="259" t="str">
        <f>'Parcijalni_cjeloviti ispit'!J60</f>
        <v>NE</v>
      </c>
      <c r="I59" s="100">
        <f>'Parcijalni_cjeloviti ispit'!K60</f>
        <v>0</v>
      </c>
      <c r="J59" s="259" t="str">
        <f>'Parcijalni_cjeloviti ispit'!L60</f>
        <v>NE</v>
      </c>
      <c r="K59" s="100">
        <f>'Parcijalni_cjeloviti ispit'!M60</f>
        <v>0</v>
      </c>
      <c r="L59" s="259" t="str">
        <f>'Parcijalni_cjeloviti ispit'!N60</f>
        <v>NE</v>
      </c>
      <c r="M59" s="100">
        <f>'Parcijalni_cjeloviti ispit'!O60</f>
        <v>0</v>
      </c>
      <c r="N59" s="259" t="str">
        <f>'Parcijalni_cjeloviti ispit'!P60</f>
        <v>NE</v>
      </c>
      <c r="O59" s="252">
        <f>'Parcijalni_cjeloviti ispit'!Q60</f>
        <v>0</v>
      </c>
      <c r="P59" s="252" t="str">
        <f>'Parcijalni_cjeloviti ispit'!R60</f>
        <v>NE</v>
      </c>
    </row>
    <row r="60" spans="1:16" ht="15.75" thickBot="1" x14ac:dyDescent="0.3">
      <c r="A60" s="262">
        <f>'Parcijalni_cjeloviti ispit'!C61</f>
        <v>0</v>
      </c>
      <c r="B60" s="101" t="str">
        <f>'Parcijalni_cjeloviti ispit'!D61</f>
        <v>P</v>
      </c>
      <c r="C60" s="102" t="str">
        <f>'Parcijalni_cjeloviti ispit'!E61</f>
        <v/>
      </c>
      <c r="D60" s="260">
        <f>'Parcijalni_cjeloviti ispit'!F61</f>
        <v>0</v>
      </c>
      <c r="E60" s="103" t="str">
        <f>'Parcijalni_cjeloviti ispit'!G61</f>
        <v/>
      </c>
      <c r="F60" s="260">
        <f>'Parcijalni_cjeloviti ispit'!H61</f>
        <v>0</v>
      </c>
      <c r="G60" s="103" t="str">
        <f>'Parcijalni_cjeloviti ispit'!I61</f>
        <v/>
      </c>
      <c r="H60" s="260">
        <f>'Parcijalni_cjeloviti ispit'!J61</f>
        <v>0</v>
      </c>
      <c r="I60" s="103" t="str">
        <f>'Parcijalni_cjeloviti ispit'!K61</f>
        <v/>
      </c>
      <c r="J60" s="260">
        <f>'Parcijalni_cjeloviti ispit'!L61</f>
        <v>0</v>
      </c>
      <c r="K60" s="103" t="str">
        <f>'Parcijalni_cjeloviti ispit'!M61</f>
        <v/>
      </c>
      <c r="L60" s="260">
        <f>'Parcijalni_cjeloviti ispit'!N61</f>
        <v>0</v>
      </c>
      <c r="M60" s="103" t="str">
        <f>'Parcijalni_cjeloviti ispit'!O61</f>
        <v/>
      </c>
      <c r="N60" s="260">
        <f>'Parcijalni_cjeloviti ispit'!P61</f>
        <v>0</v>
      </c>
      <c r="O60" s="251">
        <f>'Parcijalni_cjeloviti ispit'!Q61</f>
        <v>0</v>
      </c>
      <c r="P60" s="251">
        <f>'Parcijalni_cjeloviti ispit'!R61</f>
        <v>0</v>
      </c>
    </row>
    <row r="61" spans="1:16" x14ac:dyDescent="0.25">
      <c r="A61" s="261">
        <f>'Parcijalni_cjeloviti ispit'!C62</f>
        <v>0</v>
      </c>
      <c r="B61" s="99" t="str">
        <f>'Parcijalni_cjeloviti ispit'!D62</f>
        <v>B</v>
      </c>
      <c r="C61" s="100">
        <f>'Parcijalni_cjeloviti ispit'!E62</f>
        <v>0</v>
      </c>
      <c r="D61" s="259" t="str">
        <f>'Parcijalni_cjeloviti ispit'!F62</f>
        <v>NE</v>
      </c>
      <c r="E61" s="100">
        <f>'Parcijalni_cjeloviti ispit'!G62</f>
        <v>0</v>
      </c>
      <c r="F61" s="259" t="str">
        <f>'Parcijalni_cjeloviti ispit'!H62</f>
        <v>NE</v>
      </c>
      <c r="G61" s="100">
        <f>'Parcijalni_cjeloviti ispit'!I62</f>
        <v>0</v>
      </c>
      <c r="H61" s="259" t="str">
        <f>'Parcijalni_cjeloviti ispit'!J62</f>
        <v>NE</v>
      </c>
      <c r="I61" s="100">
        <f>'Parcijalni_cjeloviti ispit'!K62</f>
        <v>0</v>
      </c>
      <c r="J61" s="259" t="str">
        <f>'Parcijalni_cjeloviti ispit'!L62</f>
        <v>NE</v>
      </c>
      <c r="K61" s="100">
        <f>'Parcijalni_cjeloviti ispit'!M62</f>
        <v>0</v>
      </c>
      <c r="L61" s="259" t="str">
        <f>'Parcijalni_cjeloviti ispit'!N62</f>
        <v>NE</v>
      </c>
      <c r="M61" s="100">
        <f>'Parcijalni_cjeloviti ispit'!O62</f>
        <v>0</v>
      </c>
      <c r="N61" s="259" t="str">
        <f>'Parcijalni_cjeloviti ispit'!P62</f>
        <v>NE</v>
      </c>
      <c r="O61" s="252">
        <f>'Parcijalni_cjeloviti ispit'!Q62</f>
        <v>0</v>
      </c>
      <c r="P61" s="252" t="str">
        <f>'Parcijalni_cjeloviti ispit'!R62</f>
        <v>NE</v>
      </c>
    </row>
    <row r="62" spans="1:16" ht="15.75" thickBot="1" x14ac:dyDescent="0.3">
      <c r="A62" s="262">
        <f>'Parcijalni_cjeloviti ispit'!C63</f>
        <v>0</v>
      </c>
      <c r="B62" s="101" t="str">
        <f>'Parcijalni_cjeloviti ispit'!D63</f>
        <v>P</v>
      </c>
      <c r="C62" s="102" t="str">
        <f>'Parcijalni_cjeloviti ispit'!E63</f>
        <v/>
      </c>
      <c r="D62" s="260">
        <f>'Parcijalni_cjeloviti ispit'!F63</f>
        <v>0</v>
      </c>
      <c r="E62" s="103" t="str">
        <f>'Parcijalni_cjeloviti ispit'!G63</f>
        <v/>
      </c>
      <c r="F62" s="260">
        <f>'Parcijalni_cjeloviti ispit'!H63</f>
        <v>0</v>
      </c>
      <c r="G62" s="103" t="str">
        <f>'Parcijalni_cjeloviti ispit'!I63</f>
        <v/>
      </c>
      <c r="H62" s="260">
        <f>'Parcijalni_cjeloviti ispit'!J63</f>
        <v>0</v>
      </c>
      <c r="I62" s="103" t="str">
        <f>'Parcijalni_cjeloviti ispit'!K63</f>
        <v/>
      </c>
      <c r="J62" s="260">
        <f>'Parcijalni_cjeloviti ispit'!L63</f>
        <v>0</v>
      </c>
      <c r="K62" s="103" t="str">
        <f>'Parcijalni_cjeloviti ispit'!M63</f>
        <v/>
      </c>
      <c r="L62" s="260">
        <f>'Parcijalni_cjeloviti ispit'!N63</f>
        <v>0</v>
      </c>
      <c r="M62" s="103" t="str">
        <f>'Parcijalni_cjeloviti ispit'!O63</f>
        <v/>
      </c>
      <c r="N62" s="260">
        <f>'Parcijalni_cjeloviti ispit'!P63</f>
        <v>0</v>
      </c>
      <c r="O62" s="251">
        <f>'Parcijalni_cjeloviti ispit'!Q63</f>
        <v>0</v>
      </c>
      <c r="P62" s="251">
        <f>'Parcijalni_cjeloviti ispit'!R63</f>
        <v>0</v>
      </c>
    </row>
    <row r="63" spans="1:16" x14ac:dyDescent="0.25">
      <c r="A63" s="261">
        <f>'Parcijalni_cjeloviti ispit'!C64</f>
        <v>0</v>
      </c>
      <c r="B63" s="99" t="str">
        <f>'Parcijalni_cjeloviti ispit'!D64</f>
        <v>B</v>
      </c>
      <c r="C63" s="100">
        <f>'Parcijalni_cjeloviti ispit'!E64</f>
        <v>0</v>
      </c>
      <c r="D63" s="259" t="str">
        <f>'Parcijalni_cjeloviti ispit'!F64</f>
        <v>NE</v>
      </c>
      <c r="E63" s="100">
        <f>'Parcijalni_cjeloviti ispit'!G64</f>
        <v>0</v>
      </c>
      <c r="F63" s="259" t="str">
        <f>'Parcijalni_cjeloviti ispit'!H64</f>
        <v>NE</v>
      </c>
      <c r="G63" s="100">
        <f>'Parcijalni_cjeloviti ispit'!I64</f>
        <v>0</v>
      </c>
      <c r="H63" s="259" t="str">
        <f>'Parcijalni_cjeloviti ispit'!J64</f>
        <v>NE</v>
      </c>
      <c r="I63" s="100">
        <f>'Parcijalni_cjeloviti ispit'!K64</f>
        <v>0</v>
      </c>
      <c r="J63" s="259" t="str">
        <f>'Parcijalni_cjeloviti ispit'!L64</f>
        <v>NE</v>
      </c>
      <c r="K63" s="100">
        <f>'Parcijalni_cjeloviti ispit'!M64</f>
        <v>0</v>
      </c>
      <c r="L63" s="259" t="str">
        <f>'Parcijalni_cjeloviti ispit'!N64</f>
        <v>NE</v>
      </c>
      <c r="M63" s="100">
        <f>'Parcijalni_cjeloviti ispit'!O64</f>
        <v>0</v>
      </c>
      <c r="N63" s="259" t="str">
        <f>'Parcijalni_cjeloviti ispit'!P64</f>
        <v>NE</v>
      </c>
      <c r="O63" s="252">
        <f>'Parcijalni_cjeloviti ispit'!Q64</f>
        <v>0</v>
      </c>
      <c r="P63" s="252" t="str">
        <f>'Parcijalni_cjeloviti ispit'!R64</f>
        <v>NE</v>
      </c>
    </row>
    <row r="64" spans="1:16" ht="15.75" thickBot="1" x14ac:dyDescent="0.3">
      <c r="A64" s="262">
        <f>'Parcijalni_cjeloviti ispit'!C65</f>
        <v>0</v>
      </c>
      <c r="B64" s="101" t="str">
        <f>'Parcijalni_cjeloviti ispit'!D65</f>
        <v>P</v>
      </c>
      <c r="C64" s="102" t="str">
        <f>'Parcijalni_cjeloviti ispit'!E65</f>
        <v/>
      </c>
      <c r="D64" s="260">
        <f>'Parcijalni_cjeloviti ispit'!F65</f>
        <v>0</v>
      </c>
      <c r="E64" s="103" t="str">
        <f>'Parcijalni_cjeloviti ispit'!G65</f>
        <v/>
      </c>
      <c r="F64" s="260">
        <f>'Parcijalni_cjeloviti ispit'!H65</f>
        <v>0</v>
      </c>
      <c r="G64" s="103" t="str">
        <f>'Parcijalni_cjeloviti ispit'!I65</f>
        <v/>
      </c>
      <c r="H64" s="260">
        <f>'Parcijalni_cjeloviti ispit'!J65</f>
        <v>0</v>
      </c>
      <c r="I64" s="103" t="str">
        <f>'Parcijalni_cjeloviti ispit'!K65</f>
        <v/>
      </c>
      <c r="J64" s="260">
        <f>'Parcijalni_cjeloviti ispit'!L65</f>
        <v>0</v>
      </c>
      <c r="K64" s="103" t="str">
        <f>'Parcijalni_cjeloviti ispit'!M65</f>
        <v/>
      </c>
      <c r="L64" s="260">
        <f>'Parcijalni_cjeloviti ispit'!N65</f>
        <v>0</v>
      </c>
      <c r="M64" s="103" t="str">
        <f>'Parcijalni_cjeloviti ispit'!O65</f>
        <v/>
      </c>
      <c r="N64" s="260">
        <f>'Parcijalni_cjeloviti ispit'!P65</f>
        <v>0</v>
      </c>
      <c r="O64" s="251">
        <f>'Parcijalni_cjeloviti ispit'!Q65</f>
        <v>0</v>
      </c>
      <c r="P64" s="251">
        <f>'Parcijalni_cjeloviti ispit'!R65</f>
        <v>0</v>
      </c>
    </row>
    <row r="65" spans="1:16" x14ac:dyDescent="0.25">
      <c r="A65" s="261">
        <f>'Parcijalni_cjeloviti ispit'!C66</f>
        <v>0</v>
      </c>
      <c r="B65" s="99" t="str">
        <f>'Parcijalni_cjeloviti ispit'!D66</f>
        <v>B</v>
      </c>
      <c r="C65" s="100">
        <f>'Parcijalni_cjeloviti ispit'!E66</f>
        <v>0</v>
      </c>
      <c r="D65" s="259" t="str">
        <f>'Parcijalni_cjeloviti ispit'!F66</f>
        <v>NE</v>
      </c>
      <c r="E65" s="100">
        <f>'Parcijalni_cjeloviti ispit'!G66</f>
        <v>0</v>
      </c>
      <c r="F65" s="259" t="str">
        <f>'Parcijalni_cjeloviti ispit'!H66</f>
        <v>NE</v>
      </c>
      <c r="G65" s="100">
        <f>'Parcijalni_cjeloviti ispit'!I66</f>
        <v>0</v>
      </c>
      <c r="H65" s="259" t="str">
        <f>'Parcijalni_cjeloviti ispit'!J66</f>
        <v>NE</v>
      </c>
      <c r="I65" s="100">
        <f>'Parcijalni_cjeloviti ispit'!K66</f>
        <v>0</v>
      </c>
      <c r="J65" s="259" t="str">
        <f>'Parcijalni_cjeloviti ispit'!L66</f>
        <v>NE</v>
      </c>
      <c r="K65" s="100">
        <f>'Parcijalni_cjeloviti ispit'!M66</f>
        <v>0</v>
      </c>
      <c r="L65" s="259" t="str">
        <f>'Parcijalni_cjeloviti ispit'!N66</f>
        <v>NE</v>
      </c>
      <c r="M65" s="100">
        <f>'Parcijalni_cjeloviti ispit'!O66</f>
        <v>0</v>
      </c>
      <c r="N65" s="259" t="str">
        <f>'Parcijalni_cjeloviti ispit'!P66</f>
        <v>NE</v>
      </c>
      <c r="O65" s="252">
        <f>'Parcijalni_cjeloviti ispit'!Q66</f>
        <v>0</v>
      </c>
      <c r="P65" s="252" t="str">
        <f>'Parcijalni_cjeloviti ispit'!R66</f>
        <v>NE</v>
      </c>
    </row>
    <row r="66" spans="1:16" ht="15.75" thickBot="1" x14ac:dyDescent="0.3">
      <c r="A66" s="262">
        <f>'Parcijalni_cjeloviti ispit'!C67</f>
        <v>0</v>
      </c>
      <c r="B66" s="101" t="str">
        <f>'Parcijalni_cjeloviti ispit'!D67</f>
        <v>P</v>
      </c>
      <c r="C66" s="102" t="str">
        <f>'Parcijalni_cjeloviti ispit'!E67</f>
        <v/>
      </c>
      <c r="D66" s="260">
        <f>'Parcijalni_cjeloviti ispit'!F67</f>
        <v>0</v>
      </c>
      <c r="E66" s="103" t="str">
        <f>'Parcijalni_cjeloviti ispit'!G67</f>
        <v/>
      </c>
      <c r="F66" s="260">
        <f>'Parcijalni_cjeloviti ispit'!H67</f>
        <v>0</v>
      </c>
      <c r="G66" s="103" t="str">
        <f>'Parcijalni_cjeloviti ispit'!I67</f>
        <v/>
      </c>
      <c r="H66" s="260">
        <f>'Parcijalni_cjeloviti ispit'!J67</f>
        <v>0</v>
      </c>
      <c r="I66" s="103" t="str">
        <f>'Parcijalni_cjeloviti ispit'!K67</f>
        <v/>
      </c>
      <c r="J66" s="260">
        <f>'Parcijalni_cjeloviti ispit'!L67</f>
        <v>0</v>
      </c>
      <c r="K66" s="103" t="str">
        <f>'Parcijalni_cjeloviti ispit'!M67</f>
        <v/>
      </c>
      <c r="L66" s="260">
        <f>'Parcijalni_cjeloviti ispit'!N67</f>
        <v>0</v>
      </c>
      <c r="M66" s="103" t="str">
        <f>'Parcijalni_cjeloviti ispit'!O67</f>
        <v/>
      </c>
      <c r="N66" s="260">
        <f>'Parcijalni_cjeloviti ispit'!P67</f>
        <v>0</v>
      </c>
      <c r="O66" s="251">
        <f>'Parcijalni_cjeloviti ispit'!Q67</f>
        <v>0</v>
      </c>
      <c r="P66" s="251">
        <f>'Parcijalni_cjeloviti ispit'!R67</f>
        <v>0</v>
      </c>
    </row>
    <row r="67" spans="1:16" x14ac:dyDescent="0.25">
      <c r="A67" s="261">
        <f>'Parcijalni_cjeloviti ispit'!C68</f>
        <v>0</v>
      </c>
      <c r="B67" s="99" t="str">
        <f>'Parcijalni_cjeloviti ispit'!D68</f>
        <v>B</v>
      </c>
      <c r="C67" s="100">
        <f>'Parcijalni_cjeloviti ispit'!E68</f>
        <v>0</v>
      </c>
      <c r="D67" s="259" t="str">
        <f>'Parcijalni_cjeloviti ispit'!F68</f>
        <v>NE</v>
      </c>
      <c r="E67" s="100">
        <f>'Parcijalni_cjeloviti ispit'!G68</f>
        <v>0</v>
      </c>
      <c r="F67" s="259" t="str">
        <f>'Parcijalni_cjeloviti ispit'!H68</f>
        <v>NE</v>
      </c>
      <c r="G67" s="100">
        <f>'Parcijalni_cjeloviti ispit'!I68</f>
        <v>0</v>
      </c>
      <c r="H67" s="259" t="str">
        <f>'Parcijalni_cjeloviti ispit'!J68</f>
        <v>NE</v>
      </c>
      <c r="I67" s="100">
        <f>'Parcijalni_cjeloviti ispit'!K68</f>
        <v>0</v>
      </c>
      <c r="J67" s="259" t="str">
        <f>'Parcijalni_cjeloviti ispit'!L68</f>
        <v>NE</v>
      </c>
      <c r="K67" s="100">
        <f>'Parcijalni_cjeloviti ispit'!M68</f>
        <v>0</v>
      </c>
      <c r="L67" s="259" t="str">
        <f>'Parcijalni_cjeloviti ispit'!N68</f>
        <v>NE</v>
      </c>
      <c r="M67" s="100">
        <f>'Parcijalni_cjeloviti ispit'!O68</f>
        <v>0</v>
      </c>
      <c r="N67" s="259" t="str">
        <f>'Parcijalni_cjeloviti ispit'!P68</f>
        <v>NE</v>
      </c>
      <c r="O67" s="252">
        <f>'Parcijalni_cjeloviti ispit'!Q68</f>
        <v>0</v>
      </c>
      <c r="P67" s="252" t="str">
        <f>'Parcijalni_cjeloviti ispit'!R68</f>
        <v>NE</v>
      </c>
    </row>
    <row r="68" spans="1:16" ht="15.75" thickBot="1" x14ac:dyDescent="0.3">
      <c r="A68" s="262">
        <f>'Parcijalni_cjeloviti ispit'!C69</f>
        <v>0</v>
      </c>
      <c r="B68" s="101" t="str">
        <f>'Parcijalni_cjeloviti ispit'!D69</f>
        <v>P</v>
      </c>
      <c r="C68" s="102" t="str">
        <f>'Parcijalni_cjeloviti ispit'!E69</f>
        <v/>
      </c>
      <c r="D68" s="260">
        <f>'Parcijalni_cjeloviti ispit'!F69</f>
        <v>0</v>
      </c>
      <c r="E68" s="103" t="str">
        <f>'Parcijalni_cjeloviti ispit'!G69</f>
        <v/>
      </c>
      <c r="F68" s="260">
        <f>'Parcijalni_cjeloviti ispit'!H69</f>
        <v>0</v>
      </c>
      <c r="G68" s="103" t="str">
        <f>'Parcijalni_cjeloviti ispit'!I69</f>
        <v/>
      </c>
      <c r="H68" s="260">
        <f>'Parcijalni_cjeloviti ispit'!J69</f>
        <v>0</v>
      </c>
      <c r="I68" s="103" t="str">
        <f>'Parcijalni_cjeloviti ispit'!K69</f>
        <v/>
      </c>
      <c r="J68" s="260">
        <f>'Parcijalni_cjeloviti ispit'!L69</f>
        <v>0</v>
      </c>
      <c r="K68" s="103" t="str">
        <f>'Parcijalni_cjeloviti ispit'!M69</f>
        <v/>
      </c>
      <c r="L68" s="260">
        <f>'Parcijalni_cjeloviti ispit'!N69</f>
        <v>0</v>
      </c>
      <c r="M68" s="103" t="str">
        <f>'Parcijalni_cjeloviti ispit'!O69</f>
        <v/>
      </c>
      <c r="N68" s="260">
        <f>'Parcijalni_cjeloviti ispit'!P69</f>
        <v>0</v>
      </c>
      <c r="O68" s="251">
        <f>'Parcijalni_cjeloviti ispit'!Q69</f>
        <v>0</v>
      </c>
      <c r="P68" s="251">
        <f>'Parcijalni_cjeloviti ispit'!R69</f>
        <v>0</v>
      </c>
    </row>
    <row r="69" spans="1:16" x14ac:dyDescent="0.25">
      <c r="A69" s="261">
        <f>'Parcijalni_cjeloviti ispit'!C70</f>
        <v>0</v>
      </c>
      <c r="B69" s="99" t="str">
        <f>'Parcijalni_cjeloviti ispit'!D70</f>
        <v>B</v>
      </c>
      <c r="C69" s="100">
        <f>'Parcijalni_cjeloviti ispit'!E70</f>
        <v>0</v>
      </c>
      <c r="D69" s="259" t="str">
        <f>'Parcijalni_cjeloviti ispit'!F70</f>
        <v>NE</v>
      </c>
      <c r="E69" s="100">
        <f>'Parcijalni_cjeloviti ispit'!G70</f>
        <v>0</v>
      </c>
      <c r="F69" s="259" t="str">
        <f>'Parcijalni_cjeloviti ispit'!H70</f>
        <v>NE</v>
      </c>
      <c r="G69" s="100">
        <f>'Parcijalni_cjeloviti ispit'!I70</f>
        <v>0</v>
      </c>
      <c r="H69" s="259" t="str">
        <f>'Parcijalni_cjeloviti ispit'!J70</f>
        <v>NE</v>
      </c>
      <c r="I69" s="100">
        <f>'Parcijalni_cjeloviti ispit'!K70</f>
        <v>0</v>
      </c>
      <c r="J69" s="259" t="str">
        <f>'Parcijalni_cjeloviti ispit'!L70</f>
        <v>NE</v>
      </c>
      <c r="K69" s="100">
        <f>'Parcijalni_cjeloviti ispit'!M70</f>
        <v>0</v>
      </c>
      <c r="L69" s="259" t="str">
        <f>'Parcijalni_cjeloviti ispit'!N70</f>
        <v>NE</v>
      </c>
      <c r="M69" s="100">
        <f>'Parcijalni_cjeloviti ispit'!O70</f>
        <v>0</v>
      </c>
      <c r="N69" s="259" t="str">
        <f>'Parcijalni_cjeloviti ispit'!P70</f>
        <v>NE</v>
      </c>
      <c r="O69" s="252">
        <f>'Parcijalni_cjeloviti ispit'!Q70</f>
        <v>0</v>
      </c>
      <c r="P69" s="252" t="str">
        <f>'Parcijalni_cjeloviti ispit'!R70</f>
        <v>NE</v>
      </c>
    </row>
    <row r="70" spans="1:16" ht="15.75" thickBot="1" x14ac:dyDescent="0.3">
      <c r="A70" s="262">
        <f>'Parcijalni_cjeloviti ispit'!C71</f>
        <v>0</v>
      </c>
      <c r="B70" s="101" t="str">
        <f>'Parcijalni_cjeloviti ispit'!D71</f>
        <v>P</v>
      </c>
      <c r="C70" s="102" t="str">
        <f>'Parcijalni_cjeloviti ispit'!E71</f>
        <v/>
      </c>
      <c r="D70" s="260">
        <f>'Parcijalni_cjeloviti ispit'!F71</f>
        <v>0</v>
      </c>
      <c r="E70" s="103" t="str">
        <f>'Parcijalni_cjeloviti ispit'!G71</f>
        <v/>
      </c>
      <c r="F70" s="260">
        <f>'Parcijalni_cjeloviti ispit'!H71</f>
        <v>0</v>
      </c>
      <c r="G70" s="103" t="str">
        <f>'Parcijalni_cjeloviti ispit'!I71</f>
        <v/>
      </c>
      <c r="H70" s="260">
        <f>'Parcijalni_cjeloviti ispit'!J71</f>
        <v>0</v>
      </c>
      <c r="I70" s="103" t="str">
        <f>'Parcijalni_cjeloviti ispit'!K71</f>
        <v/>
      </c>
      <c r="J70" s="260">
        <f>'Parcijalni_cjeloviti ispit'!L71</f>
        <v>0</v>
      </c>
      <c r="K70" s="103" t="str">
        <f>'Parcijalni_cjeloviti ispit'!M71</f>
        <v/>
      </c>
      <c r="L70" s="260">
        <f>'Parcijalni_cjeloviti ispit'!N71</f>
        <v>0</v>
      </c>
      <c r="M70" s="103" t="str">
        <f>'Parcijalni_cjeloviti ispit'!O71</f>
        <v/>
      </c>
      <c r="N70" s="260">
        <f>'Parcijalni_cjeloviti ispit'!P71</f>
        <v>0</v>
      </c>
      <c r="O70" s="251">
        <f>'Parcijalni_cjeloviti ispit'!Q71</f>
        <v>0</v>
      </c>
      <c r="P70" s="251">
        <f>'Parcijalni_cjeloviti ispit'!R71</f>
        <v>0</v>
      </c>
    </row>
    <row r="71" spans="1:16" x14ac:dyDescent="0.25">
      <c r="A71" s="261">
        <f>'Parcijalni_cjeloviti ispit'!C72</f>
        <v>0</v>
      </c>
      <c r="B71" s="99" t="str">
        <f>'Parcijalni_cjeloviti ispit'!D72</f>
        <v>B</v>
      </c>
      <c r="C71" s="100">
        <f>'Parcijalni_cjeloviti ispit'!E72</f>
        <v>0</v>
      </c>
      <c r="D71" s="259" t="str">
        <f>'Parcijalni_cjeloviti ispit'!F72</f>
        <v>NE</v>
      </c>
      <c r="E71" s="100">
        <f>'Parcijalni_cjeloviti ispit'!G72</f>
        <v>0</v>
      </c>
      <c r="F71" s="259" t="str">
        <f>'Parcijalni_cjeloviti ispit'!H72</f>
        <v>NE</v>
      </c>
      <c r="G71" s="100">
        <f>'Parcijalni_cjeloviti ispit'!I72</f>
        <v>0</v>
      </c>
      <c r="H71" s="259" t="str">
        <f>'Parcijalni_cjeloviti ispit'!J72</f>
        <v>NE</v>
      </c>
      <c r="I71" s="100">
        <f>'Parcijalni_cjeloviti ispit'!K72</f>
        <v>0</v>
      </c>
      <c r="J71" s="259" t="str">
        <f>'Parcijalni_cjeloviti ispit'!L72</f>
        <v>NE</v>
      </c>
      <c r="K71" s="100">
        <f>'Parcijalni_cjeloviti ispit'!M72</f>
        <v>0</v>
      </c>
      <c r="L71" s="259" t="str">
        <f>'Parcijalni_cjeloviti ispit'!N72</f>
        <v>NE</v>
      </c>
      <c r="M71" s="100">
        <f>'Parcijalni_cjeloviti ispit'!O72</f>
        <v>0</v>
      </c>
      <c r="N71" s="259" t="str">
        <f>'Parcijalni_cjeloviti ispit'!P72</f>
        <v>NE</v>
      </c>
      <c r="O71" s="252">
        <f>'Parcijalni_cjeloviti ispit'!Q72</f>
        <v>0</v>
      </c>
      <c r="P71" s="252" t="str">
        <f>'Parcijalni_cjeloviti ispit'!R72</f>
        <v>NE</v>
      </c>
    </row>
    <row r="72" spans="1:16" ht="15.75" thickBot="1" x14ac:dyDescent="0.3">
      <c r="A72" s="262">
        <f>'Parcijalni_cjeloviti ispit'!C73</f>
        <v>0</v>
      </c>
      <c r="B72" s="101" t="str">
        <f>'Parcijalni_cjeloviti ispit'!D73</f>
        <v>P</v>
      </c>
      <c r="C72" s="102" t="str">
        <f>'Parcijalni_cjeloviti ispit'!E73</f>
        <v/>
      </c>
      <c r="D72" s="260">
        <f>'Parcijalni_cjeloviti ispit'!F73</f>
        <v>0</v>
      </c>
      <c r="E72" s="103" t="str">
        <f>'Parcijalni_cjeloviti ispit'!G73</f>
        <v/>
      </c>
      <c r="F72" s="260">
        <f>'Parcijalni_cjeloviti ispit'!H73</f>
        <v>0</v>
      </c>
      <c r="G72" s="103" t="str">
        <f>'Parcijalni_cjeloviti ispit'!I73</f>
        <v/>
      </c>
      <c r="H72" s="260">
        <f>'Parcijalni_cjeloviti ispit'!J73</f>
        <v>0</v>
      </c>
      <c r="I72" s="103" t="str">
        <f>'Parcijalni_cjeloviti ispit'!K73</f>
        <v/>
      </c>
      <c r="J72" s="260">
        <f>'Parcijalni_cjeloviti ispit'!L73</f>
        <v>0</v>
      </c>
      <c r="K72" s="103" t="str">
        <f>'Parcijalni_cjeloviti ispit'!M73</f>
        <v/>
      </c>
      <c r="L72" s="260">
        <f>'Parcijalni_cjeloviti ispit'!N73</f>
        <v>0</v>
      </c>
      <c r="M72" s="103" t="str">
        <f>'Parcijalni_cjeloviti ispit'!O73</f>
        <v/>
      </c>
      <c r="N72" s="260">
        <f>'Parcijalni_cjeloviti ispit'!P73</f>
        <v>0</v>
      </c>
      <c r="O72" s="251">
        <f>'Parcijalni_cjeloviti ispit'!Q73</f>
        <v>0</v>
      </c>
      <c r="P72" s="251">
        <f>'Parcijalni_cjeloviti ispit'!R73</f>
        <v>0</v>
      </c>
    </row>
    <row r="73" spans="1:16" x14ac:dyDescent="0.25">
      <c r="A73" s="261">
        <f>'Parcijalni_cjeloviti ispit'!C74</f>
        <v>0</v>
      </c>
      <c r="B73" s="99" t="str">
        <f>'Parcijalni_cjeloviti ispit'!D74</f>
        <v>B</v>
      </c>
      <c r="C73" s="100">
        <f>'Parcijalni_cjeloviti ispit'!E74</f>
        <v>0</v>
      </c>
      <c r="D73" s="259" t="str">
        <f>'Parcijalni_cjeloviti ispit'!F74</f>
        <v>NE</v>
      </c>
      <c r="E73" s="100">
        <f>'Parcijalni_cjeloviti ispit'!G74</f>
        <v>0</v>
      </c>
      <c r="F73" s="259" t="str">
        <f>'Parcijalni_cjeloviti ispit'!H74</f>
        <v>NE</v>
      </c>
      <c r="G73" s="100">
        <f>'Parcijalni_cjeloviti ispit'!I74</f>
        <v>0</v>
      </c>
      <c r="H73" s="259" t="str">
        <f>'Parcijalni_cjeloviti ispit'!J74</f>
        <v>NE</v>
      </c>
      <c r="I73" s="100">
        <f>'Parcijalni_cjeloviti ispit'!K74</f>
        <v>0</v>
      </c>
      <c r="J73" s="259" t="str">
        <f>'Parcijalni_cjeloviti ispit'!L74</f>
        <v>NE</v>
      </c>
      <c r="K73" s="100">
        <f>'Parcijalni_cjeloviti ispit'!M74</f>
        <v>0</v>
      </c>
      <c r="L73" s="259" t="str">
        <f>'Parcijalni_cjeloviti ispit'!N74</f>
        <v>NE</v>
      </c>
      <c r="M73" s="100">
        <f>'Parcijalni_cjeloviti ispit'!O74</f>
        <v>0</v>
      </c>
      <c r="N73" s="259" t="str">
        <f>'Parcijalni_cjeloviti ispit'!P74</f>
        <v>NE</v>
      </c>
      <c r="O73" s="252">
        <f>'Parcijalni_cjeloviti ispit'!Q74</f>
        <v>0</v>
      </c>
      <c r="P73" s="252" t="str">
        <f>'Parcijalni_cjeloviti ispit'!R74</f>
        <v>NE</v>
      </c>
    </row>
    <row r="74" spans="1:16" ht="15.75" thickBot="1" x14ac:dyDescent="0.3">
      <c r="A74" s="262">
        <f>'Parcijalni_cjeloviti ispit'!C75</f>
        <v>0</v>
      </c>
      <c r="B74" s="101" t="str">
        <f>'Parcijalni_cjeloviti ispit'!D75</f>
        <v>P</v>
      </c>
      <c r="C74" s="102" t="str">
        <f>'Parcijalni_cjeloviti ispit'!E75</f>
        <v/>
      </c>
      <c r="D74" s="260">
        <f>'Parcijalni_cjeloviti ispit'!F75</f>
        <v>0</v>
      </c>
      <c r="E74" s="103" t="str">
        <f>'Parcijalni_cjeloviti ispit'!G75</f>
        <v/>
      </c>
      <c r="F74" s="260">
        <f>'Parcijalni_cjeloviti ispit'!H75</f>
        <v>0</v>
      </c>
      <c r="G74" s="103" t="str">
        <f>'Parcijalni_cjeloviti ispit'!I75</f>
        <v/>
      </c>
      <c r="H74" s="260">
        <f>'Parcijalni_cjeloviti ispit'!J75</f>
        <v>0</v>
      </c>
      <c r="I74" s="103" t="str">
        <f>'Parcijalni_cjeloviti ispit'!K75</f>
        <v/>
      </c>
      <c r="J74" s="260">
        <f>'Parcijalni_cjeloviti ispit'!L75</f>
        <v>0</v>
      </c>
      <c r="K74" s="103" t="str">
        <f>'Parcijalni_cjeloviti ispit'!M75</f>
        <v/>
      </c>
      <c r="L74" s="260">
        <f>'Parcijalni_cjeloviti ispit'!N75</f>
        <v>0</v>
      </c>
      <c r="M74" s="103" t="str">
        <f>'Parcijalni_cjeloviti ispit'!O75</f>
        <v/>
      </c>
      <c r="N74" s="260">
        <f>'Parcijalni_cjeloviti ispit'!P75</f>
        <v>0</v>
      </c>
      <c r="O74" s="251">
        <f>'Parcijalni_cjeloviti ispit'!Q75</f>
        <v>0</v>
      </c>
      <c r="P74" s="251">
        <f>'Parcijalni_cjeloviti ispit'!R75</f>
        <v>0</v>
      </c>
    </row>
    <row r="75" spans="1:16" x14ac:dyDescent="0.25">
      <c r="A75" s="261">
        <f>'Parcijalni_cjeloviti ispit'!C76</f>
        <v>0</v>
      </c>
      <c r="B75" s="99" t="str">
        <f>'Parcijalni_cjeloviti ispit'!D76</f>
        <v>B</v>
      </c>
      <c r="C75" s="100">
        <f>'Parcijalni_cjeloviti ispit'!E76</f>
        <v>0</v>
      </c>
      <c r="D75" s="259" t="str">
        <f>'Parcijalni_cjeloviti ispit'!F76</f>
        <v>NE</v>
      </c>
      <c r="E75" s="100">
        <f>'Parcijalni_cjeloviti ispit'!G76</f>
        <v>0</v>
      </c>
      <c r="F75" s="259" t="str">
        <f>'Parcijalni_cjeloviti ispit'!H76</f>
        <v>NE</v>
      </c>
      <c r="G75" s="100">
        <f>'Parcijalni_cjeloviti ispit'!I76</f>
        <v>0</v>
      </c>
      <c r="H75" s="259" t="str">
        <f>'Parcijalni_cjeloviti ispit'!J76</f>
        <v>NE</v>
      </c>
      <c r="I75" s="100">
        <f>'Parcijalni_cjeloviti ispit'!K76</f>
        <v>0</v>
      </c>
      <c r="J75" s="259" t="str">
        <f>'Parcijalni_cjeloviti ispit'!L76</f>
        <v>NE</v>
      </c>
      <c r="K75" s="100">
        <f>'Parcijalni_cjeloviti ispit'!M76</f>
        <v>0</v>
      </c>
      <c r="L75" s="259" t="str">
        <f>'Parcijalni_cjeloviti ispit'!N76</f>
        <v>NE</v>
      </c>
      <c r="M75" s="100">
        <f>'Parcijalni_cjeloviti ispit'!O76</f>
        <v>0</v>
      </c>
      <c r="N75" s="259" t="str">
        <f>'Parcijalni_cjeloviti ispit'!P76</f>
        <v>NE</v>
      </c>
      <c r="O75" s="252">
        <f>'Parcijalni_cjeloviti ispit'!Q76</f>
        <v>0</v>
      </c>
      <c r="P75" s="252" t="str">
        <f>'Parcijalni_cjeloviti ispit'!R76</f>
        <v>NE</v>
      </c>
    </row>
    <row r="76" spans="1:16" ht="15.75" thickBot="1" x14ac:dyDescent="0.3">
      <c r="A76" s="262">
        <f>'Parcijalni_cjeloviti ispit'!C77</f>
        <v>0</v>
      </c>
      <c r="B76" s="101" t="str">
        <f>'Parcijalni_cjeloviti ispit'!D77</f>
        <v>P</v>
      </c>
      <c r="C76" s="102" t="str">
        <f>'Parcijalni_cjeloviti ispit'!E77</f>
        <v/>
      </c>
      <c r="D76" s="260">
        <f>'Parcijalni_cjeloviti ispit'!F77</f>
        <v>0</v>
      </c>
      <c r="E76" s="103" t="str">
        <f>'Parcijalni_cjeloviti ispit'!G77</f>
        <v/>
      </c>
      <c r="F76" s="260">
        <f>'Parcijalni_cjeloviti ispit'!H77</f>
        <v>0</v>
      </c>
      <c r="G76" s="103" t="str">
        <f>'Parcijalni_cjeloviti ispit'!I77</f>
        <v/>
      </c>
      <c r="H76" s="260">
        <f>'Parcijalni_cjeloviti ispit'!J77</f>
        <v>0</v>
      </c>
      <c r="I76" s="103" t="str">
        <f>'Parcijalni_cjeloviti ispit'!K77</f>
        <v/>
      </c>
      <c r="J76" s="260">
        <f>'Parcijalni_cjeloviti ispit'!L77</f>
        <v>0</v>
      </c>
      <c r="K76" s="103" t="str">
        <f>'Parcijalni_cjeloviti ispit'!M77</f>
        <v/>
      </c>
      <c r="L76" s="260">
        <f>'Parcijalni_cjeloviti ispit'!N77</f>
        <v>0</v>
      </c>
      <c r="M76" s="103" t="str">
        <f>'Parcijalni_cjeloviti ispit'!O77</f>
        <v/>
      </c>
      <c r="N76" s="260">
        <f>'Parcijalni_cjeloviti ispit'!P77</f>
        <v>0</v>
      </c>
      <c r="O76" s="251">
        <f>'Parcijalni_cjeloviti ispit'!Q77</f>
        <v>0</v>
      </c>
      <c r="P76" s="251">
        <f>'Parcijalni_cjeloviti ispit'!R77</f>
        <v>0</v>
      </c>
    </row>
    <row r="77" spans="1:16" x14ac:dyDescent="0.25">
      <c r="A77" s="261">
        <f>'Parcijalni_cjeloviti ispit'!C78</f>
        <v>0</v>
      </c>
      <c r="B77" s="99" t="str">
        <f>'Parcijalni_cjeloviti ispit'!D78</f>
        <v>B</v>
      </c>
      <c r="C77" s="100">
        <f>'Parcijalni_cjeloviti ispit'!E78</f>
        <v>0</v>
      </c>
      <c r="D77" s="259" t="str">
        <f>'Parcijalni_cjeloviti ispit'!F78</f>
        <v>NE</v>
      </c>
      <c r="E77" s="100">
        <f>'Parcijalni_cjeloviti ispit'!G78</f>
        <v>0</v>
      </c>
      <c r="F77" s="259" t="str">
        <f>'Parcijalni_cjeloviti ispit'!H78</f>
        <v>NE</v>
      </c>
      <c r="G77" s="100">
        <f>'Parcijalni_cjeloviti ispit'!I78</f>
        <v>0</v>
      </c>
      <c r="H77" s="259" t="str">
        <f>'Parcijalni_cjeloviti ispit'!J78</f>
        <v>NE</v>
      </c>
      <c r="I77" s="100">
        <f>'Parcijalni_cjeloviti ispit'!K78</f>
        <v>0</v>
      </c>
      <c r="J77" s="259" t="str">
        <f>'Parcijalni_cjeloviti ispit'!L78</f>
        <v>NE</v>
      </c>
      <c r="K77" s="100">
        <f>'Parcijalni_cjeloviti ispit'!M78</f>
        <v>0</v>
      </c>
      <c r="L77" s="259" t="str">
        <f>'Parcijalni_cjeloviti ispit'!N78</f>
        <v>NE</v>
      </c>
      <c r="M77" s="100">
        <f>'Parcijalni_cjeloviti ispit'!O78</f>
        <v>0</v>
      </c>
      <c r="N77" s="259" t="str">
        <f>'Parcijalni_cjeloviti ispit'!P78</f>
        <v>NE</v>
      </c>
      <c r="O77" s="252">
        <f>'Parcijalni_cjeloviti ispit'!Q78</f>
        <v>0</v>
      </c>
      <c r="P77" s="252" t="str">
        <f>'Parcijalni_cjeloviti ispit'!R78</f>
        <v>NE</v>
      </c>
    </row>
    <row r="78" spans="1:16" ht="15.75" thickBot="1" x14ac:dyDescent="0.3">
      <c r="A78" s="262">
        <f>'Parcijalni_cjeloviti ispit'!C79</f>
        <v>0</v>
      </c>
      <c r="B78" s="101" t="str">
        <f>'Parcijalni_cjeloviti ispit'!D79</f>
        <v>P</v>
      </c>
      <c r="C78" s="102" t="str">
        <f>'Parcijalni_cjeloviti ispit'!E79</f>
        <v/>
      </c>
      <c r="D78" s="260">
        <f>'Parcijalni_cjeloviti ispit'!F79</f>
        <v>0</v>
      </c>
      <c r="E78" s="103" t="str">
        <f>'Parcijalni_cjeloviti ispit'!G79</f>
        <v/>
      </c>
      <c r="F78" s="260">
        <f>'Parcijalni_cjeloviti ispit'!H79</f>
        <v>0</v>
      </c>
      <c r="G78" s="103" t="str">
        <f>'Parcijalni_cjeloviti ispit'!I79</f>
        <v/>
      </c>
      <c r="H78" s="260">
        <f>'Parcijalni_cjeloviti ispit'!J79</f>
        <v>0</v>
      </c>
      <c r="I78" s="103" t="str">
        <f>'Parcijalni_cjeloviti ispit'!K79</f>
        <v/>
      </c>
      <c r="J78" s="260">
        <f>'Parcijalni_cjeloviti ispit'!L79</f>
        <v>0</v>
      </c>
      <c r="K78" s="103" t="str">
        <f>'Parcijalni_cjeloviti ispit'!M79</f>
        <v/>
      </c>
      <c r="L78" s="260">
        <f>'Parcijalni_cjeloviti ispit'!N79</f>
        <v>0</v>
      </c>
      <c r="M78" s="103" t="str">
        <f>'Parcijalni_cjeloviti ispit'!O79</f>
        <v/>
      </c>
      <c r="N78" s="260">
        <f>'Parcijalni_cjeloviti ispit'!P79</f>
        <v>0</v>
      </c>
      <c r="O78" s="251">
        <f>'Parcijalni_cjeloviti ispit'!Q79</f>
        <v>0</v>
      </c>
      <c r="P78" s="251">
        <f>'Parcijalni_cjeloviti ispit'!R79</f>
        <v>0</v>
      </c>
    </row>
    <row r="79" spans="1:16" x14ac:dyDescent="0.25">
      <c r="A79" s="261">
        <f>'Parcijalni_cjeloviti ispit'!C80</f>
        <v>0</v>
      </c>
      <c r="B79" s="99" t="str">
        <f>'Parcijalni_cjeloviti ispit'!D80</f>
        <v>B</v>
      </c>
      <c r="C79" s="100">
        <f>'Parcijalni_cjeloviti ispit'!E80</f>
        <v>0</v>
      </c>
      <c r="D79" s="259" t="str">
        <f>'Parcijalni_cjeloviti ispit'!F80</f>
        <v>NE</v>
      </c>
      <c r="E79" s="100">
        <f>'Parcijalni_cjeloviti ispit'!G80</f>
        <v>0</v>
      </c>
      <c r="F79" s="259" t="str">
        <f>'Parcijalni_cjeloviti ispit'!H80</f>
        <v>NE</v>
      </c>
      <c r="G79" s="100">
        <f>'Parcijalni_cjeloviti ispit'!I80</f>
        <v>0</v>
      </c>
      <c r="H79" s="259" t="str">
        <f>'Parcijalni_cjeloviti ispit'!J80</f>
        <v>NE</v>
      </c>
      <c r="I79" s="100">
        <f>'Parcijalni_cjeloviti ispit'!K80</f>
        <v>0</v>
      </c>
      <c r="J79" s="259" t="str">
        <f>'Parcijalni_cjeloviti ispit'!L80</f>
        <v>NE</v>
      </c>
      <c r="K79" s="100">
        <f>'Parcijalni_cjeloviti ispit'!M80</f>
        <v>0</v>
      </c>
      <c r="L79" s="259" t="str">
        <f>'Parcijalni_cjeloviti ispit'!N80</f>
        <v>NE</v>
      </c>
      <c r="M79" s="100">
        <f>'Parcijalni_cjeloviti ispit'!O80</f>
        <v>0</v>
      </c>
      <c r="N79" s="259" t="str">
        <f>'Parcijalni_cjeloviti ispit'!P80</f>
        <v>NE</v>
      </c>
      <c r="O79" s="252">
        <f>'Parcijalni_cjeloviti ispit'!Q80</f>
        <v>0</v>
      </c>
      <c r="P79" s="252" t="str">
        <f>'Parcijalni_cjeloviti ispit'!R80</f>
        <v>NE</v>
      </c>
    </row>
    <row r="80" spans="1:16" ht="15.75" thickBot="1" x14ac:dyDescent="0.3">
      <c r="A80" s="262">
        <f>'Parcijalni_cjeloviti ispit'!C81</f>
        <v>0</v>
      </c>
      <c r="B80" s="101" t="str">
        <f>'Parcijalni_cjeloviti ispit'!D81</f>
        <v>P</v>
      </c>
      <c r="C80" s="102" t="str">
        <f>'Parcijalni_cjeloviti ispit'!E81</f>
        <v/>
      </c>
      <c r="D80" s="260">
        <f>'Parcijalni_cjeloviti ispit'!F81</f>
        <v>0</v>
      </c>
      <c r="E80" s="103" t="str">
        <f>'Parcijalni_cjeloviti ispit'!G81</f>
        <v/>
      </c>
      <c r="F80" s="260">
        <f>'Parcijalni_cjeloviti ispit'!H81</f>
        <v>0</v>
      </c>
      <c r="G80" s="103" t="str">
        <f>'Parcijalni_cjeloviti ispit'!I81</f>
        <v/>
      </c>
      <c r="H80" s="260">
        <f>'Parcijalni_cjeloviti ispit'!J81</f>
        <v>0</v>
      </c>
      <c r="I80" s="103" t="str">
        <f>'Parcijalni_cjeloviti ispit'!K81</f>
        <v/>
      </c>
      <c r="J80" s="260">
        <f>'Parcijalni_cjeloviti ispit'!L81</f>
        <v>0</v>
      </c>
      <c r="K80" s="103" t="str">
        <f>'Parcijalni_cjeloviti ispit'!M81</f>
        <v/>
      </c>
      <c r="L80" s="260">
        <f>'Parcijalni_cjeloviti ispit'!N81</f>
        <v>0</v>
      </c>
      <c r="M80" s="103" t="str">
        <f>'Parcijalni_cjeloviti ispit'!O81</f>
        <v/>
      </c>
      <c r="N80" s="260">
        <f>'Parcijalni_cjeloviti ispit'!P81</f>
        <v>0</v>
      </c>
      <c r="O80" s="251">
        <f>'Parcijalni_cjeloviti ispit'!Q81</f>
        <v>0</v>
      </c>
      <c r="P80" s="251">
        <f>'Parcijalni_cjeloviti ispit'!R81</f>
        <v>0</v>
      </c>
    </row>
    <row r="81" spans="1:16" x14ac:dyDescent="0.25">
      <c r="A81" s="261">
        <f>'Parcijalni_cjeloviti ispit'!C82</f>
        <v>0</v>
      </c>
      <c r="B81" s="99" t="str">
        <f>'Parcijalni_cjeloviti ispit'!D82</f>
        <v>B</v>
      </c>
      <c r="C81" s="100">
        <f>'Parcijalni_cjeloviti ispit'!E82</f>
        <v>0</v>
      </c>
      <c r="D81" s="259" t="str">
        <f>'Parcijalni_cjeloviti ispit'!F82</f>
        <v>NE</v>
      </c>
      <c r="E81" s="100">
        <f>'Parcijalni_cjeloviti ispit'!G82</f>
        <v>0</v>
      </c>
      <c r="F81" s="259" t="str">
        <f>'Parcijalni_cjeloviti ispit'!H82</f>
        <v>NE</v>
      </c>
      <c r="G81" s="100">
        <f>'Parcijalni_cjeloviti ispit'!I82</f>
        <v>0</v>
      </c>
      <c r="H81" s="259" t="str">
        <f>'Parcijalni_cjeloviti ispit'!J82</f>
        <v>NE</v>
      </c>
      <c r="I81" s="100">
        <f>'Parcijalni_cjeloviti ispit'!K82</f>
        <v>0</v>
      </c>
      <c r="J81" s="259" t="str">
        <f>'Parcijalni_cjeloviti ispit'!L82</f>
        <v>NE</v>
      </c>
      <c r="K81" s="100">
        <f>'Parcijalni_cjeloviti ispit'!M82</f>
        <v>0</v>
      </c>
      <c r="L81" s="259" t="str">
        <f>'Parcijalni_cjeloviti ispit'!N82</f>
        <v>NE</v>
      </c>
      <c r="M81" s="100">
        <f>'Parcijalni_cjeloviti ispit'!O82</f>
        <v>0</v>
      </c>
      <c r="N81" s="259" t="str">
        <f>'Parcijalni_cjeloviti ispit'!P82</f>
        <v>NE</v>
      </c>
      <c r="O81" s="252">
        <f>'Parcijalni_cjeloviti ispit'!Q82</f>
        <v>0</v>
      </c>
      <c r="P81" s="252" t="str">
        <f>'Parcijalni_cjeloviti ispit'!R82</f>
        <v>NE</v>
      </c>
    </row>
    <row r="82" spans="1:16" ht="15.75" thickBot="1" x14ac:dyDescent="0.3">
      <c r="A82" s="262">
        <f>'Parcijalni_cjeloviti ispit'!C83</f>
        <v>0</v>
      </c>
      <c r="B82" s="101" t="str">
        <f>'Parcijalni_cjeloviti ispit'!D83</f>
        <v>P</v>
      </c>
      <c r="C82" s="102" t="str">
        <f>'Parcijalni_cjeloviti ispit'!E83</f>
        <v/>
      </c>
      <c r="D82" s="260">
        <f>'Parcijalni_cjeloviti ispit'!F83</f>
        <v>0</v>
      </c>
      <c r="E82" s="103" t="str">
        <f>'Parcijalni_cjeloviti ispit'!G83</f>
        <v/>
      </c>
      <c r="F82" s="260">
        <f>'Parcijalni_cjeloviti ispit'!H83</f>
        <v>0</v>
      </c>
      <c r="G82" s="103" t="str">
        <f>'Parcijalni_cjeloviti ispit'!I83</f>
        <v/>
      </c>
      <c r="H82" s="260">
        <f>'Parcijalni_cjeloviti ispit'!J83</f>
        <v>0</v>
      </c>
      <c r="I82" s="103" t="str">
        <f>'Parcijalni_cjeloviti ispit'!K83</f>
        <v/>
      </c>
      <c r="J82" s="260">
        <f>'Parcijalni_cjeloviti ispit'!L83</f>
        <v>0</v>
      </c>
      <c r="K82" s="103" t="str">
        <f>'Parcijalni_cjeloviti ispit'!M83</f>
        <v/>
      </c>
      <c r="L82" s="260">
        <f>'Parcijalni_cjeloviti ispit'!N83</f>
        <v>0</v>
      </c>
      <c r="M82" s="103" t="str">
        <f>'Parcijalni_cjeloviti ispit'!O83</f>
        <v/>
      </c>
      <c r="N82" s="260">
        <f>'Parcijalni_cjeloviti ispit'!P83</f>
        <v>0</v>
      </c>
      <c r="O82" s="251">
        <f>'Parcijalni_cjeloviti ispit'!Q83</f>
        <v>0</v>
      </c>
      <c r="P82" s="251">
        <f>'Parcijalni_cjeloviti ispit'!R83</f>
        <v>0</v>
      </c>
    </row>
    <row r="83" spans="1:16" x14ac:dyDescent="0.25">
      <c r="A83" s="261">
        <f>'Parcijalni_cjeloviti ispit'!C84</f>
        <v>0</v>
      </c>
      <c r="B83" s="99" t="str">
        <f>'Parcijalni_cjeloviti ispit'!D84</f>
        <v>B</v>
      </c>
      <c r="C83" s="100">
        <f>'Parcijalni_cjeloviti ispit'!E84</f>
        <v>0</v>
      </c>
      <c r="D83" s="259" t="str">
        <f>'Parcijalni_cjeloviti ispit'!F84</f>
        <v>NE</v>
      </c>
      <c r="E83" s="100">
        <f>'Parcijalni_cjeloviti ispit'!G84</f>
        <v>0</v>
      </c>
      <c r="F83" s="259" t="str">
        <f>'Parcijalni_cjeloviti ispit'!H84</f>
        <v>NE</v>
      </c>
      <c r="G83" s="100">
        <f>'Parcijalni_cjeloviti ispit'!I84</f>
        <v>0</v>
      </c>
      <c r="H83" s="259" t="str">
        <f>'Parcijalni_cjeloviti ispit'!J84</f>
        <v>NE</v>
      </c>
      <c r="I83" s="100">
        <f>'Parcijalni_cjeloviti ispit'!K84</f>
        <v>0</v>
      </c>
      <c r="J83" s="259" t="str">
        <f>'Parcijalni_cjeloviti ispit'!L84</f>
        <v>NE</v>
      </c>
      <c r="K83" s="100">
        <f>'Parcijalni_cjeloviti ispit'!M84</f>
        <v>0</v>
      </c>
      <c r="L83" s="259" t="str">
        <f>'Parcijalni_cjeloviti ispit'!N84</f>
        <v>NE</v>
      </c>
      <c r="M83" s="100">
        <f>'Parcijalni_cjeloviti ispit'!O84</f>
        <v>0</v>
      </c>
      <c r="N83" s="259" t="str">
        <f>'Parcijalni_cjeloviti ispit'!P84</f>
        <v>NE</v>
      </c>
      <c r="O83" s="252">
        <f>'Parcijalni_cjeloviti ispit'!Q84</f>
        <v>0</v>
      </c>
      <c r="P83" s="252" t="str">
        <f>'Parcijalni_cjeloviti ispit'!R84</f>
        <v>NE</v>
      </c>
    </row>
    <row r="84" spans="1:16" ht="15.75" thickBot="1" x14ac:dyDescent="0.3">
      <c r="A84" s="262">
        <f>'Parcijalni_cjeloviti ispit'!C85</f>
        <v>0</v>
      </c>
      <c r="B84" s="101" t="str">
        <f>'Parcijalni_cjeloviti ispit'!D85</f>
        <v>P</v>
      </c>
      <c r="C84" s="102" t="str">
        <f>'Parcijalni_cjeloviti ispit'!E85</f>
        <v/>
      </c>
      <c r="D84" s="260">
        <f>'Parcijalni_cjeloviti ispit'!F85</f>
        <v>0</v>
      </c>
      <c r="E84" s="103" t="str">
        <f>'Parcijalni_cjeloviti ispit'!G85</f>
        <v/>
      </c>
      <c r="F84" s="260">
        <f>'Parcijalni_cjeloviti ispit'!H85</f>
        <v>0</v>
      </c>
      <c r="G84" s="103" t="str">
        <f>'Parcijalni_cjeloviti ispit'!I85</f>
        <v/>
      </c>
      <c r="H84" s="260">
        <f>'Parcijalni_cjeloviti ispit'!J85</f>
        <v>0</v>
      </c>
      <c r="I84" s="103" t="str">
        <f>'Parcijalni_cjeloviti ispit'!K85</f>
        <v/>
      </c>
      <c r="J84" s="260">
        <f>'Parcijalni_cjeloviti ispit'!L85</f>
        <v>0</v>
      </c>
      <c r="K84" s="103" t="str">
        <f>'Parcijalni_cjeloviti ispit'!M85</f>
        <v/>
      </c>
      <c r="L84" s="260">
        <f>'Parcijalni_cjeloviti ispit'!N85</f>
        <v>0</v>
      </c>
      <c r="M84" s="103" t="str">
        <f>'Parcijalni_cjeloviti ispit'!O85</f>
        <v/>
      </c>
      <c r="N84" s="260">
        <f>'Parcijalni_cjeloviti ispit'!P85</f>
        <v>0</v>
      </c>
      <c r="O84" s="251">
        <f>'Parcijalni_cjeloviti ispit'!Q85</f>
        <v>0</v>
      </c>
      <c r="P84" s="251">
        <f>'Parcijalni_cjeloviti ispit'!R85</f>
        <v>0</v>
      </c>
    </row>
    <row r="85" spans="1:16" x14ac:dyDescent="0.25">
      <c r="A85" s="261">
        <f>'Parcijalni_cjeloviti ispit'!C86</f>
        <v>0</v>
      </c>
      <c r="B85" s="99" t="str">
        <f>'Parcijalni_cjeloviti ispit'!D86</f>
        <v>B</v>
      </c>
      <c r="C85" s="100">
        <f>'Parcijalni_cjeloviti ispit'!E86</f>
        <v>0</v>
      </c>
      <c r="D85" s="259" t="str">
        <f>'Parcijalni_cjeloviti ispit'!F86</f>
        <v>NE</v>
      </c>
      <c r="E85" s="100">
        <f>'Parcijalni_cjeloviti ispit'!G86</f>
        <v>0</v>
      </c>
      <c r="F85" s="259" t="str">
        <f>'Parcijalni_cjeloviti ispit'!H86</f>
        <v>NE</v>
      </c>
      <c r="G85" s="100">
        <f>'Parcijalni_cjeloviti ispit'!I86</f>
        <v>0</v>
      </c>
      <c r="H85" s="259" t="str">
        <f>'Parcijalni_cjeloviti ispit'!J86</f>
        <v>NE</v>
      </c>
      <c r="I85" s="100">
        <f>'Parcijalni_cjeloviti ispit'!K86</f>
        <v>0</v>
      </c>
      <c r="J85" s="259" t="str">
        <f>'Parcijalni_cjeloviti ispit'!L86</f>
        <v>NE</v>
      </c>
      <c r="K85" s="100">
        <f>'Parcijalni_cjeloviti ispit'!M86</f>
        <v>0</v>
      </c>
      <c r="L85" s="259" t="str">
        <f>'Parcijalni_cjeloviti ispit'!N86</f>
        <v>NE</v>
      </c>
      <c r="M85" s="100">
        <f>'Parcijalni_cjeloviti ispit'!O86</f>
        <v>0</v>
      </c>
      <c r="N85" s="259" t="str">
        <f>'Parcijalni_cjeloviti ispit'!P86</f>
        <v>NE</v>
      </c>
      <c r="O85" s="252">
        <f>'Parcijalni_cjeloviti ispit'!Q86</f>
        <v>0</v>
      </c>
      <c r="P85" s="252" t="str">
        <f>'Parcijalni_cjeloviti ispit'!R86</f>
        <v>NE</v>
      </c>
    </row>
    <row r="86" spans="1:16" ht="15.75" thickBot="1" x14ac:dyDescent="0.3">
      <c r="A86" s="262">
        <f>'Parcijalni_cjeloviti ispit'!C87</f>
        <v>0</v>
      </c>
      <c r="B86" s="101" t="str">
        <f>'Parcijalni_cjeloviti ispit'!D87</f>
        <v>P</v>
      </c>
      <c r="C86" s="102" t="str">
        <f>'Parcijalni_cjeloviti ispit'!E87</f>
        <v/>
      </c>
      <c r="D86" s="260">
        <f>'Parcijalni_cjeloviti ispit'!F87</f>
        <v>0</v>
      </c>
      <c r="E86" s="103" t="str">
        <f>'Parcijalni_cjeloviti ispit'!G87</f>
        <v/>
      </c>
      <c r="F86" s="260">
        <f>'Parcijalni_cjeloviti ispit'!H87</f>
        <v>0</v>
      </c>
      <c r="G86" s="103" t="str">
        <f>'Parcijalni_cjeloviti ispit'!I87</f>
        <v/>
      </c>
      <c r="H86" s="260">
        <f>'Parcijalni_cjeloviti ispit'!J87</f>
        <v>0</v>
      </c>
      <c r="I86" s="103" t="str">
        <f>'Parcijalni_cjeloviti ispit'!K87</f>
        <v/>
      </c>
      <c r="J86" s="260">
        <f>'Parcijalni_cjeloviti ispit'!L87</f>
        <v>0</v>
      </c>
      <c r="K86" s="103" t="str">
        <f>'Parcijalni_cjeloviti ispit'!M87</f>
        <v/>
      </c>
      <c r="L86" s="260">
        <f>'Parcijalni_cjeloviti ispit'!N87</f>
        <v>0</v>
      </c>
      <c r="M86" s="103" t="str">
        <f>'Parcijalni_cjeloviti ispit'!O87</f>
        <v/>
      </c>
      <c r="N86" s="260">
        <f>'Parcijalni_cjeloviti ispit'!P87</f>
        <v>0</v>
      </c>
      <c r="O86" s="251">
        <f>'Parcijalni_cjeloviti ispit'!Q87</f>
        <v>0</v>
      </c>
      <c r="P86" s="251">
        <f>'Parcijalni_cjeloviti ispit'!R87</f>
        <v>0</v>
      </c>
    </row>
    <row r="87" spans="1:16" x14ac:dyDescent="0.25">
      <c r="A87" s="261">
        <f>'Parcijalni_cjeloviti ispit'!C88</f>
        <v>0</v>
      </c>
      <c r="B87" s="99" t="str">
        <f>'Parcijalni_cjeloviti ispit'!D88</f>
        <v>B</v>
      </c>
      <c r="C87" s="100">
        <f>'Parcijalni_cjeloviti ispit'!E88</f>
        <v>0</v>
      </c>
      <c r="D87" s="259" t="str">
        <f>'Parcijalni_cjeloviti ispit'!F88</f>
        <v>NE</v>
      </c>
      <c r="E87" s="100">
        <f>'Parcijalni_cjeloviti ispit'!G88</f>
        <v>0</v>
      </c>
      <c r="F87" s="259" t="str">
        <f>'Parcijalni_cjeloviti ispit'!H88</f>
        <v>NE</v>
      </c>
      <c r="G87" s="100">
        <f>'Parcijalni_cjeloviti ispit'!I88</f>
        <v>0</v>
      </c>
      <c r="H87" s="259" t="str">
        <f>'Parcijalni_cjeloviti ispit'!J88</f>
        <v>NE</v>
      </c>
      <c r="I87" s="100">
        <f>'Parcijalni_cjeloviti ispit'!K88</f>
        <v>0</v>
      </c>
      <c r="J87" s="259" t="str">
        <f>'Parcijalni_cjeloviti ispit'!L88</f>
        <v>NE</v>
      </c>
      <c r="K87" s="100">
        <f>'Parcijalni_cjeloviti ispit'!M88</f>
        <v>0</v>
      </c>
      <c r="L87" s="259" t="str">
        <f>'Parcijalni_cjeloviti ispit'!N88</f>
        <v>NE</v>
      </c>
      <c r="M87" s="100">
        <f>'Parcijalni_cjeloviti ispit'!O88</f>
        <v>0</v>
      </c>
      <c r="N87" s="259" t="str">
        <f>'Parcijalni_cjeloviti ispit'!P88</f>
        <v>NE</v>
      </c>
      <c r="O87" s="252">
        <f>'Parcijalni_cjeloviti ispit'!Q88</f>
        <v>0</v>
      </c>
      <c r="P87" s="252" t="str">
        <f>'Parcijalni_cjeloviti ispit'!R88</f>
        <v>NE</v>
      </c>
    </row>
    <row r="88" spans="1:16" ht="15.75" thickBot="1" x14ac:dyDescent="0.3">
      <c r="A88" s="262">
        <f>'Parcijalni_cjeloviti ispit'!C89</f>
        <v>0</v>
      </c>
      <c r="B88" s="101" t="str">
        <f>'Parcijalni_cjeloviti ispit'!D89</f>
        <v>P</v>
      </c>
      <c r="C88" s="102" t="str">
        <f>'Parcijalni_cjeloviti ispit'!E89</f>
        <v/>
      </c>
      <c r="D88" s="260">
        <f>'Parcijalni_cjeloviti ispit'!F89</f>
        <v>0</v>
      </c>
      <c r="E88" s="103" t="str">
        <f>'Parcijalni_cjeloviti ispit'!G89</f>
        <v/>
      </c>
      <c r="F88" s="260">
        <f>'Parcijalni_cjeloviti ispit'!H89</f>
        <v>0</v>
      </c>
      <c r="G88" s="103" t="str">
        <f>'Parcijalni_cjeloviti ispit'!I89</f>
        <v/>
      </c>
      <c r="H88" s="260">
        <f>'Parcijalni_cjeloviti ispit'!J89</f>
        <v>0</v>
      </c>
      <c r="I88" s="103" t="str">
        <f>'Parcijalni_cjeloviti ispit'!K89</f>
        <v/>
      </c>
      <c r="J88" s="260">
        <f>'Parcijalni_cjeloviti ispit'!L89</f>
        <v>0</v>
      </c>
      <c r="K88" s="103" t="str">
        <f>'Parcijalni_cjeloviti ispit'!M89</f>
        <v/>
      </c>
      <c r="L88" s="260">
        <f>'Parcijalni_cjeloviti ispit'!N89</f>
        <v>0</v>
      </c>
      <c r="M88" s="103" t="str">
        <f>'Parcijalni_cjeloviti ispit'!O89</f>
        <v/>
      </c>
      <c r="N88" s="260">
        <f>'Parcijalni_cjeloviti ispit'!P89</f>
        <v>0</v>
      </c>
      <c r="O88" s="251">
        <f>'Parcijalni_cjeloviti ispit'!Q89</f>
        <v>0</v>
      </c>
      <c r="P88" s="251">
        <f>'Parcijalni_cjeloviti ispit'!R89</f>
        <v>0</v>
      </c>
    </row>
    <row r="89" spans="1:16" x14ac:dyDescent="0.25">
      <c r="A89" s="261">
        <f>'Parcijalni_cjeloviti ispit'!C90</f>
        <v>0</v>
      </c>
      <c r="B89" s="99" t="str">
        <f>'Parcijalni_cjeloviti ispit'!D90</f>
        <v>B</v>
      </c>
      <c r="C89" s="100">
        <f>'Parcijalni_cjeloviti ispit'!E90</f>
        <v>0</v>
      </c>
      <c r="D89" s="259" t="str">
        <f>'Parcijalni_cjeloviti ispit'!F90</f>
        <v>NE</v>
      </c>
      <c r="E89" s="100">
        <f>'Parcijalni_cjeloviti ispit'!G90</f>
        <v>0</v>
      </c>
      <c r="F89" s="259" t="str">
        <f>'Parcijalni_cjeloviti ispit'!H90</f>
        <v>NE</v>
      </c>
      <c r="G89" s="100">
        <f>'Parcijalni_cjeloviti ispit'!I90</f>
        <v>0</v>
      </c>
      <c r="H89" s="259" t="str">
        <f>'Parcijalni_cjeloviti ispit'!J90</f>
        <v>NE</v>
      </c>
      <c r="I89" s="100">
        <f>'Parcijalni_cjeloviti ispit'!K90</f>
        <v>0</v>
      </c>
      <c r="J89" s="259" t="str">
        <f>'Parcijalni_cjeloviti ispit'!L90</f>
        <v>NE</v>
      </c>
      <c r="K89" s="100">
        <f>'Parcijalni_cjeloviti ispit'!M90</f>
        <v>0</v>
      </c>
      <c r="L89" s="259" t="str">
        <f>'Parcijalni_cjeloviti ispit'!N90</f>
        <v>NE</v>
      </c>
      <c r="M89" s="100">
        <f>'Parcijalni_cjeloviti ispit'!O90</f>
        <v>0</v>
      </c>
      <c r="N89" s="259" t="str">
        <f>'Parcijalni_cjeloviti ispit'!P90</f>
        <v>NE</v>
      </c>
      <c r="O89" s="252">
        <f>'Parcijalni_cjeloviti ispit'!Q90</f>
        <v>0</v>
      </c>
      <c r="P89" s="252" t="str">
        <f>'Parcijalni_cjeloviti ispit'!R90</f>
        <v>NE</v>
      </c>
    </row>
    <row r="90" spans="1:16" ht="15.75" thickBot="1" x14ac:dyDescent="0.3">
      <c r="A90" s="262">
        <f>'Parcijalni_cjeloviti ispit'!C91</f>
        <v>0</v>
      </c>
      <c r="B90" s="101" t="str">
        <f>'Parcijalni_cjeloviti ispit'!D91</f>
        <v>P</v>
      </c>
      <c r="C90" s="102" t="str">
        <f>'Parcijalni_cjeloviti ispit'!E91</f>
        <v/>
      </c>
      <c r="D90" s="260">
        <f>'Parcijalni_cjeloviti ispit'!F91</f>
        <v>0</v>
      </c>
      <c r="E90" s="103" t="str">
        <f>'Parcijalni_cjeloviti ispit'!G91</f>
        <v/>
      </c>
      <c r="F90" s="260">
        <f>'Parcijalni_cjeloviti ispit'!H91</f>
        <v>0</v>
      </c>
      <c r="G90" s="103" t="str">
        <f>'Parcijalni_cjeloviti ispit'!I91</f>
        <v/>
      </c>
      <c r="H90" s="260">
        <f>'Parcijalni_cjeloviti ispit'!J91</f>
        <v>0</v>
      </c>
      <c r="I90" s="103" t="str">
        <f>'Parcijalni_cjeloviti ispit'!K91</f>
        <v/>
      </c>
      <c r="J90" s="260">
        <f>'Parcijalni_cjeloviti ispit'!L91</f>
        <v>0</v>
      </c>
      <c r="K90" s="103" t="str">
        <f>'Parcijalni_cjeloviti ispit'!M91</f>
        <v/>
      </c>
      <c r="L90" s="260">
        <f>'Parcijalni_cjeloviti ispit'!N91</f>
        <v>0</v>
      </c>
      <c r="M90" s="103" t="str">
        <f>'Parcijalni_cjeloviti ispit'!O91</f>
        <v/>
      </c>
      <c r="N90" s="260">
        <f>'Parcijalni_cjeloviti ispit'!P91</f>
        <v>0</v>
      </c>
      <c r="O90" s="251">
        <f>'Parcijalni_cjeloviti ispit'!Q91</f>
        <v>0</v>
      </c>
      <c r="P90" s="251">
        <f>'Parcijalni_cjeloviti ispit'!R91</f>
        <v>0</v>
      </c>
    </row>
    <row r="91" spans="1:16" x14ac:dyDescent="0.25">
      <c r="A91" s="261">
        <f>'Parcijalni_cjeloviti ispit'!C92</f>
        <v>0</v>
      </c>
      <c r="B91" s="99" t="str">
        <f>'Parcijalni_cjeloviti ispit'!D92</f>
        <v>B</v>
      </c>
      <c r="C91" s="100">
        <f>'Parcijalni_cjeloviti ispit'!E92</f>
        <v>0</v>
      </c>
      <c r="D91" s="259" t="str">
        <f>'Parcijalni_cjeloviti ispit'!F92</f>
        <v>NE</v>
      </c>
      <c r="E91" s="100">
        <f>'Parcijalni_cjeloviti ispit'!G92</f>
        <v>0</v>
      </c>
      <c r="F91" s="259" t="str">
        <f>'Parcijalni_cjeloviti ispit'!H92</f>
        <v>NE</v>
      </c>
      <c r="G91" s="100">
        <f>'Parcijalni_cjeloviti ispit'!I92</f>
        <v>0</v>
      </c>
      <c r="H91" s="259" t="str">
        <f>'Parcijalni_cjeloviti ispit'!J92</f>
        <v>NE</v>
      </c>
      <c r="I91" s="100">
        <f>'Parcijalni_cjeloviti ispit'!K92</f>
        <v>0</v>
      </c>
      <c r="J91" s="259" t="str">
        <f>'Parcijalni_cjeloviti ispit'!L92</f>
        <v>NE</v>
      </c>
      <c r="K91" s="100">
        <f>'Parcijalni_cjeloviti ispit'!M92</f>
        <v>0</v>
      </c>
      <c r="L91" s="259" t="str">
        <f>'Parcijalni_cjeloviti ispit'!N92</f>
        <v>NE</v>
      </c>
      <c r="M91" s="100">
        <f>'Parcijalni_cjeloviti ispit'!O92</f>
        <v>0</v>
      </c>
      <c r="N91" s="259" t="str">
        <f>'Parcijalni_cjeloviti ispit'!P92</f>
        <v>NE</v>
      </c>
      <c r="O91" s="252">
        <f>'Parcijalni_cjeloviti ispit'!Q92</f>
        <v>0</v>
      </c>
      <c r="P91" s="252" t="str">
        <f>'Parcijalni_cjeloviti ispit'!R92</f>
        <v>NE</v>
      </c>
    </row>
    <row r="92" spans="1:16" ht="15.75" thickBot="1" x14ac:dyDescent="0.3">
      <c r="A92" s="262">
        <f>'Parcijalni_cjeloviti ispit'!C93</f>
        <v>0</v>
      </c>
      <c r="B92" s="101" t="str">
        <f>'Parcijalni_cjeloviti ispit'!D93</f>
        <v>P</v>
      </c>
      <c r="C92" s="102" t="str">
        <f>'Parcijalni_cjeloviti ispit'!E93</f>
        <v/>
      </c>
      <c r="D92" s="260">
        <f>'Parcijalni_cjeloviti ispit'!F93</f>
        <v>0</v>
      </c>
      <c r="E92" s="103" t="str">
        <f>'Parcijalni_cjeloviti ispit'!G93</f>
        <v/>
      </c>
      <c r="F92" s="260">
        <f>'Parcijalni_cjeloviti ispit'!H93</f>
        <v>0</v>
      </c>
      <c r="G92" s="103" t="str">
        <f>'Parcijalni_cjeloviti ispit'!I93</f>
        <v/>
      </c>
      <c r="H92" s="260">
        <f>'Parcijalni_cjeloviti ispit'!J93</f>
        <v>0</v>
      </c>
      <c r="I92" s="103" t="str">
        <f>'Parcijalni_cjeloviti ispit'!K93</f>
        <v/>
      </c>
      <c r="J92" s="260">
        <f>'Parcijalni_cjeloviti ispit'!L93</f>
        <v>0</v>
      </c>
      <c r="K92" s="103" t="str">
        <f>'Parcijalni_cjeloviti ispit'!M93</f>
        <v/>
      </c>
      <c r="L92" s="260">
        <f>'Parcijalni_cjeloviti ispit'!N93</f>
        <v>0</v>
      </c>
      <c r="M92" s="103" t="str">
        <f>'Parcijalni_cjeloviti ispit'!O93</f>
        <v/>
      </c>
      <c r="N92" s="260">
        <f>'Parcijalni_cjeloviti ispit'!P93</f>
        <v>0</v>
      </c>
      <c r="O92" s="251">
        <f>'Parcijalni_cjeloviti ispit'!Q93</f>
        <v>0</v>
      </c>
      <c r="P92" s="251">
        <f>'Parcijalni_cjeloviti ispit'!R93</f>
        <v>0</v>
      </c>
    </row>
    <row r="93" spans="1:16" x14ac:dyDescent="0.25">
      <c r="A93" s="261">
        <f>'Parcijalni_cjeloviti ispit'!C94</f>
        <v>0</v>
      </c>
      <c r="B93" s="99" t="str">
        <f>'Parcijalni_cjeloviti ispit'!D94</f>
        <v>B</v>
      </c>
      <c r="C93" s="100">
        <f>'Parcijalni_cjeloviti ispit'!E94</f>
        <v>0</v>
      </c>
      <c r="D93" s="259" t="str">
        <f>'Parcijalni_cjeloviti ispit'!F94</f>
        <v>NE</v>
      </c>
      <c r="E93" s="100">
        <f>'Parcijalni_cjeloviti ispit'!G94</f>
        <v>0</v>
      </c>
      <c r="F93" s="259" t="str">
        <f>'Parcijalni_cjeloviti ispit'!H94</f>
        <v>NE</v>
      </c>
      <c r="G93" s="100">
        <f>'Parcijalni_cjeloviti ispit'!I94</f>
        <v>0</v>
      </c>
      <c r="H93" s="259" t="str">
        <f>'Parcijalni_cjeloviti ispit'!J94</f>
        <v>NE</v>
      </c>
      <c r="I93" s="100">
        <f>'Parcijalni_cjeloviti ispit'!K94</f>
        <v>0</v>
      </c>
      <c r="J93" s="259" t="str">
        <f>'Parcijalni_cjeloviti ispit'!L94</f>
        <v>NE</v>
      </c>
      <c r="K93" s="100">
        <f>'Parcijalni_cjeloviti ispit'!M94</f>
        <v>0</v>
      </c>
      <c r="L93" s="259" t="str">
        <f>'Parcijalni_cjeloviti ispit'!N94</f>
        <v>NE</v>
      </c>
      <c r="M93" s="100">
        <f>'Parcijalni_cjeloviti ispit'!O94</f>
        <v>0</v>
      </c>
      <c r="N93" s="259" t="str">
        <f>'Parcijalni_cjeloviti ispit'!P94</f>
        <v>NE</v>
      </c>
      <c r="O93" s="252">
        <f>'Parcijalni_cjeloviti ispit'!Q94</f>
        <v>0</v>
      </c>
      <c r="P93" s="252" t="str">
        <f>'Parcijalni_cjeloviti ispit'!R94</f>
        <v>NE</v>
      </c>
    </row>
    <row r="94" spans="1:16" ht="15.75" thickBot="1" x14ac:dyDescent="0.3">
      <c r="A94" s="262">
        <f>'Parcijalni_cjeloviti ispit'!C95</f>
        <v>0</v>
      </c>
      <c r="B94" s="101" t="str">
        <f>'Parcijalni_cjeloviti ispit'!D95</f>
        <v>P</v>
      </c>
      <c r="C94" s="102" t="str">
        <f>'Parcijalni_cjeloviti ispit'!E95</f>
        <v/>
      </c>
      <c r="D94" s="260">
        <f>'Parcijalni_cjeloviti ispit'!F95</f>
        <v>0</v>
      </c>
      <c r="E94" s="103" t="str">
        <f>'Parcijalni_cjeloviti ispit'!G95</f>
        <v/>
      </c>
      <c r="F94" s="260">
        <f>'Parcijalni_cjeloviti ispit'!H95</f>
        <v>0</v>
      </c>
      <c r="G94" s="103" t="str">
        <f>'Parcijalni_cjeloviti ispit'!I95</f>
        <v/>
      </c>
      <c r="H94" s="260">
        <f>'Parcijalni_cjeloviti ispit'!J95</f>
        <v>0</v>
      </c>
      <c r="I94" s="103" t="str">
        <f>'Parcijalni_cjeloviti ispit'!K95</f>
        <v/>
      </c>
      <c r="J94" s="260">
        <f>'Parcijalni_cjeloviti ispit'!L95</f>
        <v>0</v>
      </c>
      <c r="K94" s="103" t="str">
        <f>'Parcijalni_cjeloviti ispit'!M95</f>
        <v/>
      </c>
      <c r="L94" s="260">
        <f>'Parcijalni_cjeloviti ispit'!N95</f>
        <v>0</v>
      </c>
      <c r="M94" s="103" t="str">
        <f>'Parcijalni_cjeloviti ispit'!O95</f>
        <v/>
      </c>
      <c r="N94" s="260">
        <f>'Parcijalni_cjeloviti ispit'!P95</f>
        <v>0</v>
      </c>
      <c r="O94" s="251">
        <f>'Parcijalni_cjeloviti ispit'!Q95</f>
        <v>0</v>
      </c>
      <c r="P94" s="251">
        <f>'Parcijalni_cjeloviti ispit'!R95</f>
        <v>0</v>
      </c>
    </row>
    <row r="95" spans="1:16" x14ac:dyDescent="0.25">
      <c r="A95" s="261">
        <f>'Parcijalni_cjeloviti ispit'!C96</f>
        <v>0</v>
      </c>
      <c r="B95" s="99" t="str">
        <f>'Parcijalni_cjeloviti ispit'!D96</f>
        <v>B</v>
      </c>
      <c r="C95" s="100">
        <f>'Parcijalni_cjeloviti ispit'!E96</f>
        <v>0</v>
      </c>
      <c r="D95" s="259" t="str">
        <f>'Parcijalni_cjeloviti ispit'!F96</f>
        <v>NE</v>
      </c>
      <c r="E95" s="100">
        <f>'Parcijalni_cjeloviti ispit'!G96</f>
        <v>0</v>
      </c>
      <c r="F95" s="259" t="str">
        <f>'Parcijalni_cjeloviti ispit'!H96</f>
        <v>NE</v>
      </c>
      <c r="G95" s="100">
        <f>'Parcijalni_cjeloviti ispit'!I96</f>
        <v>0</v>
      </c>
      <c r="H95" s="259" t="str">
        <f>'Parcijalni_cjeloviti ispit'!J96</f>
        <v>NE</v>
      </c>
      <c r="I95" s="100">
        <f>'Parcijalni_cjeloviti ispit'!K96</f>
        <v>0</v>
      </c>
      <c r="J95" s="259" t="str">
        <f>'Parcijalni_cjeloviti ispit'!L96</f>
        <v>NE</v>
      </c>
      <c r="K95" s="100">
        <f>'Parcijalni_cjeloviti ispit'!M96</f>
        <v>0</v>
      </c>
      <c r="L95" s="259" t="str">
        <f>'Parcijalni_cjeloviti ispit'!N96</f>
        <v>NE</v>
      </c>
      <c r="M95" s="100">
        <f>'Parcijalni_cjeloviti ispit'!O96</f>
        <v>0</v>
      </c>
      <c r="N95" s="259" t="str">
        <f>'Parcijalni_cjeloviti ispit'!P96</f>
        <v>NE</v>
      </c>
      <c r="O95" s="252">
        <f>'Parcijalni_cjeloviti ispit'!Q96</f>
        <v>0</v>
      </c>
      <c r="P95" s="252" t="str">
        <f>'Parcijalni_cjeloviti ispit'!R96</f>
        <v>NE</v>
      </c>
    </row>
    <row r="96" spans="1:16" ht="15.75" thickBot="1" x14ac:dyDescent="0.3">
      <c r="A96" s="262">
        <f>'Parcijalni_cjeloviti ispit'!C97</f>
        <v>0</v>
      </c>
      <c r="B96" s="101" t="str">
        <f>'Parcijalni_cjeloviti ispit'!D97</f>
        <v>P</v>
      </c>
      <c r="C96" s="102" t="str">
        <f>'Parcijalni_cjeloviti ispit'!E97</f>
        <v/>
      </c>
      <c r="D96" s="260">
        <f>'Parcijalni_cjeloviti ispit'!F97</f>
        <v>0</v>
      </c>
      <c r="E96" s="103" t="str">
        <f>'Parcijalni_cjeloviti ispit'!G97</f>
        <v/>
      </c>
      <c r="F96" s="260">
        <f>'Parcijalni_cjeloviti ispit'!H97</f>
        <v>0</v>
      </c>
      <c r="G96" s="103" t="str">
        <f>'Parcijalni_cjeloviti ispit'!I97</f>
        <v/>
      </c>
      <c r="H96" s="260">
        <f>'Parcijalni_cjeloviti ispit'!J97</f>
        <v>0</v>
      </c>
      <c r="I96" s="103" t="str">
        <f>'Parcijalni_cjeloviti ispit'!K97</f>
        <v/>
      </c>
      <c r="J96" s="260">
        <f>'Parcijalni_cjeloviti ispit'!L97</f>
        <v>0</v>
      </c>
      <c r="K96" s="103" t="str">
        <f>'Parcijalni_cjeloviti ispit'!M97</f>
        <v/>
      </c>
      <c r="L96" s="260">
        <f>'Parcijalni_cjeloviti ispit'!N97</f>
        <v>0</v>
      </c>
      <c r="M96" s="103" t="str">
        <f>'Parcijalni_cjeloviti ispit'!O97</f>
        <v/>
      </c>
      <c r="N96" s="260">
        <f>'Parcijalni_cjeloviti ispit'!P97</f>
        <v>0</v>
      </c>
      <c r="O96" s="251">
        <f>'Parcijalni_cjeloviti ispit'!Q97</f>
        <v>0</v>
      </c>
      <c r="P96" s="251">
        <f>'Parcijalni_cjeloviti ispit'!R97</f>
        <v>0</v>
      </c>
    </row>
    <row r="97" spans="1:16" x14ac:dyDescent="0.25">
      <c r="A97" s="261">
        <f>'Parcijalni_cjeloviti ispit'!C98</f>
        <v>0</v>
      </c>
      <c r="B97" s="99" t="str">
        <f>'Parcijalni_cjeloviti ispit'!D98</f>
        <v>B</v>
      </c>
      <c r="C97" s="100">
        <f>'Parcijalni_cjeloviti ispit'!E98</f>
        <v>0</v>
      </c>
      <c r="D97" s="259" t="str">
        <f>'Parcijalni_cjeloviti ispit'!F98</f>
        <v>NE</v>
      </c>
      <c r="E97" s="100">
        <f>'Parcijalni_cjeloviti ispit'!G98</f>
        <v>0</v>
      </c>
      <c r="F97" s="259" t="str">
        <f>'Parcijalni_cjeloviti ispit'!H98</f>
        <v>NE</v>
      </c>
      <c r="G97" s="100">
        <f>'Parcijalni_cjeloviti ispit'!I98</f>
        <v>0</v>
      </c>
      <c r="H97" s="259" t="str">
        <f>'Parcijalni_cjeloviti ispit'!J98</f>
        <v>NE</v>
      </c>
      <c r="I97" s="100">
        <f>'Parcijalni_cjeloviti ispit'!K98</f>
        <v>0</v>
      </c>
      <c r="J97" s="259" t="str">
        <f>'Parcijalni_cjeloviti ispit'!L98</f>
        <v>NE</v>
      </c>
      <c r="K97" s="100">
        <f>'Parcijalni_cjeloviti ispit'!M98</f>
        <v>0</v>
      </c>
      <c r="L97" s="259" t="str">
        <f>'Parcijalni_cjeloviti ispit'!N98</f>
        <v>NE</v>
      </c>
      <c r="M97" s="100">
        <f>'Parcijalni_cjeloviti ispit'!O98</f>
        <v>0</v>
      </c>
      <c r="N97" s="259" t="str">
        <f>'Parcijalni_cjeloviti ispit'!P98</f>
        <v>NE</v>
      </c>
      <c r="O97" s="252">
        <f>'Parcijalni_cjeloviti ispit'!Q98</f>
        <v>0</v>
      </c>
      <c r="P97" s="252" t="str">
        <f>'Parcijalni_cjeloviti ispit'!R98</f>
        <v>NE</v>
      </c>
    </row>
    <row r="98" spans="1:16" ht="15.75" thickBot="1" x14ac:dyDescent="0.3">
      <c r="A98" s="262">
        <f>'Parcijalni_cjeloviti ispit'!C99</f>
        <v>0</v>
      </c>
      <c r="B98" s="101" t="str">
        <f>'Parcijalni_cjeloviti ispit'!D99</f>
        <v>P</v>
      </c>
      <c r="C98" s="102" t="str">
        <f>'Parcijalni_cjeloviti ispit'!E99</f>
        <v/>
      </c>
      <c r="D98" s="260">
        <f>'Parcijalni_cjeloviti ispit'!F99</f>
        <v>0</v>
      </c>
      <c r="E98" s="103" t="str">
        <f>'Parcijalni_cjeloviti ispit'!G99</f>
        <v/>
      </c>
      <c r="F98" s="260">
        <f>'Parcijalni_cjeloviti ispit'!H99</f>
        <v>0</v>
      </c>
      <c r="G98" s="103" t="str">
        <f>'Parcijalni_cjeloviti ispit'!I99</f>
        <v/>
      </c>
      <c r="H98" s="260">
        <f>'Parcijalni_cjeloviti ispit'!J99</f>
        <v>0</v>
      </c>
      <c r="I98" s="103" t="str">
        <f>'Parcijalni_cjeloviti ispit'!K99</f>
        <v/>
      </c>
      <c r="J98" s="260">
        <f>'Parcijalni_cjeloviti ispit'!L99</f>
        <v>0</v>
      </c>
      <c r="K98" s="103" t="str">
        <f>'Parcijalni_cjeloviti ispit'!M99</f>
        <v/>
      </c>
      <c r="L98" s="260">
        <f>'Parcijalni_cjeloviti ispit'!N99</f>
        <v>0</v>
      </c>
      <c r="M98" s="103" t="str">
        <f>'Parcijalni_cjeloviti ispit'!O99</f>
        <v/>
      </c>
      <c r="N98" s="260">
        <f>'Parcijalni_cjeloviti ispit'!P99</f>
        <v>0</v>
      </c>
      <c r="O98" s="251">
        <f>'Parcijalni_cjeloviti ispit'!Q99</f>
        <v>0</v>
      </c>
      <c r="P98" s="251">
        <f>'Parcijalni_cjeloviti ispit'!R99</f>
        <v>0</v>
      </c>
    </row>
    <row r="99" spans="1:16" x14ac:dyDescent="0.25">
      <c r="A99" s="261">
        <f>'Parcijalni_cjeloviti ispit'!C100</f>
        <v>0</v>
      </c>
      <c r="B99" s="99" t="str">
        <f>'Parcijalni_cjeloviti ispit'!D100</f>
        <v>B</v>
      </c>
      <c r="C99" s="100">
        <f>'Parcijalni_cjeloviti ispit'!E100</f>
        <v>0</v>
      </c>
      <c r="D99" s="259" t="str">
        <f>'Parcijalni_cjeloviti ispit'!F100</f>
        <v>NE</v>
      </c>
      <c r="E99" s="100">
        <f>'Parcijalni_cjeloviti ispit'!G100</f>
        <v>0</v>
      </c>
      <c r="F99" s="259" t="str">
        <f>'Parcijalni_cjeloviti ispit'!H100</f>
        <v>NE</v>
      </c>
      <c r="G99" s="100">
        <f>'Parcijalni_cjeloviti ispit'!I100</f>
        <v>0</v>
      </c>
      <c r="H99" s="259" t="str">
        <f>'Parcijalni_cjeloviti ispit'!J100</f>
        <v>NE</v>
      </c>
      <c r="I99" s="100">
        <f>'Parcijalni_cjeloviti ispit'!K100</f>
        <v>0</v>
      </c>
      <c r="J99" s="259" t="str">
        <f>'Parcijalni_cjeloviti ispit'!L100</f>
        <v>NE</v>
      </c>
      <c r="K99" s="100">
        <f>'Parcijalni_cjeloviti ispit'!M100</f>
        <v>0</v>
      </c>
      <c r="L99" s="259" t="str">
        <f>'Parcijalni_cjeloviti ispit'!N100</f>
        <v>NE</v>
      </c>
      <c r="M99" s="100">
        <f>'Parcijalni_cjeloviti ispit'!O100</f>
        <v>0</v>
      </c>
      <c r="N99" s="259" t="str">
        <f>'Parcijalni_cjeloviti ispit'!P100</f>
        <v>NE</v>
      </c>
      <c r="O99" s="252">
        <f>'Parcijalni_cjeloviti ispit'!Q100</f>
        <v>0</v>
      </c>
      <c r="P99" s="252" t="str">
        <f>'Parcijalni_cjeloviti ispit'!R100</f>
        <v>NE</v>
      </c>
    </row>
    <row r="100" spans="1:16" ht="15.75" thickBot="1" x14ac:dyDescent="0.3">
      <c r="A100" s="262">
        <f>'Parcijalni_cjeloviti ispit'!C101</f>
        <v>0</v>
      </c>
      <c r="B100" s="101" t="str">
        <f>'Parcijalni_cjeloviti ispit'!D101</f>
        <v>P</v>
      </c>
      <c r="C100" s="102" t="str">
        <f>'Parcijalni_cjeloviti ispit'!E101</f>
        <v/>
      </c>
      <c r="D100" s="260">
        <f>'Parcijalni_cjeloviti ispit'!F101</f>
        <v>0</v>
      </c>
      <c r="E100" s="103" t="str">
        <f>'Parcijalni_cjeloviti ispit'!G101</f>
        <v/>
      </c>
      <c r="F100" s="260">
        <f>'Parcijalni_cjeloviti ispit'!H101</f>
        <v>0</v>
      </c>
      <c r="G100" s="103" t="str">
        <f>'Parcijalni_cjeloviti ispit'!I101</f>
        <v/>
      </c>
      <c r="H100" s="260">
        <f>'Parcijalni_cjeloviti ispit'!J101</f>
        <v>0</v>
      </c>
      <c r="I100" s="103" t="str">
        <f>'Parcijalni_cjeloviti ispit'!K101</f>
        <v/>
      </c>
      <c r="J100" s="260">
        <f>'Parcijalni_cjeloviti ispit'!L101</f>
        <v>0</v>
      </c>
      <c r="K100" s="103" t="str">
        <f>'Parcijalni_cjeloviti ispit'!M101</f>
        <v/>
      </c>
      <c r="L100" s="260">
        <f>'Parcijalni_cjeloviti ispit'!N101</f>
        <v>0</v>
      </c>
      <c r="M100" s="103" t="str">
        <f>'Parcijalni_cjeloviti ispit'!O101</f>
        <v/>
      </c>
      <c r="N100" s="260">
        <f>'Parcijalni_cjeloviti ispit'!P101</f>
        <v>0</v>
      </c>
      <c r="O100" s="251">
        <f>'Parcijalni_cjeloviti ispit'!Q101</f>
        <v>0</v>
      </c>
      <c r="P100" s="251">
        <f>'Parcijalni_cjeloviti ispit'!R101</f>
        <v>0</v>
      </c>
    </row>
    <row r="101" spans="1:16" x14ac:dyDescent="0.25">
      <c r="A101" s="261">
        <f>'Parcijalni_cjeloviti ispit'!C102</f>
        <v>0</v>
      </c>
      <c r="B101" s="99" t="str">
        <f>'Parcijalni_cjeloviti ispit'!D102</f>
        <v>B</v>
      </c>
      <c r="C101" s="100">
        <f>'Parcijalni_cjeloviti ispit'!E102</f>
        <v>0</v>
      </c>
      <c r="D101" s="259" t="str">
        <f>'Parcijalni_cjeloviti ispit'!F102</f>
        <v>NE</v>
      </c>
      <c r="E101" s="100">
        <f>'Parcijalni_cjeloviti ispit'!G102</f>
        <v>0</v>
      </c>
      <c r="F101" s="259" t="str">
        <f>'Parcijalni_cjeloviti ispit'!H102</f>
        <v>NE</v>
      </c>
      <c r="G101" s="100">
        <f>'Parcijalni_cjeloviti ispit'!I102</f>
        <v>0</v>
      </c>
      <c r="H101" s="259" t="str">
        <f>'Parcijalni_cjeloviti ispit'!J102</f>
        <v>NE</v>
      </c>
      <c r="I101" s="100">
        <f>'Parcijalni_cjeloviti ispit'!K102</f>
        <v>0</v>
      </c>
      <c r="J101" s="259" t="str">
        <f>'Parcijalni_cjeloviti ispit'!L102</f>
        <v>NE</v>
      </c>
      <c r="K101" s="100">
        <f>'Parcijalni_cjeloviti ispit'!M102</f>
        <v>0</v>
      </c>
      <c r="L101" s="259" t="str">
        <f>'Parcijalni_cjeloviti ispit'!N102</f>
        <v>NE</v>
      </c>
      <c r="M101" s="100">
        <f>'Parcijalni_cjeloviti ispit'!O102</f>
        <v>0</v>
      </c>
      <c r="N101" s="259" t="str">
        <f>'Parcijalni_cjeloviti ispit'!P102</f>
        <v>NE</v>
      </c>
      <c r="O101" s="252">
        <f>'Parcijalni_cjeloviti ispit'!Q102</f>
        <v>0</v>
      </c>
      <c r="P101" s="252" t="str">
        <f>'Parcijalni_cjeloviti ispit'!R102</f>
        <v>NE</v>
      </c>
    </row>
    <row r="102" spans="1:16" ht="15.75" thickBot="1" x14ac:dyDescent="0.3">
      <c r="A102" s="262">
        <f>'Parcijalni_cjeloviti ispit'!C103</f>
        <v>0</v>
      </c>
      <c r="B102" s="101" t="str">
        <f>'Parcijalni_cjeloviti ispit'!D103</f>
        <v>P</v>
      </c>
      <c r="C102" s="102" t="str">
        <f>'Parcijalni_cjeloviti ispit'!E103</f>
        <v/>
      </c>
      <c r="D102" s="260">
        <f>'Parcijalni_cjeloviti ispit'!F103</f>
        <v>0</v>
      </c>
      <c r="E102" s="103" t="str">
        <f>'Parcijalni_cjeloviti ispit'!G103</f>
        <v/>
      </c>
      <c r="F102" s="260">
        <f>'Parcijalni_cjeloviti ispit'!H103</f>
        <v>0</v>
      </c>
      <c r="G102" s="103" t="str">
        <f>'Parcijalni_cjeloviti ispit'!I103</f>
        <v/>
      </c>
      <c r="H102" s="260">
        <f>'Parcijalni_cjeloviti ispit'!J103</f>
        <v>0</v>
      </c>
      <c r="I102" s="103" t="str">
        <f>'Parcijalni_cjeloviti ispit'!K103</f>
        <v/>
      </c>
      <c r="J102" s="260">
        <f>'Parcijalni_cjeloviti ispit'!L103</f>
        <v>0</v>
      </c>
      <c r="K102" s="103" t="str">
        <f>'Parcijalni_cjeloviti ispit'!M103</f>
        <v/>
      </c>
      <c r="L102" s="260">
        <f>'Parcijalni_cjeloviti ispit'!N103</f>
        <v>0</v>
      </c>
      <c r="M102" s="103" t="str">
        <f>'Parcijalni_cjeloviti ispit'!O103</f>
        <v/>
      </c>
      <c r="N102" s="260">
        <f>'Parcijalni_cjeloviti ispit'!P103</f>
        <v>0</v>
      </c>
      <c r="O102" s="251">
        <f>'Parcijalni_cjeloviti ispit'!Q103</f>
        <v>0</v>
      </c>
      <c r="P102" s="251">
        <f>'Parcijalni_cjeloviti ispit'!R103</f>
        <v>0</v>
      </c>
    </row>
    <row r="103" spans="1:16" x14ac:dyDescent="0.25">
      <c r="A103" s="261">
        <f>'Parcijalni_cjeloviti ispit'!C104</f>
        <v>0</v>
      </c>
      <c r="B103" s="99" t="str">
        <f>'Parcijalni_cjeloviti ispit'!D104</f>
        <v>B</v>
      </c>
      <c r="C103" s="100">
        <f>'Parcijalni_cjeloviti ispit'!E104</f>
        <v>0</v>
      </c>
      <c r="D103" s="259" t="str">
        <f>'Parcijalni_cjeloviti ispit'!F104</f>
        <v>NE</v>
      </c>
      <c r="E103" s="100">
        <f>'Parcijalni_cjeloviti ispit'!G104</f>
        <v>0</v>
      </c>
      <c r="F103" s="259" t="str">
        <f>'Parcijalni_cjeloviti ispit'!H104</f>
        <v>NE</v>
      </c>
      <c r="G103" s="100">
        <f>'Parcijalni_cjeloviti ispit'!I104</f>
        <v>0</v>
      </c>
      <c r="H103" s="259" t="str">
        <f>'Parcijalni_cjeloviti ispit'!J104</f>
        <v>NE</v>
      </c>
      <c r="I103" s="100">
        <f>'Parcijalni_cjeloviti ispit'!K104</f>
        <v>0</v>
      </c>
      <c r="J103" s="259" t="str">
        <f>'Parcijalni_cjeloviti ispit'!L104</f>
        <v>NE</v>
      </c>
      <c r="K103" s="100">
        <f>'Parcijalni_cjeloviti ispit'!M104</f>
        <v>0</v>
      </c>
      <c r="L103" s="259" t="str">
        <f>'Parcijalni_cjeloviti ispit'!N104</f>
        <v>NE</v>
      </c>
      <c r="M103" s="100">
        <f>'Parcijalni_cjeloviti ispit'!O104</f>
        <v>0</v>
      </c>
      <c r="N103" s="259" t="str">
        <f>'Parcijalni_cjeloviti ispit'!P104</f>
        <v>NE</v>
      </c>
      <c r="O103" s="252">
        <f>'Parcijalni_cjeloviti ispit'!Q104</f>
        <v>0</v>
      </c>
      <c r="P103" s="252" t="str">
        <f>'Parcijalni_cjeloviti ispit'!R104</f>
        <v>NE</v>
      </c>
    </row>
    <row r="104" spans="1:16" ht="15.75" thickBot="1" x14ac:dyDescent="0.3">
      <c r="A104" s="262">
        <f>'Parcijalni_cjeloviti ispit'!C105</f>
        <v>0</v>
      </c>
      <c r="B104" s="101" t="str">
        <f>'Parcijalni_cjeloviti ispit'!D105</f>
        <v>P</v>
      </c>
      <c r="C104" s="102" t="str">
        <f>'Parcijalni_cjeloviti ispit'!E105</f>
        <v/>
      </c>
      <c r="D104" s="260">
        <f>'Parcijalni_cjeloviti ispit'!F105</f>
        <v>0</v>
      </c>
      <c r="E104" s="103" t="str">
        <f>'Parcijalni_cjeloviti ispit'!G105</f>
        <v/>
      </c>
      <c r="F104" s="260">
        <f>'Parcijalni_cjeloviti ispit'!H105</f>
        <v>0</v>
      </c>
      <c r="G104" s="103" t="str">
        <f>'Parcijalni_cjeloviti ispit'!I105</f>
        <v/>
      </c>
      <c r="H104" s="260">
        <f>'Parcijalni_cjeloviti ispit'!J105</f>
        <v>0</v>
      </c>
      <c r="I104" s="103" t="str">
        <f>'Parcijalni_cjeloviti ispit'!K105</f>
        <v/>
      </c>
      <c r="J104" s="260">
        <f>'Parcijalni_cjeloviti ispit'!L105</f>
        <v>0</v>
      </c>
      <c r="K104" s="103" t="str">
        <f>'Parcijalni_cjeloviti ispit'!M105</f>
        <v/>
      </c>
      <c r="L104" s="260">
        <f>'Parcijalni_cjeloviti ispit'!N105</f>
        <v>0</v>
      </c>
      <c r="M104" s="103" t="str">
        <f>'Parcijalni_cjeloviti ispit'!O105</f>
        <v/>
      </c>
      <c r="N104" s="260">
        <f>'Parcijalni_cjeloviti ispit'!P105</f>
        <v>0</v>
      </c>
      <c r="O104" s="251">
        <f>'Parcijalni_cjeloviti ispit'!Q105</f>
        <v>0</v>
      </c>
      <c r="P104" s="251">
        <f>'Parcijalni_cjeloviti ispit'!R105</f>
        <v>0</v>
      </c>
    </row>
    <row r="105" spans="1:16" x14ac:dyDescent="0.25">
      <c r="A105" s="261">
        <f>'Parcijalni_cjeloviti ispit'!C106</f>
        <v>0</v>
      </c>
      <c r="B105" s="99" t="str">
        <f>'Parcijalni_cjeloviti ispit'!D106</f>
        <v>B</v>
      </c>
      <c r="C105" s="100">
        <f>'Parcijalni_cjeloviti ispit'!E106</f>
        <v>0</v>
      </c>
      <c r="D105" s="259" t="str">
        <f>'Parcijalni_cjeloviti ispit'!F106</f>
        <v>NE</v>
      </c>
      <c r="E105" s="100">
        <f>'Parcijalni_cjeloviti ispit'!G106</f>
        <v>0</v>
      </c>
      <c r="F105" s="259" t="str">
        <f>'Parcijalni_cjeloviti ispit'!H106</f>
        <v>NE</v>
      </c>
      <c r="G105" s="100">
        <f>'Parcijalni_cjeloviti ispit'!I106</f>
        <v>0</v>
      </c>
      <c r="H105" s="259" t="str">
        <f>'Parcijalni_cjeloviti ispit'!J106</f>
        <v>NE</v>
      </c>
      <c r="I105" s="100">
        <f>'Parcijalni_cjeloviti ispit'!K106</f>
        <v>0</v>
      </c>
      <c r="J105" s="259" t="str">
        <f>'Parcijalni_cjeloviti ispit'!L106</f>
        <v>NE</v>
      </c>
      <c r="K105" s="100">
        <f>'Parcijalni_cjeloviti ispit'!M106</f>
        <v>0</v>
      </c>
      <c r="L105" s="259" t="str">
        <f>'Parcijalni_cjeloviti ispit'!N106</f>
        <v>NE</v>
      </c>
      <c r="M105" s="100">
        <f>'Parcijalni_cjeloviti ispit'!O106</f>
        <v>0</v>
      </c>
      <c r="N105" s="259" t="str">
        <f>'Parcijalni_cjeloviti ispit'!P106</f>
        <v>NE</v>
      </c>
      <c r="O105" s="252">
        <f>'Parcijalni_cjeloviti ispit'!Q106</f>
        <v>0</v>
      </c>
      <c r="P105" s="252" t="str">
        <f>'Parcijalni_cjeloviti ispit'!R106</f>
        <v>NE</v>
      </c>
    </row>
    <row r="106" spans="1:16" ht="15.75" thickBot="1" x14ac:dyDescent="0.3">
      <c r="A106" s="262">
        <f>'Parcijalni_cjeloviti ispit'!C107</f>
        <v>0</v>
      </c>
      <c r="B106" s="101" t="str">
        <f>'Parcijalni_cjeloviti ispit'!D107</f>
        <v>P</v>
      </c>
      <c r="C106" s="102" t="str">
        <f>'Parcijalni_cjeloviti ispit'!E107</f>
        <v/>
      </c>
      <c r="D106" s="260">
        <f>'Parcijalni_cjeloviti ispit'!F107</f>
        <v>0</v>
      </c>
      <c r="E106" s="103" t="str">
        <f>'Parcijalni_cjeloviti ispit'!G107</f>
        <v/>
      </c>
      <c r="F106" s="260">
        <f>'Parcijalni_cjeloviti ispit'!H107</f>
        <v>0</v>
      </c>
      <c r="G106" s="103" t="str">
        <f>'Parcijalni_cjeloviti ispit'!I107</f>
        <v/>
      </c>
      <c r="H106" s="260">
        <f>'Parcijalni_cjeloviti ispit'!J107</f>
        <v>0</v>
      </c>
      <c r="I106" s="103" t="str">
        <f>'Parcijalni_cjeloviti ispit'!K107</f>
        <v/>
      </c>
      <c r="J106" s="260">
        <f>'Parcijalni_cjeloviti ispit'!L107</f>
        <v>0</v>
      </c>
      <c r="K106" s="103" t="str">
        <f>'Parcijalni_cjeloviti ispit'!M107</f>
        <v/>
      </c>
      <c r="L106" s="260">
        <f>'Parcijalni_cjeloviti ispit'!N107</f>
        <v>0</v>
      </c>
      <c r="M106" s="103" t="str">
        <f>'Parcijalni_cjeloviti ispit'!O107</f>
        <v/>
      </c>
      <c r="N106" s="260">
        <f>'Parcijalni_cjeloviti ispit'!P107</f>
        <v>0</v>
      </c>
      <c r="O106" s="251">
        <f>'Parcijalni_cjeloviti ispit'!Q107</f>
        <v>0</v>
      </c>
      <c r="P106" s="251">
        <f>'Parcijalni_cjeloviti ispit'!R107</f>
        <v>0</v>
      </c>
    </row>
    <row r="107" spans="1:16" x14ac:dyDescent="0.25">
      <c r="A107" s="261">
        <f>'Parcijalni_cjeloviti ispit'!C108</f>
        <v>0</v>
      </c>
      <c r="B107" s="99" t="str">
        <f>'Parcijalni_cjeloviti ispit'!D108</f>
        <v>B</v>
      </c>
      <c r="C107" s="100">
        <f>'Parcijalni_cjeloviti ispit'!E108</f>
        <v>0</v>
      </c>
      <c r="D107" s="259" t="str">
        <f>'Parcijalni_cjeloviti ispit'!F108</f>
        <v>NE</v>
      </c>
      <c r="E107" s="100">
        <f>'Parcijalni_cjeloviti ispit'!G108</f>
        <v>0</v>
      </c>
      <c r="F107" s="259" t="str">
        <f>'Parcijalni_cjeloviti ispit'!H108</f>
        <v>NE</v>
      </c>
      <c r="G107" s="100">
        <f>'Parcijalni_cjeloviti ispit'!I108</f>
        <v>0</v>
      </c>
      <c r="H107" s="259" t="str">
        <f>'Parcijalni_cjeloviti ispit'!J108</f>
        <v>NE</v>
      </c>
      <c r="I107" s="100">
        <f>'Parcijalni_cjeloviti ispit'!K108</f>
        <v>0</v>
      </c>
      <c r="J107" s="259" t="str">
        <f>'Parcijalni_cjeloviti ispit'!L108</f>
        <v>NE</v>
      </c>
      <c r="K107" s="100">
        <f>'Parcijalni_cjeloviti ispit'!M108</f>
        <v>0</v>
      </c>
      <c r="L107" s="259" t="str">
        <f>'Parcijalni_cjeloviti ispit'!N108</f>
        <v>NE</v>
      </c>
      <c r="M107" s="100">
        <f>'Parcijalni_cjeloviti ispit'!O108</f>
        <v>0</v>
      </c>
      <c r="N107" s="259" t="str">
        <f>'Parcijalni_cjeloviti ispit'!P108</f>
        <v>NE</v>
      </c>
      <c r="O107" s="252">
        <f>'Parcijalni_cjeloviti ispit'!Q108</f>
        <v>0</v>
      </c>
      <c r="P107" s="252" t="str">
        <f>'Parcijalni_cjeloviti ispit'!R108</f>
        <v>NE</v>
      </c>
    </row>
    <row r="108" spans="1:16" ht="15.75" thickBot="1" x14ac:dyDescent="0.3">
      <c r="A108" s="262">
        <f>'Parcijalni_cjeloviti ispit'!C109</f>
        <v>0</v>
      </c>
      <c r="B108" s="101" t="str">
        <f>'Parcijalni_cjeloviti ispit'!D109</f>
        <v>P</v>
      </c>
      <c r="C108" s="102" t="str">
        <f>'Parcijalni_cjeloviti ispit'!E109</f>
        <v/>
      </c>
      <c r="D108" s="260">
        <f>'Parcijalni_cjeloviti ispit'!F109</f>
        <v>0</v>
      </c>
      <c r="E108" s="103" t="str">
        <f>'Parcijalni_cjeloviti ispit'!G109</f>
        <v/>
      </c>
      <c r="F108" s="260">
        <f>'Parcijalni_cjeloviti ispit'!H109</f>
        <v>0</v>
      </c>
      <c r="G108" s="103" t="str">
        <f>'Parcijalni_cjeloviti ispit'!I109</f>
        <v/>
      </c>
      <c r="H108" s="260">
        <f>'Parcijalni_cjeloviti ispit'!J109</f>
        <v>0</v>
      </c>
      <c r="I108" s="103" t="str">
        <f>'Parcijalni_cjeloviti ispit'!K109</f>
        <v/>
      </c>
      <c r="J108" s="260">
        <f>'Parcijalni_cjeloviti ispit'!L109</f>
        <v>0</v>
      </c>
      <c r="K108" s="103" t="str">
        <f>'Parcijalni_cjeloviti ispit'!M109</f>
        <v/>
      </c>
      <c r="L108" s="260">
        <f>'Parcijalni_cjeloviti ispit'!N109</f>
        <v>0</v>
      </c>
      <c r="M108" s="103" t="str">
        <f>'Parcijalni_cjeloviti ispit'!O109</f>
        <v/>
      </c>
      <c r="N108" s="260">
        <f>'Parcijalni_cjeloviti ispit'!P109</f>
        <v>0</v>
      </c>
      <c r="O108" s="251">
        <f>'Parcijalni_cjeloviti ispit'!Q109</f>
        <v>0</v>
      </c>
      <c r="P108" s="251">
        <f>'Parcijalni_cjeloviti ispit'!R109</f>
        <v>0</v>
      </c>
    </row>
    <row r="109" spans="1:16" x14ac:dyDescent="0.25">
      <c r="A109" s="261">
        <f>'Parcijalni_cjeloviti ispit'!C110</f>
        <v>0</v>
      </c>
      <c r="B109" s="99" t="str">
        <f>'Parcijalni_cjeloviti ispit'!D110</f>
        <v>B</v>
      </c>
      <c r="C109" s="100">
        <f>'Parcijalni_cjeloviti ispit'!E110</f>
        <v>0</v>
      </c>
      <c r="D109" s="259" t="str">
        <f>'Parcijalni_cjeloviti ispit'!F110</f>
        <v>NE</v>
      </c>
      <c r="E109" s="100">
        <f>'Parcijalni_cjeloviti ispit'!G110</f>
        <v>0</v>
      </c>
      <c r="F109" s="259" t="str">
        <f>'Parcijalni_cjeloviti ispit'!H110</f>
        <v>NE</v>
      </c>
      <c r="G109" s="100">
        <f>'Parcijalni_cjeloviti ispit'!I110</f>
        <v>0</v>
      </c>
      <c r="H109" s="259" t="str">
        <f>'Parcijalni_cjeloviti ispit'!J110</f>
        <v>NE</v>
      </c>
      <c r="I109" s="100">
        <f>'Parcijalni_cjeloviti ispit'!K110</f>
        <v>0</v>
      </c>
      <c r="J109" s="259" t="str">
        <f>'Parcijalni_cjeloviti ispit'!L110</f>
        <v>NE</v>
      </c>
      <c r="K109" s="100">
        <f>'Parcijalni_cjeloviti ispit'!M110</f>
        <v>0</v>
      </c>
      <c r="L109" s="259" t="str">
        <f>'Parcijalni_cjeloviti ispit'!N110</f>
        <v>NE</v>
      </c>
      <c r="M109" s="100">
        <f>'Parcijalni_cjeloviti ispit'!O110</f>
        <v>0</v>
      </c>
      <c r="N109" s="259" t="str">
        <f>'Parcijalni_cjeloviti ispit'!P110</f>
        <v>NE</v>
      </c>
      <c r="O109" s="252">
        <f>'Parcijalni_cjeloviti ispit'!Q110</f>
        <v>0</v>
      </c>
      <c r="P109" s="252" t="str">
        <f>'Parcijalni_cjeloviti ispit'!R110</f>
        <v>NE</v>
      </c>
    </row>
    <row r="110" spans="1:16" ht="15.75" thickBot="1" x14ac:dyDescent="0.3">
      <c r="A110" s="262">
        <f>'Parcijalni_cjeloviti ispit'!C111</f>
        <v>0</v>
      </c>
      <c r="B110" s="101" t="str">
        <f>'Parcijalni_cjeloviti ispit'!D111</f>
        <v>P</v>
      </c>
      <c r="C110" s="102" t="str">
        <f>'Parcijalni_cjeloviti ispit'!E111</f>
        <v/>
      </c>
      <c r="D110" s="260">
        <f>'Parcijalni_cjeloviti ispit'!F111</f>
        <v>0</v>
      </c>
      <c r="E110" s="103" t="str">
        <f>'Parcijalni_cjeloviti ispit'!G111</f>
        <v/>
      </c>
      <c r="F110" s="260">
        <f>'Parcijalni_cjeloviti ispit'!H111</f>
        <v>0</v>
      </c>
      <c r="G110" s="103" t="str">
        <f>'Parcijalni_cjeloviti ispit'!I111</f>
        <v/>
      </c>
      <c r="H110" s="260">
        <f>'Parcijalni_cjeloviti ispit'!J111</f>
        <v>0</v>
      </c>
      <c r="I110" s="103" t="str">
        <f>'Parcijalni_cjeloviti ispit'!K111</f>
        <v/>
      </c>
      <c r="J110" s="260">
        <f>'Parcijalni_cjeloviti ispit'!L111</f>
        <v>0</v>
      </c>
      <c r="K110" s="103" t="str">
        <f>'Parcijalni_cjeloviti ispit'!M111</f>
        <v/>
      </c>
      <c r="L110" s="260">
        <f>'Parcijalni_cjeloviti ispit'!N111</f>
        <v>0</v>
      </c>
      <c r="M110" s="103" t="str">
        <f>'Parcijalni_cjeloviti ispit'!O111</f>
        <v/>
      </c>
      <c r="N110" s="260">
        <f>'Parcijalni_cjeloviti ispit'!P111</f>
        <v>0</v>
      </c>
      <c r="O110" s="251">
        <f>'Parcijalni_cjeloviti ispit'!Q111</f>
        <v>0</v>
      </c>
      <c r="P110" s="251">
        <f>'Parcijalni_cjeloviti ispit'!R111</f>
        <v>0</v>
      </c>
    </row>
    <row r="111" spans="1:16" x14ac:dyDescent="0.25">
      <c r="A111" s="261">
        <f>'Parcijalni_cjeloviti ispit'!C112</f>
        <v>0</v>
      </c>
      <c r="B111" s="99" t="str">
        <f>'Parcijalni_cjeloviti ispit'!D112</f>
        <v>B</v>
      </c>
      <c r="C111" s="100">
        <f>'Parcijalni_cjeloviti ispit'!E112</f>
        <v>0</v>
      </c>
      <c r="D111" s="259" t="str">
        <f>'Parcijalni_cjeloviti ispit'!F112</f>
        <v>NE</v>
      </c>
      <c r="E111" s="100">
        <f>'Parcijalni_cjeloviti ispit'!G112</f>
        <v>0</v>
      </c>
      <c r="F111" s="259" t="str">
        <f>'Parcijalni_cjeloviti ispit'!H112</f>
        <v>NE</v>
      </c>
      <c r="G111" s="100">
        <f>'Parcijalni_cjeloviti ispit'!I112</f>
        <v>0</v>
      </c>
      <c r="H111" s="259" t="str">
        <f>'Parcijalni_cjeloviti ispit'!J112</f>
        <v>NE</v>
      </c>
      <c r="I111" s="100">
        <f>'Parcijalni_cjeloviti ispit'!K112</f>
        <v>0</v>
      </c>
      <c r="J111" s="259" t="str">
        <f>'Parcijalni_cjeloviti ispit'!L112</f>
        <v>NE</v>
      </c>
      <c r="K111" s="100">
        <f>'Parcijalni_cjeloviti ispit'!M112</f>
        <v>0</v>
      </c>
      <c r="L111" s="259" t="str">
        <f>'Parcijalni_cjeloviti ispit'!N112</f>
        <v>NE</v>
      </c>
      <c r="M111" s="100">
        <f>'Parcijalni_cjeloviti ispit'!O112</f>
        <v>0</v>
      </c>
      <c r="N111" s="259" t="str">
        <f>'Parcijalni_cjeloviti ispit'!P112</f>
        <v>NE</v>
      </c>
      <c r="O111" s="252">
        <f>'Parcijalni_cjeloviti ispit'!Q112</f>
        <v>0</v>
      </c>
      <c r="P111" s="252" t="str">
        <f>'Parcijalni_cjeloviti ispit'!R112</f>
        <v>NE</v>
      </c>
    </row>
    <row r="112" spans="1:16" ht="15.75" thickBot="1" x14ac:dyDescent="0.3">
      <c r="A112" s="262">
        <f>'Parcijalni_cjeloviti ispit'!C113</f>
        <v>0</v>
      </c>
      <c r="B112" s="101" t="str">
        <f>'Parcijalni_cjeloviti ispit'!D113</f>
        <v>P</v>
      </c>
      <c r="C112" s="102" t="str">
        <f>'Parcijalni_cjeloviti ispit'!E113</f>
        <v/>
      </c>
      <c r="D112" s="260">
        <f>'Parcijalni_cjeloviti ispit'!F113</f>
        <v>0</v>
      </c>
      <c r="E112" s="103" t="str">
        <f>'Parcijalni_cjeloviti ispit'!G113</f>
        <v/>
      </c>
      <c r="F112" s="260">
        <f>'Parcijalni_cjeloviti ispit'!H113</f>
        <v>0</v>
      </c>
      <c r="G112" s="103" t="str">
        <f>'Parcijalni_cjeloviti ispit'!I113</f>
        <v/>
      </c>
      <c r="H112" s="260">
        <f>'Parcijalni_cjeloviti ispit'!J113</f>
        <v>0</v>
      </c>
      <c r="I112" s="103" t="str">
        <f>'Parcijalni_cjeloviti ispit'!K113</f>
        <v/>
      </c>
      <c r="J112" s="260">
        <f>'Parcijalni_cjeloviti ispit'!L113</f>
        <v>0</v>
      </c>
      <c r="K112" s="103" t="str">
        <f>'Parcijalni_cjeloviti ispit'!M113</f>
        <v/>
      </c>
      <c r="L112" s="260">
        <f>'Parcijalni_cjeloviti ispit'!N113</f>
        <v>0</v>
      </c>
      <c r="M112" s="103" t="str">
        <f>'Parcijalni_cjeloviti ispit'!O113</f>
        <v/>
      </c>
      <c r="N112" s="260">
        <f>'Parcijalni_cjeloviti ispit'!P113</f>
        <v>0</v>
      </c>
      <c r="O112" s="251">
        <f>'Parcijalni_cjeloviti ispit'!Q113</f>
        <v>0</v>
      </c>
      <c r="P112" s="251">
        <f>'Parcijalni_cjeloviti ispit'!R113</f>
        <v>0</v>
      </c>
    </row>
    <row r="113" spans="1:16" x14ac:dyDescent="0.25">
      <c r="A113" s="261">
        <f>'Parcijalni_cjeloviti ispit'!C114</f>
        <v>0</v>
      </c>
      <c r="B113" s="99" t="str">
        <f>'Parcijalni_cjeloviti ispit'!D114</f>
        <v>B</v>
      </c>
      <c r="C113" s="100">
        <f>'Parcijalni_cjeloviti ispit'!E114</f>
        <v>0</v>
      </c>
      <c r="D113" s="259" t="str">
        <f>'Parcijalni_cjeloviti ispit'!F114</f>
        <v>NE</v>
      </c>
      <c r="E113" s="100">
        <f>'Parcijalni_cjeloviti ispit'!G114</f>
        <v>0</v>
      </c>
      <c r="F113" s="259" t="str">
        <f>'Parcijalni_cjeloviti ispit'!H114</f>
        <v>NE</v>
      </c>
      <c r="G113" s="100">
        <f>'Parcijalni_cjeloviti ispit'!I114</f>
        <v>0</v>
      </c>
      <c r="H113" s="259" t="str">
        <f>'Parcijalni_cjeloviti ispit'!J114</f>
        <v>NE</v>
      </c>
      <c r="I113" s="100">
        <f>'Parcijalni_cjeloviti ispit'!K114</f>
        <v>0</v>
      </c>
      <c r="J113" s="259" t="str">
        <f>'Parcijalni_cjeloviti ispit'!L114</f>
        <v>NE</v>
      </c>
      <c r="K113" s="100">
        <f>'Parcijalni_cjeloviti ispit'!M114</f>
        <v>0</v>
      </c>
      <c r="L113" s="259" t="str">
        <f>'Parcijalni_cjeloviti ispit'!N114</f>
        <v>NE</v>
      </c>
      <c r="M113" s="100">
        <f>'Parcijalni_cjeloviti ispit'!O114</f>
        <v>0</v>
      </c>
      <c r="N113" s="259" t="str">
        <f>'Parcijalni_cjeloviti ispit'!P114</f>
        <v>NE</v>
      </c>
      <c r="O113" s="252">
        <f>'Parcijalni_cjeloviti ispit'!Q114</f>
        <v>0</v>
      </c>
      <c r="P113" s="252" t="str">
        <f>'Parcijalni_cjeloviti ispit'!R114</f>
        <v>NE</v>
      </c>
    </row>
    <row r="114" spans="1:16" ht="15.75" thickBot="1" x14ac:dyDescent="0.3">
      <c r="A114" s="262">
        <f>'Parcijalni_cjeloviti ispit'!C115</f>
        <v>0</v>
      </c>
      <c r="B114" s="101" t="str">
        <f>'Parcijalni_cjeloviti ispit'!D115</f>
        <v>P</v>
      </c>
      <c r="C114" s="102" t="str">
        <f>'Parcijalni_cjeloviti ispit'!E115</f>
        <v/>
      </c>
      <c r="D114" s="260">
        <f>'Parcijalni_cjeloviti ispit'!F115</f>
        <v>0</v>
      </c>
      <c r="E114" s="103" t="str">
        <f>'Parcijalni_cjeloviti ispit'!G115</f>
        <v/>
      </c>
      <c r="F114" s="260">
        <f>'Parcijalni_cjeloviti ispit'!H115</f>
        <v>0</v>
      </c>
      <c r="G114" s="103" t="str">
        <f>'Parcijalni_cjeloviti ispit'!I115</f>
        <v/>
      </c>
      <c r="H114" s="260">
        <f>'Parcijalni_cjeloviti ispit'!J115</f>
        <v>0</v>
      </c>
      <c r="I114" s="103" t="str">
        <f>'Parcijalni_cjeloviti ispit'!K115</f>
        <v/>
      </c>
      <c r="J114" s="260">
        <f>'Parcijalni_cjeloviti ispit'!L115</f>
        <v>0</v>
      </c>
      <c r="K114" s="103" t="str">
        <f>'Parcijalni_cjeloviti ispit'!M115</f>
        <v/>
      </c>
      <c r="L114" s="260">
        <f>'Parcijalni_cjeloviti ispit'!N115</f>
        <v>0</v>
      </c>
      <c r="M114" s="103" t="str">
        <f>'Parcijalni_cjeloviti ispit'!O115</f>
        <v/>
      </c>
      <c r="N114" s="260">
        <f>'Parcijalni_cjeloviti ispit'!P115</f>
        <v>0</v>
      </c>
      <c r="O114" s="251">
        <f>'Parcijalni_cjeloviti ispit'!Q115</f>
        <v>0</v>
      </c>
      <c r="P114" s="251">
        <f>'Parcijalni_cjeloviti ispit'!R115</f>
        <v>0</v>
      </c>
    </row>
    <row r="115" spans="1:16" x14ac:dyDescent="0.25">
      <c r="A115" s="261">
        <f>'Parcijalni_cjeloviti ispit'!C116</f>
        <v>0</v>
      </c>
      <c r="B115" s="99" t="str">
        <f>'Parcijalni_cjeloviti ispit'!D116</f>
        <v>B</v>
      </c>
      <c r="C115" s="100">
        <f>'Parcijalni_cjeloviti ispit'!E116</f>
        <v>0</v>
      </c>
      <c r="D115" s="259" t="str">
        <f>'Parcijalni_cjeloviti ispit'!F116</f>
        <v>NE</v>
      </c>
      <c r="E115" s="100">
        <f>'Parcijalni_cjeloviti ispit'!G116</f>
        <v>0</v>
      </c>
      <c r="F115" s="259" t="str">
        <f>'Parcijalni_cjeloviti ispit'!H116</f>
        <v>NE</v>
      </c>
      <c r="G115" s="100">
        <f>'Parcijalni_cjeloviti ispit'!I116</f>
        <v>0</v>
      </c>
      <c r="H115" s="259" t="str">
        <f>'Parcijalni_cjeloviti ispit'!J116</f>
        <v>NE</v>
      </c>
      <c r="I115" s="100">
        <f>'Parcijalni_cjeloviti ispit'!K116</f>
        <v>0</v>
      </c>
      <c r="J115" s="259" t="str">
        <f>'Parcijalni_cjeloviti ispit'!L116</f>
        <v>NE</v>
      </c>
      <c r="K115" s="100">
        <f>'Parcijalni_cjeloviti ispit'!M116</f>
        <v>0</v>
      </c>
      <c r="L115" s="259" t="str">
        <f>'Parcijalni_cjeloviti ispit'!N116</f>
        <v>NE</v>
      </c>
      <c r="M115" s="100">
        <f>'Parcijalni_cjeloviti ispit'!O116</f>
        <v>0</v>
      </c>
      <c r="N115" s="259" t="str">
        <f>'Parcijalni_cjeloviti ispit'!P116</f>
        <v>NE</v>
      </c>
      <c r="O115" s="252">
        <f>'Parcijalni_cjeloviti ispit'!Q116</f>
        <v>0</v>
      </c>
      <c r="P115" s="252" t="str">
        <f>'Parcijalni_cjeloviti ispit'!R116</f>
        <v>NE</v>
      </c>
    </row>
    <row r="116" spans="1:16" ht="15.75" thickBot="1" x14ac:dyDescent="0.3">
      <c r="A116" s="262">
        <f>'Parcijalni_cjeloviti ispit'!C117</f>
        <v>0</v>
      </c>
      <c r="B116" s="101" t="str">
        <f>'Parcijalni_cjeloviti ispit'!D117</f>
        <v>P</v>
      </c>
      <c r="C116" s="102" t="str">
        <f>'Parcijalni_cjeloviti ispit'!E117</f>
        <v/>
      </c>
      <c r="D116" s="260">
        <f>'Parcijalni_cjeloviti ispit'!F117</f>
        <v>0</v>
      </c>
      <c r="E116" s="103" t="str">
        <f>'Parcijalni_cjeloviti ispit'!G117</f>
        <v/>
      </c>
      <c r="F116" s="260">
        <f>'Parcijalni_cjeloviti ispit'!H117</f>
        <v>0</v>
      </c>
      <c r="G116" s="103" t="str">
        <f>'Parcijalni_cjeloviti ispit'!I117</f>
        <v/>
      </c>
      <c r="H116" s="260">
        <f>'Parcijalni_cjeloviti ispit'!J117</f>
        <v>0</v>
      </c>
      <c r="I116" s="103" t="str">
        <f>'Parcijalni_cjeloviti ispit'!K117</f>
        <v/>
      </c>
      <c r="J116" s="260">
        <f>'Parcijalni_cjeloviti ispit'!L117</f>
        <v>0</v>
      </c>
      <c r="K116" s="103" t="str">
        <f>'Parcijalni_cjeloviti ispit'!M117</f>
        <v/>
      </c>
      <c r="L116" s="260">
        <f>'Parcijalni_cjeloviti ispit'!N117</f>
        <v>0</v>
      </c>
      <c r="M116" s="103" t="str">
        <f>'Parcijalni_cjeloviti ispit'!O117</f>
        <v/>
      </c>
      <c r="N116" s="260">
        <f>'Parcijalni_cjeloviti ispit'!P117</f>
        <v>0</v>
      </c>
      <c r="O116" s="251">
        <f>'Parcijalni_cjeloviti ispit'!Q117</f>
        <v>0</v>
      </c>
      <c r="P116" s="251">
        <f>'Parcijalni_cjeloviti ispit'!R117</f>
        <v>0</v>
      </c>
    </row>
    <row r="117" spans="1:16" x14ac:dyDescent="0.25">
      <c r="A117" s="261">
        <f>'Parcijalni_cjeloviti ispit'!C118</f>
        <v>0</v>
      </c>
      <c r="B117" s="99" t="str">
        <f>'Parcijalni_cjeloviti ispit'!D118</f>
        <v>B</v>
      </c>
      <c r="C117" s="100">
        <f>'Parcijalni_cjeloviti ispit'!E118</f>
        <v>0</v>
      </c>
      <c r="D117" s="259" t="str">
        <f>'Parcijalni_cjeloviti ispit'!F118</f>
        <v>NE</v>
      </c>
      <c r="E117" s="100">
        <f>'Parcijalni_cjeloviti ispit'!G118</f>
        <v>0</v>
      </c>
      <c r="F117" s="259" t="str">
        <f>'Parcijalni_cjeloviti ispit'!H118</f>
        <v>NE</v>
      </c>
      <c r="G117" s="100">
        <f>'Parcijalni_cjeloviti ispit'!I118</f>
        <v>0</v>
      </c>
      <c r="H117" s="259" t="str">
        <f>'Parcijalni_cjeloviti ispit'!J118</f>
        <v>NE</v>
      </c>
      <c r="I117" s="100">
        <f>'Parcijalni_cjeloviti ispit'!K118</f>
        <v>0</v>
      </c>
      <c r="J117" s="259" t="str">
        <f>'Parcijalni_cjeloviti ispit'!L118</f>
        <v>NE</v>
      </c>
      <c r="K117" s="100">
        <f>'Parcijalni_cjeloviti ispit'!M118</f>
        <v>0</v>
      </c>
      <c r="L117" s="259" t="str">
        <f>'Parcijalni_cjeloviti ispit'!N118</f>
        <v>NE</v>
      </c>
      <c r="M117" s="100">
        <f>'Parcijalni_cjeloviti ispit'!O118</f>
        <v>0</v>
      </c>
      <c r="N117" s="259" t="str">
        <f>'Parcijalni_cjeloviti ispit'!P118</f>
        <v>NE</v>
      </c>
      <c r="O117" s="252">
        <f>'Parcijalni_cjeloviti ispit'!Q118</f>
        <v>0</v>
      </c>
      <c r="P117" s="252" t="str">
        <f>'Parcijalni_cjeloviti ispit'!R118</f>
        <v>NE</v>
      </c>
    </row>
    <row r="118" spans="1:16" ht="15.75" thickBot="1" x14ac:dyDescent="0.3">
      <c r="A118" s="262">
        <f>'Parcijalni_cjeloviti ispit'!C119</f>
        <v>0</v>
      </c>
      <c r="B118" s="101" t="str">
        <f>'Parcijalni_cjeloviti ispit'!D119</f>
        <v>P</v>
      </c>
      <c r="C118" s="102" t="str">
        <f>'Parcijalni_cjeloviti ispit'!E119</f>
        <v/>
      </c>
      <c r="D118" s="260">
        <f>'Parcijalni_cjeloviti ispit'!F119</f>
        <v>0</v>
      </c>
      <c r="E118" s="103" t="str">
        <f>'Parcijalni_cjeloviti ispit'!G119</f>
        <v/>
      </c>
      <c r="F118" s="260">
        <f>'Parcijalni_cjeloviti ispit'!H119</f>
        <v>0</v>
      </c>
      <c r="G118" s="103" t="str">
        <f>'Parcijalni_cjeloviti ispit'!I119</f>
        <v/>
      </c>
      <c r="H118" s="260">
        <f>'Parcijalni_cjeloviti ispit'!J119</f>
        <v>0</v>
      </c>
      <c r="I118" s="103" t="str">
        <f>'Parcijalni_cjeloviti ispit'!K119</f>
        <v/>
      </c>
      <c r="J118" s="260">
        <f>'Parcijalni_cjeloviti ispit'!L119</f>
        <v>0</v>
      </c>
      <c r="K118" s="103" t="str">
        <f>'Parcijalni_cjeloviti ispit'!M119</f>
        <v/>
      </c>
      <c r="L118" s="260">
        <f>'Parcijalni_cjeloviti ispit'!N119</f>
        <v>0</v>
      </c>
      <c r="M118" s="103" t="str">
        <f>'Parcijalni_cjeloviti ispit'!O119</f>
        <v/>
      </c>
      <c r="N118" s="260">
        <f>'Parcijalni_cjeloviti ispit'!P119</f>
        <v>0</v>
      </c>
      <c r="O118" s="251">
        <f>'Parcijalni_cjeloviti ispit'!Q119</f>
        <v>0</v>
      </c>
      <c r="P118" s="251">
        <f>'Parcijalni_cjeloviti ispit'!R119</f>
        <v>0</v>
      </c>
    </row>
    <row r="119" spans="1:16" x14ac:dyDescent="0.25">
      <c r="A119" s="261">
        <f>'Parcijalni_cjeloviti ispit'!C120</f>
        <v>0</v>
      </c>
      <c r="B119" s="99" t="str">
        <f>'Parcijalni_cjeloviti ispit'!D120</f>
        <v>B</v>
      </c>
      <c r="C119" s="100">
        <f>'Parcijalni_cjeloviti ispit'!E120</f>
        <v>0</v>
      </c>
      <c r="D119" s="259" t="str">
        <f>'Parcijalni_cjeloviti ispit'!F120</f>
        <v>NE</v>
      </c>
      <c r="E119" s="100">
        <f>'Parcijalni_cjeloviti ispit'!G120</f>
        <v>0</v>
      </c>
      <c r="F119" s="259" t="str">
        <f>'Parcijalni_cjeloviti ispit'!H120</f>
        <v>NE</v>
      </c>
      <c r="G119" s="100">
        <f>'Parcijalni_cjeloviti ispit'!I120</f>
        <v>0</v>
      </c>
      <c r="H119" s="259" t="str">
        <f>'Parcijalni_cjeloviti ispit'!J120</f>
        <v>NE</v>
      </c>
      <c r="I119" s="100">
        <f>'Parcijalni_cjeloviti ispit'!K120</f>
        <v>0</v>
      </c>
      <c r="J119" s="259" t="str">
        <f>'Parcijalni_cjeloviti ispit'!L120</f>
        <v>NE</v>
      </c>
      <c r="K119" s="100">
        <f>'Parcijalni_cjeloviti ispit'!M120</f>
        <v>0</v>
      </c>
      <c r="L119" s="259" t="str">
        <f>'Parcijalni_cjeloviti ispit'!N120</f>
        <v>NE</v>
      </c>
      <c r="M119" s="100">
        <f>'Parcijalni_cjeloviti ispit'!O120</f>
        <v>0</v>
      </c>
      <c r="N119" s="259" t="str">
        <f>'Parcijalni_cjeloviti ispit'!P120</f>
        <v>NE</v>
      </c>
      <c r="O119" s="252">
        <f>'Parcijalni_cjeloviti ispit'!Q120</f>
        <v>0</v>
      </c>
      <c r="P119" s="252" t="str">
        <f>'Parcijalni_cjeloviti ispit'!R120</f>
        <v>NE</v>
      </c>
    </row>
    <row r="120" spans="1:16" ht="15.75" thickBot="1" x14ac:dyDescent="0.3">
      <c r="A120" s="262">
        <f>'Parcijalni_cjeloviti ispit'!C121</f>
        <v>0</v>
      </c>
      <c r="B120" s="101" t="str">
        <f>'Parcijalni_cjeloviti ispit'!D121</f>
        <v>P</v>
      </c>
      <c r="C120" s="102" t="str">
        <f>'Parcijalni_cjeloviti ispit'!E121</f>
        <v/>
      </c>
      <c r="D120" s="260">
        <f>'Parcijalni_cjeloviti ispit'!F121</f>
        <v>0</v>
      </c>
      <c r="E120" s="103" t="str">
        <f>'Parcijalni_cjeloviti ispit'!G121</f>
        <v/>
      </c>
      <c r="F120" s="260">
        <f>'Parcijalni_cjeloviti ispit'!H121</f>
        <v>0</v>
      </c>
      <c r="G120" s="103" t="str">
        <f>'Parcijalni_cjeloviti ispit'!I121</f>
        <v/>
      </c>
      <c r="H120" s="260">
        <f>'Parcijalni_cjeloviti ispit'!J121</f>
        <v>0</v>
      </c>
      <c r="I120" s="103" t="str">
        <f>'Parcijalni_cjeloviti ispit'!K121</f>
        <v/>
      </c>
      <c r="J120" s="260">
        <f>'Parcijalni_cjeloviti ispit'!L121</f>
        <v>0</v>
      </c>
      <c r="K120" s="103" t="str">
        <f>'Parcijalni_cjeloviti ispit'!M121</f>
        <v/>
      </c>
      <c r="L120" s="260">
        <f>'Parcijalni_cjeloviti ispit'!N121</f>
        <v>0</v>
      </c>
      <c r="M120" s="103" t="str">
        <f>'Parcijalni_cjeloviti ispit'!O121</f>
        <v/>
      </c>
      <c r="N120" s="260">
        <f>'Parcijalni_cjeloviti ispit'!P121</f>
        <v>0</v>
      </c>
      <c r="O120" s="251">
        <f>'Parcijalni_cjeloviti ispit'!Q121</f>
        <v>0</v>
      </c>
      <c r="P120" s="251">
        <f>'Parcijalni_cjeloviti ispit'!R121</f>
        <v>0</v>
      </c>
    </row>
    <row r="121" spans="1:16" x14ac:dyDescent="0.25">
      <c r="A121" s="261">
        <f>'Parcijalni_cjeloviti ispit'!C122</f>
        <v>0</v>
      </c>
      <c r="B121" s="99" t="str">
        <f>'Parcijalni_cjeloviti ispit'!D122</f>
        <v>B</v>
      </c>
      <c r="C121" s="100">
        <f>'Parcijalni_cjeloviti ispit'!E122</f>
        <v>0</v>
      </c>
      <c r="D121" s="259" t="str">
        <f>'Parcijalni_cjeloviti ispit'!F122</f>
        <v>NE</v>
      </c>
      <c r="E121" s="100">
        <f>'Parcijalni_cjeloviti ispit'!G122</f>
        <v>0</v>
      </c>
      <c r="F121" s="259" t="str">
        <f>'Parcijalni_cjeloviti ispit'!H122</f>
        <v>NE</v>
      </c>
      <c r="G121" s="100">
        <f>'Parcijalni_cjeloviti ispit'!I122</f>
        <v>0</v>
      </c>
      <c r="H121" s="259" t="str">
        <f>'Parcijalni_cjeloviti ispit'!J122</f>
        <v>NE</v>
      </c>
      <c r="I121" s="100">
        <f>'Parcijalni_cjeloviti ispit'!K122</f>
        <v>0</v>
      </c>
      <c r="J121" s="259" t="str">
        <f>'Parcijalni_cjeloviti ispit'!L122</f>
        <v>NE</v>
      </c>
      <c r="K121" s="100">
        <f>'Parcijalni_cjeloviti ispit'!M122</f>
        <v>0</v>
      </c>
      <c r="L121" s="259" t="str">
        <f>'Parcijalni_cjeloviti ispit'!N122</f>
        <v>NE</v>
      </c>
      <c r="M121" s="100">
        <f>'Parcijalni_cjeloviti ispit'!O122</f>
        <v>0</v>
      </c>
      <c r="N121" s="259" t="str">
        <f>'Parcijalni_cjeloviti ispit'!P122</f>
        <v>NE</v>
      </c>
      <c r="O121" s="252">
        <f>'Parcijalni_cjeloviti ispit'!Q122</f>
        <v>0</v>
      </c>
      <c r="P121" s="252" t="str">
        <f>'Parcijalni_cjeloviti ispit'!R122</f>
        <v>NE</v>
      </c>
    </row>
    <row r="122" spans="1:16" ht="15.75" thickBot="1" x14ac:dyDescent="0.3">
      <c r="A122" s="262">
        <f>'Parcijalni_cjeloviti ispit'!C123</f>
        <v>0</v>
      </c>
      <c r="B122" s="101" t="str">
        <f>'Parcijalni_cjeloviti ispit'!D123</f>
        <v>P</v>
      </c>
      <c r="C122" s="102" t="str">
        <f>'Parcijalni_cjeloviti ispit'!E123</f>
        <v/>
      </c>
      <c r="D122" s="260">
        <f>'Parcijalni_cjeloviti ispit'!F123</f>
        <v>0</v>
      </c>
      <c r="E122" s="103" t="str">
        <f>'Parcijalni_cjeloviti ispit'!G123</f>
        <v/>
      </c>
      <c r="F122" s="260">
        <f>'Parcijalni_cjeloviti ispit'!H123</f>
        <v>0</v>
      </c>
      <c r="G122" s="103" t="str">
        <f>'Parcijalni_cjeloviti ispit'!I123</f>
        <v/>
      </c>
      <c r="H122" s="260">
        <f>'Parcijalni_cjeloviti ispit'!J123</f>
        <v>0</v>
      </c>
      <c r="I122" s="103" t="str">
        <f>'Parcijalni_cjeloviti ispit'!K123</f>
        <v/>
      </c>
      <c r="J122" s="260">
        <f>'Parcijalni_cjeloviti ispit'!L123</f>
        <v>0</v>
      </c>
      <c r="K122" s="103" t="str">
        <f>'Parcijalni_cjeloviti ispit'!M123</f>
        <v/>
      </c>
      <c r="L122" s="260">
        <f>'Parcijalni_cjeloviti ispit'!N123</f>
        <v>0</v>
      </c>
      <c r="M122" s="103" t="str">
        <f>'Parcijalni_cjeloviti ispit'!O123</f>
        <v/>
      </c>
      <c r="N122" s="260">
        <f>'Parcijalni_cjeloviti ispit'!P123</f>
        <v>0</v>
      </c>
      <c r="O122" s="251">
        <f>'Parcijalni_cjeloviti ispit'!Q123</f>
        <v>0</v>
      </c>
      <c r="P122" s="251">
        <f>'Parcijalni_cjeloviti ispit'!R123</f>
        <v>0</v>
      </c>
    </row>
    <row r="123" spans="1:16" x14ac:dyDescent="0.25">
      <c r="A123" s="261">
        <f>'Parcijalni_cjeloviti ispit'!C124</f>
        <v>0</v>
      </c>
      <c r="B123" s="99" t="str">
        <f>'Parcijalni_cjeloviti ispit'!D124</f>
        <v>B</v>
      </c>
      <c r="C123" s="100">
        <f>'Parcijalni_cjeloviti ispit'!E124</f>
        <v>0</v>
      </c>
      <c r="D123" s="259" t="str">
        <f>'Parcijalni_cjeloviti ispit'!F124</f>
        <v>NE</v>
      </c>
      <c r="E123" s="100">
        <f>'Parcijalni_cjeloviti ispit'!G124</f>
        <v>0</v>
      </c>
      <c r="F123" s="259" t="str">
        <f>'Parcijalni_cjeloviti ispit'!H124</f>
        <v>NE</v>
      </c>
      <c r="G123" s="100">
        <f>'Parcijalni_cjeloviti ispit'!I124</f>
        <v>0</v>
      </c>
      <c r="H123" s="259" t="str">
        <f>'Parcijalni_cjeloviti ispit'!J124</f>
        <v>NE</v>
      </c>
      <c r="I123" s="100">
        <f>'Parcijalni_cjeloviti ispit'!K124</f>
        <v>0</v>
      </c>
      <c r="J123" s="259" t="str">
        <f>'Parcijalni_cjeloviti ispit'!L124</f>
        <v>NE</v>
      </c>
      <c r="K123" s="100">
        <f>'Parcijalni_cjeloviti ispit'!M124</f>
        <v>0</v>
      </c>
      <c r="L123" s="259" t="str">
        <f>'Parcijalni_cjeloviti ispit'!N124</f>
        <v>NE</v>
      </c>
      <c r="M123" s="100">
        <f>'Parcijalni_cjeloviti ispit'!O124</f>
        <v>0</v>
      </c>
      <c r="N123" s="259" t="str">
        <f>'Parcijalni_cjeloviti ispit'!P124</f>
        <v>NE</v>
      </c>
      <c r="O123" s="252">
        <f>'Parcijalni_cjeloviti ispit'!Q124</f>
        <v>0</v>
      </c>
      <c r="P123" s="252" t="str">
        <f>'Parcijalni_cjeloviti ispit'!R124</f>
        <v>NE</v>
      </c>
    </row>
    <row r="124" spans="1:16" ht="15.75" thickBot="1" x14ac:dyDescent="0.3">
      <c r="A124" s="262">
        <f>'Parcijalni_cjeloviti ispit'!C125</f>
        <v>0</v>
      </c>
      <c r="B124" s="101" t="str">
        <f>'Parcijalni_cjeloviti ispit'!D125</f>
        <v>P</v>
      </c>
      <c r="C124" s="102" t="str">
        <f>'Parcijalni_cjeloviti ispit'!E125</f>
        <v/>
      </c>
      <c r="D124" s="260">
        <f>'Parcijalni_cjeloviti ispit'!F125</f>
        <v>0</v>
      </c>
      <c r="E124" s="103" t="str">
        <f>'Parcijalni_cjeloviti ispit'!G125</f>
        <v/>
      </c>
      <c r="F124" s="260">
        <f>'Parcijalni_cjeloviti ispit'!H125</f>
        <v>0</v>
      </c>
      <c r="G124" s="103" t="str">
        <f>'Parcijalni_cjeloviti ispit'!I125</f>
        <v/>
      </c>
      <c r="H124" s="260">
        <f>'Parcijalni_cjeloviti ispit'!J125</f>
        <v>0</v>
      </c>
      <c r="I124" s="103" t="str">
        <f>'Parcijalni_cjeloviti ispit'!K125</f>
        <v/>
      </c>
      <c r="J124" s="260">
        <f>'Parcijalni_cjeloviti ispit'!L125</f>
        <v>0</v>
      </c>
      <c r="K124" s="103" t="str">
        <f>'Parcijalni_cjeloviti ispit'!M125</f>
        <v/>
      </c>
      <c r="L124" s="260">
        <f>'Parcijalni_cjeloviti ispit'!N125</f>
        <v>0</v>
      </c>
      <c r="M124" s="103" t="str">
        <f>'Parcijalni_cjeloviti ispit'!O125</f>
        <v/>
      </c>
      <c r="N124" s="260">
        <f>'Parcijalni_cjeloviti ispit'!P125</f>
        <v>0</v>
      </c>
      <c r="O124" s="251">
        <f>'Parcijalni_cjeloviti ispit'!Q125</f>
        <v>0</v>
      </c>
      <c r="P124" s="251">
        <f>'Parcijalni_cjeloviti ispit'!R125</f>
        <v>0</v>
      </c>
    </row>
    <row r="125" spans="1:16" x14ac:dyDescent="0.25">
      <c r="A125" s="261">
        <f>'Parcijalni_cjeloviti ispit'!C126</f>
        <v>0</v>
      </c>
      <c r="B125" s="99" t="str">
        <f>'Parcijalni_cjeloviti ispit'!D126</f>
        <v>B</v>
      </c>
      <c r="C125" s="100">
        <f>'Parcijalni_cjeloviti ispit'!E126</f>
        <v>0</v>
      </c>
      <c r="D125" s="259" t="str">
        <f>'Parcijalni_cjeloviti ispit'!F126</f>
        <v>NE</v>
      </c>
      <c r="E125" s="100">
        <f>'Parcijalni_cjeloviti ispit'!G126</f>
        <v>0</v>
      </c>
      <c r="F125" s="259" t="str">
        <f>'Parcijalni_cjeloviti ispit'!H126</f>
        <v>NE</v>
      </c>
      <c r="G125" s="100">
        <f>'Parcijalni_cjeloviti ispit'!I126</f>
        <v>0</v>
      </c>
      <c r="H125" s="259" t="str">
        <f>'Parcijalni_cjeloviti ispit'!J126</f>
        <v>NE</v>
      </c>
      <c r="I125" s="100">
        <f>'Parcijalni_cjeloviti ispit'!K126</f>
        <v>0</v>
      </c>
      <c r="J125" s="259" t="str">
        <f>'Parcijalni_cjeloviti ispit'!L126</f>
        <v>NE</v>
      </c>
      <c r="K125" s="100">
        <f>'Parcijalni_cjeloviti ispit'!M126</f>
        <v>0</v>
      </c>
      <c r="L125" s="259" t="str">
        <f>'Parcijalni_cjeloviti ispit'!N126</f>
        <v>NE</v>
      </c>
      <c r="M125" s="100">
        <f>'Parcijalni_cjeloviti ispit'!O126</f>
        <v>0</v>
      </c>
      <c r="N125" s="259" t="str">
        <f>'Parcijalni_cjeloviti ispit'!P126</f>
        <v>NE</v>
      </c>
      <c r="O125" s="252">
        <f>'Parcijalni_cjeloviti ispit'!Q126</f>
        <v>0</v>
      </c>
      <c r="P125" s="252" t="str">
        <f>'Parcijalni_cjeloviti ispit'!R126</f>
        <v>NE</v>
      </c>
    </row>
    <row r="126" spans="1:16" ht="15.75" thickBot="1" x14ac:dyDescent="0.3">
      <c r="A126" s="262">
        <f>'Parcijalni_cjeloviti ispit'!C127</f>
        <v>0</v>
      </c>
      <c r="B126" s="101" t="str">
        <f>'Parcijalni_cjeloviti ispit'!D127</f>
        <v>P</v>
      </c>
      <c r="C126" s="102" t="str">
        <f>'Parcijalni_cjeloviti ispit'!E127</f>
        <v/>
      </c>
      <c r="D126" s="260">
        <f>'Parcijalni_cjeloviti ispit'!F127</f>
        <v>0</v>
      </c>
      <c r="E126" s="103" t="str">
        <f>'Parcijalni_cjeloviti ispit'!G127</f>
        <v/>
      </c>
      <c r="F126" s="260">
        <f>'Parcijalni_cjeloviti ispit'!H127</f>
        <v>0</v>
      </c>
      <c r="G126" s="103" t="str">
        <f>'Parcijalni_cjeloviti ispit'!I127</f>
        <v/>
      </c>
      <c r="H126" s="260">
        <f>'Parcijalni_cjeloviti ispit'!J127</f>
        <v>0</v>
      </c>
      <c r="I126" s="103" t="str">
        <f>'Parcijalni_cjeloviti ispit'!K127</f>
        <v/>
      </c>
      <c r="J126" s="260">
        <f>'Parcijalni_cjeloviti ispit'!L127</f>
        <v>0</v>
      </c>
      <c r="K126" s="103" t="str">
        <f>'Parcijalni_cjeloviti ispit'!M127</f>
        <v/>
      </c>
      <c r="L126" s="260">
        <f>'Parcijalni_cjeloviti ispit'!N127</f>
        <v>0</v>
      </c>
      <c r="M126" s="103" t="str">
        <f>'Parcijalni_cjeloviti ispit'!O127</f>
        <v/>
      </c>
      <c r="N126" s="260">
        <f>'Parcijalni_cjeloviti ispit'!P127</f>
        <v>0</v>
      </c>
      <c r="O126" s="251">
        <f>'Parcijalni_cjeloviti ispit'!Q127</f>
        <v>0</v>
      </c>
      <c r="P126" s="251">
        <f>'Parcijalni_cjeloviti ispit'!R127</f>
        <v>0</v>
      </c>
    </row>
    <row r="127" spans="1:16" x14ac:dyDescent="0.25">
      <c r="A127" s="261">
        <f>'Parcijalni_cjeloviti ispit'!C128</f>
        <v>0</v>
      </c>
      <c r="B127" s="99" t="str">
        <f>'Parcijalni_cjeloviti ispit'!D128</f>
        <v>B</v>
      </c>
      <c r="C127" s="100">
        <f>'Parcijalni_cjeloviti ispit'!E128</f>
        <v>0</v>
      </c>
      <c r="D127" s="259" t="str">
        <f>'Parcijalni_cjeloviti ispit'!F128</f>
        <v>NE</v>
      </c>
      <c r="E127" s="100">
        <f>'Parcijalni_cjeloviti ispit'!G128</f>
        <v>0</v>
      </c>
      <c r="F127" s="259" t="str">
        <f>'Parcijalni_cjeloviti ispit'!H128</f>
        <v>NE</v>
      </c>
      <c r="G127" s="100">
        <f>'Parcijalni_cjeloviti ispit'!I128</f>
        <v>0</v>
      </c>
      <c r="H127" s="259" t="str">
        <f>'Parcijalni_cjeloviti ispit'!J128</f>
        <v>NE</v>
      </c>
      <c r="I127" s="100">
        <f>'Parcijalni_cjeloviti ispit'!K128</f>
        <v>0</v>
      </c>
      <c r="J127" s="259" t="str">
        <f>'Parcijalni_cjeloviti ispit'!L128</f>
        <v>NE</v>
      </c>
      <c r="K127" s="100">
        <f>'Parcijalni_cjeloviti ispit'!M128</f>
        <v>0</v>
      </c>
      <c r="L127" s="259" t="str">
        <f>'Parcijalni_cjeloviti ispit'!N128</f>
        <v>NE</v>
      </c>
      <c r="M127" s="100">
        <f>'Parcijalni_cjeloviti ispit'!O128</f>
        <v>0</v>
      </c>
      <c r="N127" s="259" t="str">
        <f>'Parcijalni_cjeloviti ispit'!P128</f>
        <v>NE</v>
      </c>
      <c r="O127" s="252">
        <f>'Parcijalni_cjeloviti ispit'!Q128</f>
        <v>0</v>
      </c>
      <c r="P127" s="252" t="str">
        <f>'Parcijalni_cjeloviti ispit'!R128</f>
        <v>NE</v>
      </c>
    </row>
    <row r="128" spans="1:16" ht="15.75" thickBot="1" x14ac:dyDescent="0.3">
      <c r="A128" s="262">
        <f>'Parcijalni_cjeloviti ispit'!C129</f>
        <v>0</v>
      </c>
      <c r="B128" s="101" t="str">
        <f>'Parcijalni_cjeloviti ispit'!D129</f>
        <v>P</v>
      </c>
      <c r="C128" s="102" t="str">
        <f>'Parcijalni_cjeloviti ispit'!E129</f>
        <v/>
      </c>
      <c r="D128" s="260">
        <f>'Parcijalni_cjeloviti ispit'!F129</f>
        <v>0</v>
      </c>
      <c r="E128" s="103" t="str">
        <f>'Parcijalni_cjeloviti ispit'!G129</f>
        <v/>
      </c>
      <c r="F128" s="260">
        <f>'Parcijalni_cjeloviti ispit'!H129</f>
        <v>0</v>
      </c>
      <c r="G128" s="103" t="str">
        <f>'Parcijalni_cjeloviti ispit'!I129</f>
        <v/>
      </c>
      <c r="H128" s="260">
        <f>'Parcijalni_cjeloviti ispit'!J129</f>
        <v>0</v>
      </c>
      <c r="I128" s="103" t="str">
        <f>'Parcijalni_cjeloviti ispit'!K129</f>
        <v/>
      </c>
      <c r="J128" s="260">
        <f>'Parcijalni_cjeloviti ispit'!L129</f>
        <v>0</v>
      </c>
      <c r="K128" s="103" t="str">
        <f>'Parcijalni_cjeloviti ispit'!M129</f>
        <v/>
      </c>
      <c r="L128" s="260">
        <f>'Parcijalni_cjeloviti ispit'!N129</f>
        <v>0</v>
      </c>
      <c r="M128" s="103" t="str">
        <f>'Parcijalni_cjeloviti ispit'!O129</f>
        <v/>
      </c>
      <c r="N128" s="260">
        <f>'Parcijalni_cjeloviti ispit'!P129</f>
        <v>0</v>
      </c>
      <c r="O128" s="251">
        <f>'Parcijalni_cjeloviti ispit'!Q129</f>
        <v>0</v>
      </c>
      <c r="P128" s="251">
        <f>'Parcijalni_cjeloviti ispit'!R129</f>
        <v>0</v>
      </c>
    </row>
    <row r="129" spans="1:16" x14ac:dyDescent="0.25">
      <c r="A129" s="261">
        <f>'Parcijalni_cjeloviti ispit'!C130</f>
        <v>0</v>
      </c>
      <c r="B129" s="99" t="str">
        <f>'Parcijalni_cjeloviti ispit'!D130</f>
        <v>B</v>
      </c>
      <c r="C129" s="100">
        <f>'Parcijalni_cjeloviti ispit'!E130</f>
        <v>0</v>
      </c>
      <c r="D129" s="259" t="str">
        <f>'Parcijalni_cjeloviti ispit'!F130</f>
        <v>NE</v>
      </c>
      <c r="E129" s="100">
        <f>'Parcijalni_cjeloviti ispit'!G130</f>
        <v>0</v>
      </c>
      <c r="F129" s="259" t="str">
        <f>'Parcijalni_cjeloviti ispit'!H130</f>
        <v>NE</v>
      </c>
      <c r="G129" s="100">
        <f>'Parcijalni_cjeloviti ispit'!I130</f>
        <v>0</v>
      </c>
      <c r="H129" s="259" t="str">
        <f>'Parcijalni_cjeloviti ispit'!J130</f>
        <v>NE</v>
      </c>
      <c r="I129" s="100">
        <f>'Parcijalni_cjeloviti ispit'!K130</f>
        <v>0</v>
      </c>
      <c r="J129" s="259" t="str">
        <f>'Parcijalni_cjeloviti ispit'!L130</f>
        <v>NE</v>
      </c>
      <c r="K129" s="100">
        <f>'Parcijalni_cjeloviti ispit'!M130</f>
        <v>0</v>
      </c>
      <c r="L129" s="259" t="str">
        <f>'Parcijalni_cjeloviti ispit'!N130</f>
        <v>NE</v>
      </c>
      <c r="M129" s="100">
        <f>'Parcijalni_cjeloviti ispit'!O130</f>
        <v>0</v>
      </c>
      <c r="N129" s="259" t="str">
        <f>'Parcijalni_cjeloviti ispit'!P130</f>
        <v>NE</v>
      </c>
      <c r="O129" s="252">
        <f>'Parcijalni_cjeloviti ispit'!Q130</f>
        <v>0</v>
      </c>
      <c r="P129" s="252" t="str">
        <f>'Parcijalni_cjeloviti ispit'!R130</f>
        <v>NE</v>
      </c>
    </row>
    <row r="130" spans="1:16" ht="15.75" thickBot="1" x14ac:dyDescent="0.3">
      <c r="A130" s="262">
        <f>'Parcijalni_cjeloviti ispit'!C131</f>
        <v>0</v>
      </c>
      <c r="B130" s="101" t="str">
        <f>'Parcijalni_cjeloviti ispit'!D131</f>
        <v>P</v>
      </c>
      <c r="C130" s="102" t="str">
        <f>'Parcijalni_cjeloviti ispit'!E131</f>
        <v/>
      </c>
      <c r="D130" s="260">
        <f>'Parcijalni_cjeloviti ispit'!F131</f>
        <v>0</v>
      </c>
      <c r="E130" s="103" t="str">
        <f>'Parcijalni_cjeloviti ispit'!G131</f>
        <v/>
      </c>
      <c r="F130" s="260">
        <f>'Parcijalni_cjeloviti ispit'!H131</f>
        <v>0</v>
      </c>
      <c r="G130" s="103" t="str">
        <f>'Parcijalni_cjeloviti ispit'!I131</f>
        <v/>
      </c>
      <c r="H130" s="260">
        <f>'Parcijalni_cjeloviti ispit'!J131</f>
        <v>0</v>
      </c>
      <c r="I130" s="103" t="str">
        <f>'Parcijalni_cjeloviti ispit'!K131</f>
        <v/>
      </c>
      <c r="J130" s="260">
        <f>'Parcijalni_cjeloviti ispit'!L131</f>
        <v>0</v>
      </c>
      <c r="K130" s="103" t="str">
        <f>'Parcijalni_cjeloviti ispit'!M131</f>
        <v/>
      </c>
      <c r="L130" s="260">
        <f>'Parcijalni_cjeloviti ispit'!N131</f>
        <v>0</v>
      </c>
      <c r="M130" s="103" t="str">
        <f>'Parcijalni_cjeloviti ispit'!O131</f>
        <v/>
      </c>
      <c r="N130" s="260">
        <f>'Parcijalni_cjeloviti ispit'!P131</f>
        <v>0</v>
      </c>
      <c r="O130" s="251">
        <f>'Parcijalni_cjeloviti ispit'!Q131</f>
        <v>0</v>
      </c>
      <c r="P130" s="251">
        <f>'Parcijalni_cjeloviti ispit'!R131</f>
        <v>0</v>
      </c>
    </row>
    <row r="131" spans="1:16" x14ac:dyDescent="0.25">
      <c r="A131" s="261">
        <f>'Parcijalni_cjeloviti ispit'!C132</f>
        <v>0</v>
      </c>
      <c r="B131" s="99" t="str">
        <f>'Parcijalni_cjeloviti ispit'!D132</f>
        <v>B</v>
      </c>
      <c r="C131" s="100">
        <f>'Parcijalni_cjeloviti ispit'!E132</f>
        <v>0</v>
      </c>
      <c r="D131" s="259" t="str">
        <f>'Parcijalni_cjeloviti ispit'!F132</f>
        <v>NE</v>
      </c>
      <c r="E131" s="100">
        <f>'Parcijalni_cjeloviti ispit'!G132</f>
        <v>0</v>
      </c>
      <c r="F131" s="259" t="str">
        <f>'Parcijalni_cjeloviti ispit'!H132</f>
        <v>NE</v>
      </c>
      <c r="G131" s="100">
        <f>'Parcijalni_cjeloviti ispit'!I132</f>
        <v>0</v>
      </c>
      <c r="H131" s="259" t="str">
        <f>'Parcijalni_cjeloviti ispit'!J132</f>
        <v>NE</v>
      </c>
      <c r="I131" s="100">
        <f>'Parcijalni_cjeloviti ispit'!K132</f>
        <v>0</v>
      </c>
      <c r="J131" s="259" t="str">
        <f>'Parcijalni_cjeloviti ispit'!L132</f>
        <v>NE</v>
      </c>
      <c r="K131" s="100">
        <f>'Parcijalni_cjeloviti ispit'!M132</f>
        <v>0</v>
      </c>
      <c r="L131" s="259" t="str">
        <f>'Parcijalni_cjeloviti ispit'!N132</f>
        <v>NE</v>
      </c>
      <c r="M131" s="100">
        <f>'Parcijalni_cjeloviti ispit'!O132</f>
        <v>0</v>
      </c>
      <c r="N131" s="259" t="str">
        <f>'Parcijalni_cjeloviti ispit'!P132</f>
        <v>NE</v>
      </c>
      <c r="O131" s="252">
        <f>'Parcijalni_cjeloviti ispit'!Q132</f>
        <v>0</v>
      </c>
      <c r="P131" s="252" t="str">
        <f>'Parcijalni_cjeloviti ispit'!R132</f>
        <v>NE</v>
      </c>
    </row>
    <row r="132" spans="1:16" ht="15.75" thickBot="1" x14ac:dyDescent="0.3">
      <c r="A132" s="262">
        <f>'Parcijalni_cjeloviti ispit'!C133</f>
        <v>0</v>
      </c>
      <c r="B132" s="101" t="str">
        <f>'Parcijalni_cjeloviti ispit'!D133</f>
        <v>P</v>
      </c>
      <c r="C132" s="102" t="str">
        <f>'Parcijalni_cjeloviti ispit'!E133</f>
        <v/>
      </c>
      <c r="D132" s="260">
        <f>'Parcijalni_cjeloviti ispit'!F133</f>
        <v>0</v>
      </c>
      <c r="E132" s="103" t="str">
        <f>'Parcijalni_cjeloviti ispit'!G133</f>
        <v/>
      </c>
      <c r="F132" s="260">
        <f>'Parcijalni_cjeloviti ispit'!H133</f>
        <v>0</v>
      </c>
      <c r="G132" s="103" t="str">
        <f>'Parcijalni_cjeloviti ispit'!I133</f>
        <v/>
      </c>
      <c r="H132" s="260">
        <f>'Parcijalni_cjeloviti ispit'!J133</f>
        <v>0</v>
      </c>
      <c r="I132" s="103" t="str">
        <f>'Parcijalni_cjeloviti ispit'!K133</f>
        <v/>
      </c>
      <c r="J132" s="260">
        <f>'Parcijalni_cjeloviti ispit'!L133</f>
        <v>0</v>
      </c>
      <c r="K132" s="103" t="str">
        <f>'Parcijalni_cjeloviti ispit'!M133</f>
        <v/>
      </c>
      <c r="L132" s="260">
        <f>'Parcijalni_cjeloviti ispit'!N133</f>
        <v>0</v>
      </c>
      <c r="M132" s="103" t="str">
        <f>'Parcijalni_cjeloviti ispit'!O133</f>
        <v/>
      </c>
      <c r="N132" s="260">
        <f>'Parcijalni_cjeloviti ispit'!P133</f>
        <v>0</v>
      </c>
      <c r="O132" s="251">
        <f>'Parcijalni_cjeloviti ispit'!Q133</f>
        <v>0</v>
      </c>
      <c r="P132" s="251">
        <f>'Parcijalni_cjeloviti ispit'!R133</f>
        <v>0</v>
      </c>
    </row>
    <row r="133" spans="1:16" x14ac:dyDescent="0.25">
      <c r="A133" s="261">
        <f>'Parcijalni_cjeloviti ispit'!C134</f>
        <v>0</v>
      </c>
      <c r="B133" s="99" t="str">
        <f>'Parcijalni_cjeloviti ispit'!D134</f>
        <v>B</v>
      </c>
      <c r="C133" s="100">
        <f>'Parcijalni_cjeloviti ispit'!E134</f>
        <v>0</v>
      </c>
      <c r="D133" s="259" t="str">
        <f>'Parcijalni_cjeloviti ispit'!F134</f>
        <v>NE</v>
      </c>
      <c r="E133" s="100">
        <f>'Parcijalni_cjeloviti ispit'!G134</f>
        <v>0</v>
      </c>
      <c r="F133" s="259" t="str">
        <f>'Parcijalni_cjeloviti ispit'!H134</f>
        <v>NE</v>
      </c>
      <c r="G133" s="100">
        <f>'Parcijalni_cjeloviti ispit'!I134</f>
        <v>0</v>
      </c>
      <c r="H133" s="259" t="str">
        <f>'Parcijalni_cjeloviti ispit'!J134</f>
        <v>NE</v>
      </c>
      <c r="I133" s="100">
        <f>'Parcijalni_cjeloviti ispit'!K134</f>
        <v>0</v>
      </c>
      <c r="J133" s="259" t="str">
        <f>'Parcijalni_cjeloviti ispit'!L134</f>
        <v>NE</v>
      </c>
      <c r="K133" s="100">
        <f>'Parcijalni_cjeloviti ispit'!M134</f>
        <v>0</v>
      </c>
      <c r="L133" s="259" t="str">
        <f>'Parcijalni_cjeloviti ispit'!N134</f>
        <v>NE</v>
      </c>
      <c r="M133" s="100">
        <f>'Parcijalni_cjeloviti ispit'!O134</f>
        <v>0</v>
      </c>
      <c r="N133" s="259" t="str">
        <f>'Parcijalni_cjeloviti ispit'!P134</f>
        <v>NE</v>
      </c>
      <c r="O133" s="252">
        <f>'Parcijalni_cjeloviti ispit'!Q134</f>
        <v>0</v>
      </c>
      <c r="P133" s="252" t="str">
        <f>'Parcijalni_cjeloviti ispit'!R134</f>
        <v>NE</v>
      </c>
    </row>
    <row r="134" spans="1:16" ht="15.75" thickBot="1" x14ac:dyDescent="0.3">
      <c r="A134" s="262">
        <f>'Parcijalni_cjeloviti ispit'!C135</f>
        <v>0</v>
      </c>
      <c r="B134" s="101" t="str">
        <f>'Parcijalni_cjeloviti ispit'!D135</f>
        <v>P</v>
      </c>
      <c r="C134" s="102" t="str">
        <f>'Parcijalni_cjeloviti ispit'!E135</f>
        <v/>
      </c>
      <c r="D134" s="260">
        <f>'Parcijalni_cjeloviti ispit'!F135</f>
        <v>0</v>
      </c>
      <c r="E134" s="103" t="str">
        <f>'Parcijalni_cjeloviti ispit'!G135</f>
        <v/>
      </c>
      <c r="F134" s="260">
        <f>'Parcijalni_cjeloviti ispit'!H135</f>
        <v>0</v>
      </c>
      <c r="G134" s="103" t="str">
        <f>'Parcijalni_cjeloviti ispit'!I135</f>
        <v/>
      </c>
      <c r="H134" s="260">
        <f>'Parcijalni_cjeloviti ispit'!J135</f>
        <v>0</v>
      </c>
      <c r="I134" s="103" t="str">
        <f>'Parcijalni_cjeloviti ispit'!K135</f>
        <v/>
      </c>
      <c r="J134" s="260">
        <f>'Parcijalni_cjeloviti ispit'!L135</f>
        <v>0</v>
      </c>
      <c r="K134" s="103" t="str">
        <f>'Parcijalni_cjeloviti ispit'!M135</f>
        <v/>
      </c>
      <c r="L134" s="260">
        <f>'Parcijalni_cjeloviti ispit'!N135</f>
        <v>0</v>
      </c>
      <c r="M134" s="103" t="str">
        <f>'Parcijalni_cjeloviti ispit'!O135</f>
        <v/>
      </c>
      <c r="N134" s="260">
        <f>'Parcijalni_cjeloviti ispit'!P135</f>
        <v>0</v>
      </c>
      <c r="O134" s="251">
        <f>'Parcijalni_cjeloviti ispit'!Q135</f>
        <v>0</v>
      </c>
      <c r="P134" s="251">
        <f>'Parcijalni_cjeloviti ispit'!R135</f>
        <v>0</v>
      </c>
    </row>
    <row r="135" spans="1:16" x14ac:dyDescent="0.25">
      <c r="A135" s="261">
        <f>'Parcijalni_cjeloviti ispit'!C136</f>
        <v>0</v>
      </c>
      <c r="B135" s="99" t="str">
        <f>'Parcijalni_cjeloviti ispit'!D136</f>
        <v>B</v>
      </c>
      <c r="C135" s="100">
        <f>'Parcijalni_cjeloviti ispit'!E136</f>
        <v>0</v>
      </c>
      <c r="D135" s="259" t="str">
        <f>'Parcijalni_cjeloviti ispit'!F136</f>
        <v>NE</v>
      </c>
      <c r="E135" s="100">
        <f>'Parcijalni_cjeloviti ispit'!G136</f>
        <v>0</v>
      </c>
      <c r="F135" s="259" t="str">
        <f>'Parcijalni_cjeloviti ispit'!H136</f>
        <v>NE</v>
      </c>
      <c r="G135" s="100">
        <f>'Parcijalni_cjeloviti ispit'!I136</f>
        <v>0</v>
      </c>
      <c r="H135" s="259" t="str">
        <f>'Parcijalni_cjeloviti ispit'!J136</f>
        <v>NE</v>
      </c>
      <c r="I135" s="100">
        <f>'Parcijalni_cjeloviti ispit'!K136</f>
        <v>0</v>
      </c>
      <c r="J135" s="259" t="str">
        <f>'Parcijalni_cjeloviti ispit'!L136</f>
        <v>NE</v>
      </c>
      <c r="K135" s="100">
        <f>'Parcijalni_cjeloviti ispit'!M136</f>
        <v>0</v>
      </c>
      <c r="L135" s="259" t="str">
        <f>'Parcijalni_cjeloviti ispit'!N136</f>
        <v>NE</v>
      </c>
      <c r="M135" s="100">
        <f>'Parcijalni_cjeloviti ispit'!O136</f>
        <v>0</v>
      </c>
      <c r="N135" s="259" t="str">
        <f>'Parcijalni_cjeloviti ispit'!P136</f>
        <v>NE</v>
      </c>
      <c r="O135" s="252">
        <f>'Parcijalni_cjeloviti ispit'!Q136</f>
        <v>0</v>
      </c>
      <c r="P135" s="252" t="str">
        <f>'Parcijalni_cjeloviti ispit'!R136</f>
        <v>NE</v>
      </c>
    </row>
    <row r="136" spans="1:16" ht="15.75" thickBot="1" x14ac:dyDescent="0.3">
      <c r="A136" s="262">
        <f>'Parcijalni_cjeloviti ispit'!C137</f>
        <v>0</v>
      </c>
      <c r="B136" s="101" t="str">
        <f>'Parcijalni_cjeloviti ispit'!D137</f>
        <v>P</v>
      </c>
      <c r="C136" s="102" t="str">
        <f>'Parcijalni_cjeloviti ispit'!E137</f>
        <v/>
      </c>
      <c r="D136" s="260">
        <f>'Parcijalni_cjeloviti ispit'!F137</f>
        <v>0</v>
      </c>
      <c r="E136" s="103" t="str">
        <f>'Parcijalni_cjeloviti ispit'!G137</f>
        <v/>
      </c>
      <c r="F136" s="260">
        <f>'Parcijalni_cjeloviti ispit'!H137</f>
        <v>0</v>
      </c>
      <c r="G136" s="103" t="str">
        <f>'Parcijalni_cjeloviti ispit'!I137</f>
        <v/>
      </c>
      <c r="H136" s="260">
        <f>'Parcijalni_cjeloviti ispit'!J137</f>
        <v>0</v>
      </c>
      <c r="I136" s="103" t="str">
        <f>'Parcijalni_cjeloviti ispit'!K137</f>
        <v/>
      </c>
      <c r="J136" s="260">
        <f>'Parcijalni_cjeloviti ispit'!L137</f>
        <v>0</v>
      </c>
      <c r="K136" s="103" t="str">
        <f>'Parcijalni_cjeloviti ispit'!M137</f>
        <v/>
      </c>
      <c r="L136" s="260">
        <f>'Parcijalni_cjeloviti ispit'!N137</f>
        <v>0</v>
      </c>
      <c r="M136" s="103" t="str">
        <f>'Parcijalni_cjeloviti ispit'!O137</f>
        <v/>
      </c>
      <c r="N136" s="260">
        <f>'Parcijalni_cjeloviti ispit'!P137</f>
        <v>0</v>
      </c>
      <c r="O136" s="251">
        <f>'Parcijalni_cjeloviti ispit'!Q137</f>
        <v>0</v>
      </c>
      <c r="P136" s="251">
        <f>'Parcijalni_cjeloviti ispit'!R137</f>
        <v>0</v>
      </c>
    </row>
    <row r="137" spans="1:16" x14ac:dyDescent="0.25">
      <c r="A137" s="261">
        <f>'Parcijalni_cjeloviti ispit'!C138</f>
        <v>0</v>
      </c>
      <c r="B137" s="99" t="str">
        <f>'Parcijalni_cjeloviti ispit'!D138</f>
        <v>B</v>
      </c>
      <c r="C137" s="100">
        <f>'Parcijalni_cjeloviti ispit'!E138</f>
        <v>0</v>
      </c>
      <c r="D137" s="259" t="str">
        <f>'Parcijalni_cjeloviti ispit'!F138</f>
        <v>NE</v>
      </c>
      <c r="E137" s="100">
        <f>'Parcijalni_cjeloviti ispit'!G138</f>
        <v>0</v>
      </c>
      <c r="F137" s="259" t="str">
        <f>'Parcijalni_cjeloviti ispit'!H138</f>
        <v>NE</v>
      </c>
      <c r="G137" s="100">
        <f>'Parcijalni_cjeloviti ispit'!I138</f>
        <v>0</v>
      </c>
      <c r="H137" s="259" t="str">
        <f>'Parcijalni_cjeloviti ispit'!J138</f>
        <v>NE</v>
      </c>
      <c r="I137" s="100">
        <f>'Parcijalni_cjeloviti ispit'!K138</f>
        <v>0</v>
      </c>
      <c r="J137" s="259" t="str">
        <f>'Parcijalni_cjeloviti ispit'!L138</f>
        <v>NE</v>
      </c>
      <c r="K137" s="100">
        <f>'Parcijalni_cjeloviti ispit'!M138</f>
        <v>0</v>
      </c>
      <c r="L137" s="259" t="str">
        <f>'Parcijalni_cjeloviti ispit'!N138</f>
        <v>NE</v>
      </c>
      <c r="M137" s="100">
        <f>'Parcijalni_cjeloviti ispit'!O138</f>
        <v>0</v>
      </c>
      <c r="N137" s="259" t="str">
        <f>'Parcijalni_cjeloviti ispit'!P138</f>
        <v>NE</v>
      </c>
      <c r="O137" s="252">
        <f>'Parcijalni_cjeloviti ispit'!Q138</f>
        <v>0</v>
      </c>
      <c r="P137" s="252" t="str">
        <f>'Parcijalni_cjeloviti ispit'!R138</f>
        <v>NE</v>
      </c>
    </row>
    <row r="138" spans="1:16" ht="15.75" thickBot="1" x14ac:dyDescent="0.3">
      <c r="A138" s="262">
        <f>'Parcijalni_cjeloviti ispit'!C139</f>
        <v>0</v>
      </c>
      <c r="B138" s="101" t="str">
        <f>'Parcijalni_cjeloviti ispit'!D139</f>
        <v>P</v>
      </c>
      <c r="C138" s="102" t="str">
        <f>'Parcijalni_cjeloviti ispit'!E139</f>
        <v/>
      </c>
      <c r="D138" s="260">
        <f>'Parcijalni_cjeloviti ispit'!F139</f>
        <v>0</v>
      </c>
      <c r="E138" s="103" t="str">
        <f>'Parcijalni_cjeloviti ispit'!G139</f>
        <v/>
      </c>
      <c r="F138" s="260">
        <f>'Parcijalni_cjeloviti ispit'!H139</f>
        <v>0</v>
      </c>
      <c r="G138" s="103" t="str">
        <f>'Parcijalni_cjeloviti ispit'!I139</f>
        <v/>
      </c>
      <c r="H138" s="260">
        <f>'Parcijalni_cjeloviti ispit'!J139</f>
        <v>0</v>
      </c>
      <c r="I138" s="103" t="str">
        <f>'Parcijalni_cjeloviti ispit'!K139</f>
        <v/>
      </c>
      <c r="J138" s="260">
        <f>'Parcijalni_cjeloviti ispit'!L139</f>
        <v>0</v>
      </c>
      <c r="K138" s="103" t="str">
        <f>'Parcijalni_cjeloviti ispit'!M139</f>
        <v/>
      </c>
      <c r="L138" s="260">
        <f>'Parcijalni_cjeloviti ispit'!N139</f>
        <v>0</v>
      </c>
      <c r="M138" s="103" t="str">
        <f>'Parcijalni_cjeloviti ispit'!O139</f>
        <v/>
      </c>
      <c r="N138" s="260">
        <f>'Parcijalni_cjeloviti ispit'!P139</f>
        <v>0</v>
      </c>
      <c r="O138" s="251">
        <f>'Parcijalni_cjeloviti ispit'!Q139</f>
        <v>0</v>
      </c>
      <c r="P138" s="251">
        <f>'Parcijalni_cjeloviti ispit'!R139</f>
        <v>0</v>
      </c>
    </row>
    <row r="139" spans="1:16" x14ac:dyDescent="0.25">
      <c r="A139" s="261">
        <f>'Parcijalni_cjeloviti ispit'!C140</f>
        <v>0</v>
      </c>
      <c r="B139" s="99" t="str">
        <f>'Parcijalni_cjeloviti ispit'!D140</f>
        <v>B</v>
      </c>
      <c r="C139" s="100">
        <f>'Parcijalni_cjeloviti ispit'!E140</f>
        <v>0</v>
      </c>
      <c r="D139" s="259" t="str">
        <f>'Parcijalni_cjeloviti ispit'!F140</f>
        <v>NE</v>
      </c>
      <c r="E139" s="100">
        <f>'Parcijalni_cjeloviti ispit'!G140</f>
        <v>0</v>
      </c>
      <c r="F139" s="259" t="str">
        <f>'Parcijalni_cjeloviti ispit'!H140</f>
        <v>NE</v>
      </c>
      <c r="G139" s="100">
        <f>'Parcijalni_cjeloviti ispit'!I140</f>
        <v>0</v>
      </c>
      <c r="H139" s="259" t="str">
        <f>'Parcijalni_cjeloviti ispit'!J140</f>
        <v>NE</v>
      </c>
      <c r="I139" s="100">
        <f>'Parcijalni_cjeloviti ispit'!K140</f>
        <v>0</v>
      </c>
      <c r="J139" s="259" t="str">
        <f>'Parcijalni_cjeloviti ispit'!L140</f>
        <v>NE</v>
      </c>
      <c r="K139" s="100">
        <f>'Parcijalni_cjeloviti ispit'!M140</f>
        <v>0</v>
      </c>
      <c r="L139" s="259" t="str">
        <f>'Parcijalni_cjeloviti ispit'!N140</f>
        <v>NE</v>
      </c>
      <c r="M139" s="100">
        <f>'Parcijalni_cjeloviti ispit'!O140</f>
        <v>0</v>
      </c>
      <c r="N139" s="259" t="str">
        <f>'Parcijalni_cjeloviti ispit'!P140</f>
        <v>NE</v>
      </c>
      <c r="O139" s="252">
        <f>'Parcijalni_cjeloviti ispit'!Q140</f>
        <v>0</v>
      </c>
      <c r="P139" s="252" t="str">
        <f>'Parcijalni_cjeloviti ispit'!R140</f>
        <v>NE</v>
      </c>
    </row>
    <row r="140" spans="1:16" ht="15.75" thickBot="1" x14ac:dyDescent="0.3">
      <c r="A140" s="262">
        <f>'Parcijalni_cjeloviti ispit'!C141</f>
        <v>0</v>
      </c>
      <c r="B140" s="101" t="str">
        <f>'Parcijalni_cjeloviti ispit'!D141</f>
        <v>P</v>
      </c>
      <c r="C140" s="102" t="str">
        <f>'Parcijalni_cjeloviti ispit'!E141</f>
        <v/>
      </c>
      <c r="D140" s="260">
        <f>'Parcijalni_cjeloviti ispit'!F141</f>
        <v>0</v>
      </c>
      <c r="E140" s="103" t="str">
        <f>'Parcijalni_cjeloviti ispit'!G141</f>
        <v/>
      </c>
      <c r="F140" s="260">
        <f>'Parcijalni_cjeloviti ispit'!H141</f>
        <v>0</v>
      </c>
      <c r="G140" s="103" t="str">
        <f>'Parcijalni_cjeloviti ispit'!I141</f>
        <v/>
      </c>
      <c r="H140" s="260">
        <f>'Parcijalni_cjeloviti ispit'!J141</f>
        <v>0</v>
      </c>
      <c r="I140" s="103" t="str">
        <f>'Parcijalni_cjeloviti ispit'!K141</f>
        <v/>
      </c>
      <c r="J140" s="260">
        <f>'Parcijalni_cjeloviti ispit'!L141</f>
        <v>0</v>
      </c>
      <c r="K140" s="103" t="str">
        <f>'Parcijalni_cjeloviti ispit'!M141</f>
        <v/>
      </c>
      <c r="L140" s="260">
        <f>'Parcijalni_cjeloviti ispit'!N141</f>
        <v>0</v>
      </c>
      <c r="M140" s="103" t="str">
        <f>'Parcijalni_cjeloviti ispit'!O141</f>
        <v/>
      </c>
      <c r="N140" s="260">
        <f>'Parcijalni_cjeloviti ispit'!P141</f>
        <v>0</v>
      </c>
      <c r="O140" s="251">
        <f>'Parcijalni_cjeloviti ispit'!Q141</f>
        <v>0</v>
      </c>
      <c r="P140" s="251">
        <f>'Parcijalni_cjeloviti ispit'!R141</f>
        <v>0</v>
      </c>
    </row>
    <row r="141" spans="1:16" x14ac:dyDescent="0.25">
      <c r="A141" s="261">
        <f>'Parcijalni_cjeloviti ispit'!C142</f>
        <v>0</v>
      </c>
      <c r="B141" s="99" t="str">
        <f>'Parcijalni_cjeloviti ispit'!D142</f>
        <v>B</v>
      </c>
      <c r="C141" s="100">
        <f>'Parcijalni_cjeloviti ispit'!E142</f>
        <v>0</v>
      </c>
      <c r="D141" s="259" t="str">
        <f>'Parcijalni_cjeloviti ispit'!F142</f>
        <v>NE</v>
      </c>
      <c r="E141" s="100">
        <f>'Parcijalni_cjeloviti ispit'!G142</f>
        <v>0</v>
      </c>
      <c r="F141" s="259" t="str">
        <f>'Parcijalni_cjeloviti ispit'!H142</f>
        <v>NE</v>
      </c>
      <c r="G141" s="100">
        <f>'Parcijalni_cjeloviti ispit'!I142</f>
        <v>0</v>
      </c>
      <c r="H141" s="259" t="str">
        <f>'Parcijalni_cjeloviti ispit'!J142</f>
        <v>NE</v>
      </c>
      <c r="I141" s="100">
        <f>'Parcijalni_cjeloviti ispit'!K142</f>
        <v>0</v>
      </c>
      <c r="J141" s="259" t="str">
        <f>'Parcijalni_cjeloviti ispit'!L142</f>
        <v>NE</v>
      </c>
      <c r="K141" s="100">
        <f>'Parcijalni_cjeloviti ispit'!M142</f>
        <v>0</v>
      </c>
      <c r="L141" s="259" t="str">
        <f>'Parcijalni_cjeloviti ispit'!N142</f>
        <v>NE</v>
      </c>
      <c r="M141" s="100">
        <f>'Parcijalni_cjeloviti ispit'!O142</f>
        <v>0</v>
      </c>
      <c r="N141" s="259" t="str">
        <f>'Parcijalni_cjeloviti ispit'!P142</f>
        <v>NE</v>
      </c>
      <c r="O141" s="252">
        <f>'Parcijalni_cjeloviti ispit'!Q142</f>
        <v>0</v>
      </c>
      <c r="P141" s="252" t="str">
        <f>'Parcijalni_cjeloviti ispit'!R142</f>
        <v>NE</v>
      </c>
    </row>
    <row r="142" spans="1:16" ht="15.75" thickBot="1" x14ac:dyDescent="0.3">
      <c r="A142" s="262">
        <f>'Parcijalni_cjeloviti ispit'!C143</f>
        <v>0</v>
      </c>
      <c r="B142" s="101" t="str">
        <f>'Parcijalni_cjeloviti ispit'!D143</f>
        <v>P</v>
      </c>
      <c r="C142" s="102" t="str">
        <f>'Parcijalni_cjeloviti ispit'!E143</f>
        <v/>
      </c>
      <c r="D142" s="260">
        <f>'Parcijalni_cjeloviti ispit'!F143</f>
        <v>0</v>
      </c>
      <c r="E142" s="103" t="str">
        <f>'Parcijalni_cjeloviti ispit'!G143</f>
        <v/>
      </c>
      <c r="F142" s="260">
        <f>'Parcijalni_cjeloviti ispit'!H143</f>
        <v>0</v>
      </c>
      <c r="G142" s="103" t="str">
        <f>'Parcijalni_cjeloviti ispit'!I143</f>
        <v/>
      </c>
      <c r="H142" s="260">
        <f>'Parcijalni_cjeloviti ispit'!J143</f>
        <v>0</v>
      </c>
      <c r="I142" s="103" t="str">
        <f>'Parcijalni_cjeloviti ispit'!K143</f>
        <v/>
      </c>
      <c r="J142" s="260">
        <f>'Parcijalni_cjeloviti ispit'!L143</f>
        <v>0</v>
      </c>
      <c r="K142" s="103" t="str">
        <f>'Parcijalni_cjeloviti ispit'!M143</f>
        <v/>
      </c>
      <c r="L142" s="260">
        <f>'Parcijalni_cjeloviti ispit'!N143</f>
        <v>0</v>
      </c>
      <c r="M142" s="103" t="str">
        <f>'Parcijalni_cjeloviti ispit'!O143</f>
        <v/>
      </c>
      <c r="N142" s="260">
        <f>'Parcijalni_cjeloviti ispit'!P143</f>
        <v>0</v>
      </c>
      <c r="O142" s="251">
        <f>'Parcijalni_cjeloviti ispit'!Q143</f>
        <v>0</v>
      </c>
      <c r="P142" s="251">
        <f>'Parcijalni_cjeloviti ispit'!R143</f>
        <v>0</v>
      </c>
    </row>
    <row r="143" spans="1:16" x14ac:dyDescent="0.25">
      <c r="A143" s="261">
        <f>'Parcijalni_cjeloviti ispit'!C144</f>
        <v>0</v>
      </c>
      <c r="B143" s="99" t="str">
        <f>'Parcijalni_cjeloviti ispit'!D144</f>
        <v>B</v>
      </c>
      <c r="C143" s="100">
        <f>'Parcijalni_cjeloviti ispit'!E144</f>
        <v>0</v>
      </c>
      <c r="D143" s="259" t="str">
        <f>'Parcijalni_cjeloviti ispit'!F144</f>
        <v>NE</v>
      </c>
      <c r="E143" s="100">
        <f>'Parcijalni_cjeloviti ispit'!G144</f>
        <v>0</v>
      </c>
      <c r="F143" s="259" t="str">
        <f>'Parcijalni_cjeloviti ispit'!H144</f>
        <v>NE</v>
      </c>
      <c r="G143" s="100">
        <f>'Parcijalni_cjeloviti ispit'!I144</f>
        <v>0</v>
      </c>
      <c r="H143" s="259" t="str">
        <f>'Parcijalni_cjeloviti ispit'!J144</f>
        <v>NE</v>
      </c>
      <c r="I143" s="100">
        <f>'Parcijalni_cjeloviti ispit'!K144</f>
        <v>0</v>
      </c>
      <c r="J143" s="259" t="str">
        <f>'Parcijalni_cjeloviti ispit'!L144</f>
        <v>NE</v>
      </c>
      <c r="K143" s="100">
        <f>'Parcijalni_cjeloviti ispit'!M144</f>
        <v>0</v>
      </c>
      <c r="L143" s="259" t="str">
        <f>'Parcijalni_cjeloviti ispit'!N144</f>
        <v>NE</v>
      </c>
      <c r="M143" s="100">
        <f>'Parcijalni_cjeloviti ispit'!O144</f>
        <v>0</v>
      </c>
      <c r="N143" s="259" t="str">
        <f>'Parcijalni_cjeloviti ispit'!P144</f>
        <v>NE</v>
      </c>
      <c r="O143" s="252">
        <f>'Parcijalni_cjeloviti ispit'!Q144</f>
        <v>0</v>
      </c>
      <c r="P143" s="252" t="str">
        <f>'Parcijalni_cjeloviti ispit'!R144</f>
        <v>NE</v>
      </c>
    </row>
    <row r="144" spans="1:16" ht="15.75" thickBot="1" x14ac:dyDescent="0.3">
      <c r="A144" s="262">
        <f>'Parcijalni_cjeloviti ispit'!C145</f>
        <v>0</v>
      </c>
      <c r="B144" s="101" t="str">
        <f>'Parcijalni_cjeloviti ispit'!D145</f>
        <v>P</v>
      </c>
      <c r="C144" s="102" t="str">
        <f>'Parcijalni_cjeloviti ispit'!E145</f>
        <v/>
      </c>
      <c r="D144" s="260">
        <f>'Parcijalni_cjeloviti ispit'!F145</f>
        <v>0</v>
      </c>
      <c r="E144" s="103" t="str">
        <f>'Parcijalni_cjeloviti ispit'!G145</f>
        <v/>
      </c>
      <c r="F144" s="260">
        <f>'Parcijalni_cjeloviti ispit'!H145</f>
        <v>0</v>
      </c>
      <c r="G144" s="103" t="str">
        <f>'Parcijalni_cjeloviti ispit'!I145</f>
        <v/>
      </c>
      <c r="H144" s="260">
        <f>'Parcijalni_cjeloviti ispit'!J145</f>
        <v>0</v>
      </c>
      <c r="I144" s="103" t="str">
        <f>'Parcijalni_cjeloviti ispit'!K145</f>
        <v/>
      </c>
      <c r="J144" s="260">
        <f>'Parcijalni_cjeloviti ispit'!L145</f>
        <v>0</v>
      </c>
      <c r="K144" s="103" t="str">
        <f>'Parcijalni_cjeloviti ispit'!M145</f>
        <v/>
      </c>
      <c r="L144" s="260">
        <f>'Parcijalni_cjeloviti ispit'!N145</f>
        <v>0</v>
      </c>
      <c r="M144" s="103" t="str">
        <f>'Parcijalni_cjeloviti ispit'!O145</f>
        <v/>
      </c>
      <c r="N144" s="260">
        <f>'Parcijalni_cjeloviti ispit'!P145</f>
        <v>0</v>
      </c>
      <c r="O144" s="251">
        <f>'Parcijalni_cjeloviti ispit'!Q145</f>
        <v>0</v>
      </c>
      <c r="P144" s="251">
        <f>'Parcijalni_cjeloviti ispit'!R145</f>
        <v>0</v>
      </c>
    </row>
    <row r="145" spans="1:16" x14ac:dyDescent="0.25">
      <c r="A145" s="261">
        <f>'Parcijalni_cjeloviti ispit'!C146</f>
        <v>0</v>
      </c>
      <c r="B145" s="99" t="str">
        <f>'Parcijalni_cjeloviti ispit'!D146</f>
        <v>B</v>
      </c>
      <c r="C145" s="100">
        <f>'Parcijalni_cjeloviti ispit'!E146</f>
        <v>0</v>
      </c>
      <c r="D145" s="259" t="str">
        <f>'Parcijalni_cjeloviti ispit'!F146</f>
        <v>NE</v>
      </c>
      <c r="E145" s="100">
        <f>'Parcijalni_cjeloviti ispit'!G146</f>
        <v>0</v>
      </c>
      <c r="F145" s="259" t="str">
        <f>'Parcijalni_cjeloviti ispit'!H146</f>
        <v>NE</v>
      </c>
      <c r="G145" s="100">
        <f>'Parcijalni_cjeloviti ispit'!I146</f>
        <v>0</v>
      </c>
      <c r="H145" s="259" t="str">
        <f>'Parcijalni_cjeloviti ispit'!J146</f>
        <v>NE</v>
      </c>
      <c r="I145" s="100">
        <f>'Parcijalni_cjeloviti ispit'!K146</f>
        <v>0</v>
      </c>
      <c r="J145" s="259" t="str">
        <f>'Parcijalni_cjeloviti ispit'!L146</f>
        <v>NE</v>
      </c>
      <c r="K145" s="100">
        <f>'Parcijalni_cjeloviti ispit'!M146</f>
        <v>0</v>
      </c>
      <c r="L145" s="259" t="str">
        <f>'Parcijalni_cjeloviti ispit'!N146</f>
        <v>NE</v>
      </c>
      <c r="M145" s="100">
        <f>'Parcijalni_cjeloviti ispit'!O146</f>
        <v>0</v>
      </c>
      <c r="N145" s="259" t="str">
        <f>'Parcijalni_cjeloviti ispit'!P146</f>
        <v>NE</v>
      </c>
      <c r="O145" s="252">
        <f>'Parcijalni_cjeloviti ispit'!Q146</f>
        <v>0</v>
      </c>
      <c r="P145" s="252" t="str">
        <f>'Parcijalni_cjeloviti ispit'!R146</f>
        <v>NE</v>
      </c>
    </row>
    <row r="146" spans="1:16" ht="15.75" thickBot="1" x14ac:dyDescent="0.3">
      <c r="A146" s="262">
        <f>'Parcijalni_cjeloviti ispit'!C147</f>
        <v>0</v>
      </c>
      <c r="B146" s="101" t="str">
        <f>'Parcijalni_cjeloviti ispit'!D147</f>
        <v>P</v>
      </c>
      <c r="C146" s="102" t="str">
        <f>'Parcijalni_cjeloviti ispit'!E147</f>
        <v/>
      </c>
      <c r="D146" s="260">
        <f>'Parcijalni_cjeloviti ispit'!F147</f>
        <v>0</v>
      </c>
      <c r="E146" s="103" t="str">
        <f>'Parcijalni_cjeloviti ispit'!G147</f>
        <v/>
      </c>
      <c r="F146" s="260">
        <f>'Parcijalni_cjeloviti ispit'!H147</f>
        <v>0</v>
      </c>
      <c r="G146" s="103" t="str">
        <f>'Parcijalni_cjeloviti ispit'!I147</f>
        <v/>
      </c>
      <c r="H146" s="260">
        <f>'Parcijalni_cjeloviti ispit'!J147</f>
        <v>0</v>
      </c>
      <c r="I146" s="103" t="str">
        <f>'Parcijalni_cjeloviti ispit'!K147</f>
        <v/>
      </c>
      <c r="J146" s="260">
        <f>'Parcijalni_cjeloviti ispit'!L147</f>
        <v>0</v>
      </c>
      <c r="K146" s="103" t="str">
        <f>'Parcijalni_cjeloviti ispit'!M147</f>
        <v/>
      </c>
      <c r="L146" s="260">
        <f>'Parcijalni_cjeloviti ispit'!N147</f>
        <v>0</v>
      </c>
      <c r="M146" s="103" t="str">
        <f>'Parcijalni_cjeloviti ispit'!O147</f>
        <v/>
      </c>
      <c r="N146" s="260">
        <f>'Parcijalni_cjeloviti ispit'!P147</f>
        <v>0</v>
      </c>
      <c r="O146" s="251">
        <f>'Parcijalni_cjeloviti ispit'!Q147</f>
        <v>0</v>
      </c>
      <c r="P146" s="251">
        <f>'Parcijalni_cjeloviti ispit'!R147</f>
        <v>0</v>
      </c>
    </row>
    <row r="147" spans="1:16" x14ac:dyDescent="0.25">
      <c r="A147" s="261">
        <f>'Parcijalni_cjeloviti ispit'!C148</f>
        <v>0</v>
      </c>
      <c r="B147" s="99" t="str">
        <f>'Parcijalni_cjeloviti ispit'!D148</f>
        <v>B</v>
      </c>
      <c r="C147" s="100">
        <f>'Parcijalni_cjeloviti ispit'!E148</f>
        <v>0</v>
      </c>
      <c r="D147" s="259" t="str">
        <f>'Parcijalni_cjeloviti ispit'!F148</f>
        <v>NE</v>
      </c>
      <c r="E147" s="100">
        <f>'Parcijalni_cjeloviti ispit'!G148</f>
        <v>0</v>
      </c>
      <c r="F147" s="259" t="str">
        <f>'Parcijalni_cjeloviti ispit'!H148</f>
        <v>NE</v>
      </c>
      <c r="G147" s="100">
        <f>'Parcijalni_cjeloviti ispit'!I148</f>
        <v>0</v>
      </c>
      <c r="H147" s="259" t="str">
        <f>'Parcijalni_cjeloviti ispit'!J148</f>
        <v>NE</v>
      </c>
      <c r="I147" s="100">
        <f>'Parcijalni_cjeloviti ispit'!K148</f>
        <v>0</v>
      </c>
      <c r="J147" s="259" t="str">
        <f>'Parcijalni_cjeloviti ispit'!L148</f>
        <v>NE</v>
      </c>
      <c r="K147" s="100">
        <f>'Parcijalni_cjeloviti ispit'!M148</f>
        <v>0</v>
      </c>
      <c r="L147" s="259" t="str">
        <f>'Parcijalni_cjeloviti ispit'!N148</f>
        <v>NE</v>
      </c>
      <c r="M147" s="100">
        <f>'Parcijalni_cjeloviti ispit'!O148</f>
        <v>0</v>
      </c>
      <c r="N147" s="259" t="str">
        <f>'Parcijalni_cjeloviti ispit'!P148</f>
        <v>NE</v>
      </c>
      <c r="O147" s="252">
        <f>'Parcijalni_cjeloviti ispit'!Q148</f>
        <v>0</v>
      </c>
      <c r="P147" s="252" t="str">
        <f>'Parcijalni_cjeloviti ispit'!R148</f>
        <v>NE</v>
      </c>
    </row>
    <row r="148" spans="1:16" ht="15.75" thickBot="1" x14ac:dyDescent="0.3">
      <c r="A148" s="262">
        <f>'Parcijalni_cjeloviti ispit'!C149</f>
        <v>0</v>
      </c>
      <c r="B148" s="101" t="str">
        <f>'Parcijalni_cjeloviti ispit'!D149</f>
        <v>P</v>
      </c>
      <c r="C148" s="102" t="str">
        <f>'Parcijalni_cjeloviti ispit'!E149</f>
        <v/>
      </c>
      <c r="D148" s="260">
        <f>'Parcijalni_cjeloviti ispit'!F149</f>
        <v>0</v>
      </c>
      <c r="E148" s="103" t="str">
        <f>'Parcijalni_cjeloviti ispit'!G149</f>
        <v/>
      </c>
      <c r="F148" s="260">
        <f>'Parcijalni_cjeloviti ispit'!H149</f>
        <v>0</v>
      </c>
      <c r="G148" s="103" t="str">
        <f>'Parcijalni_cjeloviti ispit'!I149</f>
        <v/>
      </c>
      <c r="H148" s="260">
        <f>'Parcijalni_cjeloviti ispit'!J149</f>
        <v>0</v>
      </c>
      <c r="I148" s="103" t="str">
        <f>'Parcijalni_cjeloviti ispit'!K149</f>
        <v/>
      </c>
      <c r="J148" s="260">
        <f>'Parcijalni_cjeloviti ispit'!L149</f>
        <v>0</v>
      </c>
      <c r="K148" s="103" t="str">
        <f>'Parcijalni_cjeloviti ispit'!M149</f>
        <v/>
      </c>
      <c r="L148" s="260">
        <f>'Parcijalni_cjeloviti ispit'!N149</f>
        <v>0</v>
      </c>
      <c r="M148" s="103" t="str">
        <f>'Parcijalni_cjeloviti ispit'!O149</f>
        <v/>
      </c>
      <c r="N148" s="260">
        <f>'Parcijalni_cjeloviti ispit'!P149</f>
        <v>0</v>
      </c>
      <c r="O148" s="251">
        <f>'Parcijalni_cjeloviti ispit'!Q149</f>
        <v>0</v>
      </c>
      <c r="P148" s="251">
        <f>'Parcijalni_cjeloviti ispit'!R149</f>
        <v>0</v>
      </c>
    </row>
    <row r="149" spans="1:16" x14ac:dyDescent="0.25">
      <c r="A149" s="261">
        <f>'Parcijalni_cjeloviti ispit'!C150</f>
        <v>0</v>
      </c>
      <c r="B149" s="99" t="str">
        <f>'Parcijalni_cjeloviti ispit'!D150</f>
        <v>B</v>
      </c>
      <c r="C149" s="100">
        <f>'Parcijalni_cjeloviti ispit'!E150</f>
        <v>0</v>
      </c>
      <c r="D149" s="259" t="str">
        <f>'Parcijalni_cjeloviti ispit'!F150</f>
        <v>NE</v>
      </c>
      <c r="E149" s="100">
        <f>'Parcijalni_cjeloviti ispit'!G150</f>
        <v>0</v>
      </c>
      <c r="F149" s="259" t="str">
        <f>'Parcijalni_cjeloviti ispit'!H150</f>
        <v>NE</v>
      </c>
      <c r="G149" s="100">
        <f>'Parcijalni_cjeloviti ispit'!I150</f>
        <v>0</v>
      </c>
      <c r="H149" s="259" t="str">
        <f>'Parcijalni_cjeloviti ispit'!J150</f>
        <v>NE</v>
      </c>
      <c r="I149" s="100">
        <f>'Parcijalni_cjeloviti ispit'!K150</f>
        <v>0</v>
      </c>
      <c r="J149" s="259" t="str">
        <f>'Parcijalni_cjeloviti ispit'!L150</f>
        <v>NE</v>
      </c>
      <c r="K149" s="100">
        <f>'Parcijalni_cjeloviti ispit'!M150</f>
        <v>0</v>
      </c>
      <c r="L149" s="259" t="str">
        <f>'Parcijalni_cjeloviti ispit'!N150</f>
        <v>NE</v>
      </c>
      <c r="M149" s="100">
        <f>'Parcijalni_cjeloviti ispit'!O150</f>
        <v>0</v>
      </c>
      <c r="N149" s="259" t="str">
        <f>'Parcijalni_cjeloviti ispit'!P150</f>
        <v>NE</v>
      </c>
      <c r="O149" s="252">
        <f>'Parcijalni_cjeloviti ispit'!Q150</f>
        <v>0</v>
      </c>
      <c r="P149" s="252" t="str">
        <f>'Parcijalni_cjeloviti ispit'!R150</f>
        <v>NE</v>
      </c>
    </row>
    <row r="150" spans="1:16" ht="15.75" thickBot="1" x14ac:dyDescent="0.3">
      <c r="A150" s="262">
        <f>'Parcijalni_cjeloviti ispit'!C151</f>
        <v>0</v>
      </c>
      <c r="B150" s="101" t="str">
        <f>'Parcijalni_cjeloviti ispit'!D151</f>
        <v>P</v>
      </c>
      <c r="C150" s="102" t="str">
        <f>'Parcijalni_cjeloviti ispit'!E151</f>
        <v/>
      </c>
      <c r="D150" s="260">
        <f>'Parcijalni_cjeloviti ispit'!F151</f>
        <v>0</v>
      </c>
      <c r="E150" s="103" t="str">
        <f>'Parcijalni_cjeloviti ispit'!G151</f>
        <v/>
      </c>
      <c r="F150" s="260">
        <f>'Parcijalni_cjeloviti ispit'!H151</f>
        <v>0</v>
      </c>
      <c r="G150" s="103" t="str">
        <f>'Parcijalni_cjeloviti ispit'!I151</f>
        <v/>
      </c>
      <c r="H150" s="260">
        <f>'Parcijalni_cjeloviti ispit'!J151</f>
        <v>0</v>
      </c>
      <c r="I150" s="103" t="str">
        <f>'Parcijalni_cjeloviti ispit'!K151</f>
        <v/>
      </c>
      <c r="J150" s="260">
        <f>'Parcijalni_cjeloviti ispit'!L151</f>
        <v>0</v>
      </c>
      <c r="K150" s="103" t="str">
        <f>'Parcijalni_cjeloviti ispit'!M151</f>
        <v/>
      </c>
      <c r="L150" s="260">
        <f>'Parcijalni_cjeloviti ispit'!N151</f>
        <v>0</v>
      </c>
      <c r="M150" s="103" t="str">
        <f>'Parcijalni_cjeloviti ispit'!O151</f>
        <v/>
      </c>
      <c r="N150" s="260">
        <f>'Parcijalni_cjeloviti ispit'!P151</f>
        <v>0</v>
      </c>
      <c r="O150" s="251">
        <f>'Parcijalni_cjeloviti ispit'!Q151</f>
        <v>0</v>
      </c>
      <c r="P150" s="251">
        <f>'Parcijalni_cjeloviti ispit'!R151</f>
        <v>0</v>
      </c>
    </row>
    <row r="151" spans="1:16" x14ac:dyDescent="0.25">
      <c r="A151" s="261">
        <f>'Parcijalni_cjeloviti ispit'!C152</f>
        <v>0</v>
      </c>
      <c r="B151" s="99" t="str">
        <f>'Parcijalni_cjeloviti ispit'!D152</f>
        <v>B</v>
      </c>
      <c r="C151" s="100">
        <f>'Parcijalni_cjeloviti ispit'!E152</f>
        <v>0</v>
      </c>
      <c r="D151" s="259" t="str">
        <f>'Parcijalni_cjeloviti ispit'!F152</f>
        <v>NE</v>
      </c>
      <c r="E151" s="100">
        <f>'Parcijalni_cjeloviti ispit'!G152</f>
        <v>0</v>
      </c>
      <c r="F151" s="259" t="str">
        <f>'Parcijalni_cjeloviti ispit'!H152</f>
        <v>NE</v>
      </c>
      <c r="G151" s="100">
        <f>'Parcijalni_cjeloviti ispit'!I152</f>
        <v>0</v>
      </c>
      <c r="H151" s="259" t="str">
        <f>'Parcijalni_cjeloviti ispit'!J152</f>
        <v>NE</v>
      </c>
      <c r="I151" s="100">
        <f>'Parcijalni_cjeloviti ispit'!K152</f>
        <v>0</v>
      </c>
      <c r="J151" s="259" t="str">
        <f>'Parcijalni_cjeloviti ispit'!L152</f>
        <v>NE</v>
      </c>
      <c r="K151" s="100">
        <f>'Parcijalni_cjeloviti ispit'!M152</f>
        <v>0</v>
      </c>
      <c r="L151" s="259" t="str">
        <f>'Parcijalni_cjeloviti ispit'!N152</f>
        <v>NE</v>
      </c>
      <c r="M151" s="100">
        <f>'Parcijalni_cjeloviti ispit'!O152</f>
        <v>0</v>
      </c>
      <c r="N151" s="259" t="str">
        <f>'Parcijalni_cjeloviti ispit'!P152</f>
        <v>NE</v>
      </c>
      <c r="O151" s="252">
        <f>'Parcijalni_cjeloviti ispit'!Q152</f>
        <v>0</v>
      </c>
      <c r="P151" s="252" t="str">
        <f>'Parcijalni_cjeloviti ispit'!R152</f>
        <v>NE</v>
      </c>
    </row>
    <row r="152" spans="1:16" ht="15.75" thickBot="1" x14ac:dyDescent="0.3">
      <c r="A152" s="262">
        <f>'Parcijalni_cjeloviti ispit'!C153</f>
        <v>0</v>
      </c>
      <c r="B152" s="101" t="str">
        <f>'Parcijalni_cjeloviti ispit'!D153</f>
        <v>P</v>
      </c>
      <c r="C152" s="102" t="str">
        <f>'Parcijalni_cjeloviti ispit'!E153</f>
        <v/>
      </c>
      <c r="D152" s="260">
        <f>'Parcijalni_cjeloviti ispit'!F153</f>
        <v>0</v>
      </c>
      <c r="E152" s="103" t="str">
        <f>'Parcijalni_cjeloviti ispit'!G153</f>
        <v/>
      </c>
      <c r="F152" s="260">
        <f>'Parcijalni_cjeloviti ispit'!H153</f>
        <v>0</v>
      </c>
      <c r="G152" s="103" t="str">
        <f>'Parcijalni_cjeloviti ispit'!I153</f>
        <v/>
      </c>
      <c r="H152" s="260">
        <f>'Parcijalni_cjeloviti ispit'!J153</f>
        <v>0</v>
      </c>
      <c r="I152" s="103" t="str">
        <f>'Parcijalni_cjeloviti ispit'!K153</f>
        <v/>
      </c>
      <c r="J152" s="260">
        <f>'Parcijalni_cjeloviti ispit'!L153</f>
        <v>0</v>
      </c>
      <c r="K152" s="103" t="str">
        <f>'Parcijalni_cjeloviti ispit'!M153</f>
        <v/>
      </c>
      <c r="L152" s="260">
        <f>'Parcijalni_cjeloviti ispit'!N153</f>
        <v>0</v>
      </c>
      <c r="M152" s="103" t="str">
        <f>'Parcijalni_cjeloviti ispit'!O153</f>
        <v/>
      </c>
      <c r="N152" s="260">
        <f>'Parcijalni_cjeloviti ispit'!P153</f>
        <v>0</v>
      </c>
      <c r="O152" s="251">
        <f>'Parcijalni_cjeloviti ispit'!Q153</f>
        <v>0</v>
      </c>
      <c r="P152" s="251">
        <f>'Parcijalni_cjeloviti ispit'!R153</f>
        <v>0</v>
      </c>
    </row>
    <row r="153" spans="1:16" x14ac:dyDescent="0.25">
      <c r="A153" s="261">
        <f>'Parcijalni_cjeloviti ispit'!C154</f>
        <v>0</v>
      </c>
      <c r="B153" s="99" t="str">
        <f>'Parcijalni_cjeloviti ispit'!D154</f>
        <v>B</v>
      </c>
      <c r="C153" s="100">
        <f>'Parcijalni_cjeloviti ispit'!E154</f>
        <v>0</v>
      </c>
      <c r="D153" s="259" t="str">
        <f>'Parcijalni_cjeloviti ispit'!F154</f>
        <v>NE</v>
      </c>
      <c r="E153" s="100">
        <f>'Parcijalni_cjeloviti ispit'!G154</f>
        <v>0</v>
      </c>
      <c r="F153" s="259" t="str">
        <f>'Parcijalni_cjeloviti ispit'!H154</f>
        <v>NE</v>
      </c>
      <c r="G153" s="100">
        <f>'Parcijalni_cjeloviti ispit'!I154</f>
        <v>0</v>
      </c>
      <c r="H153" s="259" t="str">
        <f>'Parcijalni_cjeloviti ispit'!J154</f>
        <v>NE</v>
      </c>
      <c r="I153" s="100">
        <f>'Parcijalni_cjeloviti ispit'!K154</f>
        <v>0</v>
      </c>
      <c r="J153" s="259" t="str">
        <f>'Parcijalni_cjeloviti ispit'!L154</f>
        <v>NE</v>
      </c>
      <c r="K153" s="100">
        <f>'Parcijalni_cjeloviti ispit'!M154</f>
        <v>0</v>
      </c>
      <c r="L153" s="259" t="str">
        <f>'Parcijalni_cjeloviti ispit'!N154</f>
        <v>NE</v>
      </c>
      <c r="M153" s="100">
        <f>'Parcijalni_cjeloviti ispit'!O154</f>
        <v>0</v>
      </c>
      <c r="N153" s="259" t="str">
        <f>'Parcijalni_cjeloviti ispit'!P154</f>
        <v>NE</v>
      </c>
      <c r="O153" s="252">
        <f>'Parcijalni_cjeloviti ispit'!Q154</f>
        <v>0</v>
      </c>
      <c r="P153" s="252" t="str">
        <f>'Parcijalni_cjeloviti ispit'!R154</f>
        <v>NE</v>
      </c>
    </row>
    <row r="154" spans="1:16" ht="15.75" thickBot="1" x14ac:dyDescent="0.3">
      <c r="A154" s="262">
        <f>'Parcijalni_cjeloviti ispit'!C155</f>
        <v>0</v>
      </c>
      <c r="B154" s="101" t="str">
        <f>'Parcijalni_cjeloviti ispit'!D155</f>
        <v>P</v>
      </c>
      <c r="C154" s="102" t="str">
        <f>'Parcijalni_cjeloviti ispit'!E155</f>
        <v/>
      </c>
      <c r="D154" s="260">
        <f>'Parcijalni_cjeloviti ispit'!F155</f>
        <v>0</v>
      </c>
      <c r="E154" s="103" t="str">
        <f>'Parcijalni_cjeloviti ispit'!G155</f>
        <v/>
      </c>
      <c r="F154" s="260">
        <f>'Parcijalni_cjeloviti ispit'!H155</f>
        <v>0</v>
      </c>
      <c r="G154" s="103" t="str">
        <f>'Parcijalni_cjeloviti ispit'!I155</f>
        <v/>
      </c>
      <c r="H154" s="260">
        <f>'Parcijalni_cjeloviti ispit'!J155</f>
        <v>0</v>
      </c>
      <c r="I154" s="103" t="str">
        <f>'Parcijalni_cjeloviti ispit'!K155</f>
        <v/>
      </c>
      <c r="J154" s="260">
        <f>'Parcijalni_cjeloviti ispit'!L155</f>
        <v>0</v>
      </c>
      <c r="K154" s="103" t="str">
        <f>'Parcijalni_cjeloviti ispit'!M155</f>
        <v/>
      </c>
      <c r="L154" s="260">
        <f>'Parcijalni_cjeloviti ispit'!N155</f>
        <v>0</v>
      </c>
      <c r="M154" s="103" t="str">
        <f>'Parcijalni_cjeloviti ispit'!O155</f>
        <v/>
      </c>
      <c r="N154" s="260">
        <f>'Parcijalni_cjeloviti ispit'!P155</f>
        <v>0</v>
      </c>
      <c r="O154" s="251">
        <f>'Parcijalni_cjeloviti ispit'!Q155</f>
        <v>0</v>
      </c>
      <c r="P154" s="251">
        <f>'Parcijalni_cjeloviti ispit'!R155</f>
        <v>0</v>
      </c>
    </row>
    <row r="155" spans="1:16" x14ac:dyDescent="0.25">
      <c r="A155" s="261">
        <f>'Parcijalni_cjeloviti ispit'!C156</f>
        <v>0</v>
      </c>
      <c r="B155" s="99" t="str">
        <f>'Parcijalni_cjeloviti ispit'!D156</f>
        <v>B</v>
      </c>
      <c r="C155" s="100">
        <f>'Parcijalni_cjeloviti ispit'!E156</f>
        <v>0</v>
      </c>
      <c r="D155" s="259" t="str">
        <f>'Parcijalni_cjeloviti ispit'!F156</f>
        <v>NE</v>
      </c>
      <c r="E155" s="100">
        <f>'Parcijalni_cjeloviti ispit'!G156</f>
        <v>0</v>
      </c>
      <c r="F155" s="259" t="str">
        <f>'Parcijalni_cjeloviti ispit'!H156</f>
        <v>NE</v>
      </c>
      <c r="G155" s="100">
        <f>'Parcijalni_cjeloviti ispit'!I156</f>
        <v>0</v>
      </c>
      <c r="H155" s="259" t="str">
        <f>'Parcijalni_cjeloviti ispit'!J156</f>
        <v>NE</v>
      </c>
      <c r="I155" s="100">
        <f>'Parcijalni_cjeloviti ispit'!K156</f>
        <v>0</v>
      </c>
      <c r="J155" s="259" t="str">
        <f>'Parcijalni_cjeloviti ispit'!L156</f>
        <v>NE</v>
      </c>
      <c r="K155" s="100">
        <f>'Parcijalni_cjeloviti ispit'!M156</f>
        <v>0</v>
      </c>
      <c r="L155" s="259" t="str">
        <f>'Parcijalni_cjeloviti ispit'!N156</f>
        <v>NE</v>
      </c>
      <c r="M155" s="100">
        <f>'Parcijalni_cjeloviti ispit'!O156</f>
        <v>0</v>
      </c>
      <c r="N155" s="259" t="str">
        <f>'Parcijalni_cjeloviti ispit'!P156</f>
        <v>NE</v>
      </c>
      <c r="O155" s="252">
        <f>'Parcijalni_cjeloviti ispit'!Q156</f>
        <v>0</v>
      </c>
      <c r="P155" s="252" t="str">
        <f>'Parcijalni_cjeloviti ispit'!R156</f>
        <v>NE</v>
      </c>
    </row>
    <row r="156" spans="1:16" ht="15.75" thickBot="1" x14ac:dyDescent="0.3">
      <c r="A156" s="262">
        <f>'Parcijalni_cjeloviti ispit'!C157</f>
        <v>0</v>
      </c>
      <c r="B156" s="101" t="str">
        <f>'Parcijalni_cjeloviti ispit'!D157</f>
        <v>P</v>
      </c>
      <c r="C156" s="102" t="str">
        <f>'Parcijalni_cjeloviti ispit'!E157</f>
        <v/>
      </c>
      <c r="D156" s="260">
        <f>'Parcijalni_cjeloviti ispit'!F157</f>
        <v>0</v>
      </c>
      <c r="E156" s="103" t="str">
        <f>'Parcijalni_cjeloviti ispit'!G157</f>
        <v/>
      </c>
      <c r="F156" s="260">
        <f>'Parcijalni_cjeloviti ispit'!H157</f>
        <v>0</v>
      </c>
      <c r="G156" s="103" t="str">
        <f>'Parcijalni_cjeloviti ispit'!I157</f>
        <v/>
      </c>
      <c r="H156" s="260">
        <f>'Parcijalni_cjeloviti ispit'!J157</f>
        <v>0</v>
      </c>
      <c r="I156" s="103" t="str">
        <f>'Parcijalni_cjeloviti ispit'!K157</f>
        <v/>
      </c>
      <c r="J156" s="260">
        <f>'Parcijalni_cjeloviti ispit'!L157</f>
        <v>0</v>
      </c>
      <c r="K156" s="103" t="str">
        <f>'Parcijalni_cjeloviti ispit'!M157</f>
        <v/>
      </c>
      <c r="L156" s="260">
        <f>'Parcijalni_cjeloviti ispit'!N157</f>
        <v>0</v>
      </c>
      <c r="M156" s="103" t="str">
        <f>'Parcijalni_cjeloviti ispit'!O157</f>
        <v/>
      </c>
      <c r="N156" s="260">
        <f>'Parcijalni_cjeloviti ispit'!P157</f>
        <v>0</v>
      </c>
      <c r="O156" s="251">
        <f>'Parcijalni_cjeloviti ispit'!Q157</f>
        <v>0</v>
      </c>
      <c r="P156" s="251">
        <f>'Parcijalni_cjeloviti ispit'!R157</f>
        <v>0</v>
      </c>
    </row>
    <row r="157" spans="1:16" x14ac:dyDescent="0.25">
      <c r="A157" s="261">
        <f>'Parcijalni_cjeloviti ispit'!C158</f>
        <v>0</v>
      </c>
      <c r="B157" s="99" t="str">
        <f>'Parcijalni_cjeloviti ispit'!D158</f>
        <v>B</v>
      </c>
      <c r="C157" s="100">
        <f>'Parcijalni_cjeloviti ispit'!E158</f>
        <v>0</v>
      </c>
      <c r="D157" s="259" t="str">
        <f>'Parcijalni_cjeloviti ispit'!F158</f>
        <v>NE</v>
      </c>
      <c r="E157" s="100">
        <f>'Parcijalni_cjeloviti ispit'!G158</f>
        <v>0</v>
      </c>
      <c r="F157" s="259" t="str">
        <f>'Parcijalni_cjeloviti ispit'!H158</f>
        <v>NE</v>
      </c>
      <c r="G157" s="100">
        <f>'Parcijalni_cjeloviti ispit'!I158</f>
        <v>0</v>
      </c>
      <c r="H157" s="259" t="str">
        <f>'Parcijalni_cjeloviti ispit'!J158</f>
        <v>NE</v>
      </c>
      <c r="I157" s="100">
        <f>'Parcijalni_cjeloviti ispit'!K158</f>
        <v>0</v>
      </c>
      <c r="J157" s="259" t="str">
        <f>'Parcijalni_cjeloviti ispit'!L158</f>
        <v>NE</v>
      </c>
      <c r="K157" s="100">
        <f>'Parcijalni_cjeloviti ispit'!M158</f>
        <v>0</v>
      </c>
      <c r="L157" s="259" t="str">
        <f>'Parcijalni_cjeloviti ispit'!N158</f>
        <v>NE</v>
      </c>
      <c r="M157" s="100">
        <f>'Parcijalni_cjeloviti ispit'!O158</f>
        <v>0</v>
      </c>
      <c r="N157" s="259" t="str">
        <f>'Parcijalni_cjeloviti ispit'!P158</f>
        <v>NE</v>
      </c>
      <c r="O157" s="252">
        <f>'Parcijalni_cjeloviti ispit'!Q158</f>
        <v>0</v>
      </c>
      <c r="P157" s="252" t="str">
        <f>'Parcijalni_cjeloviti ispit'!R158</f>
        <v>NE</v>
      </c>
    </row>
    <row r="158" spans="1:16" ht="15.75" thickBot="1" x14ac:dyDescent="0.3">
      <c r="A158" s="262">
        <f>'Parcijalni_cjeloviti ispit'!C159</f>
        <v>0</v>
      </c>
      <c r="B158" s="101" t="str">
        <f>'Parcijalni_cjeloviti ispit'!D159</f>
        <v>P</v>
      </c>
      <c r="C158" s="102" t="str">
        <f>'Parcijalni_cjeloviti ispit'!E159</f>
        <v/>
      </c>
      <c r="D158" s="260">
        <f>'Parcijalni_cjeloviti ispit'!F159</f>
        <v>0</v>
      </c>
      <c r="E158" s="103" t="str">
        <f>'Parcijalni_cjeloviti ispit'!G159</f>
        <v/>
      </c>
      <c r="F158" s="260">
        <f>'Parcijalni_cjeloviti ispit'!H159</f>
        <v>0</v>
      </c>
      <c r="G158" s="103" t="str">
        <f>'Parcijalni_cjeloviti ispit'!I159</f>
        <v/>
      </c>
      <c r="H158" s="260">
        <f>'Parcijalni_cjeloviti ispit'!J159</f>
        <v>0</v>
      </c>
      <c r="I158" s="103" t="str">
        <f>'Parcijalni_cjeloviti ispit'!K159</f>
        <v/>
      </c>
      <c r="J158" s="260">
        <f>'Parcijalni_cjeloviti ispit'!L159</f>
        <v>0</v>
      </c>
      <c r="K158" s="103" t="str">
        <f>'Parcijalni_cjeloviti ispit'!M159</f>
        <v/>
      </c>
      <c r="L158" s="260">
        <f>'Parcijalni_cjeloviti ispit'!N159</f>
        <v>0</v>
      </c>
      <c r="M158" s="103" t="str">
        <f>'Parcijalni_cjeloviti ispit'!O159</f>
        <v/>
      </c>
      <c r="N158" s="260">
        <f>'Parcijalni_cjeloviti ispit'!P159</f>
        <v>0</v>
      </c>
      <c r="O158" s="251">
        <f>'Parcijalni_cjeloviti ispit'!Q159</f>
        <v>0</v>
      </c>
      <c r="P158" s="251">
        <f>'Parcijalni_cjeloviti ispit'!R159</f>
        <v>0</v>
      </c>
    </row>
    <row r="159" spans="1:16" x14ac:dyDescent="0.25">
      <c r="A159" s="261">
        <f>'Parcijalni_cjeloviti ispit'!C160</f>
        <v>0</v>
      </c>
      <c r="B159" s="99" t="str">
        <f>'Parcijalni_cjeloviti ispit'!D160</f>
        <v>B</v>
      </c>
      <c r="C159" s="100">
        <f>'Parcijalni_cjeloviti ispit'!E160</f>
        <v>0</v>
      </c>
      <c r="D159" s="259" t="str">
        <f>'Parcijalni_cjeloviti ispit'!F160</f>
        <v>NE</v>
      </c>
      <c r="E159" s="100">
        <f>'Parcijalni_cjeloviti ispit'!G160</f>
        <v>0</v>
      </c>
      <c r="F159" s="259" t="str">
        <f>'Parcijalni_cjeloviti ispit'!H160</f>
        <v>NE</v>
      </c>
      <c r="G159" s="100">
        <f>'Parcijalni_cjeloviti ispit'!I160</f>
        <v>0</v>
      </c>
      <c r="H159" s="259" t="str">
        <f>'Parcijalni_cjeloviti ispit'!J160</f>
        <v>NE</v>
      </c>
      <c r="I159" s="100">
        <f>'Parcijalni_cjeloviti ispit'!K160</f>
        <v>0</v>
      </c>
      <c r="J159" s="259" t="str">
        <f>'Parcijalni_cjeloviti ispit'!L160</f>
        <v>NE</v>
      </c>
      <c r="K159" s="100">
        <f>'Parcijalni_cjeloviti ispit'!M160</f>
        <v>0</v>
      </c>
      <c r="L159" s="259" t="str">
        <f>'Parcijalni_cjeloviti ispit'!N160</f>
        <v>NE</v>
      </c>
      <c r="M159" s="100">
        <f>'Parcijalni_cjeloviti ispit'!O160</f>
        <v>0</v>
      </c>
      <c r="N159" s="259" t="str">
        <f>'Parcijalni_cjeloviti ispit'!P160</f>
        <v>NE</v>
      </c>
      <c r="O159" s="252">
        <f>'Parcijalni_cjeloviti ispit'!Q160</f>
        <v>0</v>
      </c>
      <c r="P159" s="252" t="str">
        <f>'Parcijalni_cjeloviti ispit'!R160</f>
        <v>NE</v>
      </c>
    </row>
    <row r="160" spans="1:16" ht="15.75" thickBot="1" x14ac:dyDescent="0.3">
      <c r="A160" s="262">
        <f>'Parcijalni_cjeloviti ispit'!C161</f>
        <v>0</v>
      </c>
      <c r="B160" s="101" t="str">
        <f>'Parcijalni_cjeloviti ispit'!D161</f>
        <v>P</v>
      </c>
      <c r="C160" s="102" t="str">
        <f>'Parcijalni_cjeloviti ispit'!E161</f>
        <v/>
      </c>
      <c r="D160" s="260">
        <f>'Parcijalni_cjeloviti ispit'!F161</f>
        <v>0</v>
      </c>
      <c r="E160" s="103" t="str">
        <f>'Parcijalni_cjeloviti ispit'!G161</f>
        <v/>
      </c>
      <c r="F160" s="260">
        <f>'Parcijalni_cjeloviti ispit'!H161</f>
        <v>0</v>
      </c>
      <c r="G160" s="103" t="str">
        <f>'Parcijalni_cjeloviti ispit'!I161</f>
        <v/>
      </c>
      <c r="H160" s="260">
        <f>'Parcijalni_cjeloviti ispit'!J161</f>
        <v>0</v>
      </c>
      <c r="I160" s="103" t="str">
        <f>'Parcijalni_cjeloviti ispit'!K161</f>
        <v/>
      </c>
      <c r="J160" s="260">
        <f>'Parcijalni_cjeloviti ispit'!L161</f>
        <v>0</v>
      </c>
      <c r="K160" s="103" t="str">
        <f>'Parcijalni_cjeloviti ispit'!M161</f>
        <v/>
      </c>
      <c r="L160" s="260">
        <f>'Parcijalni_cjeloviti ispit'!N161</f>
        <v>0</v>
      </c>
      <c r="M160" s="103" t="str">
        <f>'Parcijalni_cjeloviti ispit'!O161</f>
        <v/>
      </c>
      <c r="N160" s="260">
        <f>'Parcijalni_cjeloviti ispit'!P161</f>
        <v>0</v>
      </c>
      <c r="O160" s="251">
        <f>'Parcijalni_cjeloviti ispit'!Q161</f>
        <v>0</v>
      </c>
      <c r="P160" s="251">
        <f>'Parcijalni_cjeloviti ispit'!R161</f>
        <v>0</v>
      </c>
    </row>
    <row r="161" spans="1:16" x14ac:dyDescent="0.25">
      <c r="A161" s="261">
        <f>'Parcijalni_cjeloviti ispit'!C162</f>
        <v>0</v>
      </c>
      <c r="B161" s="99" t="str">
        <f>'Parcijalni_cjeloviti ispit'!D162</f>
        <v>B</v>
      </c>
      <c r="C161" s="100">
        <f>'Parcijalni_cjeloviti ispit'!E162</f>
        <v>0</v>
      </c>
      <c r="D161" s="259" t="str">
        <f>'Parcijalni_cjeloviti ispit'!F162</f>
        <v>NE</v>
      </c>
      <c r="E161" s="100">
        <f>'Parcijalni_cjeloviti ispit'!G162</f>
        <v>0</v>
      </c>
      <c r="F161" s="259" t="str">
        <f>'Parcijalni_cjeloviti ispit'!H162</f>
        <v>NE</v>
      </c>
      <c r="G161" s="100">
        <f>'Parcijalni_cjeloviti ispit'!I162</f>
        <v>0</v>
      </c>
      <c r="H161" s="259" t="str">
        <f>'Parcijalni_cjeloviti ispit'!J162</f>
        <v>NE</v>
      </c>
      <c r="I161" s="100">
        <f>'Parcijalni_cjeloviti ispit'!K162</f>
        <v>0</v>
      </c>
      <c r="J161" s="259" t="str">
        <f>'Parcijalni_cjeloviti ispit'!L162</f>
        <v>NE</v>
      </c>
      <c r="K161" s="100">
        <f>'Parcijalni_cjeloviti ispit'!M162</f>
        <v>0</v>
      </c>
      <c r="L161" s="259" t="str">
        <f>'Parcijalni_cjeloviti ispit'!N162</f>
        <v>NE</v>
      </c>
      <c r="M161" s="100">
        <f>'Parcijalni_cjeloviti ispit'!O162</f>
        <v>0</v>
      </c>
      <c r="N161" s="259" t="str">
        <f>'Parcijalni_cjeloviti ispit'!P162</f>
        <v>NE</v>
      </c>
      <c r="O161" s="252">
        <f>'Parcijalni_cjeloviti ispit'!Q162</f>
        <v>0</v>
      </c>
      <c r="P161" s="252" t="str">
        <f>'Parcijalni_cjeloviti ispit'!R162</f>
        <v>NE</v>
      </c>
    </row>
    <row r="162" spans="1:16" ht="15.75" thickBot="1" x14ac:dyDescent="0.3">
      <c r="A162" s="262">
        <f>'Parcijalni_cjeloviti ispit'!C163</f>
        <v>0</v>
      </c>
      <c r="B162" s="101" t="str">
        <f>'Parcijalni_cjeloviti ispit'!D163</f>
        <v>P</v>
      </c>
      <c r="C162" s="102" t="str">
        <f>'Parcijalni_cjeloviti ispit'!E163</f>
        <v/>
      </c>
      <c r="D162" s="260">
        <f>'Parcijalni_cjeloviti ispit'!F163</f>
        <v>0</v>
      </c>
      <c r="E162" s="103" t="str">
        <f>'Parcijalni_cjeloviti ispit'!G163</f>
        <v/>
      </c>
      <c r="F162" s="260">
        <f>'Parcijalni_cjeloviti ispit'!H163</f>
        <v>0</v>
      </c>
      <c r="G162" s="103" t="str">
        <f>'Parcijalni_cjeloviti ispit'!I163</f>
        <v/>
      </c>
      <c r="H162" s="260">
        <f>'Parcijalni_cjeloviti ispit'!J163</f>
        <v>0</v>
      </c>
      <c r="I162" s="103" t="str">
        <f>'Parcijalni_cjeloviti ispit'!K163</f>
        <v/>
      </c>
      <c r="J162" s="260">
        <f>'Parcijalni_cjeloviti ispit'!L163</f>
        <v>0</v>
      </c>
      <c r="K162" s="103" t="str">
        <f>'Parcijalni_cjeloviti ispit'!M163</f>
        <v/>
      </c>
      <c r="L162" s="260">
        <f>'Parcijalni_cjeloviti ispit'!N163</f>
        <v>0</v>
      </c>
      <c r="M162" s="103" t="str">
        <f>'Parcijalni_cjeloviti ispit'!O163</f>
        <v/>
      </c>
      <c r="N162" s="260">
        <f>'Parcijalni_cjeloviti ispit'!P163</f>
        <v>0</v>
      </c>
      <c r="O162" s="251">
        <f>'Parcijalni_cjeloviti ispit'!Q163</f>
        <v>0</v>
      </c>
      <c r="P162" s="251">
        <f>'Parcijalni_cjeloviti ispit'!R163</f>
        <v>0</v>
      </c>
    </row>
    <row r="163" spans="1:16" x14ac:dyDescent="0.25">
      <c r="A163" s="261">
        <f>'Parcijalni_cjeloviti ispit'!C164</f>
        <v>0</v>
      </c>
      <c r="B163" s="99" t="str">
        <f>'Parcijalni_cjeloviti ispit'!D164</f>
        <v>B</v>
      </c>
      <c r="C163" s="100">
        <f>'Parcijalni_cjeloviti ispit'!E164</f>
        <v>0</v>
      </c>
      <c r="D163" s="259" t="str">
        <f>'Parcijalni_cjeloviti ispit'!F164</f>
        <v>NE</v>
      </c>
      <c r="E163" s="100">
        <f>'Parcijalni_cjeloviti ispit'!G164</f>
        <v>0</v>
      </c>
      <c r="F163" s="259" t="str">
        <f>'Parcijalni_cjeloviti ispit'!H164</f>
        <v>NE</v>
      </c>
      <c r="G163" s="100">
        <f>'Parcijalni_cjeloviti ispit'!I164</f>
        <v>0</v>
      </c>
      <c r="H163" s="259" t="str">
        <f>'Parcijalni_cjeloviti ispit'!J164</f>
        <v>NE</v>
      </c>
      <c r="I163" s="100">
        <f>'Parcijalni_cjeloviti ispit'!K164</f>
        <v>0</v>
      </c>
      <c r="J163" s="259" t="str">
        <f>'Parcijalni_cjeloviti ispit'!L164</f>
        <v>NE</v>
      </c>
      <c r="K163" s="100">
        <f>'Parcijalni_cjeloviti ispit'!M164</f>
        <v>0</v>
      </c>
      <c r="L163" s="259" t="str">
        <f>'Parcijalni_cjeloviti ispit'!N164</f>
        <v>NE</v>
      </c>
      <c r="M163" s="100">
        <f>'Parcijalni_cjeloviti ispit'!O164</f>
        <v>0</v>
      </c>
      <c r="N163" s="259" t="str">
        <f>'Parcijalni_cjeloviti ispit'!P164</f>
        <v>NE</v>
      </c>
      <c r="O163" s="252">
        <f>'Parcijalni_cjeloviti ispit'!Q164</f>
        <v>0</v>
      </c>
      <c r="P163" s="252" t="str">
        <f>'Parcijalni_cjeloviti ispit'!R164</f>
        <v>NE</v>
      </c>
    </row>
    <row r="164" spans="1:16" ht="15.75" thickBot="1" x14ac:dyDescent="0.3">
      <c r="A164" s="262">
        <f>'Parcijalni_cjeloviti ispit'!C165</f>
        <v>0</v>
      </c>
      <c r="B164" s="101" t="str">
        <f>'Parcijalni_cjeloviti ispit'!D165</f>
        <v>P</v>
      </c>
      <c r="C164" s="102" t="str">
        <f>'Parcijalni_cjeloviti ispit'!E165</f>
        <v/>
      </c>
      <c r="D164" s="260">
        <f>'Parcijalni_cjeloviti ispit'!F165</f>
        <v>0</v>
      </c>
      <c r="E164" s="103" t="str">
        <f>'Parcijalni_cjeloviti ispit'!G165</f>
        <v/>
      </c>
      <c r="F164" s="260">
        <f>'Parcijalni_cjeloviti ispit'!H165</f>
        <v>0</v>
      </c>
      <c r="G164" s="103" t="str">
        <f>'Parcijalni_cjeloviti ispit'!I165</f>
        <v/>
      </c>
      <c r="H164" s="260">
        <f>'Parcijalni_cjeloviti ispit'!J165</f>
        <v>0</v>
      </c>
      <c r="I164" s="103" t="str">
        <f>'Parcijalni_cjeloviti ispit'!K165</f>
        <v/>
      </c>
      <c r="J164" s="260">
        <f>'Parcijalni_cjeloviti ispit'!L165</f>
        <v>0</v>
      </c>
      <c r="K164" s="103" t="str">
        <f>'Parcijalni_cjeloviti ispit'!M165</f>
        <v/>
      </c>
      <c r="L164" s="260">
        <f>'Parcijalni_cjeloviti ispit'!N165</f>
        <v>0</v>
      </c>
      <c r="M164" s="103" t="str">
        <f>'Parcijalni_cjeloviti ispit'!O165</f>
        <v/>
      </c>
      <c r="N164" s="260">
        <f>'Parcijalni_cjeloviti ispit'!P165</f>
        <v>0</v>
      </c>
      <c r="O164" s="251">
        <f>'Parcijalni_cjeloviti ispit'!Q165</f>
        <v>0</v>
      </c>
      <c r="P164" s="251">
        <f>'Parcijalni_cjeloviti ispit'!R165</f>
        <v>0</v>
      </c>
    </row>
    <row r="165" spans="1:16" x14ac:dyDescent="0.25">
      <c r="A165" s="261">
        <f>'Parcijalni_cjeloviti ispit'!C166</f>
        <v>0</v>
      </c>
      <c r="B165" s="99" t="str">
        <f>'Parcijalni_cjeloviti ispit'!D166</f>
        <v>B</v>
      </c>
      <c r="C165" s="100">
        <f>'Parcijalni_cjeloviti ispit'!E166</f>
        <v>0</v>
      </c>
      <c r="D165" s="259" t="str">
        <f>'Parcijalni_cjeloviti ispit'!F166</f>
        <v>NE</v>
      </c>
      <c r="E165" s="100">
        <f>'Parcijalni_cjeloviti ispit'!G166</f>
        <v>0</v>
      </c>
      <c r="F165" s="259" t="str">
        <f>'Parcijalni_cjeloviti ispit'!H166</f>
        <v>NE</v>
      </c>
      <c r="G165" s="100">
        <f>'Parcijalni_cjeloviti ispit'!I166</f>
        <v>0</v>
      </c>
      <c r="H165" s="259" t="str">
        <f>'Parcijalni_cjeloviti ispit'!J166</f>
        <v>NE</v>
      </c>
      <c r="I165" s="100">
        <f>'Parcijalni_cjeloviti ispit'!K166</f>
        <v>0</v>
      </c>
      <c r="J165" s="259" t="str">
        <f>'Parcijalni_cjeloviti ispit'!L166</f>
        <v>NE</v>
      </c>
      <c r="K165" s="100">
        <f>'Parcijalni_cjeloviti ispit'!M166</f>
        <v>0</v>
      </c>
      <c r="L165" s="259" t="str">
        <f>'Parcijalni_cjeloviti ispit'!N166</f>
        <v>NE</v>
      </c>
      <c r="M165" s="100">
        <f>'Parcijalni_cjeloviti ispit'!O166</f>
        <v>0</v>
      </c>
      <c r="N165" s="259" t="str">
        <f>'Parcijalni_cjeloviti ispit'!P166</f>
        <v>NE</v>
      </c>
      <c r="O165" s="252">
        <f>'Parcijalni_cjeloviti ispit'!Q166</f>
        <v>0</v>
      </c>
      <c r="P165" s="252" t="str">
        <f>'Parcijalni_cjeloviti ispit'!R166</f>
        <v>NE</v>
      </c>
    </row>
    <row r="166" spans="1:16" ht="15.75" thickBot="1" x14ac:dyDescent="0.3">
      <c r="A166" s="262">
        <f>'Parcijalni_cjeloviti ispit'!C167</f>
        <v>0</v>
      </c>
      <c r="B166" s="101" t="str">
        <f>'Parcijalni_cjeloviti ispit'!D167</f>
        <v>P</v>
      </c>
      <c r="C166" s="102" t="str">
        <f>'Parcijalni_cjeloviti ispit'!E167</f>
        <v/>
      </c>
      <c r="D166" s="260">
        <f>'Parcijalni_cjeloviti ispit'!F167</f>
        <v>0</v>
      </c>
      <c r="E166" s="103" t="str">
        <f>'Parcijalni_cjeloviti ispit'!G167</f>
        <v/>
      </c>
      <c r="F166" s="260">
        <f>'Parcijalni_cjeloviti ispit'!H167</f>
        <v>0</v>
      </c>
      <c r="G166" s="103" t="str">
        <f>'Parcijalni_cjeloviti ispit'!I167</f>
        <v/>
      </c>
      <c r="H166" s="260">
        <f>'Parcijalni_cjeloviti ispit'!J167</f>
        <v>0</v>
      </c>
      <c r="I166" s="103" t="str">
        <f>'Parcijalni_cjeloviti ispit'!K167</f>
        <v/>
      </c>
      <c r="J166" s="260">
        <f>'Parcijalni_cjeloviti ispit'!L167</f>
        <v>0</v>
      </c>
      <c r="K166" s="103" t="str">
        <f>'Parcijalni_cjeloviti ispit'!M167</f>
        <v/>
      </c>
      <c r="L166" s="260">
        <f>'Parcijalni_cjeloviti ispit'!N167</f>
        <v>0</v>
      </c>
      <c r="M166" s="103" t="str">
        <f>'Parcijalni_cjeloviti ispit'!O167</f>
        <v/>
      </c>
      <c r="N166" s="260">
        <f>'Parcijalni_cjeloviti ispit'!P167</f>
        <v>0</v>
      </c>
      <c r="O166" s="251">
        <f>'Parcijalni_cjeloviti ispit'!Q167</f>
        <v>0</v>
      </c>
      <c r="P166" s="251">
        <f>'Parcijalni_cjeloviti ispit'!R167</f>
        <v>0</v>
      </c>
    </row>
    <row r="167" spans="1:16" x14ac:dyDescent="0.25">
      <c r="A167" s="261">
        <f>'Parcijalni_cjeloviti ispit'!C168</f>
        <v>0</v>
      </c>
      <c r="B167" s="99" t="str">
        <f>'Parcijalni_cjeloviti ispit'!D168</f>
        <v>B</v>
      </c>
      <c r="C167" s="100">
        <f>'Parcijalni_cjeloviti ispit'!E168</f>
        <v>0</v>
      </c>
      <c r="D167" s="259" t="str">
        <f>'Parcijalni_cjeloviti ispit'!F168</f>
        <v>NE</v>
      </c>
      <c r="E167" s="100">
        <f>'Parcijalni_cjeloviti ispit'!G168</f>
        <v>0</v>
      </c>
      <c r="F167" s="259" t="str">
        <f>'Parcijalni_cjeloviti ispit'!H168</f>
        <v>NE</v>
      </c>
      <c r="G167" s="100">
        <f>'Parcijalni_cjeloviti ispit'!I168</f>
        <v>0</v>
      </c>
      <c r="H167" s="259" t="str">
        <f>'Parcijalni_cjeloviti ispit'!J168</f>
        <v>NE</v>
      </c>
      <c r="I167" s="100">
        <f>'Parcijalni_cjeloviti ispit'!K168</f>
        <v>0</v>
      </c>
      <c r="J167" s="259" t="str">
        <f>'Parcijalni_cjeloviti ispit'!L168</f>
        <v>NE</v>
      </c>
      <c r="K167" s="100">
        <f>'Parcijalni_cjeloviti ispit'!M168</f>
        <v>0</v>
      </c>
      <c r="L167" s="259" t="str">
        <f>'Parcijalni_cjeloviti ispit'!N168</f>
        <v>NE</v>
      </c>
      <c r="M167" s="100">
        <f>'Parcijalni_cjeloviti ispit'!O168</f>
        <v>0</v>
      </c>
      <c r="N167" s="259" t="str">
        <f>'Parcijalni_cjeloviti ispit'!P168</f>
        <v>NE</v>
      </c>
      <c r="O167" s="252">
        <f>'Parcijalni_cjeloviti ispit'!Q168</f>
        <v>0</v>
      </c>
      <c r="P167" s="252" t="str">
        <f>'Parcijalni_cjeloviti ispit'!R168</f>
        <v>NE</v>
      </c>
    </row>
    <row r="168" spans="1:16" ht="15.75" thickBot="1" x14ac:dyDescent="0.3">
      <c r="A168" s="262">
        <f>'Parcijalni_cjeloviti ispit'!C169</f>
        <v>0</v>
      </c>
      <c r="B168" s="101" t="str">
        <f>'Parcijalni_cjeloviti ispit'!D169</f>
        <v>P</v>
      </c>
      <c r="C168" s="102" t="str">
        <f>'Parcijalni_cjeloviti ispit'!E169</f>
        <v/>
      </c>
      <c r="D168" s="260">
        <f>'Parcijalni_cjeloviti ispit'!F169</f>
        <v>0</v>
      </c>
      <c r="E168" s="103" t="str">
        <f>'Parcijalni_cjeloviti ispit'!G169</f>
        <v/>
      </c>
      <c r="F168" s="260">
        <f>'Parcijalni_cjeloviti ispit'!H169</f>
        <v>0</v>
      </c>
      <c r="G168" s="103" t="str">
        <f>'Parcijalni_cjeloviti ispit'!I169</f>
        <v/>
      </c>
      <c r="H168" s="260">
        <f>'Parcijalni_cjeloviti ispit'!J169</f>
        <v>0</v>
      </c>
      <c r="I168" s="103" t="str">
        <f>'Parcijalni_cjeloviti ispit'!K169</f>
        <v/>
      </c>
      <c r="J168" s="260">
        <f>'Parcijalni_cjeloviti ispit'!L169</f>
        <v>0</v>
      </c>
      <c r="K168" s="103" t="str">
        <f>'Parcijalni_cjeloviti ispit'!M169</f>
        <v/>
      </c>
      <c r="L168" s="260">
        <f>'Parcijalni_cjeloviti ispit'!N169</f>
        <v>0</v>
      </c>
      <c r="M168" s="103" t="str">
        <f>'Parcijalni_cjeloviti ispit'!O169</f>
        <v/>
      </c>
      <c r="N168" s="260">
        <f>'Parcijalni_cjeloviti ispit'!P169</f>
        <v>0</v>
      </c>
      <c r="O168" s="251">
        <f>'Parcijalni_cjeloviti ispit'!Q169</f>
        <v>0</v>
      </c>
      <c r="P168" s="251">
        <f>'Parcijalni_cjeloviti ispit'!R169</f>
        <v>0</v>
      </c>
    </row>
    <row r="169" spans="1:16" x14ac:dyDescent="0.25">
      <c r="A169" s="261">
        <f>'Parcijalni_cjeloviti ispit'!C170</f>
        <v>0</v>
      </c>
      <c r="B169" s="99" t="str">
        <f>'Parcijalni_cjeloviti ispit'!D170</f>
        <v>B</v>
      </c>
      <c r="C169" s="100">
        <f>'Parcijalni_cjeloviti ispit'!E170</f>
        <v>0</v>
      </c>
      <c r="D169" s="259" t="str">
        <f>'Parcijalni_cjeloviti ispit'!F170</f>
        <v>NE</v>
      </c>
      <c r="E169" s="100">
        <f>'Parcijalni_cjeloviti ispit'!G170</f>
        <v>0</v>
      </c>
      <c r="F169" s="259" t="str">
        <f>'Parcijalni_cjeloviti ispit'!H170</f>
        <v>NE</v>
      </c>
      <c r="G169" s="100">
        <f>'Parcijalni_cjeloviti ispit'!I170</f>
        <v>0</v>
      </c>
      <c r="H169" s="259" t="str">
        <f>'Parcijalni_cjeloviti ispit'!J170</f>
        <v>NE</v>
      </c>
      <c r="I169" s="100">
        <f>'Parcijalni_cjeloviti ispit'!K170</f>
        <v>0</v>
      </c>
      <c r="J169" s="259" t="str">
        <f>'Parcijalni_cjeloviti ispit'!L170</f>
        <v>NE</v>
      </c>
      <c r="K169" s="100">
        <f>'Parcijalni_cjeloviti ispit'!M170</f>
        <v>0</v>
      </c>
      <c r="L169" s="259" t="str">
        <f>'Parcijalni_cjeloviti ispit'!N170</f>
        <v>NE</v>
      </c>
      <c r="M169" s="100">
        <f>'Parcijalni_cjeloviti ispit'!O170</f>
        <v>0</v>
      </c>
      <c r="N169" s="259" t="str">
        <f>'Parcijalni_cjeloviti ispit'!P170</f>
        <v>NE</v>
      </c>
      <c r="O169" s="252">
        <f>'Parcijalni_cjeloviti ispit'!Q170</f>
        <v>0</v>
      </c>
      <c r="P169" s="252" t="str">
        <f>'Parcijalni_cjeloviti ispit'!R170</f>
        <v>NE</v>
      </c>
    </row>
    <row r="170" spans="1:16" ht="15.75" thickBot="1" x14ac:dyDescent="0.3">
      <c r="A170" s="262">
        <f>'Parcijalni_cjeloviti ispit'!C171</f>
        <v>0</v>
      </c>
      <c r="B170" s="101" t="str">
        <f>'Parcijalni_cjeloviti ispit'!D171</f>
        <v>P</v>
      </c>
      <c r="C170" s="102" t="str">
        <f>'Parcijalni_cjeloviti ispit'!E171</f>
        <v/>
      </c>
      <c r="D170" s="260">
        <f>'Parcijalni_cjeloviti ispit'!F171</f>
        <v>0</v>
      </c>
      <c r="E170" s="103" t="str">
        <f>'Parcijalni_cjeloviti ispit'!G171</f>
        <v/>
      </c>
      <c r="F170" s="260">
        <f>'Parcijalni_cjeloviti ispit'!H171</f>
        <v>0</v>
      </c>
      <c r="G170" s="103" t="str">
        <f>'Parcijalni_cjeloviti ispit'!I171</f>
        <v/>
      </c>
      <c r="H170" s="260">
        <f>'Parcijalni_cjeloviti ispit'!J171</f>
        <v>0</v>
      </c>
      <c r="I170" s="103" t="str">
        <f>'Parcijalni_cjeloviti ispit'!K171</f>
        <v/>
      </c>
      <c r="J170" s="260">
        <f>'Parcijalni_cjeloviti ispit'!L171</f>
        <v>0</v>
      </c>
      <c r="K170" s="103" t="str">
        <f>'Parcijalni_cjeloviti ispit'!M171</f>
        <v/>
      </c>
      <c r="L170" s="260">
        <f>'Parcijalni_cjeloviti ispit'!N171</f>
        <v>0</v>
      </c>
      <c r="M170" s="103" t="str">
        <f>'Parcijalni_cjeloviti ispit'!O171</f>
        <v/>
      </c>
      <c r="N170" s="260">
        <f>'Parcijalni_cjeloviti ispit'!P171</f>
        <v>0</v>
      </c>
      <c r="O170" s="251">
        <f>'Parcijalni_cjeloviti ispit'!Q171</f>
        <v>0</v>
      </c>
      <c r="P170" s="251">
        <f>'Parcijalni_cjeloviti ispit'!R171</f>
        <v>0</v>
      </c>
    </row>
    <row r="171" spans="1:16" x14ac:dyDescent="0.25">
      <c r="A171" s="261">
        <f>'Parcijalni_cjeloviti ispit'!C172</f>
        <v>0</v>
      </c>
      <c r="B171" s="99" t="str">
        <f>'Parcijalni_cjeloviti ispit'!D172</f>
        <v>B</v>
      </c>
      <c r="C171" s="100">
        <f>'Parcijalni_cjeloviti ispit'!E172</f>
        <v>0</v>
      </c>
      <c r="D171" s="259" t="str">
        <f>'Parcijalni_cjeloviti ispit'!F172</f>
        <v>NE</v>
      </c>
      <c r="E171" s="100">
        <f>'Parcijalni_cjeloviti ispit'!G172</f>
        <v>0</v>
      </c>
      <c r="F171" s="259" t="str">
        <f>'Parcijalni_cjeloviti ispit'!H172</f>
        <v>NE</v>
      </c>
      <c r="G171" s="100">
        <f>'Parcijalni_cjeloviti ispit'!I172</f>
        <v>0</v>
      </c>
      <c r="H171" s="259" t="str">
        <f>'Parcijalni_cjeloviti ispit'!J172</f>
        <v>NE</v>
      </c>
      <c r="I171" s="100">
        <f>'Parcijalni_cjeloviti ispit'!K172</f>
        <v>0</v>
      </c>
      <c r="J171" s="259" t="str">
        <f>'Parcijalni_cjeloviti ispit'!L172</f>
        <v>NE</v>
      </c>
      <c r="K171" s="100">
        <f>'Parcijalni_cjeloviti ispit'!M172</f>
        <v>0</v>
      </c>
      <c r="L171" s="259" t="str">
        <f>'Parcijalni_cjeloviti ispit'!N172</f>
        <v>NE</v>
      </c>
      <c r="M171" s="100">
        <f>'Parcijalni_cjeloviti ispit'!O172</f>
        <v>0</v>
      </c>
      <c r="N171" s="259" t="str">
        <f>'Parcijalni_cjeloviti ispit'!P172</f>
        <v>NE</v>
      </c>
      <c r="O171" s="252">
        <f>'Parcijalni_cjeloviti ispit'!Q172</f>
        <v>0</v>
      </c>
      <c r="P171" s="252" t="str">
        <f>'Parcijalni_cjeloviti ispit'!R172</f>
        <v>NE</v>
      </c>
    </row>
    <row r="172" spans="1:16" ht="15.75" thickBot="1" x14ac:dyDescent="0.3">
      <c r="A172" s="262">
        <f>'Parcijalni_cjeloviti ispit'!C173</f>
        <v>0</v>
      </c>
      <c r="B172" s="101" t="str">
        <f>'Parcijalni_cjeloviti ispit'!D173</f>
        <v>P</v>
      </c>
      <c r="C172" s="102" t="str">
        <f>'Parcijalni_cjeloviti ispit'!E173</f>
        <v/>
      </c>
      <c r="D172" s="260">
        <f>'Parcijalni_cjeloviti ispit'!F173</f>
        <v>0</v>
      </c>
      <c r="E172" s="103" t="str">
        <f>'Parcijalni_cjeloviti ispit'!G173</f>
        <v/>
      </c>
      <c r="F172" s="260">
        <f>'Parcijalni_cjeloviti ispit'!H173</f>
        <v>0</v>
      </c>
      <c r="G172" s="103" t="str">
        <f>'Parcijalni_cjeloviti ispit'!I173</f>
        <v/>
      </c>
      <c r="H172" s="260">
        <f>'Parcijalni_cjeloviti ispit'!J173</f>
        <v>0</v>
      </c>
      <c r="I172" s="103" t="str">
        <f>'Parcijalni_cjeloviti ispit'!K173</f>
        <v/>
      </c>
      <c r="J172" s="260">
        <f>'Parcijalni_cjeloviti ispit'!L173</f>
        <v>0</v>
      </c>
      <c r="K172" s="103" t="str">
        <f>'Parcijalni_cjeloviti ispit'!M173</f>
        <v/>
      </c>
      <c r="L172" s="260">
        <f>'Parcijalni_cjeloviti ispit'!N173</f>
        <v>0</v>
      </c>
      <c r="M172" s="103" t="str">
        <f>'Parcijalni_cjeloviti ispit'!O173</f>
        <v/>
      </c>
      <c r="N172" s="260">
        <f>'Parcijalni_cjeloviti ispit'!P173</f>
        <v>0</v>
      </c>
      <c r="O172" s="251">
        <f>'Parcijalni_cjeloviti ispit'!Q173</f>
        <v>0</v>
      </c>
      <c r="P172" s="251">
        <f>'Parcijalni_cjeloviti ispit'!R173</f>
        <v>0</v>
      </c>
    </row>
    <row r="173" spans="1:16" x14ac:dyDescent="0.25">
      <c r="A173" s="261">
        <f>'Parcijalni_cjeloviti ispit'!C174</f>
        <v>0</v>
      </c>
      <c r="B173" s="99" t="str">
        <f>'Parcijalni_cjeloviti ispit'!D174</f>
        <v>B</v>
      </c>
      <c r="C173" s="100">
        <f>'Parcijalni_cjeloviti ispit'!E174</f>
        <v>0</v>
      </c>
      <c r="D173" s="259" t="str">
        <f>'Parcijalni_cjeloviti ispit'!F174</f>
        <v>NE</v>
      </c>
      <c r="E173" s="100">
        <f>'Parcijalni_cjeloviti ispit'!G174</f>
        <v>0</v>
      </c>
      <c r="F173" s="259" t="str">
        <f>'Parcijalni_cjeloviti ispit'!H174</f>
        <v>NE</v>
      </c>
      <c r="G173" s="100">
        <f>'Parcijalni_cjeloviti ispit'!I174</f>
        <v>0</v>
      </c>
      <c r="H173" s="259" t="str">
        <f>'Parcijalni_cjeloviti ispit'!J174</f>
        <v>NE</v>
      </c>
      <c r="I173" s="100">
        <f>'Parcijalni_cjeloviti ispit'!K174</f>
        <v>0</v>
      </c>
      <c r="J173" s="259" t="str">
        <f>'Parcijalni_cjeloviti ispit'!L174</f>
        <v>NE</v>
      </c>
      <c r="K173" s="100">
        <f>'Parcijalni_cjeloviti ispit'!M174</f>
        <v>0</v>
      </c>
      <c r="L173" s="259" t="str">
        <f>'Parcijalni_cjeloviti ispit'!N174</f>
        <v>NE</v>
      </c>
      <c r="M173" s="100">
        <f>'Parcijalni_cjeloviti ispit'!O174</f>
        <v>0</v>
      </c>
      <c r="N173" s="259" t="str">
        <f>'Parcijalni_cjeloviti ispit'!P174</f>
        <v>NE</v>
      </c>
      <c r="O173" s="252">
        <f>'Parcijalni_cjeloviti ispit'!Q174</f>
        <v>0</v>
      </c>
      <c r="P173" s="252" t="str">
        <f>'Parcijalni_cjeloviti ispit'!R174</f>
        <v>NE</v>
      </c>
    </row>
    <row r="174" spans="1:16" ht="15.75" thickBot="1" x14ac:dyDescent="0.3">
      <c r="A174" s="262">
        <f>'Parcijalni_cjeloviti ispit'!C175</f>
        <v>0</v>
      </c>
      <c r="B174" s="101" t="str">
        <f>'Parcijalni_cjeloviti ispit'!D175</f>
        <v>P</v>
      </c>
      <c r="C174" s="102" t="str">
        <f>'Parcijalni_cjeloviti ispit'!E175</f>
        <v/>
      </c>
      <c r="D174" s="260">
        <f>'Parcijalni_cjeloviti ispit'!F175</f>
        <v>0</v>
      </c>
      <c r="E174" s="103" t="str">
        <f>'Parcijalni_cjeloviti ispit'!G175</f>
        <v/>
      </c>
      <c r="F174" s="260">
        <f>'Parcijalni_cjeloviti ispit'!H175</f>
        <v>0</v>
      </c>
      <c r="G174" s="103" t="str">
        <f>'Parcijalni_cjeloviti ispit'!I175</f>
        <v/>
      </c>
      <c r="H174" s="260">
        <f>'Parcijalni_cjeloviti ispit'!J175</f>
        <v>0</v>
      </c>
      <c r="I174" s="103" t="str">
        <f>'Parcijalni_cjeloviti ispit'!K175</f>
        <v/>
      </c>
      <c r="J174" s="260">
        <f>'Parcijalni_cjeloviti ispit'!L175</f>
        <v>0</v>
      </c>
      <c r="K174" s="103" t="str">
        <f>'Parcijalni_cjeloviti ispit'!M175</f>
        <v/>
      </c>
      <c r="L174" s="260">
        <f>'Parcijalni_cjeloviti ispit'!N175</f>
        <v>0</v>
      </c>
      <c r="M174" s="103" t="str">
        <f>'Parcijalni_cjeloviti ispit'!O175</f>
        <v/>
      </c>
      <c r="N174" s="260">
        <f>'Parcijalni_cjeloviti ispit'!P175</f>
        <v>0</v>
      </c>
      <c r="O174" s="251">
        <f>'Parcijalni_cjeloviti ispit'!Q175</f>
        <v>0</v>
      </c>
      <c r="P174" s="251">
        <f>'Parcijalni_cjeloviti ispit'!R175</f>
        <v>0</v>
      </c>
    </row>
    <row r="175" spans="1:16" x14ac:dyDescent="0.25">
      <c r="A175" s="261">
        <f>'Parcijalni_cjeloviti ispit'!C176</f>
        <v>0</v>
      </c>
      <c r="B175" s="99" t="str">
        <f>'Parcijalni_cjeloviti ispit'!D176</f>
        <v>B</v>
      </c>
      <c r="C175" s="100">
        <f>'Parcijalni_cjeloviti ispit'!E176</f>
        <v>0</v>
      </c>
      <c r="D175" s="259" t="str">
        <f>'Parcijalni_cjeloviti ispit'!F176</f>
        <v>NE</v>
      </c>
      <c r="E175" s="100">
        <f>'Parcijalni_cjeloviti ispit'!G176</f>
        <v>0</v>
      </c>
      <c r="F175" s="259" t="str">
        <f>'Parcijalni_cjeloviti ispit'!H176</f>
        <v>NE</v>
      </c>
      <c r="G175" s="100">
        <f>'Parcijalni_cjeloviti ispit'!I176</f>
        <v>0</v>
      </c>
      <c r="H175" s="259" t="str">
        <f>'Parcijalni_cjeloviti ispit'!J176</f>
        <v>NE</v>
      </c>
      <c r="I175" s="100">
        <f>'Parcijalni_cjeloviti ispit'!K176</f>
        <v>0</v>
      </c>
      <c r="J175" s="259" t="str">
        <f>'Parcijalni_cjeloviti ispit'!L176</f>
        <v>NE</v>
      </c>
      <c r="K175" s="100">
        <f>'Parcijalni_cjeloviti ispit'!M176</f>
        <v>0</v>
      </c>
      <c r="L175" s="259" t="str">
        <f>'Parcijalni_cjeloviti ispit'!N176</f>
        <v>NE</v>
      </c>
      <c r="M175" s="100">
        <f>'Parcijalni_cjeloviti ispit'!O176</f>
        <v>0</v>
      </c>
      <c r="N175" s="259" t="str">
        <f>'Parcijalni_cjeloviti ispit'!P176</f>
        <v>NE</v>
      </c>
      <c r="O175" s="252">
        <f>'Parcijalni_cjeloviti ispit'!Q176</f>
        <v>0</v>
      </c>
      <c r="P175" s="252" t="str">
        <f>'Parcijalni_cjeloviti ispit'!R176</f>
        <v>NE</v>
      </c>
    </row>
    <row r="176" spans="1:16" ht="15.75" thickBot="1" x14ac:dyDescent="0.3">
      <c r="A176" s="262">
        <f>'Parcijalni_cjeloviti ispit'!C177</f>
        <v>0</v>
      </c>
      <c r="B176" s="101" t="str">
        <f>'Parcijalni_cjeloviti ispit'!D177</f>
        <v>P</v>
      </c>
      <c r="C176" s="102" t="str">
        <f>'Parcijalni_cjeloviti ispit'!E177</f>
        <v/>
      </c>
      <c r="D176" s="260">
        <f>'Parcijalni_cjeloviti ispit'!F177</f>
        <v>0</v>
      </c>
      <c r="E176" s="103" t="str">
        <f>'Parcijalni_cjeloviti ispit'!G177</f>
        <v/>
      </c>
      <c r="F176" s="260">
        <f>'Parcijalni_cjeloviti ispit'!H177</f>
        <v>0</v>
      </c>
      <c r="G176" s="103" t="str">
        <f>'Parcijalni_cjeloviti ispit'!I177</f>
        <v/>
      </c>
      <c r="H176" s="260">
        <f>'Parcijalni_cjeloviti ispit'!J177</f>
        <v>0</v>
      </c>
      <c r="I176" s="103" t="str">
        <f>'Parcijalni_cjeloviti ispit'!K177</f>
        <v/>
      </c>
      <c r="J176" s="260">
        <f>'Parcijalni_cjeloviti ispit'!L177</f>
        <v>0</v>
      </c>
      <c r="K176" s="103" t="str">
        <f>'Parcijalni_cjeloviti ispit'!M177</f>
        <v/>
      </c>
      <c r="L176" s="260">
        <f>'Parcijalni_cjeloviti ispit'!N177</f>
        <v>0</v>
      </c>
      <c r="M176" s="103" t="str">
        <f>'Parcijalni_cjeloviti ispit'!O177</f>
        <v/>
      </c>
      <c r="N176" s="260">
        <f>'Parcijalni_cjeloviti ispit'!P177</f>
        <v>0</v>
      </c>
      <c r="O176" s="251">
        <f>'Parcijalni_cjeloviti ispit'!Q177</f>
        <v>0</v>
      </c>
      <c r="P176" s="251">
        <f>'Parcijalni_cjeloviti ispit'!R177</f>
        <v>0</v>
      </c>
    </row>
    <row r="177" spans="1:16" x14ac:dyDescent="0.25">
      <c r="A177" s="261">
        <f>'Parcijalni_cjeloviti ispit'!C178</f>
        <v>0</v>
      </c>
      <c r="B177" s="99" t="str">
        <f>'Parcijalni_cjeloviti ispit'!D178</f>
        <v>B</v>
      </c>
      <c r="C177" s="100">
        <f>'Parcijalni_cjeloviti ispit'!E178</f>
        <v>0</v>
      </c>
      <c r="D177" s="259" t="str">
        <f>'Parcijalni_cjeloviti ispit'!F178</f>
        <v>NE</v>
      </c>
      <c r="E177" s="100">
        <f>'Parcijalni_cjeloviti ispit'!G178</f>
        <v>0</v>
      </c>
      <c r="F177" s="259" t="str">
        <f>'Parcijalni_cjeloviti ispit'!H178</f>
        <v>NE</v>
      </c>
      <c r="G177" s="100">
        <f>'Parcijalni_cjeloviti ispit'!I178</f>
        <v>0</v>
      </c>
      <c r="H177" s="259" t="str">
        <f>'Parcijalni_cjeloviti ispit'!J178</f>
        <v>NE</v>
      </c>
      <c r="I177" s="100">
        <f>'Parcijalni_cjeloviti ispit'!K178</f>
        <v>0</v>
      </c>
      <c r="J177" s="259" t="str">
        <f>'Parcijalni_cjeloviti ispit'!L178</f>
        <v>NE</v>
      </c>
      <c r="K177" s="100">
        <f>'Parcijalni_cjeloviti ispit'!M178</f>
        <v>0</v>
      </c>
      <c r="L177" s="259" t="str">
        <f>'Parcijalni_cjeloviti ispit'!N178</f>
        <v>NE</v>
      </c>
      <c r="M177" s="100">
        <f>'Parcijalni_cjeloviti ispit'!O178</f>
        <v>0</v>
      </c>
      <c r="N177" s="259" t="str">
        <f>'Parcijalni_cjeloviti ispit'!P178</f>
        <v>NE</v>
      </c>
      <c r="O177" s="252">
        <f>'Parcijalni_cjeloviti ispit'!Q178</f>
        <v>0</v>
      </c>
      <c r="P177" s="252" t="str">
        <f>'Parcijalni_cjeloviti ispit'!R178</f>
        <v>NE</v>
      </c>
    </row>
    <row r="178" spans="1:16" ht="15.75" thickBot="1" x14ac:dyDescent="0.3">
      <c r="A178" s="262">
        <f>'Parcijalni_cjeloviti ispit'!C179</f>
        <v>0</v>
      </c>
      <c r="B178" s="101" t="str">
        <f>'Parcijalni_cjeloviti ispit'!D179</f>
        <v>P</v>
      </c>
      <c r="C178" s="102" t="str">
        <f>'Parcijalni_cjeloviti ispit'!E179</f>
        <v/>
      </c>
      <c r="D178" s="260">
        <f>'Parcijalni_cjeloviti ispit'!F179</f>
        <v>0</v>
      </c>
      <c r="E178" s="103" t="str">
        <f>'Parcijalni_cjeloviti ispit'!G179</f>
        <v/>
      </c>
      <c r="F178" s="260">
        <f>'Parcijalni_cjeloviti ispit'!H179</f>
        <v>0</v>
      </c>
      <c r="G178" s="103" t="str">
        <f>'Parcijalni_cjeloviti ispit'!I179</f>
        <v/>
      </c>
      <c r="H178" s="260">
        <f>'Parcijalni_cjeloviti ispit'!J179</f>
        <v>0</v>
      </c>
      <c r="I178" s="103" t="str">
        <f>'Parcijalni_cjeloviti ispit'!K179</f>
        <v/>
      </c>
      <c r="J178" s="260">
        <f>'Parcijalni_cjeloviti ispit'!L179</f>
        <v>0</v>
      </c>
      <c r="K178" s="103" t="str">
        <f>'Parcijalni_cjeloviti ispit'!M179</f>
        <v/>
      </c>
      <c r="L178" s="260">
        <f>'Parcijalni_cjeloviti ispit'!N179</f>
        <v>0</v>
      </c>
      <c r="M178" s="103" t="str">
        <f>'Parcijalni_cjeloviti ispit'!O179</f>
        <v/>
      </c>
      <c r="N178" s="260">
        <f>'Parcijalni_cjeloviti ispit'!P179</f>
        <v>0</v>
      </c>
      <c r="O178" s="251">
        <f>'Parcijalni_cjeloviti ispit'!Q179</f>
        <v>0</v>
      </c>
      <c r="P178" s="251">
        <f>'Parcijalni_cjeloviti ispit'!R179</f>
        <v>0</v>
      </c>
    </row>
    <row r="179" spans="1:16" x14ac:dyDescent="0.25">
      <c r="A179" s="261">
        <f>'Parcijalni_cjeloviti ispit'!C180</f>
        <v>0</v>
      </c>
      <c r="B179" s="99" t="str">
        <f>'Parcijalni_cjeloviti ispit'!D180</f>
        <v>B</v>
      </c>
      <c r="C179" s="100">
        <f>'Parcijalni_cjeloviti ispit'!E180</f>
        <v>0</v>
      </c>
      <c r="D179" s="259" t="str">
        <f>'Parcijalni_cjeloviti ispit'!F180</f>
        <v>NE</v>
      </c>
      <c r="E179" s="100">
        <f>'Parcijalni_cjeloviti ispit'!G180</f>
        <v>0</v>
      </c>
      <c r="F179" s="259" t="str">
        <f>'Parcijalni_cjeloviti ispit'!H180</f>
        <v>NE</v>
      </c>
      <c r="G179" s="100">
        <f>'Parcijalni_cjeloviti ispit'!I180</f>
        <v>0</v>
      </c>
      <c r="H179" s="259" t="str">
        <f>'Parcijalni_cjeloviti ispit'!J180</f>
        <v>NE</v>
      </c>
      <c r="I179" s="100">
        <f>'Parcijalni_cjeloviti ispit'!K180</f>
        <v>0</v>
      </c>
      <c r="J179" s="259" t="str">
        <f>'Parcijalni_cjeloviti ispit'!L180</f>
        <v>NE</v>
      </c>
      <c r="K179" s="100">
        <f>'Parcijalni_cjeloviti ispit'!M180</f>
        <v>0</v>
      </c>
      <c r="L179" s="259" t="str">
        <f>'Parcijalni_cjeloviti ispit'!N180</f>
        <v>NE</v>
      </c>
      <c r="M179" s="100">
        <f>'Parcijalni_cjeloviti ispit'!O180</f>
        <v>0</v>
      </c>
      <c r="N179" s="259" t="str">
        <f>'Parcijalni_cjeloviti ispit'!P180</f>
        <v>NE</v>
      </c>
      <c r="O179" s="252">
        <f>'Parcijalni_cjeloviti ispit'!Q180</f>
        <v>0</v>
      </c>
      <c r="P179" s="252" t="str">
        <f>'Parcijalni_cjeloviti ispit'!R180</f>
        <v>NE</v>
      </c>
    </row>
    <row r="180" spans="1:16" ht="15.75" thickBot="1" x14ac:dyDescent="0.3">
      <c r="A180" s="262">
        <f>'Parcijalni_cjeloviti ispit'!C181</f>
        <v>0</v>
      </c>
      <c r="B180" s="101" t="str">
        <f>'Parcijalni_cjeloviti ispit'!D181</f>
        <v>P</v>
      </c>
      <c r="C180" s="102" t="str">
        <f>'Parcijalni_cjeloviti ispit'!E181</f>
        <v/>
      </c>
      <c r="D180" s="260">
        <f>'Parcijalni_cjeloviti ispit'!F181</f>
        <v>0</v>
      </c>
      <c r="E180" s="103" t="str">
        <f>'Parcijalni_cjeloviti ispit'!G181</f>
        <v/>
      </c>
      <c r="F180" s="260">
        <f>'Parcijalni_cjeloviti ispit'!H181</f>
        <v>0</v>
      </c>
      <c r="G180" s="103" t="str">
        <f>'Parcijalni_cjeloviti ispit'!I181</f>
        <v/>
      </c>
      <c r="H180" s="260">
        <f>'Parcijalni_cjeloviti ispit'!J181</f>
        <v>0</v>
      </c>
      <c r="I180" s="103" t="str">
        <f>'Parcijalni_cjeloviti ispit'!K181</f>
        <v/>
      </c>
      <c r="J180" s="260">
        <f>'Parcijalni_cjeloviti ispit'!L181</f>
        <v>0</v>
      </c>
      <c r="K180" s="103" t="str">
        <f>'Parcijalni_cjeloviti ispit'!M181</f>
        <v/>
      </c>
      <c r="L180" s="260">
        <f>'Parcijalni_cjeloviti ispit'!N181</f>
        <v>0</v>
      </c>
      <c r="M180" s="103" t="str">
        <f>'Parcijalni_cjeloviti ispit'!O181</f>
        <v/>
      </c>
      <c r="N180" s="260">
        <f>'Parcijalni_cjeloviti ispit'!P181</f>
        <v>0</v>
      </c>
      <c r="O180" s="251">
        <f>'Parcijalni_cjeloviti ispit'!Q181</f>
        <v>0</v>
      </c>
      <c r="P180" s="251">
        <f>'Parcijalni_cjeloviti ispit'!R181</f>
        <v>0</v>
      </c>
    </row>
    <row r="181" spans="1:16" x14ac:dyDescent="0.25">
      <c r="A181" s="261">
        <f>'Parcijalni_cjeloviti ispit'!C182</f>
        <v>0</v>
      </c>
      <c r="B181" s="99" t="str">
        <f>'Parcijalni_cjeloviti ispit'!D182</f>
        <v>B</v>
      </c>
      <c r="C181" s="100">
        <f>'Parcijalni_cjeloviti ispit'!E182</f>
        <v>0</v>
      </c>
      <c r="D181" s="259" t="str">
        <f>'Parcijalni_cjeloviti ispit'!F182</f>
        <v>NE</v>
      </c>
      <c r="E181" s="100">
        <f>'Parcijalni_cjeloviti ispit'!G182</f>
        <v>0</v>
      </c>
      <c r="F181" s="259" t="str">
        <f>'Parcijalni_cjeloviti ispit'!H182</f>
        <v>NE</v>
      </c>
      <c r="G181" s="100">
        <f>'Parcijalni_cjeloviti ispit'!I182</f>
        <v>0</v>
      </c>
      <c r="H181" s="259" t="str">
        <f>'Parcijalni_cjeloviti ispit'!J182</f>
        <v>NE</v>
      </c>
      <c r="I181" s="100">
        <f>'Parcijalni_cjeloviti ispit'!K182</f>
        <v>0</v>
      </c>
      <c r="J181" s="259" t="str">
        <f>'Parcijalni_cjeloviti ispit'!L182</f>
        <v>NE</v>
      </c>
      <c r="K181" s="100">
        <f>'Parcijalni_cjeloviti ispit'!M182</f>
        <v>0</v>
      </c>
      <c r="L181" s="259" t="str">
        <f>'Parcijalni_cjeloviti ispit'!N182</f>
        <v>NE</v>
      </c>
      <c r="M181" s="100">
        <f>'Parcijalni_cjeloviti ispit'!O182</f>
        <v>0</v>
      </c>
      <c r="N181" s="259" t="str">
        <f>'Parcijalni_cjeloviti ispit'!P182</f>
        <v>NE</v>
      </c>
      <c r="O181" s="252">
        <f>'Parcijalni_cjeloviti ispit'!Q182</f>
        <v>0</v>
      </c>
      <c r="P181" s="252" t="str">
        <f>'Parcijalni_cjeloviti ispit'!R182</f>
        <v>NE</v>
      </c>
    </row>
    <row r="182" spans="1:16" ht="15.75" thickBot="1" x14ac:dyDescent="0.3">
      <c r="A182" s="262">
        <f>'Parcijalni_cjeloviti ispit'!C183</f>
        <v>0</v>
      </c>
      <c r="B182" s="101" t="str">
        <f>'Parcijalni_cjeloviti ispit'!D183</f>
        <v>P</v>
      </c>
      <c r="C182" s="102" t="str">
        <f>'Parcijalni_cjeloviti ispit'!E183</f>
        <v/>
      </c>
      <c r="D182" s="260">
        <f>'Parcijalni_cjeloviti ispit'!F183</f>
        <v>0</v>
      </c>
      <c r="E182" s="103" t="str">
        <f>'Parcijalni_cjeloviti ispit'!G183</f>
        <v/>
      </c>
      <c r="F182" s="260">
        <f>'Parcijalni_cjeloviti ispit'!H183</f>
        <v>0</v>
      </c>
      <c r="G182" s="103" t="str">
        <f>'Parcijalni_cjeloviti ispit'!I183</f>
        <v/>
      </c>
      <c r="H182" s="260">
        <f>'Parcijalni_cjeloviti ispit'!J183</f>
        <v>0</v>
      </c>
      <c r="I182" s="103" t="str">
        <f>'Parcijalni_cjeloviti ispit'!K183</f>
        <v/>
      </c>
      <c r="J182" s="260">
        <f>'Parcijalni_cjeloviti ispit'!L183</f>
        <v>0</v>
      </c>
      <c r="K182" s="103" t="str">
        <f>'Parcijalni_cjeloviti ispit'!M183</f>
        <v/>
      </c>
      <c r="L182" s="260">
        <f>'Parcijalni_cjeloviti ispit'!N183</f>
        <v>0</v>
      </c>
      <c r="M182" s="103" t="str">
        <f>'Parcijalni_cjeloviti ispit'!O183</f>
        <v/>
      </c>
      <c r="N182" s="260">
        <f>'Parcijalni_cjeloviti ispit'!P183</f>
        <v>0</v>
      </c>
      <c r="O182" s="251">
        <f>'Parcijalni_cjeloviti ispit'!Q183</f>
        <v>0</v>
      </c>
      <c r="P182" s="251">
        <f>'Parcijalni_cjeloviti ispit'!R183</f>
        <v>0</v>
      </c>
    </row>
    <row r="183" spans="1:16" x14ac:dyDescent="0.25">
      <c r="A183" s="261">
        <f>'Parcijalni_cjeloviti ispit'!C184</f>
        <v>0</v>
      </c>
      <c r="B183" s="99" t="str">
        <f>'Parcijalni_cjeloviti ispit'!D184</f>
        <v>B</v>
      </c>
      <c r="C183" s="100">
        <f>'Parcijalni_cjeloviti ispit'!E184</f>
        <v>0</v>
      </c>
      <c r="D183" s="259" t="str">
        <f>'Parcijalni_cjeloviti ispit'!F184</f>
        <v>NE</v>
      </c>
      <c r="E183" s="100">
        <f>'Parcijalni_cjeloviti ispit'!G184</f>
        <v>0</v>
      </c>
      <c r="F183" s="259" t="str">
        <f>'Parcijalni_cjeloviti ispit'!H184</f>
        <v>NE</v>
      </c>
      <c r="G183" s="100">
        <f>'Parcijalni_cjeloviti ispit'!I184</f>
        <v>0</v>
      </c>
      <c r="H183" s="259" t="str">
        <f>'Parcijalni_cjeloviti ispit'!J184</f>
        <v>NE</v>
      </c>
      <c r="I183" s="100">
        <f>'Parcijalni_cjeloviti ispit'!K184</f>
        <v>0</v>
      </c>
      <c r="J183" s="259" t="str">
        <f>'Parcijalni_cjeloviti ispit'!L184</f>
        <v>NE</v>
      </c>
      <c r="K183" s="100">
        <f>'Parcijalni_cjeloviti ispit'!M184</f>
        <v>0</v>
      </c>
      <c r="L183" s="259" t="str">
        <f>'Parcijalni_cjeloviti ispit'!N184</f>
        <v>NE</v>
      </c>
      <c r="M183" s="100">
        <f>'Parcijalni_cjeloviti ispit'!O184</f>
        <v>0</v>
      </c>
      <c r="N183" s="259" t="str">
        <f>'Parcijalni_cjeloviti ispit'!P184</f>
        <v>NE</v>
      </c>
      <c r="O183" s="252">
        <f>'Parcijalni_cjeloviti ispit'!Q184</f>
        <v>0</v>
      </c>
      <c r="P183" s="252" t="str">
        <f>'Parcijalni_cjeloviti ispit'!R184</f>
        <v>NE</v>
      </c>
    </row>
    <row r="184" spans="1:16" ht="15.75" thickBot="1" x14ac:dyDescent="0.3">
      <c r="A184" s="262">
        <f>'Parcijalni_cjeloviti ispit'!C185</f>
        <v>0</v>
      </c>
      <c r="B184" s="101" t="str">
        <f>'Parcijalni_cjeloviti ispit'!D185</f>
        <v>P</v>
      </c>
      <c r="C184" s="102" t="str">
        <f>'Parcijalni_cjeloviti ispit'!E185</f>
        <v/>
      </c>
      <c r="D184" s="260">
        <f>'Parcijalni_cjeloviti ispit'!F185</f>
        <v>0</v>
      </c>
      <c r="E184" s="103" t="str">
        <f>'Parcijalni_cjeloviti ispit'!G185</f>
        <v/>
      </c>
      <c r="F184" s="260">
        <f>'Parcijalni_cjeloviti ispit'!H185</f>
        <v>0</v>
      </c>
      <c r="G184" s="103" t="str">
        <f>'Parcijalni_cjeloviti ispit'!I185</f>
        <v/>
      </c>
      <c r="H184" s="260">
        <f>'Parcijalni_cjeloviti ispit'!J185</f>
        <v>0</v>
      </c>
      <c r="I184" s="103" t="str">
        <f>'Parcijalni_cjeloviti ispit'!K185</f>
        <v/>
      </c>
      <c r="J184" s="260">
        <f>'Parcijalni_cjeloviti ispit'!L185</f>
        <v>0</v>
      </c>
      <c r="K184" s="103" t="str">
        <f>'Parcijalni_cjeloviti ispit'!M185</f>
        <v/>
      </c>
      <c r="L184" s="260">
        <f>'Parcijalni_cjeloviti ispit'!N185</f>
        <v>0</v>
      </c>
      <c r="M184" s="103" t="str">
        <f>'Parcijalni_cjeloviti ispit'!O185</f>
        <v/>
      </c>
      <c r="N184" s="260">
        <f>'Parcijalni_cjeloviti ispit'!P185</f>
        <v>0</v>
      </c>
      <c r="O184" s="251">
        <f>'Parcijalni_cjeloviti ispit'!Q185</f>
        <v>0</v>
      </c>
      <c r="P184" s="251">
        <f>'Parcijalni_cjeloviti ispit'!R185</f>
        <v>0</v>
      </c>
    </row>
    <row r="185" spans="1:16" x14ac:dyDescent="0.25">
      <c r="A185" s="261">
        <f>'Parcijalni_cjeloviti ispit'!C186</f>
        <v>0</v>
      </c>
      <c r="B185" s="99" t="str">
        <f>'Parcijalni_cjeloviti ispit'!D186</f>
        <v>B</v>
      </c>
      <c r="C185" s="100">
        <f>'Parcijalni_cjeloviti ispit'!E186</f>
        <v>0</v>
      </c>
      <c r="D185" s="259" t="str">
        <f>'Parcijalni_cjeloviti ispit'!F186</f>
        <v>NE</v>
      </c>
      <c r="E185" s="100">
        <f>'Parcijalni_cjeloviti ispit'!G186</f>
        <v>0</v>
      </c>
      <c r="F185" s="259" t="str">
        <f>'Parcijalni_cjeloviti ispit'!H186</f>
        <v>NE</v>
      </c>
      <c r="G185" s="100">
        <f>'Parcijalni_cjeloviti ispit'!I186</f>
        <v>0</v>
      </c>
      <c r="H185" s="259" t="str">
        <f>'Parcijalni_cjeloviti ispit'!J186</f>
        <v>NE</v>
      </c>
      <c r="I185" s="100">
        <f>'Parcijalni_cjeloviti ispit'!K186</f>
        <v>0</v>
      </c>
      <c r="J185" s="259" t="str">
        <f>'Parcijalni_cjeloviti ispit'!L186</f>
        <v>NE</v>
      </c>
      <c r="K185" s="100">
        <f>'Parcijalni_cjeloviti ispit'!M186</f>
        <v>0</v>
      </c>
      <c r="L185" s="259" t="str">
        <f>'Parcijalni_cjeloviti ispit'!N186</f>
        <v>NE</v>
      </c>
      <c r="M185" s="100">
        <f>'Parcijalni_cjeloviti ispit'!O186</f>
        <v>0</v>
      </c>
      <c r="N185" s="259" t="str">
        <f>'Parcijalni_cjeloviti ispit'!P186</f>
        <v>NE</v>
      </c>
      <c r="O185" s="252">
        <f>'Parcijalni_cjeloviti ispit'!Q186</f>
        <v>0</v>
      </c>
      <c r="P185" s="252" t="str">
        <f>'Parcijalni_cjeloviti ispit'!R186</f>
        <v>NE</v>
      </c>
    </row>
    <row r="186" spans="1:16" ht="15.75" thickBot="1" x14ac:dyDescent="0.3">
      <c r="A186" s="262">
        <f>'Parcijalni_cjeloviti ispit'!C187</f>
        <v>0</v>
      </c>
      <c r="B186" s="101" t="str">
        <f>'Parcijalni_cjeloviti ispit'!D187</f>
        <v>P</v>
      </c>
      <c r="C186" s="102" t="str">
        <f>'Parcijalni_cjeloviti ispit'!E187</f>
        <v/>
      </c>
      <c r="D186" s="260">
        <f>'Parcijalni_cjeloviti ispit'!F187</f>
        <v>0</v>
      </c>
      <c r="E186" s="103" t="str">
        <f>'Parcijalni_cjeloviti ispit'!G187</f>
        <v/>
      </c>
      <c r="F186" s="260">
        <f>'Parcijalni_cjeloviti ispit'!H187</f>
        <v>0</v>
      </c>
      <c r="G186" s="103" t="str">
        <f>'Parcijalni_cjeloviti ispit'!I187</f>
        <v/>
      </c>
      <c r="H186" s="260">
        <f>'Parcijalni_cjeloviti ispit'!J187</f>
        <v>0</v>
      </c>
      <c r="I186" s="103" t="str">
        <f>'Parcijalni_cjeloviti ispit'!K187</f>
        <v/>
      </c>
      <c r="J186" s="260">
        <f>'Parcijalni_cjeloviti ispit'!L187</f>
        <v>0</v>
      </c>
      <c r="K186" s="103" t="str">
        <f>'Parcijalni_cjeloviti ispit'!M187</f>
        <v/>
      </c>
      <c r="L186" s="260">
        <f>'Parcijalni_cjeloviti ispit'!N187</f>
        <v>0</v>
      </c>
      <c r="M186" s="103" t="str">
        <f>'Parcijalni_cjeloviti ispit'!O187</f>
        <v/>
      </c>
      <c r="N186" s="260">
        <f>'Parcijalni_cjeloviti ispit'!P187</f>
        <v>0</v>
      </c>
      <c r="O186" s="251">
        <f>'Parcijalni_cjeloviti ispit'!Q187</f>
        <v>0</v>
      </c>
      <c r="P186" s="251">
        <f>'Parcijalni_cjeloviti ispit'!R187</f>
        <v>0</v>
      </c>
    </row>
    <row r="187" spans="1:16" x14ac:dyDescent="0.25">
      <c r="A187" s="261">
        <f>'Parcijalni_cjeloviti ispit'!C188</f>
        <v>0</v>
      </c>
      <c r="B187" s="99" t="str">
        <f>'Parcijalni_cjeloviti ispit'!D188</f>
        <v>B</v>
      </c>
      <c r="C187" s="100">
        <f>'Parcijalni_cjeloviti ispit'!E188</f>
        <v>0</v>
      </c>
      <c r="D187" s="259" t="str">
        <f>'Parcijalni_cjeloviti ispit'!F188</f>
        <v>NE</v>
      </c>
      <c r="E187" s="100">
        <f>'Parcijalni_cjeloviti ispit'!G188</f>
        <v>0</v>
      </c>
      <c r="F187" s="259" t="str">
        <f>'Parcijalni_cjeloviti ispit'!H188</f>
        <v>NE</v>
      </c>
      <c r="G187" s="100">
        <f>'Parcijalni_cjeloviti ispit'!I188</f>
        <v>0</v>
      </c>
      <c r="H187" s="259" t="str">
        <f>'Parcijalni_cjeloviti ispit'!J188</f>
        <v>NE</v>
      </c>
      <c r="I187" s="100">
        <f>'Parcijalni_cjeloviti ispit'!K188</f>
        <v>0</v>
      </c>
      <c r="J187" s="259" t="str">
        <f>'Parcijalni_cjeloviti ispit'!L188</f>
        <v>NE</v>
      </c>
      <c r="K187" s="100">
        <f>'Parcijalni_cjeloviti ispit'!M188</f>
        <v>0</v>
      </c>
      <c r="L187" s="259" t="str">
        <f>'Parcijalni_cjeloviti ispit'!N188</f>
        <v>NE</v>
      </c>
      <c r="M187" s="100">
        <f>'Parcijalni_cjeloviti ispit'!O188</f>
        <v>0</v>
      </c>
      <c r="N187" s="259" t="str">
        <f>'Parcijalni_cjeloviti ispit'!P188</f>
        <v>NE</v>
      </c>
      <c r="O187" s="252">
        <f>'Parcijalni_cjeloviti ispit'!Q188</f>
        <v>0</v>
      </c>
      <c r="P187" s="252" t="str">
        <f>'Parcijalni_cjeloviti ispit'!R188</f>
        <v>NE</v>
      </c>
    </row>
    <row r="188" spans="1:16" ht="15.75" thickBot="1" x14ac:dyDescent="0.3">
      <c r="A188" s="262">
        <f>'Parcijalni_cjeloviti ispit'!C189</f>
        <v>0</v>
      </c>
      <c r="B188" s="101" t="str">
        <f>'Parcijalni_cjeloviti ispit'!D189</f>
        <v>P</v>
      </c>
      <c r="C188" s="102" t="str">
        <f>'Parcijalni_cjeloviti ispit'!E189</f>
        <v/>
      </c>
      <c r="D188" s="260">
        <f>'Parcijalni_cjeloviti ispit'!F189</f>
        <v>0</v>
      </c>
      <c r="E188" s="103" t="str">
        <f>'Parcijalni_cjeloviti ispit'!G189</f>
        <v/>
      </c>
      <c r="F188" s="260">
        <f>'Parcijalni_cjeloviti ispit'!H189</f>
        <v>0</v>
      </c>
      <c r="G188" s="103" t="str">
        <f>'Parcijalni_cjeloviti ispit'!I189</f>
        <v/>
      </c>
      <c r="H188" s="260">
        <f>'Parcijalni_cjeloviti ispit'!J189</f>
        <v>0</v>
      </c>
      <c r="I188" s="103" t="str">
        <f>'Parcijalni_cjeloviti ispit'!K189</f>
        <v/>
      </c>
      <c r="J188" s="260">
        <f>'Parcijalni_cjeloviti ispit'!L189</f>
        <v>0</v>
      </c>
      <c r="K188" s="103" t="str">
        <f>'Parcijalni_cjeloviti ispit'!M189</f>
        <v/>
      </c>
      <c r="L188" s="260">
        <f>'Parcijalni_cjeloviti ispit'!N189</f>
        <v>0</v>
      </c>
      <c r="M188" s="103" t="str">
        <f>'Parcijalni_cjeloviti ispit'!O189</f>
        <v/>
      </c>
      <c r="N188" s="260">
        <f>'Parcijalni_cjeloviti ispit'!P189</f>
        <v>0</v>
      </c>
      <c r="O188" s="251">
        <f>'Parcijalni_cjeloviti ispit'!Q189</f>
        <v>0</v>
      </c>
      <c r="P188" s="251">
        <f>'Parcijalni_cjeloviti ispit'!R189</f>
        <v>0</v>
      </c>
    </row>
    <row r="189" spans="1:16" x14ac:dyDescent="0.25">
      <c r="A189" s="261">
        <f>'Parcijalni_cjeloviti ispit'!C190</f>
        <v>0</v>
      </c>
      <c r="B189" s="99" t="str">
        <f>'Parcijalni_cjeloviti ispit'!D190</f>
        <v>B</v>
      </c>
      <c r="C189" s="100">
        <f>'Parcijalni_cjeloviti ispit'!E190</f>
        <v>0</v>
      </c>
      <c r="D189" s="259" t="str">
        <f>'Parcijalni_cjeloviti ispit'!F190</f>
        <v>NE</v>
      </c>
      <c r="E189" s="100">
        <f>'Parcijalni_cjeloviti ispit'!G190</f>
        <v>0</v>
      </c>
      <c r="F189" s="259" t="str">
        <f>'Parcijalni_cjeloviti ispit'!H190</f>
        <v>NE</v>
      </c>
      <c r="G189" s="100">
        <f>'Parcijalni_cjeloviti ispit'!I190</f>
        <v>0</v>
      </c>
      <c r="H189" s="259" t="str">
        <f>'Parcijalni_cjeloviti ispit'!J190</f>
        <v>NE</v>
      </c>
      <c r="I189" s="100">
        <f>'Parcijalni_cjeloviti ispit'!K190</f>
        <v>0</v>
      </c>
      <c r="J189" s="259" t="str">
        <f>'Parcijalni_cjeloviti ispit'!L190</f>
        <v>NE</v>
      </c>
      <c r="K189" s="100">
        <f>'Parcijalni_cjeloviti ispit'!M190</f>
        <v>0</v>
      </c>
      <c r="L189" s="259" t="str">
        <f>'Parcijalni_cjeloviti ispit'!N190</f>
        <v>NE</v>
      </c>
      <c r="M189" s="100">
        <f>'Parcijalni_cjeloviti ispit'!O190</f>
        <v>0</v>
      </c>
      <c r="N189" s="259" t="str">
        <f>'Parcijalni_cjeloviti ispit'!P190</f>
        <v>NE</v>
      </c>
      <c r="O189" s="252">
        <f>'Parcijalni_cjeloviti ispit'!Q190</f>
        <v>0</v>
      </c>
      <c r="P189" s="252" t="str">
        <f>'Parcijalni_cjeloviti ispit'!R190</f>
        <v>NE</v>
      </c>
    </row>
    <row r="190" spans="1:16" ht="15.75" thickBot="1" x14ac:dyDescent="0.3">
      <c r="A190" s="262">
        <f>'Parcijalni_cjeloviti ispit'!C191</f>
        <v>0</v>
      </c>
      <c r="B190" s="101" t="str">
        <f>'Parcijalni_cjeloviti ispit'!D191</f>
        <v>P</v>
      </c>
      <c r="C190" s="102" t="str">
        <f>'Parcijalni_cjeloviti ispit'!E191</f>
        <v/>
      </c>
      <c r="D190" s="260">
        <f>'Parcijalni_cjeloviti ispit'!F191</f>
        <v>0</v>
      </c>
      <c r="E190" s="103" t="str">
        <f>'Parcijalni_cjeloviti ispit'!G191</f>
        <v/>
      </c>
      <c r="F190" s="260">
        <f>'Parcijalni_cjeloviti ispit'!H191</f>
        <v>0</v>
      </c>
      <c r="G190" s="103" t="str">
        <f>'Parcijalni_cjeloviti ispit'!I191</f>
        <v/>
      </c>
      <c r="H190" s="260">
        <f>'Parcijalni_cjeloviti ispit'!J191</f>
        <v>0</v>
      </c>
      <c r="I190" s="103" t="str">
        <f>'Parcijalni_cjeloviti ispit'!K191</f>
        <v/>
      </c>
      <c r="J190" s="260">
        <f>'Parcijalni_cjeloviti ispit'!L191</f>
        <v>0</v>
      </c>
      <c r="K190" s="103" t="str">
        <f>'Parcijalni_cjeloviti ispit'!M191</f>
        <v/>
      </c>
      <c r="L190" s="260">
        <f>'Parcijalni_cjeloviti ispit'!N191</f>
        <v>0</v>
      </c>
      <c r="M190" s="103" t="str">
        <f>'Parcijalni_cjeloviti ispit'!O191</f>
        <v/>
      </c>
      <c r="N190" s="260">
        <f>'Parcijalni_cjeloviti ispit'!P191</f>
        <v>0</v>
      </c>
      <c r="O190" s="251">
        <f>'Parcijalni_cjeloviti ispit'!Q191</f>
        <v>0</v>
      </c>
      <c r="P190" s="251">
        <f>'Parcijalni_cjeloviti ispit'!R191</f>
        <v>0</v>
      </c>
    </row>
    <row r="191" spans="1:16" x14ac:dyDescent="0.25">
      <c r="A191" s="261">
        <f>'Parcijalni_cjeloviti ispit'!C192</f>
        <v>0</v>
      </c>
      <c r="B191" s="99" t="str">
        <f>'Parcijalni_cjeloviti ispit'!D192</f>
        <v>B</v>
      </c>
      <c r="C191" s="100">
        <f>'Parcijalni_cjeloviti ispit'!E192</f>
        <v>0</v>
      </c>
      <c r="D191" s="259" t="str">
        <f>'Parcijalni_cjeloviti ispit'!F192</f>
        <v>NE</v>
      </c>
      <c r="E191" s="100">
        <f>'Parcijalni_cjeloviti ispit'!G192</f>
        <v>0</v>
      </c>
      <c r="F191" s="259" t="str">
        <f>'Parcijalni_cjeloviti ispit'!H192</f>
        <v>NE</v>
      </c>
      <c r="G191" s="100">
        <f>'Parcijalni_cjeloviti ispit'!I192</f>
        <v>0</v>
      </c>
      <c r="H191" s="259" t="str">
        <f>'Parcijalni_cjeloviti ispit'!J192</f>
        <v>NE</v>
      </c>
      <c r="I191" s="100">
        <f>'Parcijalni_cjeloviti ispit'!K192</f>
        <v>0</v>
      </c>
      <c r="J191" s="259" t="str">
        <f>'Parcijalni_cjeloviti ispit'!L192</f>
        <v>NE</v>
      </c>
      <c r="K191" s="100">
        <f>'Parcijalni_cjeloviti ispit'!M192</f>
        <v>0</v>
      </c>
      <c r="L191" s="259" t="str">
        <f>'Parcijalni_cjeloviti ispit'!N192</f>
        <v>NE</v>
      </c>
      <c r="M191" s="100">
        <f>'Parcijalni_cjeloviti ispit'!O192</f>
        <v>0</v>
      </c>
      <c r="N191" s="259" t="str">
        <f>'Parcijalni_cjeloviti ispit'!P192</f>
        <v>NE</v>
      </c>
      <c r="O191" s="252">
        <f>'Parcijalni_cjeloviti ispit'!Q192</f>
        <v>0</v>
      </c>
      <c r="P191" s="252" t="str">
        <f>'Parcijalni_cjeloviti ispit'!R192</f>
        <v>NE</v>
      </c>
    </row>
    <row r="192" spans="1:16" ht="15.75" thickBot="1" x14ac:dyDescent="0.3">
      <c r="A192" s="262">
        <f>'Parcijalni_cjeloviti ispit'!C193</f>
        <v>0</v>
      </c>
      <c r="B192" s="101" t="str">
        <f>'Parcijalni_cjeloviti ispit'!D193</f>
        <v>P</v>
      </c>
      <c r="C192" s="102" t="str">
        <f>'Parcijalni_cjeloviti ispit'!E193</f>
        <v/>
      </c>
      <c r="D192" s="260">
        <f>'Parcijalni_cjeloviti ispit'!F193</f>
        <v>0</v>
      </c>
      <c r="E192" s="103" t="str">
        <f>'Parcijalni_cjeloviti ispit'!G193</f>
        <v/>
      </c>
      <c r="F192" s="260">
        <f>'Parcijalni_cjeloviti ispit'!H193</f>
        <v>0</v>
      </c>
      <c r="G192" s="103" t="str">
        <f>'Parcijalni_cjeloviti ispit'!I193</f>
        <v/>
      </c>
      <c r="H192" s="260">
        <f>'Parcijalni_cjeloviti ispit'!J193</f>
        <v>0</v>
      </c>
      <c r="I192" s="103" t="str">
        <f>'Parcijalni_cjeloviti ispit'!K193</f>
        <v/>
      </c>
      <c r="J192" s="260">
        <f>'Parcijalni_cjeloviti ispit'!L193</f>
        <v>0</v>
      </c>
      <c r="K192" s="103" t="str">
        <f>'Parcijalni_cjeloviti ispit'!M193</f>
        <v/>
      </c>
      <c r="L192" s="260">
        <f>'Parcijalni_cjeloviti ispit'!N193</f>
        <v>0</v>
      </c>
      <c r="M192" s="103" t="str">
        <f>'Parcijalni_cjeloviti ispit'!O193</f>
        <v/>
      </c>
      <c r="N192" s="260">
        <f>'Parcijalni_cjeloviti ispit'!P193</f>
        <v>0</v>
      </c>
      <c r="O192" s="251">
        <f>'Parcijalni_cjeloviti ispit'!Q193</f>
        <v>0</v>
      </c>
      <c r="P192" s="251">
        <f>'Parcijalni_cjeloviti ispit'!R193</f>
        <v>0</v>
      </c>
    </row>
    <row r="193" spans="1:16" x14ac:dyDescent="0.25">
      <c r="A193" s="261">
        <f>'Parcijalni_cjeloviti ispit'!C194</f>
        <v>0</v>
      </c>
      <c r="B193" s="99" t="str">
        <f>'Parcijalni_cjeloviti ispit'!D194</f>
        <v>B</v>
      </c>
      <c r="C193" s="100">
        <f>'Parcijalni_cjeloviti ispit'!E194</f>
        <v>0</v>
      </c>
      <c r="D193" s="259" t="str">
        <f>'Parcijalni_cjeloviti ispit'!F194</f>
        <v>NE</v>
      </c>
      <c r="E193" s="100">
        <f>'Parcijalni_cjeloviti ispit'!G194</f>
        <v>0</v>
      </c>
      <c r="F193" s="259" t="str">
        <f>'Parcijalni_cjeloviti ispit'!H194</f>
        <v>NE</v>
      </c>
      <c r="G193" s="100">
        <f>'Parcijalni_cjeloviti ispit'!I194</f>
        <v>0</v>
      </c>
      <c r="H193" s="259" t="str">
        <f>'Parcijalni_cjeloviti ispit'!J194</f>
        <v>NE</v>
      </c>
      <c r="I193" s="100">
        <f>'Parcijalni_cjeloviti ispit'!K194</f>
        <v>0</v>
      </c>
      <c r="J193" s="259" t="str">
        <f>'Parcijalni_cjeloviti ispit'!L194</f>
        <v>NE</v>
      </c>
      <c r="K193" s="100">
        <f>'Parcijalni_cjeloviti ispit'!M194</f>
        <v>0</v>
      </c>
      <c r="L193" s="259" t="str">
        <f>'Parcijalni_cjeloviti ispit'!N194</f>
        <v>NE</v>
      </c>
      <c r="M193" s="100">
        <f>'Parcijalni_cjeloviti ispit'!O194</f>
        <v>0</v>
      </c>
      <c r="N193" s="259" t="str">
        <f>'Parcijalni_cjeloviti ispit'!P194</f>
        <v>NE</v>
      </c>
      <c r="O193" s="252">
        <f>'Parcijalni_cjeloviti ispit'!Q194</f>
        <v>0</v>
      </c>
      <c r="P193" s="252" t="str">
        <f>'Parcijalni_cjeloviti ispit'!R194</f>
        <v>NE</v>
      </c>
    </row>
    <row r="194" spans="1:16" ht="15.75" thickBot="1" x14ac:dyDescent="0.3">
      <c r="A194" s="262">
        <f>'Parcijalni_cjeloviti ispit'!C195</f>
        <v>0</v>
      </c>
      <c r="B194" s="101" t="str">
        <f>'Parcijalni_cjeloviti ispit'!D195</f>
        <v>P</v>
      </c>
      <c r="C194" s="102" t="str">
        <f>'Parcijalni_cjeloviti ispit'!E195</f>
        <v/>
      </c>
      <c r="D194" s="260">
        <f>'Parcijalni_cjeloviti ispit'!F195</f>
        <v>0</v>
      </c>
      <c r="E194" s="103" t="str">
        <f>'Parcijalni_cjeloviti ispit'!G195</f>
        <v/>
      </c>
      <c r="F194" s="260">
        <f>'Parcijalni_cjeloviti ispit'!H195</f>
        <v>0</v>
      </c>
      <c r="G194" s="103" t="str">
        <f>'Parcijalni_cjeloviti ispit'!I195</f>
        <v/>
      </c>
      <c r="H194" s="260">
        <f>'Parcijalni_cjeloviti ispit'!J195</f>
        <v>0</v>
      </c>
      <c r="I194" s="103" t="str">
        <f>'Parcijalni_cjeloviti ispit'!K195</f>
        <v/>
      </c>
      <c r="J194" s="260">
        <f>'Parcijalni_cjeloviti ispit'!L195</f>
        <v>0</v>
      </c>
      <c r="K194" s="103" t="str">
        <f>'Parcijalni_cjeloviti ispit'!M195</f>
        <v/>
      </c>
      <c r="L194" s="260">
        <f>'Parcijalni_cjeloviti ispit'!N195</f>
        <v>0</v>
      </c>
      <c r="M194" s="103" t="str">
        <f>'Parcijalni_cjeloviti ispit'!O195</f>
        <v/>
      </c>
      <c r="N194" s="260">
        <f>'Parcijalni_cjeloviti ispit'!P195</f>
        <v>0</v>
      </c>
      <c r="O194" s="251">
        <f>'Parcijalni_cjeloviti ispit'!Q195</f>
        <v>0</v>
      </c>
      <c r="P194" s="251">
        <f>'Parcijalni_cjeloviti ispit'!R195</f>
        <v>0</v>
      </c>
    </row>
    <row r="195" spans="1:16" x14ac:dyDescent="0.25">
      <c r="A195" s="261">
        <f>'Parcijalni_cjeloviti ispit'!C196</f>
        <v>0</v>
      </c>
      <c r="B195" s="99" t="str">
        <f>'Parcijalni_cjeloviti ispit'!D196</f>
        <v>B</v>
      </c>
      <c r="C195" s="100">
        <f>'Parcijalni_cjeloviti ispit'!E196</f>
        <v>0</v>
      </c>
      <c r="D195" s="259" t="str">
        <f>'Parcijalni_cjeloviti ispit'!F196</f>
        <v>NE</v>
      </c>
      <c r="E195" s="100">
        <f>'Parcijalni_cjeloviti ispit'!G196</f>
        <v>0</v>
      </c>
      <c r="F195" s="259" t="str">
        <f>'Parcijalni_cjeloviti ispit'!H196</f>
        <v>NE</v>
      </c>
      <c r="G195" s="100">
        <f>'Parcijalni_cjeloviti ispit'!I196</f>
        <v>0</v>
      </c>
      <c r="H195" s="259" t="str">
        <f>'Parcijalni_cjeloviti ispit'!J196</f>
        <v>NE</v>
      </c>
      <c r="I195" s="100">
        <f>'Parcijalni_cjeloviti ispit'!K196</f>
        <v>0</v>
      </c>
      <c r="J195" s="259" t="str">
        <f>'Parcijalni_cjeloviti ispit'!L196</f>
        <v>NE</v>
      </c>
      <c r="K195" s="100">
        <f>'Parcijalni_cjeloviti ispit'!M196</f>
        <v>0</v>
      </c>
      <c r="L195" s="259" t="str">
        <f>'Parcijalni_cjeloviti ispit'!N196</f>
        <v>NE</v>
      </c>
      <c r="M195" s="100">
        <f>'Parcijalni_cjeloviti ispit'!O196</f>
        <v>0</v>
      </c>
      <c r="N195" s="259" t="str">
        <f>'Parcijalni_cjeloviti ispit'!P196</f>
        <v>NE</v>
      </c>
      <c r="O195" s="252">
        <f>'Parcijalni_cjeloviti ispit'!Q196</f>
        <v>0</v>
      </c>
      <c r="P195" s="252" t="str">
        <f>'Parcijalni_cjeloviti ispit'!R196</f>
        <v>NE</v>
      </c>
    </row>
    <row r="196" spans="1:16" ht="15.75" thickBot="1" x14ac:dyDescent="0.3">
      <c r="A196" s="262">
        <f>'Parcijalni_cjeloviti ispit'!C197</f>
        <v>0</v>
      </c>
      <c r="B196" s="101" t="str">
        <f>'Parcijalni_cjeloviti ispit'!D197</f>
        <v>P</v>
      </c>
      <c r="C196" s="102" t="str">
        <f>'Parcijalni_cjeloviti ispit'!E197</f>
        <v/>
      </c>
      <c r="D196" s="260">
        <f>'Parcijalni_cjeloviti ispit'!F197</f>
        <v>0</v>
      </c>
      <c r="E196" s="103" t="str">
        <f>'Parcijalni_cjeloviti ispit'!G197</f>
        <v/>
      </c>
      <c r="F196" s="260">
        <f>'Parcijalni_cjeloviti ispit'!H197</f>
        <v>0</v>
      </c>
      <c r="G196" s="103" t="str">
        <f>'Parcijalni_cjeloviti ispit'!I197</f>
        <v/>
      </c>
      <c r="H196" s="260">
        <f>'Parcijalni_cjeloviti ispit'!J197</f>
        <v>0</v>
      </c>
      <c r="I196" s="103" t="str">
        <f>'Parcijalni_cjeloviti ispit'!K197</f>
        <v/>
      </c>
      <c r="J196" s="260">
        <f>'Parcijalni_cjeloviti ispit'!L197</f>
        <v>0</v>
      </c>
      <c r="K196" s="103" t="str">
        <f>'Parcijalni_cjeloviti ispit'!M197</f>
        <v/>
      </c>
      <c r="L196" s="260">
        <f>'Parcijalni_cjeloviti ispit'!N197</f>
        <v>0</v>
      </c>
      <c r="M196" s="103" t="str">
        <f>'Parcijalni_cjeloviti ispit'!O197</f>
        <v/>
      </c>
      <c r="N196" s="260">
        <f>'Parcijalni_cjeloviti ispit'!P197</f>
        <v>0</v>
      </c>
      <c r="O196" s="251">
        <f>'Parcijalni_cjeloviti ispit'!Q197</f>
        <v>0</v>
      </c>
      <c r="P196" s="251">
        <f>'Parcijalni_cjeloviti ispit'!R197</f>
        <v>0</v>
      </c>
    </row>
    <row r="197" spans="1:16" x14ac:dyDescent="0.25">
      <c r="A197" s="261">
        <f>'Parcijalni_cjeloviti ispit'!C198</f>
        <v>0</v>
      </c>
      <c r="B197" s="99" t="str">
        <f>'Parcijalni_cjeloviti ispit'!D198</f>
        <v>B</v>
      </c>
      <c r="C197" s="100">
        <f>'Parcijalni_cjeloviti ispit'!E198</f>
        <v>0</v>
      </c>
      <c r="D197" s="259" t="str">
        <f>'Parcijalni_cjeloviti ispit'!F198</f>
        <v>NE</v>
      </c>
      <c r="E197" s="100">
        <f>'Parcijalni_cjeloviti ispit'!G198</f>
        <v>0</v>
      </c>
      <c r="F197" s="259" t="str">
        <f>'Parcijalni_cjeloviti ispit'!H198</f>
        <v>NE</v>
      </c>
      <c r="G197" s="100">
        <f>'Parcijalni_cjeloviti ispit'!I198</f>
        <v>0</v>
      </c>
      <c r="H197" s="259" t="str">
        <f>'Parcijalni_cjeloviti ispit'!J198</f>
        <v>NE</v>
      </c>
      <c r="I197" s="100">
        <f>'Parcijalni_cjeloviti ispit'!K198</f>
        <v>0</v>
      </c>
      <c r="J197" s="259" t="str">
        <f>'Parcijalni_cjeloviti ispit'!L198</f>
        <v>NE</v>
      </c>
      <c r="K197" s="100">
        <f>'Parcijalni_cjeloviti ispit'!M198</f>
        <v>0</v>
      </c>
      <c r="L197" s="259" t="str">
        <f>'Parcijalni_cjeloviti ispit'!N198</f>
        <v>NE</v>
      </c>
      <c r="M197" s="100">
        <f>'Parcijalni_cjeloviti ispit'!O198</f>
        <v>0</v>
      </c>
      <c r="N197" s="259" t="str">
        <f>'Parcijalni_cjeloviti ispit'!P198</f>
        <v>NE</v>
      </c>
      <c r="O197" s="252">
        <f>'Parcijalni_cjeloviti ispit'!Q198</f>
        <v>0</v>
      </c>
      <c r="P197" s="252" t="str">
        <f>'Parcijalni_cjeloviti ispit'!R198</f>
        <v>NE</v>
      </c>
    </row>
    <row r="198" spans="1:16" ht="15.75" thickBot="1" x14ac:dyDescent="0.3">
      <c r="A198" s="262">
        <f>'Parcijalni_cjeloviti ispit'!C199</f>
        <v>0</v>
      </c>
      <c r="B198" s="101" t="str">
        <f>'Parcijalni_cjeloviti ispit'!D199</f>
        <v>P</v>
      </c>
      <c r="C198" s="102" t="str">
        <f>'Parcijalni_cjeloviti ispit'!E199</f>
        <v/>
      </c>
      <c r="D198" s="260">
        <f>'Parcijalni_cjeloviti ispit'!F199</f>
        <v>0</v>
      </c>
      <c r="E198" s="103" t="str">
        <f>'Parcijalni_cjeloviti ispit'!G199</f>
        <v/>
      </c>
      <c r="F198" s="260">
        <f>'Parcijalni_cjeloviti ispit'!H199</f>
        <v>0</v>
      </c>
      <c r="G198" s="103" t="str">
        <f>'Parcijalni_cjeloviti ispit'!I199</f>
        <v/>
      </c>
      <c r="H198" s="260">
        <f>'Parcijalni_cjeloviti ispit'!J199</f>
        <v>0</v>
      </c>
      <c r="I198" s="103" t="str">
        <f>'Parcijalni_cjeloviti ispit'!K199</f>
        <v/>
      </c>
      <c r="J198" s="260">
        <f>'Parcijalni_cjeloviti ispit'!L199</f>
        <v>0</v>
      </c>
      <c r="K198" s="103" t="str">
        <f>'Parcijalni_cjeloviti ispit'!M199</f>
        <v/>
      </c>
      <c r="L198" s="260">
        <f>'Parcijalni_cjeloviti ispit'!N199</f>
        <v>0</v>
      </c>
      <c r="M198" s="103" t="str">
        <f>'Parcijalni_cjeloviti ispit'!O199</f>
        <v/>
      </c>
      <c r="N198" s="260">
        <f>'Parcijalni_cjeloviti ispit'!P199</f>
        <v>0</v>
      </c>
      <c r="O198" s="251">
        <f>'Parcijalni_cjeloviti ispit'!Q199</f>
        <v>0</v>
      </c>
      <c r="P198" s="251">
        <f>'Parcijalni_cjeloviti ispit'!R199</f>
        <v>0</v>
      </c>
    </row>
    <row r="199" spans="1:16" x14ac:dyDescent="0.25">
      <c r="A199" s="261">
        <f>'Parcijalni_cjeloviti ispit'!C200</f>
        <v>0</v>
      </c>
      <c r="B199" s="99" t="str">
        <f>'Parcijalni_cjeloviti ispit'!D200</f>
        <v>B</v>
      </c>
      <c r="C199" s="100">
        <f>'Parcijalni_cjeloviti ispit'!E200</f>
        <v>0</v>
      </c>
      <c r="D199" s="259" t="str">
        <f>'Parcijalni_cjeloviti ispit'!F200</f>
        <v>NE</v>
      </c>
      <c r="E199" s="100">
        <f>'Parcijalni_cjeloviti ispit'!G200</f>
        <v>0</v>
      </c>
      <c r="F199" s="259" t="str">
        <f>'Parcijalni_cjeloviti ispit'!H200</f>
        <v>NE</v>
      </c>
      <c r="G199" s="100">
        <f>'Parcijalni_cjeloviti ispit'!I200</f>
        <v>0</v>
      </c>
      <c r="H199" s="259" t="str">
        <f>'Parcijalni_cjeloviti ispit'!J200</f>
        <v>NE</v>
      </c>
      <c r="I199" s="100">
        <f>'Parcijalni_cjeloviti ispit'!K200</f>
        <v>0</v>
      </c>
      <c r="J199" s="259" t="str">
        <f>'Parcijalni_cjeloviti ispit'!L200</f>
        <v>NE</v>
      </c>
      <c r="K199" s="100">
        <f>'Parcijalni_cjeloviti ispit'!M200</f>
        <v>0</v>
      </c>
      <c r="L199" s="259" t="str">
        <f>'Parcijalni_cjeloviti ispit'!N200</f>
        <v>NE</v>
      </c>
      <c r="M199" s="100">
        <f>'Parcijalni_cjeloviti ispit'!O200</f>
        <v>0</v>
      </c>
      <c r="N199" s="259" t="str">
        <f>'Parcijalni_cjeloviti ispit'!P200</f>
        <v>NE</v>
      </c>
      <c r="O199" s="252">
        <f>'Parcijalni_cjeloviti ispit'!Q200</f>
        <v>0</v>
      </c>
      <c r="P199" s="252" t="str">
        <f>'Parcijalni_cjeloviti ispit'!R200</f>
        <v>NE</v>
      </c>
    </row>
    <row r="200" spans="1:16" ht="15.75" thickBot="1" x14ac:dyDescent="0.3">
      <c r="A200" s="262">
        <f>'Parcijalni_cjeloviti ispit'!C201</f>
        <v>0</v>
      </c>
      <c r="B200" s="101" t="str">
        <f>'Parcijalni_cjeloviti ispit'!D201</f>
        <v>P</v>
      </c>
      <c r="C200" s="102" t="str">
        <f>'Parcijalni_cjeloviti ispit'!E201</f>
        <v/>
      </c>
      <c r="D200" s="260">
        <f>'Parcijalni_cjeloviti ispit'!F201</f>
        <v>0</v>
      </c>
      <c r="E200" s="103" t="str">
        <f>'Parcijalni_cjeloviti ispit'!G201</f>
        <v/>
      </c>
      <c r="F200" s="260">
        <f>'Parcijalni_cjeloviti ispit'!H201</f>
        <v>0</v>
      </c>
      <c r="G200" s="103" t="str">
        <f>'Parcijalni_cjeloviti ispit'!I201</f>
        <v/>
      </c>
      <c r="H200" s="260">
        <f>'Parcijalni_cjeloviti ispit'!J201</f>
        <v>0</v>
      </c>
      <c r="I200" s="103" t="str">
        <f>'Parcijalni_cjeloviti ispit'!K201</f>
        <v/>
      </c>
      <c r="J200" s="260">
        <f>'Parcijalni_cjeloviti ispit'!L201</f>
        <v>0</v>
      </c>
      <c r="K200" s="103" t="str">
        <f>'Parcijalni_cjeloviti ispit'!M201</f>
        <v/>
      </c>
      <c r="L200" s="260">
        <f>'Parcijalni_cjeloviti ispit'!N201</f>
        <v>0</v>
      </c>
      <c r="M200" s="103" t="str">
        <f>'Parcijalni_cjeloviti ispit'!O201</f>
        <v/>
      </c>
      <c r="N200" s="260">
        <f>'Parcijalni_cjeloviti ispit'!P201</f>
        <v>0</v>
      </c>
      <c r="O200" s="251">
        <f>'Parcijalni_cjeloviti ispit'!Q201</f>
        <v>0</v>
      </c>
      <c r="P200" s="251">
        <f>'Parcijalni_cjeloviti ispit'!R201</f>
        <v>0</v>
      </c>
    </row>
    <row r="201" spans="1:16" x14ac:dyDescent="0.25">
      <c r="A201" s="261">
        <f>'Parcijalni_cjeloviti ispit'!C202</f>
        <v>0</v>
      </c>
      <c r="B201" s="99" t="str">
        <f>'Parcijalni_cjeloviti ispit'!D202</f>
        <v>B</v>
      </c>
      <c r="C201" s="100">
        <f>'Parcijalni_cjeloviti ispit'!E202</f>
        <v>0</v>
      </c>
      <c r="D201" s="259" t="str">
        <f>'Parcijalni_cjeloviti ispit'!F202</f>
        <v>NE</v>
      </c>
      <c r="E201" s="100">
        <f>'Parcijalni_cjeloviti ispit'!G202</f>
        <v>0</v>
      </c>
      <c r="F201" s="259" t="str">
        <f>'Parcijalni_cjeloviti ispit'!H202</f>
        <v>NE</v>
      </c>
      <c r="G201" s="100">
        <f>'Parcijalni_cjeloviti ispit'!I202</f>
        <v>0</v>
      </c>
      <c r="H201" s="259" t="str">
        <f>'Parcijalni_cjeloviti ispit'!J202</f>
        <v>NE</v>
      </c>
      <c r="I201" s="100">
        <f>'Parcijalni_cjeloviti ispit'!K202</f>
        <v>0</v>
      </c>
      <c r="J201" s="259" t="str">
        <f>'Parcijalni_cjeloviti ispit'!L202</f>
        <v>NE</v>
      </c>
      <c r="K201" s="100">
        <f>'Parcijalni_cjeloviti ispit'!M202</f>
        <v>0</v>
      </c>
      <c r="L201" s="259" t="str">
        <f>'Parcijalni_cjeloviti ispit'!N202</f>
        <v>NE</v>
      </c>
      <c r="M201" s="100">
        <f>'Parcijalni_cjeloviti ispit'!O202</f>
        <v>0</v>
      </c>
      <c r="N201" s="259" t="str">
        <f>'Parcijalni_cjeloviti ispit'!P202</f>
        <v>NE</v>
      </c>
      <c r="O201" s="252">
        <f>'Parcijalni_cjeloviti ispit'!Q202</f>
        <v>0</v>
      </c>
      <c r="P201" s="252" t="str">
        <f>'Parcijalni_cjeloviti ispit'!R202</f>
        <v>NE</v>
      </c>
    </row>
    <row r="202" spans="1:16" ht="15.75" thickBot="1" x14ac:dyDescent="0.3">
      <c r="A202" s="262">
        <f>'Parcijalni_cjeloviti ispit'!C203</f>
        <v>0</v>
      </c>
      <c r="B202" s="101" t="str">
        <f>'Parcijalni_cjeloviti ispit'!D203</f>
        <v>P</v>
      </c>
      <c r="C202" s="102" t="str">
        <f>'Parcijalni_cjeloviti ispit'!E203</f>
        <v/>
      </c>
      <c r="D202" s="260">
        <f>'Parcijalni_cjeloviti ispit'!F203</f>
        <v>0</v>
      </c>
      <c r="E202" s="103" t="str">
        <f>'Parcijalni_cjeloviti ispit'!G203</f>
        <v/>
      </c>
      <c r="F202" s="260">
        <f>'Parcijalni_cjeloviti ispit'!H203</f>
        <v>0</v>
      </c>
      <c r="G202" s="103" t="str">
        <f>'Parcijalni_cjeloviti ispit'!I203</f>
        <v/>
      </c>
      <c r="H202" s="260">
        <f>'Parcijalni_cjeloviti ispit'!J203</f>
        <v>0</v>
      </c>
      <c r="I202" s="103" t="str">
        <f>'Parcijalni_cjeloviti ispit'!K203</f>
        <v/>
      </c>
      <c r="J202" s="260">
        <f>'Parcijalni_cjeloviti ispit'!L203</f>
        <v>0</v>
      </c>
      <c r="K202" s="103" t="str">
        <f>'Parcijalni_cjeloviti ispit'!M203</f>
        <v/>
      </c>
      <c r="L202" s="260">
        <f>'Parcijalni_cjeloviti ispit'!N203</f>
        <v>0</v>
      </c>
      <c r="M202" s="103" t="str">
        <f>'Parcijalni_cjeloviti ispit'!O203</f>
        <v/>
      </c>
      <c r="N202" s="260">
        <f>'Parcijalni_cjeloviti ispit'!P203</f>
        <v>0</v>
      </c>
      <c r="O202" s="251">
        <f>'Parcijalni_cjeloviti ispit'!Q203</f>
        <v>0</v>
      </c>
      <c r="P202" s="251">
        <f>'Parcijalni_cjeloviti ispit'!R203</f>
        <v>0</v>
      </c>
    </row>
    <row r="203" spans="1:16" x14ac:dyDescent="0.25">
      <c r="A203" s="261">
        <f>'Parcijalni_cjeloviti ispit'!C204</f>
        <v>0</v>
      </c>
      <c r="B203" s="99" t="str">
        <f>'Parcijalni_cjeloviti ispit'!D204</f>
        <v>B</v>
      </c>
      <c r="C203" s="100">
        <f>'Parcijalni_cjeloviti ispit'!E204</f>
        <v>0</v>
      </c>
      <c r="D203" s="259" t="str">
        <f>'Parcijalni_cjeloviti ispit'!F204</f>
        <v>NE</v>
      </c>
      <c r="E203" s="100">
        <f>'Parcijalni_cjeloviti ispit'!G204</f>
        <v>0</v>
      </c>
      <c r="F203" s="259" t="str">
        <f>'Parcijalni_cjeloviti ispit'!H204</f>
        <v>NE</v>
      </c>
      <c r="G203" s="100">
        <f>'Parcijalni_cjeloviti ispit'!I204</f>
        <v>0</v>
      </c>
      <c r="H203" s="259" t="str">
        <f>'Parcijalni_cjeloviti ispit'!J204</f>
        <v>NE</v>
      </c>
      <c r="I203" s="100">
        <f>'Parcijalni_cjeloviti ispit'!K204</f>
        <v>0</v>
      </c>
      <c r="J203" s="259" t="str">
        <f>'Parcijalni_cjeloviti ispit'!L204</f>
        <v>NE</v>
      </c>
      <c r="K203" s="100">
        <f>'Parcijalni_cjeloviti ispit'!M204</f>
        <v>0</v>
      </c>
      <c r="L203" s="259" t="str">
        <f>'Parcijalni_cjeloviti ispit'!N204</f>
        <v>NE</v>
      </c>
      <c r="M203" s="100">
        <f>'Parcijalni_cjeloviti ispit'!O204</f>
        <v>0</v>
      </c>
      <c r="N203" s="259" t="str">
        <f>'Parcijalni_cjeloviti ispit'!P204</f>
        <v>NE</v>
      </c>
      <c r="O203" s="252">
        <f>'Parcijalni_cjeloviti ispit'!Q204</f>
        <v>0</v>
      </c>
      <c r="P203" s="252" t="str">
        <f>'Parcijalni_cjeloviti ispit'!R204</f>
        <v>NE</v>
      </c>
    </row>
    <row r="204" spans="1:16" ht="15.75" thickBot="1" x14ac:dyDescent="0.3">
      <c r="A204" s="262">
        <f>'Parcijalni_cjeloviti ispit'!C205</f>
        <v>0</v>
      </c>
      <c r="B204" s="101" t="str">
        <f>'Parcijalni_cjeloviti ispit'!D205</f>
        <v>P</v>
      </c>
      <c r="C204" s="102" t="str">
        <f>'Parcijalni_cjeloviti ispit'!E205</f>
        <v/>
      </c>
      <c r="D204" s="260">
        <f>'Parcijalni_cjeloviti ispit'!F205</f>
        <v>0</v>
      </c>
      <c r="E204" s="103" t="str">
        <f>'Parcijalni_cjeloviti ispit'!G205</f>
        <v/>
      </c>
      <c r="F204" s="260">
        <f>'Parcijalni_cjeloviti ispit'!H205</f>
        <v>0</v>
      </c>
      <c r="G204" s="103" t="str">
        <f>'Parcijalni_cjeloviti ispit'!I205</f>
        <v/>
      </c>
      <c r="H204" s="260">
        <f>'Parcijalni_cjeloviti ispit'!J205</f>
        <v>0</v>
      </c>
      <c r="I204" s="103" t="str">
        <f>'Parcijalni_cjeloviti ispit'!K205</f>
        <v/>
      </c>
      <c r="J204" s="260">
        <f>'Parcijalni_cjeloviti ispit'!L205</f>
        <v>0</v>
      </c>
      <c r="K204" s="103" t="str">
        <f>'Parcijalni_cjeloviti ispit'!M205</f>
        <v/>
      </c>
      <c r="L204" s="260">
        <f>'Parcijalni_cjeloviti ispit'!N205</f>
        <v>0</v>
      </c>
      <c r="M204" s="103" t="str">
        <f>'Parcijalni_cjeloviti ispit'!O205</f>
        <v/>
      </c>
      <c r="N204" s="260">
        <f>'Parcijalni_cjeloviti ispit'!P205</f>
        <v>0</v>
      </c>
      <c r="O204" s="251">
        <f>'Parcijalni_cjeloviti ispit'!Q205</f>
        <v>0</v>
      </c>
      <c r="P204" s="251">
        <f>'Parcijalni_cjeloviti ispit'!R205</f>
        <v>0</v>
      </c>
    </row>
    <row r="205" spans="1:16" x14ac:dyDescent="0.25">
      <c r="A205" s="261">
        <f>'Parcijalni_cjeloviti ispit'!C206</f>
        <v>0</v>
      </c>
      <c r="B205" s="99" t="str">
        <f>'Parcijalni_cjeloviti ispit'!D206</f>
        <v>B</v>
      </c>
      <c r="C205" s="100">
        <f>'Parcijalni_cjeloviti ispit'!E206</f>
        <v>0</v>
      </c>
      <c r="D205" s="259" t="str">
        <f>'Parcijalni_cjeloviti ispit'!F206</f>
        <v>NE</v>
      </c>
      <c r="E205" s="100">
        <f>'Parcijalni_cjeloviti ispit'!G206</f>
        <v>0</v>
      </c>
      <c r="F205" s="259" t="str">
        <f>'Parcijalni_cjeloviti ispit'!H206</f>
        <v>NE</v>
      </c>
      <c r="G205" s="100">
        <f>'Parcijalni_cjeloviti ispit'!I206</f>
        <v>0</v>
      </c>
      <c r="H205" s="259" t="str">
        <f>'Parcijalni_cjeloviti ispit'!J206</f>
        <v>NE</v>
      </c>
      <c r="I205" s="100">
        <f>'Parcijalni_cjeloviti ispit'!K206</f>
        <v>0</v>
      </c>
      <c r="J205" s="259" t="str">
        <f>'Parcijalni_cjeloviti ispit'!L206</f>
        <v>NE</v>
      </c>
      <c r="K205" s="100">
        <f>'Parcijalni_cjeloviti ispit'!M206</f>
        <v>0</v>
      </c>
      <c r="L205" s="259" t="str">
        <f>'Parcijalni_cjeloviti ispit'!N206</f>
        <v>NE</v>
      </c>
      <c r="M205" s="100">
        <f>'Parcijalni_cjeloviti ispit'!O206</f>
        <v>0</v>
      </c>
      <c r="N205" s="259" t="str">
        <f>'Parcijalni_cjeloviti ispit'!P206</f>
        <v>NE</v>
      </c>
      <c r="O205" s="252">
        <f>'Parcijalni_cjeloviti ispit'!Q206</f>
        <v>0</v>
      </c>
      <c r="P205" s="252" t="str">
        <f>'Parcijalni_cjeloviti ispit'!R206</f>
        <v>NE</v>
      </c>
    </row>
    <row r="206" spans="1:16" ht="15.75" thickBot="1" x14ac:dyDescent="0.3">
      <c r="A206" s="262">
        <f>'Parcijalni_cjeloviti ispit'!C207</f>
        <v>0</v>
      </c>
      <c r="B206" s="101" t="str">
        <f>'Parcijalni_cjeloviti ispit'!D207</f>
        <v>P</v>
      </c>
      <c r="C206" s="102" t="str">
        <f>'Parcijalni_cjeloviti ispit'!E207</f>
        <v/>
      </c>
      <c r="D206" s="260">
        <f>'Parcijalni_cjeloviti ispit'!F207</f>
        <v>0</v>
      </c>
      <c r="E206" s="103" t="str">
        <f>'Parcijalni_cjeloviti ispit'!G207</f>
        <v/>
      </c>
      <c r="F206" s="260">
        <f>'Parcijalni_cjeloviti ispit'!H207</f>
        <v>0</v>
      </c>
      <c r="G206" s="103" t="str">
        <f>'Parcijalni_cjeloviti ispit'!I207</f>
        <v/>
      </c>
      <c r="H206" s="260">
        <f>'Parcijalni_cjeloviti ispit'!J207</f>
        <v>0</v>
      </c>
      <c r="I206" s="103" t="str">
        <f>'Parcijalni_cjeloviti ispit'!K207</f>
        <v/>
      </c>
      <c r="J206" s="260">
        <f>'Parcijalni_cjeloviti ispit'!L207</f>
        <v>0</v>
      </c>
      <c r="K206" s="103" t="str">
        <f>'Parcijalni_cjeloviti ispit'!M207</f>
        <v/>
      </c>
      <c r="L206" s="260">
        <f>'Parcijalni_cjeloviti ispit'!N207</f>
        <v>0</v>
      </c>
      <c r="M206" s="103" t="str">
        <f>'Parcijalni_cjeloviti ispit'!O207</f>
        <v/>
      </c>
      <c r="N206" s="260">
        <f>'Parcijalni_cjeloviti ispit'!P207</f>
        <v>0</v>
      </c>
      <c r="O206" s="251">
        <f>'Parcijalni_cjeloviti ispit'!Q207</f>
        <v>0</v>
      </c>
      <c r="P206" s="251">
        <f>'Parcijalni_cjeloviti ispit'!R207</f>
        <v>0</v>
      </c>
    </row>
  </sheetData>
  <sheetProtection algorithmName="SHA-512" hashValue="89mVELHvULPkNsZVzEvw8E/9AGmrdCEgdCPrt7SyHzLVLEXfCUpkDC0s3q/dbvPqs0zcR6HrwipvxoC6Ar5ZSA==" saltValue="m7Y1AcWL2PVVwqqFf9OysA==" spinCount="100000" sheet="1" objects="1" scenarios="1"/>
  <mergeCells count="918">
    <mergeCell ref="L205:L206"/>
    <mergeCell ref="N205:N206"/>
    <mergeCell ref="O205:O206"/>
    <mergeCell ref="P205:P206"/>
    <mergeCell ref="N203:N204"/>
    <mergeCell ref="O203:O204"/>
    <mergeCell ref="P203:P204"/>
    <mergeCell ref="A205:A206"/>
    <mergeCell ref="D205:D206"/>
    <mergeCell ref="F205:F206"/>
    <mergeCell ref="H205:H206"/>
    <mergeCell ref="J205:J206"/>
    <mergeCell ref="A203:A204"/>
    <mergeCell ref="D203:D204"/>
    <mergeCell ref="F203:F204"/>
    <mergeCell ref="H203:H204"/>
    <mergeCell ref="J203:J204"/>
    <mergeCell ref="L203:L204"/>
    <mergeCell ref="L201:L202"/>
    <mergeCell ref="N201:N202"/>
    <mergeCell ref="O201:O202"/>
    <mergeCell ref="P201:P202"/>
    <mergeCell ref="N199:N200"/>
    <mergeCell ref="O199:O200"/>
    <mergeCell ref="P199:P200"/>
    <mergeCell ref="A201:A202"/>
    <mergeCell ref="D201:D202"/>
    <mergeCell ref="F201:F202"/>
    <mergeCell ref="H201:H202"/>
    <mergeCell ref="J201:J202"/>
    <mergeCell ref="A199:A200"/>
    <mergeCell ref="D199:D200"/>
    <mergeCell ref="F199:F200"/>
    <mergeCell ref="H199:H200"/>
    <mergeCell ref="J199:J200"/>
    <mergeCell ref="L199:L200"/>
    <mergeCell ref="L197:L198"/>
    <mergeCell ref="N197:N198"/>
    <mergeCell ref="O197:O198"/>
    <mergeCell ref="P197:P198"/>
    <mergeCell ref="N195:N196"/>
    <mergeCell ref="O195:O196"/>
    <mergeCell ref="P195:P196"/>
    <mergeCell ref="A197:A198"/>
    <mergeCell ref="D197:D198"/>
    <mergeCell ref="F197:F198"/>
    <mergeCell ref="H197:H198"/>
    <mergeCell ref="J197:J198"/>
    <mergeCell ref="A195:A196"/>
    <mergeCell ref="D195:D196"/>
    <mergeCell ref="F195:F196"/>
    <mergeCell ref="H195:H196"/>
    <mergeCell ref="J195:J196"/>
    <mergeCell ref="L195:L196"/>
    <mergeCell ref="L193:L194"/>
    <mergeCell ref="N193:N194"/>
    <mergeCell ref="O193:O194"/>
    <mergeCell ref="P193:P194"/>
    <mergeCell ref="N191:N192"/>
    <mergeCell ref="O191:O192"/>
    <mergeCell ref="P191:P192"/>
    <mergeCell ref="A193:A194"/>
    <mergeCell ref="D193:D194"/>
    <mergeCell ref="F193:F194"/>
    <mergeCell ref="H193:H194"/>
    <mergeCell ref="J193:J194"/>
    <mergeCell ref="A191:A192"/>
    <mergeCell ref="D191:D192"/>
    <mergeCell ref="F191:F192"/>
    <mergeCell ref="H191:H192"/>
    <mergeCell ref="J191:J192"/>
    <mergeCell ref="L191:L192"/>
    <mergeCell ref="L189:L190"/>
    <mergeCell ref="N189:N190"/>
    <mergeCell ref="O189:O190"/>
    <mergeCell ref="P189:P190"/>
    <mergeCell ref="N187:N188"/>
    <mergeCell ref="O187:O188"/>
    <mergeCell ref="P187:P188"/>
    <mergeCell ref="A189:A190"/>
    <mergeCell ref="D189:D190"/>
    <mergeCell ref="F189:F190"/>
    <mergeCell ref="H189:H190"/>
    <mergeCell ref="J189:J190"/>
    <mergeCell ref="A187:A188"/>
    <mergeCell ref="D187:D188"/>
    <mergeCell ref="F187:F188"/>
    <mergeCell ref="H187:H188"/>
    <mergeCell ref="J187:J188"/>
    <mergeCell ref="L187:L188"/>
    <mergeCell ref="L185:L186"/>
    <mergeCell ref="N185:N186"/>
    <mergeCell ref="O185:O186"/>
    <mergeCell ref="P185:P186"/>
    <mergeCell ref="N183:N184"/>
    <mergeCell ref="O183:O184"/>
    <mergeCell ref="P183:P184"/>
    <mergeCell ref="A185:A186"/>
    <mergeCell ref="D185:D186"/>
    <mergeCell ref="F185:F186"/>
    <mergeCell ref="H185:H186"/>
    <mergeCell ref="J185:J186"/>
    <mergeCell ref="A183:A184"/>
    <mergeCell ref="D183:D184"/>
    <mergeCell ref="F183:F184"/>
    <mergeCell ref="H183:H184"/>
    <mergeCell ref="J183:J184"/>
    <mergeCell ref="L183:L184"/>
    <mergeCell ref="L181:L182"/>
    <mergeCell ref="N181:N182"/>
    <mergeCell ref="O181:O182"/>
    <mergeCell ref="P181:P182"/>
    <mergeCell ref="N179:N180"/>
    <mergeCell ref="O179:O180"/>
    <mergeCell ref="P179:P180"/>
    <mergeCell ref="A181:A182"/>
    <mergeCell ref="D181:D182"/>
    <mergeCell ref="F181:F182"/>
    <mergeCell ref="H181:H182"/>
    <mergeCell ref="J181:J182"/>
    <mergeCell ref="A179:A180"/>
    <mergeCell ref="D179:D180"/>
    <mergeCell ref="F179:F180"/>
    <mergeCell ref="H179:H180"/>
    <mergeCell ref="J179:J180"/>
    <mergeCell ref="L179:L180"/>
    <mergeCell ref="L177:L178"/>
    <mergeCell ref="N177:N178"/>
    <mergeCell ref="O177:O178"/>
    <mergeCell ref="P177:P178"/>
    <mergeCell ref="N175:N176"/>
    <mergeCell ref="O175:O176"/>
    <mergeCell ref="P175:P176"/>
    <mergeCell ref="A177:A178"/>
    <mergeCell ref="D177:D178"/>
    <mergeCell ref="F177:F178"/>
    <mergeCell ref="H177:H178"/>
    <mergeCell ref="J177:J178"/>
    <mergeCell ref="A175:A176"/>
    <mergeCell ref="D175:D176"/>
    <mergeCell ref="F175:F176"/>
    <mergeCell ref="H175:H176"/>
    <mergeCell ref="J175:J176"/>
    <mergeCell ref="L175:L176"/>
    <mergeCell ref="L173:L174"/>
    <mergeCell ref="N173:N174"/>
    <mergeCell ref="O173:O174"/>
    <mergeCell ref="P173:P174"/>
    <mergeCell ref="N171:N172"/>
    <mergeCell ref="O171:O172"/>
    <mergeCell ref="P171:P172"/>
    <mergeCell ref="A173:A174"/>
    <mergeCell ref="D173:D174"/>
    <mergeCell ref="F173:F174"/>
    <mergeCell ref="H173:H174"/>
    <mergeCell ref="J173:J174"/>
    <mergeCell ref="A171:A172"/>
    <mergeCell ref="D171:D172"/>
    <mergeCell ref="F171:F172"/>
    <mergeCell ref="H171:H172"/>
    <mergeCell ref="J171:J172"/>
    <mergeCell ref="L171:L172"/>
    <mergeCell ref="L169:L170"/>
    <mergeCell ref="N169:N170"/>
    <mergeCell ref="O169:O170"/>
    <mergeCell ref="P169:P170"/>
    <mergeCell ref="N167:N168"/>
    <mergeCell ref="O167:O168"/>
    <mergeCell ref="P167:P168"/>
    <mergeCell ref="A169:A170"/>
    <mergeCell ref="D169:D170"/>
    <mergeCell ref="F169:F170"/>
    <mergeCell ref="H169:H170"/>
    <mergeCell ref="J169:J170"/>
    <mergeCell ref="A167:A168"/>
    <mergeCell ref="D167:D168"/>
    <mergeCell ref="F167:F168"/>
    <mergeCell ref="H167:H168"/>
    <mergeCell ref="J167:J168"/>
    <mergeCell ref="L167:L168"/>
    <mergeCell ref="L165:L166"/>
    <mergeCell ref="N165:N166"/>
    <mergeCell ref="O165:O166"/>
    <mergeCell ref="P165:P166"/>
    <mergeCell ref="N163:N164"/>
    <mergeCell ref="O163:O164"/>
    <mergeCell ref="P163:P164"/>
    <mergeCell ref="A165:A166"/>
    <mergeCell ref="D165:D166"/>
    <mergeCell ref="F165:F166"/>
    <mergeCell ref="H165:H166"/>
    <mergeCell ref="J165:J166"/>
    <mergeCell ref="A163:A164"/>
    <mergeCell ref="D163:D164"/>
    <mergeCell ref="F163:F164"/>
    <mergeCell ref="H163:H164"/>
    <mergeCell ref="J163:J164"/>
    <mergeCell ref="L163:L164"/>
    <mergeCell ref="L161:L162"/>
    <mergeCell ref="N161:N162"/>
    <mergeCell ref="O161:O162"/>
    <mergeCell ref="P161:P162"/>
    <mergeCell ref="N159:N160"/>
    <mergeCell ref="O159:O160"/>
    <mergeCell ref="P159:P160"/>
    <mergeCell ref="A161:A162"/>
    <mergeCell ref="D161:D162"/>
    <mergeCell ref="F161:F162"/>
    <mergeCell ref="H161:H162"/>
    <mergeCell ref="J161:J162"/>
    <mergeCell ref="A159:A160"/>
    <mergeCell ref="D159:D160"/>
    <mergeCell ref="F159:F160"/>
    <mergeCell ref="H159:H160"/>
    <mergeCell ref="J159:J160"/>
    <mergeCell ref="L159:L160"/>
    <mergeCell ref="L157:L158"/>
    <mergeCell ref="N157:N158"/>
    <mergeCell ref="O157:O158"/>
    <mergeCell ref="P157:P158"/>
    <mergeCell ref="N155:N156"/>
    <mergeCell ref="O155:O156"/>
    <mergeCell ref="P155:P156"/>
    <mergeCell ref="A157:A158"/>
    <mergeCell ref="D157:D158"/>
    <mergeCell ref="F157:F158"/>
    <mergeCell ref="H157:H158"/>
    <mergeCell ref="J157:J158"/>
    <mergeCell ref="A155:A156"/>
    <mergeCell ref="D155:D156"/>
    <mergeCell ref="F155:F156"/>
    <mergeCell ref="H155:H156"/>
    <mergeCell ref="J155:J156"/>
    <mergeCell ref="L155:L156"/>
    <mergeCell ref="L153:L154"/>
    <mergeCell ref="N153:N154"/>
    <mergeCell ref="O153:O154"/>
    <mergeCell ref="P153:P154"/>
    <mergeCell ref="N151:N152"/>
    <mergeCell ref="O151:O152"/>
    <mergeCell ref="P151:P152"/>
    <mergeCell ref="A153:A154"/>
    <mergeCell ref="D153:D154"/>
    <mergeCell ref="F153:F154"/>
    <mergeCell ref="H153:H154"/>
    <mergeCell ref="J153:J154"/>
    <mergeCell ref="A151:A152"/>
    <mergeCell ref="D151:D152"/>
    <mergeCell ref="F151:F152"/>
    <mergeCell ref="H151:H152"/>
    <mergeCell ref="J151:J152"/>
    <mergeCell ref="L151:L152"/>
    <mergeCell ref="L149:L150"/>
    <mergeCell ref="N149:N150"/>
    <mergeCell ref="O149:O150"/>
    <mergeCell ref="P149:P150"/>
    <mergeCell ref="N147:N148"/>
    <mergeCell ref="O147:O148"/>
    <mergeCell ref="P147:P148"/>
    <mergeCell ref="A149:A150"/>
    <mergeCell ref="D149:D150"/>
    <mergeCell ref="F149:F150"/>
    <mergeCell ref="H149:H150"/>
    <mergeCell ref="J149:J150"/>
    <mergeCell ref="A147:A148"/>
    <mergeCell ref="D147:D148"/>
    <mergeCell ref="F147:F148"/>
    <mergeCell ref="H147:H148"/>
    <mergeCell ref="J147:J148"/>
    <mergeCell ref="L147:L148"/>
    <mergeCell ref="L145:L146"/>
    <mergeCell ref="N145:N146"/>
    <mergeCell ref="O145:O146"/>
    <mergeCell ref="P145:P146"/>
    <mergeCell ref="N143:N144"/>
    <mergeCell ref="O143:O144"/>
    <mergeCell ref="P143:P144"/>
    <mergeCell ref="A145:A146"/>
    <mergeCell ref="D145:D146"/>
    <mergeCell ref="F145:F146"/>
    <mergeCell ref="H145:H146"/>
    <mergeCell ref="J145:J146"/>
    <mergeCell ref="A143:A144"/>
    <mergeCell ref="D143:D144"/>
    <mergeCell ref="F143:F144"/>
    <mergeCell ref="H143:H144"/>
    <mergeCell ref="J143:J144"/>
    <mergeCell ref="L143:L144"/>
    <mergeCell ref="L141:L142"/>
    <mergeCell ref="N141:N142"/>
    <mergeCell ref="O141:O142"/>
    <mergeCell ref="P141:P142"/>
    <mergeCell ref="N139:N140"/>
    <mergeCell ref="O139:O140"/>
    <mergeCell ref="P139:P140"/>
    <mergeCell ref="A141:A142"/>
    <mergeCell ref="D141:D142"/>
    <mergeCell ref="F141:F142"/>
    <mergeCell ref="H141:H142"/>
    <mergeCell ref="J141:J142"/>
    <mergeCell ref="A139:A140"/>
    <mergeCell ref="D139:D140"/>
    <mergeCell ref="F139:F140"/>
    <mergeCell ref="H139:H140"/>
    <mergeCell ref="J139:J140"/>
    <mergeCell ref="L139:L140"/>
    <mergeCell ref="L137:L138"/>
    <mergeCell ref="N137:N138"/>
    <mergeCell ref="O137:O138"/>
    <mergeCell ref="P137:P138"/>
    <mergeCell ref="N135:N136"/>
    <mergeCell ref="O135:O136"/>
    <mergeCell ref="P135:P136"/>
    <mergeCell ref="A137:A138"/>
    <mergeCell ref="D137:D138"/>
    <mergeCell ref="F137:F138"/>
    <mergeCell ref="H137:H138"/>
    <mergeCell ref="J137:J138"/>
    <mergeCell ref="A135:A136"/>
    <mergeCell ref="D135:D136"/>
    <mergeCell ref="F135:F136"/>
    <mergeCell ref="H135:H136"/>
    <mergeCell ref="J135:J136"/>
    <mergeCell ref="L135:L136"/>
    <mergeCell ref="L133:L134"/>
    <mergeCell ref="N133:N134"/>
    <mergeCell ref="O133:O134"/>
    <mergeCell ref="P133:P134"/>
    <mergeCell ref="N131:N132"/>
    <mergeCell ref="O131:O132"/>
    <mergeCell ref="P131:P132"/>
    <mergeCell ref="A133:A134"/>
    <mergeCell ref="D133:D134"/>
    <mergeCell ref="F133:F134"/>
    <mergeCell ref="H133:H134"/>
    <mergeCell ref="J133:J134"/>
    <mergeCell ref="A131:A132"/>
    <mergeCell ref="D131:D132"/>
    <mergeCell ref="F131:F132"/>
    <mergeCell ref="H131:H132"/>
    <mergeCell ref="J131:J132"/>
    <mergeCell ref="L131:L132"/>
    <mergeCell ref="L129:L130"/>
    <mergeCell ref="N129:N130"/>
    <mergeCell ref="O129:O130"/>
    <mergeCell ref="P129:P130"/>
    <mergeCell ref="N127:N128"/>
    <mergeCell ref="O127:O128"/>
    <mergeCell ref="P127:P128"/>
    <mergeCell ref="A129:A130"/>
    <mergeCell ref="D129:D130"/>
    <mergeCell ref="F129:F130"/>
    <mergeCell ref="H129:H130"/>
    <mergeCell ref="J129:J130"/>
    <mergeCell ref="A127:A128"/>
    <mergeCell ref="D127:D128"/>
    <mergeCell ref="F127:F128"/>
    <mergeCell ref="H127:H128"/>
    <mergeCell ref="J127:J128"/>
    <mergeCell ref="L127:L128"/>
    <mergeCell ref="L125:L126"/>
    <mergeCell ref="N125:N126"/>
    <mergeCell ref="O125:O126"/>
    <mergeCell ref="P125:P126"/>
    <mergeCell ref="N123:N124"/>
    <mergeCell ref="O123:O124"/>
    <mergeCell ref="P123:P124"/>
    <mergeCell ref="A125:A126"/>
    <mergeCell ref="D125:D126"/>
    <mergeCell ref="F125:F126"/>
    <mergeCell ref="H125:H126"/>
    <mergeCell ref="J125:J126"/>
    <mergeCell ref="A123:A124"/>
    <mergeCell ref="D123:D124"/>
    <mergeCell ref="F123:F124"/>
    <mergeCell ref="H123:H124"/>
    <mergeCell ref="J123:J124"/>
    <mergeCell ref="L123:L124"/>
    <mergeCell ref="L121:L122"/>
    <mergeCell ref="N121:N122"/>
    <mergeCell ref="O121:O122"/>
    <mergeCell ref="P121:P122"/>
    <mergeCell ref="N119:N120"/>
    <mergeCell ref="O119:O120"/>
    <mergeCell ref="P119:P120"/>
    <mergeCell ref="A121:A122"/>
    <mergeCell ref="D121:D122"/>
    <mergeCell ref="F121:F122"/>
    <mergeCell ref="H121:H122"/>
    <mergeCell ref="J121:J122"/>
    <mergeCell ref="A119:A120"/>
    <mergeCell ref="D119:D120"/>
    <mergeCell ref="F119:F120"/>
    <mergeCell ref="H119:H120"/>
    <mergeCell ref="J119:J120"/>
    <mergeCell ref="L119:L120"/>
    <mergeCell ref="L117:L118"/>
    <mergeCell ref="N117:N118"/>
    <mergeCell ref="O117:O118"/>
    <mergeCell ref="P117:P118"/>
    <mergeCell ref="N115:N116"/>
    <mergeCell ref="O115:O116"/>
    <mergeCell ref="P115:P116"/>
    <mergeCell ref="A117:A118"/>
    <mergeCell ref="D117:D118"/>
    <mergeCell ref="F117:F118"/>
    <mergeCell ref="H117:H118"/>
    <mergeCell ref="J117:J118"/>
    <mergeCell ref="A115:A116"/>
    <mergeCell ref="D115:D116"/>
    <mergeCell ref="F115:F116"/>
    <mergeCell ref="H115:H116"/>
    <mergeCell ref="J115:J116"/>
    <mergeCell ref="L115:L116"/>
    <mergeCell ref="L113:L114"/>
    <mergeCell ref="N113:N114"/>
    <mergeCell ref="O113:O114"/>
    <mergeCell ref="P113:P114"/>
    <mergeCell ref="N111:N112"/>
    <mergeCell ref="O111:O112"/>
    <mergeCell ref="P111:P112"/>
    <mergeCell ref="A113:A114"/>
    <mergeCell ref="D113:D114"/>
    <mergeCell ref="F113:F114"/>
    <mergeCell ref="H113:H114"/>
    <mergeCell ref="J113:J114"/>
    <mergeCell ref="A111:A112"/>
    <mergeCell ref="D111:D112"/>
    <mergeCell ref="F111:F112"/>
    <mergeCell ref="H111:H112"/>
    <mergeCell ref="J111:J112"/>
    <mergeCell ref="L111:L112"/>
    <mergeCell ref="L109:L110"/>
    <mergeCell ref="N109:N110"/>
    <mergeCell ref="O109:O110"/>
    <mergeCell ref="P109:P110"/>
    <mergeCell ref="N107:N108"/>
    <mergeCell ref="O107:O108"/>
    <mergeCell ref="P107:P108"/>
    <mergeCell ref="A109:A110"/>
    <mergeCell ref="D109:D110"/>
    <mergeCell ref="F109:F110"/>
    <mergeCell ref="H109:H110"/>
    <mergeCell ref="J109:J110"/>
    <mergeCell ref="A107:A108"/>
    <mergeCell ref="D107:D108"/>
    <mergeCell ref="F107:F108"/>
    <mergeCell ref="H107:H108"/>
    <mergeCell ref="J107:J108"/>
    <mergeCell ref="L107:L108"/>
    <mergeCell ref="L105:L106"/>
    <mergeCell ref="N105:N106"/>
    <mergeCell ref="O105:O106"/>
    <mergeCell ref="P105:P106"/>
    <mergeCell ref="N103:N104"/>
    <mergeCell ref="O103:O104"/>
    <mergeCell ref="P103:P104"/>
    <mergeCell ref="A105:A106"/>
    <mergeCell ref="D105:D106"/>
    <mergeCell ref="F105:F106"/>
    <mergeCell ref="H105:H106"/>
    <mergeCell ref="J105:J106"/>
    <mergeCell ref="A103:A104"/>
    <mergeCell ref="D103:D104"/>
    <mergeCell ref="F103:F104"/>
    <mergeCell ref="H103:H104"/>
    <mergeCell ref="J103:J104"/>
    <mergeCell ref="L103:L104"/>
    <mergeCell ref="L101:L102"/>
    <mergeCell ref="N101:N102"/>
    <mergeCell ref="O101:O102"/>
    <mergeCell ref="P101:P102"/>
    <mergeCell ref="N99:N100"/>
    <mergeCell ref="O99:O100"/>
    <mergeCell ref="P99:P100"/>
    <mergeCell ref="A101:A102"/>
    <mergeCell ref="D101:D102"/>
    <mergeCell ref="F101:F102"/>
    <mergeCell ref="H101:H102"/>
    <mergeCell ref="J101:J102"/>
    <mergeCell ref="A99:A100"/>
    <mergeCell ref="D99:D100"/>
    <mergeCell ref="F99:F100"/>
    <mergeCell ref="H99:H100"/>
    <mergeCell ref="J99:J100"/>
    <mergeCell ref="L99:L100"/>
    <mergeCell ref="L97:L98"/>
    <mergeCell ref="N97:N98"/>
    <mergeCell ref="O97:O98"/>
    <mergeCell ref="P97:P98"/>
    <mergeCell ref="N95:N96"/>
    <mergeCell ref="O95:O96"/>
    <mergeCell ref="P95:P96"/>
    <mergeCell ref="A97:A98"/>
    <mergeCell ref="D97:D98"/>
    <mergeCell ref="F97:F98"/>
    <mergeCell ref="H97:H98"/>
    <mergeCell ref="J97:J98"/>
    <mergeCell ref="A95:A96"/>
    <mergeCell ref="D95:D96"/>
    <mergeCell ref="F95:F96"/>
    <mergeCell ref="H95:H96"/>
    <mergeCell ref="J95:J96"/>
    <mergeCell ref="L95:L96"/>
    <mergeCell ref="L93:L94"/>
    <mergeCell ref="N93:N94"/>
    <mergeCell ref="O93:O94"/>
    <mergeCell ref="P93:P94"/>
    <mergeCell ref="N91:N92"/>
    <mergeCell ref="O91:O92"/>
    <mergeCell ref="P91:P92"/>
    <mergeCell ref="A93:A94"/>
    <mergeCell ref="D93:D94"/>
    <mergeCell ref="F93:F94"/>
    <mergeCell ref="H93:H94"/>
    <mergeCell ref="J93:J94"/>
    <mergeCell ref="A91:A92"/>
    <mergeCell ref="D91:D92"/>
    <mergeCell ref="F91:F92"/>
    <mergeCell ref="H91:H92"/>
    <mergeCell ref="J91:J92"/>
    <mergeCell ref="L91:L92"/>
    <mergeCell ref="L89:L90"/>
    <mergeCell ref="N89:N90"/>
    <mergeCell ref="O89:O90"/>
    <mergeCell ref="P89:P90"/>
    <mergeCell ref="N87:N88"/>
    <mergeCell ref="O87:O88"/>
    <mergeCell ref="P87:P88"/>
    <mergeCell ref="A89:A90"/>
    <mergeCell ref="D89:D90"/>
    <mergeCell ref="F89:F90"/>
    <mergeCell ref="H89:H90"/>
    <mergeCell ref="J89:J90"/>
    <mergeCell ref="A87:A88"/>
    <mergeCell ref="D87:D88"/>
    <mergeCell ref="F87:F88"/>
    <mergeCell ref="H87:H88"/>
    <mergeCell ref="J87:J88"/>
    <mergeCell ref="L87:L88"/>
    <mergeCell ref="L85:L86"/>
    <mergeCell ref="N85:N86"/>
    <mergeCell ref="O85:O86"/>
    <mergeCell ref="P85:P86"/>
    <mergeCell ref="N83:N84"/>
    <mergeCell ref="O83:O84"/>
    <mergeCell ref="P83:P84"/>
    <mergeCell ref="A85:A86"/>
    <mergeCell ref="D85:D86"/>
    <mergeCell ref="F85:F86"/>
    <mergeCell ref="H85:H86"/>
    <mergeCell ref="J85:J86"/>
    <mergeCell ref="A83:A84"/>
    <mergeCell ref="D83:D84"/>
    <mergeCell ref="F83:F84"/>
    <mergeCell ref="H83:H84"/>
    <mergeCell ref="J83:J84"/>
    <mergeCell ref="L83:L84"/>
    <mergeCell ref="L81:L82"/>
    <mergeCell ref="N81:N82"/>
    <mergeCell ref="O81:O82"/>
    <mergeCell ref="P81:P82"/>
    <mergeCell ref="N79:N80"/>
    <mergeCell ref="O79:O80"/>
    <mergeCell ref="P79:P80"/>
    <mergeCell ref="A81:A82"/>
    <mergeCell ref="D81:D82"/>
    <mergeCell ref="F81:F82"/>
    <mergeCell ref="H81:H82"/>
    <mergeCell ref="J81:J82"/>
    <mergeCell ref="A79:A80"/>
    <mergeCell ref="D79:D80"/>
    <mergeCell ref="F79:F80"/>
    <mergeCell ref="H79:H80"/>
    <mergeCell ref="J79:J80"/>
    <mergeCell ref="L79:L80"/>
    <mergeCell ref="L77:L78"/>
    <mergeCell ref="N77:N78"/>
    <mergeCell ref="O77:O78"/>
    <mergeCell ref="P77:P78"/>
    <mergeCell ref="N75:N76"/>
    <mergeCell ref="O75:O76"/>
    <mergeCell ref="P75:P76"/>
    <mergeCell ref="A77:A78"/>
    <mergeCell ref="D77:D78"/>
    <mergeCell ref="F77:F78"/>
    <mergeCell ref="H77:H78"/>
    <mergeCell ref="J77:J78"/>
    <mergeCell ref="A75:A76"/>
    <mergeCell ref="D75:D76"/>
    <mergeCell ref="F75:F76"/>
    <mergeCell ref="H75:H76"/>
    <mergeCell ref="J75:J76"/>
    <mergeCell ref="L75:L76"/>
    <mergeCell ref="L73:L74"/>
    <mergeCell ref="N73:N74"/>
    <mergeCell ref="O73:O74"/>
    <mergeCell ref="P73:P74"/>
    <mergeCell ref="N71:N72"/>
    <mergeCell ref="O71:O72"/>
    <mergeCell ref="P71:P72"/>
    <mergeCell ref="A73:A74"/>
    <mergeCell ref="D73:D74"/>
    <mergeCell ref="F73:F74"/>
    <mergeCell ref="H73:H74"/>
    <mergeCell ref="J73:J74"/>
    <mergeCell ref="A71:A72"/>
    <mergeCell ref="D71:D72"/>
    <mergeCell ref="F71:F72"/>
    <mergeCell ref="H71:H72"/>
    <mergeCell ref="J71:J72"/>
    <mergeCell ref="L71:L72"/>
    <mergeCell ref="L69:L70"/>
    <mergeCell ref="N69:N70"/>
    <mergeCell ref="O69:O70"/>
    <mergeCell ref="P69:P70"/>
    <mergeCell ref="N67:N68"/>
    <mergeCell ref="O67:O68"/>
    <mergeCell ref="P67:P68"/>
    <mergeCell ref="A69:A70"/>
    <mergeCell ref="D69:D70"/>
    <mergeCell ref="F69:F70"/>
    <mergeCell ref="H69:H70"/>
    <mergeCell ref="J69:J70"/>
    <mergeCell ref="A67:A68"/>
    <mergeCell ref="D67:D68"/>
    <mergeCell ref="F67:F68"/>
    <mergeCell ref="H67:H68"/>
    <mergeCell ref="J67:J68"/>
    <mergeCell ref="L67:L68"/>
    <mergeCell ref="L65:L66"/>
    <mergeCell ref="N65:N66"/>
    <mergeCell ref="O65:O66"/>
    <mergeCell ref="P65:P66"/>
    <mergeCell ref="N63:N64"/>
    <mergeCell ref="O63:O64"/>
    <mergeCell ref="P63:P64"/>
    <mergeCell ref="A65:A66"/>
    <mergeCell ref="D65:D66"/>
    <mergeCell ref="F65:F66"/>
    <mergeCell ref="H65:H66"/>
    <mergeCell ref="J65:J66"/>
    <mergeCell ref="A63:A64"/>
    <mergeCell ref="D63:D64"/>
    <mergeCell ref="F63:F64"/>
    <mergeCell ref="H63:H64"/>
    <mergeCell ref="J63:J64"/>
    <mergeCell ref="L63:L64"/>
    <mergeCell ref="L61:L62"/>
    <mergeCell ref="N61:N62"/>
    <mergeCell ref="O61:O62"/>
    <mergeCell ref="P61:P62"/>
    <mergeCell ref="N59:N60"/>
    <mergeCell ref="O59:O60"/>
    <mergeCell ref="P59:P60"/>
    <mergeCell ref="A61:A62"/>
    <mergeCell ref="D61:D62"/>
    <mergeCell ref="F61:F62"/>
    <mergeCell ref="H61:H62"/>
    <mergeCell ref="J61:J62"/>
    <mergeCell ref="A59:A60"/>
    <mergeCell ref="D59:D60"/>
    <mergeCell ref="F59:F60"/>
    <mergeCell ref="H59:H60"/>
    <mergeCell ref="J59:J60"/>
    <mergeCell ref="L59:L60"/>
    <mergeCell ref="L57:L58"/>
    <mergeCell ref="N57:N58"/>
    <mergeCell ref="O57:O58"/>
    <mergeCell ref="P57:P58"/>
    <mergeCell ref="N55:N56"/>
    <mergeCell ref="O55:O56"/>
    <mergeCell ref="P55:P56"/>
    <mergeCell ref="A57:A58"/>
    <mergeCell ref="D57:D58"/>
    <mergeCell ref="F57:F58"/>
    <mergeCell ref="H57:H58"/>
    <mergeCell ref="J57:J58"/>
    <mergeCell ref="A55:A56"/>
    <mergeCell ref="D55:D56"/>
    <mergeCell ref="F55:F56"/>
    <mergeCell ref="H55:H56"/>
    <mergeCell ref="J55:J56"/>
    <mergeCell ref="L55:L56"/>
    <mergeCell ref="L53:L54"/>
    <mergeCell ref="N53:N54"/>
    <mergeCell ref="O53:O54"/>
    <mergeCell ref="P53:P54"/>
    <mergeCell ref="N51:N52"/>
    <mergeCell ref="O51:O52"/>
    <mergeCell ref="P51:P52"/>
    <mergeCell ref="A53:A54"/>
    <mergeCell ref="D53:D54"/>
    <mergeCell ref="F53:F54"/>
    <mergeCell ref="H53:H54"/>
    <mergeCell ref="J53:J54"/>
    <mergeCell ref="A51:A52"/>
    <mergeCell ref="D51:D52"/>
    <mergeCell ref="F51:F52"/>
    <mergeCell ref="H51:H52"/>
    <mergeCell ref="J51:J52"/>
    <mergeCell ref="L51:L52"/>
    <mergeCell ref="L49:L50"/>
    <mergeCell ref="N49:N50"/>
    <mergeCell ref="O49:O50"/>
    <mergeCell ref="P49:P50"/>
    <mergeCell ref="N47:N48"/>
    <mergeCell ref="O47:O48"/>
    <mergeCell ref="P47:P48"/>
    <mergeCell ref="A49:A50"/>
    <mergeCell ref="D49:D50"/>
    <mergeCell ref="F49:F50"/>
    <mergeCell ref="H49:H50"/>
    <mergeCell ref="J49:J50"/>
    <mergeCell ref="A47:A48"/>
    <mergeCell ref="D47:D48"/>
    <mergeCell ref="F47:F48"/>
    <mergeCell ref="H47:H48"/>
    <mergeCell ref="J47:J48"/>
    <mergeCell ref="L47:L48"/>
    <mergeCell ref="L45:L46"/>
    <mergeCell ref="N45:N46"/>
    <mergeCell ref="O45:O46"/>
    <mergeCell ref="P45:P46"/>
    <mergeCell ref="N43:N44"/>
    <mergeCell ref="O43:O44"/>
    <mergeCell ref="P43:P44"/>
    <mergeCell ref="A45:A46"/>
    <mergeCell ref="D45:D46"/>
    <mergeCell ref="F45:F46"/>
    <mergeCell ref="H45:H46"/>
    <mergeCell ref="J45:J46"/>
    <mergeCell ref="A43:A44"/>
    <mergeCell ref="D43:D44"/>
    <mergeCell ref="F43:F44"/>
    <mergeCell ref="H43:H44"/>
    <mergeCell ref="J43:J44"/>
    <mergeCell ref="L43:L44"/>
    <mergeCell ref="L41:L42"/>
    <mergeCell ref="N41:N42"/>
    <mergeCell ref="O41:O42"/>
    <mergeCell ref="P41:P42"/>
    <mergeCell ref="N39:N40"/>
    <mergeCell ref="O39:O40"/>
    <mergeCell ref="P39:P40"/>
    <mergeCell ref="A41:A42"/>
    <mergeCell ref="D41:D42"/>
    <mergeCell ref="F41:F42"/>
    <mergeCell ref="H41:H42"/>
    <mergeCell ref="J41:J42"/>
    <mergeCell ref="A39:A40"/>
    <mergeCell ref="D39:D40"/>
    <mergeCell ref="F39:F40"/>
    <mergeCell ref="H39:H40"/>
    <mergeCell ref="J39:J40"/>
    <mergeCell ref="L39:L40"/>
    <mergeCell ref="L37:L38"/>
    <mergeCell ref="N37:N38"/>
    <mergeCell ref="O37:O38"/>
    <mergeCell ref="P37:P38"/>
    <mergeCell ref="N35:N36"/>
    <mergeCell ref="O35:O36"/>
    <mergeCell ref="P35:P36"/>
    <mergeCell ref="A37:A38"/>
    <mergeCell ref="D37:D38"/>
    <mergeCell ref="F37:F38"/>
    <mergeCell ref="H37:H38"/>
    <mergeCell ref="J37:J38"/>
    <mergeCell ref="A35:A36"/>
    <mergeCell ref="D35:D36"/>
    <mergeCell ref="F35:F36"/>
    <mergeCell ref="H35:H36"/>
    <mergeCell ref="J35:J36"/>
    <mergeCell ref="L35:L36"/>
    <mergeCell ref="L33:L34"/>
    <mergeCell ref="N33:N34"/>
    <mergeCell ref="O33:O34"/>
    <mergeCell ref="P33:P34"/>
    <mergeCell ref="N31:N32"/>
    <mergeCell ref="O31:O32"/>
    <mergeCell ref="P31:P32"/>
    <mergeCell ref="A33:A34"/>
    <mergeCell ref="D33:D34"/>
    <mergeCell ref="F33:F34"/>
    <mergeCell ref="H33:H34"/>
    <mergeCell ref="J33:J34"/>
    <mergeCell ref="A31:A32"/>
    <mergeCell ref="D31:D32"/>
    <mergeCell ref="F31:F32"/>
    <mergeCell ref="H31:H32"/>
    <mergeCell ref="J31:J32"/>
    <mergeCell ref="L31:L32"/>
    <mergeCell ref="L29:L30"/>
    <mergeCell ref="N29:N30"/>
    <mergeCell ref="O29:O30"/>
    <mergeCell ref="P29:P30"/>
    <mergeCell ref="N27:N28"/>
    <mergeCell ref="O27:O28"/>
    <mergeCell ref="P27:P28"/>
    <mergeCell ref="A29:A30"/>
    <mergeCell ref="D29:D30"/>
    <mergeCell ref="F29:F30"/>
    <mergeCell ref="H29:H30"/>
    <mergeCell ref="J29:J30"/>
    <mergeCell ref="A27:A28"/>
    <mergeCell ref="D27:D28"/>
    <mergeCell ref="F27:F28"/>
    <mergeCell ref="H27:H28"/>
    <mergeCell ref="J27:J28"/>
    <mergeCell ref="L27:L28"/>
    <mergeCell ref="L25:L26"/>
    <mergeCell ref="N25:N26"/>
    <mergeCell ref="O25:O26"/>
    <mergeCell ref="P25:P26"/>
    <mergeCell ref="N23:N24"/>
    <mergeCell ref="O23:O24"/>
    <mergeCell ref="P23:P24"/>
    <mergeCell ref="A25:A26"/>
    <mergeCell ref="D25:D26"/>
    <mergeCell ref="F25:F26"/>
    <mergeCell ref="H25:H26"/>
    <mergeCell ref="J25:J26"/>
    <mergeCell ref="A23:A24"/>
    <mergeCell ref="D23:D24"/>
    <mergeCell ref="F23:F24"/>
    <mergeCell ref="H23:H24"/>
    <mergeCell ref="J23:J24"/>
    <mergeCell ref="L23:L24"/>
    <mergeCell ref="L21:L22"/>
    <mergeCell ref="N21:N22"/>
    <mergeCell ref="O21:O22"/>
    <mergeCell ref="P21:P22"/>
    <mergeCell ref="N19:N20"/>
    <mergeCell ref="O19:O20"/>
    <mergeCell ref="P19:P20"/>
    <mergeCell ref="A21:A22"/>
    <mergeCell ref="D21:D22"/>
    <mergeCell ref="F21:F22"/>
    <mergeCell ref="H21:H22"/>
    <mergeCell ref="J21:J22"/>
    <mergeCell ref="A19:A20"/>
    <mergeCell ref="D19:D20"/>
    <mergeCell ref="F19:F20"/>
    <mergeCell ref="H19:H20"/>
    <mergeCell ref="J19:J20"/>
    <mergeCell ref="L19:L20"/>
    <mergeCell ref="L17:L18"/>
    <mergeCell ref="N17:N18"/>
    <mergeCell ref="O17:O18"/>
    <mergeCell ref="P17:P18"/>
    <mergeCell ref="N15:N16"/>
    <mergeCell ref="O15:O16"/>
    <mergeCell ref="P15:P16"/>
    <mergeCell ref="A17:A18"/>
    <mergeCell ref="D17:D18"/>
    <mergeCell ref="F17:F18"/>
    <mergeCell ref="H17:H18"/>
    <mergeCell ref="J17:J18"/>
    <mergeCell ref="A15:A16"/>
    <mergeCell ref="D15:D16"/>
    <mergeCell ref="F15:F16"/>
    <mergeCell ref="H15:H16"/>
    <mergeCell ref="J15:J16"/>
    <mergeCell ref="L15:L16"/>
    <mergeCell ref="L13:L14"/>
    <mergeCell ref="N13:N14"/>
    <mergeCell ref="O13:O14"/>
    <mergeCell ref="P13:P14"/>
    <mergeCell ref="N11:N12"/>
    <mergeCell ref="O11:O12"/>
    <mergeCell ref="P11:P12"/>
    <mergeCell ref="A13:A14"/>
    <mergeCell ref="D13:D14"/>
    <mergeCell ref="F13:F14"/>
    <mergeCell ref="H13:H14"/>
    <mergeCell ref="J13:J14"/>
    <mergeCell ref="A11:A12"/>
    <mergeCell ref="D11:D12"/>
    <mergeCell ref="F11:F12"/>
    <mergeCell ref="H11:H12"/>
    <mergeCell ref="J11:J12"/>
    <mergeCell ref="L11:L12"/>
    <mergeCell ref="A9:A10"/>
    <mergeCell ref="D9:D10"/>
    <mergeCell ref="F9:F10"/>
    <mergeCell ref="H9:H10"/>
    <mergeCell ref="J9:J10"/>
    <mergeCell ref="A7:A8"/>
    <mergeCell ref="D7:D8"/>
    <mergeCell ref="F7:F8"/>
    <mergeCell ref="H7:H8"/>
    <mergeCell ref="J7:J8"/>
    <mergeCell ref="L5:L6"/>
    <mergeCell ref="N5:N6"/>
    <mergeCell ref="K4:L4"/>
    <mergeCell ref="M4:N4"/>
    <mergeCell ref="O9:O10"/>
    <mergeCell ref="O4:O6"/>
    <mergeCell ref="P4:P6"/>
    <mergeCell ref="P9:P10"/>
    <mergeCell ref="N7:N8"/>
    <mergeCell ref="O7:O8"/>
    <mergeCell ref="P7:P8"/>
    <mergeCell ref="L7:L8"/>
    <mergeCell ref="L9:L10"/>
    <mergeCell ref="N9:N10"/>
    <mergeCell ref="C1:D1"/>
    <mergeCell ref="E1:G1"/>
    <mergeCell ref="I1:J1"/>
    <mergeCell ref="A4:A6"/>
    <mergeCell ref="C4:D4"/>
    <mergeCell ref="E4:F4"/>
    <mergeCell ref="G4:H4"/>
    <mergeCell ref="I4:J4"/>
    <mergeCell ref="D5:D6"/>
    <mergeCell ref="F5:F6"/>
    <mergeCell ref="H5:H6"/>
    <mergeCell ref="J5:J6"/>
  </mergeCells>
  <conditionalFormatting sqref="D7:D206 F7:F206 H7:H206 J7:J206">
    <cfRule type="cellIs" dxfId="13" priority="10" operator="equal">
      <formula>"da"</formula>
    </cfRule>
    <cfRule type="cellIs" dxfId="12" priority="11" operator="equal">
      <formula>"ne"</formula>
    </cfRule>
  </conditionalFormatting>
  <conditionalFormatting sqref="O7:O206">
    <cfRule type="cellIs" dxfId="11" priority="9" operator="greaterThan">
      <formula>0</formula>
    </cfRule>
  </conditionalFormatting>
  <conditionalFormatting sqref="L7:L206">
    <cfRule type="cellIs" dxfId="10" priority="7" operator="equal">
      <formula>"da"</formula>
    </cfRule>
    <cfRule type="cellIs" dxfId="9" priority="8" operator="equal">
      <formula>"ne"</formula>
    </cfRule>
  </conditionalFormatting>
  <conditionalFormatting sqref="N7:N206">
    <cfRule type="cellIs" dxfId="8" priority="5" operator="equal">
      <formula>"da"</formula>
    </cfRule>
    <cfRule type="cellIs" dxfId="7" priority="6" operator="equal">
      <formula>"ne"</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961098-63C5-4A34-A007-706D40604005}">
  <dimension ref="A1:R206"/>
  <sheetViews>
    <sheetView zoomScale="50" zoomScaleNormal="50" workbookViewId="0">
      <selection activeCell="B7" sqref="B7:B8"/>
    </sheetView>
  </sheetViews>
  <sheetFormatPr defaultRowHeight="15" x14ac:dyDescent="0.25"/>
  <cols>
    <col min="2" max="2" width="25.7109375" customWidth="1"/>
    <col min="3" max="3" width="17" customWidth="1"/>
    <col min="12" max="12" width="11.7109375" customWidth="1"/>
  </cols>
  <sheetData>
    <row r="1" spans="1:18" ht="27.6" customHeight="1" thickBot="1" x14ac:dyDescent="0.3">
      <c r="A1" s="265" t="str">
        <f>'Parcijalni_cjeloviti ispit'!A2</f>
        <v>Broj studenta koji su cjeloviti ispit</v>
      </c>
      <c r="B1" s="266">
        <f>'Parcijalni_cjeloviti ispit'!B2</f>
        <v>0</v>
      </c>
      <c r="C1" s="267">
        <f>'Parcijalni_cjeloviti ispit'!C2</f>
        <v>0</v>
      </c>
      <c r="D1" s="268" t="str">
        <f>'Parcijalni_cjeloviti ispit'!D2</f>
        <v>Kolegij/ Studij:</v>
      </c>
      <c r="E1" s="269">
        <f>'Parcijalni_cjeloviti ispit'!E2</f>
        <v>0</v>
      </c>
      <c r="F1" s="269">
        <f>'Parcijalni_cjeloviti ispit'!F2</f>
        <v>0</v>
      </c>
      <c r="G1" s="269">
        <f>'Parcijalni_cjeloviti ispit'!G2</f>
        <v>0</v>
      </c>
      <c r="H1" s="104"/>
      <c r="I1" s="202" t="str">
        <f>'Parcijalni_cjeloviti ispit'!I2</f>
        <v>Status studenta:</v>
      </c>
      <c r="J1" s="270">
        <f>'Parcijalni_cjeloviti ispit'!J2</f>
        <v>0</v>
      </c>
      <c r="K1" s="90"/>
      <c r="L1" s="94">
        <f ca="1">'Parcijalni_cjeloviti ispit'!L2</f>
        <v>45595</v>
      </c>
      <c r="M1" s="90"/>
      <c r="N1" s="90"/>
      <c r="O1" s="90"/>
      <c r="P1" s="90"/>
      <c r="Q1" s="90"/>
      <c r="R1" s="90"/>
    </row>
    <row r="2" spans="1:18" ht="24" customHeight="1" thickBot="1" x14ac:dyDescent="0.3">
      <c r="A2" s="105" t="str">
        <f>'Parcijalni_cjeloviti ispit'!A3</f>
        <v>Odabrali</v>
      </c>
      <c r="B2" s="106" t="str">
        <f>'Parcijalni_cjeloviti ispit'!B3</f>
        <v>Pristupilli</v>
      </c>
      <c r="C2" s="107" t="str">
        <f>'Parcijalni_cjeloviti ispit'!C3</f>
        <v>Položili</v>
      </c>
      <c r="D2" s="268">
        <f>'Parcijalni_cjeloviti ispit'!D3</f>
        <v>0</v>
      </c>
      <c r="E2" s="269">
        <f>'Parcijalni_cjeloviti ispit'!E3</f>
        <v>0</v>
      </c>
      <c r="F2" s="269">
        <f>'Parcijalni_cjeloviti ispit'!F3</f>
        <v>0</v>
      </c>
      <c r="G2" s="269">
        <f>'Parcijalni_cjeloviti ispit'!G3</f>
        <v>0</v>
      </c>
      <c r="H2" s="104"/>
      <c r="I2" s="202">
        <f>'Parcijalni_cjeloviti ispit'!I3</f>
        <v>0</v>
      </c>
      <c r="J2" s="270">
        <f>'Parcijalni_cjeloviti ispit'!J3</f>
        <v>0</v>
      </c>
      <c r="K2" s="90"/>
      <c r="L2" s="90"/>
      <c r="M2" s="90"/>
      <c r="N2" s="90"/>
      <c r="O2" s="90"/>
      <c r="P2" s="90"/>
      <c r="Q2" s="90"/>
      <c r="R2" s="90"/>
    </row>
    <row r="3" spans="1:18" ht="43.9" customHeight="1" thickBot="1" x14ac:dyDescent="0.3">
      <c r="A3" s="108">
        <f>'Parcijalni_cjeloviti ispit'!A4</f>
        <v>0</v>
      </c>
      <c r="B3" s="108">
        <f>'Parcijalni_cjeloviti ispit'!B4</f>
        <v>0</v>
      </c>
      <c r="C3" s="108">
        <f>'Parcijalni_cjeloviti ispit'!C4</f>
        <v>0</v>
      </c>
      <c r="D3" s="271" t="str">
        <f>'Parcijalni_cjeloviti ispit'!D4</f>
        <v>Ime i prezime nastavnika:</v>
      </c>
      <c r="E3" s="272">
        <f>'Parcijalni_cjeloviti ispit'!E4</f>
        <v>0</v>
      </c>
      <c r="F3" s="273">
        <f>'Parcijalni_cjeloviti ispit'!F4</f>
        <v>0</v>
      </c>
      <c r="G3" s="273">
        <f>'Parcijalni_cjeloviti ispit'!G4</f>
        <v>0</v>
      </c>
      <c r="H3" s="273">
        <f>'Parcijalni_cjeloviti ispit'!H4</f>
        <v>0</v>
      </c>
      <c r="I3" s="273">
        <f>'Parcijalni_cjeloviti ispit'!I4</f>
        <v>0</v>
      </c>
      <c r="J3" s="111" t="str">
        <f>'Parcijalni_cjeloviti ispit'!J4</f>
        <v>Potpis</v>
      </c>
      <c r="K3" s="202" t="str">
        <f>'Parcijalni_cjeloviti ispit'!K4</f>
        <v>________________</v>
      </c>
      <c r="L3" s="202"/>
      <c r="M3" s="90"/>
      <c r="N3" s="90"/>
      <c r="O3" s="90"/>
      <c r="P3" s="90"/>
      <c r="Q3" s="90"/>
      <c r="R3" s="90"/>
    </row>
    <row r="4" spans="1:18" ht="45" x14ac:dyDescent="0.25">
      <c r="A4" s="205" t="str">
        <f>'Parcijalni_cjeloviti ispit'!A5</f>
        <v>Rbr.</v>
      </c>
      <c r="B4" s="277" t="str">
        <f>'Parcijalni_cjeloviti ispit'!B5</f>
        <v>Prezime i ime</v>
      </c>
      <c r="C4" s="207" t="str">
        <f>'Parcijalni_cjeloviti ispit'!C5</f>
        <v>JMBAG</v>
      </c>
      <c r="D4" s="82" t="str">
        <f>'Parcijalni_cjeloviti ispit'!D5</f>
        <v>Način vrednovanja</v>
      </c>
      <c r="E4" s="214" t="str">
        <f>'Parcijalni_cjeloviti ispit'!E5</f>
        <v>ISHOD 1</v>
      </c>
      <c r="F4" s="254">
        <f>'Parcijalni_cjeloviti ispit'!F5</f>
        <v>0</v>
      </c>
      <c r="G4" s="214" t="str">
        <f>'Parcijalni_cjeloviti ispit'!G5</f>
        <v>ISHOD 2</v>
      </c>
      <c r="H4" s="254">
        <f>'Parcijalni_cjeloviti ispit'!H5</f>
        <v>0</v>
      </c>
      <c r="I4" s="214" t="str">
        <f>'Parcijalni_cjeloviti ispit'!I5</f>
        <v>ISHOD 3</v>
      </c>
      <c r="J4" s="254">
        <f>'Parcijalni_cjeloviti ispit'!J5</f>
        <v>0</v>
      </c>
      <c r="K4" s="214" t="str">
        <f>'Parcijalni_cjeloviti ispit'!K5</f>
        <v>ISHOD 4</v>
      </c>
      <c r="L4" s="254">
        <f>'Parcijalni_cjeloviti ispit'!L5</f>
        <v>0</v>
      </c>
      <c r="M4" s="214" t="str">
        <f>'Parcijalni_cjeloviti ispit'!M5</f>
        <v>ISHOD 5</v>
      </c>
      <c r="N4" s="254">
        <f>'Parcijalni_cjeloviti ispit'!N5</f>
        <v>0</v>
      </c>
      <c r="O4" s="214" t="str">
        <f>'Parcijalni_cjeloviti ispit'!O5</f>
        <v>ISHOD 6</v>
      </c>
      <c r="P4" s="254">
        <f>'Parcijalni_cjeloviti ispit'!P5</f>
        <v>0</v>
      </c>
      <c r="Q4" s="172" t="str">
        <f>'Parcijalni_cjeloviti ispit'!Q5</f>
        <v>ISPIT POLOŽEN</v>
      </c>
      <c r="R4" s="274" t="str">
        <f>'Parcijalni_cjeloviti ispit'!R5</f>
        <v>OCJENA</v>
      </c>
    </row>
    <row r="5" spans="1:18" x14ac:dyDescent="0.25">
      <c r="A5" s="206">
        <f>'Parcijalni_cjeloviti ispit'!A6</f>
        <v>0</v>
      </c>
      <c r="B5" s="278">
        <f>'Parcijalni_cjeloviti ispit'!B6</f>
        <v>0</v>
      </c>
      <c r="C5" s="208">
        <f>'Parcijalni_cjeloviti ispit'!C6</f>
        <v>0</v>
      </c>
      <c r="D5" s="95" t="str">
        <f>'Parcijalni_cjeloviti ispit'!D6</f>
        <v>MAX B</v>
      </c>
      <c r="E5" s="96">
        <f>'Parcijalni_cjeloviti ispit'!E6</f>
        <v>0</v>
      </c>
      <c r="F5" s="255" t="str">
        <f>'Parcijalni_cjeloviti ispit'!F6</f>
        <v>Ishod položen</v>
      </c>
      <c r="G5" s="96">
        <f>'Parcijalni_cjeloviti ispit'!G6</f>
        <v>0</v>
      </c>
      <c r="H5" s="255" t="str">
        <f>'Parcijalni_cjeloviti ispit'!H6</f>
        <v>Ishod položen</v>
      </c>
      <c r="I5" s="96">
        <f>'Parcijalni_cjeloviti ispit'!I6</f>
        <v>0</v>
      </c>
      <c r="J5" s="257" t="str">
        <f>'Parcijalni_cjeloviti ispit'!J6</f>
        <v>Ishod položen</v>
      </c>
      <c r="K5" s="96">
        <f>'Parcijalni_cjeloviti ispit'!K6</f>
        <v>0</v>
      </c>
      <c r="L5" s="255" t="str">
        <f>'Parcijalni_cjeloviti ispit'!L6</f>
        <v>Ishod položen</v>
      </c>
      <c r="M5" s="96">
        <f>'Parcijalni_cjeloviti ispit'!M6</f>
        <v>0</v>
      </c>
      <c r="N5" s="255" t="str">
        <f>'Parcijalni_cjeloviti ispit'!N6</f>
        <v>Ishod položen</v>
      </c>
      <c r="O5" s="96">
        <f>'Parcijalni_cjeloviti ispit'!O6</f>
        <v>0</v>
      </c>
      <c r="P5" s="255" t="str">
        <f>'Parcijalni_cjeloviti ispit'!P6</f>
        <v>Ishod položen</v>
      </c>
      <c r="Q5" s="250">
        <f>'Parcijalni_cjeloviti ispit'!Q6</f>
        <v>0</v>
      </c>
      <c r="R5" s="275">
        <f>'Parcijalni_cjeloviti ispit'!R6</f>
        <v>0</v>
      </c>
    </row>
    <row r="6" spans="1:18" ht="15.75" thickBot="1" x14ac:dyDescent="0.3">
      <c r="A6" s="191">
        <f>'Parcijalni_cjeloviti ispit'!A7</f>
        <v>0</v>
      </c>
      <c r="B6" s="195">
        <f>'Parcijalni_cjeloviti ispit'!B7</f>
        <v>0</v>
      </c>
      <c r="C6" s="209">
        <f>'Parcijalni_cjeloviti ispit'!C7</f>
        <v>0</v>
      </c>
      <c r="D6" s="97" t="str">
        <f>'Parcijalni_cjeloviti ispit'!D7</f>
        <v>MAX P</v>
      </c>
      <c r="E6" s="98">
        <f>'Parcijalni_cjeloviti ispit'!E7</f>
        <v>0</v>
      </c>
      <c r="F6" s="256">
        <f>'Parcijalni_cjeloviti ispit'!F7</f>
        <v>0</v>
      </c>
      <c r="G6" s="98">
        <f>'Parcijalni_cjeloviti ispit'!G7</f>
        <v>0</v>
      </c>
      <c r="H6" s="256">
        <f>'Parcijalni_cjeloviti ispit'!H7</f>
        <v>0</v>
      </c>
      <c r="I6" s="98">
        <f>'Parcijalni_cjeloviti ispit'!I7</f>
        <v>0</v>
      </c>
      <c r="J6" s="258">
        <f>'Parcijalni_cjeloviti ispit'!J7</f>
        <v>0</v>
      </c>
      <c r="K6" s="98">
        <f>'Parcijalni_cjeloviti ispit'!K7</f>
        <v>0</v>
      </c>
      <c r="L6" s="256">
        <f>'Parcijalni_cjeloviti ispit'!L7</f>
        <v>0</v>
      </c>
      <c r="M6" s="98">
        <f>'Parcijalni_cjeloviti ispit'!M7</f>
        <v>0</v>
      </c>
      <c r="N6" s="256">
        <f>'Parcijalni_cjeloviti ispit'!N7</f>
        <v>0</v>
      </c>
      <c r="O6" s="98">
        <f>'Parcijalni_cjeloviti ispit'!O7</f>
        <v>0</v>
      </c>
      <c r="P6" s="256">
        <f>'Parcijalni_cjeloviti ispit'!P7</f>
        <v>0</v>
      </c>
      <c r="Q6" s="251">
        <f>'Parcijalni_cjeloviti ispit'!Q7</f>
        <v>0</v>
      </c>
      <c r="R6" s="276">
        <f>'Parcijalni_cjeloviti ispit'!R7</f>
        <v>0</v>
      </c>
    </row>
    <row r="7" spans="1:18" x14ac:dyDescent="0.25">
      <c r="A7" s="261">
        <f>'Parcijalni_cjeloviti ispit'!A8</f>
        <v>1</v>
      </c>
      <c r="B7" s="263" t="str">
        <f>'Parcijalni_cjeloviti ispit'!B8</f>
        <v xml:space="preserve"> </v>
      </c>
      <c r="C7" s="261">
        <f>'Parcijalni_cjeloviti ispit'!C8</f>
        <v>0</v>
      </c>
      <c r="D7" s="99" t="str">
        <f>'Parcijalni_cjeloviti ispit'!D8</f>
        <v>B</v>
      </c>
      <c r="E7" s="100">
        <f>'Parcijalni_cjeloviti ispit'!E8</f>
        <v>0</v>
      </c>
      <c r="F7" s="259" t="str">
        <f>'Parcijalni_cjeloviti ispit'!F8</f>
        <v>NE</v>
      </c>
      <c r="G7" s="100">
        <f>'Parcijalni_cjeloviti ispit'!G8</f>
        <v>0</v>
      </c>
      <c r="H7" s="259" t="str">
        <f>'Parcijalni_cjeloviti ispit'!H8</f>
        <v>NE</v>
      </c>
      <c r="I7" s="100">
        <f>'Parcijalni_cjeloviti ispit'!I8</f>
        <v>0</v>
      </c>
      <c r="J7" s="259" t="str">
        <f>'Parcijalni_cjeloviti ispit'!J8</f>
        <v>NE</v>
      </c>
      <c r="K7" s="100">
        <f>'Parcijalni_cjeloviti ispit'!K8</f>
        <v>0</v>
      </c>
      <c r="L7" s="259" t="str">
        <f>'Parcijalni_cjeloviti ispit'!L8</f>
        <v>NE</v>
      </c>
      <c r="M7" s="100">
        <f>'Parcijalni_cjeloviti ispit'!M8</f>
        <v>0</v>
      </c>
      <c r="N7" s="259" t="str">
        <f>'Parcijalni_cjeloviti ispit'!N8</f>
        <v>NE</v>
      </c>
      <c r="O7" s="100">
        <f>'Parcijalni_cjeloviti ispit'!O8</f>
        <v>0</v>
      </c>
      <c r="P7" s="259" t="str">
        <f>'Parcijalni_cjeloviti ispit'!P8</f>
        <v>NE</v>
      </c>
      <c r="Q7" s="252">
        <f>'Parcijalni_cjeloviti ispit'!Q8</f>
        <v>0</v>
      </c>
      <c r="R7" s="252" t="str">
        <f>'Parcijalni_cjeloviti ispit'!R8</f>
        <v>NE</v>
      </c>
    </row>
    <row r="8" spans="1:18" ht="15.75" thickBot="1" x14ac:dyDescent="0.3">
      <c r="A8" s="262">
        <f>'Parcijalni_cjeloviti ispit'!A9</f>
        <v>0</v>
      </c>
      <c r="B8" s="264">
        <f>'Parcijalni_cjeloviti ispit'!B9</f>
        <v>0</v>
      </c>
      <c r="C8" s="262">
        <f>'Parcijalni_cjeloviti ispit'!C9</f>
        <v>0</v>
      </c>
      <c r="D8" s="101" t="str">
        <f>'Parcijalni_cjeloviti ispit'!D9</f>
        <v>P</v>
      </c>
      <c r="E8" s="102" t="str">
        <f>'Parcijalni_cjeloviti ispit'!E9</f>
        <v/>
      </c>
      <c r="F8" s="260">
        <f>'Parcijalni_cjeloviti ispit'!F9</f>
        <v>0</v>
      </c>
      <c r="G8" s="103" t="str">
        <f>'Parcijalni_cjeloviti ispit'!G9</f>
        <v/>
      </c>
      <c r="H8" s="260">
        <f>'Parcijalni_cjeloviti ispit'!H9</f>
        <v>0</v>
      </c>
      <c r="I8" s="103" t="str">
        <f>'Parcijalni_cjeloviti ispit'!I9</f>
        <v/>
      </c>
      <c r="J8" s="260">
        <f>'Parcijalni_cjeloviti ispit'!J9</f>
        <v>0</v>
      </c>
      <c r="K8" s="103" t="str">
        <f>'Parcijalni_cjeloviti ispit'!K9</f>
        <v/>
      </c>
      <c r="L8" s="260">
        <f>'Parcijalni_cjeloviti ispit'!L9</f>
        <v>0</v>
      </c>
      <c r="M8" s="103" t="str">
        <f>'Parcijalni_cjeloviti ispit'!M9</f>
        <v/>
      </c>
      <c r="N8" s="260">
        <f>'Parcijalni_cjeloviti ispit'!N9</f>
        <v>0</v>
      </c>
      <c r="O8" s="103" t="str">
        <f>'Parcijalni_cjeloviti ispit'!O9</f>
        <v/>
      </c>
      <c r="P8" s="260">
        <f>'Parcijalni_cjeloviti ispit'!P9</f>
        <v>0</v>
      </c>
      <c r="Q8" s="251">
        <f>'Parcijalni_cjeloviti ispit'!Q9</f>
        <v>0</v>
      </c>
      <c r="R8" s="251">
        <f>'Parcijalni_cjeloviti ispit'!R9</f>
        <v>0</v>
      </c>
    </row>
    <row r="9" spans="1:18" x14ac:dyDescent="0.25">
      <c r="A9" s="261">
        <f>'Parcijalni_cjeloviti ispit'!A10</f>
        <v>2</v>
      </c>
      <c r="B9" s="263" t="str">
        <f>'Parcijalni_cjeloviti ispit'!B10</f>
        <v xml:space="preserve"> </v>
      </c>
      <c r="C9" s="261">
        <f>'Parcijalni_cjeloviti ispit'!C10</f>
        <v>0</v>
      </c>
      <c r="D9" s="99" t="str">
        <f>'Parcijalni_cjeloviti ispit'!D10</f>
        <v>B</v>
      </c>
      <c r="E9" s="100">
        <f>'Parcijalni_cjeloviti ispit'!E10</f>
        <v>0</v>
      </c>
      <c r="F9" s="259" t="str">
        <f>'Parcijalni_cjeloviti ispit'!F10</f>
        <v>NE</v>
      </c>
      <c r="G9" s="100">
        <f>'Parcijalni_cjeloviti ispit'!G10</f>
        <v>0</v>
      </c>
      <c r="H9" s="259" t="str">
        <f>'Parcijalni_cjeloviti ispit'!H10</f>
        <v>NE</v>
      </c>
      <c r="I9" s="100">
        <f>'Parcijalni_cjeloviti ispit'!I10</f>
        <v>0</v>
      </c>
      <c r="J9" s="259" t="str">
        <f>'Parcijalni_cjeloviti ispit'!J10</f>
        <v>NE</v>
      </c>
      <c r="K9" s="100">
        <f>'Parcijalni_cjeloviti ispit'!K10</f>
        <v>0</v>
      </c>
      <c r="L9" s="259" t="str">
        <f>'Parcijalni_cjeloviti ispit'!L10</f>
        <v>NE</v>
      </c>
      <c r="M9" s="100">
        <f>'Parcijalni_cjeloviti ispit'!M10</f>
        <v>0</v>
      </c>
      <c r="N9" s="259" t="str">
        <f>'Parcijalni_cjeloviti ispit'!N10</f>
        <v>NE</v>
      </c>
      <c r="O9" s="100">
        <f>'Parcijalni_cjeloviti ispit'!O10</f>
        <v>0</v>
      </c>
      <c r="P9" s="259" t="str">
        <f>'Parcijalni_cjeloviti ispit'!P10</f>
        <v>NE</v>
      </c>
      <c r="Q9" s="252">
        <f>'Parcijalni_cjeloviti ispit'!Q10</f>
        <v>0</v>
      </c>
      <c r="R9" s="252" t="str">
        <f>'Parcijalni_cjeloviti ispit'!R10</f>
        <v>NE</v>
      </c>
    </row>
    <row r="10" spans="1:18" ht="15.75" thickBot="1" x14ac:dyDescent="0.3">
      <c r="A10" s="262">
        <f>'Parcijalni_cjeloviti ispit'!A11</f>
        <v>0</v>
      </c>
      <c r="B10" s="264">
        <f>'Parcijalni_cjeloviti ispit'!B11</f>
        <v>0</v>
      </c>
      <c r="C10" s="262">
        <f>'Parcijalni_cjeloviti ispit'!C11</f>
        <v>0</v>
      </c>
      <c r="D10" s="101" t="str">
        <f>'Parcijalni_cjeloviti ispit'!D11</f>
        <v>P</v>
      </c>
      <c r="E10" s="102" t="str">
        <f>'Parcijalni_cjeloviti ispit'!E11</f>
        <v/>
      </c>
      <c r="F10" s="260">
        <f>'Parcijalni_cjeloviti ispit'!F11</f>
        <v>0</v>
      </c>
      <c r="G10" s="103" t="str">
        <f>'Parcijalni_cjeloviti ispit'!G11</f>
        <v/>
      </c>
      <c r="H10" s="260">
        <f>'Parcijalni_cjeloviti ispit'!H11</f>
        <v>0</v>
      </c>
      <c r="I10" s="103" t="str">
        <f>'Parcijalni_cjeloviti ispit'!I11</f>
        <v/>
      </c>
      <c r="J10" s="260">
        <f>'Parcijalni_cjeloviti ispit'!J11</f>
        <v>0</v>
      </c>
      <c r="K10" s="103" t="str">
        <f>'Parcijalni_cjeloviti ispit'!K11</f>
        <v/>
      </c>
      <c r="L10" s="260">
        <f>'Parcijalni_cjeloviti ispit'!L11</f>
        <v>0</v>
      </c>
      <c r="M10" s="103" t="str">
        <f>'Parcijalni_cjeloviti ispit'!M11</f>
        <v/>
      </c>
      <c r="N10" s="260">
        <f>'Parcijalni_cjeloviti ispit'!N11</f>
        <v>0</v>
      </c>
      <c r="O10" s="103" t="str">
        <f>'Parcijalni_cjeloviti ispit'!O11</f>
        <v/>
      </c>
      <c r="P10" s="260">
        <f>'Parcijalni_cjeloviti ispit'!P11</f>
        <v>0</v>
      </c>
      <c r="Q10" s="251">
        <f>'Parcijalni_cjeloviti ispit'!Q11</f>
        <v>0</v>
      </c>
      <c r="R10" s="251">
        <f>'Parcijalni_cjeloviti ispit'!R11</f>
        <v>0</v>
      </c>
    </row>
    <row r="11" spans="1:18" x14ac:dyDescent="0.25">
      <c r="A11" s="261">
        <f>'Parcijalni_cjeloviti ispit'!A12</f>
        <v>3</v>
      </c>
      <c r="B11" s="263" t="str">
        <f>'Parcijalni_cjeloviti ispit'!B12</f>
        <v xml:space="preserve"> </v>
      </c>
      <c r="C11" s="261">
        <f>'Parcijalni_cjeloviti ispit'!C12</f>
        <v>0</v>
      </c>
      <c r="D11" s="99" t="str">
        <f>'Parcijalni_cjeloviti ispit'!D12</f>
        <v>B</v>
      </c>
      <c r="E11" s="100">
        <f>'Parcijalni_cjeloviti ispit'!E12</f>
        <v>0</v>
      </c>
      <c r="F11" s="259" t="str">
        <f>'Parcijalni_cjeloviti ispit'!F12</f>
        <v>NE</v>
      </c>
      <c r="G11" s="100">
        <f>'Parcijalni_cjeloviti ispit'!G12</f>
        <v>0</v>
      </c>
      <c r="H11" s="259" t="str">
        <f>'Parcijalni_cjeloviti ispit'!H12</f>
        <v>NE</v>
      </c>
      <c r="I11" s="100">
        <f>'Parcijalni_cjeloviti ispit'!I12</f>
        <v>0</v>
      </c>
      <c r="J11" s="259" t="str">
        <f>'Parcijalni_cjeloviti ispit'!J12</f>
        <v>NE</v>
      </c>
      <c r="K11" s="100">
        <f>'Parcijalni_cjeloviti ispit'!K12</f>
        <v>0</v>
      </c>
      <c r="L11" s="259" t="str">
        <f>'Parcijalni_cjeloviti ispit'!L12</f>
        <v>NE</v>
      </c>
      <c r="M11" s="100">
        <f>'Parcijalni_cjeloviti ispit'!M12</f>
        <v>0</v>
      </c>
      <c r="N11" s="259" t="str">
        <f>'Parcijalni_cjeloviti ispit'!N12</f>
        <v>NE</v>
      </c>
      <c r="O11" s="100">
        <f>'Parcijalni_cjeloviti ispit'!O12</f>
        <v>0</v>
      </c>
      <c r="P11" s="259" t="str">
        <f>'Parcijalni_cjeloviti ispit'!P12</f>
        <v>NE</v>
      </c>
      <c r="Q11" s="252">
        <f>'Parcijalni_cjeloviti ispit'!Q12</f>
        <v>0</v>
      </c>
      <c r="R11" s="252" t="str">
        <f>'Parcijalni_cjeloviti ispit'!R12</f>
        <v>NE</v>
      </c>
    </row>
    <row r="12" spans="1:18" ht="15.75" thickBot="1" x14ac:dyDescent="0.3">
      <c r="A12" s="262">
        <f>'Parcijalni_cjeloviti ispit'!A13</f>
        <v>0</v>
      </c>
      <c r="B12" s="264">
        <f>'Parcijalni_cjeloviti ispit'!B13</f>
        <v>0</v>
      </c>
      <c r="C12" s="262">
        <f>'Parcijalni_cjeloviti ispit'!C13</f>
        <v>0</v>
      </c>
      <c r="D12" s="101" t="str">
        <f>'Parcijalni_cjeloviti ispit'!D13</f>
        <v>P</v>
      </c>
      <c r="E12" s="102" t="str">
        <f>'Parcijalni_cjeloviti ispit'!E13</f>
        <v/>
      </c>
      <c r="F12" s="260">
        <f>'Parcijalni_cjeloviti ispit'!F13</f>
        <v>0</v>
      </c>
      <c r="G12" s="103" t="str">
        <f>'Parcijalni_cjeloviti ispit'!G13</f>
        <v/>
      </c>
      <c r="H12" s="260">
        <f>'Parcijalni_cjeloviti ispit'!H13</f>
        <v>0</v>
      </c>
      <c r="I12" s="103" t="str">
        <f>'Parcijalni_cjeloviti ispit'!I13</f>
        <v/>
      </c>
      <c r="J12" s="260">
        <f>'Parcijalni_cjeloviti ispit'!J13</f>
        <v>0</v>
      </c>
      <c r="K12" s="103" t="str">
        <f>'Parcijalni_cjeloviti ispit'!K13</f>
        <v/>
      </c>
      <c r="L12" s="260">
        <f>'Parcijalni_cjeloviti ispit'!L13</f>
        <v>0</v>
      </c>
      <c r="M12" s="103" t="str">
        <f>'Parcijalni_cjeloviti ispit'!M13</f>
        <v/>
      </c>
      <c r="N12" s="260">
        <f>'Parcijalni_cjeloviti ispit'!N13</f>
        <v>0</v>
      </c>
      <c r="O12" s="103" t="str">
        <f>'Parcijalni_cjeloviti ispit'!O13</f>
        <v/>
      </c>
      <c r="P12" s="260">
        <f>'Parcijalni_cjeloviti ispit'!P13</f>
        <v>0</v>
      </c>
      <c r="Q12" s="251">
        <f>'Parcijalni_cjeloviti ispit'!Q13</f>
        <v>0</v>
      </c>
      <c r="R12" s="251">
        <f>'Parcijalni_cjeloviti ispit'!R13</f>
        <v>0</v>
      </c>
    </row>
    <row r="13" spans="1:18" x14ac:dyDescent="0.25">
      <c r="A13" s="261">
        <f>'Parcijalni_cjeloviti ispit'!A14</f>
        <v>4</v>
      </c>
      <c r="B13" s="263" t="str">
        <f>'Parcijalni_cjeloviti ispit'!B14</f>
        <v xml:space="preserve"> </v>
      </c>
      <c r="C13" s="261">
        <f>'Parcijalni_cjeloviti ispit'!C14</f>
        <v>0</v>
      </c>
      <c r="D13" s="99" t="str">
        <f>'Parcijalni_cjeloviti ispit'!D14</f>
        <v>B</v>
      </c>
      <c r="E13" s="100">
        <f>'Parcijalni_cjeloviti ispit'!E14</f>
        <v>0</v>
      </c>
      <c r="F13" s="259" t="str">
        <f>'Parcijalni_cjeloviti ispit'!F14</f>
        <v>NE</v>
      </c>
      <c r="G13" s="100">
        <f>'Parcijalni_cjeloviti ispit'!G14</f>
        <v>0</v>
      </c>
      <c r="H13" s="259" t="str">
        <f>'Parcijalni_cjeloviti ispit'!H14</f>
        <v>NE</v>
      </c>
      <c r="I13" s="100">
        <f>'Parcijalni_cjeloviti ispit'!I14</f>
        <v>0</v>
      </c>
      <c r="J13" s="259" t="str">
        <f>'Parcijalni_cjeloviti ispit'!J14</f>
        <v>NE</v>
      </c>
      <c r="K13" s="100">
        <f>'Parcijalni_cjeloviti ispit'!K14</f>
        <v>0</v>
      </c>
      <c r="L13" s="259" t="str">
        <f>'Parcijalni_cjeloviti ispit'!L14</f>
        <v>NE</v>
      </c>
      <c r="M13" s="100">
        <f>'Parcijalni_cjeloviti ispit'!M14</f>
        <v>0</v>
      </c>
      <c r="N13" s="259" t="str">
        <f>'Parcijalni_cjeloviti ispit'!N14</f>
        <v>NE</v>
      </c>
      <c r="O13" s="100">
        <f>'Parcijalni_cjeloviti ispit'!O14</f>
        <v>0</v>
      </c>
      <c r="P13" s="259" t="str">
        <f>'Parcijalni_cjeloviti ispit'!P14</f>
        <v>NE</v>
      </c>
      <c r="Q13" s="252">
        <f>'Parcijalni_cjeloviti ispit'!Q14</f>
        <v>0</v>
      </c>
      <c r="R13" s="252" t="str">
        <f>'Parcijalni_cjeloviti ispit'!R14</f>
        <v>NE</v>
      </c>
    </row>
    <row r="14" spans="1:18" ht="15.75" thickBot="1" x14ac:dyDescent="0.3">
      <c r="A14" s="262">
        <f>'Parcijalni_cjeloviti ispit'!A15</f>
        <v>0</v>
      </c>
      <c r="B14" s="264">
        <f>'Parcijalni_cjeloviti ispit'!B15</f>
        <v>0</v>
      </c>
      <c r="C14" s="262">
        <f>'Parcijalni_cjeloviti ispit'!C15</f>
        <v>0</v>
      </c>
      <c r="D14" s="101" t="str">
        <f>'Parcijalni_cjeloviti ispit'!D15</f>
        <v>P</v>
      </c>
      <c r="E14" s="102" t="str">
        <f>'Parcijalni_cjeloviti ispit'!E15</f>
        <v/>
      </c>
      <c r="F14" s="260">
        <f>'Parcijalni_cjeloviti ispit'!F15</f>
        <v>0</v>
      </c>
      <c r="G14" s="103" t="str">
        <f>'Parcijalni_cjeloviti ispit'!G15</f>
        <v/>
      </c>
      <c r="H14" s="260">
        <f>'Parcijalni_cjeloviti ispit'!H15</f>
        <v>0</v>
      </c>
      <c r="I14" s="103" t="str">
        <f>'Parcijalni_cjeloviti ispit'!I15</f>
        <v/>
      </c>
      <c r="J14" s="260">
        <f>'Parcijalni_cjeloviti ispit'!J15</f>
        <v>0</v>
      </c>
      <c r="K14" s="103" t="str">
        <f>'Parcijalni_cjeloviti ispit'!K15</f>
        <v/>
      </c>
      <c r="L14" s="260">
        <f>'Parcijalni_cjeloviti ispit'!L15</f>
        <v>0</v>
      </c>
      <c r="M14" s="103" t="str">
        <f>'Parcijalni_cjeloviti ispit'!M15</f>
        <v/>
      </c>
      <c r="N14" s="260">
        <f>'Parcijalni_cjeloviti ispit'!N15</f>
        <v>0</v>
      </c>
      <c r="O14" s="103" t="str">
        <f>'Parcijalni_cjeloviti ispit'!O15</f>
        <v/>
      </c>
      <c r="P14" s="260">
        <f>'Parcijalni_cjeloviti ispit'!P15</f>
        <v>0</v>
      </c>
      <c r="Q14" s="251">
        <f>'Parcijalni_cjeloviti ispit'!Q15</f>
        <v>0</v>
      </c>
      <c r="R14" s="251">
        <f>'Parcijalni_cjeloviti ispit'!R15</f>
        <v>0</v>
      </c>
    </row>
    <row r="15" spans="1:18" x14ac:dyDescent="0.25">
      <c r="A15" s="261">
        <f>'Parcijalni_cjeloviti ispit'!A16</f>
        <v>5</v>
      </c>
      <c r="B15" s="263" t="str">
        <f>'Parcijalni_cjeloviti ispit'!B16</f>
        <v xml:space="preserve"> </v>
      </c>
      <c r="C15" s="261">
        <f>'Parcijalni_cjeloviti ispit'!C16</f>
        <v>0</v>
      </c>
      <c r="D15" s="99" t="str">
        <f>'Parcijalni_cjeloviti ispit'!D16</f>
        <v>B</v>
      </c>
      <c r="E15" s="100">
        <f>'Parcijalni_cjeloviti ispit'!E16</f>
        <v>0</v>
      </c>
      <c r="F15" s="259" t="str">
        <f>'Parcijalni_cjeloviti ispit'!F16</f>
        <v>NE</v>
      </c>
      <c r="G15" s="100">
        <f>'Parcijalni_cjeloviti ispit'!G16</f>
        <v>0</v>
      </c>
      <c r="H15" s="259" t="str">
        <f>'Parcijalni_cjeloviti ispit'!H16</f>
        <v>NE</v>
      </c>
      <c r="I15" s="100">
        <f>'Parcijalni_cjeloviti ispit'!I16</f>
        <v>0</v>
      </c>
      <c r="J15" s="259" t="str">
        <f>'Parcijalni_cjeloviti ispit'!J16</f>
        <v>NE</v>
      </c>
      <c r="K15" s="100">
        <f>'Parcijalni_cjeloviti ispit'!K16</f>
        <v>0</v>
      </c>
      <c r="L15" s="259" t="str">
        <f>'Parcijalni_cjeloviti ispit'!L16</f>
        <v>NE</v>
      </c>
      <c r="M15" s="100">
        <f>'Parcijalni_cjeloviti ispit'!M16</f>
        <v>0</v>
      </c>
      <c r="N15" s="259" t="str">
        <f>'Parcijalni_cjeloviti ispit'!N16</f>
        <v>NE</v>
      </c>
      <c r="O15" s="100">
        <f>'Parcijalni_cjeloviti ispit'!O16</f>
        <v>0</v>
      </c>
      <c r="P15" s="259" t="str">
        <f>'Parcijalni_cjeloviti ispit'!P16</f>
        <v>NE</v>
      </c>
      <c r="Q15" s="252">
        <f>'Parcijalni_cjeloviti ispit'!Q16</f>
        <v>0</v>
      </c>
      <c r="R15" s="252" t="str">
        <f>'Parcijalni_cjeloviti ispit'!R16</f>
        <v>NE</v>
      </c>
    </row>
    <row r="16" spans="1:18" ht="15.75" thickBot="1" x14ac:dyDescent="0.3">
      <c r="A16" s="262">
        <f>'Parcijalni_cjeloviti ispit'!A17</f>
        <v>0</v>
      </c>
      <c r="B16" s="264">
        <f>'Parcijalni_cjeloviti ispit'!B17</f>
        <v>0</v>
      </c>
      <c r="C16" s="262">
        <f>'Parcijalni_cjeloviti ispit'!C17</f>
        <v>0</v>
      </c>
      <c r="D16" s="101" t="str">
        <f>'Parcijalni_cjeloviti ispit'!D17</f>
        <v>P</v>
      </c>
      <c r="E16" s="102" t="str">
        <f>'Parcijalni_cjeloviti ispit'!E17</f>
        <v/>
      </c>
      <c r="F16" s="260">
        <f>'Parcijalni_cjeloviti ispit'!F17</f>
        <v>0</v>
      </c>
      <c r="G16" s="103" t="str">
        <f>'Parcijalni_cjeloviti ispit'!G17</f>
        <v/>
      </c>
      <c r="H16" s="260">
        <f>'Parcijalni_cjeloviti ispit'!H17</f>
        <v>0</v>
      </c>
      <c r="I16" s="103" t="str">
        <f>'Parcijalni_cjeloviti ispit'!I17</f>
        <v/>
      </c>
      <c r="J16" s="260">
        <f>'Parcijalni_cjeloviti ispit'!J17</f>
        <v>0</v>
      </c>
      <c r="K16" s="103" t="str">
        <f>'Parcijalni_cjeloviti ispit'!K17</f>
        <v/>
      </c>
      <c r="L16" s="260">
        <f>'Parcijalni_cjeloviti ispit'!L17</f>
        <v>0</v>
      </c>
      <c r="M16" s="103" t="str">
        <f>'Parcijalni_cjeloviti ispit'!M17</f>
        <v/>
      </c>
      <c r="N16" s="260">
        <f>'Parcijalni_cjeloviti ispit'!N17</f>
        <v>0</v>
      </c>
      <c r="O16" s="103" t="str">
        <f>'Parcijalni_cjeloviti ispit'!O17</f>
        <v/>
      </c>
      <c r="P16" s="260">
        <f>'Parcijalni_cjeloviti ispit'!P17</f>
        <v>0</v>
      </c>
      <c r="Q16" s="251">
        <f>'Parcijalni_cjeloviti ispit'!Q17</f>
        <v>0</v>
      </c>
      <c r="R16" s="251">
        <f>'Parcijalni_cjeloviti ispit'!R17</f>
        <v>0</v>
      </c>
    </row>
    <row r="17" spans="1:18" x14ac:dyDescent="0.25">
      <c r="A17" s="261">
        <f>'Parcijalni_cjeloviti ispit'!A18</f>
        <v>6</v>
      </c>
      <c r="B17" s="263" t="str">
        <f>'Parcijalni_cjeloviti ispit'!B18</f>
        <v xml:space="preserve"> </v>
      </c>
      <c r="C17" s="261">
        <f>'Parcijalni_cjeloviti ispit'!C18</f>
        <v>0</v>
      </c>
      <c r="D17" s="99" t="str">
        <f>'Parcijalni_cjeloviti ispit'!D18</f>
        <v>B</v>
      </c>
      <c r="E17" s="100">
        <f>'Parcijalni_cjeloviti ispit'!E18</f>
        <v>0</v>
      </c>
      <c r="F17" s="259" t="str">
        <f>'Parcijalni_cjeloviti ispit'!F18</f>
        <v>NE</v>
      </c>
      <c r="G17" s="100">
        <f>'Parcijalni_cjeloviti ispit'!G18</f>
        <v>0</v>
      </c>
      <c r="H17" s="259" t="str">
        <f>'Parcijalni_cjeloviti ispit'!H18</f>
        <v>NE</v>
      </c>
      <c r="I17" s="100">
        <f>'Parcijalni_cjeloviti ispit'!I18</f>
        <v>0</v>
      </c>
      <c r="J17" s="259" t="str">
        <f>'Parcijalni_cjeloviti ispit'!J18</f>
        <v>NE</v>
      </c>
      <c r="K17" s="100">
        <f>'Parcijalni_cjeloviti ispit'!K18</f>
        <v>0</v>
      </c>
      <c r="L17" s="259" t="str">
        <f>'Parcijalni_cjeloviti ispit'!L18</f>
        <v>NE</v>
      </c>
      <c r="M17" s="100">
        <f>'Parcijalni_cjeloviti ispit'!M18</f>
        <v>0</v>
      </c>
      <c r="N17" s="259" t="str">
        <f>'Parcijalni_cjeloviti ispit'!N18</f>
        <v>NE</v>
      </c>
      <c r="O17" s="100">
        <f>'Parcijalni_cjeloviti ispit'!O18</f>
        <v>0</v>
      </c>
      <c r="P17" s="259" t="str">
        <f>'Parcijalni_cjeloviti ispit'!P18</f>
        <v>NE</v>
      </c>
      <c r="Q17" s="252">
        <f>'Parcijalni_cjeloviti ispit'!Q18</f>
        <v>0</v>
      </c>
      <c r="R17" s="252" t="str">
        <f>'Parcijalni_cjeloviti ispit'!R18</f>
        <v>NE</v>
      </c>
    </row>
    <row r="18" spans="1:18" ht="15.75" thickBot="1" x14ac:dyDescent="0.3">
      <c r="A18" s="262">
        <f>'Parcijalni_cjeloviti ispit'!A19</f>
        <v>0</v>
      </c>
      <c r="B18" s="264">
        <f>'Parcijalni_cjeloviti ispit'!B19</f>
        <v>0</v>
      </c>
      <c r="C18" s="262">
        <f>'Parcijalni_cjeloviti ispit'!C19</f>
        <v>0</v>
      </c>
      <c r="D18" s="101" t="str">
        <f>'Parcijalni_cjeloviti ispit'!D19</f>
        <v>P</v>
      </c>
      <c r="E18" s="102" t="str">
        <f>'Parcijalni_cjeloviti ispit'!E19</f>
        <v/>
      </c>
      <c r="F18" s="260">
        <f>'Parcijalni_cjeloviti ispit'!F19</f>
        <v>0</v>
      </c>
      <c r="G18" s="103" t="str">
        <f>'Parcijalni_cjeloviti ispit'!G19</f>
        <v/>
      </c>
      <c r="H18" s="260">
        <f>'Parcijalni_cjeloviti ispit'!H19</f>
        <v>0</v>
      </c>
      <c r="I18" s="103" t="str">
        <f>'Parcijalni_cjeloviti ispit'!I19</f>
        <v/>
      </c>
      <c r="J18" s="260">
        <f>'Parcijalni_cjeloviti ispit'!J19</f>
        <v>0</v>
      </c>
      <c r="K18" s="103" t="str">
        <f>'Parcijalni_cjeloviti ispit'!K19</f>
        <v/>
      </c>
      <c r="L18" s="260">
        <f>'Parcijalni_cjeloviti ispit'!L19</f>
        <v>0</v>
      </c>
      <c r="M18" s="103" t="str">
        <f>'Parcijalni_cjeloviti ispit'!M19</f>
        <v/>
      </c>
      <c r="N18" s="260">
        <f>'Parcijalni_cjeloviti ispit'!N19</f>
        <v>0</v>
      </c>
      <c r="O18" s="103" t="str">
        <f>'Parcijalni_cjeloviti ispit'!O19</f>
        <v/>
      </c>
      <c r="P18" s="260">
        <f>'Parcijalni_cjeloviti ispit'!P19</f>
        <v>0</v>
      </c>
      <c r="Q18" s="251">
        <f>'Parcijalni_cjeloviti ispit'!Q19</f>
        <v>0</v>
      </c>
      <c r="R18" s="251">
        <f>'Parcijalni_cjeloviti ispit'!R19</f>
        <v>0</v>
      </c>
    </row>
    <row r="19" spans="1:18" x14ac:dyDescent="0.25">
      <c r="A19" s="261">
        <f>'Parcijalni_cjeloviti ispit'!A20</f>
        <v>7</v>
      </c>
      <c r="B19" s="263" t="str">
        <f>'Parcijalni_cjeloviti ispit'!B20</f>
        <v xml:space="preserve"> </v>
      </c>
      <c r="C19" s="261">
        <f>'Parcijalni_cjeloviti ispit'!C20</f>
        <v>0</v>
      </c>
      <c r="D19" s="99" t="str">
        <f>'Parcijalni_cjeloviti ispit'!D20</f>
        <v>B</v>
      </c>
      <c r="E19" s="100">
        <f>'Parcijalni_cjeloviti ispit'!E20</f>
        <v>0</v>
      </c>
      <c r="F19" s="259" t="str">
        <f>'Parcijalni_cjeloviti ispit'!F20</f>
        <v>NE</v>
      </c>
      <c r="G19" s="100">
        <f>'Parcijalni_cjeloviti ispit'!G20</f>
        <v>0</v>
      </c>
      <c r="H19" s="259" t="str">
        <f>'Parcijalni_cjeloviti ispit'!H20</f>
        <v>NE</v>
      </c>
      <c r="I19" s="100">
        <f>'Parcijalni_cjeloviti ispit'!I20</f>
        <v>0</v>
      </c>
      <c r="J19" s="259" t="str">
        <f>'Parcijalni_cjeloviti ispit'!J20</f>
        <v>NE</v>
      </c>
      <c r="K19" s="100">
        <f>'Parcijalni_cjeloviti ispit'!K20</f>
        <v>0</v>
      </c>
      <c r="L19" s="259" t="str">
        <f>'Parcijalni_cjeloviti ispit'!L20</f>
        <v>NE</v>
      </c>
      <c r="M19" s="100">
        <f>'Parcijalni_cjeloviti ispit'!M20</f>
        <v>0</v>
      </c>
      <c r="N19" s="259" t="str">
        <f>'Parcijalni_cjeloviti ispit'!N20</f>
        <v>NE</v>
      </c>
      <c r="O19" s="100">
        <f>'Parcijalni_cjeloviti ispit'!O20</f>
        <v>0</v>
      </c>
      <c r="P19" s="259" t="str">
        <f>'Parcijalni_cjeloviti ispit'!P20</f>
        <v>NE</v>
      </c>
      <c r="Q19" s="252">
        <f>'Parcijalni_cjeloviti ispit'!Q20</f>
        <v>0</v>
      </c>
      <c r="R19" s="252" t="str">
        <f>'Parcijalni_cjeloviti ispit'!R20</f>
        <v>NE</v>
      </c>
    </row>
    <row r="20" spans="1:18" ht="15.75" thickBot="1" x14ac:dyDescent="0.3">
      <c r="A20" s="262">
        <f>'Parcijalni_cjeloviti ispit'!A21</f>
        <v>0</v>
      </c>
      <c r="B20" s="264">
        <f>'Parcijalni_cjeloviti ispit'!B21</f>
        <v>0</v>
      </c>
      <c r="C20" s="262">
        <f>'Parcijalni_cjeloviti ispit'!C21</f>
        <v>0</v>
      </c>
      <c r="D20" s="101" t="str">
        <f>'Parcijalni_cjeloviti ispit'!D21</f>
        <v>P</v>
      </c>
      <c r="E20" s="102" t="str">
        <f>'Parcijalni_cjeloviti ispit'!E21</f>
        <v/>
      </c>
      <c r="F20" s="260">
        <f>'Parcijalni_cjeloviti ispit'!F21</f>
        <v>0</v>
      </c>
      <c r="G20" s="103" t="str">
        <f>'Parcijalni_cjeloviti ispit'!G21</f>
        <v/>
      </c>
      <c r="H20" s="260">
        <f>'Parcijalni_cjeloviti ispit'!H21</f>
        <v>0</v>
      </c>
      <c r="I20" s="103" t="str">
        <f>'Parcijalni_cjeloviti ispit'!I21</f>
        <v/>
      </c>
      <c r="J20" s="260">
        <f>'Parcijalni_cjeloviti ispit'!J21</f>
        <v>0</v>
      </c>
      <c r="K20" s="103" t="str">
        <f>'Parcijalni_cjeloviti ispit'!K21</f>
        <v/>
      </c>
      <c r="L20" s="260">
        <f>'Parcijalni_cjeloviti ispit'!L21</f>
        <v>0</v>
      </c>
      <c r="M20" s="103" t="str">
        <f>'Parcijalni_cjeloviti ispit'!M21</f>
        <v/>
      </c>
      <c r="N20" s="260">
        <f>'Parcijalni_cjeloviti ispit'!N21</f>
        <v>0</v>
      </c>
      <c r="O20" s="103" t="str">
        <f>'Parcijalni_cjeloviti ispit'!O21</f>
        <v/>
      </c>
      <c r="P20" s="260">
        <f>'Parcijalni_cjeloviti ispit'!P21</f>
        <v>0</v>
      </c>
      <c r="Q20" s="251">
        <f>'Parcijalni_cjeloviti ispit'!Q21</f>
        <v>0</v>
      </c>
      <c r="R20" s="251">
        <f>'Parcijalni_cjeloviti ispit'!R21</f>
        <v>0</v>
      </c>
    </row>
    <row r="21" spans="1:18" x14ac:dyDescent="0.25">
      <c r="A21" s="261">
        <f>'Parcijalni_cjeloviti ispit'!A22</f>
        <v>8</v>
      </c>
      <c r="B21" s="263" t="str">
        <f>'Parcijalni_cjeloviti ispit'!B22</f>
        <v xml:space="preserve"> </v>
      </c>
      <c r="C21" s="261">
        <f>'Parcijalni_cjeloviti ispit'!C22</f>
        <v>0</v>
      </c>
      <c r="D21" s="99" t="str">
        <f>'Parcijalni_cjeloviti ispit'!D22</f>
        <v>B</v>
      </c>
      <c r="E21" s="100">
        <f>'Parcijalni_cjeloviti ispit'!E22</f>
        <v>0</v>
      </c>
      <c r="F21" s="259" t="str">
        <f>'Parcijalni_cjeloviti ispit'!F22</f>
        <v>NE</v>
      </c>
      <c r="G21" s="100">
        <f>'Parcijalni_cjeloviti ispit'!G22</f>
        <v>0</v>
      </c>
      <c r="H21" s="259" t="str">
        <f>'Parcijalni_cjeloviti ispit'!H22</f>
        <v>NE</v>
      </c>
      <c r="I21" s="100">
        <f>'Parcijalni_cjeloviti ispit'!I22</f>
        <v>0</v>
      </c>
      <c r="J21" s="259" t="str">
        <f>'Parcijalni_cjeloviti ispit'!J22</f>
        <v>NE</v>
      </c>
      <c r="K21" s="100">
        <f>'Parcijalni_cjeloviti ispit'!K22</f>
        <v>0</v>
      </c>
      <c r="L21" s="259" t="str">
        <f>'Parcijalni_cjeloviti ispit'!L22</f>
        <v>NE</v>
      </c>
      <c r="M21" s="100">
        <f>'Parcijalni_cjeloviti ispit'!M22</f>
        <v>0</v>
      </c>
      <c r="N21" s="259" t="str">
        <f>'Parcijalni_cjeloviti ispit'!N22</f>
        <v>NE</v>
      </c>
      <c r="O21" s="100">
        <f>'Parcijalni_cjeloviti ispit'!O22</f>
        <v>0</v>
      </c>
      <c r="P21" s="259" t="str">
        <f>'Parcijalni_cjeloviti ispit'!P22</f>
        <v>NE</v>
      </c>
      <c r="Q21" s="252">
        <f>'Parcijalni_cjeloviti ispit'!Q22</f>
        <v>0</v>
      </c>
      <c r="R21" s="252" t="str">
        <f>'Parcijalni_cjeloviti ispit'!R22</f>
        <v>NE</v>
      </c>
    </row>
    <row r="22" spans="1:18" ht="15.75" thickBot="1" x14ac:dyDescent="0.3">
      <c r="A22" s="262">
        <f>'Parcijalni_cjeloviti ispit'!A23</f>
        <v>0</v>
      </c>
      <c r="B22" s="264">
        <f>'Parcijalni_cjeloviti ispit'!B23</f>
        <v>0</v>
      </c>
      <c r="C22" s="262">
        <f>'Parcijalni_cjeloviti ispit'!C23</f>
        <v>0</v>
      </c>
      <c r="D22" s="101" t="str">
        <f>'Parcijalni_cjeloviti ispit'!D23</f>
        <v>P</v>
      </c>
      <c r="E22" s="102" t="str">
        <f>'Parcijalni_cjeloviti ispit'!E23</f>
        <v/>
      </c>
      <c r="F22" s="260">
        <f>'Parcijalni_cjeloviti ispit'!F23</f>
        <v>0</v>
      </c>
      <c r="G22" s="103" t="str">
        <f>'Parcijalni_cjeloviti ispit'!G23</f>
        <v/>
      </c>
      <c r="H22" s="260">
        <f>'Parcijalni_cjeloviti ispit'!H23</f>
        <v>0</v>
      </c>
      <c r="I22" s="103" t="str">
        <f>'Parcijalni_cjeloviti ispit'!I23</f>
        <v/>
      </c>
      <c r="J22" s="260">
        <f>'Parcijalni_cjeloviti ispit'!J23</f>
        <v>0</v>
      </c>
      <c r="K22" s="103" t="str">
        <f>'Parcijalni_cjeloviti ispit'!K23</f>
        <v/>
      </c>
      <c r="L22" s="260">
        <f>'Parcijalni_cjeloviti ispit'!L23</f>
        <v>0</v>
      </c>
      <c r="M22" s="103" t="str">
        <f>'Parcijalni_cjeloviti ispit'!M23</f>
        <v/>
      </c>
      <c r="N22" s="260">
        <f>'Parcijalni_cjeloviti ispit'!N23</f>
        <v>0</v>
      </c>
      <c r="O22" s="103" t="str">
        <f>'Parcijalni_cjeloviti ispit'!O23</f>
        <v/>
      </c>
      <c r="P22" s="260">
        <f>'Parcijalni_cjeloviti ispit'!P23</f>
        <v>0</v>
      </c>
      <c r="Q22" s="251">
        <f>'Parcijalni_cjeloviti ispit'!Q23</f>
        <v>0</v>
      </c>
      <c r="R22" s="251">
        <f>'Parcijalni_cjeloviti ispit'!R23</f>
        <v>0</v>
      </c>
    </row>
    <row r="23" spans="1:18" x14ac:dyDescent="0.25">
      <c r="A23" s="261">
        <f>'Parcijalni_cjeloviti ispit'!A24</f>
        <v>9</v>
      </c>
      <c r="B23" s="263" t="str">
        <f>'Parcijalni_cjeloviti ispit'!B24</f>
        <v xml:space="preserve"> </v>
      </c>
      <c r="C23" s="261">
        <f>'Parcijalni_cjeloviti ispit'!C24</f>
        <v>0</v>
      </c>
      <c r="D23" s="99" t="str">
        <f>'Parcijalni_cjeloviti ispit'!D24</f>
        <v>B</v>
      </c>
      <c r="E23" s="100">
        <f>'Parcijalni_cjeloviti ispit'!E24</f>
        <v>0</v>
      </c>
      <c r="F23" s="259" t="str">
        <f>'Parcijalni_cjeloviti ispit'!F24</f>
        <v>NE</v>
      </c>
      <c r="G23" s="100">
        <f>'Parcijalni_cjeloviti ispit'!G24</f>
        <v>0</v>
      </c>
      <c r="H23" s="259" t="str">
        <f>'Parcijalni_cjeloviti ispit'!H24</f>
        <v>NE</v>
      </c>
      <c r="I23" s="100">
        <f>'Parcijalni_cjeloviti ispit'!I24</f>
        <v>0</v>
      </c>
      <c r="J23" s="259" t="str">
        <f>'Parcijalni_cjeloviti ispit'!J24</f>
        <v>NE</v>
      </c>
      <c r="K23" s="100">
        <f>'Parcijalni_cjeloviti ispit'!K24</f>
        <v>0</v>
      </c>
      <c r="L23" s="259" t="str">
        <f>'Parcijalni_cjeloviti ispit'!L24</f>
        <v>NE</v>
      </c>
      <c r="M23" s="100">
        <f>'Parcijalni_cjeloviti ispit'!M24</f>
        <v>0</v>
      </c>
      <c r="N23" s="259" t="str">
        <f>'Parcijalni_cjeloviti ispit'!N24</f>
        <v>NE</v>
      </c>
      <c r="O23" s="100">
        <f>'Parcijalni_cjeloviti ispit'!O24</f>
        <v>0</v>
      </c>
      <c r="P23" s="259" t="str">
        <f>'Parcijalni_cjeloviti ispit'!P24</f>
        <v>NE</v>
      </c>
      <c r="Q23" s="252">
        <f>'Parcijalni_cjeloviti ispit'!Q24</f>
        <v>0</v>
      </c>
      <c r="R23" s="252" t="str">
        <f>'Parcijalni_cjeloviti ispit'!R24</f>
        <v>NE</v>
      </c>
    </row>
    <row r="24" spans="1:18" ht="15.75" thickBot="1" x14ac:dyDescent="0.3">
      <c r="A24" s="262">
        <f>'Parcijalni_cjeloviti ispit'!A25</f>
        <v>0</v>
      </c>
      <c r="B24" s="264">
        <f>'Parcijalni_cjeloviti ispit'!B25</f>
        <v>0</v>
      </c>
      <c r="C24" s="262">
        <f>'Parcijalni_cjeloviti ispit'!C25</f>
        <v>0</v>
      </c>
      <c r="D24" s="101" t="str">
        <f>'Parcijalni_cjeloviti ispit'!D25</f>
        <v>P</v>
      </c>
      <c r="E24" s="102" t="str">
        <f>'Parcijalni_cjeloviti ispit'!E25</f>
        <v/>
      </c>
      <c r="F24" s="260">
        <f>'Parcijalni_cjeloviti ispit'!F25</f>
        <v>0</v>
      </c>
      <c r="G24" s="103" t="str">
        <f>'Parcijalni_cjeloviti ispit'!G25</f>
        <v/>
      </c>
      <c r="H24" s="260">
        <f>'Parcijalni_cjeloviti ispit'!H25</f>
        <v>0</v>
      </c>
      <c r="I24" s="103" t="str">
        <f>'Parcijalni_cjeloviti ispit'!I25</f>
        <v/>
      </c>
      <c r="J24" s="260">
        <f>'Parcijalni_cjeloviti ispit'!J25</f>
        <v>0</v>
      </c>
      <c r="K24" s="103" t="str">
        <f>'Parcijalni_cjeloviti ispit'!K25</f>
        <v/>
      </c>
      <c r="L24" s="260">
        <f>'Parcijalni_cjeloviti ispit'!L25</f>
        <v>0</v>
      </c>
      <c r="M24" s="103" t="str">
        <f>'Parcijalni_cjeloviti ispit'!M25</f>
        <v/>
      </c>
      <c r="N24" s="260">
        <f>'Parcijalni_cjeloviti ispit'!N25</f>
        <v>0</v>
      </c>
      <c r="O24" s="103" t="str">
        <f>'Parcijalni_cjeloviti ispit'!O25</f>
        <v/>
      </c>
      <c r="P24" s="260">
        <f>'Parcijalni_cjeloviti ispit'!P25</f>
        <v>0</v>
      </c>
      <c r="Q24" s="251">
        <f>'Parcijalni_cjeloviti ispit'!Q25</f>
        <v>0</v>
      </c>
      <c r="R24" s="251">
        <f>'Parcijalni_cjeloviti ispit'!R25</f>
        <v>0</v>
      </c>
    </row>
    <row r="25" spans="1:18" x14ac:dyDescent="0.25">
      <c r="A25" s="261">
        <f>'Parcijalni_cjeloviti ispit'!A26</f>
        <v>10</v>
      </c>
      <c r="B25" s="263" t="str">
        <f>'Parcijalni_cjeloviti ispit'!B26</f>
        <v xml:space="preserve"> </v>
      </c>
      <c r="C25" s="261">
        <f>'Parcijalni_cjeloviti ispit'!C26</f>
        <v>0</v>
      </c>
      <c r="D25" s="99" t="str">
        <f>'Parcijalni_cjeloviti ispit'!D26</f>
        <v>B</v>
      </c>
      <c r="E25" s="100">
        <f>'Parcijalni_cjeloviti ispit'!E26</f>
        <v>0</v>
      </c>
      <c r="F25" s="259" t="str">
        <f>'Parcijalni_cjeloviti ispit'!F26</f>
        <v>NE</v>
      </c>
      <c r="G25" s="100">
        <f>'Parcijalni_cjeloviti ispit'!G26</f>
        <v>0</v>
      </c>
      <c r="H25" s="259" t="str">
        <f>'Parcijalni_cjeloviti ispit'!H26</f>
        <v>NE</v>
      </c>
      <c r="I25" s="100">
        <f>'Parcijalni_cjeloviti ispit'!I26</f>
        <v>0</v>
      </c>
      <c r="J25" s="259" t="str">
        <f>'Parcijalni_cjeloviti ispit'!J26</f>
        <v>NE</v>
      </c>
      <c r="K25" s="100">
        <f>'Parcijalni_cjeloviti ispit'!K26</f>
        <v>0</v>
      </c>
      <c r="L25" s="259" t="str">
        <f>'Parcijalni_cjeloviti ispit'!L26</f>
        <v>NE</v>
      </c>
      <c r="M25" s="100">
        <f>'Parcijalni_cjeloviti ispit'!M26</f>
        <v>0</v>
      </c>
      <c r="N25" s="259" t="str">
        <f>'Parcijalni_cjeloviti ispit'!N26</f>
        <v>NE</v>
      </c>
      <c r="O25" s="100">
        <f>'Parcijalni_cjeloviti ispit'!O26</f>
        <v>0</v>
      </c>
      <c r="P25" s="259" t="str">
        <f>'Parcijalni_cjeloviti ispit'!P26</f>
        <v>NE</v>
      </c>
      <c r="Q25" s="252">
        <f>'Parcijalni_cjeloviti ispit'!Q26</f>
        <v>0</v>
      </c>
      <c r="R25" s="252" t="str">
        <f>'Parcijalni_cjeloviti ispit'!R26</f>
        <v>NE</v>
      </c>
    </row>
    <row r="26" spans="1:18" ht="15.75" thickBot="1" x14ac:dyDescent="0.3">
      <c r="A26" s="262">
        <f>'Parcijalni_cjeloviti ispit'!A27</f>
        <v>0</v>
      </c>
      <c r="B26" s="264">
        <f>'Parcijalni_cjeloviti ispit'!B27</f>
        <v>0</v>
      </c>
      <c r="C26" s="262">
        <f>'Parcijalni_cjeloviti ispit'!C27</f>
        <v>0</v>
      </c>
      <c r="D26" s="101" t="str">
        <f>'Parcijalni_cjeloviti ispit'!D27</f>
        <v>P</v>
      </c>
      <c r="E26" s="102" t="str">
        <f>'Parcijalni_cjeloviti ispit'!E27</f>
        <v/>
      </c>
      <c r="F26" s="260">
        <f>'Parcijalni_cjeloviti ispit'!F27</f>
        <v>0</v>
      </c>
      <c r="G26" s="103" t="str">
        <f>'Parcijalni_cjeloviti ispit'!G27</f>
        <v/>
      </c>
      <c r="H26" s="260">
        <f>'Parcijalni_cjeloviti ispit'!H27</f>
        <v>0</v>
      </c>
      <c r="I26" s="103" t="str">
        <f>'Parcijalni_cjeloviti ispit'!I27</f>
        <v/>
      </c>
      <c r="J26" s="260">
        <f>'Parcijalni_cjeloviti ispit'!J27</f>
        <v>0</v>
      </c>
      <c r="K26" s="103" t="str">
        <f>'Parcijalni_cjeloviti ispit'!K27</f>
        <v/>
      </c>
      <c r="L26" s="260">
        <f>'Parcijalni_cjeloviti ispit'!L27</f>
        <v>0</v>
      </c>
      <c r="M26" s="103" t="str">
        <f>'Parcijalni_cjeloviti ispit'!M27</f>
        <v/>
      </c>
      <c r="N26" s="260">
        <f>'Parcijalni_cjeloviti ispit'!N27</f>
        <v>0</v>
      </c>
      <c r="O26" s="103" t="str">
        <f>'Parcijalni_cjeloviti ispit'!O27</f>
        <v/>
      </c>
      <c r="P26" s="260">
        <f>'Parcijalni_cjeloviti ispit'!P27</f>
        <v>0</v>
      </c>
      <c r="Q26" s="251">
        <f>'Parcijalni_cjeloviti ispit'!Q27</f>
        <v>0</v>
      </c>
      <c r="R26" s="251">
        <f>'Parcijalni_cjeloviti ispit'!R27</f>
        <v>0</v>
      </c>
    </row>
    <row r="27" spans="1:18" x14ac:dyDescent="0.25">
      <c r="A27" s="261">
        <f>'Parcijalni_cjeloviti ispit'!A28</f>
        <v>11</v>
      </c>
      <c r="B27" s="263" t="str">
        <f>'Parcijalni_cjeloviti ispit'!B28</f>
        <v xml:space="preserve"> </v>
      </c>
      <c r="C27" s="261">
        <f>'Parcijalni_cjeloviti ispit'!C28</f>
        <v>0</v>
      </c>
      <c r="D27" s="99" t="str">
        <f>'Parcijalni_cjeloviti ispit'!D28</f>
        <v>B</v>
      </c>
      <c r="E27" s="100">
        <f>'Parcijalni_cjeloviti ispit'!E28</f>
        <v>0</v>
      </c>
      <c r="F27" s="259" t="str">
        <f>'Parcijalni_cjeloviti ispit'!F28</f>
        <v>NE</v>
      </c>
      <c r="G27" s="100">
        <f>'Parcijalni_cjeloviti ispit'!G28</f>
        <v>0</v>
      </c>
      <c r="H27" s="259" t="str">
        <f>'Parcijalni_cjeloviti ispit'!H28</f>
        <v>NE</v>
      </c>
      <c r="I27" s="100">
        <f>'Parcijalni_cjeloviti ispit'!I28</f>
        <v>0</v>
      </c>
      <c r="J27" s="259" t="str">
        <f>'Parcijalni_cjeloviti ispit'!J28</f>
        <v>NE</v>
      </c>
      <c r="K27" s="100">
        <f>'Parcijalni_cjeloviti ispit'!K28</f>
        <v>0</v>
      </c>
      <c r="L27" s="259" t="str">
        <f>'Parcijalni_cjeloviti ispit'!L28</f>
        <v>NE</v>
      </c>
      <c r="M27" s="100">
        <f>'Parcijalni_cjeloviti ispit'!M28</f>
        <v>0</v>
      </c>
      <c r="N27" s="259" t="str">
        <f>'Parcijalni_cjeloviti ispit'!N28</f>
        <v>NE</v>
      </c>
      <c r="O27" s="100">
        <f>'Parcijalni_cjeloviti ispit'!O28</f>
        <v>0</v>
      </c>
      <c r="P27" s="259" t="str">
        <f>'Parcijalni_cjeloviti ispit'!P28</f>
        <v>NE</v>
      </c>
      <c r="Q27" s="252">
        <f>'Parcijalni_cjeloviti ispit'!Q28</f>
        <v>0</v>
      </c>
      <c r="R27" s="252" t="str">
        <f>'Parcijalni_cjeloviti ispit'!R28</f>
        <v>NE</v>
      </c>
    </row>
    <row r="28" spans="1:18" ht="15.75" thickBot="1" x14ac:dyDescent="0.3">
      <c r="A28" s="262">
        <f>'Parcijalni_cjeloviti ispit'!A29</f>
        <v>0</v>
      </c>
      <c r="B28" s="264">
        <f>'Parcijalni_cjeloviti ispit'!B29</f>
        <v>0</v>
      </c>
      <c r="C28" s="262">
        <f>'Parcijalni_cjeloviti ispit'!C29</f>
        <v>0</v>
      </c>
      <c r="D28" s="101" t="str">
        <f>'Parcijalni_cjeloviti ispit'!D29</f>
        <v>P</v>
      </c>
      <c r="E28" s="102" t="str">
        <f>'Parcijalni_cjeloviti ispit'!E29</f>
        <v/>
      </c>
      <c r="F28" s="260">
        <f>'Parcijalni_cjeloviti ispit'!F29</f>
        <v>0</v>
      </c>
      <c r="G28" s="103" t="str">
        <f>'Parcijalni_cjeloviti ispit'!G29</f>
        <v/>
      </c>
      <c r="H28" s="260">
        <f>'Parcijalni_cjeloviti ispit'!H29</f>
        <v>0</v>
      </c>
      <c r="I28" s="103" t="str">
        <f>'Parcijalni_cjeloviti ispit'!I29</f>
        <v/>
      </c>
      <c r="J28" s="260">
        <f>'Parcijalni_cjeloviti ispit'!J29</f>
        <v>0</v>
      </c>
      <c r="K28" s="103" t="str">
        <f>'Parcijalni_cjeloviti ispit'!K29</f>
        <v/>
      </c>
      <c r="L28" s="260">
        <f>'Parcijalni_cjeloviti ispit'!L29</f>
        <v>0</v>
      </c>
      <c r="M28" s="103" t="str">
        <f>'Parcijalni_cjeloviti ispit'!M29</f>
        <v/>
      </c>
      <c r="N28" s="260">
        <f>'Parcijalni_cjeloviti ispit'!N29</f>
        <v>0</v>
      </c>
      <c r="O28" s="103" t="str">
        <f>'Parcijalni_cjeloviti ispit'!O29</f>
        <v/>
      </c>
      <c r="P28" s="260">
        <f>'Parcijalni_cjeloviti ispit'!P29</f>
        <v>0</v>
      </c>
      <c r="Q28" s="251">
        <f>'Parcijalni_cjeloviti ispit'!Q29</f>
        <v>0</v>
      </c>
      <c r="R28" s="251">
        <f>'Parcijalni_cjeloviti ispit'!R29</f>
        <v>0</v>
      </c>
    </row>
    <row r="29" spans="1:18" x14ac:dyDescent="0.25">
      <c r="A29" s="261">
        <f>'Parcijalni_cjeloviti ispit'!A30</f>
        <v>12</v>
      </c>
      <c r="B29" s="263" t="str">
        <f>'Parcijalni_cjeloviti ispit'!B30</f>
        <v xml:space="preserve"> </v>
      </c>
      <c r="C29" s="261">
        <f>'Parcijalni_cjeloviti ispit'!C30</f>
        <v>0</v>
      </c>
      <c r="D29" s="99" t="str">
        <f>'Parcijalni_cjeloviti ispit'!D30</f>
        <v>B</v>
      </c>
      <c r="E29" s="100">
        <f>'Parcijalni_cjeloviti ispit'!E30</f>
        <v>0</v>
      </c>
      <c r="F29" s="259" t="str">
        <f>'Parcijalni_cjeloviti ispit'!F30</f>
        <v>NE</v>
      </c>
      <c r="G29" s="100">
        <f>'Parcijalni_cjeloviti ispit'!G30</f>
        <v>0</v>
      </c>
      <c r="H29" s="259" t="str">
        <f>'Parcijalni_cjeloviti ispit'!H30</f>
        <v>NE</v>
      </c>
      <c r="I29" s="100">
        <f>'Parcijalni_cjeloviti ispit'!I30</f>
        <v>0</v>
      </c>
      <c r="J29" s="259" t="str">
        <f>'Parcijalni_cjeloviti ispit'!J30</f>
        <v>NE</v>
      </c>
      <c r="K29" s="100">
        <f>'Parcijalni_cjeloviti ispit'!K30</f>
        <v>0</v>
      </c>
      <c r="L29" s="259" t="str">
        <f>'Parcijalni_cjeloviti ispit'!L30</f>
        <v>NE</v>
      </c>
      <c r="M29" s="100">
        <f>'Parcijalni_cjeloviti ispit'!M30</f>
        <v>0</v>
      </c>
      <c r="N29" s="259" t="str">
        <f>'Parcijalni_cjeloviti ispit'!N30</f>
        <v>NE</v>
      </c>
      <c r="O29" s="100">
        <f>'Parcijalni_cjeloviti ispit'!O30</f>
        <v>0</v>
      </c>
      <c r="P29" s="259" t="str">
        <f>'Parcijalni_cjeloviti ispit'!P30</f>
        <v>NE</v>
      </c>
      <c r="Q29" s="252">
        <f>'Parcijalni_cjeloviti ispit'!Q30</f>
        <v>0</v>
      </c>
      <c r="R29" s="252" t="str">
        <f>'Parcijalni_cjeloviti ispit'!R30</f>
        <v>NE</v>
      </c>
    </row>
    <row r="30" spans="1:18" ht="15.75" thickBot="1" x14ac:dyDescent="0.3">
      <c r="A30" s="262">
        <f>'Parcijalni_cjeloviti ispit'!A31</f>
        <v>0</v>
      </c>
      <c r="B30" s="264">
        <f>'Parcijalni_cjeloviti ispit'!B31</f>
        <v>0</v>
      </c>
      <c r="C30" s="262">
        <f>'Parcijalni_cjeloviti ispit'!C31</f>
        <v>0</v>
      </c>
      <c r="D30" s="101" t="str">
        <f>'Parcijalni_cjeloviti ispit'!D31</f>
        <v>P</v>
      </c>
      <c r="E30" s="102" t="str">
        <f>'Parcijalni_cjeloviti ispit'!E31</f>
        <v/>
      </c>
      <c r="F30" s="260">
        <f>'Parcijalni_cjeloviti ispit'!F31</f>
        <v>0</v>
      </c>
      <c r="G30" s="103" t="str">
        <f>'Parcijalni_cjeloviti ispit'!G31</f>
        <v/>
      </c>
      <c r="H30" s="260">
        <f>'Parcijalni_cjeloviti ispit'!H31</f>
        <v>0</v>
      </c>
      <c r="I30" s="103" t="str">
        <f>'Parcijalni_cjeloviti ispit'!I31</f>
        <v/>
      </c>
      <c r="J30" s="260">
        <f>'Parcijalni_cjeloviti ispit'!J31</f>
        <v>0</v>
      </c>
      <c r="K30" s="103" t="str">
        <f>'Parcijalni_cjeloviti ispit'!K31</f>
        <v/>
      </c>
      <c r="L30" s="260">
        <f>'Parcijalni_cjeloviti ispit'!L31</f>
        <v>0</v>
      </c>
      <c r="M30" s="103" t="str">
        <f>'Parcijalni_cjeloviti ispit'!M31</f>
        <v/>
      </c>
      <c r="N30" s="260">
        <f>'Parcijalni_cjeloviti ispit'!N31</f>
        <v>0</v>
      </c>
      <c r="O30" s="103" t="str">
        <f>'Parcijalni_cjeloviti ispit'!O31</f>
        <v/>
      </c>
      <c r="P30" s="260">
        <f>'Parcijalni_cjeloviti ispit'!P31</f>
        <v>0</v>
      </c>
      <c r="Q30" s="251">
        <f>'Parcijalni_cjeloviti ispit'!Q31</f>
        <v>0</v>
      </c>
      <c r="R30" s="251">
        <f>'Parcijalni_cjeloviti ispit'!R31</f>
        <v>0</v>
      </c>
    </row>
    <row r="31" spans="1:18" x14ac:dyDescent="0.25">
      <c r="A31" s="261">
        <f>'Parcijalni_cjeloviti ispit'!A32</f>
        <v>13</v>
      </c>
      <c r="B31" s="263" t="str">
        <f>'Parcijalni_cjeloviti ispit'!B32</f>
        <v xml:space="preserve"> </v>
      </c>
      <c r="C31" s="261">
        <f>'Parcijalni_cjeloviti ispit'!C32</f>
        <v>0</v>
      </c>
      <c r="D31" s="99" t="str">
        <f>'Parcijalni_cjeloviti ispit'!D32</f>
        <v>B</v>
      </c>
      <c r="E31" s="100">
        <f>'Parcijalni_cjeloviti ispit'!E32</f>
        <v>0</v>
      </c>
      <c r="F31" s="259" t="str">
        <f>'Parcijalni_cjeloviti ispit'!F32</f>
        <v>NE</v>
      </c>
      <c r="G31" s="100">
        <f>'Parcijalni_cjeloviti ispit'!G32</f>
        <v>0</v>
      </c>
      <c r="H31" s="259" t="str">
        <f>'Parcijalni_cjeloviti ispit'!H32</f>
        <v>NE</v>
      </c>
      <c r="I31" s="100">
        <f>'Parcijalni_cjeloviti ispit'!I32</f>
        <v>0</v>
      </c>
      <c r="J31" s="259" t="str">
        <f>'Parcijalni_cjeloviti ispit'!J32</f>
        <v>NE</v>
      </c>
      <c r="K31" s="100">
        <f>'Parcijalni_cjeloviti ispit'!K32</f>
        <v>0</v>
      </c>
      <c r="L31" s="259" t="str">
        <f>'Parcijalni_cjeloviti ispit'!L32</f>
        <v>NE</v>
      </c>
      <c r="M31" s="100">
        <f>'Parcijalni_cjeloviti ispit'!M32</f>
        <v>0</v>
      </c>
      <c r="N31" s="259" t="str">
        <f>'Parcijalni_cjeloviti ispit'!N32</f>
        <v>NE</v>
      </c>
      <c r="O31" s="100">
        <f>'Parcijalni_cjeloviti ispit'!O32</f>
        <v>0</v>
      </c>
      <c r="P31" s="259" t="str">
        <f>'Parcijalni_cjeloviti ispit'!P32</f>
        <v>NE</v>
      </c>
      <c r="Q31" s="252">
        <f>'Parcijalni_cjeloviti ispit'!Q32</f>
        <v>0</v>
      </c>
      <c r="R31" s="252" t="str">
        <f>'Parcijalni_cjeloviti ispit'!R32</f>
        <v>NE</v>
      </c>
    </row>
    <row r="32" spans="1:18" ht="15.75" thickBot="1" x14ac:dyDescent="0.3">
      <c r="A32" s="262">
        <f>'Parcijalni_cjeloviti ispit'!A33</f>
        <v>0</v>
      </c>
      <c r="B32" s="264">
        <f>'Parcijalni_cjeloviti ispit'!B33</f>
        <v>0</v>
      </c>
      <c r="C32" s="262">
        <f>'Parcijalni_cjeloviti ispit'!C33</f>
        <v>0</v>
      </c>
      <c r="D32" s="101" t="str">
        <f>'Parcijalni_cjeloviti ispit'!D33</f>
        <v>P</v>
      </c>
      <c r="E32" s="102" t="str">
        <f>'Parcijalni_cjeloviti ispit'!E33</f>
        <v/>
      </c>
      <c r="F32" s="260">
        <f>'Parcijalni_cjeloviti ispit'!F33</f>
        <v>0</v>
      </c>
      <c r="G32" s="103" t="str">
        <f>'Parcijalni_cjeloviti ispit'!G33</f>
        <v/>
      </c>
      <c r="H32" s="260">
        <f>'Parcijalni_cjeloviti ispit'!H33</f>
        <v>0</v>
      </c>
      <c r="I32" s="103" t="str">
        <f>'Parcijalni_cjeloviti ispit'!I33</f>
        <v/>
      </c>
      <c r="J32" s="260">
        <f>'Parcijalni_cjeloviti ispit'!J33</f>
        <v>0</v>
      </c>
      <c r="K32" s="103" t="str">
        <f>'Parcijalni_cjeloviti ispit'!K33</f>
        <v/>
      </c>
      <c r="L32" s="260">
        <f>'Parcijalni_cjeloviti ispit'!L33</f>
        <v>0</v>
      </c>
      <c r="M32" s="103" t="str">
        <f>'Parcijalni_cjeloviti ispit'!M33</f>
        <v/>
      </c>
      <c r="N32" s="260">
        <f>'Parcijalni_cjeloviti ispit'!N33</f>
        <v>0</v>
      </c>
      <c r="O32" s="103" t="str">
        <f>'Parcijalni_cjeloviti ispit'!O33</f>
        <v/>
      </c>
      <c r="P32" s="260">
        <f>'Parcijalni_cjeloviti ispit'!P33</f>
        <v>0</v>
      </c>
      <c r="Q32" s="251">
        <f>'Parcijalni_cjeloviti ispit'!Q33</f>
        <v>0</v>
      </c>
      <c r="R32" s="251">
        <f>'Parcijalni_cjeloviti ispit'!R33</f>
        <v>0</v>
      </c>
    </row>
    <row r="33" spans="1:18" x14ac:dyDescent="0.25">
      <c r="A33" s="261">
        <f>'Parcijalni_cjeloviti ispit'!A34</f>
        <v>14</v>
      </c>
      <c r="B33" s="263" t="str">
        <f>'Parcijalni_cjeloviti ispit'!B34</f>
        <v xml:space="preserve"> </v>
      </c>
      <c r="C33" s="261">
        <f>'Parcijalni_cjeloviti ispit'!C34</f>
        <v>0</v>
      </c>
      <c r="D33" s="99" t="str">
        <f>'Parcijalni_cjeloviti ispit'!D34</f>
        <v>B</v>
      </c>
      <c r="E33" s="100">
        <f>'Parcijalni_cjeloviti ispit'!E34</f>
        <v>0</v>
      </c>
      <c r="F33" s="259" t="str">
        <f>'Parcijalni_cjeloviti ispit'!F34</f>
        <v>NE</v>
      </c>
      <c r="G33" s="100">
        <f>'Parcijalni_cjeloviti ispit'!G34</f>
        <v>0</v>
      </c>
      <c r="H33" s="259" t="str">
        <f>'Parcijalni_cjeloviti ispit'!H34</f>
        <v>NE</v>
      </c>
      <c r="I33" s="100">
        <f>'Parcijalni_cjeloviti ispit'!I34</f>
        <v>0</v>
      </c>
      <c r="J33" s="259" t="str">
        <f>'Parcijalni_cjeloviti ispit'!J34</f>
        <v>NE</v>
      </c>
      <c r="K33" s="100">
        <f>'Parcijalni_cjeloviti ispit'!K34</f>
        <v>0</v>
      </c>
      <c r="L33" s="259" t="str">
        <f>'Parcijalni_cjeloviti ispit'!L34</f>
        <v>NE</v>
      </c>
      <c r="M33" s="100">
        <f>'Parcijalni_cjeloviti ispit'!M34</f>
        <v>0</v>
      </c>
      <c r="N33" s="259" t="str">
        <f>'Parcijalni_cjeloviti ispit'!N34</f>
        <v>NE</v>
      </c>
      <c r="O33" s="100">
        <f>'Parcijalni_cjeloviti ispit'!O34</f>
        <v>0</v>
      </c>
      <c r="P33" s="259" t="str">
        <f>'Parcijalni_cjeloviti ispit'!P34</f>
        <v>NE</v>
      </c>
      <c r="Q33" s="252">
        <f>'Parcijalni_cjeloviti ispit'!Q34</f>
        <v>0</v>
      </c>
      <c r="R33" s="252" t="str">
        <f>'Parcijalni_cjeloviti ispit'!R34</f>
        <v>NE</v>
      </c>
    </row>
    <row r="34" spans="1:18" ht="15.75" thickBot="1" x14ac:dyDescent="0.3">
      <c r="A34" s="262">
        <f>'Parcijalni_cjeloviti ispit'!A35</f>
        <v>0</v>
      </c>
      <c r="B34" s="264">
        <f>'Parcijalni_cjeloviti ispit'!B35</f>
        <v>0</v>
      </c>
      <c r="C34" s="262">
        <f>'Parcijalni_cjeloviti ispit'!C35</f>
        <v>0</v>
      </c>
      <c r="D34" s="101" t="str">
        <f>'Parcijalni_cjeloviti ispit'!D35</f>
        <v>P</v>
      </c>
      <c r="E34" s="102" t="str">
        <f>'Parcijalni_cjeloviti ispit'!E35</f>
        <v/>
      </c>
      <c r="F34" s="260">
        <f>'Parcijalni_cjeloviti ispit'!F35</f>
        <v>0</v>
      </c>
      <c r="G34" s="103" t="str">
        <f>'Parcijalni_cjeloviti ispit'!G35</f>
        <v/>
      </c>
      <c r="H34" s="260">
        <f>'Parcijalni_cjeloviti ispit'!H35</f>
        <v>0</v>
      </c>
      <c r="I34" s="103" t="str">
        <f>'Parcijalni_cjeloviti ispit'!I35</f>
        <v/>
      </c>
      <c r="J34" s="260">
        <f>'Parcijalni_cjeloviti ispit'!J35</f>
        <v>0</v>
      </c>
      <c r="K34" s="103" t="str">
        <f>'Parcijalni_cjeloviti ispit'!K35</f>
        <v/>
      </c>
      <c r="L34" s="260">
        <f>'Parcijalni_cjeloviti ispit'!L35</f>
        <v>0</v>
      </c>
      <c r="M34" s="103" t="str">
        <f>'Parcijalni_cjeloviti ispit'!M35</f>
        <v/>
      </c>
      <c r="N34" s="260">
        <f>'Parcijalni_cjeloviti ispit'!N35</f>
        <v>0</v>
      </c>
      <c r="O34" s="103" t="str">
        <f>'Parcijalni_cjeloviti ispit'!O35</f>
        <v/>
      </c>
      <c r="P34" s="260">
        <f>'Parcijalni_cjeloviti ispit'!P35</f>
        <v>0</v>
      </c>
      <c r="Q34" s="251">
        <f>'Parcijalni_cjeloviti ispit'!Q35</f>
        <v>0</v>
      </c>
      <c r="R34" s="251">
        <f>'Parcijalni_cjeloviti ispit'!R35</f>
        <v>0</v>
      </c>
    </row>
    <row r="35" spans="1:18" x14ac:dyDescent="0.25">
      <c r="A35" s="261">
        <f>'Parcijalni_cjeloviti ispit'!A36</f>
        <v>15</v>
      </c>
      <c r="B35" s="263" t="str">
        <f>'Parcijalni_cjeloviti ispit'!B36</f>
        <v xml:space="preserve"> </v>
      </c>
      <c r="C35" s="261">
        <f>'Parcijalni_cjeloviti ispit'!C36</f>
        <v>0</v>
      </c>
      <c r="D35" s="99" t="str">
        <f>'Parcijalni_cjeloviti ispit'!D36</f>
        <v>B</v>
      </c>
      <c r="E35" s="100">
        <f>'Parcijalni_cjeloviti ispit'!E36</f>
        <v>0</v>
      </c>
      <c r="F35" s="259" t="str">
        <f>'Parcijalni_cjeloviti ispit'!F36</f>
        <v>NE</v>
      </c>
      <c r="G35" s="100">
        <f>'Parcijalni_cjeloviti ispit'!G36</f>
        <v>0</v>
      </c>
      <c r="H35" s="259" t="str">
        <f>'Parcijalni_cjeloviti ispit'!H36</f>
        <v>NE</v>
      </c>
      <c r="I35" s="100">
        <f>'Parcijalni_cjeloviti ispit'!I36</f>
        <v>0</v>
      </c>
      <c r="J35" s="259" t="str">
        <f>'Parcijalni_cjeloviti ispit'!J36</f>
        <v>NE</v>
      </c>
      <c r="K35" s="100">
        <f>'Parcijalni_cjeloviti ispit'!K36</f>
        <v>0</v>
      </c>
      <c r="L35" s="259" t="str">
        <f>'Parcijalni_cjeloviti ispit'!L36</f>
        <v>NE</v>
      </c>
      <c r="M35" s="100">
        <f>'Parcijalni_cjeloviti ispit'!M36</f>
        <v>0</v>
      </c>
      <c r="N35" s="259" t="str">
        <f>'Parcijalni_cjeloviti ispit'!N36</f>
        <v>NE</v>
      </c>
      <c r="O35" s="100">
        <f>'Parcijalni_cjeloviti ispit'!O36</f>
        <v>0</v>
      </c>
      <c r="P35" s="259" t="str">
        <f>'Parcijalni_cjeloviti ispit'!P36</f>
        <v>NE</v>
      </c>
      <c r="Q35" s="252">
        <f>'Parcijalni_cjeloviti ispit'!Q36</f>
        <v>0</v>
      </c>
      <c r="R35" s="252" t="str">
        <f>'Parcijalni_cjeloviti ispit'!R36</f>
        <v>NE</v>
      </c>
    </row>
    <row r="36" spans="1:18" ht="15.75" thickBot="1" x14ac:dyDescent="0.3">
      <c r="A36" s="262">
        <f>'Parcijalni_cjeloviti ispit'!A37</f>
        <v>0</v>
      </c>
      <c r="B36" s="264">
        <f>'Parcijalni_cjeloviti ispit'!B37</f>
        <v>0</v>
      </c>
      <c r="C36" s="262">
        <f>'Parcijalni_cjeloviti ispit'!C37</f>
        <v>0</v>
      </c>
      <c r="D36" s="101" t="str">
        <f>'Parcijalni_cjeloviti ispit'!D37</f>
        <v>P</v>
      </c>
      <c r="E36" s="102" t="str">
        <f>'Parcijalni_cjeloviti ispit'!E37</f>
        <v/>
      </c>
      <c r="F36" s="260">
        <f>'Parcijalni_cjeloviti ispit'!F37</f>
        <v>0</v>
      </c>
      <c r="G36" s="103" t="str">
        <f>'Parcijalni_cjeloviti ispit'!G37</f>
        <v/>
      </c>
      <c r="H36" s="260">
        <f>'Parcijalni_cjeloviti ispit'!H37</f>
        <v>0</v>
      </c>
      <c r="I36" s="103" t="str">
        <f>'Parcijalni_cjeloviti ispit'!I37</f>
        <v/>
      </c>
      <c r="J36" s="260">
        <f>'Parcijalni_cjeloviti ispit'!J37</f>
        <v>0</v>
      </c>
      <c r="K36" s="103" t="str">
        <f>'Parcijalni_cjeloviti ispit'!K37</f>
        <v/>
      </c>
      <c r="L36" s="260">
        <f>'Parcijalni_cjeloviti ispit'!L37</f>
        <v>0</v>
      </c>
      <c r="M36" s="103" t="str">
        <f>'Parcijalni_cjeloviti ispit'!M37</f>
        <v/>
      </c>
      <c r="N36" s="260">
        <f>'Parcijalni_cjeloviti ispit'!N37</f>
        <v>0</v>
      </c>
      <c r="O36" s="103" t="str">
        <f>'Parcijalni_cjeloviti ispit'!O37</f>
        <v/>
      </c>
      <c r="P36" s="260">
        <f>'Parcijalni_cjeloviti ispit'!P37</f>
        <v>0</v>
      </c>
      <c r="Q36" s="251">
        <f>'Parcijalni_cjeloviti ispit'!Q37</f>
        <v>0</v>
      </c>
      <c r="R36" s="251">
        <f>'Parcijalni_cjeloviti ispit'!R37</f>
        <v>0</v>
      </c>
    </row>
    <row r="37" spans="1:18" x14ac:dyDescent="0.25">
      <c r="A37" s="261">
        <f>'Parcijalni_cjeloviti ispit'!A38</f>
        <v>16</v>
      </c>
      <c r="B37" s="263" t="str">
        <f>'Parcijalni_cjeloviti ispit'!B38</f>
        <v xml:space="preserve"> </v>
      </c>
      <c r="C37" s="261">
        <f>'Parcijalni_cjeloviti ispit'!C38</f>
        <v>0</v>
      </c>
      <c r="D37" s="99" t="str">
        <f>'Parcijalni_cjeloviti ispit'!D38</f>
        <v>B</v>
      </c>
      <c r="E37" s="100">
        <f>'Parcijalni_cjeloviti ispit'!E38</f>
        <v>0</v>
      </c>
      <c r="F37" s="259" t="str">
        <f>'Parcijalni_cjeloviti ispit'!F38</f>
        <v>NE</v>
      </c>
      <c r="G37" s="100">
        <f>'Parcijalni_cjeloviti ispit'!G38</f>
        <v>0</v>
      </c>
      <c r="H37" s="259" t="str">
        <f>'Parcijalni_cjeloviti ispit'!H38</f>
        <v>NE</v>
      </c>
      <c r="I37" s="100">
        <f>'Parcijalni_cjeloviti ispit'!I38</f>
        <v>0</v>
      </c>
      <c r="J37" s="259" t="str">
        <f>'Parcijalni_cjeloviti ispit'!J38</f>
        <v>NE</v>
      </c>
      <c r="K37" s="100">
        <f>'Parcijalni_cjeloviti ispit'!K38</f>
        <v>0</v>
      </c>
      <c r="L37" s="259" t="str">
        <f>'Parcijalni_cjeloviti ispit'!L38</f>
        <v>NE</v>
      </c>
      <c r="M37" s="100">
        <f>'Parcijalni_cjeloviti ispit'!M38</f>
        <v>0</v>
      </c>
      <c r="N37" s="259" t="str">
        <f>'Parcijalni_cjeloviti ispit'!N38</f>
        <v>NE</v>
      </c>
      <c r="O37" s="100">
        <f>'Parcijalni_cjeloviti ispit'!O38</f>
        <v>0</v>
      </c>
      <c r="P37" s="259" t="str">
        <f>'Parcijalni_cjeloviti ispit'!P38</f>
        <v>NE</v>
      </c>
      <c r="Q37" s="252">
        <f>'Parcijalni_cjeloviti ispit'!Q38</f>
        <v>0</v>
      </c>
      <c r="R37" s="252" t="str">
        <f>'Parcijalni_cjeloviti ispit'!R38</f>
        <v>NE</v>
      </c>
    </row>
    <row r="38" spans="1:18" ht="15.75" thickBot="1" x14ac:dyDescent="0.3">
      <c r="A38" s="262">
        <f>'Parcijalni_cjeloviti ispit'!A39</f>
        <v>0</v>
      </c>
      <c r="B38" s="264">
        <f>'Parcijalni_cjeloviti ispit'!B39</f>
        <v>0</v>
      </c>
      <c r="C38" s="262">
        <f>'Parcijalni_cjeloviti ispit'!C39</f>
        <v>0</v>
      </c>
      <c r="D38" s="101" t="str">
        <f>'Parcijalni_cjeloviti ispit'!D39</f>
        <v>P</v>
      </c>
      <c r="E38" s="102" t="str">
        <f>'Parcijalni_cjeloviti ispit'!E39</f>
        <v/>
      </c>
      <c r="F38" s="260">
        <f>'Parcijalni_cjeloviti ispit'!F39</f>
        <v>0</v>
      </c>
      <c r="G38" s="103" t="str">
        <f>'Parcijalni_cjeloviti ispit'!G39</f>
        <v/>
      </c>
      <c r="H38" s="260">
        <f>'Parcijalni_cjeloviti ispit'!H39</f>
        <v>0</v>
      </c>
      <c r="I38" s="103" t="str">
        <f>'Parcijalni_cjeloviti ispit'!I39</f>
        <v/>
      </c>
      <c r="J38" s="260">
        <f>'Parcijalni_cjeloviti ispit'!J39</f>
        <v>0</v>
      </c>
      <c r="K38" s="103" t="str">
        <f>'Parcijalni_cjeloviti ispit'!K39</f>
        <v/>
      </c>
      <c r="L38" s="260">
        <f>'Parcijalni_cjeloviti ispit'!L39</f>
        <v>0</v>
      </c>
      <c r="M38" s="103" t="str">
        <f>'Parcijalni_cjeloviti ispit'!M39</f>
        <v/>
      </c>
      <c r="N38" s="260">
        <f>'Parcijalni_cjeloviti ispit'!N39</f>
        <v>0</v>
      </c>
      <c r="O38" s="103" t="str">
        <f>'Parcijalni_cjeloviti ispit'!O39</f>
        <v/>
      </c>
      <c r="P38" s="260">
        <f>'Parcijalni_cjeloviti ispit'!P39</f>
        <v>0</v>
      </c>
      <c r="Q38" s="251">
        <f>'Parcijalni_cjeloviti ispit'!Q39</f>
        <v>0</v>
      </c>
      <c r="R38" s="251">
        <f>'Parcijalni_cjeloviti ispit'!R39</f>
        <v>0</v>
      </c>
    </row>
    <row r="39" spans="1:18" x14ac:dyDescent="0.25">
      <c r="A39" s="261">
        <f>'Parcijalni_cjeloviti ispit'!A40</f>
        <v>17</v>
      </c>
      <c r="B39" s="263" t="str">
        <f>'Parcijalni_cjeloviti ispit'!B40</f>
        <v xml:space="preserve"> </v>
      </c>
      <c r="C39" s="261">
        <f>'Parcijalni_cjeloviti ispit'!C40</f>
        <v>0</v>
      </c>
      <c r="D39" s="99" t="str">
        <f>'Parcijalni_cjeloviti ispit'!D40</f>
        <v>B</v>
      </c>
      <c r="E39" s="100">
        <f>'Parcijalni_cjeloviti ispit'!E40</f>
        <v>0</v>
      </c>
      <c r="F39" s="259" t="str">
        <f>'Parcijalni_cjeloviti ispit'!F40</f>
        <v>NE</v>
      </c>
      <c r="G39" s="100">
        <f>'Parcijalni_cjeloviti ispit'!G40</f>
        <v>0</v>
      </c>
      <c r="H39" s="259" t="str">
        <f>'Parcijalni_cjeloviti ispit'!H40</f>
        <v>NE</v>
      </c>
      <c r="I39" s="100">
        <f>'Parcijalni_cjeloviti ispit'!I40</f>
        <v>0</v>
      </c>
      <c r="J39" s="259" t="str">
        <f>'Parcijalni_cjeloviti ispit'!J40</f>
        <v>NE</v>
      </c>
      <c r="K39" s="100">
        <f>'Parcijalni_cjeloviti ispit'!K40</f>
        <v>0</v>
      </c>
      <c r="L39" s="259" t="str">
        <f>'Parcijalni_cjeloviti ispit'!L40</f>
        <v>NE</v>
      </c>
      <c r="M39" s="100">
        <f>'Parcijalni_cjeloviti ispit'!M40</f>
        <v>0</v>
      </c>
      <c r="N39" s="259" t="str">
        <f>'Parcijalni_cjeloviti ispit'!N40</f>
        <v>NE</v>
      </c>
      <c r="O39" s="100">
        <f>'Parcijalni_cjeloviti ispit'!O40</f>
        <v>0</v>
      </c>
      <c r="P39" s="259" t="str">
        <f>'Parcijalni_cjeloviti ispit'!P40</f>
        <v>NE</v>
      </c>
      <c r="Q39" s="252">
        <f>'Parcijalni_cjeloviti ispit'!Q40</f>
        <v>0</v>
      </c>
      <c r="R39" s="252" t="str">
        <f>'Parcijalni_cjeloviti ispit'!R40</f>
        <v>NE</v>
      </c>
    </row>
    <row r="40" spans="1:18" ht="15.75" thickBot="1" x14ac:dyDescent="0.3">
      <c r="A40" s="262">
        <f>'Parcijalni_cjeloviti ispit'!A41</f>
        <v>0</v>
      </c>
      <c r="B40" s="264">
        <f>'Parcijalni_cjeloviti ispit'!B41</f>
        <v>0</v>
      </c>
      <c r="C40" s="262">
        <f>'Parcijalni_cjeloviti ispit'!C41</f>
        <v>0</v>
      </c>
      <c r="D40" s="101" t="str">
        <f>'Parcijalni_cjeloviti ispit'!D41</f>
        <v>P</v>
      </c>
      <c r="E40" s="102" t="str">
        <f>'Parcijalni_cjeloviti ispit'!E41</f>
        <v/>
      </c>
      <c r="F40" s="260">
        <f>'Parcijalni_cjeloviti ispit'!F41</f>
        <v>0</v>
      </c>
      <c r="G40" s="103" t="str">
        <f>'Parcijalni_cjeloviti ispit'!G41</f>
        <v/>
      </c>
      <c r="H40" s="260">
        <f>'Parcijalni_cjeloviti ispit'!H41</f>
        <v>0</v>
      </c>
      <c r="I40" s="103" t="str">
        <f>'Parcijalni_cjeloviti ispit'!I41</f>
        <v/>
      </c>
      <c r="J40" s="260">
        <f>'Parcijalni_cjeloviti ispit'!J41</f>
        <v>0</v>
      </c>
      <c r="K40" s="103" t="str">
        <f>'Parcijalni_cjeloviti ispit'!K41</f>
        <v/>
      </c>
      <c r="L40" s="260">
        <f>'Parcijalni_cjeloviti ispit'!L41</f>
        <v>0</v>
      </c>
      <c r="M40" s="103" t="str">
        <f>'Parcijalni_cjeloviti ispit'!M41</f>
        <v/>
      </c>
      <c r="N40" s="260">
        <f>'Parcijalni_cjeloviti ispit'!N41</f>
        <v>0</v>
      </c>
      <c r="O40" s="103" t="str">
        <f>'Parcijalni_cjeloviti ispit'!O41</f>
        <v/>
      </c>
      <c r="P40" s="260">
        <f>'Parcijalni_cjeloviti ispit'!P41</f>
        <v>0</v>
      </c>
      <c r="Q40" s="251">
        <f>'Parcijalni_cjeloviti ispit'!Q41</f>
        <v>0</v>
      </c>
      <c r="R40" s="251">
        <f>'Parcijalni_cjeloviti ispit'!R41</f>
        <v>0</v>
      </c>
    </row>
    <row r="41" spans="1:18" x14ac:dyDescent="0.25">
      <c r="A41" s="261">
        <f>'Parcijalni_cjeloviti ispit'!A42</f>
        <v>18</v>
      </c>
      <c r="B41" s="263" t="str">
        <f>'Parcijalni_cjeloviti ispit'!B42</f>
        <v xml:space="preserve"> </v>
      </c>
      <c r="C41" s="261">
        <f>'Parcijalni_cjeloviti ispit'!C42</f>
        <v>0</v>
      </c>
      <c r="D41" s="99" t="str">
        <f>'Parcijalni_cjeloviti ispit'!D42</f>
        <v>B</v>
      </c>
      <c r="E41" s="100">
        <f>'Parcijalni_cjeloviti ispit'!E42</f>
        <v>0</v>
      </c>
      <c r="F41" s="259" t="str">
        <f>'Parcijalni_cjeloviti ispit'!F42</f>
        <v>NE</v>
      </c>
      <c r="G41" s="100">
        <f>'Parcijalni_cjeloviti ispit'!G42</f>
        <v>0</v>
      </c>
      <c r="H41" s="259" t="str">
        <f>'Parcijalni_cjeloviti ispit'!H42</f>
        <v>NE</v>
      </c>
      <c r="I41" s="100">
        <f>'Parcijalni_cjeloviti ispit'!I42</f>
        <v>0</v>
      </c>
      <c r="J41" s="259" t="str">
        <f>'Parcijalni_cjeloviti ispit'!J42</f>
        <v>NE</v>
      </c>
      <c r="K41" s="100">
        <f>'Parcijalni_cjeloviti ispit'!K42</f>
        <v>0</v>
      </c>
      <c r="L41" s="259" t="str">
        <f>'Parcijalni_cjeloviti ispit'!L42</f>
        <v>NE</v>
      </c>
      <c r="M41" s="100">
        <f>'Parcijalni_cjeloviti ispit'!M42</f>
        <v>0</v>
      </c>
      <c r="N41" s="259" t="str">
        <f>'Parcijalni_cjeloviti ispit'!N42</f>
        <v>NE</v>
      </c>
      <c r="O41" s="100">
        <f>'Parcijalni_cjeloviti ispit'!O42</f>
        <v>0</v>
      </c>
      <c r="P41" s="259" t="str">
        <f>'Parcijalni_cjeloviti ispit'!P42</f>
        <v>NE</v>
      </c>
      <c r="Q41" s="252">
        <f>'Parcijalni_cjeloviti ispit'!Q42</f>
        <v>0</v>
      </c>
      <c r="R41" s="252" t="str">
        <f>'Parcijalni_cjeloviti ispit'!R42</f>
        <v>NE</v>
      </c>
    </row>
    <row r="42" spans="1:18" ht="15.75" thickBot="1" x14ac:dyDescent="0.3">
      <c r="A42" s="262">
        <f>'Parcijalni_cjeloviti ispit'!A43</f>
        <v>0</v>
      </c>
      <c r="B42" s="264">
        <f>'Parcijalni_cjeloviti ispit'!B43</f>
        <v>0</v>
      </c>
      <c r="C42" s="262">
        <f>'Parcijalni_cjeloviti ispit'!C43</f>
        <v>0</v>
      </c>
      <c r="D42" s="101" t="str">
        <f>'Parcijalni_cjeloviti ispit'!D43</f>
        <v>P</v>
      </c>
      <c r="E42" s="102" t="str">
        <f>'Parcijalni_cjeloviti ispit'!E43</f>
        <v/>
      </c>
      <c r="F42" s="260">
        <f>'Parcijalni_cjeloviti ispit'!F43</f>
        <v>0</v>
      </c>
      <c r="G42" s="103" t="str">
        <f>'Parcijalni_cjeloviti ispit'!G43</f>
        <v/>
      </c>
      <c r="H42" s="260">
        <f>'Parcijalni_cjeloviti ispit'!H43</f>
        <v>0</v>
      </c>
      <c r="I42" s="103" t="str">
        <f>'Parcijalni_cjeloviti ispit'!I43</f>
        <v/>
      </c>
      <c r="J42" s="260">
        <f>'Parcijalni_cjeloviti ispit'!J43</f>
        <v>0</v>
      </c>
      <c r="K42" s="103" t="str">
        <f>'Parcijalni_cjeloviti ispit'!K43</f>
        <v/>
      </c>
      <c r="L42" s="260">
        <f>'Parcijalni_cjeloviti ispit'!L43</f>
        <v>0</v>
      </c>
      <c r="M42" s="103" t="str">
        <f>'Parcijalni_cjeloviti ispit'!M43</f>
        <v/>
      </c>
      <c r="N42" s="260">
        <f>'Parcijalni_cjeloviti ispit'!N43</f>
        <v>0</v>
      </c>
      <c r="O42" s="103" t="str">
        <f>'Parcijalni_cjeloviti ispit'!O43</f>
        <v/>
      </c>
      <c r="P42" s="260">
        <f>'Parcijalni_cjeloviti ispit'!P43</f>
        <v>0</v>
      </c>
      <c r="Q42" s="251">
        <f>'Parcijalni_cjeloviti ispit'!Q43</f>
        <v>0</v>
      </c>
      <c r="R42" s="251">
        <f>'Parcijalni_cjeloviti ispit'!R43</f>
        <v>0</v>
      </c>
    </row>
    <row r="43" spans="1:18" x14ac:dyDescent="0.25">
      <c r="A43" s="261">
        <f>'Parcijalni_cjeloviti ispit'!A44</f>
        <v>19</v>
      </c>
      <c r="B43" s="263" t="str">
        <f>'Parcijalni_cjeloviti ispit'!B44</f>
        <v xml:space="preserve"> </v>
      </c>
      <c r="C43" s="261">
        <f>'Parcijalni_cjeloviti ispit'!C44</f>
        <v>0</v>
      </c>
      <c r="D43" s="99" t="str">
        <f>'Parcijalni_cjeloviti ispit'!D44</f>
        <v>B</v>
      </c>
      <c r="E43" s="100">
        <f>'Parcijalni_cjeloviti ispit'!E44</f>
        <v>0</v>
      </c>
      <c r="F43" s="259" t="str">
        <f>'Parcijalni_cjeloviti ispit'!F44</f>
        <v>NE</v>
      </c>
      <c r="G43" s="100">
        <f>'Parcijalni_cjeloviti ispit'!G44</f>
        <v>0</v>
      </c>
      <c r="H43" s="259" t="str">
        <f>'Parcijalni_cjeloviti ispit'!H44</f>
        <v>NE</v>
      </c>
      <c r="I43" s="100">
        <f>'Parcijalni_cjeloviti ispit'!I44</f>
        <v>0</v>
      </c>
      <c r="J43" s="259" t="str">
        <f>'Parcijalni_cjeloviti ispit'!J44</f>
        <v>NE</v>
      </c>
      <c r="K43" s="100">
        <f>'Parcijalni_cjeloviti ispit'!K44</f>
        <v>0</v>
      </c>
      <c r="L43" s="259" t="str">
        <f>'Parcijalni_cjeloviti ispit'!L44</f>
        <v>NE</v>
      </c>
      <c r="M43" s="100">
        <f>'Parcijalni_cjeloviti ispit'!M44</f>
        <v>0</v>
      </c>
      <c r="N43" s="259" t="str">
        <f>'Parcijalni_cjeloviti ispit'!N44</f>
        <v>NE</v>
      </c>
      <c r="O43" s="100">
        <f>'Parcijalni_cjeloviti ispit'!O44</f>
        <v>0</v>
      </c>
      <c r="P43" s="259" t="str">
        <f>'Parcijalni_cjeloviti ispit'!P44</f>
        <v>NE</v>
      </c>
      <c r="Q43" s="252">
        <f>'Parcijalni_cjeloviti ispit'!Q44</f>
        <v>0</v>
      </c>
      <c r="R43" s="252" t="str">
        <f>'Parcijalni_cjeloviti ispit'!R44</f>
        <v>NE</v>
      </c>
    </row>
    <row r="44" spans="1:18" ht="15.75" thickBot="1" x14ac:dyDescent="0.3">
      <c r="A44" s="262">
        <f>'Parcijalni_cjeloviti ispit'!A45</f>
        <v>0</v>
      </c>
      <c r="B44" s="264">
        <f>'Parcijalni_cjeloviti ispit'!B45</f>
        <v>0</v>
      </c>
      <c r="C44" s="262">
        <f>'Parcijalni_cjeloviti ispit'!C45</f>
        <v>0</v>
      </c>
      <c r="D44" s="101" t="str">
        <f>'Parcijalni_cjeloviti ispit'!D45</f>
        <v>P</v>
      </c>
      <c r="E44" s="102" t="str">
        <f>'Parcijalni_cjeloviti ispit'!E45</f>
        <v/>
      </c>
      <c r="F44" s="260">
        <f>'Parcijalni_cjeloviti ispit'!F45</f>
        <v>0</v>
      </c>
      <c r="G44" s="103" t="str">
        <f>'Parcijalni_cjeloviti ispit'!G45</f>
        <v/>
      </c>
      <c r="H44" s="260">
        <f>'Parcijalni_cjeloviti ispit'!H45</f>
        <v>0</v>
      </c>
      <c r="I44" s="103" t="str">
        <f>'Parcijalni_cjeloviti ispit'!I45</f>
        <v/>
      </c>
      <c r="J44" s="260">
        <f>'Parcijalni_cjeloviti ispit'!J45</f>
        <v>0</v>
      </c>
      <c r="K44" s="103" t="str">
        <f>'Parcijalni_cjeloviti ispit'!K45</f>
        <v/>
      </c>
      <c r="L44" s="260">
        <f>'Parcijalni_cjeloviti ispit'!L45</f>
        <v>0</v>
      </c>
      <c r="M44" s="103" t="str">
        <f>'Parcijalni_cjeloviti ispit'!M45</f>
        <v/>
      </c>
      <c r="N44" s="260">
        <f>'Parcijalni_cjeloviti ispit'!N45</f>
        <v>0</v>
      </c>
      <c r="O44" s="103" t="str">
        <f>'Parcijalni_cjeloviti ispit'!O45</f>
        <v/>
      </c>
      <c r="P44" s="260">
        <f>'Parcijalni_cjeloviti ispit'!P45</f>
        <v>0</v>
      </c>
      <c r="Q44" s="251">
        <f>'Parcijalni_cjeloviti ispit'!Q45</f>
        <v>0</v>
      </c>
      <c r="R44" s="251">
        <f>'Parcijalni_cjeloviti ispit'!R45</f>
        <v>0</v>
      </c>
    </row>
    <row r="45" spans="1:18" x14ac:dyDescent="0.25">
      <c r="A45" s="261">
        <f>'Parcijalni_cjeloviti ispit'!A46</f>
        <v>20</v>
      </c>
      <c r="B45" s="263" t="str">
        <f>'Parcijalni_cjeloviti ispit'!B46</f>
        <v xml:space="preserve"> </v>
      </c>
      <c r="C45" s="261">
        <f>'Parcijalni_cjeloviti ispit'!C46</f>
        <v>0</v>
      </c>
      <c r="D45" s="99" t="str">
        <f>'Parcijalni_cjeloviti ispit'!D46</f>
        <v>B</v>
      </c>
      <c r="E45" s="100">
        <f>'Parcijalni_cjeloviti ispit'!E46</f>
        <v>0</v>
      </c>
      <c r="F45" s="259" t="str">
        <f>'Parcijalni_cjeloviti ispit'!F46</f>
        <v>NE</v>
      </c>
      <c r="G45" s="100">
        <f>'Parcijalni_cjeloviti ispit'!G46</f>
        <v>0</v>
      </c>
      <c r="H45" s="259" t="str">
        <f>'Parcijalni_cjeloviti ispit'!H46</f>
        <v>NE</v>
      </c>
      <c r="I45" s="100">
        <f>'Parcijalni_cjeloviti ispit'!I46</f>
        <v>0</v>
      </c>
      <c r="J45" s="259" t="str">
        <f>'Parcijalni_cjeloviti ispit'!J46</f>
        <v>NE</v>
      </c>
      <c r="K45" s="100">
        <f>'Parcijalni_cjeloviti ispit'!K46</f>
        <v>0</v>
      </c>
      <c r="L45" s="259" t="str">
        <f>'Parcijalni_cjeloviti ispit'!L46</f>
        <v>NE</v>
      </c>
      <c r="M45" s="100">
        <f>'Parcijalni_cjeloviti ispit'!M46</f>
        <v>0</v>
      </c>
      <c r="N45" s="259" t="str">
        <f>'Parcijalni_cjeloviti ispit'!N46</f>
        <v>NE</v>
      </c>
      <c r="O45" s="100">
        <f>'Parcijalni_cjeloviti ispit'!O46</f>
        <v>0</v>
      </c>
      <c r="P45" s="259" t="str">
        <f>'Parcijalni_cjeloviti ispit'!P46</f>
        <v>NE</v>
      </c>
      <c r="Q45" s="252">
        <f>'Parcijalni_cjeloviti ispit'!Q46</f>
        <v>0</v>
      </c>
      <c r="R45" s="252" t="str">
        <f>'Parcijalni_cjeloviti ispit'!R46</f>
        <v>NE</v>
      </c>
    </row>
    <row r="46" spans="1:18" ht="15.75" thickBot="1" x14ac:dyDescent="0.3">
      <c r="A46" s="262">
        <f>'Parcijalni_cjeloviti ispit'!A47</f>
        <v>0</v>
      </c>
      <c r="B46" s="264">
        <f>'Parcijalni_cjeloviti ispit'!B47</f>
        <v>0</v>
      </c>
      <c r="C46" s="262">
        <f>'Parcijalni_cjeloviti ispit'!C47</f>
        <v>0</v>
      </c>
      <c r="D46" s="101" t="str">
        <f>'Parcijalni_cjeloviti ispit'!D47</f>
        <v>P</v>
      </c>
      <c r="E46" s="102" t="str">
        <f>'Parcijalni_cjeloviti ispit'!E47</f>
        <v/>
      </c>
      <c r="F46" s="260">
        <f>'Parcijalni_cjeloviti ispit'!F47</f>
        <v>0</v>
      </c>
      <c r="G46" s="103" t="str">
        <f>'Parcijalni_cjeloviti ispit'!G47</f>
        <v/>
      </c>
      <c r="H46" s="260">
        <f>'Parcijalni_cjeloviti ispit'!H47</f>
        <v>0</v>
      </c>
      <c r="I46" s="103" t="str">
        <f>'Parcijalni_cjeloviti ispit'!I47</f>
        <v/>
      </c>
      <c r="J46" s="260">
        <f>'Parcijalni_cjeloviti ispit'!J47</f>
        <v>0</v>
      </c>
      <c r="K46" s="103" t="str">
        <f>'Parcijalni_cjeloviti ispit'!K47</f>
        <v/>
      </c>
      <c r="L46" s="260">
        <f>'Parcijalni_cjeloviti ispit'!L47</f>
        <v>0</v>
      </c>
      <c r="M46" s="103" t="str">
        <f>'Parcijalni_cjeloviti ispit'!M47</f>
        <v/>
      </c>
      <c r="N46" s="260">
        <f>'Parcijalni_cjeloviti ispit'!N47</f>
        <v>0</v>
      </c>
      <c r="O46" s="103" t="str">
        <f>'Parcijalni_cjeloviti ispit'!O47</f>
        <v/>
      </c>
      <c r="P46" s="260">
        <f>'Parcijalni_cjeloviti ispit'!P47</f>
        <v>0</v>
      </c>
      <c r="Q46" s="251">
        <f>'Parcijalni_cjeloviti ispit'!Q47</f>
        <v>0</v>
      </c>
      <c r="R46" s="251">
        <f>'Parcijalni_cjeloviti ispit'!R47</f>
        <v>0</v>
      </c>
    </row>
    <row r="47" spans="1:18" x14ac:dyDescent="0.25">
      <c r="A47" s="261">
        <f>'Parcijalni_cjeloviti ispit'!A48</f>
        <v>21</v>
      </c>
      <c r="B47" s="263" t="str">
        <f>'Parcijalni_cjeloviti ispit'!B48</f>
        <v xml:space="preserve"> </v>
      </c>
      <c r="C47" s="261">
        <f>'Parcijalni_cjeloviti ispit'!C48</f>
        <v>0</v>
      </c>
      <c r="D47" s="99" t="str">
        <f>'Parcijalni_cjeloviti ispit'!D48</f>
        <v>B</v>
      </c>
      <c r="E47" s="100">
        <f>'Parcijalni_cjeloviti ispit'!E48</f>
        <v>0</v>
      </c>
      <c r="F47" s="259" t="str">
        <f>'Parcijalni_cjeloviti ispit'!F48</f>
        <v>NE</v>
      </c>
      <c r="G47" s="100">
        <f>'Parcijalni_cjeloviti ispit'!G48</f>
        <v>0</v>
      </c>
      <c r="H47" s="259" t="str">
        <f>'Parcijalni_cjeloviti ispit'!H48</f>
        <v>NE</v>
      </c>
      <c r="I47" s="100">
        <f>'Parcijalni_cjeloviti ispit'!I48</f>
        <v>0</v>
      </c>
      <c r="J47" s="259" t="str">
        <f>'Parcijalni_cjeloviti ispit'!J48</f>
        <v>NE</v>
      </c>
      <c r="K47" s="100">
        <f>'Parcijalni_cjeloviti ispit'!K48</f>
        <v>0</v>
      </c>
      <c r="L47" s="259" t="str">
        <f>'Parcijalni_cjeloviti ispit'!L48</f>
        <v>NE</v>
      </c>
      <c r="M47" s="100">
        <f>'Parcijalni_cjeloviti ispit'!M48</f>
        <v>0</v>
      </c>
      <c r="N47" s="259" t="str">
        <f>'Parcijalni_cjeloviti ispit'!N48</f>
        <v>NE</v>
      </c>
      <c r="O47" s="100">
        <f>'Parcijalni_cjeloviti ispit'!O48</f>
        <v>0</v>
      </c>
      <c r="P47" s="259" t="str">
        <f>'Parcijalni_cjeloviti ispit'!P48</f>
        <v>NE</v>
      </c>
      <c r="Q47" s="252">
        <f>'Parcijalni_cjeloviti ispit'!Q48</f>
        <v>0</v>
      </c>
      <c r="R47" s="252" t="str">
        <f>'Parcijalni_cjeloviti ispit'!R48</f>
        <v>NE</v>
      </c>
    </row>
    <row r="48" spans="1:18" ht="15.75" thickBot="1" x14ac:dyDescent="0.3">
      <c r="A48" s="262">
        <f>'Parcijalni_cjeloviti ispit'!A49</f>
        <v>0</v>
      </c>
      <c r="B48" s="264">
        <f>'Parcijalni_cjeloviti ispit'!B49</f>
        <v>0</v>
      </c>
      <c r="C48" s="262">
        <f>'Parcijalni_cjeloviti ispit'!C49</f>
        <v>0</v>
      </c>
      <c r="D48" s="101" t="str">
        <f>'Parcijalni_cjeloviti ispit'!D49</f>
        <v>P</v>
      </c>
      <c r="E48" s="102" t="str">
        <f>'Parcijalni_cjeloviti ispit'!E49</f>
        <v/>
      </c>
      <c r="F48" s="260">
        <f>'Parcijalni_cjeloviti ispit'!F49</f>
        <v>0</v>
      </c>
      <c r="G48" s="103" t="str">
        <f>'Parcijalni_cjeloviti ispit'!G49</f>
        <v/>
      </c>
      <c r="H48" s="260">
        <f>'Parcijalni_cjeloviti ispit'!H49</f>
        <v>0</v>
      </c>
      <c r="I48" s="103" t="str">
        <f>'Parcijalni_cjeloviti ispit'!I49</f>
        <v/>
      </c>
      <c r="J48" s="260">
        <f>'Parcijalni_cjeloviti ispit'!J49</f>
        <v>0</v>
      </c>
      <c r="K48" s="103" t="str">
        <f>'Parcijalni_cjeloviti ispit'!K49</f>
        <v/>
      </c>
      <c r="L48" s="260">
        <f>'Parcijalni_cjeloviti ispit'!L49</f>
        <v>0</v>
      </c>
      <c r="M48" s="103" t="str">
        <f>'Parcijalni_cjeloviti ispit'!M49</f>
        <v/>
      </c>
      <c r="N48" s="260">
        <f>'Parcijalni_cjeloviti ispit'!N49</f>
        <v>0</v>
      </c>
      <c r="O48" s="103" t="str">
        <f>'Parcijalni_cjeloviti ispit'!O49</f>
        <v/>
      </c>
      <c r="P48" s="260">
        <f>'Parcijalni_cjeloviti ispit'!P49</f>
        <v>0</v>
      </c>
      <c r="Q48" s="251">
        <f>'Parcijalni_cjeloviti ispit'!Q49</f>
        <v>0</v>
      </c>
      <c r="R48" s="251">
        <f>'Parcijalni_cjeloviti ispit'!R49</f>
        <v>0</v>
      </c>
    </row>
    <row r="49" spans="1:18" x14ac:dyDescent="0.25">
      <c r="A49" s="261">
        <f>'Parcijalni_cjeloviti ispit'!A50</f>
        <v>22</v>
      </c>
      <c r="B49" s="263" t="str">
        <f>'Parcijalni_cjeloviti ispit'!B50</f>
        <v xml:space="preserve"> </v>
      </c>
      <c r="C49" s="261">
        <f>'Parcijalni_cjeloviti ispit'!C50</f>
        <v>0</v>
      </c>
      <c r="D49" s="99" t="str">
        <f>'Parcijalni_cjeloviti ispit'!D50</f>
        <v>B</v>
      </c>
      <c r="E49" s="100">
        <f>'Parcijalni_cjeloviti ispit'!E50</f>
        <v>0</v>
      </c>
      <c r="F49" s="259" t="str">
        <f>'Parcijalni_cjeloviti ispit'!F50</f>
        <v>NE</v>
      </c>
      <c r="G49" s="100">
        <f>'Parcijalni_cjeloviti ispit'!G50</f>
        <v>0</v>
      </c>
      <c r="H49" s="259" t="str">
        <f>'Parcijalni_cjeloviti ispit'!H50</f>
        <v>NE</v>
      </c>
      <c r="I49" s="100">
        <f>'Parcijalni_cjeloviti ispit'!I50</f>
        <v>0</v>
      </c>
      <c r="J49" s="259" t="str">
        <f>'Parcijalni_cjeloviti ispit'!J50</f>
        <v>NE</v>
      </c>
      <c r="K49" s="100">
        <f>'Parcijalni_cjeloviti ispit'!K50</f>
        <v>0</v>
      </c>
      <c r="L49" s="259" t="str">
        <f>'Parcijalni_cjeloviti ispit'!L50</f>
        <v>NE</v>
      </c>
      <c r="M49" s="100">
        <f>'Parcijalni_cjeloviti ispit'!M50</f>
        <v>0</v>
      </c>
      <c r="N49" s="259" t="str">
        <f>'Parcijalni_cjeloviti ispit'!N50</f>
        <v>NE</v>
      </c>
      <c r="O49" s="100">
        <f>'Parcijalni_cjeloviti ispit'!O50</f>
        <v>0</v>
      </c>
      <c r="P49" s="259" t="str">
        <f>'Parcijalni_cjeloviti ispit'!P50</f>
        <v>NE</v>
      </c>
      <c r="Q49" s="252">
        <f>'Parcijalni_cjeloviti ispit'!Q50</f>
        <v>0</v>
      </c>
      <c r="R49" s="252" t="str">
        <f>'Parcijalni_cjeloviti ispit'!R50</f>
        <v>NE</v>
      </c>
    </row>
    <row r="50" spans="1:18" ht="15.75" thickBot="1" x14ac:dyDescent="0.3">
      <c r="A50" s="262">
        <f>'Parcijalni_cjeloviti ispit'!A51</f>
        <v>0</v>
      </c>
      <c r="B50" s="264">
        <f>'Parcijalni_cjeloviti ispit'!B51</f>
        <v>0</v>
      </c>
      <c r="C50" s="262">
        <f>'Parcijalni_cjeloviti ispit'!C51</f>
        <v>0</v>
      </c>
      <c r="D50" s="101" t="str">
        <f>'Parcijalni_cjeloviti ispit'!D51</f>
        <v>P</v>
      </c>
      <c r="E50" s="102" t="str">
        <f>'Parcijalni_cjeloviti ispit'!E51</f>
        <v/>
      </c>
      <c r="F50" s="260">
        <f>'Parcijalni_cjeloviti ispit'!F51</f>
        <v>0</v>
      </c>
      <c r="G50" s="103" t="str">
        <f>'Parcijalni_cjeloviti ispit'!G51</f>
        <v/>
      </c>
      <c r="H50" s="260">
        <f>'Parcijalni_cjeloviti ispit'!H51</f>
        <v>0</v>
      </c>
      <c r="I50" s="103" t="str">
        <f>'Parcijalni_cjeloviti ispit'!I51</f>
        <v/>
      </c>
      <c r="J50" s="260">
        <f>'Parcijalni_cjeloviti ispit'!J51</f>
        <v>0</v>
      </c>
      <c r="K50" s="103" t="str">
        <f>'Parcijalni_cjeloviti ispit'!K51</f>
        <v/>
      </c>
      <c r="L50" s="260">
        <f>'Parcijalni_cjeloviti ispit'!L51</f>
        <v>0</v>
      </c>
      <c r="M50" s="103" t="str">
        <f>'Parcijalni_cjeloviti ispit'!M51</f>
        <v/>
      </c>
      <c r="N50" s="260">
        <f>'Parcijalni_cjeloviti ispit'!N51</f>
        <v>0</v>
      </c>
      <c r="O50" s="103" t="str">
        <f>'Parcijalni_cjeloviti ispit'!O51</f>
        <v/>
      </c>
      <c r="P50" s="260">
        <f>'Parcijalni_cjeloviti ispit'!P51</f>
        <v>0</v>
      </c>
      <c r="Q50" s="251">
        <f>'Parcijalni_cjeloviti ispit'!Q51</f>
        <v>0</v>
      </c>
      <c r="R50" s="251">
        <f>'Parcijalni_cjeloviti ispit'!R51</f>
        <v>0</v>
      </c>
    </row>
    <row r="51" spans="1:18" x14ac:dyDescent="0.25">
      <c r="A51" s="261">
        <f>'Parcijalni_cjeloviti ispit'!A52</f>
        <v>23</v>
      </c>
      <c r="B51" s="263" t="str">
        <f>'Parcijalni_cjeloviti ispit'!B52</f>
        <v xml:space="preserve"> </v>
      </c>
      <c r="C51" s="261">
        <f>'Parcijalni_cjeloviti ispit'!C52</f>
        <v>0</v>
      </c>
      <c r="D51" s="99" t="str">
        <f>'Parcijalni_cjeloviti ispit'!D52</f>
        <v>B</v>
      </c>
      <c r="E51" s="100">
        <f>'Parcijalni_cjeloviti ispit'!E52</f>
        <v>0</v>
      </c>
      <c r="F51" s="259" t="str">
        <f>'Parcijalni_cjeloviti ispit'!F52</f>
        <v>NE</v>
      </c>
      <c r="G51" s="100">
        <f>'Parcijalni_cjeloviti ispit'!G52</f>
        <v>0</v>
      </c>
      <c r="H51" s="259" t="str">
        <f>'Parcijalni_cjeloviti ispit'!H52</f>
        <v>NE</v>
      </c>
      <c r="I51" s="100">
        <f>'Parcijalni_cjeloviti ispit'!I52</f>
        <v>0</v>
      </c>
      <c r="J51" s="259" t="str">
        <f>'Parcijalni_cjeloviti ispit'!J52</f>
        <v>NE</v>
      </c>
      <c r="K51" s="100">
        <f>'Parcijalni_cjeloviti ispit'!K52</f>
        <v>0</v>
      </c>
      <c r="L51" s="259" t="str">
        <f>'Parcijalni_cjeloviti ispit'!L52</f>
        <v>NE</v>
      </c>
      <c r="M51" s="100">
        <f>'Parcijalni_cjeloviti ispit'!M52</f>
        <v>0</v>
      </c>
      <c r="N51" s="259" t="str">
        <f>'Parcijalni_cjeloviti ispit'!N52</f>
        <v>NE</v>
      </c>
      <c r="O51" s="100">
        <f>'Parcijalni_cjeloviti ispit'!O52</f>
        <v>0</v>
      </c>
      <c r="P51" s="259" t="str">
        <f>'Parcijalni_cjeloviti ispit'!P52</f>
        <v>NE</v>
      </c>
      <c r="Q51" s="252">
        <f>'Parcijalni_cjeloviti ispit'!Q52</f>
        <v>0</v>
      </c>
      <c r="R51" s="252" t="str">
        <f>'Parcijalni_cjeloviti ispit'!R52</f>
        <v>NE</v>
      </c>
    </row>
    <row r="52" spans="1:18" ht="15.75" thickBot="1" x14ac:dyDescent="0.3">
      <c r="A52" s="262">
        <f>'Parcijalni_cjeloviti ispit'!A53</f>
        <v>0</v>
      </c>
      <c r="B52" s="264">
        <f>'Parcijalni_cjeloviti ispit'!B53</f>
        <v>0</v>
      </c>
      <c r="C52" s="262">
        <f>'Parcijalni_cjeloviti ispit'!C53</f>
        <v>0</v>
      </c>
      <c r="D52" s="101" t="str">
        <f>'Parcijalni_cjeloviti ispit'!D53</f>
        <v>P</v>
      </c>
      <c r="E52" s="102" t="str">
        <f>'Parcijalni_cjeloviti ispit'!E53</f>
        <v/>
      </c>
      <c r="F52" s="260">
        <f>'Parcijalni_cjeloviti ispit'!F53</f>
        <v>0</v>
      </c>
      <c r="G52" s="103" t="str">
        <f>'Parcijalni_cjeloviti ispit'!G53</f>
        <v/>
      </c>
      <c r="H52" s="260">
        <f>'Parcijalni_cjeloviti ispit'!H53</f>
        <v>0</v>
      </c>
      <c r="I52" s="103" t="str">
        <f>'Parcijalni_cjeloviti ispit'!I53</f>
        <v/>
      </c>
      <c r="J52" s="260">
        <f>'Parcijalni_cjeloviti ispit'!J53</f>
        <v>0</v>
      </c>
      <c r="K52" s="103" t="str">
        <f>'Parcijalni_cjeloviti ispit'!K53</f>
        <v/>
      </c>
      <c r="L52" s="260">
        <f>'Parcijalni_cjeloviti ispit'!L53</f>
        <v>0</v>
      </c>
      <c r="M52" s="103" t="str">
        <f>'Parcijalni_cjeloviti ispit'!M53</f>
        <v/>
      </c>
      <c r="N52" s="260">
        <f>'Parcijalni_cjeloviti ispit'!N53</f>
        <v>0</v>
      </c>
      <c r="O52" s="103" t="str">
        <f>'Parcijalni_cjeloviti ispit'!O53</f>
        <v/>
      </c>
      <c r="P52" s="260">
        <f>'Parcijalni_cjeloviti ispit'!P53</f>
        <v>0</v>
      </c>
      <c r="Q52" s="251">
        <f>'Parcijalni_cjeloviti ispit'!Q53</f>
        <v>0</v>
      </c>
      <c r="R52" s="251">
        <f>'Parcijalni_cjeloviti ispit'!R53</f>
        <v>0</v>
      </c>
    </row>
    <row r="53" spans="1:18" x14ac:dyDescent="0.25">
      <c r="A53" s="261">
        <f>'Parcijalni_cjeloviti ispit'!A54</f>
        <v>24</v>
      </c>
      <c r="B53" s="263" t="str">
        <f>'Parcijalni_cjeloviti ispit'!B54</f>
        <v xml:space="preserve"> </v>
      </c>
      <c r="C53" s="261">
        <f>'Parcijalni_cjeloviti ispit'!C54</f>
        <v>0</v>
      </c>
      <c r="D53" s="99" t="str">
        <f>'Parcijalni_cjeloviti ispit'!D54</f>
        <v>B</v>
      </c>
      <c r="E53" s="100">
        <f>'Parcijalni_cjeloviti ispit'!E54</f>
        <v>0</v>
      </c>
      <c r="F53" s="259" t="str">
        <f>'Parcijalni_cjeloviti ispit'!F54</f>
        <v>NE</v>
      </c>
      <c r="G53" s="100">
        <f>'Parcijalni_cjeloviti ispit'!G54</f>
        <v>0</v>
      </c>
      <c r="H53" s="259" t="str">
        <f>'Parcijalni_cjeloviti ispit'!H54</f>
        <v>NE</v>
      </c>
      <c r="I53" s="100">
        <f>'Parcijalni_cjeloviti ispit'!I54</f>
        <v>0</v>
      </c>
      <c r="J53" s="259" t="str">
        <f>'Parcijalni_cjeloviti ispit'!J54</f>
        <v>NE</v>
      </c>
      <c r="K53" s="100">
        <f>'Parcijalni_cjeloviti ispit'!K54</f>
        <v>0</v>
      </c>
      <c r="L53" s="259" t="str">
        <f>'Parcijalni_cjeloviti ispit'!L54</f>
        <v>NE</v>
      </c>
      <c r="M53" s="100">
        <f>'Parcijalni_cjeloviti ispit'!M54</f>
        <v>0</v>
      </c>
      <c r="N53" s="259" t="str">
        <f>'Parcijalni_cjeloviti ispit'!N54</f>
        <v>NE</v>
      </c>
      <c r="O53" s="100">
        <f>'Parcijalni_cjeloviti ispit'!O54</f>
        <v>0</v>
      </c>
      <c r="P53" s="259" t="str">
        <f>'Parcijalni_cjeloviti ispit'!P54</f>
        <v>NE</v>
      </c>
      <c r="Q53" s="252">
        <f>'Parcijalni_cjeloviti ispit'!Q54</f>
        <v>0</v>
      </c>
      <c r="R53" s="252" t="str">
        <f>'Parcijalni_cjeloviti ispit'!R54</f>
        <v>NE</v>
      </c>
    </row>
    <row r="54" spans="1:18" ht="15.75" thickBot="1" x14ac:dyDescent="0.3">
      <c r="A54" s="262">
        <f>'Parcijalni_cjeloviti ispit'!A55</f>
        <v>0</v>
      </c>
      <c r="B54" s="264">
        <f>'Parcijalni_cjeloviti ispit'!B55</f>
        <v>0</v>
      </c>
      <c r="C54" s="262">
        <f>'Parcijalni_cjeloviti ispit'!C55</f>
        <v>0</v>
      </c>
      <c r="D54" s="101" t="str">
        <f>'Parcijalni_cjeloviti ispit'!D55</f>
        <v>P</v>
      </c>
      <c r="E54" s="102" t="str">
        <f>'Parcijalni_cjeloviti ispit'!E55</f>
        <v/>
      </c>
      <c r="F54" s="260">
        <f>'Parcijalni_cjeloviti ispit'!F55</f>
        <v>0</v>
      </c>
      <c r="G54" s="103" t="str">
        <f>'Parcijalni_cjeloviti ispit'!G55</f>
        <v/>
      </c>
      <c r="H54" s="260">
        <f>'Parcijalni_cjeloviti ispit'!H55</f>
        <v>0</v>
      </c>
      <c r="I54" s="103" t="str">
        <f>'Parcijalni_cjeloviti ispit'!I55</f>
        <v/>
      </c>
      <c r="J54" s="260">
        <f>'Parcijalni_cjeloviti ispit'!J55</f>
        <v>0</v>
      </c>
      <c r="K54" s="103" t="str">
        <f>'Parcijalni_cjeloviti ispit'!K55</f>
        <v/>
      </c>
      <c r="L54" s="260">
        <f>'Parcijalni_cjeloviti ispit'!L55</f>
        <v>0</v>
      </c>
      <c r="M54" s="103" t="str">
        <f>'Parcijalni_cjeloviti ispit'!M55</f>
        <v/>
      </c>
      <c r="N54" s="260">
        <f>'Parcijalni_cjeloviti ispit'!N55</f>
        <v>0</v>
      </c>
      <c r="O54" s="103" t="str">
        <f>'Parcijalni_cjeloviti ispit'!O55</f>
        <v/>
      </c>
      <c r="P54" s="260">
        <f>'Parcijalni_cjeloviti ispit'!P55</f>
        <v>0</v>
      </c>
      <c r="Q54" s="251">
        <f>'Parcijalni_cjeloviti ispit'!Q55</f>
        <v>0</v>
      </c>
      <c r="R54" s="251">
        <f>'Parcijalni_cjeloviti ispit'!R55</f>
        <v>0</v>
      </c>
    </row>
    <row r="55" spans="1:18" x14ac:dyDescent="0.25">
      <c r="A55" s="261">
        <f>'Parcijalni_cjeloviti ispit'!A56</f>
        <v>25</v>
      </c>
      <c r="B55" s="263" t="str">
        <f>'Parcijalni_cjeloviti ispit'!B56</f>
        <v xml:space="preserve"> </v>
      </c>
      <c r="C55" s="261">
        <f>'Parcijalni_cjeloviti ispit'!C56</f>
        <v>0</v>
      </c>
      <c r="D55" s="99" t="str">
        <f>'Parcijalni_cjeloviti ispit'!D56</f>
        <v>B</v>
      </c>
      <c r="E55" s="100">
        <f>'Parcijalni_cjeloviti ispit'!E56</f>
        <v>0</v>
      </c>
      <c r="F55" s="259" t="str">
        <f>'Parcijalni_cjeloviti ispit'!F56</f>
        <v>NE</v>
      </c>
      <c r="G55" s="100">
        <f>'Parcijalni_cjeloviti ispit'!G56</f>
        <v>0</v>
      </c>
      <c r="H55" s="259" t="str">
        <f>'Parcijalni_cjeloviti ispit'!H56</f>
        <v>NE</v>
      </c>
      <c r="I55" s="100">
        <f>'Parcijalni_cjeloviti ispit'!I56</f>
        <v>0</v>
      </c>
      <c r="J55" s="259" t="str">
        <f>'Parcijalni_cjeloviti ispit'!J56</f>
        <v>NE</v>
      </c>
      <c r="K55" s="100">
        <f>'Parcijalni_cjeloviti ispit'!K56</f>
        <v>0</v>
      </c>
      <c r="L55" s="259" t="str">
        <f>'Parcijalni_cjeloviti ispit'!L56</f>
        <v>NE</v>
      </c>
      <c r="M55" s="100">
        <f>'Parcijalni_cjeloviti ispit'!M56</f>
        <v>0</v>
      </c>
      <c r="N55" s="259" t="str">
        <f>'Parcijalni_cjeloviti ispit'!N56</f>
        <v>NE</v>
      </c>
      <c r="O55" s="100">
        <f>'Parcijalni_cjeloviti ispit'!O56</f>
        <v>0</v>
      </c>
      <c r="P55" s="259" t="str">
        <f>'Parcijalni_cjeloviti ispit'!P56</f>
        <v>NE</v>
      </c>
      <c r="Q55" s="252">
        <f>'Parcijalni_cjeloviti ispit'!Q56</f>
        <v>0</v>
      </c>
      <c r="R55" s="252" t="str">
        <f>'Parcijalni_cjeloviti ispit'!R56</f>
        <v>NE</v>
      </c>
    </row>
    <row r="56" spans="1:18" ht="15.75" thickBot="1" x14ac:dyDescent="0.3">
      <c r="A56" s="262">
        <f>'Parcijalni_cjeloviti ispit'!A57</f>
        <v>0</v>
      </c>
      <c r="B56" s="264">
        <f>'Parcijalni_cjeloviti ispit'!B57</f>
        <v>0</v>
      </c>
      <c r="C56" s="262">
        <f>'Parcijalni_cjeloviti ispit'!C57</f>
        <v>0</v>
      </c>
      <c r="D56" s="101" t="str">
        <f>'Parcijalni_cjeloviti ispit'!D57</f>
        <v>P</v>
      </c>
      <c r="E56" s="102" t="str">
        <f>'Parcijalni_cjeloviti ispit'!E57</f>
        <v/>
      </c>
      <c r="F56" s="260">
        <f>'Parcijalni_cjeloviti ispit'!F57</f>
        <v>0</v>
      </c>
      <c r="G56" s="103" t="str">
        <f>'Parcijalni_cjeloviti ispit'!G57</f>
        <v/>
      </c>
      <c r="H56" s="260">
        <f>'Parcijalni_cjeloviti ispit'!H57</f>
        <v>0</v>
      </c>
      <c r="I56" s="103" t="str">
        <f>'Parcijalni_cjeloviti ispit'!I57</f>
        <v/>
      </c>
      <c r="J56" s="260">
        <f>'Parcijalni_cjeloviti ispit'!J57</f>
        <v>0</v>
      </c>
      <c r="K56" s="103" t="str">
        <f>'Parcijalni_cjeloviti ispit'!K57</f>
        <v/>
      </c>
      <c r="L56" s="260">
        <f>'Parcijalni_cjeloviti ispit'!L57</f>
        <v>0</v>
      </c>
      <c r="M56" s="103" t="str">
        <f>'Parcijalni_cjeloviti ispit'!M57</f>
        <v/>
      </c>
      <c r="N56" s="260">
        <f>'Parcijalni_cjeloviti ispit'!N57</f>
        <v>0</v>
      </c>
      <c r="O56" s="103" t="str">
        <f>'Parcijalni_cjeloviti ispit'!O57</f>
        <v/>
      </c>
      <c r="P56" s="260">
        <f>'Parcijalni_cjeloviti ispit'!P57</f>
        <v>0</v>
      </c>
      <c r="Q56" s="251">
        <f>'Parcijalni_cjeloviti ispit'!Q57</f>
        <v>0</v>
      </c>
      <c r="R56" s="251">
        <f>'Parcijalni_cjeloviti ispit'!R57</f>
        <v>0</v>
      </c>
    </row>
    <row r="57" spans="1:18" x14ac:dyDescent="0.25">
      <c r="A57" s="261">
        <f>'Parcijalni_cjeloviti ispit'!A58</f>
        <v>26</v>
      </c>
      <c r="B57" s="263" t="str">
        <f>'Parcijalni_cjeloviti ispit'!B58</f>
        <v xml:space="preserve"> </v>
      </c>
      <c r="C57" s="261">
        <f>'Parcijalni_cjeloviti ispit'!C58</f>
        <v>0</v>
      </c>
      <c r="D57" s="99" t="str">
        <f>'Parcijalni_cjeloviti ispit'!D58</f>
        <v>B</v>
      </c>
      <c r="E57" s="100">
        <f>'Parcijalni_cjeloviti ispit'!E58</f>
        <v>0</v>
      </c>
      <c r="F57" s="259" t="str">
        <f>'Parcijalni_cjeloviti ispit'!F58</f>
        <v>NE</v>
      </c>
      <c r="G57" s="100">
        <f>'Parcijalni_cjeloviti ispit'!G58</f>
        <v>0</v>
      </c>
      <c r="H57" s="259" t="str">
        <f>'Parcijalni_cjeloviti ispit'!H58</f>
        <v>NE</v>
      </c>
      <c r="I57" s="100">
        <f>'Parcijalni_cjeloviti ispit'!I58</f>
        <v>0</v>
      </c>
      <c r="J57" s="259" t="str">
        <f>'Parcijalni_cjeloviti ispit'!J58</f>
        <v>NE</v>
      </c>
      <c r="K57" s="100">
        <f>'Parcijalni_cjeloviti ispit'!K58</f>
        <v>0</v>
      </c>
      <c r="L57" s="259" t="str">
        <f>'Parcijalni_cjeloviti ispit'!L58</f>
        <v>NE</v>
      </c>
      <c r="M57" s="100">
        <f>'Parcijalni_cjeloviti ispit'!M58</f>
        <v>0</v>
      </c>
      <c r="N57" s="259" t="str">
        <f>'Parcijalni_cjeloviti ispit'!N58</f>
        <v>NE</v>
      </c>
      <c r="O57" s="100">
        <f>'Parcijalni_cjeloviti ispit'!O58</f>
        <v>0</v>
      </c>
      <c r="P57" s="259" t="str">
        <f>'Parcijalni_cjeloviti ispit'!P58</f>
        <v>NE</v>
      </c>
      <c r="Q57" s="252">
        <f>'Parcijalni_cjeloviti ispit'!Q58</f>
        <v>0</v>
      </c>
      <c r="R57" s="252" t="str">
        <f>'Parcijalni_cjeloviti ispit'!R58</f>
        <v>NE</v>
      </c>
    </row>
    <row r="58" spans="1:18" ht="15.75" thickBot="1" x14ac:dyDescent="0.3">
      <c r="A58" s="262">
        <f>'Parcijalni_cjeloviti ispit'!A59</f>
        <v>0</v>
      </c>
      <c r="B58" s="264">
        <f>'Parcijalni_cjeloviti ispit'!B59</f>
        <v>0</v>
      </c>
      <c r="C58" s="262">
        <f>'Parcijalni_cjeloviti ispit'!C59</f>
        <v>0</v>
      </c>
      <c r="D58" s="101" t="str">
        <f>'Parcijalni_cjeloviti ispit'!D59</f>
        <v>P</v>
      </c>
      <c r="E58" s="102" t="str">
        <f>'Parcijalni_cjeloviti ispit'!E59</f>
        <v/>
      </c>
      <c r="F58" s="260">
        <f>'Parcijalni_cjeloviti ispit'!F59</f>
        <v>0</v>
      </c>
      <c r="G58" s="103" t="str">
        <f>'Parcijalni_cjeloviti ispit'!G59</f>
        <v/>
      </c>
      <c r="H58" s="260">
        <f>'Parcijalni_cjeloviti ispit'!H59</f>
        <v>0</v>
      </c>
      <c r="I58" s="103" t="str">
        <f>'Parcijalni_cjeloviti ispit'!I59</f>
        <v/>
      </c>
      <c r="J58" s="260">
        <f>'Parcijalni_cjeloviti ispit'!J59</f>
        <v>0</v>
      </c>
      <c r="K58" s="103" t="str">
        <f>'Parcijalni_cjeloviti ispit'!K59</f>
        <v/>
      </c>
      <c r="L58" s="260">
        <f>'Parcijalni_cjeloviti ispit'!L59</f>
        <v>0</v>
      </c>
      <c r="M58" s="103" t="str">
        <f>'Parcijalni_cjeloviti ispit'!M59</f>
        <v/>
      </c>
      <c r="N58" s="260">
        <f>'Parcijalni_cjeloviti ispit'!N59</f>
        <v>0</v>
      </c>
      <c r="O58" s="103" t="str">
        <f>'Parcijalni_cjeloviti ispit'!O59</f>
        <v/>
      </c>
      <c r="P58" s="260">
        <f>'Parcijalni_cjeloviti ispit'!P59</f>
        <v>0</v>
      </c>
      <c r="Q58" s="251">
        <f>'Parcijalni_cjeloviti ispit'!Q59</f>
        <v>0</v>
      </c>
      <c r="R58" s="251">
        <f>'Parcijalni_cjeloviti ispit'!R59</f>
        <v>0</v>
      </c>
    </row>
    <row r="59" spans="1:18" x14ac:dyDescent="0.25">
      <c r="A59" s="261">
        <f>'Parcijalni_cjeloviti ispit'!A60</f>
        <v>27</v>
      </c>
      <c r="B59" s="263" t="str">
        <f>'Parcijalni_cjeloviti ispit'!B60</f>
        <v xml:space="preserve"> </v>
      </c>
      <c r="C59" s="261">
        <f>'Parcijalni_cjeloviti ispit'!C60</f>
        <v>0</v>
      </c>
      <c r="D59" s="99" t="str">
        <f>'Parcijalni_cjeloviti ispit'!D60</f>
        <v>B</v>
      </c>
      <c r="E59" s="100">
        <f>'Parcijalni_cjeloviti ispit'!E60</f>
        <v>0</v>
      </c>
      <c r="F59" s="259" t="str">
        <f>'Parcijalni_cjeloviti ispit'!F60</f>
        <v>NE</v>
      </c>
      <c r="G59" s="100">
        <f>'Parcijalni_cjeloviti ispit'!G60</f>
        <v>0</v>
      </c>
      <c r="H59" s="259" t="str">
        <f>'Parcijalni_cjeloviti ispit'!H60</f>
        <v>NE</v>
      </c>
      <c r="I59" s="100">
        <f>'Parcijalni_cjeloviti ispit'!I60</f>
        <v>0</v>
      </c>
      <c r="J59" s="259" t="str">
        <f>'Parcijalni_cjeloviti ispit'!J60</f>
        <v>NE</v>
      </c>
      <c r="K59" s="100">
        <f>'Parcijalni_cjeloviti ispit'!K60</f>
        <v>0</v>
      </c>
      <c r="L59" s="259" t="str">
        <f>'Parcijalni_cjeloviti ispit'!L60</f>
        <v>NE</v>
      </c>
      <c r="M59" s="100">
        <f>'Parcijalni_cjeloviti ispit'!M60</f>
        <v>0</v>
      </c>
      <c r="N59" s="259" t="str">
        <f>'Parcijalni_cjeloviti ispit'!N60</f>
        <v>NE</v>
      </c>
      <c r="O59" s="100">
        <f>'Parcijalni_cjeloviti ispit'!O60</f>
        <v>0</v>
      </c>
      <c r="P59" s="259" t="str">
        <f>'Parcijalni_cjeloviti ispit'!P60</f>
        <v>NE</v>
      </c>
      <c r="Q59" s="252">
        <f>'Parcijalni_cjeloviti ispit'!Q60</f>
        <v>0</v>
      </c>
      <c r="R59" s="252" t="str">
        <f>'Parcijalni_cjeloviti ispit'!R60</f>
        <v>NE</v>
      </c>
    </row>
    <row r="60" spans="1:18" ht="15.75" thickBot="1" x14ac:dyDescent="0.3">
      <c r="A60" s="262">
        <f>'Parcijalni_cjeloviti ispit'!A61</f>
        <v>0</v>
      </c>
      <c r="B60" s="264">
        <f>'Parcijalni_cjeloviti ispit'!B61</f>
        <v>0</v>
      </c>
      <c r="C60" s="262">
        <f>'Parcijalni_cjeloviti ispit'!C61</f>
        <v>0</v>
      </c>
      <c r="D60" s="101" t="str">
        <f>'Parcijalni_cjeloviti ispit'!D61</f>
        <v>P</v>
      </c>
      <c r="E60" s="102" t="str">
        <f>'Parcijalni_cjeloviti ispit'!E61</f>
        <v/>
      </c>
      <c r="F60" s="260">
        <f>'Parcijalni_cjeloviti ispit'!F61</f>
        <v>0</v>
      </c>
      <c r="G60" s="103" t="str">
        <f>'Parcijalni_cjeloviti ispit'!G61</f>
        <v/>
      </c>
      <c r="H60" s="260">
        <f>'Parcijalni_cjeloviti ispit'!H61</f>
        <v>0</v>
      </c>
      <c r="I60" s="103" t="str">
        <f>'Parcijalni_cjeloviti ispit'!I61</f>
        <v/>
      </c>
      <c r="J60" s="260">
        <f>'Parcijalni_cjeloviti ispit'!J61</f>
        <v>0</v>
      </c>
      <c r="K60" s="103" t="str">
        <f>'Parcijalni_cjeloviti ispit'!K61</f>
        <v/>
      </c>
      <c r="L60" s="260">
        <f>'Parcijalni_cjeloviti ispit'!L61</f>
        <v>0</v>
      </c>
      <c r="M60" s="103" t="str">
        <f>'Parcijalni_cjeloviti ispit'!M61</f>
        <v/>
      </c>
      <c r="N60" s="260">
        <f>'Parcijalni_cjeloviti ispit'!N61</f>
        <v>0</v>
      </c>
      <c r="O60" s="103" t="str">
        <f>'Parcijalni_cjeloviti ispit'!O61</f>
        <v/>
      </c>
      <c r="P60" s="260">
        <f>'Parcijalni_cjeloviti ispit'!P61</f>
        <v>0</v>
      </c>
      <c r="Q60" s="251">
        <f>'Parcijalni_cjeloviti ispit'!Q61</f>
        <v>0</v>
      </c>
      <c r="R60" s="251">
        <f>'Parcijalni_cjeloviti ispit'!R61</f>
        <v>0</v>
      </c>
    </row>
    <row r="61" spans="1:18" x14ac:dyDescent="0.25">
      <c r="A61" s="261">
        <f>'Parcijalni_cjeloviti ispit'!A62</f>
        <v>28</v>
      </c>
      <c r="B61" s="263" t="str">
        <f>'Parcijalni_cjeloviti ispit'!B62</f>
        <v xml:space="preserve"> </v>
      </c>
      <c r="C61" s="261">
        <f>'Parcijalni_cjeloviti ispit'!C62</f>
        <v>0</v>
      </c>
      <c r="D61" s="99" t="str">
        <f>'Parcijalni_cjeloviti ispit'!D62</f>
        <v>B</v>
      </c>
      <c r="E61" s="100">
        <f>'Parcijalni_cjeloviti ispit'!E62</f>
        <v>0</v>
      </c>
      <c r="F61" s="259" t="str">
        <f>'Parcijalni_cjeloviti ispit'!F62</f>
        <v>NE</v>
      </c>
      <c r="G61" s="100">
        <f>'Parcijalni_cjeloviti ispit'!G62</f>
        <v>0</v>
      </c>
      <c r="H61" s="259" t="str">
        <f>'Parcijalni_cjeloviti ispit'!H62</f>
        <v>NE</v>
      </c>
      <c r="I61" s="100">
        <f>'Parcijalni_cjeloviti ispit'!I62</f>
        <v>0</v>
      </c>
      <c r="J61" s="259" t="str">
        <f>'Parcijalni_cjeloviti ispit'!J62</f>
        <v>NE</v>
      </c>
      <c r="K61" s="100">
        <f>'Parcijalni_cjeloviti ispit'!K62</f>
        <v>0</v>
      </c>
      <c r="L61" s="259" t="str">
        <f>'Parcijalni_cjeloviti ispit'!L62</f>
        <v>NE</v>
      </c>
      <c r="M61" s="100">
        <f>'Parcijalni_cjeloviti ispit'!M62</f>
        <v>0</v>
      </c>
      <c r="N61" s="259" t="str">
        <f>'Parcijalni_cjeloviti ispit'!N62</f>
        <v>NE</v>
      </c>
      <c r="O61" s="100">
        <f>'Parcijalni_cjeloviti ispit'!O62</f>
        <v>0</v>
      </c>
      <c r="P61" s="259" t="str">
        <f>'Parcijalni_cjeloviti ispit'!P62</f>
        <v>NE</v>
      </c>
      <c r="Q61" s="252">
        <f>'Parcijalni_cjeloviti ispit'!Q62</f>
        <v>0</v>
      </c>
      <c r="R61" s="252" t="str">
        <f>'Parcijalni_cjeloviti ispit'!R62</f>
        <v>NE</v>
      </c>
    </row>
    <row r="62" spans="1:18" ht="15.75" thickBot="1" x14ac:dyDescent="0.3">
      <c r="A62" s="262">
        <f>'Parcijalni_cjeloviti ispit'!A63</f>
        <v>0</v>
      </c>
      <c r="B62" s="264">
        <f>'Parcijalni_cjeloviti ispit'!B63</f>
        <v>0</v>
      </c>
      <c r="C62" s="262">
        <f>'Parcijalni_cjeloviti ispit'!C63</f>
        <v>0</v>
      </c>
      <c r="D62" s="101" t="str">
        <f>'Parcijalni_cjeloviti ispit'!D63</f>
        <v>P</v>
      </c>
      <c r="E62" s="102" t="str">
        <f>'Parcijalni_cjeloviti ispit'!E63</f>
        <v/>
      </c>
      <c r="F62" s="260">
        <f>'Parcijalni_cjeloviti ispit'!F63</f>
        <v>0</v>
      </c>
      <c r="G62" s="103" t="str">
        <f>'Parcijalni_cjeloviti ispit'!G63</f>
        <v/>
      </c>
      <c r="H62" s="260">
        <f>'Parcijalni_cjeloviti ispit'!H63</f>
        <v>0</v>
      </c>
      <c r="I62" s="103" t="str">
        <f>'Parcijalni_cjeloviti ispit'!I63</f>
        <v/>
      </c>
      <c r="J62" s="260">
        <f>'Parcijalni_cjeloviti ispit'!J63</f>
        <v>0</v>
      </c>
      <c r="K62" s="103" t="str">
        <f>'Parcijalni_cjeloviti ispit'!K63</f>
        <v/>
      </c>
      <c r="L62" s="260">
        <f>'Parcijalni_cjeloviti ispit'!L63</f>
        <v>0</v>
      </c>
      <c r="M62" s="103" t="str">
        <f>'Parcijalni_cjeloviti ispit'!M63</f>
        <v/>
      </c>
      <c r="N62" s="260">
        <f>'Parcijalni_cjeloviti ispit'!N63</f>
        <v>0</v>
      </c>
      <c r="O62" s="103" t="str">
        <f>'Parcijalni_cjeloviti ispit'!O63</f>
        <v/>
      </c>
      <c r="P62" s="260">
        <f>'Parcijalni_cjeloviti ispit'!P63</f>
        <v>0</v>
      </c>
      <c r="Q62" s="251">
        <f>'Parcijalni_cjeloviti ispit'!Q63</f>
        <v>0</v>
      </c>
      <c r="R62" s="251">
        <f>'Parcijalni_cjeloviti ispit'!R63</f>
        <v>0</v>
      </c>
    </row>
    <row r="63" spans="1:18" x14ac:dyDescent="0.25">
      <c r="A63" s="261">
        <f>'Parcijalni_cjeloviti ispit'!A64</f>
        <v>29</v>
      </c>
      <c r="B63" s="263" t="str">
        <f>'Parcijalni_cjeloviti ispit'!B64</f>
        <v xml:space="preserve"> </v>
      </c>
      <c r="C63" s="261">
        <f>'Parcijalni_cjeloviti ispit'!C64</f>
        <v>0</v>
      </c>
      <c r="D63" s="99" t="str">
        <f>'Parcijalni_cjeloviti ispit'!D64</f>
        <v>B</v>
      </c>
      <c r="E63" s="100">
        <f>'Parcijalni_cjeloviti ispit'!E64</f>
        <v>0</v>
      </c>
      <c r="F63" s="259" t="str">
        <f>'Parcijalni_cjeloviti ispit'!F64</f>
        <v>NE</v>
      </c>
      <c r="G63" s="100">
        <f>'Parcijalni_cjeloviti ispit'!G64</f>
        <v>0</v>
      </c>
      <c r="H63" s="259" t="str">
        <f>'Parcijalni_cjeloviti ispit'!H64</f>
        <v>NE</v>
      </c>
      <c r="I63" s="100">
        <f>'Parcijalni_cjeloviti ispit'!I64</f>
        <v>0</v>
      </c>
      <c r="J63" s="259" t="str">
        <f>'Parcijalni_cjeloviti ispit'!J64</f>
        <v>NE</v>
      </c>
      <c r="K63" s="100">
        <f>'Parcijalni_cjeloviti ispit'!K64</f>
        <v>0</v>
      </c>
      <c r="L63" s="259" t="str">
        <f>'Parcijalni_cjeloviti ispit'!L64</f>
        <v>NE</v>
      </c>
      <c r="M63" s="100">
        <f>'Parcijalni_cjeloviti ispit'!M64</f>
        <v>0</v>
      </c>
      <c r="N63" s="259" t="str">
        <f>'Parcijalni_cjeloviti ispit'!N64</f>
        <v>NE</v>
      </c>
      <c r="O63" s="100">
        <f>'Parcijalni_cjeloviti ispit'!O64</f>
        <v>0</v>
      </c>
      <c r="P63" s="259" t="str">
        <f>'Parcijalni_cjeloviti ispit'!P64</f>
        <v>NE</v>
      </c>
      <c r="Q63" s="252">
        <f>'Parcijalni_cjeloviti ispit'!Q64</f>
        <v>0</v>
      </c>
      <c r="R63" s="252" t="str">
        <f>'Parcijalni_cjeloviti ispit'!R64</f>
        <v>NE</v>
      </c>
    </row>
    <row r="64" spans="1:18" ht="15.75" thickBot="1" x14ac:dyDescent="0.3">
      <c r="A64" s="262">
        <f>'Parcijalni_cjeloviti ispit'!A65</f>
        <v>0</v>
      </c>
      <c r="B64" s="264">
        <f>'Parcijalni_cjeloviti ispit'!B65</f>
        <v>0</v>
      </c>
      <c r="C64" s="262">
        <f>'Parcijalni_cjeloviti ispit'!C65</f>
        <v>0</v>
      </c>
      <c r="D64" s="101" t="str">
        <f>'Parcijalni_cjeloviti ispit'!D65</f>
        <v>P</v>
      </c>
      <c r="E64" s="102" t="str">
        <f>'Parcijalni_cjeloviti ispit'!E65</f>
        <v/>
      </c>
      <c r="F64" s="260">
        <f>'Parcijalni_cjeloviti ispit'!F65</f>
        <v>0</v>
      </c>
      <c r="G64" s="103" t="str">
        <f>'Parcijalni_cjeloviti ispit'!G65</f>
        <v/>
      </c>
      <c r="H64" s="260">
        <f>'Parcijalni_cjeloviti ispit'!H65</f>
        <v>0</v>
      </c>
      <c r="I64" s="103" t="str">
        <f>'Parcijalni_cjeloviti ispit'!I65</f>
        <v/>
      </c>
      <c r="J64" s="260">
        <f>'Parcijalni_cjeloviti ispit'!J65</f>
        <v>0</v>
      </c>
      <c r="K64" s="103" t="str">
        <f>'Parcijalni_cjeloviti ispit'!K65</f>
        <v/>
      </c>
      <c r="L64" s="260">
        <f>'Parcijalni_cjeloviti ispit'!L65</f>
        <v>0</v>
      </c>
      <c r="M64" s="103" t="str">
        <f>'Parcijalni_cjeloviti ispit'!M65</f>
        <v/>
      </c>
      <c r="N64" s="260">
        <f>'Parcijalni_cjeloviti ispit'!N65</f>
        <v>0</v>
      </c>
      <c r="O64" s="103" t="str">
        <f>'Parcijalni_cjeloviti ispit'!O65</f>
        <v/>
      </c>
      <c r="P64" s="260">
        <f>'Parcijalni_cjeloviti ispit'!P65</f>
        <v>0</v>
      </c>
      <c r="Q64" s="251">
        <f>'Parcijalni_cjeloviti ispit'!Q65</f>
        <v>0</v>
      </c>
      <c r="R64" s="251">
        <f>'Parcijalni_cjeloviti ispit'!R65</f>
        <v>0</v>
      </c>
    </row>
    <row r="65" spans="1:18" x14ac:dyDescent="0.25">
      <c r="A65" s="261">
        <f>'Parcijalni_cjeloviti ispit'!A66</f>
        <v>30</v>
      </c>
      <c r="B65" s="263" t="str">
        <f>'Parcijalni_cjeloviti ispit'!B66</f>
        <v xml:space="preserve"> </v>
      </c>
      <c r="C65" s="261">
        <f>'Parcijalni_cjeloviti ispit'!C66</f>
        <v>0</v>
      </c>
      <c r="D65" s="99" t="str">
        <f>'Parcijalni_cjeloviti ispit'!D66</f>
        <v>B</v>
      </c>
      <c r="E65" s="100">
        <f>'Parcijalni_cjeloviti ispit'!E66</f>
        <v>0</v>
      </c>
      <c r="F65" s="259" t="str">
        <f>'Parcijalni_cjeloviti ispit'!F66</f>
        <v>NE</v>
      </c>
      <c r="G65" s="100">
        <f>'Parcijalni_cjeloviti ispit'!G66</f>
        <v>0</v>
      </c>
      <c r="H65" s="259" t="str">
        <f>'Parcijalni_cjeloviti ispit'!H66</f>
        <v>NE</v>
      </c>
      <c r="I65" s="100">
        <f>'Parcijalni_cjeloviti ispit'!I66</f>
        <v>0</v>
      </c>
      <c r="J65" s="259" t="str">
        <f>'Parcijalni_cjeloviti ispit'!J66</f>
        <v>NE</v>
      </c>
      <c r="K65" s="100">
        <f>'Parcijalni_cjeloviti ispit'!K66</f>
        <v>0</v>
      </c>
      <c r="L65" s="259" t="str">
        <f>'Parcijalni_cjeloviti ispit'!L66</f>
        <v>NE</v>
      </c>
      <c r="M65" s="100">
        <f>'Parcijalni_cjeloviti ispit'!M66</f>
        <v>0</v>
      </c>
      <c r="N65" s="259" t="str">
        <f>'Parcijalni_cjeloviti ispit'!N66</f>
        <v>NE</v>
      </c>
      <c r="O65" s="100">
        <f>'Parcijalni_cjeloviti ispit'!O66</f>
        <v>0</v>
      </c>
      <c r="P65" s="259" t="str">
        <f>'Parcijalni_cjeloviti ispit'!P66</f>
        <v>NE</v>
      </c>
      <c r="Q65" s="252">
        <f>'Parcijalni_cjeloviti ispit'!Q66</f>
        <v>0</v>
      </c>
      <c r="R65" s="252" t="str">
        <f>'Parcijalni_cjeloviti ispit'!R66</f>
        <v>NE</v>
      </c>
    </row>
    <row r="66" spans="1:18" ht="15.75" thickBot="1" x14ac:dyDescent="0.3">
      <c r="A66" s="262">
        <f>'Parcijalni_cjeloviti ispit'!A67</f>
        <v>0</v>
      </c>
      <c r="B66" s="264">
        <f>'Parcijalni_cjeloviti ispit'!B67</f>
        <v>0</v>
      </c>
      <c r="C66" s="262">
        <f>'Parcijalni_cjeloviti ispit'!C67</f>
        <v>0</v>
      </c>
      <c r="D66" s="101" t="str">
        <f>'Parcijalni_cjeloviti ispit'!D67</f>
        <v>P</v>
      </c>
      <c r="E66" s="102" t="str">
        <f>'Parcijalni_cjeloviti ispit'!E67</f>
        <v/>
      </c>
      <c r="F66" s="260">
        <f>'Parcijalni_cjeloviti ispit'!F67</f>
        <v>0</v>
      </c>
      <c r="G66" s="103" t="str">
        <f>'Parcijalni_cjeloviti ispit'!G67</f>
        <v/>
      </c>
      <c r="H66" s="260">
        <f>'Parcijalni_cjeloviti ispit'!H67</f>
        <v>0</v>
      </c>
      <c r="I66" s="103" t="str">
        <f>'Parcijalni_cjeloviti ispit'!I67</f>
        <v/>
      </c>
      <c r="J66" s="260">
        <f>'Parcijalni_cjeloviti ispit'!J67</f>
        <v>0</v>
      </c>
      <c r="K66" s="103" t="str">
        <f>'Parcijalni_cjeloviti ispit'!K67</f>
        <v/>
      </c>
      <c r="L66" s="260">
        <f>'Parcijalni_cjeloviti ispit'!L67</f>
        <v>0</v>
      </c>
      <c r="M66" s="103" t="str">
        <f>'Parcijalni_cjeloviti ispit'!M67</f>
        <v/>
      </c>
      <c r="N66" s="260">
        <f>'Parcijalni_cjeloviti ispit'!N67</f>
        <v>0</v>
      </c>
      <c r="O66" s="103" t="str">
        <f>'Parcijalni_cjeloviti ispit'!O67</f>
        <v/>
      </c>
      <c r="P66" s="260">
        <f>'Parcijalni_cjeloviti ispit'!P67</f>
        <v>0</v>
      </c>
      <c r="Q66" s="251">
        <f>'Parcijalni_cjeloviti ispit'!Q67</f>
        <v>0</v>
      </c>
      <c r="R66" s="251">
        <f>'Parcijalni_cjeloviti ispit'!R67</f>
        <v>0</v>
      </c>
    </row>
    <row r="67" spans="1:18" x14ac:dyDescent="0.25">
      <c r="A67" s="261">
        <f>'Parcijalni_cjeloviti ispit'!A68</f>
        <v>31</v>
      </c>
      <c r="B67" s="263" t="str">
        <f>'Parcijalni_cjeloviti ispit'!B68</f>
        <v xml:space="preserve"> </v>
      </c>
      <c r="C67" s="261">
        <f>'Parcijalni_cjeloviti ispit'!C68</f>
        <v>0</v>
      </c>
      <c r="D67" s="99" t="str">
        <f>'Parcijalni_cjeloviti ispit'!D68</f>
        <v>B</v>
      </c>
      <c r="E67" s="100">
        <f>'Parcijalni_cjeloviti ispit'!E68</f>
        <v>0</v>
      </c>
      <c r="F67" s="259" t="str">
        <f>'Parcijalni_cjeloviti ispit'!F68</f>
        <v>NE</v>
      </c>
      <c r="G67" s="100">
        <f>'Parcijalni_cjeloviti ispit'!G68</f>
        <v>0</v>
      </c>
      <c r="H67" s="259" t="str">
        <f>'Parcijalni_cjeloviti ispit'!H68</f>
        <v>NE</v>
      </c>
      <c r="I67" s="100">
        <f>'Parcijalni_cjeloviti ispit'!I68</f>
        <v>0</v>
      </c>
      <c r="J67" s="259" t="str">
        <f>'Parcijalni_cjeloviti ispit'!J68</f>
        <v>NE</v>
      </c>
      <c r="K67" s="100">
        <f>'Parcijalni_cjeloviti ispit'!K68</f>
        <v>0</v>
      </c>
      <c r="L67" s="259" t="str">
        <f>'Parcijalni_cjeloviti ispit'!L68</f>
        <v>NE</v>
      </c>
      <c r="M67" s="100">
        <f>'Parcijalni_cjeloviti ispit'!M68</f>
        <v>0</v>
      </c>
      <c r="N67" s="259" t="str">
        <f>'Parcijalni_cjeloviti ispit'!N68</f>
        <v>NE</v>
      </c>
      <c r="O67" s="100">
        <f>'Parcijalni_cjeloviti ispit'!O68</f>
        <v>0</v>
      </c>
      <c r="P67" s="259" t="str">
        <f>'Parcijalni_cjeloviti ispit'!P68</f>
        <v>NE</v>
      </c>
      <c r="Q67" s="252">
        <f>'Parcijalni_cjeloviti ispit'!Q68</f>
        <v>0</v>
      </c>
      <c r="R67" s="252" t="str">
        <f>'Parcijalni_cjeloviti ispit'!R68</f>
        <v>NE</v>
      </c>
    </row>
    <row r="68" spans="1:18" ht="15.75" thickBot="1" x14ac:dyDescent="0.3">
      <c r="A68" s="262">
        <f>'Parcijalni_cjeloviti ispit'!A69</f>
        <v>0</v>
      </c>
      <c r="B68" s="264">
        <f>'Parcijalni_cjeloviti ispit'!B69</f>
        <v>0</v>
      </c>
      <c r="C68" s="262">
        <f>'Parcijalni_cjeloviti ispit'!C69</f>
        <v>0</v>
      </c>
      <c r="D68" s="101" t="str">
        <f>'Parcijalni_cjeloviti ispit'!D69</f>
        <v>P</v>
      </c>
      <c r="E68" s="102" t="str">
        <f>'Parcijalni_cjeloviti ispit'!E69</f>
        <v/>
      </c>
      <c r="F68" s="260">
        <f>'Parcijalni_cjeloviti ispit'!F69</f>
        <v>0</v>
      </c>
      <c r="G68" s="103" t="str">
        <f>'Parcijalni_cjeloviti ispit'!G69</f>
        <v/>
      </c>
      <c r="H68" s="260">
        <f>'Parcijalni_cjeloviti ispit'!H69</f>
        <v>0</v>
      </c>
      <c r="I68" s="103" t="str">
        <f>'Parcijalni_cjeloviti ispit'!I69</f>
        <v/>
      </c>
      <c r="J68" s="260">
        <f>'Parcijalni_cjeloviti ispit'!J69</f>
        <v>0</v>
      </c>
      <c r="K68" s="103" t="str">
        <f>'Parcijalni_cjeloviti ispit'!K69</f>
        <v/>
      </c>
      <c r="L68" s="260">
        <f>'Parcijalni_cjeloviti ispit'!L69</f>
        <v>0</v>
      </c>
      <c r="M68" s="103" t="str">
        <f>'Parcijalni_cjeloviti ispit'!M69</f>
        <v/>
      </c>
      <c r="N68" s="260">
        <f>'Parcijalni_cjeloviti ispit'!N69</f>
        <v>0</v>
      </c>
      <c r="O68" s="103" t="str">
        <f>'Parcijalni_cjeloviti ispit'!O69</f>
        <v/>
      </c>
      <c r="P68" s="260">
        <f>'Parcijalni_cjeloviti ispit'!P69</f>
        <v>0</v>
      </c>
      <c r="Q68" s="251">
        <f>'Parcijalni_cjeloviti ispit'!Q69</f>
        <v>0</v>
      </c>
      <c r="R68" s="251">
        <f>'Parcijalni_cjeloviti ispit'!R69</f>
        <v>0</v>
      </c>
    </row>
    <row r="69" spans="1:18" x14ac:dyDescent="0.25">
      <c r="A69" s="261">
        <f>'Parcijalni_cjeloviti ispit'!A70</f>
        <v>32</v>
      </c>
      <c r="B69" s="263" t="str">
        <f>'Parcijalni_cjeloviti ispit'!B70</f>
        <v xml:space="preserve"> </v>
      </c>
      <c r="C69" s="261">
        <f>'Parcijalni_cjeloviti ispit'!C70</f>
        <v>0</v>
      </c>
      <c r="D69" s="99" t="str">
        <f>'Parcijalni_cjeloviti ispit'!D70</f>
        <v>B</v>
      </c>
      <c r="E69" s="100">
        <f>'Parcijalni_cjeloviti ispit'!E70</f>
        <v>0</v>
      </c>
      <c r="F69" s="259" t="str">
        <f>'Parcijalni_cjeloviti ispit'!F70</f>
        <v>NE</v>
      </c>
      <c r="G69" s="100">
        <f>'Parcijalni_cjeloviti ispit'!G70</f>
        <v>0</v>
      </c>
      <c r="H69" s="259" t="str">
        <f>'Parcijalni_cjeloviti ispit'!H70</f>
        <v>NE</v>
      </c>
      <c r="I69" s="100">
        <f>'Parcijalni_cjeloviti ispit'!I70</f>
        <v>0</v>
      </c>
      <c r="J69" s="259" t="str">
        <f>'Parcijalni_cjeloviti ispit'!J70</f>
        <v>NE</v>
      </c>
      <c r="K69" s="100">
        <f>'Parcijalni_cjeloviti ispit'!K70</f>
        <v>0</v>
      </c>
      <c r="L69" s="259" t="str">
        <f>'Parcijalni_cjeloviti ispit'!L70</f>
        <v>NE</v>
      </c>
      <c r="M69" s="100">
        <f>'Parcijalni_cjeloviti ispit'!M70</f>
        <v>0</v>
      </c>
      <c r="N69" s="259" t="str">
        <f>'Parcijalni_cjeloviti ispit'!N70</f>
        <v>NE</v>
      </c>
      <c r="O69" s="100">
        <f>'Parcijalni_cjeloviti ispit'!O70</f>
        <v>0</v>
      </c>
      <c r="P69" s="259" t="str">
        <f>'Parcijalni_cjeloviti ispit'!P70</f>
        <v>NE</v>
      </c>
      <c r="Q69" s="252">
        <f>'Parcijalni_cjeloviti ispit'!Q70</f>
        <v>0</v>
      </c>
      <c r="R69" s="252" t="str">
        <f>'Parcijalni_cjeloviti ispit'!R70</f>
        <v>NE</v>
      </c>
    </row>
    <row r="70" spans="1:18" ht="15.75" thickBot="1" x14ac:dyDescent="0.3">
      <c r="A70" s="262">
        <f>'Parcijalni_cjeloviti ispit'!A71</f>
        <v>0</v>
      </c>
      <c r="B70" s="264">
        <f>'Parcijalni_cjeloviti ispit'!B71</f>
        <v>0</v>
      </c>
      <c r="C70" s="262">
        <f>'Parcijalni_cjeloviti ispit'!C71</f>
        <v>0</v>
      </c>
      <c r="D70" s="101" t="str">
        <f>'Parcijalni_cjeloviti ispit'!D71</f>
        <v>P</v>
      </c>
      <c r="E70" s="102" t="str">
        <f>'Parcijalni_cjeloviti ispit'!E71</f>
        <v/>
      </c>
      <c r="F70" s="260">
        <f>'Parcijalni_cjeloviti ispit'!F71</f>
        <v>0</v>
      </c>
      <c r="G70" s="103" t="str">
        <f>'Parcijalni_cjeloviti ispit'!G71</f>
        <v/>
      </c>
      <c r="H70" s="260">
        <f>'Parcijalni_cjeloviti ispit'!H71</f>
        <v>0</v>
      </c>
      <c r="I70" s="103" t="str">
        <f>'Parcijalni_cjeloviti ispit'!I71</f>
        <v/>
      </c>
      <c r="J70" s="260">
        <f>'Parcijalni_cjeloviti ispit'!J71</f>
        <v>0</v>
      </c>
      <c r="K70" s="103" t="str">
        <f>'Parcijalni_cjeloviti ispit'!K71</f>
        <v/>
      </c>
      <c r="L70" s="260">
        <f>'Parcijalni_cjeloviti ispit'!L71</f>
        <v>0</v>
      </c>
      <c r="M70" s="103" t="str">
        <f>'Parcijalni_cjeloviti ispit'!M71</f>
        <v/>
      </c>
      <c r="N70" s="260">
        <f>'Parcijalni_cjeloviti ispit'!N71</f>
        <v>0</v>
      </c>
      <c r="O70" s="103" t="str">
        <f>'Parcijalni_cjeloviti ispit'!O71</f>
        <v/>
      </c>
      <c r="P70" s="260">
        <f>'Parcijalni_cjeloviti ispit'!P71</f>
        <v>0</v>
      </c>
      <c r="Q70" s="251">
        <f>'Parcijalni_cjeloviti ispit'!Q71</f>
        <v>0</v>
      </c>
      <c r="R70" s="251">
        <f>'Parcijalni_cjeloviti ispit'!R71</f>
        <v>0</v>
      </c>
    </row>
    <row r="71" spans="1:18" x14ac:dyDescent="0.25">
      <c r="A71" s="261">
        <f>'Parcijalni_cjeloviti ispit'!A72</f>
        <v>33</v>
      </c>
      <c r="B71" s="263" t="str">
        <f>'Parcijalni_cjeloviti ispit'!B72</f>
        <v xml:space="preserve"> </v>
      </c>
      <c r="C71" s="261">
        <f>'Parcijalni_cjeloviti ispit'!C72</f>
        <v>0</v>
      </c>
      <c r="D71" s="99" t="str">
        <f>'Parcijalni_cjeloviti ispit'!D72</f>
        <v>B</v>
      </c>
      <c r="E71" s="100">
        <f>'Parcijalni_cjeloviti ispit'!E72</f>
        <v>0</v>
      </c>
      <c r="F71" s="259" t="str">
        <f>'Parcijalni_cjeloviti ispit'!F72</f>
        <v>NE</v>
      </c>
      <c r="G71" s="100">
        <f>'Parcijalni_cjeloviti ispit'!G72</f>
        <v>0</v>
      </c>
      <c r="H71" s="259" t="str">
        <f>'Parcijalni_cjeloviti ispit'!H72</f>
        <v>NE</v>
      </c>
      <c r="I71" s="100">
        <f>'Parcijalni_cjeloviti ispit'!I72</f>
        <v>0</v>
      </c>
      <c r="J71" s="259" t="str">
        <f>'Parcijalni_cjeloviti ispit'!J72</f>
        <v>NE</v>
      </c>
      <c r="K71" s="100">
        <f>'Parcijalni_cjeloviti ispit'!K72</f>
        <v>0</v>
      </c>
      <c r="L71" s="259" t="str">
        <f>'Parcijalni_cjeloviti ispit'!L72</f>
        <v>NE</v>
      </c>
      <c r="M71" s="100">
        <f>'Parcijalni_cjeloviti ispit'!M72</f>
        <v>0</v>
      </c>
      <c r="N71" s="259" t="str">
        <f>'Parcijalni_cjeloviti ispit'!N72</f>
        <v>NE</v>
      </c>
      <c r="O71" s="100">
        <f>'Parcijalni_cjeloviti ispit'!O72</f>
        <v>0</v>
      </c>
      <c r="P71" s="259" t="str">
        <f>'Parcijalni_cjeloviti ispit'!P72</f>
        <v>NE</v>
      </c>
      <c r="Q71" s="252">
        <f>'Parcijalni_cjeloviti ispit'!Q72</f>
        <v>0</v>
      </c>
      <c r="R71" s="252" t="str">
        <f>'Parcijalni_cjeloviti ispit'!R72</f>
        <v>NE</v>
      </c>
    </row>
    <row r="72" spans="1:18" ht="15.75" thickBot="1" x14ac:dyDescent="0.3">
      <c r="A72" s="262">
        <f>'Parcijalni_cjeloviti ispit'!A73</f>
        <v>0</v>
      </c>
      <c r="B72" s="264">
        <f>'Parcijalni_cjeloviti ispit'!B73</f>
        <v>0</v>
      </c>
      <c r="C72" s="262">
        <f>'Parcijalni_cjeloviti ispit'!C73</f>
        <v>0</v>
      </c>
      <c r="D72" s="101" t="str">
        <f>'Parcijalni_cjeloviti ispit'!D73</f>
        <v>P</v>
      </c>
      <c r="E72" s="102" t="str">
        <f>'Parcijalni_cjeloviti ispit'!E73</f>
        <v/>
      </c>
      <c r="F72" s="260">
        <f>'Parcijalni_cjeloviti ispit'!F73</f>
        <v>0</v>
      </c>
      <c r="G72" s="103" t="str">
        <f>'Parcijalni_cjeloviti ispit'!G73</f>
        <v/>
      </c>
      <c r="H72" s="260">
        <f>'Parcijalni_cjeloviti ispit'!H73</f>
        <v>0</v>
      </c>
      <c r="I72" s="103" t="str">
        <f>'Parcijalni_cjeloviti ispit'!I73</f>
        <v/>
      </c>
      <c r="J72" s="260">
        <f>'Parcijalni_cjeloviti ispit'!J73</f>
        <v>0</v>
      </c>
      <c r="K72" s="103" t="str">
        <f>'Parcijalni_cjeloviti ispit'!K73</f>
        <v/>
      </c>
      <c r="L72" s="260">
        <f>'Parcijalni_cjeloviti ispit'!L73</f>
        <v>0</v>
      </c>
      <c r="M72" s="103" t="str">
        <f>'Parcijalni_cjeloviti ispit'!M73</f>
        <v/>
      </c>
      <c r="N72" s="260">
        <f>'Parcijalni_cjeloviti ispit'!N73</f>
        <v>0</v>
      </c>
      <c r="O72" s="103" t="str">
        <f>'Parcijalni_cjeloviti ispit'!O73</f>
        <v/>
      </c>
      <c r="P72" s="260">
        <f>'Parcijalni_cjeloviti ispit'!P73</f>
        <v>0</v>
      </c>
      <c r="Q72" s="251">
        <f>'Parcijalni_cjeloviti ispit'!Q73</f>
        <v>0</v>
      </c>
      <c r="R72" s="251">
        <f>'Parcijalni_cjeloviti ispit'!R73</f>
        <v>0</v>
      </c>
    </row>
    <row r="73" spans="1:18" x14ac:dyDescent="0.25">
      <c r="A73" s="261">
        <f>'Parcijalni_cjeloviti ispit'!A74</f>
        <v>34</v>
      </c>
      <c r="B73" s="263" t="str">
        <f>'Parcijalni_cjeloviti ispit'!B74</f>
        <v xml:space="preserve"> </v>
      </c>
      <c r="C73" s="261">
        <f>'Parcijalni_cjeloviti ispit'!C74</f>
        <v>0</v>
      </c>
      <c r="D73" s="99" t="str">
        <f>'Parcijalni_cjeloviti ispit'!D74</f>
        <v>B</v>
      </c>
      <c r="E73" s="100">
        <f>'Parcijalni_cjeloviti ispit'!E74</f>
        <v>0</v>
      </c>
      <c r="F73" s="259" t="str">
        <f>'Parcijalni_cjeloviti ispit'!F74</f>
        <v>NE</v>
      </c>
      <c r="G73" s="100">
        <f>'Parcijalni_cjeloviti ispit'!G74</f>
        <v>0</v>
      </c>
      <c r="H73" s="259" t="str">
        <f>'Parcijalni_cjeloviti ispit'!H74</f>
        <v>NE</v>
      </c>
      <c r="I73" s="100">
        <f>'Parcijalni_cjeloviti ispit'!I74</f>
        <v>0</v>
      </c>
      <c r="J73" s="259" t="str">
        <f>'Parcijalni_cjeloviti ispit'!J74</f>
        <v>NE</v>
      </c>
      <c r="K73" s="100">
        <f>'Parcijalni_cjeloviti ispit'!K74</f>
        <v>0</v>
      </c>
      <c r="L73" s="259" t="str">
        <f>'Parcijalni_cjeloviti ispit'!L74</f>
        <v>NE</v>
      </c>
      <c r="M73" s="100">
        <f>'Parcijalni_cjeloviti ispit'!M74</f>
        <v>0</v>
      </c>
      <c r="N73" s="259" t="str">
        <f>'Parcijalni_cjeloviti ispit'!N74</f>
        <v>NE</v>
      </c>
      <c r="O73" s="100">
        <f>'Parcijalni_cjeloviti ispit'!O74</f>
        <v>0</v>
      </c>
      <c r="P73" s="259" t="str">
        <f>'Parcijalni_cjeloviti ispit'!P74</f>
        <v>NE</v>
      </c>
      <c r="Q73" s="252">
        <f>'Parcijalni_cjeloviti ispit'!Q74</f>
        <v>0</v>
      </c>
      <c r="R73" s="252" t="str">
        <f>'Parcijalni_cjeloviti ispit'!R74</f>
        <v>NE</v>
      </c>
    </row>
    <row r="74" spans="1:18" ht="15.75" thickBot="1" x14ac:dyDescent="0.3">
      <c r="A74" s="262">
        <f>'Parcijalni_cjeloviti ispit'!A75</f>
        <v>0</v>
      </c>
      <c r="B74" s="264">
        <f>'Parcijalni_cjeloviti ispit'!B75</f>
        <v>0</v>
      </c>
      <c r="C74" s="262">
        <f>'Parcijalni_cjeloviti ispit'!C75</f>
        <v>0</v>
      </c>
      <c r="D74" s="101" t="str">
        <f>'Parcijalni_cjeloviti ispit'!D75</f>
        <v>P</v>
      </c>
      <c r="E74" s="102" t="str">
        <f>'Parcijalni_cjeloviti ispit'!E75</f>
        <v/>
      </c>
      <c r="F74" s="260">
        <f>'Parcijalni_cjeloviti ispit'!F75</f>
        <v>0</v>
      </c>
      <c r="G74" s="103" t="str">
        <f>'Parcijalni_cjeloviti ispit'!G75</f>
        <v/>
      </c>
      <c r="H74" s="260">
        <f>'Parcijalni_cjeloviti ispit'!H75</f>
        <v>0</v>
      </c>
      <c r="I74" s="103" t="str">
        <f>'Parcijalni_cjeloviti ispit'!I75</f>
        <v/>
      </c>
      <c r="J74" s="260">
        <f>'Parcijalni_cjeloviti ispit'!J75</f>
        <v>0</v>
      </c>
      <c r="K74" s="103" t="str">
        <f>'Parcijalni_cjeloviti ispit'!K75</f>
        <v/>
      </c>
      <c r="L74" s="260">
        <f>'Parcijalni_cjeloviti ispit'!L75</f>
        <v>0</v>
      </c>
      <c r="M74" s="103" t="str">
        <f>'Parcijalni_cjeloviti ispit'!M75</f>
        <v/>
      </c>
      <c r="N74" s="260">
        <f>'Parcijalni_cjeloviti ispit'!N75</f>
        <v>0</v>
      </c>
      <c r="O74" s="103" t="str">
        <f>'Parcijalni_cjeloviti ispit'!O75</f>
        <v/>
      </c>
      <c r="P74" s="260">
        <f>'Parcijalni_cjeloviti ispit'!P75</f>
        <v>0</v>
      </c>
      <c r="Q74" s="251">
        <f>'Parcijalni_cjeloviti ispit'!Q75</f>
        <v>0</v>
      </c>
      <c r="R74" s="251">
        <f>'Parcijalni_cjeloviti ispit'!R75</f>
        <v>0</v>
      </c>
    </row>
    <row r="75" spans="1:18" x14ac:dyDescent="0.25">
      <c r="A75" s="261">
        <f>'Parcijalni_cjeloviti ispit'!A76</f>
        <v>35</v>
      </c>
      <c r="B75" s="263" t="str">
        <f>'Parcijalni_cjeloviti ispit'!B76</f>
        <v xml:space="preserve"> </v>
      </c>
      <c r="C75" s="261">
        <f>'Parcijalni_cjeloviti ispit'!C76</f>
        <v>0</v>
      </c>
      <c r="D75" s="99" t="str">
        <f>'Parcijalni_cjeloviti ispit'!D76</f>
        <v>B</v>
      </c>
      <c r="E75" s="100">
        <f>'Parcijalni_cjeloviti ispit'!E76</f>
        <v>0</v>
      </c>
      <c r="F75" s="259" t="str">
        <f>'Parcijalni_cjeloviti ispit'!F76</f>
        <v>NE</v>
      </c>
      <c r="G75" s="100">
        <f>'Parcijalni_cjeloviti ispit'!G76</f>
        <v>0</v>
      </c>
      <c r="H75" s="259" t="str">
        <f>'Parcijalni_cjeloviti ispit'!H76</f>
        <v>NE</v>
      </c>
      <c r="I75" s="100">
        <f>'Parcijalni_cjeloviti ispit'!I76</f>
        <v>0</v>
      </c>
      <c r="J75" s="259" t="str">
        <f>'Parcijalni_cjeloviti ispit'!J76</f>
        <v>NE</v>
      </c>
      <c r="K75" s="100">
        <f>'Parcijalni_cjeloviti ispit'!K76</f>
        <v>0</v>
      </c>
      <c r="L75" s="259" t="str">
        <f>'Parcijalni_cjeloviti ispit'!L76</f>
        <v>NE</v>
      </c>
      <c r="M75" s="100">
        <f>'Parcijalni_cjeloviti ispit'!M76</f>
        <v>0</v>
      </c>
      <c r="N75" s="259" t="str">
        <f>'Parcijalni_cjeloviti ispit'!N76</f>
        <v>NE</v>
      </c>
      <c r="O75" s="100">
        <f>'Parcijalni_cjeloviti ispit'!O76</f>
        <v>0</v>
      </c>
      <c r="P75" s="259" t="str">
        <f>'Parcijalni_cjeloviti ispit'!P76</f>
        <v>NE</v>
      </c>
      <c r="Q75" s="252">
        <f>'Parcijalni_cjeloviti ispit'!Q76</f>
        <v>0</v>
      </c>
      <c r="R75" s="252" t="str">
        <f>'Parcijalni_cjeloviti ispit'!R76</f>
        <v>NE</v>
      </c>
    </row>
    <row r="76" spans="1:18" ht="15.75" thickBot="1" x14ac:dyDescent="0.3">
      <c r="A76" s="262">
        <f>'Parcijalni_cjeloviti ispit'!A77</f>
        <v>0</v>
      </c>
      <c r="B76" s="264">
        <f>'Parcijalni_cjeloviti ispit'!B77</f>
        <v>0</v>
      </c>
      <c r="C76" s="262">
        <f>'Parcijalni_cjeloviti ispit'!C77</f>
        <v>0</v>
      </c>
      <c r="D76" s="101" t="str">
        <f>'Parcijalni_cjeloviti ispit'!D77</f>
        <v>P</v>
      </c>
      <c r="E76" s="102" t="str">
        <f>'Parcijalni_cjeloviti ispit'!E77</f>
        <v/>
      </c>
      <c r="F76" s="260">
        <f>'Parcijalni_cjeloviti ispit'!F77</f>
        <v>0</v>
      </c>
      <c r="G76" s="103" t="str">
        <f>'Parcijalni_cjeloviti ispit'!G77</f>
        <v/>
      </c>
      <c r="H76" s="260">
        <f>'Parcijalni_cjeloviti ispit'!H77</f>
        <v>0</v>
      </c>
      <c r="I76" s="103" t="str">
        <f>'Parcijalni_cjeloviti ispit'!I77</f>
        <v/>
      </c>
      <c r="J76" s="260">
        <f>'Parcijalni_cjeloviti ispit'!J77</f>
        <v>0</v>
      </c>
      <c r="K76" s="103" t="str">
        <f>'Parcijalni_cjeloviti ispit'!K77</f>
        <v/>
      </c>
      <c r="L76" s="260">
        <f>'Parcijalni_cjeloviti ispit'!L77</f>
        <v>0</v>
      </c>
      <c r="M76" s="103" t="str">
        <f>'Parcijalni_cjeloviti ispit'!M77</f>
        <v/>
      </c>
      <c r="N76" s="260">
        <f>'Parcijalni_cjeloviti ispit'!N77</f>
        <v>0</v>
      </c>
      <c r="O76" s="103" t="str">
        <f>'Parcijalni_cjeloviti ispit'!O77</f>
        <v/>
      </c>
      <c r="P76" s="260">
        <f>'Parcijalni_cjeloviti ispit'!P77</f>
        <v>0</v>
      </c>
      <c r="Q76" s="251">
        <f>'Parcijalni_cjeloviti ispit'!Q77</f>
        <v>0</v>
      </c>
      <c r="R76" s="251">
        <f>'Parcijalni_cjeloviti ispit'!R77</f>
        <v>0</v>
      </c>
    </row>
    <row r="77" spans="1:18" x14ac:dyDescent="0.25">
      <c r="A77" s="261">
        <f>'Parcijalni_cjeloviti ispit'!A78</f>
        <v>36</v>
      </c>
      <c r="B77" s="263" t="str">
        <f>'Parcijalni_cjeloviti ispit'!B78</f>
        <v xml:space="preserve"> </v>
      </c>
      <c r="C77" s="261">
        <f>'Parcijalni_cjeloviti ispit'!C78</f>
        <v>0</v>
      </c>
      <c r="D77" s="99" t="str">
        <f>'Parcijalni_cjeloviti ispit'!D78</f>
        <v>B</v>
      </c>
      <c r="E77" s="100">
        <f>'Parcijalni_cjeloviti ispit'!E78</f>
        <v>0</v>
      </c>
      <c r="F77" s="259" t="str">
        <f>'Parcijalni_cjeloviti ispit'!F78</f>
        <v>NE</v>
      </c>
      <c r="G77" s="100">
        <f>'Parcijalni_cjeloviti ispit'!G78</f>
        <v>0</v>
      </c>
      <c r="H77" s="259" t="str">
        <f>'Parcijalni_cjeloviti ispit'!H78</f>
        <v>NE</v>
      </c>
      <c r="I77" s="100">
        <f>'Parcijalni_cjeloviti ispit'!I78</f>
        <v>0</v>
      </c>
      <c r="J77" s="259" t="str">
        <f>'Parcijalni_cjeloviti ispit'!J78</f>
        <v>NE</v>
      </c>
      <c r="K77" s="100">
        <f>'Parcijalni_cjeloviti ispit'!K78</f>
        <v>0</v>
      </c>
      <c r="L77" s="259" t="str">
        <f>'Parcijalni_cjeloviti ispit'!L78</f>
        <v>NE</v>
      </c>
      <c r="M77" s="100">
        <f>'Parcijalni_cjeloviti ispit'!M78</f>
        <v>0</v>
      </c>
      <c r="N77" s="259" t="str">
        <f>'Parcijalni_cjeloviti ispit'!N78</f>
        <v>NE</v>
      </c>
      <c r="O77" s="100">
        <f>'Parcijalni_cjeloviti ispit'!O78</f>
        <v>0</v>
      </c>
      <c r="P77" s="259" t="str">
        <f>'Parcijalni_cjeloviti ispit'!P78</f>
        <v>NE</v>
      </c>
      <c r="Q77" s="252">
        <f>'Parcijalni_cjeloviti ispit'!Q78</f>
        <v>0</v>
      </c>
      <c r="R77" s="252" t="str">
        <f>'Parcijalni_cjeloviti ispit'!R78</f>
        <v>NE</v>
      </c>
    </row>
    <row r="78" spans="1:18" ht="15.75" thickBot="1" x14ac:dyDescent="0.3">
      <c r="A78" s="262">
        <f>'Parcijalni_cjeloviti ispit'!A79</f>
        <v>0</v>
      </c>
      <c r="B78" s="264">
        <f>'Parcijalni_cjeloviti ispit'!B79</f>
        <v>0</v>
      </c>
      <c r="C78" s="262">
        <f>'Parcijalni_cjeloviti ispit'!C79</f>
        <v>0</v>
      </c>
      <c r="D78" s="101" t="str">
        <f>'Parcijalni_cjeloviti ispit'!D79</f>
        <v>P</v>
      </c>
      <c r="E78" s="102" t="str">
        <f>'Parcijalni_cjeloviti ispit'!E79</f>
        <v/>
      </c>
      <c r="F78" s="260">
        <f>'Parcijalni_cjeloviti ispit'!F79</f>
        <v>0</v>
      </c>
      <c r="G78" s="103" t="str">
        <f>'Parcijalni_cjeloviti ispit'!G79</f>
        <v/>
      </c>
      <c r="H78" s="260">
        <f>'Parcijalni_cjeloviti ispit'!H79</f>
        <v>0</v>
      </c>
      <c r="I78" s="103" t="str">
        <f>'Parcijalni_cjeloviti ispit'!I79</f>
        <v/>
      </c>
      <c r="J78" s="260">
        <f>'Parcijalni_cjeloviti ispit'!J79</f>
        <v>0</v>
      </c>
      <c r="K78" s="103" t="str">
        <f>'Parcijalni_cjeloviti ispit'!K79</f>
        <v/>
      </c>
      <c r="L78" s="260">
        <f>'Parcijalni_cjeloviti ispit'!L79</f>
        <v>0</v>
      </c>
      <c r="M78" s="103" t="str">
        <f>'Parcijalni_cjeloviti ispit'!M79</f>
        <v/>
      </c>
      <c r="N78" s="260">
        <f>'Parcijalni_cjeloviti ispit'!N79</f>
        <v>0</v>
      </c>
      <c r="O78" s="103" t="str">
        <f>'Parcijalni_cjeloviti ispit'!O79</f>
        <v/>
      </c>
      <c r="P78" s="260">
        <f>'Parcijalni_cjeloviti ispit'!P79</f>
        <v>0</v>
      </c>
      <c r="Q78" s="251">
        <f>'Parcijalni_cjeloviti ispit'!Q79</f>
        <v>0</v>
      </c>
      <c r="R78" s="251">
        <f>'Parcijalni_cjeloviti ispit'!R79</f>
        <v>0</v>
      </c>
    </row>
    <row r="79" spans="1:18" x14ac:dyDescent="0.25">
      <c r="A79" s="261">
        <f>'Parcijalni_cjeloviti ispit'!A80</f>
        <v>37</v>
      </c>
      <c r="B79" s="263" t="str">
        <f>'Parcijalni_cjeloviti ispit'!B80</f>
        <v xml:space="preserve"> </v>
      </c>
      <c r="C79" s="261">
        <f>'Parcijalni_cjeloviti ispit'!C80</f>
        <v>0</v>
      </c>
      <c r="D79" s="99" t="str">
        <f>'Parcijalni_cjeloviti ispit'!D80</f>
        <v>B</v>
      </c>
      <c r="E79" s="100">
        <f>'Parcijalni_cjeloviti ispit'!E80</f>
        <v>0</v>
      </c>
      <c r="F79" s="259" t="str">
        <f>'Parcijalni_cjeloviti ispit'!F80</f>
        <v>NE</v>
      </c>
      <c r="G79" s="100">
        <f>'Parcijalni_cjeloviti ispit'!G80</f>
        <v>0</v>
      </c>
      <c r="H79" s="259" t="str">
        <f>'Parcijalni_cjeloviti ispit'!H80</f>
        <v>NE</v>
      </c>
      <c r="I79" s="100">
        <f>'Parcijalni_cjeloviti ispit'!I80</f>
        <v>0</v>
      </c>
      <c r="J79" s="259" t="str">
        <f>'Parcijalni_cjeloviti ispit'!J80</f>
        <v>NE</v>
      </c>
      <c r="K79" s="100">
        <f>'Parcijalni_cjeloviti ispit'!K80</f>
        <v>0</v>
      </c>
      <c r="L79" s="259" t="str">
        <f>'Parcijalni_cjeloviti ispit'!L80</f>
        <v>NE</v>
      </c>
      <c r="M79" s="100">
        <f>'Parcijalni_cjeloviti ispit'!M80</f>
        <v>0</v>
      </c>
      <c r="N79" s="259" t="str">
        <f>'Parcijalni_cjeloviti ispit'!N80</f>
        <v>NE</v>
      </c>
      <c r="O79" s="100">
        <f>'Parcijalni_cjeloviti ispit'!O80</f>
        <v>0</v>
      </c>
      <c r="P79" s="259" t="str">
        <f>'Parcijalni_cjeloviti ispit'!P80</f>
        <v>NE</v>
      </c>
      <c r="Q79" s="252">
        <f>'Parcijalni_cjeloviti ispit'!Q80</f>
        <v>0</v>
      </c>
      <c r="R79" s="252" t="str">
        <f>'Parcijalni_cjeloviti ispit'!R80</f>
        <v>NE</v>
      </c>
    </row>
    <row r="80" spans="1:18" ht="15.75" thickBot="1" x14ac:dyDescent="0.3">
      <c r="A80" s="262">
        <f>'Parcijalni_cjeloviti ispit'!A81</f>
        <v>0</v>
      </c>
      <c r="B80" s="264">
        <f>'Parcijalni_cjeloviti ispit'!B81</f>
        <v>0</v>
      </c>
      <c r="C80" s="262">
        <f>'Parcijalni_cjeloviti ispit'!C81</f>
        <v>0</v>
      </c>
      <c r="D80" s="101" t="str">
        <f>'Parcijalni_cjeloviti ispit'!D81</f>
        <v>P</v>
      </c>
      <c r="E80" s="102" t="str">
        <f>'Parcijalni_cjeloviti ispit'!E81</f>
        <v/>
      </c>
      <c r="F80" s="260">
        <f>'Parcijalni_cjeloviti ispit'!F81</f>
        <v>0</v>
      </c>
      <c r="G80" s="103" t="str">
        <f>'Parcijalni_cjeloviti ispit'!G81</f>
        <v/>
      </c>
      <c r="H80" s="260">
        <f>'Parcijalni_cjeloviti ispit'!H81</f>
        <v>0</v>
      </c>
      <c r="I80" s="103" t="str">
        <f>'Parcijalni_cjeloviti ispit'!I81</f>
        <v/>
      </c>
      <c r="J80" s="260">
        <f>'Parcijalni_cjeloviti ispit'!J81</f>
        <v>0</v>
      </c>
      <c r="K80" s="103" t="str">
        <f>'Parcijalni_cjeloviti ispit'!K81</f>
        <v/>
      </c>
      <c r="L80" s="260">
        <f>'Parcijalni_cjeloviti ispit'!L81</f>
        <v>0</v>
      </c>
      <c r="M80" s="103" t="str">
        <f>'Parcijalni_cjeloviti ispit'!M81</f>
        <v/>
      </c>
      <c r="N80" s="260">
        <f>'Parcijalni_cjeloviti ispit'!N81</f>
        <v>0</v>
      </c>
      <c r="O80" s="103" t="str">
        <f>'Parcijalni_cjeloviti ispit'!O81</f>
        <v/>
      </c>
      <c r="P80" s="260">
        <f>'Parcijalni_cjeloviti ispit'!P81</f>
        <v>0</v>
      </c>
      <c r="Q80" s="251">
        <f>'Parcijalni_cjeloviti ispit'!Q81</f>
        <v>0</v>
      </c>
      <c r="R80" s="251">
        <f>'Parcijalni_cjeloviti ispit'!R81</f>
        <v>0</v>
      </c>
    </row>
    <row r="81" spans="1:18" x14ac:dyDescent="0.25">
      <c r="A81" s="261">
        <f>'Parcijalni_cjeloviti ispit'!A82</f>
        <v>38</v>
      </c>
      <c r="B81" s="263" t="str">
        <f>'Parcijalni_cjeloviti ispit'!B82</f>
        <v xml:space="preserve"> </v>
      </c>
      <c r="C81" s="261">
        <f>'Parcijalni_cjeloviti ispit'!C82</f>
        <v>0</v>
      </c>
      <c r="D81" s="99" t="str">
        <f>'Parcijalni_cjeloviti ispit'!D82</f>
        <v>B</v>
      </c>
      <c r="E81" s="100">
        <f>'Parcijalni_cjeloviti ispit'!E82</f>
        <v>0</v>
      </c>
      <c r="F81" s="259" t="str">
        <f>'Parcijalni_cjeloviti ispit'!F82</f>
        <v>NE</v>
      </c>
      <c r="G81" s="100">
        <f>'Parcijalni_cjeloviti ispit'!G82</f>
        <v>0</v>
      </c>
      <c r="H81" s="259" t="str">
        <f>'Parcijalni_cjeloviti ispit'!H82</f>
        <v>NE</v>
      </c>
      <c r="I81" s="100">
        <f>'Parcijalni_cjeloviti ispit'!I82</f>
        <v>0</v>
      </c>
      <c r="J81" s="259" t="str">
        <f>'Parcijalni_cjeloviti ispit'!J82</f>
        <v>NE</v>
      </c>
      <c r="K81" s="100">
        <f>'Parcijalni_cjeloviti ispit'!K82</f>
        <v>0</v>
      </c>
      <c r="L81" s="259" t="str">
        <f>'Parcijalni_cjeloviti ispit'!L82</f>
        <v>NE</v>
      </c>
      <c r="M81" s="100">
        <f>'Parcijalni_cjeloviti ispit'!M82</f>
        <v>0</v>
      </c>
      <c r="N81" s="259" t="str">
        <f>'Parcijalni_cjeloviti ispit'!N82</f>
        <v>NE</v>
      </c>
      <c r="O81" s="100">
        <f>'Parcijalni_cjeloviti ispit'!O82</f>
        <v>0</v>
      </c>
      <c r="P81" s="259" t="str">
        <f>'Parcijalni_cjeloviti ispit'!P82</f>
        <v>NE</v>
      </c>
      <c r="Q81" s="252">
        <f>'Parcijalni_cjeloviti ispit'!Q82</f>
        <v>0</v>
      </c>
      <c r="R81" s="252" t="str">
        <f>'Parcijalni_cjeloviti ispit'!R82</f>
        <v>NE</v>
      </c>
    </row>
    <row r="82" spans="1:18" ht="15.75" thickBot="1" x14ac:dyDescent="0.3">
      <c r="A82" s="262">
        <f>'Parcijalni_cjeloviti ispit'!A83</f>
        <v>0</v>
      </c>
      <c r="B82" s="264">
        <f>'Parcijalni_cjeloviti ispit'!B83</f>
        <v>0</v>
      </c>
      <c r="C82" s="262">
        <f>'Parcijalni_cjeloviti ispit'!C83</f>
        <v>0</v>
      </c>
      <c r="D82" s="101" t="str">
        <f>'Parcijalni_cjeloviti ispit'!D83</f>
        <v>P</v>
      </c>
      <c r="E82" s="102" t="str">
        <f>'Parcijalni_cjeloviti ispit'!E83</f>
        <v/>
      </c>
      <c r="F82" s="260">
        <f>'Parcijalni_cjeloviti ispit'!F83</f>
        <v>0</v>
      </c>
      <c r="G82" s="103" t="str">
        <f>'Parcijalni_cjeloviti ispit'!G83</f>
        <v/>
      </c>
      <c r="H82" s="260">
        <f>'Parcijalni_cjeloviti ispit'!H83</f>
        <v>0</v>
      </c>
      <c r="I82" s="103" t="str">
        <f>'Parcijalni_cjeloviti ispit'!I83</f>
        <v/>
      </c>
      <c r="J82" s="260">
        <f>'Parcijalni_cjeloviti ispit'!J83</f>
        <v>0</v>
      </c>
      <c r="K82" s="103" t="str">
        <f>'Parcijalni_cjeloviti ispit'!K83</f>
        <v/>
      </c>
      <c r="L82" s="260">
        <f>'Parcijalni_cjeloviti ispit'!L83</f>
        <v>0</v>
      </c>
      <c r="M82" s="103" t="str">
        <f>'Parcijalni_cjeloviti ispit'!M83</f>
        <v/>
      </c>
      <c r="N82" s="260">
        <f>'Parcijalni_cjeloviti ispit'!N83</f>
        <v>0</v>
      </c>
      <c r="O82" s="103" t="str">
        <f>'Parcijalni_cjeloviti ispit'!O83</f>
        <v/>
      </c>
      <c r="P82" s="260">
        <f>'Parcijalni_cjeloviti ispit'!P83</f>
        <v>0</v>
      </c>
      <c r="Q82" s="251">
        <f>'Parcijalni_cjeloviti ispit'!Q83</f>
        <v>0</v>
      </c>
      <c r="R82" s="251">
        <f>'Parcijalni_cjeloviti ispit'!R83</f>
        <v>0</v>
      </c>
    </row>
    <row r="83" spans="1:18" x14ac:dyDescent="0.25">
      <c r="A83" s="261">
        <f>'Parcijalni_cjeloviti ispit'!A84</f>
        <v>39</v>
      </c>
      <c r="B83" s="263" t="str">
        <f>'Parcijalni_cjeloviti ispit'!B84</f>
        <v xml:space="preserve"> </v>
      </c>
      <c r="C83" s="261">
        <f>'Parcijalni_cjeloviti ispit'!C84</f>
        <v>0</v>
      </c>
      <c r="D83" s="99" t="str">
        <f>'Parcijalni_cjeloviti ispit'!D84</f>
        <v>B</v>
      </c>
      <c r="E83" s="100">
        <f>'Parcijalni_cjeloviti ispit'!E84</f>
        <v>0</v>
      </c>
      <c r="F83" s="259" t="str">
        <f>'Parcijalni_cjeloviti ispit'!F84</f>
        <v>NE</v>
      </c>
      <c r="G83" s="100">
        <f>'Parcijalni_cjeloviti ispit'!G84</f>
        <v>0</v>
      </c>
      <c r="H83" s="259" t="str">
        <f>'Parcijalni_cjeloviti ispit'!H84</f>
        <v>NE</v>
      </c>
      <c r="I83" s="100">
        <f>'Parcijalni_cjeloviti ispit'!I84</f>
        <v>0</v>
      </c>
      <c r="J83" s="259" t="str">
        <f>'Parcijalni_cjeloviti ispit'!J84</f>
        <v>NE</v>
      </c>
      <c r="K83" s="100">
        <f>'Parcijalni_cjeloviti ispit'!K84</f>
        <v>0</v>
      </c>
      <c r="L83" s="259" t="str">
        <f>'Parcijalni_cjeloviti ispit'!L84</f>
        <v>NE</v>
      </c>
      <c r="M83" s="100">
        <f>'Parcijalni_cjeloviti ispit'!M84</f>
        <v>0</v>
      </c>
      <c r="N83" s="259" t="str">
        <f>'Parcijalni_cjeloviti ispit'!N84</f>
        <v>NE</v>
      </c>
      <c r="O83" s="100">
        <f>'Parcijalni_cjeloviti ispit'!O84</f>
        <v>0</v>
      </c>
      <c r="P83" s="259" t="str">
        <f>'Parcijalni_cjeloviti ispit'!P84</f>
        <v>NE</v>
      </c>
      <c r="Q83" s="252">
        <f>'Parcijalni_cjeloviti ispit'!Q84</f>
        <v>0</v>
      </c>
      <c r="R83" s="252" t="str">
        <f>'Parcijalni_cjeloviti ispit'!R84</f>
        <v>NE</v>
      </c>
    </row>
    <row r="84" spans="1:18" ht="15.75" thickBot="1" x14ac:dyDescent="0.3">
      <c r="A84" s="262">
        <f>'Parcijalni_cjeloviti ispit'!A85</f>
        <v>0</v>
      </c>
      <c r="B84" s="264">
        <f>'Parcijalni_cjeloviti ispit'!B85</f>
        <v>0</v>
      </c>
      <c r="C84" s="262">
        <f>'Parcijalni_cjeloviti ispit'!C85</f>
        <v>0</v>
      </c>
      <c r="D84" s="101" t="str">
        <f>'Parcijalni_cjeloviti ispit'!D85</f>
        <v>P</v>
      </c>
      <c r="E84" s="102" t="str">
        <f>'Parcijalni_cjeloviti ispit'!E85</f>
        <v/>
      </c>
      <c r="F84" s="260">
        <f>'Parcijalni_cjeloviti ispit'!F85</f>
        <v>0</v>
      </c>
      <c r="G84" s="103" t="str">
        <f>'Parcijalni_cjeloviti ispit'!G85</f>
        <v/>
      </c>
      <c r="H84" s="260">
        <f>'Parcijalni_cjeloviti ispit'!H85</f>
        <v>0</v>
      </c>
      <c r="I84" s="103" t="str">
        <f>'Parcijalni_cjeloviti ispit'!I85</f>
        <v/>
      </c>
      <c r="J84" s="260">
        <f>'Parcijalni_cjeloviti ispit'!J85</f>
        <v>0</v>
      </c>
      <c r="K84" s="103" t="str">
        <f>'Parcijalni_cjeloviti ispit'!K85</f>
        <v/>
      </c>
      <c r="L84" s="260">
        <f>'Parcijalni_cjeloviti ispit'!L85</f>
        <v>0</v>
      </c>
      <c r="M84" s="103" t="str">
        <f>'Parcijalni_cjeloviti ispit'!M85</f>
        <v/>
      </c>
      <c r="N84" s="260">
        <f>'Parcijalni_cjeloviti ispit'!N85</f>
        <v>0</v>
      </c>
      <c r="O84" s="103" t="str">
        <f>'Parcijalni_cjeloviti ispit'!O85</f>
        <v/>
      </c>
      <c r="P84" s="260">
        <f>'Parcijalni_cjeloviti ispit'!P85</f>
        <v>0</v>
      </c>
      <c r="Q84" s="251">
        <f>'Parcijalni_cjeloviti ispit'!Q85</f>
        <v>0</v>
      </c>
      <c r="R84" s="251">
        <f>'Parcijalni_cjeloviti ispit'!R85</f>
        <v>0</v>
      </c>
    </row>
    <row r="85" spans="1:18" x14ac:dyDescent="0.25">
      <c r="A85" s="261">
        <f>'Parcijalni_cjeloviti ispit'!A86</f>
        <v>40</v>
      </c>
      <c r="B85" s="263" t="str">
        <f>'Parcijalni_cjeloviti ispit'!B86</f>
        <v xml:space="preserve"> </v>
      </c>
      <c r="C85" s="261">
        <f>'Parcijalni_cjeloviti ispit'!C86</f>
        <v>0</v>
      </c>
      <c r="D85" s="99" t="str">
        <f>'Parcijalni_cjeloviti ispit'!D86</f>
        <v>B</v>
      </c>
      <c r="E85" s="100">
        <f>'Parcijalni_cjeloviti ispit'!E86</f>
        <v>0</v>
      </c>
      <c r="F85" s="259" t="str">
        <f>'Parcijalni_cjeloviti ispit'!F86</f>
        <v>NE</v>
      </c>
      <c r="G85" s="100">
        <f>'Parcijalni_cjeloviti ispit'!G86</f>
        <v>0</v>
      </c>
      <c r="H85" s="259" t="str">
        <f>'Parcijalni_cjeloviti ispit'!H86</f>
        <v>NE</v>
      </c>
      <c r="I85" s="100">
        <f>'Parcijalni_cjeloviti ispit'!I86</f>
        <v>0</v>
      </c>
      <c r="J85" s="259" t="str">
        <f>'Parcijalni_cjeloviti ispit'!J86</f>
        <v>NE</v>
      </c>
      <c r="K85" s="100">
        <f>'Parcijalni_cjeloviti ispit'!K86</f>
        <v>0</v>
      </c>
      <c r="L85" s="259" t="str">
        <f>'Parcijalni_cjeloviti ispit'!L86</f>
        <v>NE</v>
      </c>
      <c r="M85" s="100">
        <f>'Parcijalni_cjeloviti ispit'!M86</f>
        <v>0</v>
      </c>
      <c r="N85" s="259" t="str">
        <f>'Parcijalni_cjeloviti ispit'!N86</f>
        <v>NE</v>
      </c>
      <c r="O85" s="100">
        <f>'Parcijalni_cjeloviti ispit'!O86</f>
        <v>0</v>
      </c>
      <c r="P85" s="259" t="str">
        <f>'Parcijalni_cjeloviti ispit'!P86</f>
        <v>NE</v>
      </c>
      <c r="Q85" s="252">
        <f>'Parcijalni_cjeloviti ispit'!Q86</f>
        <v>0</v>
      </c>
      <c r="R85" s="252" t="str">
        <f>'Parcijalni_cjeloviti ispit'!R86</f>
        <v>NE</v>
      </c>
    </row>
    <row r="86" spans="1:18" ht="15.75" thickBot="1" x14ac:dyDescent="0.3">
      <c r="A86" s="262">
        <f>'Parcijalni_cjeloviti ispit'!A87</f>
        <v>0</v>
      </c>
      <c r="B86" s="264">
        <f>'Parcijalni_cjeloviti ispit'!B87</f>
        <v>0</v>
      </c>
      <c r="C86" s="262">
        <f>'Parcijalni_cjeloviti ispit'!C87</f>
        <v>0</v>
      </c>
      <c r="D86" s="101" t="str">
        <f>'Parcijalni_cjeloviti ispit'!D87</f>
        <v>P</v>
      </c>
      <c r="E86" s="102" t="str">
        <f>'Parcijalni_cjeloviti ispit'!E87</f>
        <v/>
      </c>
      <c r="F86" s="260">
        <f>'Parcijalni_cjeloviti ispit'!F87</f>
        <v>0</v>
      </c>
      <c r="G86" s="103" t="str">
        <f>'Parcijalni_cjeloviti ispit'!G87</f>
        <v/>
      </c>
      <c r="H86" s="260">
        <f>'Parcijalni_cjeloviti ispit'!H87</f>
        <v>0</v>
      </c>
      <c r="I86" s="103" t="str">
        <f>'Parcijalni_cjeloviti ispit'!I87</f>
        <v/>
      </c>
      <c r="J86" s="260">
        <f>'Parcijalni_cjeloviti ispit'!J87</f>
        <v>0</v>
      </c>
      <c r="K86" s="103" t="str">
        <f>'Parcijalni_cjeloviti ispit'!K87</f>
        <v/>
      </c>
      <c r="L86" s="260">
        <f>'Parcijalni_cjeloviti ispit'!L87</f>
        <v>0</v>
      </c>
      <c r="M86" s="103" t="str">
        <f>'Parcijalni_cjeloviti ispit'!M87</f>
        <v/>
      </c>
      <c r="N86" s="260">
        <f>'Parcijalni_cjeloviti ispit'!N87</f>
        <v>0</v>
      </c>
      <c r="O86" s="103" t="str">
        <f>'Parcijalni_cjeloviti ispit'!O87</f>
        <v/>
      </c>
      <c r="P86" s="260">
        <f>'Parcijalni_cjeloviti ispit'!P87</f>
        <v>0</v>
      </c>
      <c r="Q86" s="251">
        <f>'Parcijalni_cjeloviti ispit'!Q87</f>
        <v>0</v>
      </c>
      <c r="R86" s="251">
        <f>'Parcijalni_cjeloviti ispit'!R87</f>
        <v>0</v>
      </c>
    </row>
    <row r="87" spans="1:18" x14ac:dyDescent="0.25">
      <c r="A87" s="261">
        <f>'Parcijalni_cjeloviti ispit'!A88</f>
        <v>41</v>
      </c>
      <c r="B87" s="263" t="str">
        <f>'Parcijalni_cjeloviti ispit'!B88</f>
        <v xml:space="preserve"> </v>
      </c>
      <c r="C87" s="261">
        <f>'Parcijalni_cjeloviti ispit'!C88</f>
        <v>0</v>
      </c>
      <c r="D87" s="99" t="str">
        <f>'Parcijalni_cjeloviti ispit'!D88</f>
        <v>B</v>
      </c>
      <c r="E87" s="100">
        <f>'Parcijalni_cjeloviti ispit'!E88</f>
        <v>0</v>
      </c>
      <c r="F87" s="259" t="str">
        <f>'Parcijalni_cjeloviti ispit'!F88</f>
        <v>NE</v>
      </c>
      <c r="G87" s="100">
        <f>'Parcijalni_cjeloviti ispit'!G88</f>
        <v>0</v>
      </c>
      <c r="H87" s="259" t="str">
        <f>'Parcijalni_cjeloviti ispit'!H88</f>
        <v>NE</v>
      </c>
      <c r="I87" s="100">
        <f>'Parcijalni_cjeloviti ispit'!I88</f>
        <v>0</v>
      </c>
      <c r="J87" s="259" t="str">
        <f>'Parcijalni_cjeloviti ispit'!J88</f>
        <v>NE</v>
      </c>
      <c r="K87" s="100">
        <f>'Parcijalni_cjeloviti ispit'!K88</f>
        <v>0</v>
      </c>
      <c r="L87" s="259" t="str">
        <f>'Parcijalni_cjeloviti ispit'!L88</f>
        <v>NE</v>
      </c>
      <c r="M87" s="100">
        <f>'Parcijalni_cjeloviti ispit'!M88</f>
        <v>0</v>
      </c>
      <c r="N87" s="259" t="str">
        <f>'Parcijalni_cjeloviti ispit'!N88</f>
        <v>NE</v>
      </c>
      <c r="O87" s="100">
        <f>'Parcijalni_cjeloviti ispit'!O88</f>
        <v>0</v>
      </c>
      <c r="P87" s="259" t="str">
        <f>'Parcijalni_cjeloviti ispit'!P88</f>
        <v>NE</v>
      </c>
      <c r="Q87" s="252">
        <f>'Parcijalni_cjeloviti ispit'!Q88</f>
        <v>0</v>
      </c>
      <c r="R87" s="252" t="str">
        <f>'Parcijalni_cjeloviti ispit'!R88</f>
        <v>NE</v>
      </c>
    </row>
    <row r="88" spans="1:18" ht="15.75" thickBot="1" x14ac:dyDescent="0.3">
      <c r="A88" s="262">
        <f>'Parcijalni_cjeloviti ispit'!A89</f>
        <v>0</v>
      </c>
      <c r="B88" s="264">
        <f>'Parcijalni_cjeloviti ispit'!B89</f>
        <v>0</v>
      </c>
      <c r="C88" s="262">
        <f>'Parcijalni_cjeloviti ispit'!C89</f>
        <v>0</v>
      </c>
      <c r="D88" s="101" t="str">
        <f>'Parcijalni_cjeloviti ispit'!D89</f>
        <v>P</v>
      </c>
      <c r="E88" s="102" t="str">
        <f>'Parcijalni_cjeloviti ispit'!E89</f>
        <v/>
      </c>
      <c r="F88" s="260">
        <f>'Parcijalni_cjeloviti ispit'!F89</f>
        <v>0</v>
      </c>
      <c r="G88" s="103" t="str">
        <f>'Parcijalni_cjeloviti ispit'!G89</f>
        <v/>
      </c>
      <c r="H88" s="260">
        <f>'Parcijalni_cjeloviti ispit'!H89</f>
        <v>0</v>
      </c>
      <c r="I88" s="103" t="str">
        <f>'Parcijalni_cjeloviti ispit'!I89</f>
        <v/>
      </c>
      <c r="J88" s="260">
        <f>'Parcijalni_cjeloviti ispit'!J89</f>
        <v>0</v>
      </c>
      <c r="K88" s="103" t="str">
        <f>'Parcijalni_cjeloviti ispit'!K89</f>
        <v/>
      </c>
      <c r="L88" s="260">
        <f>'Parcijalni_cjeloviti ispit'!L89</f>
        <v>0</v>
      </c>
      <c r="M88" s="103" t="str">
        <f>'Parcijalni_cjeloviti ispit'!M89</f>
        <v/>
      </c>
      <c r="N88" s="260">
        <f>'Parcijalni_cjeloviti ispit'!N89</f>
        <v>0</v>
      </c>
      <c r="O88" s="103" t="str">
        <f>'Parcijalni_cjeloviti ispit'!O89</f>
        <v/>
      </c>
      <c r="P88" s="260">
        <f>'Parcijalni_cjeloviti ispit'!P89</f>
        <v>0</v>
      </c>
      <c r="Q88" s="251">
        <f>'Parcijalni_cjeloviti ispit'!Q89</f>
        <v>0</v>
      </c>
      <c r="R88" s="251">
        <f>'Parcijalni_cjeloviti ispit'!R89</f>
        <v>0</v>
      </c>
    </row>
    <row r="89" spans="1:18" x14ac:dyDescent="0.25">
      <c r="A89" s="261">
        <f>'Parcijalni_cjeloviti ispit'!A90</f>
        <v>42</v>
      </c>
      <c r="B89" s="263" t="str">
        <f>'Parcijalni_cjeloviti ispit'!B90</f>
        <v xml:space="preserve"> </v>
      </c>
      <c r="C89" s="261">
        <f>'Parcijalni_cjeloviti ispit'!C90</f>
        <v>0</v>
      </c>
      <c r="D89" s="99" t="str">
        <f>'Parcijalni_cjeloviti ispit'!D90</f>
        <v>B</v>
      </c>
      <c r="E89" s="100">
        <f>'Parcijalni_cjeloviti ispit'!E90</f>
        <v>0</v>
      </c>
      <c r="F89" s="259" t="str">
        <f>'Parcijalni_cjeloviti ispit'!F90</f>
        <v>NE</v>
      </c>
      <c r="G89" s="100">
        <f>'Parcijalni_cjeloviti ispit'!G90</f>
        <v>0</v>
      </c>
      <c r="H89" s="259" t="str">
        <f>'Parcijalni_cjeloviti ispit'!H90</f>
        <v>NE</v>
      </c>
      <c r="I89" s="100">
        <f>'Parcijalni_cjeloviti ispit'!I90</f>
        <v>0</v>
      </c>
      <c r="J89" s="259" t="str">
        <f>'Parcijalni_cjeloviti ispit'!J90</f>
        <v>NE</v>
      </c>
      <c r="K89" s="100">
        <f>'Parcijalni_cjeloviti ispit'!K90</f>
        <v>0</v>
      </c>
      <c r="L89" s="259" t="str">
        <f>'Parcijalni_cjeloviti ispit'!L90</f>
        <v>NE</v>
      </c>
      <c r="M89" s="100">
        <f>'Parcijalni_cjeloviti ispit'!M90</f>
        <v>0</v>
      </c>
      <c r="N89" s="259" t="str">
        <f>'Parcijalni_cjeloviti ispit'!N90</f>
        <v>NE</v>
      </c>
      <c r="O89" s="100">
        <f>'Parcijalni_cjeloviti ispit'!O90</f>
        <v>0</v>
      </c>
      <c r="P89" s="259" t="str">
        <f>'Parcijalni_cjeloviti ispit'!P90</f>
        <v>NE</v>
      </c>
      <c r="Q89" s="252">
        <f>'Parcijalni_cjeloviti ispit'!Q90</f>
        <v>0</v>
      </c>
      <c r="R89" s="252" t="str">
        <f>'Parcijalni_cjeloviti ispit'!R90</f>
        <v>NE</v>
      </c>
    </row>
    <row r="90" spans="1:18" ht="15.75" thickBot="1" x14ac:dyDescent="0.3">
      <c r="A90" s="262">
        <f>'Parcijalni_cjeloviti ispit'!A91</f>
        <v>0</v>
      </c>
      <c r="B90" s="264">
        <f>'Parcijalni_cjeloviti ispit'!B91</f>
        <v>0</v>
      </c>
      <c r="C90" s="262">
        <f>'Parcijalni_cjeloviti ispit'!C91</f>
        <v>0</v>
      </c>
      <c r="D90" s="101" t="str">
        <f>'Parcijalni_cjeloviti ispit'!D91</f>
        <v>P</v>
      </c>
      <c r="E90" s="102" t="str">
        <f>'Parcijalni_cjeloviti ispit'!E91</f>
        <v/>
      </c>
      <c r="F90" s="260">
        <f>'Parcijalni_cjeloviti ispit'!F91</f>
        <v>0</v>
      </c>
      <c r="G90" s="103" t="str">
        <f>'Parcijalni_cjeloviti ispit'!G91</f>
        <v/>
      </c>
      <c r="H90" s="260">
        <f>'Parcijalni_cjeloviti ispit'!H91</f>
        <v>0</v>
      </c>
      <c r="I90" s="103" t="str">
        <f>'Parcijalni_cjeloviti ispit'!I91</f>
        <v/>
      </c>
      <c r="J90" s="260">
        <f>'Parcijalni_cjeloviti ispit'!J91</f>
        <v>0</v>
      </c>
      <c r="K90" s="103" t="str">
        <f>'Parcijalni_cjeloviti ispit'!K91</f>
        <v/>
      </c>
      <c r="L90" s="260">
        <f>'Parcijalni_cjeloviti ispit'!L91</f>
        <v>0</v>
      </c>
      <c r="M90" s="103" t="str">
        <f>'Parcijalni_cjeloviti ispit'!M91</f>
        <v/>
      </c>
      <c r="N90" s="260">
        <f>'Parcijalni_cjeloviti ispit'!N91</f>
        <v>0</v>
      </c>
      <c r="O90" s="103" t="str">
        <f>'Parcijalni_cjeloviti ispit'!O91</f>
        <v/>
      </c>
      <c r="P90" s="260">
        <f>'Parcijalni_cjeloviti ispit'!P91</f>
        <v>0</v>
      </c>
      <c r="Q90" s="251">
        <f>'Parcijalni_cjeloviti ispit'!Q91</f>
        <v>0</v>
      </c>
      <c r="R90" s="251">
        <f>'Parcijalni_cjeloviti ispit'!R91</f>
        <v>0</v>
      </c>
    </row>
    <row r="91" spans="1:18" x14ac:dyDescent="0.25">
      <c r="A91" s="261">
        <f>'Parcijalni_cjeloviti ispit'!A92</f>
        <v>43</v>
      </c>
      <c r="B91" s="263" t="str">
        <f>'Parcijalni_cjeloviti ispit'!B92</f>
        <v xml:space="preserve"> </v>
      </c>
      <c r="C91" s="261">
        <f>'Parcijalni_cjeloviti ispit'!C92</f>
        <v>0</v>
      </c>
      <c r="D91" s="99" t="str">
        <f>'Parcijalni_cjeloviti ispit'!D92</f>
        <v>B</v>
      </c>
      <c r="E91" s="100">
        <f>'Parcijalni_cjeloviti ispit'!E92</f>
        <v>0</v>
      </c>
      <c r="F91" s="259" t="str">
        <f>'Parcijalni_cjeloviti ispit'!F92</f>
        <v>NE</v>
      </c>
      <c r="G91" s="100">
        <f>'Parcijalni_cjeloviti ispit'!G92</f>
        <v>0</v>
      </c>
      <c r="H91" s="259" t="str">
        <f>'Parcijalni_cjeloviti ispit'!H92</f>
        <v>NE</v>
      </c>
      <c r="I91" s="100">
        <f>'Parcijalni_cjeloviti ispit'!I92</f>
        <v>0</v>
      </c>
      <c r="J91" s="259" t="str">
        <f>'Parcijalni_cjeloviti ispit'!J92</f>
        <v>NE</v>
      </c>
      <c r="K91" s="100">
        <f>'Parcijalni_cjeloviti ispit'!K92</f>
        <v>0</v>
      </c>
      <c r="L91" s="259" t="str">
        <f>'Parcijalni_cjeloviti ispit'!L92</f>
        <v>NE</v>
      </c>
      <c r="M91" s="100">
        <f>'Parcijalni_cjeloviti ispit'!M92</f>
        <v>0</v>
      </c>
      <c r="N91" s="259" t="str">
        <f>'Parcijalni_cjeloviti ispit'!N92</f>
        <v>NE</v>
      </c>
      <c r="O91" s="100">
        <f>'Parcijalni_cjeloviti ispit'!O92</f>
        <v>0</v>
      </c>
      <c r="P91" s="259" t="str">
        <f>'Parcijalni_cjeloviti ispit'!P92</f>
        <v>NE</v>
      </c>
      <c r="Q91" s="252">
        <f>'Parcijalni_cjeloviti ispit'!Q92</f>
        <v>0</v>
      </c>
      <c r="R91" s="252" t="str">
        <f>'Parcijalni_cjeloviti ispit'!R92</f>
        <v>NE</v>
      </c>
    </row>
    <row r="92" spans="1:18" ht="15.75" thickBot="1" x14ac:dyDescent="0.3">
      <c r="A92" s="262">
        <f>'Parcijalni_cjeloviti ispit'!A93</f>
        <v>0</v>
      </c>
      <c r="B92" s="264">
        <f>'Parcijalni_cjeloviti ispit'!B93</f>
        <v>0</v>
      </c>
      <c r="C92" s="262">
        <f>'Parcijalni_cjeloviti ispit'!C93</f>
        <v>0</v>
      </c>
      <c r="D92" s="101" t="str">
        <f>'Parcijalni_cjeloviti ispit'!D93</f>
        <v>P</v>
      </c>
      <c r="E92" s="102" t="str">
        <f>'Parcijalni_cjeloviti ispit'!E93</f>
        <v/>
      </c>
      <c r="F92" s="260">
        <f>'Parcijalni_cjeloviti ispit'!F93</f>
        <v>0</v>
      </c>
      <c r="G92" s="103" t="str">
        <f>'Parcijalni_cjeloviti ispit'!G93</f>
        <v/>
      </c>
      <c r="H92" s="260">
        <f>'Parcijalni_cjeloviti ispit'!H93</f>
        <v>0</v>
      </c>
      <c r="I92" s="103" t="str">
        <f>'Parcijalni_cjeloviti ispit'!I93</f>
        <v/>
      </c>
      <c r="J92" s="260">
        <f>'Parcijalni_cjeloviti ispit'!J93</f>
        <v>0</v>
      </c>
      <c r="K92" s="103" t="str">
        <f>'Parcijalni_cjeloviti ispit'!K93</f>
        <v/>
      </c>
      <c r="L92" s="260">
        <f>'Parcijalni_cjeloviti ispit'!L93</f>
        <v>0</v>
      </c>
      <c r="M92" s="103" t="str">
        <f>'Parcijalni_cjeloviti ispit'!M93</f>
        <v/>
      </c>
      <c r="N92" s="260">
        <f>'Parcijalni_cjeloviti ispit'!N93</f>
        <v>0</v>
      </c>
      <c r="O92" s="103" t="str">
        <f>'Parcijalni_cjeloviti ispit'!O93</f>
        <v/>
      </c>
      <c r="P92" s="260">
        <f>'Parcijalni_cjeloviti ispit'!P93</f>
        <v>0</v>
      </c>
      <c r="Q92" s="251">
        <f>'Parcijalni_cjeloviti ispit'!Q93</f>
        <v>0</v>
      </c>
      <c r="R92" s="251">
        <f>'Parcijalni_cjeloviti ispit'!R93</f>
        <v>0</v>
      </c>
    </row>
    <row r="93" spans="1:18" x14ac:dyDescent="0.25">
      <c r="A93" s="261">
        <f>'Parcijalni_cjeloviti ispit'!A94</f>
        <v>44</v>
      </c>
      <c r="B93" s="263" t="str">
        <f>'Parcijalni_cjeloviti ispit'!B94</f>
        <v xml:space="preserve"> </v>
      </c>
      <c r="C93" s="261">
        <f>'Parcijalni_cjeloviti ispit'!C94</f>
        <v>0</v>
      </c>
      <c r="D93" s="99" t="str">
        <f>'Parcijalni_cjeloviti ispit'!D94</f>
        <v>B</v>
      </c>
      <c r="E93" s="100">
        <f>'Parcijalni_cjeloviti ispit'!E94</f>
        <v>0</v>
      </c>
      <c r="F93" s="259" t="str">
        <f>'Parcijalni_cjeloviti ispit'!F94</f>
        <v>NE</v>
      </c>
      <c r="G93" s="100">
        <f>'Parcijalni_cjeloviti ispit'!G94</f>
        <v>0</v>
      </c>
      <c r="H93" s="259" t="str">
        <f>'Parcijalni_cjeloviti ispit'!H94</f>
        <v>NE</v>
      </c>
      <c r="I93" s="100">
        <f>'Parcijalni_cjeloviti ispit'!I94</f>
        <v>0</v>
      </c>
      <c r="J93" s="259" t="str">
        <f>'Parcijalni_cjeloviti ispit'!J94</f>
        <v>NE</v>
      </c>
      <c r="K93" s="100">
        <f>'Parcijalni_cjeloviti ispit'!K94</f>
        <v>0</v>
      </c>
      <c r="L93" s="259" t="str">
        <f>'Parcijalni_cjeloviti ispit'!L94</f>
        <v>NE</v>
      </c>
      <c r="M93" s="100">
        <f>'Parcijalni_cjeloviti ispit'!M94</f>
        <v>0</v>
      </c>
      <c r="N93" s="259" t="str">
        <f>'Parcijalni_cjeloviti ispit'!N94</f>
        <v>NE</v>
      </c>
      <c r="O93" s="100">
        <f>'Parcijalni_cjeloviti ispit'!O94</f>
        <v>0</v>
      </c>
      <c r="P93" s="259" t="str">
        <f>'Parcijalni_cjeloviti ispit'!P94</f>
        <v>NE</v>
      </c>
      <c r="Q93" s="252">
        <f>'Parcijalni_cjeloviti ispit'!Q94</f>
        <v>0</v>
      </c>
      <c r="R93" s="252" t="str">
        <f>'Parcijalni_cjeloviti ispit'!R94</f>
        <v>NE</v>
      </c>
    </row>
    <row r="94" spans="1:18" ht="15.75" thickBot="1" x14ac:dyDescent="0.3">
      <c r="A94" s="262">
        <f>'Parcijalni_cjeloviti ispit'!A95</f>
        <v>0</v>
      </c>
      <c r="B94" s="264">
        <f>'Parcijalni_cjeloviti ispit'!B95</f>
        <v>0</v>
      </c>
      <c r="C94" s="262">
        <f>'Parcijalni_cjeloviti ispit'!C95</f>
        <v>0</v>
      </c>
      <c r="D94" s="101" t="str">
        <f>'Parcijalni_cjeloviti ispit'!D95</f>
        <v>P</v>
      </c>
      <c r="E94" s="102" t="str">
        <f>'Parcijalni_cjeloviti ispit'!E95</f>
        <v/>
      </c>
      <c r="F94" s="260">
        <f>'Parcijalni_cjeloviti ispit'!F95</f>
        <v>0</v>
      </c>
      <c r="G94" s="103" t="str">
        <f>'Parcijalni_cjeloviti ispit'!G95</f>
        <v/>
      </c>
      <c r="H94" s="260">
        <f>'Parcijalni_cjeloviti ispit'!H95</f>
        <v>0</v>
      </c>
      <c r="I94" s="103" t="str">
        <f>'Parcijalni_cjeloviti ispit'!I95</f>
        <v/>
      </c>
      <c r="J94" s="260">
        <f>'Parcijalni_cjeloviti ispit'!J95</f>
        <v>0</v>
      </c>
      <c r="K94" s="103" t="str">
        <f>'Parcijalni_cjeloviti ispit'!K95</f>
        <v/>
      </c>
      <c r="L94" s="260">
        <f>'Parcijalni_cjeloviti ispit'!L95</f>
        <v>0</v>
      </c>
      <c r="M94" s="103" t="str">
        <f>'Parcijalni_cjeloviti ispit'!M95</f>
        <v/>
      </c>
      <c r="N94" s="260">
        <f>'Parcijalni_cjeloviti ispit'!N95</f>
        <v>0</v>
      </c>
      <c r="O94" s="103" t="str">
        <f>'Parcijalni_cjeloviti ispit'!O95</f>
        <v/>
      </c>
      <c r="P94" s="260">
        <f>'Parcijalni_cjeloviti ispit'!P95</f>
        <v>0</v>
      </c>
      <c r="Q94" s="251">
        <f>'Parcijalni_cjeloviti ispit'!Q95</f>
        <v>0</v>
      </c>
      <c r="R94" s="251">
        <f>'Parcijalni_cjeloviti ispit'!R95</f>
        <v>0</v>
      </c>
    </row>
    <row r="95" spans="1:18" x14ac:dyDescent="0.25">
      <c r="A95" s="261">
        <f>'Parcijalni_cjeloviti ispit'!A96</f>
        <v>45</v>
      </c>
      <c r="B95" s="263" t="str">
        <f>'Parcijalni_cjeloviti ispit'!B96</f>
        <v xml:space="preserve"> </v>
      </c>
      <c r="C95" s="261">
        <f>'Parcijalni_cjeloviti ispit'!C96</f>
        <v>0</v>
      </c>
      <c r="D95" s="99" t="str">
        <f>'Parcijalni_cjeloviti ispit'!D96</f>
        <v>B</v>
      </c>
      <c r="E95" s="100">
        <f>'Parcijalni_cjeloviti ispit'!E96</f>
        <v>0</v>
      </c>
      <c r="F95" s="259" t="str">
        <f>'Parcijalni_cjeloviti ispit'!F96</f>
        <v>NE</v>
      </c>
      <c r="G95" s="100">
        <f>'Parcijalni_cjeloviti ispit'!G96</f>
        <v>0</v>
      </c>
      <c r="H95" s="259" t="str">
        <f>'Parcijalni_cjeloviti ispit'!H96</f>
        <v>NE</v>
      </c>
      <c r="I95" s="100">
        <f>'Parcijalni_cjeloviti ispit'!I96</f>
        <v>0</v>
      </c>
      <c r="J95" s="259" t="str">
        <f>'Parcijalni_cjeloviti ispit'!J96</f>
        <v>NE</v>
      </c>
      <c r="K95" s="100">
        <f>'Parcijalni_cjeloviti ispit'!K96</f>
        <v>0</v>
      </c>
      <c r="L95" s="259" t="str">
        <f>'Parcijalni_cjeloviti ispit'!L96</f>
        <v>NE</v>
      </c>
      <c r="M95" s="100">
        <f>'Parcijalni_cjeloviti ispit'!M96</f>
        <v>0</v>
      </c>
      <c r="N95" s="259" t="str">
        <f>'Parcijalni_cjeloviti ispit'!N96</f>
        <v>NE</v>
      </c>
      <c r="O95" s="100">
        <f>'Parcijalni_cjeloviti ispit'!O96</f>
        <v>0</v>
      </c>
      <c r="P95" s="259" t="str">
        <f>'Parcijalni_cjeloviti ispit'!P96</f>
        <v>NE</v>
      </c>
      <c r="Q95" s="252">
        <f>'Parcijalni_cjeloviti ispit'!Q96</f>
        <v>0</v>
      </c>
      <c r="R95" s="252" t="str">
        <f>'Parcijalni_cjeloviti ispit'!R96</f>
        <v>NE</v>
      </c>
    </row>
    <row r="96" spans="1:18" ht="15.75" thickBot="1" x14ac:dyDescent="0.3">
      <c r="A96" s="262">
        <f>'Parcijalni_cjeloviti ispit'!A97</f>
        <v>0</v>
      </c>
      <c r="B96" s="264">
        <f>'Parcijalni_cjeloviti ispit'!B97</f>
        <v>0</v>
      </c>
      <c r="C96" s="262">
        <f>'Parcijalni_cjeloviti ispit'!C97</f>
        <v>0</v>
      </c>
      <c r="D96" s="101" t="str">
        <f>'Parcijalni_cjeloviti ispit'!D97</f>
        <v>P</v>
      </c>
      <c r="E96" s="102" t="str">
        <f>'Parcijalni_cjeloviti ispit'!E97</f>
        <v/>
      </c>
      <c r="F96" s="260">
        <f>'Parcijalni_cjeloviti ispit'!F97</f>
        <v>0</v>
      </c>
      <c r="G96" s="103" t="str">
        <f>'Parcijalni_cjeloviti ispit'!G97</f>
        <v/>
      </c>
      <c r="H96" s="260">
        <f>'Parcijalni_cjeloviti ispit'!H97</f>
        <v>0</v>
      </c>
      <c r="I96" s="103" t="str">
        <f>'Parcijalni_cjeloviti ispit'!I97</f>
        <v/>
      </c>
      <c r="J96" s="260">
        <f>'Parcijalni_cjeloviti ispit'!J97</f>
        <v>0</v>
      </c>
      <c r="K96" s="103" t="str">
        <f>'Parcijalni_cjeloviti ispit'!K97</f>
        <v/>
      </c>
      <c r="L96" s="260">
        <f>'Parcijalni_cjeloviti ispit'!L97</f>
        <v>0</v>
      </c>
      <c r="M96" s="103" t="str">
        <f>'Parcijalni_cjeloviti ispit'!M97</f>
        <v/>
      </c>
      <c r="N96" s="260">
        <f>'Parcijalni_cjeloviti ispit'!N97</f>
        <v>0</v>
      </c>
      <c r="O96" s="103" t="str">
        <f>'Parcijalni_cjeloviti ispit'!O97</f>
        <v/>
      </c>
      <c r="P96" s="260">
        <f>'Parcijalni_cjeloviti ispit'!P97</f>
        <v>0</v>
      </c>
      <c r="Q96" s="251">
        <f>'Parcijalni_cjeloviti ispit'!Q97</f>
        <v>0</v>
      </c>
      <c r="R96" s="251">
        <f>'Parcijalni_cjeloviti ispit'!R97</f>
        <v>0</v>
      </c>
    </row>
    <row r="97" spans="1:18" x14ac:dyDescent="0.25">
      <c r="A97" s="261">
        <f>'Parcijalni_cjeloviti ispit'!A98</f>
        <v>46</v>
      </c>
      <c r="B97" s="263" t="str">
        <f>'Parcijalni_cjeloviti ispit'!B98</f>
        <v xml:space="preserve"> </v>
      </c>
      <c r="C97" s="261">
        <f>'Parcijalni_cjeloviti ispit'!C98</f>
        <v>0</v>
      </c>
      <c r="D97" s="99" t="str">
        <f>'Parcijalni_cjeloviti ispit'!D98</f>
        <v>B</v>
      </c>
      <c r="E97" s="100">
        <f>'Parcijalni_cjeloviti ispit'!E98</f>
        <v>0</v>
      </c>
      <c r="F97" s="259" t="str">
        <f>'Parcijalni_cjeloviti ispit'!F98</f>
        <v>NE</v>
      </c>
      <c r="G97" s="100">
        <f>'Parcijalni_cjeloviti ispit'!G98</f>
        <v>0</v>
      </c>
      <c r="H97" s="259" t="str">
        <f>'Parcijalni_cjeloviti ispit'!H98</f>
        <v>NE</v>
      </c>
      <c r="I97" s="100">
        <f>'Parcijalni_cjeloviti ispit'!I98</f>
        <v>0</v>
      </c>
      <c r="J97" s="259" t="str">
        <f>'Parcijalni_cjeloviti ispit'!J98</f>
        <v>NE</v>
      </c>
      <c r="K97" s="100">
        <f>'Parcijalni_cjeloviti ispit'!K98</f>
        <v>0</v>
      </c>
      <c r="L97" s="259" t="str">
        <f>'Parcijalni_cjeloviti ispit'!L98</f>
        <v>NE</v>
      </c>
      <c r="M97" s="100">
        <f>'Parcijalni_cjeloviti ispit'!M98</f>
        <v>0</v>
      </c>
      <c r="N97" s="259" t="str">
        <f>'Parcijalni_cjeloviti ispit'!N98</f>
        <v>NE</v>
      </c>
      <c r="O97" s="100">
        <f>'Parcijalni_cjeloviti ispit'!O98</f>
        <v>0</v>
      </c>
      <c r="P97" s="259" t="str">
        <f>'Parcijalni_cjeloviti ispit'!P98</f>
        <v>NE</v>
      </c>
      <c r="Q97" s="252">
        <f>'Parcijalni_cjeloviti ispit'!Q98</f>
        <v>0</v>
      </c>
      <c r="R97" s="252" t="str">
        <f>'Parcijalni_cjeloviti ispit'!R98</f>
        <v>NE</v>
      </c>
    </row>
    <row r="98" spans="1:18" ht="15.75" thickBot="1" x14ac:dyDescent="0.3">
      <c r="A98" s="262">
        <f>'Parcijalni_cjeloviti ispit'!A99</f>
        <v>0</v>
      </c>
      <c r="B98" s="264">
        <f>'Parcijalni_cjeloviti ispit'!B99</f>
        <v>0</v>
      </c>
      <c r="C98" s="262">
        <f>'Parcijalni_cjeloviti ispit'!C99</f>
        <v>0</v>
      </c>
      <c r="D98" s="101" t="str">
        <f>'Parcijalni_cjeloviti ispit'!D99</f>
        <v>P</v>
      </c>
      <c r="E98" s="102" t="str">
        <f>'Parcijalni_cjeloviti ispit'!E99</f>
        <v/>
      </c>
      <c r="F98" s="260">
        <f>'Parcijalni_cjeloviti ispit'!F99</f>
        <v>0</v>
      </c>
      <c r="G98" s="103" t="str">
        <f>'Parcijalni_cjeloviti ispit'!G99</f>
        <v/>
      </c>
      <c r="H98" s="260">
        <f>'Parcijalni_cjeloviti ispit'!H99</f>
        <v>0</v>
      </c>
      <c r="I98" s="103" t="str">
        <f>'Parcijalni_cjeloviti ispit'!I99</f>
        <v/>
      </c>
      <c r="J98" s="260">
        <f>'Parcijalni_cjeloviti ispit'!J99</f>
        <v>0</v>
      </c>
      <c r="K98" s="103" t="str">
        <f>'Parcijalni_cjeloviti ispit'!K99</f>
        <v/>
      </c>
      <c r="L98" s="260">
        <f>'Parcijalni_cjeloviti ispit'!L99</f>
        <v>0</v>
      </c>
      <c r="M98" s="103" t="str">
        <f>'Parcijalni_cjeloviti ispit'!M99</f>
        <v/>
      </c>
      <c r="N98" s="260">
        <f>'Parcijalni_cjeloviti ispit'!N99</f>
        <v>0</v>
      </c>
      <c r="O98" s="103" t="str">
        <f>'Parcijalni_cjeloviti ispit'!O99</f>
        <v/>
      </c>
      <c r="P98" s="260">
        <f>'Parcijalni_cjeloviti ispit'!P99</f>
        <v>0</v>
      </c>
      <c r="Q98" s="251">
        <f>'Parcijalni_cjeloviti ispit'!Q99</f>
        <v>0</v>
      </c>
      <c r="R98" s="251">
        <f>'Parcijalni_cjeloviti ispit'!R99</f>
        <v>0</v>
      </c>
    </row>
    <row r="99" spans="1:18" x14ac:dyDescent="0.25">
      <c r="A99" s="261">
        <f>'Parcijalni_cjeloviti ispit'!A100</f>
        <v>47</v>
      </c>
      <c r="B99" s="263" t="str">
        <f>'Parcijalni_cjeloviti ispit'!B100</f>
        <v xml:space="preserve"> </v>
      </c>
      <c r="C99" s="261">
        <f>'Parcijalni_cjeloviti ispit'!C100</f>
        <v>0</v>
      </c>
      <c r="D99" s="99" t="str">
        <f>'Parcijalni_cjeloviti ispit'!D100</f>
        <v>B</v>
      </c>
      <c r="E99" s="100">
        <f>'Parcijalni_cjeloviti ispit'!E100</f>
        <v>0</v>
      </c>
      <c r="F99" s="259" t="str">
        <f>'Parcijalni_cjeloviti ispit'!F100</f>
        <v>NE</v>
      </c>
      <c r="G99" s="100">
        <f>'Parcijalni_cjeloviti ispit'!G100</f>
        <v>0</v>
      </c>
      <c r="H99" s="259" t="str">
        <f>'Parcijalni_cjeloviti ispit'!H100</f>
        <v>NE</v>
      </c>
      <c r="I99" s="100">
        <f>'Parcijalni_cjeloviti ispit'!I100</f>
        <v>0</v>
      </c>
      <c r="J99" s="259" t="str">
        <f>'Parcijalni_cjeloviti ispit'!J100</f>
        <v>NE</v>
      </c>
      <c r="K99" s="100">
        <f>'Parcijalni_cjeloviti ispit'!K100</f>
        <v>0</v>
      </c>
      <c r="L99" s="259" t="str">
        <f>'Parcijalni_cjeloviti ispit'!L100</f>
        <v>NE</v>
      </c>
      <c r="M99" s="100">
        <f>'Parcijalni_cjeloviti ispit'!M100</f>
        <v>0</v>
      </c>
      <c r="N99" s="259" t="str">
        <f>'Parcijalni_cjeloviti ispit'!N100</f>
        <v>NE</v>
      </c>
      <c r="O99" s="100">
        <f>'Parcijalni_cjeloviti ispit'!O100</f>
        <v>0</v>
      </c>
      <c r="P99" s="259" t="str">
        <f>'Parcijalni_cjeloviti ispit'!P100</f>
        <v>NE</v>
      </c>
      <c r="Q99" s="252">
        <f>'Parcijalni_cjeloviti ispit'!Q100</f>
        <v>0</v>
      </c>
      <c r="R99" s="252" t="str">
        <f>'Parcijalni_cjeloviti ispit'!R100</f>
        <v>NE</v>
      </c>
    </row>
    <row r="100" spans="1:18" ht="15.75" thickBot="1" x14ac:dyDescent="0.3">
      <c r="A100" s="262">
        <f>'Parcijalni_cjeloviti ispit'!A101</f>
        <v>0</v>
      </c>
      <c r="B100" s="264">
        <f>'Parcijalni_cjeloviti ispit'!B101</f>
        <v>0</v>
      </c>
      <c r="C100" s="262">
        <f>'Parcijalni_cjeloviti ispit'!C101</f>
        <v>0</v>
      </c>
      <c r="D100" s="101" t="str">
        <f>'Parcijalni_cjeloviti ispit'!D101</f>
        <v>P</v>
      </c>
      <c r="E100" s="102" t="str">
        <f>'Parcijalni_cjeloviti ispit'!E101</f>
        <v/>
      </c>
      <c r="F100" s="260">
        <f>'Parcijalni_cjeloviti ispit'!F101</f>
        <v>0</v>
      </c>
      <c r="G100" s="103" t="str">
        <f>'Parcijalni_cjeloviti ispit'!G101</f>
        <v/>
      </c>
      <c r="H100" s="260">
        <f>'Parcijalni_cjeloviti ispit'!H101</f>
        <v>0</v>
      </c>
      <c r="I100" s="103" t="str">
        <f>'Parcijalni_cjeloviti ispit'!I101</f>
        <v/>
      </c>
      <c r="J100" s="260">
        <f>'Parcijalni_cjeloviti ispit'!J101</f>
        <v>0</v>
      </c>
      <c r="K100" s="103" t="str">
        <f>'Parcijalni_cjeloviti ispit'!K101</f>
        <v/>
      </c>
      <c r="L100" s="260">
        <f>'Parcijalni_cjeloviti ispit'!L101</f>
        <v>0</v>
      </c>
      <c r="M100" s="103" t="str">
        <f>'Parcijalni_cjeloviti ispit'!M101</f>
        <v/>
      </c>
      <c r="N100" s="260">
        <f>'Parcijalni_cjeloviti ispit'!N101</f>
        <v>0</v>
      </c>
      <c r="O100" s="103" t="str">
        <f>'Parcijalni_cjeloviti ispit'!O101</f>
        <v/>
      </c>
      <c r="P100" s="260">
        <f>'Parcijalni_cjeloviti ispit'!P101</f>
        <v>0</v>
      </c>
      <c r="Q100" s="251">
        <f>'Parcijalni_cjeloviti ispit'!Q101</f>
        <v>0</v>
      </c>
      <c r="R100" s="251">
        <f>'Parcijalni_cjeloviti ispit'!R101</f>
        <v>0</v>
      </c>
    </row>
    <row r="101" spans="1:18" x14ac:dyDescent="0.25">
      <c r="A101" s="261">
        <f>'Parcijalni_cjeloviti ispit'!A102</f>
        <v>48</v>
      </c>
      <c r="B101" s="263" t="str">
        <f>'Parcijalni_cjeloviti ispit'!B102</f>
        <v xml:space="preserve"> </v>
      </c>
      <c r="C101" s="261">
        <f>'Parcijalni_cjeloviti ispit'!C102</f>
        <v>0</v>
      </c>
      <c r="D101" s="99" t="str">
        <f>'Parcijalni_cjeloviti ispit'!D102</f>
        <v>B</v>
      </c>
      <c r="E101" s="100">
        <f>'Parcijalni_cjeloviti ispit'!E102</f>
        <v>0</v>
      </c>
      <c r="F101" s="259" t="str">
        <f>'Parcijalni_cjeloviti ispit'!F102</f>
        <v>NE</v>
      </c>
      <c r="G101" s="100">
        <f>'Parcijalni_cjeloviti ispit'!G102</f>
        <v>0</v>
      </c>
      <c r="H101" s="259" t="str">
        <f>'Parcijalni_cjeloviti ispit'!H102</f>
        <v>NE</v>
      </c>
      <c r="I101" s="100">
        <f>'Parcijalni_cjeloviti ispit'!I102</f>
        <v>0</v>
      </c>
      <c r="J101" s="259" t="str">
        <f>'Parcijalni_cjeloviti ispit'!J102</f>
        <v>NE</v>
      </c>
      <c r="K101" s="100">
        <f>'Parcijalni_cjeloviti ispit'!K102</f>
        <v>0</v>
      </c>
      <c r="L101" s="259" t="str">
        <f>'Parcijalni_cjeloviti ispit'!L102</f>
        <v>NE</v>
      </c>
      <c r="M101" s="100">
        <f>'Parcijalni_cjeloviti ispit'!M102</f>
        <v>0</v>
      </c>
      <c r="N101" s="259" t="str">
        <f>'Parcijalni_cjeloviti ispit'!N102</f>
        <v>NE</v>
      </c>
      <c r="O101" s="100">
        <f>'Parcijalni_cjeloviti ispit'!O102</f>
        <v>0</v>
      </c>
      <c r="P101" s="259" t="str">
        <f>'Parcijalni_cjeloviti ispit'!P102</f>
        <v>NE</v>
      </c>
      <c r="Q101" s="252">
        <f>'Parcijalni_cjeloviti ispit'!Q102</f>
        <v>0</v>
      </c>
      <c r="R101" s="252" t="str">
        <f>'Parcijalni_cjeloviti ispit'!R102</f>
        <v>NE</v>
      </c>
    </row>
    <row r="102" spans="1:18" ht="15.75" thickBot="1" x14ac:dyDescent="0.3">
      <c r="A102" s="262">
        <f>'Parcijalni_cjeloviti ispit'!A103</f>
        <v>0</v>
      </c>
      <c r="B102" s="264">
        <f>'Parcijalni_cjeloviti ispit'!B103</f>
        <v>0</v>
      </c>
      <c r="C102" s="262">
        <f>'Parcijalni_cjeloviti ispit'!C103</f>
        <v>0</v>
      </c>
      <c r="D102" s="101" t="str">
        <f>'Parcijalni_cjeloviti ispit'!D103</f>
        <v>P</v>
      </c>
      <c r="E102" s="102" t="str">
        <f>'Parcijalni_cjeloviti ispit'!E103</f>
        <v/>
      </c>
      <c r="F102" s="260">
        <f>'Parcijalni_cjeloviti ispit'!F103</f>
        <v>0</v>
      </c>
      <c r="G102" s="103" t="str">
        <f>'Parcijalni_cjeloviti ispit'!G103</f>
        <v/>
      </c>
      <c r="H102" s="260">
        <f>'Parcijalni_cjeloviti ispit'!H103</f>
        <v>0</v>
      </c>
      <c r="I102" s="103" t="str">
        <f>'Parcijalni_cjeloviti ispit'!I103</f>
        <v/>
      </c>
      <c r="J102" s="260">
        <f>'Parcijalni_cjeloviti ispit'!J103</f>
        <v>0</v>
      </c>
      <c r="K102" s="103" t="str">
        <f>'Parcijalni_cjeloviti ispit'!K103</f>
        <v/>
      </c>
      <c r="L102" s="260">
        <f>'Parcijalni_cjeloviti ispit'!L103</f>
        <v>0</v>
      </c>
      <c r="M102" s="103" t="str">
        <f>'Parcijalni_cjeloviti ispit'!M103</f>
        <v/>
      </c>
      <c r="N102" s="260">
        <f>'Parcijalni_cjeloviti ispit'!N103</f>
        <v>0</v>
      </c>
      <c r="O102" s="103" t="str">
        <f>'Parcijalni_cjeloviti ispit'!O103</f>
        <v/>
      </c>
      <c r="P102" s="260">
        <f>'Parcijalni_cjeloviti ispit'!P103</f>
        <v>0</v>
      </c>
      <c r="Q102" s="251">
        <f>'Parcijalni_cjeloviti ispit'!Q103</f>
        <v>0</v>
      </c>
      <c r="R102" s="251">
        <f>'Parcijalni_cjeloviti ispit'!R103</f>
        <v>0</v>
      </c>
    </row>
    <row r="103" spans="1:18" x14ac:dyDescent="0.25">
      <c r="A103" s="261">
        <f>'Parcijalni_cjeloviti ispit'!A104</f>
        <v>49</v>
      </c>
      <c r="B103" s="263" t="str">
        <f>'Parcijalni_cjeloviti ispit'!B104</f>
        <v xml:space="preserve"> </v>
      </c>
      <c r="C103" s="261">
        <f>'Parcijalni_cjeloviti ispit'!C104</f>
        <v>0</v>
      </c>
      <c r="D103" s="99" t="str">
        <f>'Parcijalni_cjeloviti ispit'!D104</f>
        <v>B</v>
      </c>
      <c r="E103" s="100">
        <f>'Parcijalni_cjeloviti ispit'!E104</f>
        <v>0</v>
      </c>
      <c r="F103" s="259" t="str">
        <f>'Parcijalni_cjeloviti ispit'!F104</f>
        <v>NE</v>
      </c>
      <c r="G103" s="100">
        <f>'Parcijalni_cjeloviti ispit'!G104</f>
        <v>0</v>
      </c>
      <c r="H103" s="259" t="str">
        <f>'Parcijalni_cjeloviti ispit'!H104</f>
        <v>NE</v>
      </c>
      <c r="I103" s="100">
        <f>'Parcijalni_cjeloviti ispit'!I104</f>
        <v>0</v>
      </c>
      <c r="J103" s="259" t="str">
        <f>'Parcijalni_cjeloviti ispit'!J104</f>
        <v>NE</v>
      </c>
      <c r="K103" s="100">
        <f>'Parcijalni_cjeloviti ispit'!K104</f>
        <v>0</v>
      </c>
      <c r="L103" s="259" t="str">
        <f>'Parcijalni_cjeloviti ispit'!L104</f>
        <v>NE</v>
      </c>
      <c r="M103" s="100">
        <f>'Parcijalni_cjeloviti ispit'!M104</f>
        <v>0</v>
      </c>
      <c r="N103" s="259" t="str">
        <f>'Parcijalni_cjeloviti ispit'!N104</f>
        <v>NE</v>
      </c>
      <c r="O103" s="100">
        <f>'Parcijalni_cjeloviti ispit'!O104</f>
        <v>0</v>
      </c>
      <c r="P103" s="259" t="str">
        <f>'Parcijalni_cjeloviti ispit'!P104</f>
        <v>NE</v>
      </c>
      <c r="Q103" s="252">
        <f>'Parcijalni_cjeloviti ispit'!Q104</f>
        <v>0</v>
      </c>
      <c r="R103" s="252" t="str">
        <f>'Parcijalni_cjeloviti ispit'!R104</f>
        <v>NE</v>
      </c>
    </row>
    <row r="104" spans="1:18" ht="15.75" thickBot="1" x14ac:dyDescent="0.3">
      <c r="A104" s="262">
        <f>'Parcijalni_cjeloviti ispit'!A105</f>
        <v>0</v>
      </c>
      <c r="B104" s="264">
        <f>'Parcijalni_cjeloviti ispit'!B105</f>
        <v>0</v>
      </c>
      <c r="C104" s="262">
        <f>'Parcijalni_cjeloviti ispit'!C105</f>
        <v>0</v>
      </c>
      <c r="D104" s="101" t="str">
        <f>'Parcijalni_cjeloviti ispit'!D105</f>
        <v>P</v>
      </c>
      <c r="E104" s="102" t="str">
        <f>'Parcijalni_cjeloviti ispit'!E105</f>
        <v/>
      </c>
      <c r="F104" s="260">
        <f>'Parcijalni_cjeloviti ispit'!F105</f>
        <v>0</v>
      </c>
      <c r="G104" s="103" t="str">
        <f>'Parcijalni_cjeloviti ispit'!G105</f>
        <v/>
      </c>
      <c r="H104" s="260">
        <f>'Parcijalni_cjeloviti ispit'!H105</f>
        <v>0</v>
      </c>
      <c r="I104" s="103" t="str">
        <f>'Parcijalni_cjeloviti ispit'!I105</f>
        <v/>
      </c>
      <c r="J104" s="260">
        <f>'Parcijalni_cjeloviti ispit'!J105</f>
        <v>0</v>
      </c>
      <c r="K104" s="103" t="str">
        <f>'Parcijalni_cjeloviti ispit'!K105</f>
        <v/>
      </c>
      <c r="L104" s="260">
        <f>'Parcijalni_cjeloviti ispit'!L105</f>
        <v>0</v>
      </c>
      <c r="M104" s="103" t="str">
        <f>'Parcijalni_cjeloviti ispit'!M105</f>
        <v/>
      </c>
      <c r="N104" s="260">
        <f>'Parcijalni_cjeloviti ispit'!N105</f>
        <v>0</v>
      </c>
      <c r="O104" s="103" t="str">
        <f>'Parcijalni_cjeloviti ispit'!O105</f>
        <v/>
      </c>
      <c r="P104" s="260">
        <f>'Parcijalni_cjeloviti ispit'!P105</f>
        <v>0</v>
      </c>
      <c r="Q104" s="251">
        <f>'Parcijalni_cjeloviti ispit'!Q105</f>
        <v>0</v>
      </c>
      <c r="R104" s="251">
        <f>'Parcijalni_cjeloviti ispit'!R105</f>
        <v>0</v>
      </c>
    </row>
    <row r="105" spans="1:18" x14ac:dyDescent="0.25">
      <c r="A105" s="261">
        <f>'Parcijalni_cjeloviti ispit'!A106</f>
        <v>50</v>
      </c>
      <c r="B105" s="263" t="str">
        <f>'Parcijalni_cjeloviti ispit'!B106</f>
        <v xml:space="preserve"> </v>
      </c>
      <c r="C105" s="261">
        <f>'Parcijalni_cjeloviti ispit'!C106</f>
        <v>0</v>
      </c>
      <c r="D105" s="99" t="str">
        <f>'Parcijalni_cjeloviti ispit'!D106</f>
        <v>B</v>
      </c>
      <c r="E105" s="100">
        <f>'Parcijalni_cjeloviti ispit'!E106</f>
        <v>0</v>
      </c>
      <c r="F105" s="259" t="str">
        <f>'Parcijalni_cjeloviti ispit'!F106</f>
        <v>NE</v>
      </c>
      <c r="G105" s="100">
        <f>'Parcijalni_cjeloviti ispit'!G106</f>
        <v>0</v>
      </c>
      <c r="H105" s="259" t="str">
        <f>'Parcijalni_cjeloviti ispit'!H106</f>
        <v>NE</v>
      </c>
      <c r="I105" s="100">
        <f>'Parcijalni_cjeloviti ispit'!I106</f>
        <v>0</v>
      </c>
      <c r="J105" s="259" t="str">
        <f>'Parcijalni_cjeloviti ispit'!J106</f>
        <v>NE</v>
      </c>
      <c r="K105" s="100">
        <f>'Parcijalni_cjeloviti ispit'!K106</f>
        <v>0</v>
      </c>
      <c r="L105" s="259" t="str">
        <f>'Parcijalni_cjeloviti ispit'!L106</f>
        <v>NE</v>
      </c>
      <c r="M105" s="100">
        <f>'Parcijalni_cjeloviti ispit'!M106</f>
        <v>0</v>
      </c>
      <c r="N105" s="259" t="str">
        <f>'Parcijalni_cjeloviti ispit'!N106</f>
        <v>NE</v>
      </c>
      <c r="O105" s="100">
        <f>'Parcijalni_cjeloviti ispit'!O106</f>
        <v>0</v>
      </c>
      <c r="P105" s="259" t="str">
        <f>'Parcijalni_cjeloviti ispit'!P106</f>
        <v>NE</v>
      </c>
      <c r="Q105" s="252">
        <f>'Parcijalni_cjeloviti ispit'!Q106</f>
        <v>0</v>
      </c>
      <c r="R105" s="252" t="str">
        <f>'Parcijalni_cjeloviti ispit'!R106</f>
        <v>NE</v>
      </c>
    </row>
    <row r="106" spans="1:18" ht="15.75" thickBot="1" x14ac:dyDescent="0.3">
      <c r="A106" s="262">
        <f>'Parcijalni_cjeloviti ispit'!A107</f>
        <v>0</v>
      </c>
      <c r="B106" s="264">
        <f>'Parcijalni_cjeloviti ispit'!B107</f>
        <v>0</v>
      </c>
      <c r="C106" s="262">
        <f>'Parcijalni_cjeloviti ispit'!C107</f>
        <v>0</v>
      </c>
      <c r="D106" s="101" t="str">
        <f>'Parcijalni_cjeloviti ispit'!D107</f>
        <v>P</v>
      </c>
      <c r="E106" s="102" t="str">
        <f>'Parcijalni_cjeloviti ispit'!E107</f>
        <v/>
      </c>
      <c r="F106" s="260">
        <f>'Parcijalni_cjeloviti ispit'!F107</f>
        <v>0</v>
      </c>
      <c r="G106" s="103" t="str">
        <f>'Parcijalni_cjeloviti ispit'!G107</f>
        <v/>
      </c>
      <c r="H106" s="260">
        <f>'Parcijalni_cjeloviti ispit'!H107</f>
        <v>0</v>
      </c>
      <c r="I106" s="103" t="str">
        <f>'Parcijalni_cjeloviti ispit'!I107</f>
        <v/>
      </c>
      <c r="J106" s="260">
        <f>'Parcijalni_cjeloviti ispit'!J107</f>
        <v>0</v>
      </c>
      <c r="K106" s="103" t="str">
        <f>'Parcijalni_cjeloviti ispit'!K107</f>
        <v/>
      </c>
      <c r="L106" s="260">
        <f>'Parcijalni_cjeloviti ispit'!L107</f>
        <v>0</v>
      </c>
      <c r="M106" s="103" t="str">
        <f>'Parcijalni_cjeloviti ispit'!M107</f>
        <v/>
      </c>
      <c r="N106" s="260">
        <f>'Parcijalni_cjeloviti ispit'!N107</f>
        <v>0</v>
      </c>
      <c r="O106" s="103" t="str">
        <f>'Parcijalni_cjeloviti ispit'!O107</f>
        <v/>
      </c>
      <c r="P106" s="260">
        <f>'Parcijalni_cjeloviti ispit'!P107</f>
        <v>0</v>
      </c>
      <c r="Q106" s="251">
        <f>'Parcijalni_cjeloviti ispit'!Q107</f>
        <v>0</v>
      </c>
      <c r="R106" s="251">
        <f>'Parcijalni_cjeloviti ispit'!R107</f>
        <v>0</v>
      </c>
    </row>
    <row r="107" spans="1:18" x14ac:dyDescent="0.25">
      <c r="A107" s="261">
        <f>'Parcijalni_cjeloviti ispit'!A108</f>
        <v>51</v>
      </c>
      <c r="B107" s="263" t="str">
        <f>'Parcijalni_cjeloviti ispit'!B108</f>
        <v xml:space="preserve"> </v>
      </c>
      <c r="C107" s="261">
        <f>'Parcijalni_cjeloviti ispit'!C108</f>
        <v>0</v>
      </c>
      <c r="D107" s="99" t="str">
        <f>'Parcijalni_cjeloviti ispit'!D108</f>
        <v>B</v>
      </c>
      <c r="E107" s="100">
        <f>'Parcijalni_cjeloviti ispit'!E108</f>
        <v>0</v>
      </c>
      <c r="F107" s="259" t="str">
        <f>'Parcijalni_cjeloviti ispit'!F108</f>
        <v>NE</v>
      </c>
      <c r="G107" s="100">
        <f>'Parcijalni_cjeloviti ispit'!G108</f>
        <v>0</v>
      </c>
      <c r="H107" s="259" t="str">
        <f>'Parcijalni_cjeloviti ispit'!H108</f>
        <v>NE</v>
      </c>
      <c r="I107" s="100">
        <f>'Parcijalni_cjeloviti ispit'!I108</f>
        <v>0</v>
      </c>
      <c r="J107" s="259" t="str">
        <f>'Parcijalni_cjeloviti ispit'!J108</f>
        <v>NE</v>
      </c>
      <c r="K107" s="100">
        <f>'Parcijalni_cjeloviti ispit'!K108</f>
        <v>0</v>
      </c>
      <c r="L107" s="259" t="str">
        <f>'Parcijalni_cjeloviti ispit'!L108</f>
        <v>NE</v>
      </c>
      <c r="M107" s="100">
        <f>'Parcijalni_cjeloviti ispit'!M108</f>
        <v>0</v>
      </c>
      <c r="N107" s="259" t="str">
        <f>'Parcijalni_cjeloviti ispit'!N108</f>
        <v>NE</v>
      </c>
      <c r="O107" s="100">
        <f>'Parcijalni_cjeloviti ispit'!O108</f>
        <v>0</v>
      </c>
      <c r="P107" s="259" t="str">
        <f>'Parcijalni_cjeloviti ispit'!P108</f>
        <v>NE</v>
      </c>
      <c r="Q107" s="252">
        <f>'Parcijalni_cjeloviti ispit'!Q108</f>
        <v>0</v>
      </c>
      <c r="R107" s="252" t="str">
        <f>'Parcijalni_cjeloviti ispit'!R108</f>
        <v>NE</v>
      </c>
    </row>
    <row r="108" spans="1:18" ht="15.75" thickBot="1" x14ac:dyDescent="0.3">
      <c r="A108" s="262">
        <f>'Parcijalni_cjeloviti ispit'!A109</f>
        <v>0</v>
      </c>
      <c r="B108" s="264">
        <f>'Parcijalni_cjeloviti ispit'!B109</f>
        <v>0</v>
      </c>
      <c r="C108" s="262">
        <f>'Parcijalni_cjeloviti ispit'!C109</f>
        <v>0</v>
      </c>
      <c r="D108" s="101" t="str">
        <f>'Parcijalni_cjeloviti ispit'!D109</f>
        <v>P</v>
      </c>
      <c r="E108" s="102" t="str">
        <f>'Parcijalni_cjeloviti ispit'!E109</f>
        <v/>
      </c>
      <c r="F108" s="260">
        <f>'Parcijalni_cjeloviti ispit'!F109</f>
        <v>0</v>
      </c>
      <c r="G108" s="103" t="str">
        <f>'Parcijalni_cjeloviti ispit'!G109</f>
        <v/>
      </c>
      <c r="H108" s="260">
        <f>'Parcijalni_cjeloviti ispit'!H109</f>
        <v>0</v>
      </c>
      <c r="I108" s="103" t="str">
        <f>'Parcijalni_cjeloviti ispit'!I109</f>
        <v/>
      </c>
      <c r="J108" s="260">
        <f>'Parcijalni_cjeloviti ispit'!J109</f>
        <v>0</v>
      </c>
      <c r="K108" s="103" t="str">
        <f>'Parcijalni_cjeloviti ispit'!K109</f>
        <v/>
      </c>
      <c r="L108" s="260">
        <f>'Parcijalni_cjeloviti ispit'!L109</f>
        <v>0</v>
      </c>
      <c r="M108" s="103" t="str">
        <f>'Parcijalni_cjeloviti ispit'!M109</f>
        <v/>
      </c>
      <c r="N108" s="260">
        <f>'Parcijalni_cjeloviti ispit'!N109</f>
        <v>0</v>
      </c>
      <c r="O108" s="103" t="str">
        <f>'Parcijalni_cjeloviti ispit'!O109</f>
        <v/>
      </c>
      <c r="P108" s="260">
        <f>'Parcijalni_cjeloviti ispit'!P109</f>
        <v>0</v>
      </c>
      <c r="Q108" s="251">
        <f>'Parcijalni_cjeloviti ispit'!Q109</f>
        <v>0</v>
      </c>
      <c r="R108" s="251">
        <f>'Parcijalni_cjeloviti ispit'!R109</f>
        <v>0</v>
      </c>
    </row>
    <row r="109" spans="1:18" x14ac:dyDescent="0.25">
      <c r="A109" s="261">
        <f>'Parcijalni_cjeloviti ispit'!A110</f>
        <v>52</v>
      </c>
      <c r="B109" s="263" t="str">
        <f>'Parcijalni_cjeloviti ispit'!B110</f>
        <v xml:space="preserve"> </v>
      </c>
      <c r="C109" s="261">
        <f>'Parcijalni_cjeloviti ispit'!C110</f>
        <v>0</v>
      </c>
      <c r="D109" s="99" t="str">
        <f>'Parcijalni_cjeloviti ispit'!D110</f>
        <v>B</v>
      </c>
      <c r="E109" s="100">
        <f>'Parcijalni_cjeloviti ispit'!E110</f>
        <v>0</v>
      </c>
      <c r="F109" s="259" t="str">
        <f>'Parcijalni_cjeloviti ispit'!F110</f>
        <v>NE</v>
      </c>
      <c r="G109" s="100">
        <f>'Parcijalni_cjeloviti ispit'!G110</f>
        <v>0</v>
      </c>
      <c r="H109" s="259" t="str">
        <f>'Parcijalni_cjeloviti ispit'!H110</f>
        <v>NE</v>
      </c>
      <c r="I109" s="100">
        <f>'Parcijalni_cjeloviti ispit'!I110</f>
        <v>0</v>
      </c>
      <c r="J109" s="259" t="str">
        <f>'Parcijalni_cjeloviti ispit'!J110</f>
        <v>NE</v>
      </c>
      <c r="K109" s="100">
        <f>'Parcijalni_cjeloviti ispit'!K110</f>
        <v>0</v>
      </c>
      <c r="L109" s="259" t="str">
        <f>'Parcijalni_cjeloviti ispit'!L110</f>
        <v>NE</v>
      </c>
      <c r="M109" s="100">
        <f>'Parcijalni_cjeloviti ispit'!M110</f>
        <v>0</v>
      </c>
      <c r="N109" s="259" t="str">
        <f>'Parcijalni_cjeloviti ispit'!N110</f>
        <v>NE</v>
      </c>
      <c r="O109" s="100">
        <f>'Parcijalni_cjeloviti ispit'!O110</f>
        <v>0</v>
      </c>
      <c r="P109" s="259" t="str">
        <f>'Parcijalni_cjeloviti ispit'!P110</f>
        <v>NE</v>
      </c>
      <c r="Q109" s="252">
        <f>'Parcijalni_cjeloviti ispit'!Q110</f>
        <v>0</v>
      </c>
      <c r="R109" s="252" t="str">
        <f>'Parcijalni_cjeloviti ispit'!R110</f>
        <v>NE</v>
      </c>
    </row>
    <row r="110" spans="1:18" ht="15.75" thickBot="1" x14ac:dyDescent="0.3">
      <c r="A110" s="262">
        <f>'Parcijalni_cjeloviti ispit'!A111</f>
        <v>0</v>
      </c>
      <c r="B110" s="264">
        <f>'Parcijalni_cjeloviti ispit'!B111</f>
        <v>0</v>
      </c>
      <c r="C110" s="262">
        <f>'Parcijalni_cjeloviti ispit'!C111</f>
        <v>0</v>
      </c>
      <c r="D110" s="101" t="str">
        <f>'Parcijalni_cjeloviti ispit'!D111</f>
        <v>P</v>
      </c>
      <c r="E110" s="102" t="str">
        <f>'Parcijalni_cjeloviti ispit'!E111</f>
        <v/>
      </c>
      <c r="F110" s="260">
        <f>'Parcijalni_cjeloviti ispit'!F111</f>
        <v>0</v>
      </c>
      <c r="G110" s="103" t="str">
        <f>'Parcijalni_cjeloviti ispit'!G111</f>
        <v/>
      </c>
      <c r="H110" s="260">
        <f>'Parcijalni_cjeloviti ispit'!H111</f>
        <v>0</v>
      </c>
      <c r="I110" s="103" t="str">
        <f>'Parcijalni_cjeloviti ispit'!I111</f>
        <v/>
      </c>
      <c r="J110" s="260">
        <f>'Parcijalni_cjeloviti ispit'!J111</f>
        <v>0</v>
      </c>
      <c r="K110" s="103" t="str">
        <f>'Parcijalni_cjeloviti ispit'!K111</f>
        <v/>
      </c>
      <c r="L110" s="260">
        <f>'Parcijalni_cjeloviti ispit'!L111</f>
        <v>0</v>
      </c>
      <c r="M110" s="103" t="str">
        <f>'Parcijalni_cjeloviti ispit'!M111</f>
        <v/>
      </c>
      <c r="N110" s="260">
        <f>'Parcijalni_cjeloviti ispit'!N111</f>
        <v>0</v>
      </c>
      <c r="O110" s="103" t="str">
        <f>'Parcijalni_cjeloviti ispit'!O111</f>
        <v/>
      </c>
      <c r="P110" s="260">
        <f>'Parcijalni_cjeloviti ispit'!P111</f>
        <v>0</v>
      </c>
      <c r="Q110" s="251">
        <f>'Parcijalni_cjeloviti ispit'!Q111</f>
        <v>0</v>
      </c>
      <c r="R110" s="251">
        <f>'Parcijalni_cjeloviti ispit'!R111</f>
        <v>0</v>
      </c>
    </row>
    <row r="111" spans="1:18" x14ac:dyDescent="0.25">
      <c r="A111" s="261">
        <f>'Parcijalni_cjeloviti ispit'!A112</f>
        <v>53</v>
      </c>
      <c r="B111" s="263" t="str">
        <f>'Parcijalni_cjeloviti ispit'!B112</f>
        <v xml:space="preserve"> </v>
      </c>
      <c r="C111" s="261">
        <f>'Parcijalni_cjeloviti ispit'!C112</f>
        <v>0</v>
      </c>
      <c r="D111" s="99" t="str">
        <f>'Parcijalni_cjeloviti ispit'!D112</f>
        <v>B</v>
      </c>
      <c r="E111" s="100">
        <f>'Parcijalni_cjeloviti ispit'!E112</f>
        <v>0</v>
      </c>
      <c r="F111" s="259" t="str">
        <f>'Parcijalni_cjeloviti ispit'!F112</f>
        <v>NE</v>
      </c>
      <c r="G111" s="100">
        <f>'Parcijalni_cjeloviti ispit'!G112</f>
        <v>0</v>
      </c>
      <c r="H111" s="259" t="str">
        <f>'Parcijalni_cjeloviti ispit'!H112</f>
        <v>NE</v>
      </c>
      <c r="I111" s="100">
        <f>'Parcijalni_cjeloviti ispit'!I112</f>
        <v>0</v>
      </c>
      <c r="J111" s="259" t="str">
        <f>'Parcijalni_cjeloviti ispit'!J112</f>
        <v>NE</v>
      </c>
      <c r="K111" s="100">
        <f>'Parcijalni_cjeloviti ispit'!K112</f>
        <v>0</v>
      </c>
      <c r="L111" s="259" t="str">
        <f>'Parcijalni_cjeloviti ispit'!L112</f>
        <v>NE</v>
      </c>
      <c r="M111" s="100">
        <f>'Parcijalni_cjeloviti ispit'!M112</f>
        <v>0</v>
      </c>
      <c r="N111" s="259" t="str">
        <f>'Parcijalni_cjeloviti ispit'!N112</f>
        <v>NE</v>
      </c>
      <c r="O111" s="100">
        <f>'Parcijalni_cjeloviti ispit'!O112</f>
        <v>0</v>
      </c>
      <c r="P111" s="259" t="str">
        <f>'Parcijalni_cjeloviti ispit'!P112</f>
        <v>NE</v>
      </c>
      <c r="Q111" s="252">
        <f>'Parcijalni_cjeloviti ispit'!Q112</f>
        <v>0</v>
      </c>
      <c r="R111" s="252" t="str">
        <f>'Parcijalni_cjeloviti ispit'!R112</f>
        <v>NE</v>
      </c>
    </row>
    <row r="112" spans="1:18" ht="15.75" thickBot="1" x14ac:dyDescent="0.3">
      <c r="A112" s="262">
        <f>'Parcijalni_cjeloviti ispit'!A113</f>
        <v>0</v>
      </c>
      <c r="B112" s="264">
        <f>'Parcijalni_cjeloviti ispit'!B113</f>
        <v>0</v>
      </c>
      <c r="C112" s="262">
        <f>'Parcijalni_cjeloviti ispit'!C113</f>
        <v>0</v>
      </c>
      <c r="D112" s="101" t="str">
        <f>'Parcijalni_cjeloviti ispit'!D113</f>
        <v>P</v>
      </c>
      <c r="E112" s="102" t="str">
        <f>'Parcijalni_cjeloviti ispit'!E113</f>
        <v/>
      </c>
      <c r="F112" s="260">
        <f>'Parcijalni_cjeloviti ispit'!F113</f>
        <v>0</v>
      </c>
      <c r="G112" s="103" t="str">
        <f>'Parcijalni_cjeloviti ispit'!G113</f>
        <v/>
      </c>
      <c r="H112" s="260">
        <f>'Parcijalni_cjeloviti ispit'!H113</f>
        <v>0</v>
      </c>
      <c r="I112" s="103" t="str">
        <f>'Parcijalni_cjeloviti ispit'!I113</f>
        <v/>
      </c>
      <c r="J112" s="260">
        <f>'Parcijalni_cjeloviti ispit'!J113</f>
        <v>0</v>
      </c>
      <c r="K112" s="103" t="str">
        <f>'Parcijalni_cjeloviti ispit'!K113</f>
        <v/>
      </c>
      <c r="L112" s="260">
        <f>'Parcijalni_cjeloviti ispit'!L113</f>
        <v>0</v>
      </c>
      <c r="M112" s="103" t="str">
        <f>'Parcijalni_cjeloviti ispit'!M113</f>
        <v/>
      </c>
      <c r="N112" s="260">
        <f>'Parcijalni_cjeloviti ispit'!N113</f>
        <v>0</v>
      </c>
      <c r="O112" s="103" t="str">
        <f>'Parcijalni_cjeloviti ispit'!O113</f>
        <v/>
      </c>
      <c r="P112" s="260">
        <f>'Parcijalni_cjeloviti ispit'!P113</f>
        <v>0</v>
      </c>
      <c r="Q112" s="251">
        <f>'Parcijalni_cjeloviti ispit'!Q113</f>
        <v>0</v>
      </c>
      <c r="R112" s="251">
        <f>'Parcijalni_cjeloviti ispit'!R113</f>
        <v>0</v>
      </c>
    </row>
    <row r="113" spans="1:18" x14ac:dyDescent="0.25">
      <c r="A113" s="261">
        <f>'Parcijalni_cjeloviti ispit'!A114</f>
        <v>54</v>
      </c>
      <c r="B113" s="263" t="str">
        <f>'Parcijalni_cjeloviti ispit'!B114</f>
        <v xml:space="preserve"> </v>
      </c>
      <c r="C113" s="261">
        <f>'Parcijalni_cjeloviti ispit'!C114</f>
        <v>0</v>
      </c>
      <c r="D113" s="99" t="str">
        <f>'Parcijalni_cjeloviti ispit'!D114</f>
        <v>B</v>
      </c>
      <c r="E113" s="100">
        <f>'Parcijalni_cjeloviti ispit'!E114</f>
        <v>0</v>
      </c>
      <c r="F113" s="259" t="str">
        <f>'Parcijalni_cjeloviti ispit'!F114</f>
        <v>NE</v>
      </c>
      <c r="G113" s="100">
        <f>'Parcijalni_cjeloviti ispit'!G114</f>
        <v>0</v>
      </c>
      <c r="H113" s="259" t="str">
        <f>'Parcijalni_cjeloviti ispit'!H114</f>
        <v>NE</v>
      </c>
      <c r="I113" s="100">
        <f>'Parcijalni_cjeloviti ispit'!I114</f>
        <v>0</v>
      </c>
      <c r="J113" s="259" t="str">
        <f>'Parcijalni_cjeloviti ispit'!J114</f>
        <v>NE</v>
      </c>
      <c r="K113" s="100">
        <f>'Parcijalni_cjeloviti ispit'!K114</f>
        <v>0</v>
      </c>
      <c r="L113" s="259" t="str">
        <f>'Parcijalni_cjeloviti ispit'!L114</f>
        <v>NE</v>
      </c>
      <c r="M113" s="100">
        <f>'Parcijalni_cjeloviti ispit'!M114</f>
        <v>0</v>
      </c>
      <c r="N113" s="259" t="str">
        <f>'Parcijalni_cjeloviti ispit'!N114</f>
        <v>NE</v>
      </c>
      <c r="O113" s="100">
        <f>'Parcijalni_cjeloviti ispit'!O114</f>
        <v>0</v>
      </c>
      <c r="P113" s="259" t="str">
        <f>'Parcijalni_cjeloviti ispit'!P114</f>
        <v>NE</v>
      </c>
      <c r="Q113" s="252">
        <f>'Parcijalni_cjeloviti ispit'!Q114</f>
        <v>0</v>
      </c>
      <c r="R113" s="252" t="str">
        <f>'Parcijalni_cjeloviti ispit'!R114</f>
        <v>NE</v>
      </c>
    </row>
    <row r="114" spans="1:18" ht="15.75" thickBot="1" x14ac:dyDescent="0.3">
      <c r="A114" s="262">
        <f>'Parcijalni_cjeloviti ispit'!A115</f>
        <v>0</v>
      </c>
      <c r="B114" s="264">
        <f>'Parcijalni_cjeloviti ispit'!B115</f>
        <v>0</v>
      </c>
      <c r="C114" s="262">
        <f>'Parcijalni_cjeloviti ispit'!C115</f>
        <v>0</v>
      </c>
      <c r="D114" s="101" t="str">
        <f>'Parcijalni_cjeloviti ispit'!D115</f>
        <v>P</v>
      </c>
      <c r="E114" s="102" t="str">
        <f>'Parcijalni_cjeloviti ispit'!E115</f>
        <v/>
      </c>
      <c r="F114" s="260">
        <f>'Parcijalni_cjeloviti ispit'!F115</f>
        <v>0</v>
      </c>
      <c r="G114" s="103" t="str">
        <f>'Parcijalni_cjeloviti ispit'!G115</f>
        <v/>
      </c>
      <c r="H114" s="260">
        <f>'Parcijalni_cjeloviti ispit'!H115</f>
        <v>0</v>
      </c>
      <c r="I114" s="103" t="str">
        <f>'Parcijalni_cjeloviti ispit'!I115</f>
        <v/>
      </c>
      <c r="J114" s="260">
        <f>'Parcijalni_cjeloviti ispit'!J115</f>
        <v>0</v>
      </c>
      <c r="K114" s="103" t="str">
        <f>'Parcijalni_cjeloviti ispit'!K115</f>
        <v/>
      </c>
      <c r="L114" s="260">
        <f>'Parcijalni_cjeloviti ispit'!L115</f>
        <v>0</v>
      </c>
      <c r="M114" s="103" t="str">
        <f>'Parcijalni_cjeloviti ispit'!M115</f>
        <v/>
      </c>
      <c r="N114" s="260">
        <f>'Parcijalni_cjeloviti ispit'!N115</f>
        <v>0</v>
      </c>
      <c r="O114" s="103" t="str">
        <f>'Parcijalni_cjeloviti ispit'!O115</f>
        <v/>
      </c>
      <c r="P114" s="260">
        <f>'Parcijalni_cjeloviti ispit'!P115</f>
        <v>0</v>
      </c>
      <c r="Q114" s="251">
        <f>'Parcijalni_cjeloviti ispit'!Q115</f>
        <v>0</v>
      </c>
      <c r="R114" s="251">
        <f>'Parcijalni_cjeloviti ispit'!R115</f>
        <v>0</v>
      </c>
    </row>
    <row r="115" spans="1:18" x14ac:dyDescent="0.25">
      <c r="A115" s="261">
        <f>'Parcijalni_cjeloviti ispit'!A116</f>
        <v>55</v>
      </c>
      <c r="B115" s="263" t="str">
        <f>'Parcijalni_cjeloviti ispit'!B116</f>
        <v xml:space="preserve"> </v>
      </c>
      <c r="C115" s="261">
        <f>'Parcijalni_cjeloviti ispit'!C116</f>
        <v>0</v>
      </c>
      <c r="D115" s="99" t="str">
        <f>'Parcijalni_cjeloviti ispit'!D116</f>
        <v>B</v>
      </c>
      <c r="E115" s="100">
        <f>'Parcijalni_cjeloviti ispit'!E116</f>
        <v>0</v>
      </c>
      <c r="F115" s="259" t="str">
        <f>'Parcijalni_cjeloviti ispit'!F116</f>
        <v>NE</v>
      </c>
      <c r="G115" s="100">
        <f>'Parcijalni_cjeloviti ispit'!G116</f>
        <v>0</v>
      </c>
      <c r="H115" s="259" t="str">
        <f>'Parcijalni_cjeloviti ispit'!H116</f>
        <v>NE</v>
      </c>
      <c r="I115" s="100">
        <f>'Parcijalni_cjeloviti ispit'!I116</f>
        <v>0</v>
      </c>
      <c r="J115" s="259" t="str">
        <f>'Parcijalni_cjeloviti ispit'!J116</f>
        <v>NE</v>
      </c>
      <c r="K115" s="100">
        <f>'Parcijalni_cjeloviti ispit'!K116</f>
        <v>0</v>
      </c>
      <c r="L115" s="259" t="str">
        <f>'Parcijalni_cjeloviti ispit'!L116</f>
        <v>NE</v>
      </c>
      <c r="M115" s="100">
        <f>'Parcijalni_cjeloviti ispit'!M116</f>
        <v>0</v>
      </c>
      <c r="N115" s="259" t="str">
        <f>'Parcijalni_cjeloviti ispit'!N116</f>
        <v>NE</v>
      </c>
      <c r="O115" s="100">
        <f>'Parcijalni_cjeloviti ispit'!O116</f>
        <v>0</v>
      </c>
      <c r="P115" s="259" t="str">
        <f>'Parcijalni_cjeloviti ispit'!P116</f>
        <v>NE</v>
      </c>
      <c r="Q115" s="252">
        <f>'Parcijalni_cjeloviti ispit'!Q116</f>
        <v>0</v>
      </c>
      <c r="R115" s="252" t="str">
        <f>'Parcijalni_cjeloviti ispit'!R116</f>
        <v>NE</v>
      </c>
    </row>
    <row r="116" spans="1:18" ht="15.75" thickBot="1" x14ac:dyDescent="0.3">
      <c r="A116" s="262">
        <f>'Parcijalni_cjeloviti ispit'!A117</f>
        <v>0</v>
      </c>
      <c r="B116" s="264">
        <f>'Parcijalni_cjeloviti ispit'!B117</f>
        <v>0</v>
      </c>
      <c r="C116" s="262">
        <f>'Parcijalni_cjeloviti ispit'!C117</f>
        <v>0</v>
      </c>
      <c r="D116" s="101" t="str">
        <f>'Parcijalni_cjeloviti ispit'!D117</f>
        <v>P</v>
      </c>
      <c r="E116" s="102" t="str">
        <f>'Parcijalni_cjeloviti ispit'!E117</f>
        <v/>
      </c>
      <c r="F116" s="260">
        <f>'Parcijalni_cjeloviti ispit'!F117</f>
        <v>0</v>
      </c>
      <c r="G116" s="103" t="str">
        <f>'Parcijalni_cjeloviti ispit'!G117</f>
        <v/>
      </c>
      <c r="H116" s="260">
        <f>'Parcijalni_cjeloviti ispit'!H117</f>
        <v>0</v>
      </c>
      <c r="I116" s="103" t="str">
        <f>'Parcijalni_cjeloviti ispit'!I117</f>
        <v/>
      </c>
      <c r="J116" s="260">
        <f>'Parcijalni_cjeloviti ispit'!J117</f>
        <v>0</v>
      </c>
      <c r="K116" s="103" t="str">
        <f>'Parcijalni_cjeloviti ispit'!K117</f>
        <v/>
      </c>
      <c r="L116" s="260">
        <f>'Parcijalni_cjeloviti ispit'!L117</f>
        <v>0</v>
      </c>
      <c r="M116" s="103" t="str">
        <f>'Parcijalni_cjeloviti ispit'!M117</f>
        <v/>
      </c>
      <c r="N116" s="260">
        <f>'Parcijalni_cjeloviti ispit'!N117</f>
        <v>0</v>
      </c>
      <c r="O116" s="103" t="str">
        <f>'Parcijalni_cjeloviti ispit'!O117</f>
        <v/>
      </c>
      <c r="P116" s="260">
        <f>'Parcijalni_cjeloviti ispit'!P117</f>
        <v>0</v>
      </c>
      <c r="Q116" s="251">
        <f>'Parcijalni_cjeloviti ispit'!Q117</f>
        <v>0</v>
      </c>
      <c r="R116" s="251">
        <f>'Parcijalni_cjeloviti ispit'!R117</f>
        <v>0</v>
      </c>
    </row>
    <row r="117" spans="1:18" x14ac:dyDescent="0.25">
      <c r="A117" s="261">
        <f>'Parcijalni_cjeloviti ispit'!A118</f>
        <v>56</v>
      </c>
      <c r="B117" s="263" t="str">
        <f>'Parcijalni_cjeloviti ispit'!B118</f>
        <v xml:space="preserve"> </v>
      </c>
      <c r="C117" s="261">
        <f>'Parcijalni_cjeloviti ispit'!C118</f>
        <v>0</v>
      </c>
      <c r="D117" s="99" t="str">
        <f>'Parcijalni_cjeloviti ispit'!D118</f>
        <v>B</v>
      </c>
      <c r="E117" s="100">
        <f>'Parcijalni_cjeloviti ispit'!E118</f>
        <v>0</v>
      </c>
      <c r="F117" s="259" t="str">
        <f>'Parcijalni_cjeloviti ispit'!F118</f>
        <v>NE</v>
      </c>
      <c r="G117" s="100">
        <f>'Parcijalni_cjeloviti ispit'!G118</f>
        <v>0</v>
      </c>
      <c r="H117" s="259" t="str">
        <f>'Parcijalni_cjeloviti ispit'!H118</f>
        <v>NE</v>
      </c>
      <c r="I117" s="100">
        <f>'Parcijalni_cjeloviti ispit'!I118</f>
        <v>0</v>
      </c>
      <c r="J117" s="259" t="str">
        <f>'Parcijalni_cjeloviti ispit'!J118</f>
        <v>NE</v>
      </c>
      <c r="K117" s="100">
        <f>'Parcijalni_cjeloviti ispit'!K118</f>
        <v>0</v>
      </c>
      <c r="L117" s="259" t="str">
        <f>'Parcijalni_cjeloviti ispit'!L118</f>
        <v>NE</v>
      </c>
      <c r="M117" s="100">
        <f>'Parcijalni_cjeloviti ispit'!M118</f>
        <v>0</v>
      </c>
      <c r="N117" s="259" t="str">
        <f>'Parcijalni_cjeloviti ispit'!N118</f>
        <v>NE</v>
      </c>
      <c r="O117" s="100">
        <f>'Parcijalni_cjeloviti ispit'!O118</f>
        <v>0</v>
      </c>
      <c r="P117" s="259" t="str">
        <f>'Parcijalni_cjeloviti ispit'!P118</f>
        <v>NE</v>
      </c>
      <c r="Q117" s="252">
        <f>'Parcijalni_cjeloviti ispit'!Q118</f>
        <v>0</v>
      </c>
      <c r="R117" s="252" t="str">
        <f>'Parcijalni_cjeloviti ispit'!R118</f>
        <v>NE</v>
      </c>
    </row>
    <row r="118" spans="1:18" ht="15.75" thickBot="1" x14ac:dyDescent="0.3">
      <c r="A118" s="262">
        <f>'Parcijalni_cjeloviti ispit'!A119</f>
        <v>0</v>
      </c>
      <c r="B118" s="264">
        <f>'Parcijalni_cjeloviti ispit'!B119</f>
        <v>0</v>
      </c>
      <c r="C118" s="262">
        <f>'Parcijalni_cjeloviti ispit'!C119</f>
        <v>0</v>
      </c>
      <c r="D118" s="101" t="str">
        <f>'Parcijalni_cjeloviti ispit'!D119</f>
        <v>P</v>
      </c>
      <c r="E118" s="102" t="str">
        <f>'Parcijalni_cjeloviti ispit'!E119</f>
        <v/>
      </c>
      <c r="F118" s="260">
        <f>'Parcijalni_cjeloviti ispit'!F119</f>
        <v>0</v>
      </c>
      <c r="G118" s="103" t="str">
        <f>'Parcijalni_cjeloviti ispit'!G119</f>
        <v/>
      </c>
      <c r="H118" s="260">
        <f>'Parcijalni_cjeloviti ispit'!H119</f>
        <v>0</v>
      </c>
      <c r="I118" s="103" t="str">
        <f>'Parcijalni_cjeloviti ispit'!I119</f>
        <v/>
      </c>
      <c r="J118" s="260">
        <f>'Parcijalni_cjeloviti ispit'!J119</f>
        <v>0</v>
      </c>
      <c r="K118" s="103" t="str">
        <f>'Parcijalni_cjeloviti ispit'!K119</f>
        <v/>
      </c>
      <c r="L118" s="260">
        <f>'Parcijalni_cjeloviti ispit'!L119</f>
        <v>0</v>
      </c>
      <c r="M118" s="103" t="str">
        <f>'Parcijalni_cjeloviti ispit'!M119</f>
        <v/>
      </c>
      <c r="N118" s="260">
        <f>'Parcijalni_cjeloviti ispit'!N119</f>
        <v>0</v>
      </c>
      <c r="O118" s="103" t="str">
        <f>'Parcijalni_cjeloviti ispit'!O119</f>
        <v/>
      </c>
      <c r="P118" s="260">
        <f>'Parcijalni_cjeloviti ispit'!P119</f>
        <v>0</v>
      </c>
      <c r="Q118" s="251">
        <f>'Parcijalni_cjeloviti ispit'!Q119</f>
        <v>0</v>
      </c>
      <c r="R118" s="251">
        <f>'Parcijalni_cjeloviti ispit'!R119</f>
        <v>0</v>
      </c>
    </row>
    <row r="119" spans="1:18" x14ac:dyDescent="0.25">
      <c r="A119" s="261">
        <f>'Parcijalni_cjeloviti ispit'!A120</f>
        <v>57</v>
      </c>
      <c r="B119" s="263" t="str">
        <f>'Parcijalni_cjeloviti ispit'!B120</f>
        <v xml:space="preserve"> </v>
      </c>
      <c r="C119" s="261">
        <f>'Parcijalni_cjeloviti ispit'!C120</f>
        <v>0</v>
      </c>
      <c r="D119" s="99" t="str">
        <f>'Parcijalni_cjeloviti ispit'!D120</f>
        <v>B</v>
      </c>
      <c r="E119" s="100">
        <f>'Parcijalni_cjeloviti ispit'!E120</f>
        <v>0</v>
      </c>
      <c r="F119" s="259" t="str">
        <f>'Parcijalni_cjeloviti ispit'!F120</f>
        <v>NE</v>
      </c>
      <c r="G119" s="100">
        <f>'Parcijalni_cjeloviti ispit'!G120</f>
        <v>0</v>
      </c>
      <c r="H119" s="259" t="str">
        <f>'Parcijalni_cjeloviti ispit'!H120</f>
        <v>NE</v>
      </c>
      <c r="I119" s="100">
        <f>'Parcijalni_cjeloviti ispit'!I120</f>
        <v>0</v>
      </c>
      <c r="J119" s="259" t="str">
        <f>'Parcijalni_cjeloviti ispit'!J120</f>
        <v>NE</v>
      </c>
      <c r="K119" s="100">
        <f>'Parcijalni_cjeloviti ispit'!K120</f>
        <v>0</v>
      </c>
      <c r="L119" s="259" t="str">
        <f>'Parcijalni_cjeloviti ispit'!L120</f>
        <v>NE</v>
      </c>
      <c r="M119" s="100">
        <f>'Parcijalni_cjeloviti ispit'!M120</f>
        <v>0</v>
      </c>
      <c r="N119" s="259" t="str">
        <f>'Parcijalni_cjeloviti ispit'!N120</f>
        <v>NE</v>
      </c>
      <c r="O119" s="100">
        <f>'Parcijalni_cjeloviti ispit'!O120</f>
        <v>0</v>
      </c>
      <c r="P119" s="259" t="str">
        <f>'Parcijalni_cjeloviti ispit'!P120</f>
        <v>NE</v>
      </c>
      <c r="Q119" s="252">
        <f>'Parcijalni_cjeloviti ispit'!Q120</f>
        <v>0</v>
      </c>
      <c r="R119" s="252" t="str">
        <f>'Parcijalni_cjeloviti ispit'!R120</f>
        <v>NE</v>
      </c>
    </row>
    <row r="120" spans="1:18" ht="15.75" thickBot="1" x14ac:dyDescent="0.3">
      <c r="A120" s="262">
        <f>'Parcijalni_cjeloviti ispit'!A121</f>
        <v>0</v>
      </c>
      <c r="B120" s="264">
        <f>'Parcijalni_cjeloviti ispit'!B121</f>
        <v>0</v>
      </c>
      <c r="C120" s="262">
        <f>'Parcijalni_cjeloviti ispit'!C121</f>
        <v>0</v>
      </c>
      <c r="D120" s="101" t="str">
        <f>'Parcijalni_cjeloviti ispit'!D121</f>
        <v>P</v>
      </c>
      <c r="E120" s="102" t="str">
        <f>'Parcijalni_cjeloviti ispit'!E121</f>
        <v/>
      </c>
      <c r="F120" s="260">
        <f>'Parcijalni_cjeloviti ispit'!F121</f>
        <v>0</v>
      </c>
      <c r="G120" s="103" t="str">
        <f>'Parcijalni_cjeloviti ispit'!G121</f>
        <v/>
      </c>
      <c r="H120" s="260">
        <f>'Parcijalni_cjeloviti ispit'!H121</f>
        <v>0</v>
      </c>
      <c r="I120" s="103" t="str">
        <f>'Parcijalni_cjeloviti ispit'!I121</f>
        <v/>
      </c>
      <c r="J120" s="260">
        <f>'Parcijalni_cjeloviti ispit'!J121</f>
        <v>0</v>
      </c>
      <c r="K120" s="103" t="str">
        <f>'Parcijalni_cjeloviti ispit'!K121</f>
        <v/>
      </c>
      <c r="L120" s="260">
        <f>'Parcijalni_cjeloviti ispit'!L121</f>
        <v>0</v>
      </c>
      <c r="M120" s="103" t="str">
        <f>'Parcijalni_cjeloviti ispit'!M121</f>
        <v/>
      </c>
      <c r="N120" s="260">
        <f>'Parcijalni_cjeloviti ispit'!N121</f>
        <v>0</v>
      </c>
      <c r="O120" s="103" t="str">
        <f>'Parcijalni_cjeloviti ispit'!O121</f>
        <v/>
      </c>
      <c r="P120" s="260">
        <f>'Parcijalni_cjeloviti ispit'!P121</f>
        <v>0</v>
      </c>
      <c r="Q120" s="251">
        <f>'Parcijalni_cjeloviti ispit'!Q121</f>
        <v>0</v>
      </c>
      <c r="R120" s="251">
        <f>'Parcijalni_cjeloviti ispit'!R121</f>
        <v>0</v>
      </c>
    </row>
    <row r="121" spans="1:18" x14ac:dyDescent="0.25">
      <c r="A121" s="261">
        <f>'Parcijalni_cjeloviti ispit'!A122</f>
        <v>58</v>
      </c>
      <c r="B121" s="263" t="str">
        <f>'Parcijalni_cjeloviti ispit'!B122</f>
        <v xml:space="preserve"> </v>
      </c>
      <c r="C121" s="261">
        <f>'Parcijalni_cjeloviti ispit'!C122</f>
        <v>0</v>
      </c>
      <c r="D121" s="99" t="str">
        <f>'Parcijalni_cjeloviti ispit'!D122</f>
        <v>B</v>
      </c>
      <c r="E121" s="100">
        <f>'Parcijalni_cjeloviti ispit'!E122</f>
        <v>0</v>
      </c>
      <c r="F121" s="259" t="str">
        <f>'Parcijalni_cjeloviti ispit'!F122</f>
        <v>NE</v>
      </c>
      <c r="G121" s="100">
        <f>'Parcijalni_cjeloviti ispit'!G122</f>
        <v>0</v>
      </c>
      <c r="H121" s="259" t="str">
        <f>'Parcijalni_cjeloviti ispit'!H122</f>
        <v>NE</v>
      </c>
      <c r="I121" s="100">
        <f>'Parcijalni_cjeloviti ispit'!I122</f>
        <v>0</v>
      </c>
      <c r="J121" s="259" t="str">
        <f>'Parcijalni_cjeloviti ispit'!J122</f>
        <v>NE</v>
      </c>
      <c r="K121" s="100">
        <f>'Parcijalni_cjeloviti ispit'!K122</f>
        <v>0</v>
      </c>
      <c r="L121" s="259" t="str">
        <f>'Parcijalni_cjeloviti ispit'!L122</f>
        <v>NE</v>
      </c>
      <c r="M121" s="100">
        <f>'Parcijalni_cjeloviti ispit'!M122</f>
        <v>0</v>
      </c>
      <c r="N121" s="259" t="str">
        <f>'Parcijalni_cjeloviti ispit'!N122</f>
        <v>NE</v>
      </c>
      <c r="O121" s="100">
        <f>'Parcijalni_cjeloviti ispit'!O122</f>
        <v>0</v>
      </c>
      <c r="P121" s="259" t="str">
        <f>'Parcijalni_cjeloviti ispit'!P122</f>
        <v>NE</v>
      </c>
      <c r="Q121" s="252">
        <f>'Parcijalni_cjeloviti ispit'!Q122</f>
        <v>0</v>
      </c>
      <c r="R121" s="252" t="str">
        <f>'Parcijalni_cjeloviti ispit'!R122</f>
        <v>NE</v>
      </c>
    </row>
    <row r="122" spans="1:18" ht="15.75" thickBot="1" x14ac:dyDescent="0.3">
      <c r="A122" s="262">
        <f>'Parcijalni_cjeloviti ispit'!A123</f>
        <v>0</v>
      </c>
      <c r="B122" s="264">
        <f>'Parcijalni_cjeloviti ispit'!B123</f>
        <v>0</v>
      </c>
      <c r="C122" s="262">
        <f>'Parcijalni_cjeloviti ispit'!C123</f>
        <v>0</v>
      </c>
      <c r="D122" s="101" t="str">
        <f>'Parcijalni_cjeloviti ispit'!D123</f>
        <v>P</v>
      </c>
      <c r="E122" s="102" t="str">
        <f>'Parcijalni_cjeloviti ispit'!E123</f>
        <v/>
      </c>
      <c r="F122" s="260">
        <f>'Parcijalni_cjeloviti ispit'!F123</f>
        <v>0</v>
      </c>
      <c r="G122" s="103" t="str">
        <f>'Parcijalni_cjeloviti ispit'!G123</f>
        <v/>
      </c>
      <c r="H122" s="260">
        <f>'Parcijalni_cjeloviti ispit'!H123</f>
        <v>0</v>
      </c>
      <c r="I122" s="103" t="str">
        <f>'Parcijalni_cjeloviti ispit'!I123</f>
        <v/>
      </c>
      <c r="J122" s="260">
        <f>'Parcijalni_cjeloviti ispit'!J123</f>
        <v>0</v>
      </c>
      <c r="K122" s="103" t="str">
        <f>'Parcijalni_cjeloviti ispit'!K123</f>
        <v/>
      </c>
      <c r="L122" s="260">
        <f>'Parcijalni_cjeloviti ispit'!L123</f>
        <v>0</v>
      </c>
      <c r="M122" s="103" t="str">
        <f>'Parcijalni_cjeloviti ispit'!M123</f>
        <v/>
      </c>
      <c r="N122" s="260">
        <f>'Parcijalni_cjeloviti ispit'!N123</f>
        <v>0</v>
      </c>
      <c r="O122" s="103" t="str">
        <f>'Parcijalni_cjeloviti ispit'!O123</f>
        <v/>
      </c>
      <c r="P122" s="260">
        <f>'Parcijalni_cjeloviti ispit'!P123</f>
        <v>0</v>
      </c>
      <c r="Q122" s="251">
        <f>'Parcijalni_cjeloviti ispit'!Q123</f>
        <v>0</v>
      </c>
      <c r="R122" s="251">
        <f>'Parcijalni_cjeloviti ispit'!R123</f>
        <v>0</v>
      </c>
    </row>
    <row r="123" spans="1:18" x14ac:dyDescent="0.25">
      <c r="A123" s="261">
        <f>'Parcijalni_cjeloviti ispit'!A124</f>
        <v>59</v>
      </c>
      <c r="B123" s="263" t="str">
        <f>'Parcijalni_cjeloviti ispit'!B124</f>
        <v xml:space="preserve"> </v>
      </c>
      <c r="C123" s="261">
        <f>'Parcijalni_cjeloviti ispit'!C124</f>
        <v>0</v>
      </c>
      <c r="D123" s="99" t="str">
        <f>'Parcijalni_cjeloviti ispit'!D124</f>
        <v>B</v>
      </c>
      <c r="E123" s="100">
        <f>'Parcijalni_cjeloviti ispit'!E124</f>
        <v>0</v>
      </c>
      <c r="F123" s="259" t="str">
        <f>'Parcijalni_cjeloviti ispit'!F124</f>
        <v>NE</v>
      </c>
      <c r="G123" s="100">
        <f>'Parcijalni_cjeloviti ispit'!G124</f>
        <v>0</v>
      </c>
      <c r="H123" s="259" t="str">
        <f>'Parcijalni_cjeloviti ispit'!H124</f>
        <v>NE</v>
      </c>
      <c r="I123" s="100">
        <f>'Parcijalni_cjeloviti ispit'!I124</f>
        <v>0</v>
      </c>
      <c r="J123" s="259" t="str">
        <f>'Parcijalni_cjeloviti ispit'!J124</f>
        <v>NE</v>
      </c>
      <c r="K123" s="100">
        <f>'Parcijalni_cjeloviti ispit'!K124</f>
        <v>0</v>
      </c>
      <c r="L123" s="259" t="str">
        <f>'Parcijalni_cjeloviti ispit'!L124</f>
        <v>NE</v>
      </c>
      <c r="M123" s="100">
        <f>'Parcijalni_cjeloviti ispit'!M124</f>
        <v>0</v>
      </c>
      <c r="N123" s="259" t="str">
        <f>'Parcijalni_cjeloviti ispit'!N124</f>
        <v>NE</v>
      </c>
      <c r="O123" s="100">
        <f>'Parcijalni_cjeloviti ispit'!O124</f>
        <v>0</v>
      </c>
      <c r="P123" s="259" t="str">
        <f>'Parcijalni_cjeloviti ispit'!P124</f>
        <v>NE</v>
      </c>
      <c r="Q123" s="252">
        <f>'Parcijalni_cjeloviti ispit'!Q124</f>
        <v>0</v>
      </c>
      <c r="R123" s="252" t="str">
        <f>'Parcijalni_cjeloviti ispit'!R124</f>
        <v>NE</v>
      </c>
    </row>
    <row r="124" spans="1:18" ht="15.75" thickBot="1" x14ac:dyDescent="0.3">
      <c r="A124" s="262">
        <f>'Parcijalni_cjeloviti ispit'!A125</f>
        <v>0</v>
      </c>
      <c r="B124" s="264">
        <f>'Parcijalni_cjeloviti ispit'!B125</f>
        <v>0</v>
      </c>
      <c r="C124" s="262">
        <f>'Parcijalni_cjeloviti ispit'!C125</f>
        <v>0</v>
      </c>
      <c r="D124" s="101" t="str">
        <f>'Parcijalni_cjeloviti ispit'!D125</f>
        <v>P</v>
      </c>
      <c r="E124" s="102" t="str">
        <f>'Parcijalni_cjeloviti ispit'!E125</f>
        <v/>
      </c>
      <c r="F124" s="260">
        <f>'Parcijalni_cjeloviti ispit'!F125</f>
        <v>0</v>
      </c>
      <c r="G124" s="103" t="str">
        <f>'Parcijalni_cjeloviti ispit'!G125</f>
        <v/>
      </c>
      <c r="H124" s="260">
        <f>'Parcijalni_cjeloviti ispit'!H125</f>
        <v>0</v>
      </c>
      <c r="I124" s="103" t="str">
        <f>'Parcijalni_cjeloviti ispit'!I125</f>
        <v/>
      </c>
      <c r="J124" s="260">
        <f>'Parcijalni_cjeloviti ispit'!J125</f>
        <v>0</v>
      </c>
      <c r="K124" s="103" t="str">
        <f>'Parcijalni_cjeloviti ispit'!K125</f>
        <v/>
      </c>
      <c r="L124" s="260">
        <f>'Parcijalni_cjeloviti ispit'!L125</f>
        <v>0</v>
      </c>
      <c r="M124" s="103" t="str">
        <f>'Parcijalni_cjeloviti ispit'!M125</f>
        <v/>
      </c>
      <c r="N124" s="260">
        <f>'Parcijalni_cjeloviti ispit'!N125</f>
        <v>0</v>
      </c>
      <c r="O124" s="103" t="str">
        <f>'Parcijalni_cjeloviti ispit'!O125</f>
        <v/>
      </c>
      <c r="P124" s="260">
        <f>'Parcijalni_cjeloviti ispit'!P125</f>
        <v>0</v>
      </c>
      <c r="Q124" s="251">
        <f>'Parcijalni_cjeloviti ispit'!Q125</f>
        <v>0</v>
      </c>
      <c r="R124" s="251">
        <f>'Parcijalni_cjeloviti ispit'!R125</f>
        <v>0</v>
      </c>
    </row>
    <row r="125" spans="1:18" x14ac:dyDescent="0.25">
      <c r="A125" s="261">
        <f>'Parcijalni_cjeloviti ispit'!A126</f>
        <v>60</v>
      </c>
      <c r="B125" s="263" t="str">
        <f>'Parcijalni_cjeloviti ispit'!B126</f>
        <v xml:space="preserve"> </v>
      </c>
      <c r="C125" s="261">
        <f>'Parcijalni_cjeloviti ispit'!C126</f>
        <v>0</v>
      </c>
      <c r="D125" s="99" t="str">
        <f>'Parcijalni_cjeloviti ispit'!D126</f>
        <v>B</v>
      </c>
      <c r="E125" s="100">
        <f>'Parcijalni_cjeloviti ispit'!E126</f>
        <v>0</v>
      </c>
      <c r="F125" s="259" t="str">
        <f>'Parcijalni_cjeloviti ispit'!F126</f>
        <v>NE</v>
      </c>
      <c r="G125" s="100">
        <f>'Parcijalni_cjeloviti ispit'!G126</f>
        <v>0</v>
      </c>
      <c r="H125" s="259" t="str">
        <f>'Parcijalni_cjeloviti ispit'!H126</f>
        <v>NE</v>
      </c>
      <c r="I125" s="100">
        <f>'Parcijalni_cjeloviti ispit'!I126</f>
        <v>0</v>
      </c>
      <c r="J125" s="259" t="str">
        <f>'Parcijalni_cjeloviti ispit'!J126</f>
        <v>NE</v>
      </c>
      <c r="K125" s="100">
        <f>'Parcijalni_cjeloviti ispit'!K126</f>
        <v>0</v>
      </c>
      <c r="L125" s="259" t="str">
        <f>'Parcijalni_cjeloviti ispit'!L126</f>
        <v>NE</v>
      </c>
      <c r="M125" s="100">
        <f>'Parcijalni_cjeloviti ispit'!M126</f>
        <v>0</v>
      </c>
      <c r="N125" s="259" t="str">
        <f>'Parcijalni_cjeloviti ispit'!N126</f>
        <v>NE</v>
      </c>
      <c r="O125" s="100">
        <f>'Parcijalni_cjeloviti ispit'!O126</f>
        <v>0</v>
      </c>
      <c r="P125" s="259" t="str">
        <f>'Parcijalni_cjeloviti ispit'!P126</f>
        <v>NE</v>
      </c>
      <c r="Q125" s="252">
        <f>'Parcijalni_cjeloviti ispit'!Q126</f>
        <v>0</v>
      </c>
      <c r="R125" s="252" t="str">
        <f>'Parcijalni_cjeloviti ispit'!R126</f>
        <v>NE</v>
      </c>
    </row>
    <row r="126" spans="1:18" ht="15.75" thickBot="1" x14ac:dyDescent="0.3">
      <c r="A126" s="262">
        <f>'Parcijalni_cjeloviti ispit'!A127</f>
        <v>0</v>
      </c>
      <c r="B126" s="264">
        <f>'Parcijalni_cjeloviti ispit'!B127</f>
        <v>0</v>
      </c>
      <c r="C126" s="262">
        <f>'Parcijalni_cjeloviti ispit'!C127</f>
        <v>0</v>
      </c>
      <c r="D126" s="101" t="str">
        <f>'Parcijalni_cjeloviti ispit'!D127</f>
        <v>P</v>
      </c>
      <c r="E126" s="102" t="str">
        <f>'Parcijalni_cjeloviti ispit'!E127</f>
        <v/>
      </c>
      <c r="F126" s="260">
        <f>'Parcijalni_cjeloviti ispit'!F127</f>
        <v>0</v>
      </c>
      <c r="G126" s="103" t="str">
        <f>'Parcijalni_cjeloviti ispit'!G127</f>
        <v/>
      </c>
      <c r="H126" s="260">
        <f>'Parcijalni_cjeloviti ispit'!H127</f>
        <v>0</v>
      </c>
      <c r="I126" s="103" t="str">
        <f>'Parcijalni_cjeloviti ispit'!I127</f>
        <v/>
      </c>
      <c r="J126" s="260">
        <f>'Parcijalni_cjeloviti ispit'!J127</f>
        <v>0</v>
      </c>
      <c r="K126" s="103" t="str">
        <f>'Parcijalni_cjeloviti ispit'!K127</f>
        <v/>
      </c>
      <c r="L126" s="260">
        <f>'Parcijalni_cjeloviti ispit'!L127</f>
        <v>0</v>
      </c>
      <c r="M126" s="103" t="str">
        <f>'Parcijalni_cjeloviti ispit'!M127</f>
        <v/>
      </c>
      <c r="N126" s="260">
        <f>'Parcijalni_cjeloviti ispit'!N127</f>
        <v>0</v>
      </c>
      <c r="O126" s="103" t="str">
        <f>'Parcijalni_cjeloviti ispit'!O127</f>
        <v/>
      </c>
      <c r="P126" s="260">
        <f>'Parcijalni_cjeloviti ispit'!P127</f>
        <v>0</v>
      </c>
      <c r="Q126" s="251">
        <f>'Parcijalni_cjeloviti ispit'!Q127</f>
        <v>0</v>
      </c>
      <c r="R126" s="251">
        <f>'Parcijalni_cjeloviti ispit'!R127</f>
        <v>0</v>
      </c>
    </row>
    <row r="127" spans="1:18" x14ac:dyDescent="0.25">
      <c r="A127" s="261">
        <f>'Parcijalni_cjeloviti ispit'!A128</f>
        <v>61</v>
      </c>
      <c r="B127" s="263" t="str">
        <f>'Parcijalni_cjeloviti ispit'!B128</f>
        <v xml:space="preserve"> </v>
      </c>
      <c r="C127" s="261">
        <f>'Parcijalni_cjeloviti ispit'!C128</f>
        <v>0</v>
      </c>
      <c r="D127" s="99" t="str">
        <f>'Parcijalni_cjeloviti ispit'!D128</f>
        <v>B</v>
      </c>
      <c r="E127" s="100">
        <f>'Parcijalni_cjeloviti ispit'!E128</f>
        <v>0</v>
      </c>
      <c r="F127" s="259" t="str">
        <f>'Parcijalni_cjeloviti ispit'!F128</f>
        <v>NE</v>
      </c>
      <c r="G127" s="100">
        <f>'Parcijalni_cjeloviti ispit'!G128</f>
        <v>0</v>
      </c>
      <c r="H127" s="259" t="str">
        <f>'Parcijalni_cjeloviti ispit'!H128</f>
        <v>NE</v>
      </c>
      <c r="I127" s="100">
        <f>'Parcijalni_cjeloviti ispit'!I128</f>
        <v>0</v>
      </c>
      <c r="J127" s="259" t="str">
        <f>'Parcijalni_cjeloviti ispit'!J128</f>
        <v>NE</v>
      </c>
      <c r="K127" s="100">
        <f>'Parcijalni_cjeloviti ispit'!K128</f>
        <v>0</v>
      </c>
      <c r="L127" s="259" t="str">
        <f>'Parcijalni_cjeloviti ispit'!L128</f>
        <v>NE</v>
      </c>
      <c r="M127" s="100">
        <f>'Parcijalni_cjeloviti ispit'!M128</f>
        <v>0</v>
      </c>
      <c r="N127" s="259" t="str">
        <f>'Parcijalni_cjeloviti ispit'!N128</f>
        <v>NE</v>
      </c>
      <c r="O127" s="100">
        <f>'Parcijalni_cjeloviti ispit'!O128</f>
        <v>0</v>
      </c>
      <c r="P127" s="259" t="str">
        <f>'Parcijalni_cjeloviti ispit'!P128</f>
        <v>NE</v>
      </c>
      <c r="Q127" s="252">
        <f>'Parcijalni_cjeloviti ispit'!Q128</f>
        <v>0</v>
      </c>
      <c r="R127" s="252" t="str">
        <f>'Parcijalni_cjeloviti ispit'!R128</f>
        <v>NE</v>
      </c>
    </row>
    <row r="128" spans="1:18" ht="15.75" thickBot="1" x14ac:dyDescent="0.3">
      <c r="A128" s="262">
        <f>'Parcijalni_cjeloviti ispit'!A129</f>
        <v>0</v>
      </c>
      <c r="B128" s="264">
        <f>'Parcijalni_cjeloviti ispit'!B129</f>
        <v>0</v>
      </c>
      <c r="C128" s="262">
        <f>'Parcijalni_cjeloviti ispit'!C129</f>
        <v>0</v>
      </c>
      <c r="D128" s="101" t="str">
        <f>'Parcijalni_cjeloviti ispit'!D129</f>
        <v>P</v>
      </c>
      <c r="E128" s="102" t="str">
        <f>'Parcijalni_cjeloviti ispit'!E129</f>
        <v/>
      </c>
      <c r="F128" s="260">
        <f>'Parcijalni_cjeloviti ispit'!F129</f>
        <v>0</v>
      </c>
      <c r="G128" s="103" t="str">
        <f>'Parcijalni_cjeloviti ispit'!G129</f>
        <v/>
      </c>
      <c r="H128" s="260">
        <f>'Parcijalni_cjeloviti ispit'!H129</f>
        <v>0</v>
      </c>
      <c r="I128" s="103" t="str">
        <f>'Parcijalni_cjeloviti ispit'!I129</f>
        <v/>
      </c>
      <c r="J128" s="260">
        <f>'Parcijalni_cjeloviti ispit'!J129</f>
        <v>0</v>
      </c>
      <c r="K128" s="103" t="str">
        <f>'Parcijalni_cjeloviti ispit'!K129</f>
        <v/>
      </c>
      <c r="L128" s="260">
        <f>'Parcijalni_cjeloviti ispit'!L129</f>
        <v>0</v>
      </c>
      <c r="M128" s="103" t="str">
        <f>'Parcijalni_cjeloviti ispit'!M129</f>
        <v/>
      </c>
      <c r="N128" s="260">
        <f>'Parcijalni_cjeloviti ispit'!N129</f>
        <v>0</v>
      </c>
      <c r="O128" s="103" t="str">
        <f>'Parcijalni_cjeloviti ispit'!O129</f>
        <v/>
      </c>
      <c r="P128" s="260">
        <f>'Parcijalni_cjeloviti ispit'!P129</f>
        <v>0</v>
      </c>
      <c r="Q128" s="251">
        <f>'Parcijalni_cjeloviti ispit'!Q129</f>
        <v>0</v>
      </c>
      <c r="R128" s="251">
        <f>'Parcijalni_cjeloviti ispit'!R129</f>
        <v>0</v>
      </c>
    </row>
    <row r="129" spans="1:18" x14ac:dyDescent="0.25">
      <c r="A129" s="261">
        <f>'Parcijalni_cjeloviti ispit'!A130</f>
        <v>62</v>
      </c>
      <c r="B129" s="263" t="str">
        <f>'Parcijalni_cjeloviti ispit'!B130</f>
        <v xml:space="preserve"> </v>
      </c>
      <c r="C129" s="261">
        <f>'Parcijalni_cjeloviti ispit'!C130</f>
        <v>0</v>
      </c>
      <c r="D129" s="99" t="str">
        <f>'Parcijalni_cjeloviti ispit'!D130</f>
        <v>B</v>
      </c>
      <c r="E129" s="100">
        <f>'Parcijalni_cjeloviti ispit'!E130</f>
        <v>0</v>
      </c>
      <c r="F129" s="259" t="str">
        <f>'Parcijalni_cjeloviti ispit'!F130</f>
        <v>NE</v>
      </c>
      <c r="G129" s="100">
        <f>'Parcijalni_cjeloviti ispit'!G130</f>
        <v>0</v>
      </c>
      <c r="H129" s="259" t="str">
        <f>'Parcijalni_cjeloviti ispit'!H130</f>
        <v>NE</v>
      </c>
      <c r="I129" s="100">
        <f>'Parcijalni_cjeloviti ispit'!I130</f>
        <v>0</v>
      </c>
      <c r="J129" s="259" t="str">
        <f>'Parcijalni_cjeloviti ispit'!J130</f>
        <v>NE</v>
      </c>
      <c r="K129" s="100">
        <f>'Parcijalni_cjeloviti ispit'!K130</f>
        <v>0</v>
      </c>
      <c r="L129" s="259" t="str">
        <f>'Parcijalni_cjeloviti ispit'!L130</f>
        <v>NE</v>
      </c>
      <c r="M129" s="100">
        <f>'Parcijalni_cjeloviti ispit'!M130</f>
        <v>0</v>
      </c>
      <c r="N129" s="259" t="str">
        <f>'Parcijalni_cjeloviti ispit'!N130</f>
        <v>NE</v>
      </c>
      <c r="O129" s="100">
        <f>'Parcijalni_cjeloviti ispit'!O130</f>
        <v>0</v>
      </c>
      <c r="P129" s="259" t="str">
        <f>'Parcijalni_cjeloviti ispit'!P130</f>
        <v>NE</v>
      </c>
      <c r="Q129" s="252">
        <f>'Parcijalni_cjeloviti ispit'!Q130</f>
        <v>0</v>
      </c>
      <c r="R129" s="252" t="str">
        <f>'Parcijalni_cjeloviti ispit'!R130</f>
        <v>NE</v>
      </c>
    </row>
    <row r="130" spans="1:18" ht="15.75" thickBot="1" x14ac:dyDescent="0.3">
      <c r="A130" s="262">
        <f>'Parcijalni_cjeloviti ispit'!A131</f>
        <v>0</v>
      </c>
      <c r="B130" s="264">
        <f>'Parcijalni_cjeloviti ispit'!B131</f>
        <v>0</v>
      </c>
      <c r="C130" s="262">
        <f>'Parcijalni_cjeloviti ispit'!C131</f>
        <v>0</v>
      </c>
      <c r="D130" s="101" t="str">
        <f>'Parcijalni_cjeloviti ispit'!D131</f>
        <v>P</v>
      </c>
      <c r="E130" s="102" t="str">
        <f>'Parcijalni_cjeloviti ispit'!E131</f>
        <v/>
      </c>
      <c r="F130" s="260">
        <f>'Parcijalni_cjeloviti ispit'!F131</f>
        <v>0</v>
      </c>
      <c r="G130" s="103" t="str">
        <f>'Parcijalni_cjeloviti ispit'!G131</f>
        <v/>
      </c>
      <c r="H130" s="260">
        <f>'Parcijalni_cjeloviti ispit'!H131</f>
        <v>0</v>
      </c>
      <c r="I130" s="103" t="str">
        <f>'Parcijalni_cjeloviti ispit'!I131</f>
        <v/>
      </c>
      <c r="J130" s="260">
        <f>'Parcijalni_cjeloviti ispit'!J131</f>
        <v>0</v>
      </c>
      <c r="K130" s="103" t="str">
        <f>'Parcijalni_cjeloviti ispit'!K131</f>
        <v/>
      </c>
      <c r="L130" s="260">
        <f>'Parcijalni_cjeloviti ispit'!L131</f>
        <v>0</v>
      </c>
      <c r="M130" s="103" t="str">
        <f>'Parcijalni_cjeloviti ispit'!M131</f>
        <v/>
      </c>
      <c r="N130" s="260">
        <f>'Parcijalni_cjeloviti ispit'!N131</f>
        <v>0</v>
      </c>
      <c r="O130" s="103" t="str">
        <f>'Parcijalni_cjeloviti ispit'!O131</f>
        <v/>
      </c>
      <c r="P130" s="260">
        <f>'Parcijalni_cjeloviti ispit'!P131</f>
        <v>0</v>
      </c>
      <c r="Q130" s="251">
        <f>'Parcijalni_cjeloviti ispit'!Q131</f>
        <v>0</v>
      </c>
      <c r="R130" s="251">
        <f>'Parcijalni_cjeloviti ispit'!R131</f>
        <v>0</v>
      </c>
    </row>
    <row r="131" spans="1:18" x14ac:dyDescent="0.25">
      <c r="A131" s="261">
        <f>'Parcijalni_cjeloviti ispit'!A132</f>
        <v>63</v>
      </c>
      <c r="B131" s="263" t="str">
        <f>'Parcijalni_cjeloviti ispit'!B132</f>
        <v xml:space="preserve"> </v>
      </c>
      <c r="C131" s="261">
        <f>'Parcijalni_cjeloviti ispit'!C132</f>
        <v>0</v>
      </c>
      <c r="D131" s="99" t="str">
        <f>'Parcijalni_cjeloviti ispit'!D132</f>
        <v>B</v>
      </c>
      <c r="E131" s="100">
        <f>'Parcijalni_cjeloviti ispit'!E132</f>
        <v>0</v>
      </c>
      <c r="F131" s="259" t="str">
        <f>'Parcijalni_cjeloviti ispit'!F132</f>
        <v>NE</v>
      </c>
      <c r="G131" s="100">
        <f>'Parcijalni_cjeloviti ispit'!G132</f>
        <v>0</v>
      </c>
      <c r="H131" s="259" t="str">
        <f>'Parcijalni_cjeloviti ispit'!H132</f>
        <v>NE</v>
      </c>
      <c r="I131" s="100">
        <f>'Parcijalni_cjeloviti ispit'!I132</f>
        <v>0</v>
      </c>
      <c r="J131" s="259" t="str">
        <f>'Parcijalni_cjeloviti ispit'!J132</f>
        <v>NE</v>
      </c>
      <c r="K131" s="100">
        <f>'Parcijalni_cjeloviti ispit'!K132</f>
        <v>0</v>
      </c>
      <c r="L131" s="259" t="str">
        <f>'Parcijalni_cjeloviti ispit'!L132</f>
        <v>NE</v>
      </c>
      <c r="M131" s="100">
        <f>'Parcijalni_cjeloviti ispit'!M132</f>
        <v>0</v>
      </c>
      <c r="N131" s="259" t="str">
        <f>'Parcijalni_cjeloviti ispit'!N132</f>
        <v>NE</v>
      </c>
      <c r="O131" s="100">
        <f>'Parcijalni_cjeloviti ispit'!O132</f>
        <v>0</v>
      </c>
      <c r="P131" s="259" t="str">
        <f>'Parcijalni_cjeloviti ispit'!P132</f>
        <v>NE</v>
      </c>
      <c r="Q131" s="252">
        <f>'Parcijalni_cjeloviti ispit'!Q132</f>
        <v>0</v>
      </c>
      <c r="R131" s="252" t="str">
        <f>'Parcijalni_cjeloviti ispit'!R132</f>
        <v>NE</v>
      </c>
    </row>
    <row r="132" spans="1:18" ht="15.75" thickBot="1" x14ac:dyDescent="0.3">
      <c r="A132" s="262">
        <f>'Parcijalni_cjeloviti ispit'!A133</f>
        <v>0</v>
      </c>
      <c r="B132" s="264">
        <f>'Parcijalni_cjeloviti ispit'!B133</f>
        <v>0</v>
      </c>
      <c r="C132" s="262">
        <f>'Parcijalni_cjeloviti ispit'!C133</f>
        <v>0</v>
      </c>
      <c r="D132" s="101" t="str">
        <f>'Parcijalni_cjeloviti ispit'!D133</f>
        <v>P</v>
      </c>
      <c r="E132" s="102" t="str">
        <f>'Parcijalni_cjeloviti ispit'!E133</f>
        <v/>
      </c>
      <c r="F132" s="260">
        <f>'Parcijalni_cjeloviti ispit'!F133</f>
        <v>0</v>
      </c>
      <c r="G132" s="103" t="str">
        <f>'Parcijalni_cjeloviti ispit'!G133</f>
        <v/>
      </c>
      <c r="H132" s="260">
        <f>'Parcijalni_cjeloviti ispit'!H133</f>
        <v>0</v>
      </c>
      <c r="I132" s="103" t="str">
        <f>'Parcijalni_cjeloviti ispit'!I133</f>
        <v/>
      </c>
      <c r="J132" s="260">
        <f>'Parcijalni_cjeloviti ispit'!J133</f>
        <v>0</v>
      </c>
      <c r="K132" s="103" t="str">
        <f>'Parcijalni_cjeloviti ispit'!K133</f>
        <v/>
      </c>
      <c r="L132" s="260">
        <f>'Parcijalni_cjeloviti ispit'!L133</f>
        <v>0</v>
      </c>
      <c r="M132" s="103" t="str">
        <f>'Parcijalni_cjeloviti ispit'!M133</f>
        <v/>
      </c>
      <c r="N132" s="260">
        <f>'Parcijalni_cjeloviti ispit'!N133</f>
        <v>0</v>
      </c>
      <c r="O132" s="103" t="str">
        <f>'Parcijalni_cjeloviti ispit'!O133</f>
        <v/>
      </c>
      <c r="P132" s="260">
        <f>'Parcijalni_cjeloviti ispit'!P133</f>
        <v>0</v>
      </c>
      <c r="Q132" s="251">
        <f>'Parcijalni_cjeloviti ispit'!Q133</f>
        <v>0</v>
      </c>
      <c r="R132" s="251">
        <f>'Parcijalni_cjeloviti ispit'!R133</f>
        <v>0</v>
      </c>
    </row>
    <row r="133" spans="1:18" x14ac:dyDescent="0.25">
      <c r="A133" s="261">
        <f>'Parcijalni_cjeloviti ispit'!A134</f>
        <v>64</v>
      </c>
      <c r="B133" s="263" t="str">
        <f>'Parcijalni_cjeloviti ispit'!B134</f>
        <v xml:space="preserve"> </v>
      </c>
      <c r="C133" s="261">
        <f>'Parcijalni_cjeloviti ispit'!C134</f>
        <v>0</v>
      </c>
      <c r="D133" s="99" t="str">
        <f>'Parcijalni_cjeloviti ispit'!D134</f>
        <v>B</v>
      </c>
      <c r="E133" s="100">
        <f>'Parcijalni_cjeloviti ispit'!E134</f>
        <v>0</v>
      </c>
      <c r="F133" s="259" t="str">
        <f>'Parcijalni_cjeloviti ispit'!F134</f>
        <v>NE</v>
      </c>
      <c r="G133" s="100">
        <f>'Parcijalni_cjeloviti ispit'!G134</f>
        <v>0</v>
      </c>
      <c r="H133" s="259" t="str">
        <f>'Parcijalni_cjeloviti ispit'!H134</f>
        <v>NE</v>
      </c>
      <c r="I133" s="100">
        <f>'Parcijalni_cjeloviti ispit'!I134</f>
        <v>0</v>
      </c>
      <c r="J133" s="259" t="str">
        <f>'Parcijalni_cjeloviti ispit'!J134</f>
        <v>NE</v>
      </c>
      <c r="K133" s="100">
        <f>'Parcijalni_cjeloviti ispit'!K134</f>
        <v>0</v>
      </c>
      <c r="L133" s="259" t="str">
        <f>'Parcijalni_cjeloviti ispit'!L134</f>
        <v>NE</v>
      </c>
      <c r="M133" s="100">
        <f>'Parcijalni_cjeloviti ispit'!M134</f>
        <v>0</v>
      </c>
      <c r="N133" s="259" t="str">
        <f>'Parcijalni_cjeloviti ispit'!N134</f>
        <v>NE</v>
      </c>
      <c r="O133" s="100">
        <f>'Parcijalni_cjeloviti ispit'!O134</f>
        <v>0</v>
      </c>
      <c r="P133" s="259" t="str">
        <f>'Parcijalni_cjeloviti ispit'!P134</f>
        <v>NE</v>
      </c>
      <c r="Q133" s="252">
        <f>'Parcijalni_cjeloviti ispit'!Q134</f>
        <v>0</v>
      </c>
      <c r="R133" s="252" t="str">
        <f>'Parcijalni_cjeloviti ispit'!R134</f>
        <v>NE</v>
      </c>
    </row>
    <row r="134" spans="1:18" ht="15.75" thickBot="1" x14ac:dyDescent="0.3">
      <c r="A134" s="262">
        <f>'Parcijalni_cjeloviti ispit'!A135</f>
        <v>0</v>
      </c>
      <c r="B134" s="264">
        <f>'Parcijalni_cjeloviti ispit'!B135</f>
        <v>0</v>
      </c>
      <c r="C134" s="262">
        <f>'Parcijalni_cjeloviti ispit'!C135</f>
        <v>0</v>
      </c>
      <c r="D134" s="101" t="str">
        <f>'Parcijalni_cjeloviti ispit'!D135</f>
        <v>P</v>
      </c>
      <c r="E134" s="102" t="str">
        <f>'Parcijalni_cjeloviti ispit'!E135</f>
        <v/>
      </c>
      <c r="F134" s="260">
        <f>'Parcijalni_cjeloviti ispit'!F135</f>
        <v>0</v>
      </c>
      <c r="G134" s="103" t="str">
        <f>'Parcijalni_cjeloviti ispit'!G135</f>
        <v/>
      </c>
      <c r="H134" s="260">
        <f>'Parcijalni_cjeloviti ispit'!H135</f>
        <v>0</v>
      </c>
      <c r="I134" s="103" t="str">
        <f>'Parcijalni_cjeloviti ispit'!I135</f>
        <v/>
      </c>
      <c r="J134" s="260">
        <f>'Parcijalni_cjeloviti ispit'!J135</f>
        <v>0</v>
      </c>
      <c r="K134" s="103" t="str">
        <f>'Parcijalni_cjeloviti ispit'!K135</f>
        <v/>
      </c>
      <c r="L134" s="260">
        <f>'Parcijalni_cjeloviti ispit'!L135</f>
        <v>0</v>
      </c>
      <c r="M134" s="103" t="str">
        <f>'Parcijalni_cjeloviti ispit'!M135</f>
        <v/>
      </c>
      <c r="N134" s="260">
        <f>'Parcijalni_cjeloviti ispit'!N135</f>
        <v>0</v>
      </c>
      <c r="O134" s="103" t="str">
        <f>'Parcijalni_cjeloviti ispit'!O135</f>
        <v/>
      </c>
      <c r="P134" s="260">
        <f>'Parcijalni_cjeloviti ispit'!P135</f>
        <v>0</v>
      </c>
      <c r="Q134" s="251">
        <f>'Parcijalni_cjeloviti ispit'!Q135</f>
        <v>0</v>
      </c>
      <c r="R134" s="251">
        <f>'Parcijalni_cjeloviti ispit'!R135</f>
        <v>0</v>
      </c>
    </row>
    <row r="135" spans="1:18" x14ac:dyDescent="0.25">
      <c r="A135" s="261">
        <f>'Parcijalni_cjeloviti ispit'!A136</f>
        <v>65</v>
      </c>
      <c r="B135" s="263" t="str">
        <f>'Parcijalni_cjeloviti ispit'!B136</f>
        <v xml:space="preserve"> </v>
      </c>
      <c r="C135" s="261">
        <f>'Parcijalni_cjeloviti ispit'!C136</f>
        <v>0</v>
      </c>
      <c r="D135" s="99" t="str">
        <f>'Parcijalni_cjeloviti ispit'!D136</f>
        <v>B</v>
      </c>
      <c r="E135" s="100">
        <f>'Parcijalni_cjeloviti ispit'!E136</f>
        <v>0</v>
      </c>
      <c r="F135" s="259" t="str">
        <f>'Parcijalni_cjeloviti ispit'!F136</f>
        <v>NE</v>
      </c>
      <c r="G135" s="100">
        <f>'Parcijalni_cjeloviti ispit'!G136</f>
        <v>0</v>
      </c>
      <c r="H135" s="259" t="str">
        <f>'Parcijalni_cjeloviti ispit'!H136</f>
        <v>NE</v>
      </c>
      <c r="I135" s="100">
        <f>'Parcijalni_cjeloviti ispit'!I136</f>
        <v>0</v>
      </c>
      <c r="J135" s="259" t="str">
        <f>'Parcijalni_cjeloviti ispit'!J136</f>
        <v>NE</v>
      </c>
      <c r="K135" s="100">
        <f>'Parcijalni_cjeloviti ispit'!K136</f>
        <v>0</v>
      </c>
      <c r="L135" s="259" t="str">
        <f>'Parcijalni_cjeloviti ispit'!L136</f>
        <v>NE</v>
      </c>
      <c r="M135" s="100">
        <f>'Parcijalni_cjeloviti ispit'!M136</f>
        <v>0</v>
      </c>
      <c r="N135" s="259" t="str">
        <f>'Parcijalni_cjeloviti ispit'!N136</f>
        <v>NE</v>
      </c>
      <c r="O135" s="100">
        <f>'Parcijalni_cjeloviti ispit'!O136</f>
        <v>0</v>
      </c>
      <c r="P135" s="259" t="str">
        <f>'Parcijalni_cjeloviti ispit'!P136</f>
        <v>NE</v>
      </c>
      <c r="Q135" s="252">
        <f>'Parcijalni_cjeloviti ispit'!Q136</f>
        <v>0</v>
      </c>
      <c r="R135" s="252" t="str">
        <f>'Parcijalni_cjeloviti ispit'!R136</f>
        <v>NE</v>
      </c>
    </row>
    <row r="136" spans="1:18" ht="15.75" thickBot="1" x14ac:dyDescent="0.3">
      <c r="A136" s="262">
        <f>'Parcijalni_cjeloviti ispit'!A137</f>
        <v>0</v>
      </c>
      <c r="B136" s="264">
        <f>'Parcijalni_cjeloviti ispit'!B137</f>
        <v>0</v>
      </c>
      <c r="C136" s="262">
        <f>'Parcijalni_cjeloviti ispit'!C137</f>
        <v>0</v>
      </c>
      <c r="D136" s="101" t="str">
        <f>'Parcijalni_cjeloviti ispit'!D137</f>
        <v>P</v>
      </c>
      <c r="E136" s="102" t="str">
        <f>'Parcijalni_cjeloviti ispit'!E137</f>
        <v/>
      </c>
      <c r="F136" s="260">
        <f>'Parcijalni_cjeloviti ispit'!F137</f>
        <v>0</v>
      </c>
      <c r="G136" s="103" t="str">
        <f>'Parcijalni_cjeloviti ispit'!G137</f>
        <v/>
      </c>
      <c r="H136" s="260">
        <f>'Parcijalni_cjeloviti ispit'!H137</f>
        <v>0</v>
      </c>
      <c r="I136" s="103" t="str">
        <f>'Parcijalni_cjeloviti ispit'!I137</f>
        <v/>
      </c>
      <c r="J136" s="260">
        <f>'Parcijalni_cjeloviti ispit'!J137</f>
        <v>0</v>
      </c>
      <c r="K136" s="103" t="str">
        <f>'Parcijalni_cjeloviti ispit'!K137</f>
        <v/>
      </c>
      <c r="L136" s="260">
        <f>'Parcijalni_cjeloviti ispit'!L137</f>
        <v>0</v>
      </c>
      <c r="M136" s="103" t="str">
        <f>'Parcijalni_cjeloviti ispit'!M137</f>
        <v/>
      </c>
      <c r="N136" s="260">
        <f>'Parcijalni_cjeloviti ispit'!N137</f>
        <v>0</v>
      </c>
      <c r="O136" s="103" t="str">
        <f>'Parcijalni_cjeloviti ispit'!O137</f>
        <v/>
      </c>
      <c r="P136" s="260">
        <f>'Parcijalni_cjeloviti ispit'!P137</f>
        <v>0</v>
      </c>
      <c r="Q136" s="251">
        <f>'Parcijalni_cjeloviti ispit'!Q137</f>
        <v>0</v>
      </c>
      <c r="R136" s="251">
        <f>'Parcijalni_cjeloviti ispit'!R137</f>
        <v>0</v>
      </c>
    </row>
    <row r="137" spans="1:18" x14ac:dyDescent="0.25">
      <c r="A137" s="261">
        <f>'Parcijalni_cjeloviti ispit'!A138</f>
        <v>66</v>
      </c>
      <c r="B137" s="263" t="str">
        <f>'Parcijalni_cjeloviti ispit'!B138</f>
        <v xml:space="preserve"> </v>
      </c>
      <c r="C137" s="261">
        <f>'Parcijalni_cjeloviti ispit'!C138</f>
        <v>0</v>
      </c>
      <c r="D137" s="99" t="str">
        <f>'Parcijalni_cjeloviti ispit'!D138</f>
        <v>B</v>
      </c>
      <c r="E137" s="100">
        <f>'Parcijalni_cjeloviti ispit'!E138</f>
        <v>0</v>
      </c>
      <c r="F137" s="259" t="str">
        <f>'Parcijalni_cjeloviti ispit'!F138</f>
        <v>NE</v>
      </c>
      <c r="G137" s="100">
        <f>'Parcijalni_cjeloviti ispit'!G138</f>
        <v>0</v>
      </c>
      <c r="H137" s="259" t="str">
        <f>'Parcijalni_cjeloviti ispit'!H138</f>
        <v>NE</v>
      </c>
      <c r="I137" s="100">
        <f>'Parcijalni_cjeloviti ispit'!I138</f>
        <v>0</v>
      </c>
      <c r="J137" s="259" t="str">
        <f>'Parcijalni_cjeloviti ispit'!J138</f>
        <v>NE</v>
      </c>
      <c r="K137" s="100">
        <f>'Parcijalni_cjeloviti ispit'!K138</f>
        <v>0</v>
      </c>
      <c r="L137" s="259" t="str">
        <f>'Parcijalni_cjeloviti ispit'!L138</f>
        <v>NE</v>
      </c>
      <c r="M137" s="100">
        <f>'Parcijalni_cjeloviti ispit'!M138</f>
        <v>0</v>
      </c>
      <c r="N137" s="259" t="str">
        <f>'Parcijalni_cjeloviti ispit'!N138</f>
        <v>NE</v>
      </c>
      <c r="O137" s="100">
        <f>'Parcijalni_cjeloviti ispit'!O138</f>
        <v>0</v>
      </c>
      <c r="P137" s="259" t="str">
        <f>'Parcijalni_cjeloviti ispit'!P138</f>
        <v>NE</v>
      </c>
      <c r="Q137" s="252">
        <f>'Parcijalni_cjeloviti ispit'!Q138</f>
        <v>0</v>
      </c>
      <c r="R137" s="252" t="str">
        <f>'Parcijalni_cjeloviti ispit'!R138</f>
        <v>NE</v>
      </c>
    </row>
    <row r="138" spans="1:18" ht="15.75" thickBot="1" x14ac:dyDescent="0.3">
      <c r="A138" s="262">
        <f>'Parcijalni_cjeloviti ispit'!A139</f>
        <v>0</v>
      </c>
      <c r="B138" s="264">
        <f>'Parcijalni_cjeloviti ispit'!B139</f>
        <v>0</v>
      </c>
      <c r="C138" s="262">
        <f>'Parcijalni_cjeloviti ispit'!C139</f>
        <v>0</v>
      </c>
      <c r="D138" s="101" t="str">
        <f>'Parcijalni_cjeloviti ispit'!D139</f>
        <v>P</v>
      </c>
      <c r="E138" s="102" t="str">
        <f>'Parcijalni_cjeloviti ispit'!E139</f>
        <v/>
      </c>
      <c r="F138" s="260">
        <f>'Parcijalni_cjeloviti ispit'!F139</f>
        <v>0</v>
      </c>
      <c r="G138" s="103" t="str">
        <f>'Parcijalni_cjeloviti ispit'!G139</f>
        <v/>
      </c>
      <c r="H138" s="260">
        <f>'Parcijalni_cjeloviti ispit'!H139</f>
        <v>0</v>
      </c>
      <c r="I138" s="103" t="str">
        <f>'Parcijalni_cjeloviti ispit'!I139</f>
        <v/>
      </c>
      <c r="J138" s="260">
        <f>'Parcijalni_cjeloviti ispit'!J139</f>
        <v>0</v>
      </c>
      <c r="K138" s="103" t="str">
        <f>'Parcijalni_cjeloviti ispit'!K139</f>
        <v/>
      </c>
      <c r="L138" s="260">
        <f>'Parcijalni_cjeloviti ispit'!L139</f>
        <v>0</v>
      </c>
      <c r="M138" s="103" t="str">
        <f>'Parcijalni_cjeloviti ispit'!M139</f>
        <v/>
      </c>
      <c r="N138" s="260">
        <f>'Parcijalni_cjeloviti ispit'!N139</f>
        <v>0</v>
      </c>
      <c r="O138" s="103" t="str">
        <f>'Parcijalni_cjeloviti ispit'!O139</f>
        <v/>
      </c>
      <c r="P138" s="260">
        <f>'Parcijalni_cjeloviti ispit'!P139</f>
        <v>0</v>
      </c>
      <c r="Q138" s="251">
        <f>'Parcijalni_cjeloviti ispit'!Q139</f>
        <v>0</v>
      </c>
      <c r="R138" s="251">
        <f>'Parcijalni_cjeloviti ispit'!R139</f>
        <v>0</v>
      </c>
    </row>
    <row r="139" spans="1:18" x14ac:dyDescent="0.25">
      <c r="A139" s="261">
        <f>'Parcijalni_cjeloviti ispit'!A140</f>
        <v>67</v>
      </c>
      <c r="B139" s="263" t="str">
        <f>'Parcijalni_cjeloviti ispit'!B140</f>
        <v xml:space="preserve"> </v>
      </c>
      <c r="C139" s="261">
        <f>'Parcijalni_cjeloviti ispit'!C140</f>
        <v>0</v>
      </c>
      <c r="D139" s="99" t="str">
        <f>'Parcijalni_cjeloviti ispit'!D140</f>
        <v>B</v>
      </c>
      <c r="E139" s="100">
        <f>'Parcijalni_cjeloviti ispit'!E140</f>
        <v>0</v>
      </c>
      <c r="F139" s="259" t="str">
        <f>'Parcijalni_cjeloviti ispit'!F140</f>
        <v>NE</v>
      </c>
      <c r="G139" s="100">
        <f>'Parcijalni_cjeloviti ispit'!G140</f>
        <v>0</v>
      </c>
      <c r="H139" s="259" t="str">
        <f>'Parcijalni_cjeloviti ispit'!H140</f>
        <v>NE</v>
      </c>
      <c r="I139" s="100">
        <f>'Parcijalni_cjeloviti ispit'!I140</f>
        <v>0</v>
      </c>
      <c r="J139" s="259" t="str">
        <f>'Parcijalni_cjeloviti ispit'!J140</f>
        <v>NE</v>
      </c>
      <c r="K139" s="100">
        <f>'Parcijalni_cjeloviti ispit'!K140</f>
        <v>0</v>
      </c>
      <c r="L139" s="259" t="str">
        <f>'Parcijalni_cjeloviti ispit'!L140</f>
        <v>NE</v>
      </c>
      <c r="M139" s="100">
        <f>'Parcijalni_cjeloviti ispit'!M140</f>
        <v>0</v>
      </c>
      <c r="N139" s="259" t="str">
        <f>'Parcijalni_cjeloviti ispit'!N140</f>
        <v>NE</v>
      </c>
      <c r="O139" s="100">
        <f>'Parcijalni_cjeloviti ispit'!O140</f>
        <v>0</v>
      </c>
      <c r="P139" s="259" t="str">
        <f>'Parcijalni_cjeloviti ispit'!P140</f>
        <v>NE</v>
      </c>
      <c r="Q139" s="252">
        <f>'Parcijalni_cjeloviti ispit'!Q140</f>
        <v>0</v>
      </c>
      <c r="R139" s="252" t="str">
        <f>'Parcijalni_cjeloviti ispit'!R140</f>
        <v>NE</v>
      </c>
    </row>
    <row r="140" spans="1:18" ht="15.75" thickBot="1" x14ac:dyDescent="0.3">
      <c r="A140" s="262">
        <f>'Parcijalni_cjeloviti ispit'!A141</f>
        <v>0</v>
      </c>
      <c r="B140" s="264">
        <f>'Parcijalni_cjeloviti ispit'!B141</f>
        <v>0</v>
      </c>
      <c r="C140" s="262">
        <f>'Parcijalni_cjeloviti ispit'!C141</f>
        <v>0</v>
      </c>
      <c r="D140" s="101" t="str">
        <f>'Parcijalni_cjeloviti ispit'!D141</f>
        <v>P</v>
      </c>
      <c r="E140" s="102" t="str">
        <f>'Parcijalni_cjeloviti ispit'!E141</f>
        <v/>
      </c>
      <c r="F140" s="260">
        <f>'Parcijalni_cjeloviti ispit'!F141</f>
        <v>0</v>
      </c>
      <c r="G140" s="103" t="str">
        <f>'Parcijalni_cjeloviti ispit'!G141</f>
        <v/>
      </c>
      <c r="H140" s="260">
        <f>'Parcijalni_cjeloviti ispit'!H141</f>
        <v>0</v>
      </c>
      <c r="I140" s="103" t="str">
        <f>'Parcijalni_cjeloviti ispit'!I141</f>
        <v/>
      </c>
      <c r="J140" s="260">
        <f>'Parcijalni_cjeloviti ispit'!J141</f>
        <v>0</v>
      </c>
      <c r="K140" s="103" t="str">
        <f>'Parcijalni_cjeloviti ispit'!K141</f>
        <v/>
      </c>
      <c r="L140" s="260">
        <f>'Parcijalni_cjeloviti ispit'!L141</f>
        <v>0</v>
      </c>
      <c r="M140" s="103" t="str">
        <f>'Parcijalni_cjeloviti ispit'!M141</f>
        <v/>
      </c>
      <c r="N140" s="260">
        <f>'Parcijalni_cjeloviti ispit'!N141</f>
        <v>0</v>
      </c>
      <c r="O140" s="103" t="str">
        <f>'Parcijalni_cjeloviti ispit'!O141</f>
        <v/>
      </c>
      <c r="P140" s="260">
        <f>'Parcijalni_cjeloviti ispit'!P141</f>
        <v>0</v>
      </c>
      <c r="Q140" s="251">
        <f>'Parcijalni_cjeloviti ispit'!Q141</f>
        <v>0</v>
      </c>
      <c r="R140" s="251">
        <f>'Parcijalni_cjeloviti ispit'!R141</f>
        <v>0</v>
      </c>
    </row>
    <row r="141" spans="1:18" x14ac:dyDescent="0.25">
      <c r="A141" s="261">
        <f>'Parcijalni_cjeloviti ispit'!A142</f>
        <v>68</v>
      </c>
      <c r="B141" s="263" t="str">
        <f>'Parcijalni_cjeloviti ispit'!B142</f>
        <v xml:space="preserve"> </v>
      </c>
      <c r="C141" s="261">
        <f>'Parcijalni_cjeloviti ispit'!C142</f>
        <v>0</v>
      </c>
      <c r="D141" s="99" t="str">
        <f>'Parcijalni_cjeloviti ispit'!D142</f>
        <v>B</v>
      </c>
      <c r="E141" s="100">
        <f>'Parcijalni_cjeloviti ispit'!E142</f>
        <v>0</v>
      </c>
      <c r="F141" s="259" t="str">
        <f>'Parcijalni_cjeloviti ispit'!F142</f>
        <v>NE</v>
      </c>
      <c r="G141" s="100">
        <f>'Parcijalni_cjeloviti ispit'!G142</f>
        <v>0</v>
      </c>
      <c r="H141" s="259" t="str">
        <f>'Parcijalni_cjeloviti ispit'!H142</f>
        <v>NE</v>
      </c>
      <c r="I141" s="100">
        <f>'Parcijalni_cjeloviti ispit'!I142</f>
        <v>0</v>
      </c>
      <c r="J141" s="259" t="str">
        <f>'Parcijalni_cjeloviti ispit'!J142</f>
        <v>NE</v>
      </c>
      <c r="K141" s="100">
        <f>'Parcijalni_cjeloviti ispit'!K142</f>
        <v>0</v>
      </c>
      <c r="L141" s="259" t="str">
        <f>'Parcijalni_cjeloviti ispit'!L142</f>
        <v>NE</v>
      </c>
      <c r="M141" s="100">
        <f>'Parcijalni_cjeloviti ispit'!M142</f>
        <v>0</v>
      </c>
      <c r="N141" s="259" t="str">
        <f>'Parcijalni_cjeloviti ispit'!N142</f>
        <v>NE</v>
      </c>
      <c r="O141" s="100">
        <f>'Parcijalni_cjeloviti ispit'!O142</f>
        <v>0</v>
      </c>
      <c r="P141" s="259" t="str">
        <f>'Parcijalni_cjeloviti ispit'!P142</f>
        <v>NE</v>
      </c>
      <c r="Q141" s="252">
        <f>'Parcijalni_cjeloviti ispit'!Q142</f>
        <v>0</v>
      </c>
      <c r="R141" s="252" t="str">
        <f>'Parcijalni_cjeloviti ispit'!R142</f>
        <v>NE</v>
      </c>
    </row>
    <row r="142" spans="1:18" ht="15.75" thickBot="1" x14ac:dyDescent="0.3">
      <c r="A142" s="262">
        <f>'Parcijalni_cjeloviti ispit'!A143</f>
        <v>0</v>
      </c>
      <c r="B142" s="264">
        <f>'Parcijalni_cjeloviti ispit'!B143</f>
        <v>0</v>
      </c>
      <c r="C142" s="262">
        <f>'Parcijalni_cjeloviti ispit'!C143</f>
        <v>0</v>
      </c>
      <c r="D142" s="101" t="str">
        <f>'Parcijalni_cjeloviti ispit'!D143</f>
        <v>P</v>
      </c>
      <c r="E142" s="102" t="str">
        <f>'Parcijalni_cjeloviti ispit'!E143</f>
        <v/>
      </c>
      <c r="F142" s="260">
        <f>'Parcijalni_cjeloviti ispit'!F143</f>
        <v>0</v>
      </c>
      <c r="G142" s="103" t="str">
        <f>'Parcijalni_cjeloviti ispit'!G143</f>
        <v/>
      </c>
      <c r="H142" s="260">
        <f>'Parcijalni_cjeloviti ispit'!H143</f>
        <v>0</v>
      </c>
      <c r="I142" s="103" t="str">
        <f>'Parcijalni_cjeloviti ispit'!I143</f>
        <v/>
      </c>
      <c r="J142" s="260">
        <f>'Parcijalni_cjeloviti ispit'!J143</f>
        <v>0</v>
      </c>
      <c r="K142" s="103" t="str">
        <f>'Parcijalni_cjeloviti ispit'!K143</f>
        <v/>
      </c>
      <c r="L142" s="260">
        <f>'Parcijalni_cjeloviti ispit'!L143</f>
        <v>0</v>
      </c>
      <c r="M142" s="103" t="str">
        <f>'Parcijalni_cjeloviti ispit'!M143</f>
        <v/>
      </c>
      <c r="N142" s="260">
        <f>'Parcijalni_cjeloviti ispit'!N143</f>
        <v>0</v>
      </c>
      <c r="O142" s="103" t="str">
        <f>'Parcijalni_cjeloviti ispit'!O143</f>
        <v/>
      </c>
      <c r="P142" s="260">
        <f>'Parcijalni_cjeloviti ispit'!P143</f>
        <v>0</v>
      </c>
      <c r="Q142" s="251">
        <f>'Parcijalni_cjeloviti ispit'!Q143</f>
        <v>0</v>
      </c>
      <c r="R142" s="251">
        <f>'Parcijalni_cjeloviti ispit'!R143</f>
        <v>0</v>
      </c>
    </row>
    <row r="143" spans="1:18" x14ac:dyDescent="0.25">
      <c r="A143" s="261">
        <f>'Parcijalni_cjeloviti ispit'!A144</f>
        <v>69</v>
      </c>
      <c r="B143" s="263" t="str">
        <f>'Parcijalni_cjeloviti ispit'!B144</f>
        <v xml:space="preserve"> </v>
      </c>
      <c r="C143" s="261">
        <f>'Parcijalni_cjeloviti ispit'!C144</f>
        <v>0</v>
      </c>
      <c r="D143" s="99" t="str">
        <f>'Parcijalni_cjeloviti ispit'!D144</f>
        <v>B</v>
      </c>
      <c r="E143" s="100">
        <f>'Parcijalni_cjeloviti ispit'!E144</f>
        <v>0</v>
      </c>
      <c r="F143" s="259" t="str">
        <f>'Parcijalni_cjeloviti ispit'!F144</f>
        <v>NE</v>
      </c>
      <c r="G143" s="100">
        <f>'Parcijalni_cjeloviti ispit'!G144</f>
        <v>0</v>
      </c>
      <c r="H143" s="259" t="str">
        <f>'Parcijalni_cjeloviti ispit'!H144</f>
        <v>NE</v>
      </c>
      <c r="I143" s="100">
        <f>'Parcijalni_cjeloviti ispit'!I144</f>
        <v>0</v>
      </c>
      <c r="J143" s="259" t="str">
        <f>'Parcijalni_cjeloviti ispit'!J144</f>
        <v>NE</v>
      </c>
      <c r="K143" s="100">
        <f>'Parcijalni_cjeloviti ispit'!K144</f>
        <v>0</v>
      </c>
      <c r="L143" s="259" t="str">
        <f>'Parcijalni_cjeloviti ispit'!L144</f>
        <v>NE</v>
      </c>
      <c r="M143" s="100">
        <f>'Parcijalni_cjeloviti ispit'!M144</f>
        <v>0</v>
      </c>
      <c r="N143" s="259" t="str">
        <f>'Parcijalni_cjeloviti ispit'!N144</f>
        <v>NE</v>
      </c>
      <c r="O143" s="100">
        <f>'Parcijalni_cjeloviti ispit'!O144</f>
        <v>0</v>
      </c>
      <c r="P143" s="259" t="str">
        <f>'Parcijalni_cjeloviti ispit'!P144</f>
        <v>NE</v>
      </c>
      <c r="Q143" s="252">
        <f>'Parcijalni_cjeloviti ispit'!Q144</f>
        <v>0</v>
      </c>
      <c r="R143" s="252" t="str">
        <f>'Parcijalni_cjeloviti ispit'!R144</f>
        <v>NE</v>
      </c>
    </row>
    <row r="144" spans="1:18" ht="15.75" thickBot="1" x14ac:dyDescent="0.3">
      <c r="A144" s="262">
        <f>'Parcijalni_cjeloviti ispit'!A145</f>
        <v>0</v>
      </c>
      <c r="B144" s="264">
        <f>'Parcijalni_cjeloviti ispit'!B145</f>
        <v>0</v>
      </c>
      <c r="C144" s="262">
        <f>'Parcijalni_cjeloviti ispit'!C145</f>
        <v>0</v>
      </c>
      <c r="D144" s="101" t="str">
        <f>'Parcijalni_cjeloviti ispit'!D145</f>
        <v>P</v>
      </c>
      <c r="E144" s="102" t="str">
        <f>'Parcijalni_cjeloviti ispit'!E145</f>
        <v/>
      </c>
      <c r="F144" s="260">
        <f>'Parcijalni_cjeloviti ispit'!F145</f>
        <v>0</v>
      </c>
      <c r="G144" s="103" t="str">
        <f>'Parcijalni_cjeloviti ispit'!G145</f>
        <v/>
      </c>
      <c r="H144" s="260">
        <f>'Parcijalni_cjeloviti ispit'!H145</f>
        <v>0</v>
      </c>
      <c r="I144" s="103" t="str">
        <f>'Parcijalni_cjeloviti ispit'!I145</f>
        <v/>
      </c>
      <c r="J144" s="260">
        <f>'Parcijalni_cjeloviti ispit'!J145</f>
        <v>0</v>
      </c>
      <c r="K144" s="103" t="str">
        <f>'Parcijalni_cjeloviti ispit'!K145</f>
        <v/>
      </c>
      <c r="L144" s="260">
        <f>'Parcijalni_cjeloviti ispit'!L145</f>
        <v>0</v>
      </c>
      <c r="M144" s="103" t="str">
        <f>'Parcijalni_cjeloviti ispit'!M145</f>
        <v/>
      </c>
      <c r="N144" s="260">
        <f>'Parcijalni_cjeloviti ispit'!N145</f>
        <v>0</v>
      </c>
      <c r="O144" s="103" t="str">
        <f>'Parcijalni_cjeloviti ispit'!O145</f>
        <v/>
      </c>
      <c r="P144" s="260">
        <f>'Parcijalni_cjeloviti ispit'!P145</f>
        <v>0</v>
      </c>
      <c r="Q144" s="251">
        <f>'Parcijalni_cjeloviti ispit'!Q145</f>
        <v>0</v>
      </c>
      <c r="R144" s="251">
        <f>'Parcijalni_cjeloviti ispit'!R145</f>
        <v>0</v>
      </c>
    </row>
    <row r="145" spans="1:18" x14ac:dyDescent="0.25">
      <c r="A145" s="261">
        <f>'Parcijalni_cjeloviti ispit'!A146</f>
        <v>70</v>
      </c>
      <c r="B145" s="263" t="str">
        <f>'Parcijalni_cjeloviti ispit'!B146</f>
        <v xml:space="preserve"> </v>
      </c>
      <c r="C145" s="261">
        <f>'Parcijalni_cjeloviti ispit'!C146</f>
        <v>0</v>
      </c>
      <c r="D145" s="99" t="str">
        <f>'Parcijalni_cjeloviti ispit'!D146</f>
        <v>B</v>
      </c>
      <c r="E145" s="100">
        <f>'Parcijalni_cjeloviti ispit'!E146</f>
        <v>0</v>
      </c>
      <c r="F145" s="259" t="str">
        <f>'Parcijalni_cjeloviti ispit'!F146</f>
        <v>NE</v>
      </c>
      <c r="G145" s="100">
        <f>'Parcijalni_cjeloviti ispit'!G146</f>
        <v>0</v>
      </c>
      <c r="H145" s="259" t="str">
        <f>'Parcijalni_cjeloviti ispit'!H146</f>
        <v>NE</v>
      </c>
      <c r="I145" s="100">
        <f>'Parcijalni_cjeloviti ispit'!I146</f>
        <v>0</v>
      </c>
      <c r="J145" s="259" t="str">
        <f>'Parcijalni_cjeloviti ispit'!J146</f>
        <v>NE</v>
      </c>
      <c r="K145" s="100">
        <f>'Parcijalni_cjeloviti ispit'!K146</f>
        <v>0</v>
      </c>
      <c r="L145" s="259" t="str">
        <f>'Parcijalni_cjeloviti ispit'!L146</f>
        <v>NE</v>
      </c>
      <c r="M145" s="100">
        <f>'Parcijalni_cjeloviti ispit'!M146</f>
        <v>0</v>
      </c>
      <c r="N145" s="259" t="str">
        <f>'Parcijalni_cjeloviti ispit'!N146</f>
        <v>NE</v>
      </c>
      <c r="O145" s="100">
        <f>'Parcijalni_cjeloviti ispit'!O146</f>
        <v>0</v>
      </c>
      <c r="P145" s="259" t="str">
        <f>'Parcijalni_cjeloviti ispit'!P146</f>
        <v>NE</v>
      </c>
      <c r="Q145" s="252">
        <f>'Parcijalni_cjeloviti ispit'!Q146</f>
        <v>0</v>
      </c>
      <c r="R145" s="252" t="str">
        <f>'Parcijalni_cjeloviti ispit'!R146</f>
        <v>NE</v>
      </c>
    </row>
    <row r="146" spans="1:18" ht="15.75" thickBot="1" x14ac:dyDescent="0.3">
      <c r="A146" s="262">
        <f>'Parcijalni_cjeloviti ispit'!A147</f>
        <v>0</v>
      </c>
      <c r="B146" s="264">
        <f>'Parcijalni_cjeloviti ispit'!B147</f>
        <v>0</v>
      </c>
      <c r="C146" s="262">
        <f>'Parcijalni_cjeloviti ispit'!C147</f>
        <v>0</v>
      </c>
      <c r="D146" s="101" t="str">
        <f>'Parcijalni_cjeloviti ispit'!D147</f>
        <v>P</v>
      </c>
      <c r="E146" s="102" t="str">
        <f>'Parcijalni_cjeloviti ispit'!E147</f>
        <v/>
      </c>
      <c r="F146" s="260">
        <f>'Parcijalni_cjeloviti ispit'!F147</f>
        <v>0</v>
      </c>
      <c r="G146" s="103" t="str">
        <f>'Parcijalni_cjeloviti ispit'!G147</f>
        <v/>
      </c>
      <c r="H146" s="260">
        <f>'Parcijalni_cjeloviti ispit'!H147</f>
        <v>0</v>
      </c>
      <c r="I146" s="103" t="str">
        <f>'Parcijalni_cjeloviti ispit'!I147</f>
        <v/>
      </c>
      <c r="J146" s="260">
        <f>'Parcijalni_cjeloviti ispit'!J147</f>
        <v>0</v>
      </c>
      <c r="K146" s="103" t="str">
        <f>'Parcijalni_cjeloviti ispit'!K147</f>
        <v/>
      </c>
      <c r="L146" s="260">
        <f>'Parcijalni_cjeloviti ispit'!L147</f>
        <v>0</v>
      </c>
      <c r="M146" s="103" t="str">
        <f>'Parcijalni_cjeloviti ispit'!M147</f>
        <v/>
      </c>
      <c r="N146" s="260">
        <f>'Parcijalni_cjeloviti ispit'!N147</f>
        <v>0</v>
      </c>
      <c r="O146" s="103" t="str">
        <f>'Parcijalni_cjeloviti ispit'!O147</f>
        <v/>
      </c>
      <c r="P146" s="260">
        <f>'Parcijalni_cjeloviti ispit'!P147</f>
        <v>0</v>
      </c>
      <c r="Q146" s="251">
        <f>'Parcijalni_cjeloviti ispit'!Q147</f>
        <v>0</v>
      </c>
      <c r="R146" s="251">
        <f>'Parcijalni_cjeloviti ispit'!R147</f>
        <v>0</v>
      </c>
    </row>
    <row r="147" spans="1:18" x14ac:dyDescent="0.25">
      <c r="A147" s="261">
        <f>'Parcijalni_cjeloviti ispit'!A148</f>
        <v>71</v>
      </c>
      <c r="B147" s="263" t="str">
        <f>'Parcijalni_cjeloviti ispit'!B148</f>
        <v xml:space="preserve"> </v>
      </c>
      <c r="C147" s="261">
        <f>'Parcijalni_cjeloviti ispit'!C148</f>
        <v>0</v>
      </c>
      <c r="D147" s="99" t="str">
        <f>'Parcijalni_cjeloviti ispit'!D148</f>
        <v>B</v>
      </c>
      <c r="E147" s="100">
        <f>'Parcijalni_cjeloviti ispit'!E148</f>
        <v>0</v>
      </c>
      <c r="F147" s="259" t="str">
        <f>'Parcijalni_cjeloviti ispit'!F148</f>
        <v>NE</v>
      </c>
      <c r="G147" s="100">
        <f>'Parcijalni_cjeloviti ispit'!G148</f>
        <v>0</v>
      </c>
      <c r="H147" s="259" t="str">
        <f>'Parcijalni_cjeloviti ispit'!H148</f>
        <v>NE</v>
      </c>
      <c r="I147" s="100">
        <f>'Parcijalni_cjeloviti ispit'!I148</f>
        <v>0</v>
      </c>
      <c r="J147" s="259" t="str">
        <f>'Parcijalni_cjeloviti ispit'!J148</f>
        <v>NE</v>
      </c>
      <c r="K147" s="100">
        <f>'Parcijalni_cjeloviti ispit'!K148</f>
        <v>0</v>
      </c>
      <c r="L147" s="259" t="str">
        <f>'Parcijalni_cjeloviti ispit'!L148</f>
        <v>NE</v>
      </c>
      <c r="M147" s="100">
        <f>'Parcijalni_cjeloviti ispit'!M148</f>
        <v>0</v>
      </c>
      <c r="N147" s="259" t="str">
        <f>'Parcijalni_cjeloviti ispit'!N148</f>
        <v>NE</v>
      </c>
      <c r="O147" s="100">
        <f>'Parcijalni_cjeloviti ispit'!O148</f>
        <v>0</v>
      </c>
      <c r="P147" s="259" t="str">
        <f>'Parcijalni_cjeloviti ispit'!P148</f>
        <v>NE</v>
      </c>
      <c r="Q147" s="252">
        <f>'Parcijalni_cjeloviti ispit'!Q148</f>
        <v>0</v>
      </c>
      <c r="R147" s="252" t="str">
        <f>'Parcijalni_cjeloviti ispit'!R148</f>
        <v>NE</v>
      </c>
    </row>
    <row r="148" spans="1:18" ht="15.75" thickBot="1" x14ac:dyDescent="0.3">
      <c r="A148" s="262">
        <f>'Parcijalni_cjeloviti ispit'!A149</f>
        <v>0</v>
      </c>
      <c r="B148" s="264">
        <f>'Parcijalni_cjeloviti ispit'!B149</f>
        <v>0</v>
      </c>
      <c r="C148" s="262">
        <f>'Parcijalni_cjeloviti ispit'!C149</f>
        <v>0</v>
      </c>
      <c r="D148" s="101" t="str">
        <f>'Parcijalni_cjeloviti ispit'!D149</f>
        <v>P</v>
      </c>
      <c r="E148" s="102" t="str">
        <f>'Parcijalni_cjeloviti ispit'!E149</f>
        <v/>
      </c>
      <c r="F148" s="260">
        <f>'Parcijalni_cjeloviti ispit'!F149</f>
        <v>0</v>
      </c>
      <c r="G148" s="103" t="str">
        <f>'Parcijalni_cjeloviti ispit'!G149</f>
        <v/>
      </c>
      <c r="H148" s="260">
        <f>'Parcijalni_cjeloviti ispit'!H149</f>
        <v>0</v>
      </c>
      <c r="I148" s="103" t="str">
        <f>'Parcijalni_cjeloviti ispit'!I149</f>
        <v/>
      </c>
      <c r="J148" s="260">
        <f>'Parcijalni_cjeloviti ispit'!J149</f>
        <v>0</v>
      </c>
      <c r="K148" s="103" t="str">
        <f>'Parcijalni_cjeloviti ispit'!K149</f>
        <v/>
      </c>
      <c r="L148" s="260">
        <f>'Parcijalni_cjeloviti ispit'!L149</f>
        <v>0</v>
      </c>
      <c r="M148" s="103" t="str">
        <f>'Parcijalni_cjeloviti ispit'!M149</f>
        <v/>
      </c>
      <c r="N148" s="260">
        <f>'Parcijalni_cjeloviti ispit'!N149</f>
        <v>0</v>
      </c>
      <c r="O148" s="103" t="str">
        <f>'Parcijalni_cjeloviti ispit'!O149</f>
        <v/>
      </c>
      <c r="P148" s="260">
        <f>'Parcijalni_cjeloviti ispit'!P149</f>
        <v>0</v>
      </c>
      <c r="Q148" s="251">
        <f>'Parcijalni_cjeloviti ispit'!Q149</f>
        <v>0</v>
      </c>
      <c r="R148" s="251">
        <f>'Parcijalni_cjeloviti ispit'!R149</f>
        <v>0</v>
      </c>
    </row>
    <row r="149" spans="1:18" x14ac:dyDescent="0.25">
      <c r="A149" s="261">
        <f>'Parcijalni_cjeloviti ispit'!A150</f>
        <v>72</v>
      </c>
      <c r="B149" s="263" t="str">
        <f>'Parcijalni_cjeloviti ispit'!B150</f>
        <v xml:space="preserve"> </v>
      </c>
      <c r="C149" s="261">
        <f>'Parcijalni_cjeloviti ispit'!C150</f>
        <v>0</v>
      </c>
      <c r="D149" s="99" t="str">
        <f>'Parcijalni_cjeloviti ispit'!D150</f>
        <v>B</v>
      </c>
      <c r="E149" s="100">
        <f>'Parcijalni_cjeloviti ispit'!E150</f>
        <v>0</v>
      </c>
      <c r="F149" s="259" t="str">
        <f>'Parcijalni_cjeloviti ispit'!F150</f>
        <v>NE</v>
      </c>
      <c r="G149" s="100">
        <f>'Parcijalni_cjeloviti ispit'!G150</f>
        <v>0</v>
      </c>
      <c r="H149" s="259" t="str">
        <f>'Parcijalni_cjeloviti ispit'!H150</f>
        <v>NE</v>
      </c>
      <c r="I149" s="100">
        <f>'Parcijalni_cjeloviti ispit'!I150</f>
        <v>0</v>
      </c>
      <c r="J149" s="259" t="str">
        <f>'Parcijalni_cjeloviti ispit'!J150</f>
        <v>NE</v>
      </c>
      <c r="K149" s="100">
        <f>'Parcijalni_cjeloviti ispit'!K150</f>
        <v>0</v>
      </c>
      <c r="L149" s="259" t="str">
        <f>'Parcijalni_cjeloviti ispit'!L150</f>
        <v>NE</v>
      </c>
      <c r="M149" s="100">
        <f>'Parcijalni_cjeloviti ispit'!M150</f>
        <v>0</v>
      </c>
      <c r="N149" s="259" t="str">
        <f>'Parcijalni_cjeloviti ispit'!N150</f>
        <v>NE</v>
      </c>
      <c r="O149" s="100">
        <f>'Parcijalni_cjeloviti ispit'!O150</f>
        <v>0</v>
      </c>
      <c r="P149" s="259" t="str">
        <f>'Parcijalni_cjeloviti ispit'!P150</f>
        <v>NE</v>
      </c>
      <c r="Q149" s="252">
        <f>'Parcijalni_cjeloviti ispit'!Q150</f>
        <v>0</v>
      </c>
      <c r="R149" s="252" t="str">
        <f>'Parcijalni_cjeloviti ispit'!R150</f>
        <v>NE</v>
      </c>
    </row>
    <row r="150" spans="1:18" ht="15.75" thickBot="1" x14ac:dyDescent="0.3">
      <c r="A150" s="262">
        <f>'Parcijalni_cjeloviti ispit'!A151</f>
        <v>0</v>
      </c>
      <c r="B150" s="264">
        <f>'Parcijalni_cjeloviti ispit'!B151</f>
        <v>0</v>
      </c>
      <c r="C150" s="262">
        <f>'Parcijalni_cjeloviti ispit'!C151</f>
        <v>0</v>
      </c>
      <c r="D150" s="101" t="str">
        <f>'Parcijalni_cjeloviti ispit'!D151</f>
        <v>P</v>
      </c>
      <c r="E150" s="102" t="str">
        <f>'Parcijalni_cjeloviti ispit'!E151</f>
        <v/>
      </c>
      <c r="F150" s="260">
        <f>'Parcijalni_cjeloviti ispit'!F151</f>
        <v>0</v>
      </c>
      <c r="G150" s="103" t="str">
        <f>'Parcijalni_cjeloviti ispit'!G151</f>
        <v/>
      </c>
      <c r="H150" s="260">
        <f>'Parcijalni_cjeloviti ispit'!H151</f>
        <v>0</v>
      </c>
      <c r="I150" s="103" t="str">
        <f>'Parcijalni_cjeloviti ispit'!I151</f>
        <v/>
      </c>
      <c r="J150" s="260">
        <f>'Parcijalni_cjeloviti ispit'!J151</f>
        <v>0</v>
      </c>
      <c r="K150" s="103" t="str">
        <f>'Parcijalni_cjeloviti ispit'!K151</f>
        <v/>
      </c>
      <c r="L150" s="260">
        <f>'Parcijalni_cjeloviti ispit'!L151</f>
        <v>0</v>
      </c>
      <c r="M150" s="103" t="str">
        <f>'Parcijalni_cjeloviti ispit'!M151</f>
        <v/>
      </c>
      <c r="N150" s="260">
        <f>'Parcijalni_cjeloviti ispit'!N151</f>
        <v>0</v>
      </c>
      <c r="O150" s="103" t="str">
        <f>'Parcijalni_cjeloviti ispit'!O151</f>
        <v/>
      </c>
      <c r="P150" s="260">
        <f>'Parcijalni_cjeloviti ispit'!P151</f>
        <v>0</v>
      </c>
      <c r="Q150" s="251">
        <f>'Parcijalni_cjeloviti ispit'!Q151</f>
        <v>0</v>
      </c>
      <c r="R150" s="251">
        <f>'Parcijalni_cjeloviti ispit'!R151</f>
        <v>0</v>
      </c>
    </row>
    <row r="151" spans="1:18" x14ac:dyDescent="0.25">
      <c r="A151" s="261">
        <f>'Parcijalni_cjeloviti ispit'!A152</f>
        <v>73</v>
      </c>
      <c r="B151" s="263" t="str">
        <f>'Parcijalni_cjeloviti ispit'!B152</f>
        <v xml:space="preserve"> </v>
      </c>
      <c r="C151" s="261">
        <f>'Parcijalni_cjeloviti ispit'!C152</f>
        <v>0</v>
      </c>
      <c r="D151" s="99" t="str">
        <f>'Parcijalni_cjeloviti ispit'!D152</f>
        <v>B</v>
      </c>
      <c r="E151" s="100">
        <f>'Parcijalni_cjeloviti ispit'!E152</f>
        <v>0</v>
      </c>
      <c r="F151" s="259" t="str">
        <f>'Parcijalni_cjeloviti ispit'!F152</f>
        <v>NE</v>
      </c>
      <c r="G151" s="100">
        <f>'Parcijalni_cjeloviti ispit'!G152</f>
        <v>0</v>
      </c>
      <c r="H151" s="259" t="str">
        <f>'Parcijalni_cjeloviti ispit'!H152</f>
        <v>NE</v>
      </c>
      <c r="I151" s="100">
        <f>'Parcijalni_cjeloviti ispit'!I152</f>
        <v>0</v>
      </c>
      <c r="J151" s="259" t="str">
        <f>'Parcijalni_cjeloviti ispit'!J152</f>
        <v>NE</v>
      </c>
      <c r="K151" s="100">
        <f>'Parcijalni_cjeloviti ispit'!K152</f>
        <v>0</v>
      </c>
      <c r="L151" s="259" t="str">
        <f>'Parcijalni_cjeloviti ispit'!L152</f>
        <v>NE</v>
      </c>
      <c r="M151" s="100">
        <f>'Parcijalni_cjeloviti ispit'!M152</f>
        <v>0</v>
      </c>
      <c r="N151" s="259" t="str">
        <f>'Parcijalni_cjeloviti ispit'!N152</f>
        <v>NE</v>
      </c>
      <c r="O151" s="100">
        <f>'Parcijalni_cjeloviti ispit'!O152</f>
        <v>0</v>
      </c>
      <c r="P151" s="259" t="str">
        <f>'Parcijalni_cjeloviti ispit'!P152</f>
        <v>NE</v>
      </c>
      <c r="Q151" s="252">
        <f>'Parcijalni_cjeloviti ispit'!Q152</f>
        <v>0</v>
      </c>
      <c r="R151" s="252" t="str">
        <f>'Parcijalni_cjeloviti ispit'!R152</f>
        <v>NE</v>
      </c>
    </row>
    <row r="152" spans="1:18" ht="15.75" thickBot="1" x14ac:dyDescent="0.3">
      <c r="A152" s="262">
        <f>'Parcijalni_cjeloviti ispit'!A153</f>
        <v>0</v>
      </c>
      <c r="B152" s="264">
        <f>'Parcijalni_cjeloviti ispit'!B153</f>
        <v>0</v>
      </c>
      <c r="C152" s="262">
        <f>'Parcijalni_cjeloviti ispit'!C153</f>
        <v>0</v>
      </c>
      <c r="D152" s="101" t="str">
        <f>'Parcijalni_cjeloviti ispit'!D153</f>
        <v>P</v>
      </c>
      <c r="E152" s="102" t="str">
        <f>'Parcijalni_cjeloviti ispit'!E153</f>
        <v/>
      </c>
      <c r="F152" s="260">
        <f>'Parcijalni_cjeloviti ispit'!F153</f>
        <v>0</v>
      </c>
      <c r="G152" s="103" t="str">
        <f>'Parcijalni_cjeloviti ispit'!G153</f>
        <v/>
      </c>
      <c r="H152" s="260">
        <f>'Parcijalni_cjeloviti ispit'!H153</f>
        <v>0</v>
      </c>
      <c r="I152" s="103" t="str">
        <f>'Parcijalni_cjeloviti ispit'!I153</f>
        <v/>
      </c>
      <c r="J152" s="260">
        <f>'Parcijalni_cjeloviti ispit'!J153</f>
        <v>0</v>
      </c>
      <c r="K152" s="103" t="str">
        <f>'Parcijalni_cjeloviti ispit'!K153</f>
        <v/>
      </c>
      <c r="L152" s="260">
        <f>'Parcijalni_cjeloviti ispit'!L153</f>
        <v>0</v>
      </c>
      <c r="M152" s="103" t="str">
        <f>'Parcijalni_cjeloviti ispit'!M153</f>
        <v/>
      </c>
      <c r="N152" s="260">
        <f>'Parcijalni_cjeloviti ispit'!N153</f>
        <v>0</v>
      </c>
      <c r="O152" s="103" t="str">
        <f>'Parcijalni_cjeloviti ispit'!O153</f>
        <v/>
      </c>
      <c r="P152" s="260">
        <f>'Parcijalni_cjeloviti ispit'!P153</f>
        <v>0</v>
      </c>
      <c r="Q152" s="251">
        <f>'Parcijalni_cjeloviti ispit'!Q153</f>
        <v>0</v>
      </c>
      <c r="R152" s="251">
        <f>'Parcijalni_cjeloviti ispit'!R153</f>
        <v>0</v>
      </c>
    </row>
    <row r="153" spans="1:18" x14ac:dyDescent="0.25">
      <c r="A153" s="261">
        <f>'Parcijalni_cjeloviti ispit'!A154</f>
        <v>74</v>
      </c>
      <c r="B153" s="263" t="str">
        <f>'Parcijalni_cjeloviti ispit'!B154</f>
        <v xml:space="preserve"> </v>
      </c>
      <c r="C153" s="261">
        <f>'Parcijalni_cjeloviti ispit'!C154</f>
        <v>0</v>
      </c>
      <c r="D153" s="99" t="str">
        <f>'Parcijalni_cjeloviti ispit'!D154</f>
        <v>B</v>
      </c>
      <c r="E153" s="100">
        <f>'Parcijalni_cjeloviti ispit'!E154</f>
        <v>0</v>
      </c>
      <c r="F153" s="259" t="str">
        <f>'Parcijalni_cjeloviti ispit'!F154</f>
        <v>NE</v>
      </c>
      <c r="G153" s="100">
        <f>'Parcijalni_cjeloviti ispit'!G154</f>
        <v>0</v>
      </c>
      <c r="H153" s="259" t="str">
        <f>'Parcijalni_cjeloviti ispit'!H154</f>
        <v>NE</v>
      </c>
      <c r="I153" s="100">
        <f>'Parcijalni_cjeloviti ispit'!I154</f>
        <v>0</v>
      </c>
      <c r="J153" s="259" t="str">
        <f>'Parcijalni_cjeloviti ispit'!J154</f>
        <v>NE</v>
      </c>
      <c r="K153" s="100">
        <f>'Parcijalni_cjeloviti ispit'!K154</f>
        <v>0</v>
      </c>
      <c r="L153" s="259" t="str">
        <f>'Parcijalni_cjeloviti ispit'!L154</f>
        <v>NE</v>
      </c>
      <c r="M153" s="100">
        <f>'Parcijalni_cjeloviti ispit'!M154</f>
        <v>0</v>
      </c>
      <c r="N153" s="259" t="str">
        <f>'Parcijalni_cjeloviti ispit'!N154</f>
        <v>NE</v>
      </c>
      <c r="O153" s="100">
        <f>'Parcijalni_cjeloviti ispit'!O154</f>
        <v>0</v>
      </c>
      <c r="P153" s="259" t="str">
        <f>'Parcijalni_cjeloviti ispit'!P154</f>
        <v>NE</v>
      </c>
      <c r="Q153" s="252">
        <f>'Parcijalni_cjeloviti ispit'!Q154</f>
        <v>0</v>
      </c>
      <c r="R153" s="252" t="str">
        <f>'Parcijalni_cjeloviti ispit'!R154</f>
        <v>NE</v>
      </c>
    </row>
    <row r="154" spans="1:18" ht="15.75" thickBot="1" x14ac:dyDescent="0.3">
      <c r="A154" s="262">
        <f>'Parcijalni_cjeloviti ispit'!A155</f>
        <v>0</v>
      </c>
      <c r="B154" s="264">
        <f>'Parcijalni_cjeloviti ispit'!B155</f>
        <v>0</v>
      </c>
      <c r="C154" s="262">
        <f>'Parcijalni_cjeloviti ispit'!C155</f>
        <v>0</v>
      </c>
      <c r="D154" s="101" t="str">
        <f>'Parcijalni_cjeloviti ispit'!D155</f>
        <v>P</v>
      </c>
      <c r="E154" s="102" t="str">
        <f>'Parcijalni_cjeloviti ispit'!E155</f>
        <v/>
      </c>
      <c r="F154" s="260">
        <f>'Parcijalni_cjeloviti ispit'!F155</f>
        <v>0</v>
      </c>
      <c r="G154" s="103" t="str">
        <f>'Parcijalni_cjeloviti ispit'!G155</f>
        <v/>
      </c>
      <c r="H154" s="260">
        <f>'Parcijalni_cjeloviti ispit'!H155</f>
        <v>0</v>
      </c>
      <c r="I154" s="103" t="str">
        <f>'Parcijalni_cjeloviti ispit'!I155</f>
        <v/>
      </c>
      <c r="J154" s="260">
        <f>'Parcijalni_cjeloviti ispit'!J155</f>
        <v>0</v>
      </c>
      <c r="K154" s="103" t="str">
        <f>'Parcijalni_cjeloviti ispit'!K155</f>
        <v/>
      </c>
      <c r="L154" s="260">
        <f>'Parcijalni_cjeloviti ispit'!L155</f>
        <v>0</v>
      </c>
      <c r="M154" s="103" t="str">
        <f>'Parcijalni_cjeloviti ispit'!M155</f>
        <v/>
      </c>
      <c r="N154" s="260">
        <f>'Parcijalni_cjeloviti ispit'!N155</f>
        <v>0</v>
      </c>
      <c r="O154" s="103" t="str">
        <f>'Parcijalni_cjeloviti ispit'!O155</f>
        <v/>
      </c>
      <c r="P154" s="260">
        <f>'Parcijalni_cjeloviti ispit'!P155</f>
        <v>0</v>
      </c>
      <c r="Q154" s="251">
        <f>'Parcijalni_cjeloviti ispit'!Q155</f>
        <v>0</v>
      </c>
      <c r="R154" s="251">
        <f>'Parcijalni_cjeloviti ispit'!R155</f>
        <v>0</v>
      </c>
    </row>
    <row r="155" spans="1:18" x14ac:dyDescent="0.25">
      <c r="A155" s="261">
        <f>'Parcijalni_cjeloviti ispit'!A156</f>
        <v>75</v>
      </c>
      <c r="B155" s="263" t="str">
        <f>'Parcijalni_cjeloviti ispit'!B156</f>
        <v xml:space="preserve"> </v>
      </c>
      <c r="C155" s="261">
        <f>'Parcijalni_cjeloviti ispit'!C156</f>
        <v>0</v>
      </c>
      <c r="D155" s="99" t="str">
        <f>'Parcijalni_cjeloviti ispit'!D156</f>
        <v>B</v>
      </c>
      <c r="E155" s="100">
        <f>'Parcijalni_cjeloviti ispit'!E156</f>
        <v>0</v>
      </c>
      <c r="F155" s="259" t="str">
        <f>'Parcijalni_cjeloviti ispit'!F156</f>
        <v>NE</v>
      </c>
      <c r="G155" s="100">
        <f>'Parcijalni_cjeloviti ispit'!G156</f>
        <v>0</v>
      </c>
      <c r="H155" s="259" t="str">
        <f>'Parcijalni_cjeloviti ispit'!H156</f>
        <v>NE</v>
      </c>
      <c r="I155" s="100">
        <f>'Parcijalni_cjeloviti ispit'!I156</f>
        <v>0</v>
      </c>
      <c r="J155" s="259" t="str">
        <f>'Parcijalni_cjeloviti ispit'!J156</f>
        <v>NE</v>
      </c>
      <c r="K155" s="100">
        <f>'Parcijalni_cjeloviti ispit'!K156</f>
        <v>0</v>
      </c>
      <c r="L155" s="259" t="str">
        <f>'Parcijalni_cjeloviti ispit'!L156</f>
        <v>NE</v>
      </c>
      <c r="M155" s="100">
        <f>'Parcijalni_cjeloviti ispit'!M156</f>
        <v>0</v>
      </c>
      <c r="N155" s="259" t="str">
        <f>'Parcijalni_cjeloviti ispit'!N156</f>
        <v>NE</v>
      </c>
      <c r="O155" s="100">
        <f>'Parcijalni_cjeloviti ispit'!O156</f>
        <v>0</v>
      </c>
      <c r="P155" s="259" t="str">
        <f>'Parcijalni_cjeloviti ispit'!P156</f>
        <v>NE</v>
      </c>
      <c r="Q155" s="252">
        <f>'Parcijalni_cjeloviti ispit'!Q156</f>
        <v>0</v>
      </c>
      <c r="R155" s="252" t="str">
        <f>'Parcijalni_cjeloviti ispit'!R156</f>
        <v>NE</v>
      </c>
    </row>
    <row r="156" spans="1:18" ht="15.75" thickBot="1" x14ac:dyDescent="0.3">
      <c r="A156" s="262">
        <f>'Parcijalni_cjeloviti ispit'!A157</f>
        <v>0</v>
      </c>
      <c r="B156" s="264">
        <f>'Parcijalni_cjeloviti ispit'!B157</f>
        <v>0</v>
      </c>
      <c r="C156" s="262">
        <f>'Parcijalni_cjeloviti ispit'!C157</f>
        <v>0</v>
      </c>
      <c r="D156" s="101" t="str">
        <f>'Parcijalni_cjeloviti ispit'!D157</f>
        <v>P</v>
      </c>
      <c r="E156" s="102" t="str">
        <f>'Parcijalni_cjeloviti ispit'!E157</f>
        <v/>
      </c>
      <c r="F156" s="260">
        <f>'Parcijalni_cjeloviti ispit'!F157</f>
        <v>0</v>
      </c>
      <c r="G156" s="103" t="str">
        <f>'Parcijalni_cjeloviti ispit'!G157</f>
        <v/>
      </c>
      <c r="H156" s="260">
        <f>'Parcijalni_cjeloviti ispit'!H157</f>
        <v>0</v>
      </c>
      <c r="I156" s="103" t="str">
        <f>'Parcijalni_cjeloviti ispit'!I157</f>
        <v/>
      </c>
      <c r="J156" s="260">
        <f>'Parcijalni_cjeloviti ispit'!J157</f>
        <v>0</v>
      </c>
      <c r="K156" s="103" t="str">
        <f>'Parcijalni_cjeloviti ispit'!K157</f>
        <v/>
      </c>
      <c r="L156" s="260">
        <f>'Parcijalni_cjeloviti ispit'!L157</f>
        <v>0</v>
      </c>
      <c r="M156" s="103" t="str">
        <f>'Parcijalni_cjeloviti ispit'!M157</f>
        <v/>
      </c>
      <c r="N156" s="260">
        <f>'Parcijalni_cjeloviti ispit'!N157</f>
        <v>0</v>
      </c>
      <c r="O156" s="103" t="str">
        <f>'Parcijalni_cjeloviti ispit'!O157</f>
        <v/>
      </c>
      <c r="P156" s="260">
        <f>'Parcijalni_cjeloviti ispit'!P157</f>
        <v>0</v>
      </c>
      <c r="Q156" s="251">
        <f>'Parcijalni_cjeloviti ispit'!Q157</f>
        <v>0</v>
      </c>
      <c r="R156" s="251">
        <f>'Parcijalni_cjeloviti ispit'!R157</f>
        <v>0</v>
      </c>
    </row>
    <row r="157" spans="1:18" x14ac:dyDescent="0.25">
      <c r="A157" s="261">
        <f>'Parcijalni_cjeloviti ispit'!A158</f>
        <v>76</v>
      </c>
      <c r="B157" s="263" t="str">
        <f>'Parcijalni_cjeloviti ispit'!B158</f>
        <v xml:space="preserve"> </v>
      </c>
      <c r="C157" s="261">
        <f>'Parcijalni_cjeloviti ispit'!C158</f>
        <v>0</v>
      </c>
      <c r="D157" s="99" t="str">
        <f>'Parcijalni_cjeloviti ispit'!D158</f>
        <v>B</v>
      </c>
      <c r="E157" s="100">
        <f>'Parcijalni_cjeloviti ispit'!E158</f>
        <v>0</v>
      </c>
      <c r="F157" s="259" t="str">
        <f>'Parcijalni_cjeloviti ispit'!F158</f>
        <v>NE</v>
      </c>
      <c r="G157" s="100">
        <f>'Parcijalni_cjeloviti ispit'!G158</f>
        <v>0</v>
      </c>
      <c r="H157" s="259" t="str">
        <f>'Parcijalni_cjeloviti ispit'!H158</f>
        <v>NE</v>
      </c>
      <c r="I157" s="100">
        <f>'Parcijalni_cjeloviti ispit'!I158</f>
        <v>0</v>
      </c>
      <c r="J157" s="259" t="str">
        <f>'Parcijalni_cjeloviti ispit'!J158</f>
        <v>NE</v>
      </c>
      <c r="K157" s="100">
        <f>'Parcijalni_cjeloviti ispit'!K158</f>
        <v>0</v>
      </c>
      <c r="L157" s="259" t="str">
        <f>'Parcijalni_cjeloviti ispit'!L158</f>
        <v>NE</v>
      </c>
      <c r="M157" s="100">
        <f>'Parcijalni_cjeloviti ispit'!M158</f>
        <v>0</v>
      </c>
      <c r="N157" s="259" t="str">
        <f>'Parcijalni_cjeloviti ispit'!N158</f>
        <v>NE</v>
      </c>
      <c r="O157" s="100">
        <f>'Parcijalni_cjeloviti ispit'!O158</f>
        <v>0</v>
      </c>
      <c r="P157" s="259" t="str">
        <f>'Parcijalni_cjeloviti ispit'!P158</f>
        <v>NE</v>
      </c>
      <c r="Q157" s="252">
        <f>'Parcijalni_cjeloviti ispit'!Q158</f>
        <v>0</v>
      </c>
      <c r="R157" s="252" t="str">
        <f>'Parcijalni_cjeloviti ispit'!R158</f>
        <v>NE</v>
      </c>
    </row>
    <row r="158" spans="1:18" ht="15.75" thickBot="1" x14ac:dyDescent="0.3">
      <c r="A158" s="262">
        <f>'Parcijalni_cjeloviti ispit'!A159</f>
        <v>0</v>
      </c>
      <c r="B158" s="264">
        <f>'Parcijalni_cjeloviti ispit'!B159</f>
        <v>0</v>
      </c>
      <c r="C158" s="262">
        <f>'Parcijalni_cjeloviti ispit'!C159</f>
        <v>0</v>
      </c>
      <c r="D158" s="101" t="str">
        <f>'Parcijalni_cjeloviti ispit'!D159</f>
        <v>P</v>
      </c>
      <c r="E158" s="102" t="str">
        <f>'Parcijalni_cjeloviti ispit'!E159</f>
        <v/>
      </c>
      <c r="F158" s="260">
        <f>'Parcijalni_cjeloviti ispit'!F159</f>
        <v>0</v>
      </c>
      <c r="G158" s="103" t="str">
        <f>'Parcijalni_cjeloviti ispit'!G159</f>
        <v/>
      </c>
      <c r="H158" s="260">
        <f>'Parcijalni_cjeloviti ispit'!H159</f>
        <v>0</v>
      </c>
      <c r="I158" s="103" t="str">
        <f>'Parcijalni_cjeloviti ispit'!I159</f>
        <v/>
      </c>
      <c r="J158" s="260">
        <f>'Parcijalni_cjeloviti ispit'!J159</f>
        <v>0</v>
      </c>
      <c r="K158" s="103" t="str">
        <f>'Parcijalni_cjeloviti ispit'!K159</f>
        <v/>
      </c>
      <c r="L158" s="260">
        <f>'Parcijalni_cjeloviti ispit'!L159</f>
        <v>0</v>
      </c>
      <c r="M158" s="103" t="str">
        <f>'Parcijalni_cjeloviti ispit'!M159</f>
        <v/>
      </c>
      <c r="N158" s="260">
        <f>'Parcijalni_cjeloviti ispit'!N159</f>
        <v>0</v>
      </c>
      <c r="O158" s="103" t="str">
        <f>'Parcijalni_cjeloviti ispit'!O159</f>
        <v/>
      </c>
      <c r="P158" s="260">
        <f>'Parcijalni_cjeloviti ispit'!P159</f>
        <v>0</v>
      </c>
      <c r="Q158" s="251">
        <f>'Parcijalni_cjeloviti ispit'!Q159</f>
        <v>0</v>
      </c>
      <c r="R158" s="251">
        <f>'Parcijalni_cjeloviti ispit'!R159</f>
        <v>0</v>
      </c>
    </row>
    <row r="159" spans="1:18" x14ac:dyDescent="0.25">
      <c r="A159" s="261">
        <f>'Parcijalni_cjeloviti ispit'!A160</f>
        <v>77</v>
      </c>
      <c r="B159" s="263" t="str">
        <f>'Parcijalni_cjeloviti ispit'!B160</f>
        <v xml:space="preserve"> </v>
      </c>
      <c r="C159" s="261">
        <f>'Parcijalni_cjeloviti ispit'!C160</f>
        <v>0</v>
      </c>
      <c r="D159" s="99" t="str">
        <f>'Parcijalni_cjeloviti ispit'!D160</f>
        <v>B</v>
      </c>
      <c r="E159" s="100">
        <f>'Parcijalni_cjeloviti ispit'!E160</f>
        <v>0</v>
      </c>
      <c r="F159" s="259" t="str">
        <f>'Parcijalni_cjeloviti ispit'!F160</f>
        <v>NE</v>
      </c>
      <c r="G159" s="100">
        <f>'Parcijalni_cjeloviti ispit'!G160</f>
        <v>0</v>
      </c>
      <c r="H159" s="259" t="str">
        <f>'Parcijalni_cjeloviti ispit'!H160</f>
        <v>NE</v>
      </c>
      <c r="I159" s="100">
        <f>'Parcijalni_cjeloviti ispit'!I160</f>
        <v>0</v>
      </c>
      <c r="J159" s="259" t="str">
        <f>'Parcijalni_cjeloviti ispit'!J160</f>
        <v>NE</v>
      </c>
      <c r="K159" s="100">
        <f>'Parcijalni_cjeloviti ispit'!K160</f>
        <v>0</v>
      </c>
      <c r="L159" s="259" t="str">
        <f>'Parcijalni_cjeloviti ispit'!L160</f>
        <v>NE</v>
      </c>
      <c r="M159" s="100">
        <f>'Parcijalni_cjeloviti ispit'!M160</f>
        <v>0</v>
      </c>
      <c r="N159" s="259" t="str">
        <f>'Parcijalni_cjeloviti ispit'!N160</f>
        <v>NE</v>
      </c>
      <c r="O159" s="100">
        <f>'Parcijalni_cjeloviti ispit'!O160</f>
        <v>0</v>
      </c>
      <c r="P159" s="259" t="str">
        <f>'Parcijalni_cjeloviti ispit'!P160</f>
        <v>NE</v>
      </c>
      <c r="Q159" s="252">
        <f>'Parcijalni_cjeloviti ispit'!Q160</f>
        <v>0</v>
      </c>
      <c r="R159" s="252" t="str">
        <f>'Parcijalni_cjeloviti ispit'!R160</f>
        <v>NE</v>
      </c>
    </row>
    <row r="160" spans="1:18" ht="15.75" thickBot="1" x14ac:dyDescent="0.3">
      <c r="A160" s="262">
        <f>'Parcijalni_cjeloviti ispit'!A161</f>
        <v>0</v>
      </c>
      <c r="B160" s="264">
        <f>'Parcijalni_cjeloviti ispit'!B161</f>
        <v>0</v>
      </c>
      <c r="C160" s="262">
        <f>'Parcijalni_cjeloviti ispit'!C161</f>
        <v>0</v>
      </c>
      <c r="D160" s="101" t="str">
        <f>'Parcijalni_cjeloviti ispit'!D161</f>
        <v>P</v>
      </c>
      <c r="E160" s="102" t="str">
        <f>'Parcijalni_cjeloviti ispit'!E161</f>
        <v/>
      </c>
      <c r="F160" s="260">
        <f>'Parcijalni_cjeloviti ispit'!F161</f>
        <v>0</v>
      </c>
      <c r="G160" s="103" t="str">
        <f>'Parcijalni_cjeloviti ispit'!G161</f>
        <v/>
      </c>
      <c r="H160" s="260">
        <f>'Parcijalni_cjeloviti ispit'!H161</f>
        <v>0</v>
      </c>
      <c r="I160" s="103" t="str">
        <f>'Parcijalni_cjeloviti ispit'!I161</f>
        <v/>
      </c>
      <c r="J160" s="260">
        <f>'Parcijalni_cjeloviti ispit'!J161</f>
        <v>0</v>
      </c>
      <c r="K160" s="103" t="str">
        <f>'Parcijalni_cjeloviti ispit'!K161</f>
        <v/>
      </c>
      <c r="L160" s="260">
        <f>'Parcijalni_cjeloviti ispit'!L161</f>
        <v>0</v>
      </c>
      <c r="M160" s="103" t="str">
        <f>'Parcijalni_cjeloviti ispit'!M161</f>
        <v/>
      </c>
      <c r="N160" s="260">
        <f>'Parcijalni_cjeloviti ispit'!N161</f>
        <v>0</v>
      </c>
      <c r="O160" s="103" t="str">
        <f>'Parcijalni_cjeloviti ispit'!O161</f>
        <v/>
      </c>
      <c r="P160" s="260">
        <f>'Parcijalni_cjeloviti ispit'!P161</f>
        <v>0</v>
      </c>
      <c r="Q160" s="251">
        <f>'Parcijalni_cjeloviti ispit'!Q161</f>
        <v>0</v>
      </c>
      <c r="R160" s="251">
        <f>'Parcijalni_cjeloviti ispit'!R161</f>
        <v>0</v>
      </c>
    </row>
    <row r="161" spans="1:18" x14ac:dyDescent="0.25">
      <c r="A161" s="261">
        <f>'Parcijalni_cjeloviti ispit'!A162</f>
        <v>78</v>
      </c>
      <c r="B161" s="263" t="str">
        <f>'Parcijalni_cjeloviti ispit'!B162</f>
        <v xml:space="preserve"> </v>
      </c>
      <c r="C161" s="261">
        <f>'Parcijalni_cjeloviti ispit'!C162</f>
        <v>0</v>
      </c>
      <c r="D161" s="99" t="str">
        <f>'Parcijalni_cjeloviti ispit'!D162</f>
        <v>B</v>
      </c>
      <c r="E161" s="100">
        <f>'Parcijalni_cjeloviti ispit'!E162</f>
        <v>0</v>
      </c>
      <c r="F161" s="259" t="str">
        <f>'Parcijalni_cjeloviti ispit'!F162</f>
        <v>NE</v>
      </c>
      <c r="G161" s="100">
        <f>'Parcijalni_cjeloviti ispit'!G162</f>
        <v>0</v>
      </c>
      <c r="H161" s="259" t="str">
        <f>'Parcijalni_cjeloviti ispit'!H162</f>
        <v>NE</v>
      </c>
      <c r="I161" s="100">
        <f>'Parcijalni_cjeloviti ispit'!I162</f>
        <v>0</v>
      </c>
      <c r="J161" s="259" t="str">
        <f>'Parcijalni_cjeloviti ispit'!J162</f>
        <v>NE</v>
      </c>
      <c r="K161" s="100">
        <f>'Parcijalni_cjeloviti ispit'!K162</f>
        <v>0</v>
      </c>
      <c r="L161" s="259" t="str">
        <f>'Parcijalni_cjeloviti ispit'!L162</f>
        <v>NE</v>
      </c>
      <c r="M161" s="100">
        <f>'Parcijalni_cjeloviti ispit'!M162</f>
        <v>0</v>
      </c>
      <c r="N161" s="259" t="str">
        <f>'Parcijalni_cjeloviti ispit'!N162</f>
        <v>NE</v>
      </c>
      <c r="O161" s="100">
        <f>'Parcijalni_cjeloviti ispit'!O162</f>
        <v>0</v>
      </c>
      <c r="P161" s="259" t="str">
        <f>'Parcijalni_cjeloviti ispit'!P162</f>
        <v>NE</v>
      </c>
      <c r="Q161" s="252">
        <f>'Parcijalni_cjeloviti ispit'!Q162</f>
        <v>0</v>
      </c>
      <c r="R161" s="252" t="str">
        <f>'Parcijalni_cjeloviti ispit'!R162</f>
        <v>NE</v>
      </c>
    </row>
    <row r="162" spans="1:18" ht="15.75" thickBot="1" x14ac:dyDescent="0.3">
      <c r="A162" s="262">
        <f>'Parcijalni_cjeloviti ispit'!A163</f>
        <v>0</v>
      </c>
      <c r="B162" s="264">
        <f>'Parcijalni_cjeloviti ispit'!B163</f>
        <v>0</v>
      </c>
      <c r="C162" s="262">
        <f>'Parcijalni_cjeloviti ispit'!C163</f>
        <v>0</v>
      </c>
      <c r="D162" s="101" t="str">
        <f>'Parcijalni_cjeloviti ispit'!D163</f>
        <v>P</v>
      </c>
      <c r="E162" s="102" t="str">
        <f>'Parcijalni_cjeloviti ispit'!E163</f>
        <v/>
      </c>
      <c r="F162" s="260">
        <f>'Parcijalni_cjeloviti ispit'!F163</f>
        <v>0</v>
      </c>
      <c r="G162" s="103" t="str">
        <f>'Parcijalni_cjeloviti ispit'!G163</f>
        <v/>
      </c>
      <c r="H162" s="260">
        <f>'Parcijalni_cjeloviti ispit'!H163</f>
        <v>0</v>
      </c>
      <c r="I162" s="103" t="str">
        <f>'Parcijalni_cjeloviti ispit'!I163</f>
        <v/>
      </c>
      <c r="J162" s="260">
        <f>'Parcijalni_cjeloviti ispit'!J163</f>
        <v>0</v>
      </c>
      <c r="K162" s="103" t="str">
        <f>'Parcijalni_cjeloviti ispit'!K163</f>
        <v/>
      </c>
      <c r="L162" s="260">
        <f>'Parcijalni_cjeloviti ispit'!L163</f>
        <v>0</v>
      </c>
      <c r="M162" s="103" t="str">
        <f>'Parcijalni_cjeloviti ispit'!M163</f>
        <v/>
      </c>
      <c r="N162" s="260">
        <f>'Parcijalni_cjeloviti ispit'!N163</f>
        <v>0</v>
      </c>
      <c r="O162" s="103" t="str">
        <f>'Parcijalni_cjeloviti ispit'!O163</f>
        <v/>
      </c>
      <c r="P162" s="260">
        <f>'Parcijalni_cjeloviti ispit'!P163</f>
        <v>0</v>
      </c>
      <c r="Q162" s="251">
        <f>'Parcijalni_cjeloviti ispit'!Q163</f>
        <v>0</v>
      </c>
      <c r="R162" s="251">
        <f>'Parcijalni_cjeloviti ispit'!R163</f>
        <v>0</v>
      </c>
    </row>
    <row r="163" spans="1:18" x14ac:dyDescent="0.25">
      <c r="A163" s="261">
        <f>'Parcijalni_cjeloviti ispit'!A164</f>
        <v>79</v>
      </c>
      <c r="B163" s="263" t="str">
        <f>'Parcijalni_cjeloviti ispit'!B164</f>
        <v xml:space="preserve"> </v>
      </c>
      <c r="C163" s="261">
        <f>'Parcijalni_cjeloviti ispit'!C164</f>
        <v>0</v>
      </c>
      <c r="D163" s="99" t="str">
        <f>'Parcijalni_cjeloviti ispit'!D164</f>
        <v>B</v>
      </c>
      <c r="E163" s="100">
        <f>'Parcijalni_cjeloviti ispit'!E164</f>
        <v>0</v>
      </c>
      <c r="F163" s="259" t="str">
        <f>'Parcijalni_cjeloviti ispit'!F164</f>
        <v>NE</v>
      </c>
      <c r="G163" s="100">
        <f>'Parcijalni_cjeloviti ispit'!G164</f>
        <v>0</v>
      </c>
      <c r="H163" s="259" t="str">
        <f>'Parcijalni_cjeloviti ispit'!H164</f>
        <v>NE</v>
      </c>
      <c r="I163" s="100">
        <f>'Parcijalni_cjeloviti ispit'!I164</f>
        <v>0</v>
      </c>
      <c r="J163" s="259" t="str">
        <f>'Parcijalni_cjeloviti ispit'!J164</f>
        <v>NE</v>
      </c>
      <c r="K163" s="100">
        <f>'Parcijalni_cjeloviti ispit'!K164</f>
        <v>0</v>
      </c>
      <c r="L163" s="259" t="str">
        <f>'Parcijalni_cjeloviti ispit'!L164</f>
        <v>NE</v>
      </c>
      <c r="M163" s="100">
        <f>'Parcijalni_cjeloviti ispit'!M164</f>
        <v>0</v>
      </c>
      <c r="N163" s="259" t="str">
        <f>'Parcijalni_cjeloviti ispit'!N164</f>
        <v>NE</v>
      </c>
      <c r="O163" s="100">
        <f>'Parcijalni_cjeloviti ispit'!O164</f>
        <v>0</v>
      </c>
      <c r="P163" s="259" t="str">
        <f>'Parcijalni_cjeloviti ispit'!P164</f>
        <v>NE</v>
      </c>
      <c r="Q163" s="252">
        <f>'Parcijalni_cjeloviti ispit'!Q164</f>
        <v>0</v>
      </c>
      <c r="R163" s="252" t="str">
        <f>'Parcijalni_cjeloviti ispit'!R164</f>
        <v>NE</v>
      </c>
    </row>
    <row r="164" spans="1:18" ht="15.75" thickBot="1" x14ac:dyDescent="0.3">
      <c r="A164" s="262">
        <f>'Parcijalni_cjeloviti ispit'!A165</f>
        <v>0</v>
      </c>
      <c r="B164" s="264">
        <f>'Parcijalni_cjeloviti ispit'!B165</f>
        <v>0</v>
      </c>
      <c r="C164" s="262">
        <f>'Parcijalni_cjeloviti ispit'!C165</f>
        <v>0</v>
      </c>
      <c r="D164" s="101" t="str">
        <f>'Parcijalni_cjeloviti ispit'!D165</f>
        <v>P</v>
      </c>
      <c r="E164" s="102" t="str">
        <f>'Parcijalni_cjeloviti ispit'!E165</f>
        <v/>
      </c>
      <c r="F164" s="260">
        <f>'Parcijalni_cjeloviti ispit'!F165</f>
        <v>0</v>
      </c>
      <c r="G164" s="103" t="str">
        <f>'Parcijalni_cjeloviti ispit'!G165</f>
        <v/>
      </c>
      <c r="H164" s="260">
        <f>'Parcijalni_cjeloviti ispit'!H165</f>
        <v>0</v>
      </c>
      <c r="I164" s="103" t="str">
        <f>'Parcijalni_cjeloviti ispit'!I165</f>
        <v/>
      </c>
      <c r="J164" s="260">
        <f>'Parcijalni_cjeloviti ispit'!J165</f>
        <v>0</v>
      </c>
      <c r="K164" s="103" t="str">
        <f>'Parcijalni_cjeloviti ispit'!K165</f>
        <v/>
      </c>
      <c r="L164" s="260">
        <f>'Parcijalni_cjeloviti ispit'!L165</f>
        <v>0</v>
      </c>
      <c r="M164" s="103" t="str">
        <f>'Parcijalni_cjeloviti ispit'!M165</f>
        <v/>
      </c>
      <c r="N164" s="260">
        <f>'Parcijalni_cjeloviti ispit'!N165</f>
        <v>0</v>
      </c>
      <c r="O164" s="103" t="str">
        <f>'Parcijalni_cjeloviti ispit'!O165</f>
        <v/>
      </c>
      <c r="P164" s="260">
        <f>'Parcijalni_cjeloviti ispit'!P165</f>
        <v>0</v>
      </c>
      <c r="Q164" s="251">
        <f>'Parcijalni_cjeloviti ispit'!Q165</f>
        <v>0</v>
      </c>
      <c r="R164" s="251">
        <f>'Parcijalni_cjeloviti ispit'!R165</f>
        <v>0</v>
      </c>
    </row>
    <row r="165" spans="1:18" x14ac:dyDescent="0.25">
      <c r="A165" s="261">
        <f>'Parcijalni_cjeloviti ispit'!A166</f>
        <v>80</v>
      </c>
      <c r="B165" s="263" t="str">
        <f>'Parcijalni_cjeloviti ispit'!B166</f>
        <v xml:space="preserve"> </v>
      </c>
      <c r="C165" s="261">
        <f>'Parcijalni_cjeloviti ispit'!C166</f>
        <v>0</v>
      </c>
      <c r="D165" s="99" t="str">
        <f>'Parcijalni_cjeloviti ispit'!D166</f>
        <v>B</v>
      </c>
      <c r="E165" s="100">
        <f>'Parcijalni_cjeloviti ispit'!E166</f>
        <v>0</v>
      </c>
      <c r="F165" s="259" t="str">
        <f>'Parcijalni_cjeloviti ispit'!F166</f>
        <v>NE</v>
      </c>
      <c r="G165" s="100">
        <f>'Parcijalni_cjeloviti ispit'!G166</f>
        <v>0</v>
      </c>
      <c r="H165" s="259" t="str">
        <f>'Parcijalni_cjeloviti ispit'!H166</f>
        <v>NE</v>
      </c>
      <c r="I165" s="100">
        <f>'Parcijalni_cjeloviti ispit'!I166</f>
        <v>0</v>
      </c>
      <c r="J165" s="259" t="str">
        <f>'Parcijalni_cjeloviti ispit'!J166</f>
        <v>NE</v>
      </c>
      <c r="K165" s="100">
        <f>'Parcijalni_cjeloviti ispit'!K166</f>
        <v>0</v>
      </c>
      <c r="L165" s="259" t="str">
        <f>'Parcijalni_cjeloviti ispit'!L166</f>
        <v>NE</v>
      </c>
      <c r="M165" s="100">
        <f>'Parcijalni_cjeloviti ispit'!M166</f>
        <v>0</v>
      </c>
      <c r="N165" s="259" t="str">
        <f>'Parcijalni_cjeloviti ispit'!N166</f>
        <v>NE</v>
      </c>
      <c r="O165" s="100">
        <f>'Parcijalni_cjeloviti ispit'!O166</f>
        <v>0</v>
      </c>
      <c r="P165" s="259" t="str">
        <f>'Parcijalni_cjeloviti ispit'!P166</f>
        <v>NE</v>
      </c>
      <c r="Q165" s="252">
        <f>'Parcijalni_cjeloviti ispit'!Q166</f>
        <v>0</v>
      </c>
      <c r="R165" s="252" t="str">
        <f>'Parcijalni_cjeloviti ispit'!R166</f>
        <v>NE</v>
      </c>
    </row>
    <row r="166" spans="1:18" ht="15.75" thickBot="1" x14ac:dyDescent="0.3">
      <c r="A166" s="262">
        <f>'Parcijalni_cjeloviti ispit'!A167</f>
        <v>0</v>
      </c>
      <c r="B166" s="264">
        <f>'Parcijalni_cjeloviti ispit'!B167</f>
        <v>0</v>
      </c>
      <c r="C166" s="262">
        <f>'Parcijalni_cjeloviti ispit'!C167</f>
        <v>0</v>
      </c>
      <c r="D166" s="101" t="str">
        <f>'Parcijalni_cjeloviti ispit'!D167</f>
        <v>P</v>
      </c>
      <c r="E166" s="102" t="str">
        <f>'Parcijalni_cjeloviti ispit'!E167</f>
        <v/>
      </c>
      <c r="F166" s="260">
        <f>'Parcijalni_cjeloviti ispit'!F167</f>
        <v>0</v>
      </c>
      <c r="G166" s="103" t="str">
        <f>'Parcijalni_cjeloviti ispit'!G167</f>
        <v/>
      </c>
      <c r="H166" s="260">
        <f>'Parcijalni_cjeloviti ispit'!H167</f>
        <v>0</v>
      </c>
      <c r="I166" s="103" t="str">
        <f>'Parcijalni_cjeloviti ispit'!I167</f>
        <v/>
      </c>
      <c r="J166" s="260">
        <f>'Parcijalni_cjeloviti ispit'!J167</f>
        <v>0</v>
      </c>
      <c r="K166" s="103" t="str">
        <f>'Parcijalni_cjeloviti ispit'!K167</f>
        <v/>
      </c>
      <c r="L166" s="260">
        <f>'Parcijalni_cjeloviti ispit'!L167</f>
        <v>0</v>
      </c>
      <c r="M166" s="103" t="str">
        <f>'Parcijalni_cjeloviti ispit'!M167</f>
        <v/>
      </c>
      <c r="N166" s="260">
        <f>'Parcijalni_cjeloviti ispit'!N167</f>
        <v>0</v>
      </c>
      <c r="O166" s="103" t="str">
        <f>'Parcijalni_cjeloviti ispit'!O167</f>
        <v/>
      </c>
      <c r="P166" s="260">
        <f>'Parcijalni_cjeloviti ispit'!P167</f>
        <v>0</v>
      </c>
      <c r="Q166" s="251">
        <f>'Parcijalni_cjeloviti ispit'!Q167</f>
        <v>0</v>
      </c>
      <c r="R166" s="251">
        <f>'Parcijalni_cjeloviti ispit'!R167</f>
        <v>0</v>
      </c>
    </row>
    <row r="167" spans="1:18" x14ac:dyDescent="0.25">
      <c r="A167" s="261">
        <f>'Parcijalni_cjeloviti ispit'!A168</f>
        <v>81</v>
      </c>
      <c r="B167" s="263" t="str">
        <f>'Parcijalni_cjeloviti ispit'!B168</f>
        <v xml:space="preserve"> </v>
      </c>
      <c r="C167" s="261">
        <f>'Parcijalni_cjeloviti ispit'!C168</f>
        <v>0</v>
      </c>
      <c r="D167" s="99" t="str">
        <f>'Parcijalni_cjeloviti ispit'!D168</f>
        <v>B</v>
      </c>
      <c r="E167" s="100">
        <f>'Parcijalni_cjeloviti ispit'!E168</f>
        <v>0</v>
      </c>
      <c r="F167" s="259" t="str">
        <f>'Parcijalni_cjeloviti ispit'!F168</f>
        <v>NE</v>
      </c>
      <c r="G167" s="100">
        <f>'Parcijalni_cjeloviti ispit'!G168</f>
        <v>0</v>
      </c>
      <c r="H167" s="259" t="str">
        <f>'Parcijalni_cjeloviti ispit'!H168</f>
        <v>NE</v>
      </c>
      <c r="I167" s="100">
        <f>'Parcijalni_cjeloviti ispit'!I168</f>
        <v>0</v>
      </c>
      <c r="J167" s="259" t="str">
        <f>'Parcijalni_cjeloviti ispit'!J168</f>
        <v>NE</v>
      </c>
      <c r="K167" s="100">
        <f>'Parcijalni_cjeloviti ispit'!K168</f>
        <v>0</v>
      </c>
      <c r="L167" s="259" t="str">
        <f>'Parcijalni_cjeloviti ispit'!L168</f>
        <v>NE</v>
      </c>
      <c r="M167" s="100">
        <f>'Parcijalni_cjeloviti ispit'!M168</f>
        <v>0</v>
      </c>
      <c r="N167" s="259" t="str">
        <f>'Parcijalni_cjeloviti ispit'!N168</f>
        <v>NE</v>
      </c>
      <c r="O167" s="100">
        <f>'Parcijalni_cjeloviti ispit'!O168</f>
        <v>0</v>
      </c>
      <c r="P167" s="259" t="str">
        <f>'Parcijalni_cjeloviti ispit'!P168</f>
        <v>NE</v>
      </c>
      <c r="Q167" s="252">
        <f>'Parcijalni_cjeloviti ispit'!Q168</f>
        <v>0</v>
      </c>
      <c r="R167" s="252" t="str">
        <f>'Parcijalni_cjeloviti ispit'!R168</f>
        <v>NE</v>
      </c>
    </row>
    <row r="168" spans="1:18" ht="15.75" thickBot="1" x14ac:dyDescent="0.3">
      <c r="A168" s="262">
        <f>'Parcijalni_cjeloviti ispit'!A169</f>
        <v>0</v>
      </c>
      <c r="B168" s="264">
        <f>'Parcijalni_cjeloviti ispit'!B169</f>
        <v>0</v>
      </c>
      <c r="C168" s="262">
        <f>'Parcijalni_cjeloviti ispit'!C169</f>
        <v>0</v>
      </c>
      <c r="D168" s="101" t="str">
        <f>'Parcijalni_cjeloviti ispit'!D169</f>
        <v>P</v>
      </c>
      <c r="E168" s="102" t="str">
        <f>'Parcijalni_cjeloviti ispit'!E169</f>
        <v/>
      </c>
      <c r="F168" s="260">
        <f>'Parcijalni_cjeloviti ispit'!F169</f>
        <v>0</v>
      </c>
      <c r="G168" s="103" t="str">
        <f>'Parcijalni_cjeloviti ispit'!G169</f>
        <v/>
      </c>
      <c r="H168" s="260">
        <f>'Parcijalni_cjeloviti ispit'!H169</f>
        <v>0</v>
      </c>
      <c r="I168" s="103" t="str">
        <f>'Parcijalni_cjeloviti ispit'!I169</f>
        <v/>
      </c>
      <c r="J168" s="260">
        <f>'Parcijalni_cjeloviti ispit'!J169</f>
        <v>0</v>
      </c>
      <c r="K168" s="103" t="str">
        <f>'Parcijalni_cjeloviti ispit'!K169</f>
        <v/>
      </c>
      <c r="L168" s="260">
        <f>'Parcijalni_cjeloviti ispit'!L169</f>
        <v>0</v>
      </c>
      <c r="M168" s="103" t="str">
        <f>'Parcijalni_cjeloviti ispit'!M169</f>
        <v/>
      </c>
      <c r="N168" s="260">
        <f>'Parcijalni_cjeloviti ispit'!N169</f>
        <v>0</v>
      </c>
      <c r="O168" s="103" t="str">
        <f>'Parcijalni_cjeloviti ispit'!O169</f>
        <v/>
      </c>
      <c r="P168" s="260">
        <f>'Parcijalni_cjeloviti ispit'!P169</f>
        <v>0</v>
      </c>
      <c r="Q168" s="251">
        <f>'Parcijalni_cjeloviti ispit'!Q169</f>
        <v>0</v>
      </c>
      <c r="R168" s="251">
        <f>'Parcijalni_cjeloviti ispit'!R169</f>
        <v>0</v>
      </c>
    </row>
    <row r="169" spans="1:18" x14ac:dyDescent="0.25">
      <c r="A169" s="261">
        <f>'Parcijalni_cjeloviti ispit'!A170</f>
        <v>82</v>
      </c>
      <c r="B169" s="263" t="str">
        <f>'Parcijalni_cjeloviti ispit'!B170</f>
        <v xml:space="preserve"> </v>
      </c>
      <c r="C169" s="261">
        <f>'Parcijalni_cjeloviti ispit'!C170</f>
        <v>0</v>
      </c>
      <c r="D169" s="99" t="str">
        <f>'Parcijalni_cjeloviti ispit'!D170</f>
        <v>B</v>
      </c>
      <c r="E169" s="100">
        <f>'Parcijalni_cjeloviti ispit'!E170</f>
        <v>0</v>
      </c>
      <c r="F169" s="259" t="str">
        <f>'Parcijalni_cjeloviti ispit'!F170</f>
        <v>NE</v>
      </c>
      <c r="G169" s="100">
        <f>'Parcijalni_cjeloviti ispit'!G170</f>
        <v>0</v>
      </c>
      <c r="H169" s="259" t="str">
        <f>'Parcijalni_cjeloviti ispit'!H170</f>
        <v>NE</v>
      </c>
      <c r="I169" s="100">
        <f>'Parcijalni_cjeloviti ispit'!I170</f>
        <v>0</v>
      </c>
      <c r="J169" s="259" t="str">
        <f>'Parcijalni_cjeloviti ispit'!J170</f>
        <v>NE</v>
      </c>
      <c r="K169" s="100">
        <f>'Parcijalni_cjeloviti ispit'!K170</f>
        <v>0</v>
      </c>
      <c r="L169" s="259" t="str">
        <f>'Parcijalni_cjeloviti ispit'!L170</f>
        <v>NE</v>
      </c>
      <c r="M169" s="100">
        <f>'Parcijalni_cjeloviti ispit'!M170</f>
        <v>0</v>
      </c>
      <c r="N169" s="259" t="str">
        <f>'Parcijalni_cjeloviti ispit'!N170</f>
        <v>NE</v>
      </c>
      <c r="O169" s="100">
        <f>'Parcijalni_cjeloviti ispit'!O170</f>
        <v>0</v>
      </c>
      <c r="P169" s="259" t="str">
        <f>'Parcijalni_cjeloviti ispit'!P170</f>
        <v>NE</v>
      </c>
      <c r="Q169" s="252">
        <f>'Parcijalni_cjeloviti ispit'!Q170</f>
        <v>0</v>
      </c>
      <c r="R169" s="252" t="str">
        <f>'Parcijalni_cjeloviti ispit'!R170</f>
        <v>NE</v>
      </c>
    </row>
    <row r="170" spans="1:18" ht="15.75" thickBot="1" x14ac:dyDescent="0.3">
      <c r="A170" s="262">
        <f>'Parcijalni_cjeloviti ispit'!A171</f>
        <v>0</v>
      </c>
      <c r="B170" s="264">
        <f>'Parcijalni_cjeloviti ispit'!B171</f>
        <v>0</v>
      </c>
      <c r="C170" s="262">
        <f>'Parcijalni_cjeloviti ispit'!C171</f>
        <v>0</v>
      </c>
      <c r="D170" s="101" t="str">
        <f>'Parcijalni_cjeloviti ispit'!D171</f>
        <v>P</v>
      </c>
      <c r="E170" s="102" t="str">
        <f>'Parcijalni_cjeloviti ispit'!E171</f>
        <v/>
      </c>
      <c r="F170" s="260">
        <f>'Parcijalni_cjeloviti ispit'!F171</f>
        <v>0</v>
      </c>
      <c r="G170" s="103" t="str">
        <f>'Parcijalni_cjeloviti ispit'!G171</f>
        <v/>
      </c>
      <c r="H170" s="260">
        <f>'Parcijalni_cjeloviti ispit'!H171</f>
        <v>0</v>
      </c>
      <c r="I170" s="103" t="str">
        <f>'Parcijalni_cjeloviti ispit'!I171</f>
        <v/>
      </c>
      <c r="J170" s="260">
        <f>'Parcijalni_cjeloviti ispit'!J171</f>
        <v>0</v>
      </c>
      <c r="K170" s="103" t="str">
        <f>'Parcijalni_cjeloviti ispit'!K171</f>
        <v/>
      </c>
      <c r="L170" s="260">
        <f>'Parcijalni_cjeloviti ispit'!L171</f>
        <v>0</v>
      </c>
      <c r="M170" s="103" t="str">
        <f>'Parcijalni_cjeloviti ispit'!M171</f>
        <v/>
      </c>
      <c r="N170" s="260">
        <f>'Parcijalni_cjeloviti ispit'!N171</f>
        <v>0</v>
      </c>
      <c r="O170" s="103" t="str">
        <f>'Parcijalni_cjeloviti ispit'!O171</f>
        <v/>
      </c>
      <c r="P170" s="260">
        <f>'Parcijalni_cjeloviti ispit'!P171</f>
        <v>0</v>
      </c>
      <c r="Q170" s="251">
        <f>'Parcijalni_cjeloviti ispit'!Q171</f>
        <v>0</v>
      </c>
      <c r="R170" s="251">
        <f>'Parcijalni_cjeloviti ispit'!R171</f>
        <v>0</v>
      </c>
    </row>
    <row r="171" spans="1:18" x14ac:dyDescent="0.25">
      <c r="A171" s="261">
        <f>'Parcijalni_cjeloviti ispit'!A172</f>
        <v>83</v>
      </c>
      <c r="B171" s="263" t="str">
        <f>'Parcijalni_cjeloviti ispit'!B172</f>
        <v xml:space="preserve"> </v>
      </c>
      <c r="C171" s="261">
        <f>'Parcijalni_cjeloviti ispit'!C172</f>
        <v>0</v>
      </c>
      <c r="D171" s="99" t="str">
        <f>'Parcijalni_cjeloviti ispit'!D172</f>
        <v>B</v>
      </c>
      <c r="E171" s="100">
        <f>'Parcijalni_cjeloviti ispit'!E172</f>
        <v>0</v>
      </c>
      <c r="F171" s="259" t="str">
        <f>'Parcijalni_cjeloviti ispit'!F172</f>
        <v>NE</v>
      </c>
      <c r="G171" s="100">
        <f>'Parcijalni_cjeloviti ispit'!G172</f>
        <v>0</v>
      </c>
      <c r="H171" s="259" t="str">
        <f>'Parcijalni_cjeloviti ispit'!H172</f>
        <v>NE</v>
      </c>
      <c r="I171" s="100">
        <f>'Parcijalni_cjeloviti ispit'!I172</f>
        <v>0</v>
      </c>
      <c r="J171" s="259" t="str">
        <f>'Parcijalni_cjeloviti ispit'!J172</f>
        <v>NE</v>
      </c>
      <c r="K171" s="100">
        <f>'Parcijalni_cjeloviti ispit'!K172</f>
        <v>0</v>
      </c>
      <c r="L171" s="259" t="str">
        <f>'Parcijalni_cjeloviti ispit'!L172</f>
        <v>NE</v>
      </c>
      <c r="M171" s="100">
        <f>'Parcijalni_cjeloviti ispit'!M172</f>
        <v>0</v>
      </c>
      <c r="N171" s="259" t="str">
        <f>'Parcijalni_cjeloviti ispit'!N172</f>
        <v>NE</v>
      </c>
      <c r="O171" s="100">
        <f>'Parcijalni_cjeloviti ispit'!O172</f>
        <v>0</v>
      </c>
      <c r="P171" s="259" t="str">
        <f>'Parcijalni_cjeloviti ispit'!P172</f>
        <v>NE</v>
      </c>
      <c r="Q171" s="252">
        <f>'Parcijalni_cjeloviti ispit'!Q172</f>
        <v>0</v>
      </c>
      <c r="R171" s="252" t="str">
        <f>'Parcijalni_cjeloviti ispit'!R172</f>
        <v>NE</v>
      </c>
    </row>
    <row r="172" spans="1:18" ht="15.75" thickBot="1" x14ac:dyDescent="0.3">
      <c r="A172" s="262">
        <f>'Parcijalni_cjeloviti ispit'!A173</f>
        <v>0</v>
      </c>
      <c r="B172" s="264">
        <f>'Parcijalni_cjeloviti ispit'!B173</f>
        <v>0</v>
      </c>
      <c r="C172" s="262">
        <f>'Parcijalni_cjeloviti ispit'!C173</f>
        <v>0</v>
      </c>
      <c r="D172" s="101" t="str">
        <f>'Parcijalni_cjeloviti ispit'!D173</f>
        <v>P</v>
      </c>
      <c r="E172" s="102" t="str">
        <f>'Parcijalni_cjeloviti ispit'!E173</f>
        <v/>
      </c>
      <c r="F172" s="260">
        <f>'Parcijalni_cjeloviti ispit'!F173</f>
        <v>0</v>
      </c>
      <c r="G172" s="103" t="str">
        <f>'Parcijalni_cjeloviti ispit'!G173</f>
        <v/>
      </c>
      <c r="H172" s="260">
        <f>'Parcijalni_cjeloviti ispit'!H173</f>
        <v>0</v>
      </c>
      <c r="I172" s="103" t="str">
        <f>'Parcijalni_cjeloviti ispit'!I173</f>
        <v/>
      </c>
      <c r="J172" s="260">
        <f>'Parcijalni_cjeloviti ispit'!J173</f>
        <v>0</v>
      </c>
      <c r="K172" s="103" t="str">
        <f>'Parcijalni_cjeloviti ispit'!K173</f>
        <v/>
      </c>
      <c r="L172" s="260">
        <f>'Parcijalni_cjeloviti ispit'!L173</f>
        <v>0</v>
      </c>
      <c r="M172" s="103" t="str">
        <f>'Parcijalni_cjeloviti ispit'!M173</f>
        <v/>
      </c>
      <c r="N172" s="260">
        <f>'Parcijalni_cjeloviti ispit'!N173</f>
        <v>0</v>
      </c>
      <c r="O172" s="103" t="str">
        <f>'Parcijalni_cjeloviti ispit'!O173</f>
        <v/>
      </c>
      <c r="P172" s="260">
        <f>'Parcijalni_cjeloviti ispit'!P173</f>
        <v>0</v>
      </c>
      <c r="Q172" s="251">
        <f>'Parcijalni_cjeloviti ispit'!Q173</f>
        <v>0</v>
      </c>
      <c r="R172" s="251">
        <f>'Parcijalni_cjeloviti ispit'!R173</f>
        <v>0</v>
      </c>
    </row>
    <row r="173" spans="1:18" x14ac:dyDescent="0.25">
      <c r="A173" s="261">
        <f>'Parcijalni_cjeloviti ispit'!A174</f>
        <v>84</v>
      </c>
      <c r="B173" s="263" t="str">
        <f>'Parcijalni_cjeloviti ispit'!B174</f>
        <v xml:space="preserve"> </v>
      </c>
      <c r="C173" s="261">
        <f>'Parcijalni_cjeloviti ispit'!C174</f>
        <v>0</v>
      </c>
      <c r="D173" s="99" t="str">
        <f>'Parcijalni_cjeloviti ispit'!D174</f>
        <v>B</v>
      </c>
      <c r="E173" s="100">
        <f>'Parcijalni_cjeloviti ispit'!E174</f>
        <v>0</v>
      </c>
      <c r="F173" s="259" t="str">
        <f>'Parcijalni_cjeloviti ispit'!F174</f>
        <v>NE</v>
      </c>
      <c r="G173" s="100">
        <f>'Parcijalni_cjeloviti ispit'!G174</f>
        <v>0</v>
      </c>
      <c r="H173" s="259" t="str">
        <f>'Parcijalni_cjeloviti ispit'!H174</f>
        <v>NE</v>
      </c>
      <c r="I173" s="100">
        <f>'Parcijalni_cjeloviti ispit'!I174</f>
        <v>0</v>
      </c>
      <c r="J173" s="259" t="str">
        <f>'Parcijalni_cjeloviti ispit'!J174</f>
        <v>NE</v>
      </c>
      <c r="K173" s="100">
        <f>'Parcijalni_cjeloviti ispit'!K174</f>
        <v>0</v>
      </c>
      <c r="L173" s="259" t="str">
        <f>'Parcijalni_cjeloviti ispit'!L174</f>
        <v>NE</v>
      </c>
      <c r="M173" s="100">
        <f>'Parcijalni_cjeloviti ispit'!M174</f>
        <v>0</v>
      </c>
      <c r="N173" s="259" t="str">
        <f>'Parcijalni_cjeloviti ispit'!N174</f>
        <v>NE</v>
      </c>
      <c r="O173" s="100">
        <f>'Parcijalni_cjeloviti ispit'!O174</f>
        <v>0</v>
      </c>
      <c r="P173" s="259" t="str">
        <f>'Parcijalni_cjeloviti ispit'!P174</f>
        <v>NE</v>
      </c>
      <c r="Q173" s="252">
        <f>'Parcijalni_cjeloviti ispit'!Q174</f>
        <v>0</v>
      </c>
      <c r="R173" s="252" t="str">
        <f>'Parcijalni_cjeloviti ispit'!R174</f>
        <v>NE</v>
      </c>
    </row>
    <row r="174" spans="1:18" ht="15.75" thickBot="1" x14ac:dyDescent="0.3">
      <c r="A174" s="262">
        <f>'Parcijalni_cjeloviti ispit'!A175</f>
        <v>0</v>
      </c>
      <c r="B174" s="264">
        <f>'Parcijalni_cjeloviti ispit'!B175</f>
        <v>0</v>
      </c>
      <c r="C174" s="262">
        <f>'Parcijalni_cjeloviti ispit'!C175</f>
        <v>0</v>
      </c>
      <c r="D174" s="101" t="str">
        <f>'Parcijalni_cjeloviti ispit'!D175</f>
        <v>P</v>
      </c>
      <c r="E174" s="102" t="str">
        <f>'Parcijalni_cjeloviti ispit'!E175</f>
        <v/>
      </c>
      <c r="F174" s="260">
        <f>'Parcijalni_cjeloviti ispit'!F175</f>
        <v>0</v>
      </c>
      <c r="G174" s="103" t="str">
        <f>'Parcijalni_cjeloviti ispit'!G175</f>
        <v/>
      </c>
      <c r="H174" s="260">
        <f>'Parcijalni_cjeloviti ispit'!H175</f>
        <v>0</v>
      </c>
      <c r="I174" s="103" t="str">
        <f>'Parcijalni_cjeloviti ispit'!I175</f>
        <v/>
      </c>
      <c r="J174" s="260">
        <f>'Parcijalni_cjeloviti ispit'!J175</f>
        <v>0</v>
      </c>
      <c r="K174" s="103" t="str">
        <f>'Parcijalni_cjeloviti ispit'!K175</f>
        <v/>
      </c>
      <c r="L174" s="260">
        <f>'Parcijalni_cjeloviti ispit'!L175</f>
        <v>0</v>
      </c>
      <c r="M174" s="103" t="str">
        <f>'Parcijalni_cjeloviti ispit'!M175</f>
        <v/>
      </c>
      <c r="N174" s="260">
        <f>'Parcijalni_cjeloviti ispit'!N175</f>
        <v>0</v>
      </c>
      <c r="O174" s="103" t="str">
        <f>'Parcijalni_cjeloviti ispit'!O175</f>
        <v/>
      </c>
      <c r="P174" s="260">
        <f>'Parcijalni_cjeloviti ispit'!P175</f>
        <v>0</v>
      </c>
      <c r="Q174" s="251">
        <f>'Parcijalni_cjeloviti ispit'!Q175</f>
        <v>0</v>
      </c>
      <c r="R174" s="251">
        <f>'Parcijalni_cjeloviti ispit'!R175</f>
        <v>0</v>
      </c>
    </row>
    <row r="175" spans="1:18" x14ac:dyDescent="0.25">
      <c r="A175" s="261">
        <f>'Parcijalni_cjeloviti ispit'!A176</f>
        <v>85</v>
      </c>
      <c r="B175" s="263" t="str">
        <f>'Parcijalni_cjeloviti ispit'!B176</f>
        <v xml:space="preserve"> </v>
      </c>
      <c r="C175" s="261">
        <f>'Parcijalni_cjeloviti ispit'!C176</f>
        <v>0</v>
      </c>
      <c r="D175" s="99" t="str">
        <f>'Parcijalni_cjeloviti ispit'!D176</f>
        <v>B</v>
      </c>
      <c r="E175" s="100">
        <f>'Parcijalni_cjeloviti ispit'!E176</f>
        <v>0</v>
      </c>
      <c r="F175" s="259" t="str">
        <f>'Parcijalni_cjeloviti ispit'!F176</f>
        <v>NE</v>
      </c>
      <c r="G175" s="100">
        <f>'Parcijalni_cjeloviti ispit'!G176</f>
        <v>0</v>
      </c>
      <c r="H175" s="259" t="str">
        <f>'Parcijalni_cjeloviti ispit'!H176</f>
        <v>NE</v>
      </c>
      <c r="I175" s="100">
        <f>'Parcijalni_cjeloviti ispit'!I176</f>
        <v>0</v>
      </c>
      <c r="J175" s="259" t="str">
        <f>'Parcijalni_cjeloviti ispit'!J176</f>
        <v>NE</v>
      </c>
      <c r="K175" s="100">
        <f>'Parcijalni_cjeloviti ispit'!K176</f>
        <v>0</v>
      </c>
      <c r="L175" s="259" t="str">
        <f>'Parcijalni_cjeloviti ispit'!L176</f>
        <v>NE</v>
      </c>
      <c r="M175" s="100">
        <f>'Parcijalni_cjeloviti ispit'!M176</f>
        <v>0</v>
      </c>
      <c r="N175" s="259" t="str">
        <f>'Parcijalni_cjeloviti ispit'!N176</f>
        <v>NE</v>
      </c>
      <c r="O175" s="100">
        <f>'Parcijalni_cjeloviti ispit'!O176</f>
        <v>0</v>
      </c>
      <c r="P175" s="259" t="str">
        <f>'Parcijalni_cjeloviti ispit'!P176</f>
        <v>NE</v>
      </c>
      <c r="Q175" s="252">
        <f>'Parcijalni_cjeloviti ispit'!Q176</f>
        <v>0</v>
      </c>
      <c r="R175" s="252" t="str">
        <f>'Parcijalni_cjeloviti ispit'!R176</f>
        <v>NE</v>
      </c>
    </row>
    <row r="176" spans="1:18" ht="15.75" thickBot="1" x14ac:dyDescent="0.3">
      <c r="A176" s="262">
        <f>'Parcijalni_cjeloviti ispit'!A177</f>
        <v>0</v>
      </c>
      <c r="B176" s="264">
        <f>'Parcijalni_cjeloviti ispit'!B177</f>
        <v>0</v>
      </c>
      <c r="C176" s="262">
        <f>'Parcijalni_cjeloviti ispit'!C177</f>
        <v>0</v>
      </c>
      <c r="D176" s="101" t="str">
        <f>'Parcijalni_cjeloviti ispit'!D177</f>
        <v>P</v>
      </c>
      <c r="E176" s="102" t="str">
        <f>'Parcijalni_cjeloviti ispit'!E177</f>
        <v/>
      </c>
      <c r="F176" s="260">
        <f>'Parcijalni_cjeloviti ispit'!F177</f>
        <v>0</v>
      </c>
      <c r="G176" s="103" t="str">
        <f>'Parcijalni_cjeloviti ispit'!G177</f>
        <v/>
      </c>
      <c r="H176" s="260">
        <f>'Parcijalni_cjeloviti ispit'!H177</f>
        <v>0</v>
      </c>
      <c r="I176" s="103" t="str">
        <f>'Parcijalni_cjeloviti ispit'!I177</f>
        <v/>
      </c>
      <c r="J176" s="260">
        <f>'Parcijalni_cjeloviti ispit'!J177</f>
        <v>0</v>
      </c>
      <c r="K176" s="103" t="str">
        <f>'Parcijalni_cjeloviti ispit'!K177</f>
        <v/>
      </c>
      <c r="L176" s="260">
        <f>'Parcijalni_cjeloviti ispit'!L177</f>
        <v>0</v>
      </c>
      <c r="M176" s="103" t="str">
        <f>'Parcijalni_cjeloviti ispit'!M177</f>
        <v/>
      </c>
      <c r="N176" s="260">
        <f>'Parcijalni_cjeloviti ispit'!N177</f>
        <v>0</v>
      </c>
      <c r="O176" s="103" t="str">
        <f>'Parcijalni_cjeloviti ispit'!O177</f>
        <v/>
      </c>
      <c r="P176" s="260">
        <f>'Parcijalni_cjeloviti ispit'!P177</f>
        <v>0</v>
      </c>
      <c r="Q176" s="251">
        <f>'Parcijalni_cjeloviti ispit'!Q177</f>
        <v>0</v>
      </c>
      <c r="R176" s="251">
        <f>'Parcijalni_cjeloviti ispit'!R177</f>
        <v>0</v>
      </c>
    </row>
    <row r="177" spans="1:18" x14ac:dyDescent="0.25">
      <c r="A177" s="261">
        <f>'Parcijalni_cjeloviti ispit'!A178</f>
        <v>86</v>
      </c>
      <c r="B177" s="263" t="str">
        <f>'Parcijalni_cjeloviti ispit'!B178</f>
        <v xml:space="preserve"> </v>
      </c>
      <c r="C177" s="261">
        <f>'Parcijalni_cjeloviti ispit'!C178</f>
        <v>0</v>
      </c>
      <c r="D177" s="99" t="str">
        <f>'Parcijalni_cjeloviti ispit'!D178</f>
        <v>B</v>
      </c>
      <c r="E177" s="100">
        <f>'Parcijalni_cjeloviti ispit'!E178</f>
        <v>0</v>
      </c>
      <c r="F177" s="259" t="str">
        <f>'Parcijalni_cjeloviti ispit'!F178</f>
        <v>NE</v>
      </c>
      <c r="G177" s="100">
        <f>'Parcijalni_cjeloviti ispit'!G178</f>
        <v>0</v>
      </c>
      <c r="H177" s="259" t="str">
        <f>'Parcijalni_cjeloviti ispit'!H178</f>
        <v>NE</v>
      </c>
      <c r="I177" s="100">
        <f>'Parcijalni_cjeloviti ispit'!I178</f>
        <v>0</v>
      </c>
      <c r="J177" s="259" t="str">
        <f>'Parcijalni_cjeloviti ispit'!J178</f>
        <v>NE</v>
      </c>
      <c r="K177" s="100">
        <f>'Parcijalni_cjeloviti ispit'!K178</f>
        <v>0</v>
      </c>
      <c r="L177" s="259" t="str">
        <f>'Parcijalni_cjeloviti ispit'!L178</f>
        <v>NE</v>
      </c>
      <c r="M177" s="100">
        <f>'Parcijalni_cjeloviti ispit'!M178</f>
        <v>0</v>
      </c>
      <c r="N177" s="259" t="str">
        <f>'Parcijalni_cjeloviti ispit'!N178</f>
        <v>NE</v>
      </c>
      <c r="O177" s="100">
        <f>'Parcijalni_cjeloviti ispit'!O178</f>
        <v>0</v>
      </c>
      <c r="P177" s="259" t="str">
        <f>'Parcijalni_cjeloviti ispit'!P178</f>
        <v>NE</v>
      </c>
      <c r="Q177" s="252">
        <f>'Parcijalni_cjeloviti ispit'!Q178</f>
        <v>0</v>
      </c>
      <c r="R177" s="252" t="str">
        <f>'Parcijalni_cjeloviti ispit'!R178</f>
        <v>NE</v>
      </c>
    </row>
    <row r="178" spans="1:18" ht="15.75" thickBot="1" x14ac:dyDescent="0.3">
      <c r="A178" s="262">
        <f>'Parcijalni_cjeloviti ispit'!A179</f>
        <v>0</v>
      </c>
      <c r="B178" s="264">
        <f>'Parcijalni_cjeloviti ispit'!B179</f>
        <v>0</v>
      </c>
      <c r="C178" s="262">
        <f>'Parcijalni_cjeloviti ispit'!C179</f>
        <v>0</v>
      </c>
      <c r="D178" s="101" t="str">
        <f>'Parcijalni_cjeloviti ispit'!D179</f>
        <v>P</v>
      </c>
      <c r="E178" s="102" t="str">
        <f>'Parcijalni_cjeloviti ispit'!E179</f>
        <v/>
      </c>
      <c r="F178" s="260">
        <f>'Parcijalni_cjeloviti ispit'!F179</f>
        <v>0</v>
      </c>
      <c r="G178" s="103" t="str">
        <f>'Parcijalni_cjeloviti ispit'!G179</f>
        <v/>
      </c>
      <c r="H178" s="260">
        <f>'Parcijalni_cjeloviti ispit'!H179</f>
        <v>0</v>
      </c>
      <c r="I178" s="103" t="str">
        <f>'Parcijalni_cjeloviti ispit'!I179</f>
        <v/>
      </c>
      <c r="J178" s="260">
        <f>'Parcijalni_cjeloviti ispit'!J179</f>
        <v>0</v>
      </c>
      <c r="K178" s="103" t="str">
        <f>'Parcijalni_cjeloviti ispit'!K179</f>
        <v/>
      </c>
      <c r="L178" s="260">
        <f>'Parcijalni_cjeloviti ispit'!L179</f>
        <v>0</v>
      </c>
      <c r="M178" s="103" t="str">
        <f>'Parcijalni_cjeloviti ispit'!M179</f>
        <v/>
      </c>
      <c r="N178" s="260">
        <f>'Parcijalni_cjeloviti ispit'!N179</f>
        <v>0</v>
      </c>
      <c r="O178" s="103" t="str">
        <f>'Parcijalni_cjeloviti ispit'!O179</f>
        <v/>
      </c>
      <c r="P178" s="260">
        <f>'Parcijalni_cjeloviti ispit'!P179</f>
        <v>0</v>
      </c>
      <c r="Q178" s="251">
        <f>'Parcijalni_cjeloviti ispit'!Q179</f>
        <v>0</v>
      </c>
      <c r="R178" s="251">
        <f>'Parcijalni_cjeloviti ispit'!R179</f>
        <v>0</v>
      </c>
    </row>
    <row r="179" spans="1:18" x14ac:dyDescent="0.25">
      <c r="A179" s="261">
        <f>'Parcijalni_cjeloviti ispit'!A180</f>
        <v>87</v>
      </c>
      <c r="B179" s="263" t="str">
        <f>'Parcijalni_cjeloviti ispit'!B180</f>
        <v xml:space="preserve"> </v>
      </c>
      <c r="C179" s="261">
        <f>'Parcijalni_cjeloviti ispit'!C180</f>
        <v>0</v>
      </c>
      <c r="D179" s="99" t="str">
        <f>'Parcijalni_cjeloviti ispit'!D180</f>
        <v>B</v>
      </c>
      <c r="E179" s="100">
        <f>'Parcijalni_cjeloviti ispit'!E180</f>
        <v>0</v>
      </c>
      <c r="F179" s="259" t="str">
        <f>'Parcijalni_cjeloviti ispit'!F180</f>
        <v>NE</v>
      </c>
      <c r="G179" s="100">
        <f>'Parcijalni_cjeloviti ispit'!G180</f>
        <v>0</v>
      </c>
      <c r="H179" s="259" t="str">
        <f>'Parcijalni_cjeloviti ispit'!H180</f>
        <v>NE</v>
      </c>
      <c r="I179" s="100">
        <f>'Parcijalni_cjeloviti ispit'!I180</f>
        <v>0</v>
      </c>
      <c r="J179" s="259" t="str">
        <f>'Parcijalni_cjeloviti ispit'!J180</f>
        <v>NE</v>
      </c>
      <c r="K179" s="100">
        <f>'Parcijalni_cjeloviti ispit'!K180</f>
        <v>0</v>
      </c>
      <c r="L179" s="259" t="str">
        <f>'Parcijalni_cjeloviti ispit'!L180</f>
        <v>NE</v>
      </c>
      <c r="M179" s="100">
        <f>'Parcijalni_cjeloviti ispit'!M180</f>
        <v>0</v>
      </c>
      <c r="N179" s="259" t="str">
        <f>'Parcijalni_cjeloviti ispit'!N180</f>
        <v>NE</v>
      </c>
      <c r="O179" s="100">
        <f>'Parcijalni_cjeloviti ispit'!O180</f>
        <v>0</v>
      </c>
      <c r="P179" s="259" t="str">
        <f>'Parcijalni_cjeloviti ispit'!P180</f>
        <v>NE</v>
      </c>
      <c r="Q179" s="252">
        <f>'Parcijalni_cjeloviti ispit'!Q180</f>
        <v>0</v>
      </c>
      <c r="R179" s="252" t="str">
        <f>'Parcijalni_cjeloviti ispit'!R180</f>
        <v>NE</v>
      </c>
    </row>
    <row r="180" spans="1:18" ht="15.75" thickBot="1" x14ac:dyDescent="0.3">
      <c r="A180" s="262">
        <f>'Parcijalni_cjeloviti ispit'!A181</f>
        <v>0</v>
      </c>
      <c r="B180" s="264">
        <f>'Parcijalni_cjeloviti ispit'!B181</f>
        <v>0</v>
      </c>
      <c r="C180" s="262">
        <f>'Parcijalni_cjeloviti ispit'!C181</f>
        <v>0</v>
      </c>
      <c r="D180" s="101" t="str">
        <f>'Parcijalni_cjeloviti ispit'!D181</f>
        <v>P</v>
      </c>
      <c r="E180" s="102" t="str">
        <f>'Parcijalni_cjeloviti ispit'!E181</f>
        <v/>
      </c>
      <c r="F180" s="260">
        <f>'Parcijalni_cjeloviti ispit'!F181</f>
        <v>0</v>
      </c>
      <c r="G180" s="103" t="str">
        <f>'Parcijalni_cjeloviti ispit'!G181</f>
        <v/>
      </c>
      <c r="H180" s="260">
        <f>'Parcijalni_cjeloviti ispit'!H181</f>
        <v>0</v>
      </c>
      <c r="I180" s="103" t="str">
        <f>'Parcijalni_cjeloviti ispit'!I181</f>
        <v/>
      </c>
      <c r="J180" s="260">
        <f>'Parcijalni_cjeloviti ispit'!J181</f>
        <v>0</v>
      </c>
      <c r="K180" s="103" t="str">
        <f>'Parcijalni_cjeloviti ispit'!K181</f>
        <v/>
      </c>
      <c r="L180" s="260">
        <f>'Parcijalni_cjeloviti ispit'!L181</f>
        <v>0</v>
      </c>
      <c r="M180" s="103" t="str">
        <f>'Parcijalni_cjeloviti ispit'!M181</f>
        <v/>
      </c>
      <c r="N180" s="260">
        <f>'Parcijalni_cjeloviti ispit'!N181</f>
        <v>0</v>
      </c>
      <c r="O180" s="103" t="str">
        <f>'Parcijalni_cjeloviti ispit'!O181</f>
        <v/>
      </c>
      <c r="P180" s="260">
        <f>'Parcijalni_cjeloviti ispit'!P181</f>
        <v>0</v>
      </c>
      <c r="Q180" s="251">
        <f>'Parcijalni_cjeloviti ispit'!Q181</f>
        <v>0</v>
      </c>
      <c r="R180" s="251">
        <f>'Parcijalni_cjeloviti ispit'!R181</f>
        <v>0</v>
      </c>
    </row>
    <row r="181" spans="1:18" x14ac:dyDescent="0.25">
      <c r="A181" s="261">
        <f>'Parcijalni_cjeloviti ispit'!A182</f>
        <v>88</v>
      </c>
      <c r="B181" s="263" t="str">
        <f>'Parcijalni_cjeloviti ispit'!B182</f>
        <v xml:space="preserve"> </v>
      </c>
      <c r="C181" s="261">
        <f>'Parcijalni_cjeloviti ispit'!C182</f>
        <v>0</v>
      </c>
      <c r="D181" s="99" t="str">
        <f>'Parcijalni_cjeloviti ispit'!D182</f>
        <v>B</v>
      </c>
      <c r="E181" s="100">
        <f>'Parcijalni_cjeloviti ispit'!E182</f>
        <v>0</v>
      </c>
      <c r="F181" s="259" t="str">
        <f>'Parcijalni_cjeloviti ispit'!F182</f>
        <v>NE</v>
      </c>
      <c r="G181" s="100">
        <f>'Parcijalni_cjeloviti ispit'!G182</f>
        <v>0</v>
      </c>
      <c r="H181" s="259" t="str">
        <f>'Parcijalni_cjeloviti ispit'!H182</f>
        <v>NE</v>
      </c>
      <c r="I181" s="100">
        <f>'Parcijalni_cjeloviti ispit'!I182</f>
        <v>0</v>
      </c>
      <c r="J181" s="259" t="str">
        <f>'Parcijalni_cjeloviti ispit'!J182</f>
        <v>NE</v>
      </c>
      <c r="K181" s="100">
        <f>'Parcijalni_cjeloviti ispit'!K182</f>
        <v>0</v>
      </c>
      <c r="L181" s="259" t="str">
        <f>'Parcijalni_cjeloviti ispit'!L182</f>
        <v>NE</v>
      </c>
      <c r="M181" s="100">
        <f>'Parcijalni_cjeloviti ispit'!M182</f>
        <v>0</v>
      </c>
      <c r="N181" s="259" t="str">
        <f>'Parcijalni_cjeloviti ispit'!N182</f>
        <v>NE</v>
      </c>
      <c r="O181" s="100">
        <f>'Parcijalni_cjeloviti ispit'!O182</f>
        <v>0</v>
      </c>
      <c r="P181" s="259" t="str">
        <f>'Parcijalni_cjeloviti ispit'!P182</f>
        <v>NE</v>
      </c>
      <c r="Q181" s="252">
        <f>'Parcijalni_cjeloviti ispit'!Q182</f>
        <v>0</v>
      </c>
      <c r="R181" s="252" t="str">
        <f>'Parcijalni_cjeloviti ispit'!R182</f>
        <v>NE</v>
      </c>
    </row>
    <row r="182" spans="1:18" ht="15.75" thickBot="1" x14ac:dyDescent="0.3">
      <c r="A182" s="262">
        <f>'Parcijalni_cjeloviti ispit'!A183</f>
        <v>0</v>
      </c>
      <c r="B182" s="264">
        <f>'Parcijalni_cjeloviti ispit'!B183</f>
        <v>0</v>
      </c>
      <c r="C182" s="262">
        <f>'Parcijalni_cjeloviti ispit'!C183</f>
        <v>0</v>
      </c>
      <c r="D182" s="101" t="str">
        <f>'Parcijalni_cjeloviti ispit'!D183</f>
        <v>P</v>
      </c>
      <c r="E182" s="102" t="str">
        <f>'Parcijalni_cjeloviti ispit'!E183</f>
        <v/>
      </c>
      <c r="F182" s="260">
        <f>'Parcijalni_cjeloviti ispit'!F183</f>
        <v>0</v>
      </c>
      <c r="G182" s="103" t="str">
        <f>'Parcijalni_cjeloviti ispit'!G183</f>
        <v/>
      </c>
      <c r="H182" s="260">
        <f>'Parcijalni_cjeloviti ispit'!H183</f>
        <v>0</v>
      </c>
      <c r="I182" s="103" t="str">
        <f>'Parcijalni_cjeloviti ispit'!I183</f>
        <v/>
      </c>
      <c r="J182" s="260">
        <f>'Parcijalni_cjeloviti ispit'!J183</f>
        <v>0</v>
      </c>
      <c r="K182" s="103" t="str">
        <f>'Parcijalni_cjeloviti ispit'!K183</f>
        <v/>
      </c>
      <c r="L182" s="260">
        <f>'Parcijalni_cjeloviti ispit'!L183</f>
        <v>0</v>
      </c>
      <c r="M182" s="103" t="str">
        <f>'Parcijalni_cjeloviti ispit'!M183</f>
        <v/>
      </c>
      <c r="N182" s="260">
        <f>'Parcijalni_cjeloviti ispit'!N183</f>
        <v>0</v>
      </c>
      <c r="O182" s="103" t="str">
        <f>'Parcijalni_cjeloviti ispit'!O183</f>
        <v/>
      </c>
      <c r="P182" s="260">
        <f>'Parcijalni_cjeloviti ispit'!P183</f>
        <v>0</v>
      </c>
      <c r="Q182" s="251">
        <f>'Parcijalni_cjeloviti ispit'!Q183</f>
        <v>0</v>
      </c>
      <c r="R182" s="251">
        <f>'Parcijalni_cjeloviti ispit'!R183</f>
        <v>0</v>
      </c>
    </row>
    <row r="183" spans="1:18" x14ac:dyDescent="0.25">
      <c r="A183" s="261">
        <f>'Parcijalni_cjeloviti ispit'!A184</f>
        <v>89</v>
      </c>
      <c r="B183" s="263" t="str">
        <f>'Parcijalni_cjeloviti ispit'!B184</f>
        <v xml:space="preserve"> </v>
      </c>
      <c r="C183" s="261">
        <f>'Parcijalni_cjeloviti ispit'!C184</f>
        <v>0</v>
      </c>
      <c r="D183" s="99" t="str">
        <f>'Parcijalni_cjeloviti ispit'!D184</f>
        <v>B</v>
      </c>
      <c r="E183" s="100">
        <f>'Parcijalni_cjeloviti ispit'!E184</f>
        <v>0</v>
      </c>
      <c r="F183" s="259" t="str">
        <f>'Parcijalni_cjeloviti ispit'!F184</f>
        <v>NE</v>
      </c>
      <c r="G183" s="100">
        <f>'Parcijalni_cjeloviti ispit'!G184</f>
        <v>0</v>
      </c>
      <c r="H183" s="259" t="str">
        <f>'Parcijalni_cjeloviti ispit'!H184</f>
        <v>NE</v>
      </c>
      <c r="I183" s="100">
        <f>'Parcijalni_cjeloviti ispit'!I184</f>
        <v>0</v>
      </c>
      <c r="J183" s="259" t="str">
        <f>'Parcijalni_cjeloviti ispit'!J184</f>
        <v>NE</v>
      </c>
      <c r="K183" s="100">
        <f>'Parcijalni_cjeloviti ispit'!K184</f>
        <v>0</v>
      </c>
      <c r="L183" s="259" t="str">
        <f>'Parcijalni_cjeloviti ispit'!L184</f>
        <v>NE</v>
      </c>
      <c r="M183" s="100">
        <f>'Parcijalni_cjeloviti ispit'!M184</f>
        <v>0</v>
      </c>
      <c r="N183" s="259" t="str">
        <f>'Parcijalni_cjeloviti ispit'!N184</f>
        <v>NE</v>
      </c>
      <c r="O183" s="100">
        <f>'Parcijalni_cjeloviti ispit'!O184</f>
        <v>0</v>
      </c>
      <c r="P183" s="259" t="str">
        <f>'Parcijalni_cjeloviti ispit'!P184</f>
        <v>NE</v>
      </c>
      <c r="Q183" s="252">
        <f>'Parcijalni_cjeloviti ispit'!Q184</f>
        <v>0</v>
      </c>
      <c r="R183" s="252" t="str">
        <f>'Parcijalni_cjeloviti ispit'!R184</f>
        <v>NE</v>
      </c>
    </row>
    <row r="184" spans="1:18" ht="15.75" thickBot="1" x14ac:dyDescent="0.3">
      <c r="A184" s="262">
        <f>'Parcijalni_cjeloviti ispit'!A185</f>
        <v>0</v>
      </c>
      <c r="B184" s="264">
        <f>'Parcijalni_cjeloviti ispit'!B185</f>
        <v>0</v>
      </c>
      <c r="C184" s="262">
        <f>'Parcijalni_cjeloviti ispit'!C185</f>
        <v>0</v>
      </c>
      <c r="D184" s="101" t="str">
        <f>'Parcijalni_cjeloviti ispit'!D185</f>
        <v>P</v>
      </c>
      <c r="E184" s="102" t="str">
        <f>'Parcijalni_cjeloviti ispit'!E185</f>
        <v/>
      </c>
      <c r="F184" s="260">
        <f>'Parcijalni_cjeloviti ispit'!F185</f>
        <v>0</v>
      </c>
      <c r="G184" s="103" t="str">
        <f>'Parcijalni_cjeloviti ispit'!G185</f>
        <v/>
      </c>
      <c r="H184" s="260">
        <f>'Parcijalni_cjeloviti ispit'!H185</f>
        <v>0</v>
      </c>
      <c r="I184" s="103" t="str">
        <f>'Parcijalni_cjeloviti ispit'!I185</f>
        <v/>
      </c>
      <c r="J184" s="260">
        <f>'Parcijalni_cjeloviti ispit'!J185</f>
        <v>0</v>
      </c>
      <c r="K184" s="103" t="str">
        <f>'Parcijalni_cjeloviti ispit'!K185</f>
        <v/>
      </c>
      <c r="L184" s="260">
        <f>'Parcijalni_cjeloviti ispit'!L185</f>
        <v>0</v>
      </c>
      <c r="M184" s="103" t="str">
        <f>'Parcijalni_cjeloviti ispit'!M185</f>
        <v/>
      </c>
      <c r="N184" s="260">
        <f>'Parcijalni_cjeloviti ispit'!N185</f>
        <v>0</v>
      </c>
      <c r="O184" s="103" t="str">
        <f>'Parcijalni_cjeloviti ispit'!O185</f>
        <v/>
      </c>
      <c r="P184" s="260">
        <f>'Parcijalni_cjeloviti ispit'!P185</f>
        <v>0</v>
      </c>
      <c r="Q184" s="251">
        <f>'Parcijalni_cjeloviti ispit'!Q185</f>
        <v>0</v>
      </c>
      <c r="R184" s="251">
        <f>'Parcijalni_cjeloviti ispit'!R185</f>
        <v>0</v>
      </c>
    </row>
    <row r="185" spans="1:18" x14ac:dyDescent="0.25">
      <c r="A185" s="261">
        <f>'Parcijalni_cjeloviti ispit'!A186</f>
        <v>90</v>
      </c>
      <c r="B185" s="263" t="str">
        <f>'Parcijalni_cjeloviti ispit'!B186</f>
        <v xml:space="preserve"> </v>
      </c>
      <c r="C185" s="261">
        <f>'Parcijalni_cjeloviti ispit'!C186</f>
        <v>0</v>
      </c>
      <c r="D185" s="99" t="str">
        <f>'Parcijalni_cjeloviti ispit'!D186</f>
        <v>B</v>
      </c>
      <c r="E185" s="100">
        <f>'Parcijalni_cjeloviti ispit'!E186</f>
        <v>0</v>
      </c>
      <c r="F185" s="259" t="str">
        <f>'Parcijalni_cjeloviti ispit'!F186</f>
        <v>NE</v>
      </c>
      <c r="G185" s="100">
        <f>'Parcijalni_cjeloviti ispit'!G186</f>
        <v>0</v>
      </c>
      <c r="H185" s="259" t="str">
        <f>'Parcijalni_cjeloviti ispit'!H186</f>
        <v>NE</v>
      </c>
      <c r="I185" s="100">
        <f>'Parcijalni_cjeloviti ispit'!I186</f>
        <v>0</v>
      </c>
      <c r="J185" s="259" t="str">
        <f>'Parcijalni_cjeloviti ispit'!J186</f>
        <v>NE</v>
      </c>
      <c r="K185" s="100">
        <f>'Parcijalni_cjeloviti ispit'!K186</f>
        <v>0</v>
      </c>
      <c r="L185" s="259" t="str">
        <f>'Parcijalni_cjeloviti ispit'!L186</f>
        <v>NE</v>
      </c>
      <c r="M185" s="100">
        <f>'Parcijalni_cjeloviti ispit'!M186</f>
        <v>0</v>
      </c>
      <c r="N185" s="259" t="str">
        <f>'Parcijalni_cjeloviti ispit'!N186</f>
        <v>NE</v>
      </c>
      <c r="O185" s="100">
        <f>'Parcijalni_cjeloviti ispit'!O186</f>
        <v>0</v>
      </c>
      <c r="P185" s="259" t="str">
        <f>'Parcijalni_cjeloviti ispit'!P186</f>
        <v>NE</v>
      </c>
      <c r="Q185" s="252">
        <f>'Parcijalni_cjeloviti ispit'!Q186</f>
        <v>0</v>
      </c>
      <c r="R185" s="252" t="str">
        <f>'Parcijalni_cjeloviti ispit'!R186</f>
        <v>NE</v>
      </c>
    </row>
    <row r="186" spans="1:18" ht="15.75" thickBot="1" x14ac:dyDescent="0.3">
      <c r="A186" s="262">
        <f>'Parcijalni_cjeloviti ispit'!A187</f>
        <v>0</v>
      </c>
      <c r="B186" s="264">
        <f>'Parcijalni_cjeloviti ispit'!B187</f>
        <v>0</v>
      </c>
      <c r="C186" s="262">
        <f>'Parcijalni_cjeloviti ispit'!C187</f>
        <v>0</v>
      </c>
      <c r="D186" s="101" t="str">
        <f>'Parcijalni_cjeloviti ispit'!D187</f>
        <v>P</v>
      </c>
      <c r="E186" s="102" t="str">
        <f>'Parcijalni_cjeloviti ispit'!E187</f>
        <v/>
      </c>
      <c r="F186" s="260">
        <f>'Parcijalni_cjeloviti ispit'!F187</f>
        <v>0</v>
      </c>
      <c r="G186" s="103" t="str">
        <f>'Parcijalni_cjeloviti ispit'!G187</f>
        <v/>
      </c>
      <c r="H186" s="260">
        <f>'Parcijalni_cjeloviti ispit'!H187</f>
        <v>0</v>
      </c>
      <c r="I186" s="103" t="str">
        <f>'Parcijalni_cjeloviti ispit'!I187</f>
        <v/>
      </c>
      <c r="J186" s="260">
        <f>'Parcijalni_cjeloviti ispit'!J187</f>
        <v>0</v>
      </c>
      <c r="K186" s="103" t="str">
        <f>'Parcijalni_cjeloviti ispit'!K187</f>
        <v/>
      </c>
      <c r="L186" s="260">
        <f>'Parcijalni_cjeloviti ispit'!L187</f>
        <v>0</v>
      </c>
      <c r="M186" s="103" t="str">
        <f>'Parcijalni_cjeloviti ispit'!M187</f>
        <v/>
      </c>
      <c r="N186" s="260">
        <f>'Parcijalni_cjeloviti ispit'!N187</f>
        <v>0</v>
      </c>
      <c r="O186" s="103" t="str">
        <f>'Parcijalni_cjeloviti ispit'!O187</f>
        <v/>
      </c>
      <c r="P186" s="260">
        <f>'Parcijalni_cjeloviti ispit'!P187</f>
        <v>0</v>
      </c>
      <c r="Q186" s="251">
        <f>'Parcijalni_cjeloviti ispit'!Q187</f>
        <v>0</v>
      </c>
      <c r="R186" s="251">
        <f>'Parcijalni_cjeloviti ispit'!R187</f>
        <v>0</v>
      </c>
    </row>
    <row r="187" spans="1:18" x14ac:dyDescent="0.25">
      <c r="A187" s="261">
        <f>'Parcijalni_cjeloviti ispit'!A188</f>
        <v>91</v>
      </c>
      <c r="B187" s="263" t="str">
        <f>'Parcijalni_cjeloviti ispit'!B188</f>
        <v xml:space="preserve"> </v>
      </c>
      <c r="C187" s="261">
        <f>'Parcijalni_cjeloviti ispit'!C188</f>
        <v>0</v>
      </c>
      <c r="D187" s="99" t="str">
        <f>'Parcijalni_cjeloviti ispit'!D188</f>
        <v>B</v>
      </c>
      <c r="E187" s="100">
        <f>'Parcijalni_cjeloviti ispit'!E188</f>
        <v>0</v>
      </c>
      <c r="F187" s="259" t="str">
        <f>'Parcijalni_cjeloviti ispit'!F188</f>
        <v>NE</v>
      </c>
      <c r="G187" s="100">
        <f>'Parcijalni_cjeloviti ispit'!G188</f>
        <v>0</v>
      </c>
      <c r="H187" s="259" t="str">
        <f>'Parcijalni_cjeloviti ispit'!H188</f>
        <v>NE</v>
      </c>
      <c r="I187" s="100">
        <f>'Parcijalni_cjeloviti ispit'!I188</f>
        <v>0</v>
      </c>
      <c r="J187" s="259" t="str">
        <f>'Parcijalni_cjeloviti ispit'!J188</f>
        <v>NE</v>
      </c>
      <c r="K187" s="100">
        <f>'Parcijalni_cjeloviti ispit'!K188</f>
        <v>0</v>
      </c>
      <c r="L187" s="259" t="str">
        <f>'Parcijalni_cjeloviti ispit'!L188</f>
        <v>NE</v>
      </c>
      <c r="M187" s="100">
        <f>'Parcijalni_cjeloviti ispit'!M188</f>
        <v>0</v>
      </c>
      <c r="N187" s="259" t="str">
        <f>'Parcijalni_cjeloviti ispit'!N188</f>
        <v>NE</v>
      </c>
      <c r="O187" s="100">
        <f>'Parcijalni_cjeloviti ispit'!O188</f>
        <v>0</v>
      </c>
      <c r="P187" s="259" t="str">
        <f>'Parcijalni_cjeloviti ispit'!P188</f>
        <v>NE</v>
      </c>
      <c r="Q187" s="252">
        <f>'Parcijalni_cjeloviti ispit'!Q188</f>
        <v>0</v>
      </c>
      <c r="R187" s="252" t="str">
        <f>'Parcijalni_cjeloviti ispit'!R188</f>
        <v>NE</v>
      </c>
    </row>
    <row r="188" spans="1:18" ht="15.75" thickBot="1" x14ac:dyDescent="0.3">
      <c r="A188" s="262">
        <f>'Parcijalni_cjeloviti ispit'!A189</f>
        <v>0</v>
      </c>
      <c r="B188" s="264">
        <f>'Parcijalni_cjeloviti ispit'!B189</f>
        <v>0</v>
      </c>
      <c r="C188" s="262">
        <f>'Parcijalni_cjeloviti ispit'!C189</f>
        <v>0</v>
      </c>
      <c r="D188" s="101" t="str">
        <f>'Parcijalni_cjeloviti ispit'!D189</f>
        <v>P</v>
      </c>
      <c r="E188" s="102" t="str">
        <f>'Parcijalni_cjeloviti ispit'!E189</f>
        <v/>
      </c>
      <c r="F188" s="260">
        <f>'Parcijalni_cjeloviti ispit'!F189</f>
        <v>0</v>
      </c>
      <c r="G188" s="103" t="str">
        <f>'Parcijalni_cjeloviti ispit'!G189</f>
        <v/>
      </c>
      <c r="H188" s="260">
        <f>'Parcijalni_cjeloviti ispit'!H189</f>
        <v>0</v>
      </c>
      <c r="I188" s="103" t="str">
        <f>'Parcijalni_cjeloviti ispit'!I189</f>
        <v/>
      </c>
      <c r="J188" s="260">
        <f>'Parcijalni_cjeloviti ispit'!J189</f>
        <v>0</v>
      </c>
      <c r="K188" s="103" t="str">
        <f>'Parcijalni_cjeloviti ispit'!K189</f>
        <v/>
      </c>
      <c r="L188" s="260">
        <f>'Parcijalni_cjeloviti ispit'!L189</f>
        <v>0</v>
      </c>
      <c r="M188" s="103" t="str">
        <f>'Parcijalni_cjeloviti ispit'!M189</f>
        <v/>
      </c>
      <c r="N188" s="260">
        <f>'Parcijalni_cjeloviti ispit'!N189</f>
        <v>0</v>
      </c>
      <c r="O188" s="103" t="str">
        <f>'Parcijalni_cjeloviti ispit'!O189</f>
        <v/>
      </c>
      <c r="P188" s="260">
        <f>'Parcijalni_cjeloviti ispit'!P189</f>
        <v>0</v>
      </c>
      <c r="Q188" s="251">
        <f>'Parcijalni_cjeloviti ispit'!Q189</f>
        <v>0</v>
      </c>
      <c r="R188" s="251">
        <f>'Parcijalni_cjeloviti ispit'!R189</f>
        <v>0</v>
      </c>
    </row>
    <row r="189" spans="1:18" x14ac:dyDescent="0.25">
      <c r="A189" s="261">
        <f>'Parcijalni_cjeloviti ispit'!A190</f>
        <v>92</v>
      </c>
      <c r="B189" s="263" t="str">
        <f>'Parcijalni_cjeloviti ispit'!B190</f>
        <v xml:space="preserve"> </v>
      </c>
      <c r="C189" s="261">
        <f>'Parcijalni_cjeloviti ispit'!C190</f>
        <v>0</v>
      </c>
      <c r="D189" s="99" t="str">
        <f>'Parcijalni_cjeloviti ispit'!D190</f>
        <v>B</v>
      </c>
      <c r="E189" s="100">
        <f>'Parcijalni_cjeloviti ispit'!E190</f>
        <v>0</v>
      </c>
      <c r="F189" s="259" t="str">
        <f>'Parcijalni_cjeloviti ispit'!F190</f>
        <v>NE</v>
      </c>
      <c r="G189" s="100">
        <f>'Parcijalni_cjeloviti ispit'!G190</f>
        <v>0</v>
      </c>
      <c r="H189" s="259" t="str">
        <f>'Parcijalni_cjeloviti ispit'!H190</f>
        <v>NE</v>
      </c>
      <c r="I189" s="100">
        <f>'Parcijalni_cjeloviti ispit'!I190</f>
        <v>0</v>
      </c>
      <c r="J189" s="259" t="str">
        <f>'Parcijalni_cjeloviti ispit'!J190</f>
        <v>NE</v>
      </c>
      <c r="K189" s="100">
        <f>'Parcijalni_cjeloviti ispit'!K190</f>
        <v>0</v>
      </c>
      <c r="L189" s="259" t="str">
        <f>'Parcijalni_cjeloviti ispit'!L190</f>
        <v>NE</v>
      </c>
      <c r="M189" s="100">
        <f>'Parcijalni_cjeloviti ispit'!M190</f>
        <v>0</v>
      </c>
      <c r="N189" s="259" t="str">
        <f>'Parcijalni_cjeloviti ispit'!N190</f>
        <v>NE</v>
      </c>
      <c r="O189" s="100">
        <f>'Parcijalni_cjeloviti ispit'!O190</f>
        <v>0</v>
      </c>
      <c r="P189" s="259" t="str">
        <f>'Parcijalni_cjeloviti ispit'!P190</f>
        <v>NE</v>
      </c>
      <c r="Q189" s="252">
        <f>'Parcijalni_cjeloviti ispit'!Q190</f>
        <v>0</v>
      </c>
      <c r="R189" s="252" t="str">
        <f>'Parcijalni_cjeloviti ispit'!R190</f>
        <v>NE</v>
      </c>
    </row>
    <row r="190" spans="1:18" ht="15.75" thickBot="1" x14ac:dyDescent="0.3">
      <c r="A190" s="262">
        <f>'Parcijalni_cjeloviti ispit'!A191</f>
        <v>0</v>
      </c>
      <c r="B190" s="264">
        <f>'Parcijalni_cjeloviti ispit'!B191</f>
        <v>0</v>
      </c>
      <c r="C190" s="262">
        <f>'Parcijalni_cjeloviti ispit'!C191</f>
        <v>0</v>
      </c>
      <c r="D190" s="101" t="str">
        <f>'Parcijalni_cjeloviti ispit'!D191</f>
        <v>P</v>
      </c>
      <c r="E190" s="102" t="str">
        <f>'Parcijalni_cjeloviti ispit'!E191</f>
        <v/>
      </c>
      <c r="F190" s="260">
        <f>'Parcijalni_cjeloviti ispit'!F191</f>
        <v>0</v>
      </c>
      <c r="G190" s="103" t="str">
        <f>'Parcijalni_cjeloviti ispit'!G191</f>
        <v/>
      </c>
      <c r="H190" s="260">
        <f>'Parcijalni_cjeloviti ispit'!H191</f>
        <v>0</v>
      </c>
      <c r="I190" s="103" t="str">
        <f>'Parcijalni_cjeloviti ispit'!I191</f>
        <v/>
      </c>
      <c r="J190" s="260">
        <f>'Parcijalni_cjeloviti ispit'!J191</f>
        <v>0</v>
      </c>
      <c r="K190" s="103" t="str">
        <f>'Parcijalni_cjeloviti ispit'!K191</f>
        <v/>
      </c>
      <c r="L190" s="260">
        <f>'Parcijalni_cjeloviti ispit'!L191</f>
        <v>0</v>
      </c>
      <c r="M190" s="103" t="str">
        <f>'Parcijalni_cjeloviti ispit'!M191</f>
        <v/>
      </c>
      <c r="N190" s="260">
        <f>'Parcijalni_cjeloviti ispit'!N191</f>
        <v>0</v>
      </c>
      <c r="O190" s="103" t="str">
        <f>'Parcijalni_cjeloviti ispit'!O191</f>
        <v/>
      </c>
      <c r="P190" s="260">
        <f>'Parcijalni_cjeloviti ispit'!P191</f>
        <v>0</v>
      </c>
      <c r="Q190" s="251">
        <f>'Parcijalni_cjeloviti ispit'!Q191</f>
        <v>0</v>
      </c>
      <c r="R190" s="251">
        <f>'Parcijalni_cjeloviti ispit'!R191</f>
        <v>0</v>
      </c>
    </row>
    <row r="191" spans="1:18" x14ac:dyDescent="0.25">
      <c r="A191" s="261">
        <f>'Parcijalni_cjeloviti ispit'!A192</f>
        <v>93</v>
      </c>
      <c r="B191" s="263" t="str">
        <f>'Parcijalni_cjeloviti ispit'!B192</f>
        <v xml:space="preserve"> </v>
      </c>
      <c r="C191" s="261">
        <f>'Parcijalni_cjeloviti ispit'!C192</f>
        <v>0</v>
      </c>
      <c r="D191" s="99" t="str">
        <f>'Parcijalni_cjeloviti ispit'!D192</f>
        <v>B</v>
      </c>
      <c r="E191" s="100">
        <f>'Parcijalni_cjeloviti ispit'!E192</f>
        <v>0</v>
      </c>
      <c r="F191" s="259" t="str">
        <f>'Parcijalni_cjeloviti ispit'!F192</f>
        <v>NE</v>
      </c>
      <c r="G191" s="100">
        <f>'Parcijalni_cjeloviti ispit'!G192</f>
        <v>0</v>
      </c>
      <c r="H191" s="259" t="str">
        <f>'Parcijalni_cjeloviti ispit'!H192</f>
        <v>NE</v>
      </c>
      <c r="I191" s="100">
        <f>'Parcijalni_cjeloviti ispit'!I192</f>
        <v>0</v>
      </c>
      <c r="J191" s="259" t="str">
        <f>'Parcijalni_cjeloviti ispit'!J192</f>
        <v>NE</v>
      </c>
      <c r="K191" s="100">
        <f>'Parcijalni_cjeloviti ispit'!K192</f>
        <v>0</v>
      </c>
      <c r="L191" s="259" t="str">
        <f>'Parcijalni_cjeloviti ispit'!L192</f>
        <v>NE</v>
      </c>
      <c r="M191" s="100">
        <f>'Parcijalni_cjeloviti ispit'!M192</f>
        <v>0</v>
      </c>
      <c r="N191" s="259" t="str">
        <f>'Parcijalni_cjeloviti ispit'!N192</f>
        <v>NE</v>
      </c>
      <c r="O191" s="100">
        <f>'Parcijalni_cjeloviti ispit'!O192</f>
        <v>0</v>
      </c>
      <c r="P191" s="259" t="str">
        <f>'Parcijalni_cjeloviti ispit'!P192</f>
        <v>NE</v>
      </c>
      <c r="Q191" s="252">
        <f>'Parcijalni_cjeloviti ispit'!Q192</f>
        <v>0</v>
      </c>
      <c r="R191" s="252" t="str">
        <f>'Parcijalni_cjeloviti ispit'!R192</f>
        <v>NE</v>
      </c>
    </row>
    <row r="192" spans="1:18" ht="15.75" thickBot="1" x14ac:dyDescent="0.3">
      <c r="A192" s="262">
        <f>'Parcijalni_cjeloviti ispit'!A193</f>
        <v>0</v>
      </c>
      <c r="B192" s="264">
        <f>'Parcijalni_cjeloviti ispit'!B193</f>
        <v>0</v>
      </c>
      <c r="C192" s="262">
        <f>'Parcijalni_cjeloviti ispit'!C193</f>
        <v>0</v>
      </c>
      <c r="D192" s="101" t="str">
        <f>'Parcijalni_cjeloviti ispit'!D193</f>
        <v>P</v>
      </c>
      <c r="E192" s="102" t="str">
        <f>'Parcijalni_cjeloviti ispit'!E193</f>
        <v/>
      </c>
      <c r="F192" s="260">
        <f>'Parcijalni_cjeloviti ispit'!F193</f>
        <v>0</v>
      </c>
      <c r="G192" s="103" t="str">
        <f>'Parcijalni_cjeloviti ispit'!G193</f>
        <v/>
      </c>
      <c r="H192" s="260">
        <f>'Parcijalni_cjeloviti ispit'!H193</f>
        <v>0</v>
      </c>
      <c r="I192" s="103" t="str">
        <f>'Parcijalni_cjeloviti ispit'!I193</f>
        <v/>
      </c>
      <c r="J192" s="260">
        <f>'Parcijalni_cjeloviti ispit'!J193</f>
        <v>0</v>
      </c>
      <c r="K192" s="103" t="str">
        <f>'Parcijalni_cjeloviti ispit'!K193</f>
        <v/>
      </c>
      <c r="L192" s="260">
        <f>'Parcijalni_cjeloviti ispit'!L193</f>
        <v>0</v>
      </c>
      <c r="M192" s="103" t="str">
        <f>'Parcijalni_cjeloviti ispit'!M193</f>
        <v/>
      </c>
      <c r="N192" s="260">
        <f>'Parcijalni_cjeloviti ispit'!N193</f>
        <v>0</v>
      </c>
      <c r="O192" s="103" t="str">
        <f>'Parcijalni_cjeloviti ispit'!O193</f>
        <v/>
      </c>
      <c r="P192" s="260">
        <f>'Parcijalni_cjeloviti ispit'!P193</f>
        <v>0</v>
      </c>
      <c r="Q192" s="251">
        <f>'Parcijalni_cjeloviti ispit'!Q193</f>
        <v>0</v>
      </c>
      <c r="R192" s="251">
        <f>'Parcijalni_cjeloviti ispit'!R193</f>
        <v>0</v>
      </c>
    </row>
    <row r="193" spans="1:18" x14ac:dyDescent="0.25">
      <c r="A193" s="261">
        <f>'Parcijalni_cjeloviti ispit'!A194</f>
        <v>94</v>
      </c>
      <c r="B193" s="263" t="str">
        <f>'Parcijalni_cjeloviti ispit'!B194</f>
        <v xml:space="preserve"> </v>
      </c>
      <c r="C193" s="261">
        <f>'Parcijalni_cjeloviti ispit'!C194</f>
        <v>0</v>
      </c>
      <c r="D193" s="99" t="str">
        <f>'Parcijalni_cjeloviti ispit'!D194</f>
        <v>B</v>
      </c>
      <c r="E193" s="100">
        <f>'Parcijalni_cjeloviti ispit'!E194</f>
        <v>0</v>
      </c>
      <c r="F193" s="259" t="str">
        <f>'Parcijalni_cjeloviti ispit'!F194</f>
        <v>NE</v>
      </c>
      <c r="G193" s="100">
        <f>'Parcijalni_cjeloviti ispit'!G194</f>
        <v>0</v>
      </c>
      <c r="H193" s="259" t="str">
        <f>'Parcijalni_cjeloviti ispit'!H194</f>
        <v>NE</v>
      </c>
      <c r="I193" s="100">
        <f>'Parcijalni_cjeloviti ispit'!I194</f>
        <v>0</v>
      </c>
      <c r="J193" s="259" t="str">
        <f>'Parcijalni_cjeloviti ispit'!J194</f>
        <v>NE</v>
      </c>
      <c r="K193" s="100">
        <f>'Parcijalni_cjeloviti ispit'!K194</f>
        <v>0</v>
      </c>
      <c r="L193" s="259" t="str">
        <f>'Parcijalni_cjeloviti ispit'!L194</f>
        <v>NE</v>
      </c>
      <c r="M193" s="100">
        <f>'Parcijalni_cjeloviti ispit'!M194</f>
        <v>0</v>
      </c>
      <c r="N193" s="259" t="str">
        <f>'Parcijalni_cjeloviti ispit'!N194</f>
        <v>NE</v>
      </c>
      <c r="O193" s="100">
        <f>'Parcijalni_cjeloviti ispit'!O194</f>
        <v>0</v>
      </c>
      <c r="P193" s="259" t="str">
        <f>'Parcijalni_cjeloviti ispit'!P194</f>
        <v>NE</v>
      </c>
      <c r="Q193" s="252">
        <f>'Parcijalni_cjeloviti ispit'!Q194</f>
        <v>0</v>
      </c>
      <c r="R193" s="252" t="str">
        <f>'Parcijalni_cjeloviti ispit'!R194</f>
        <v>NE</v>
      </c>
    </row>
    <row r="194" spans="1:18" ht="15.75" thickBot="1" x14ac:dyDescent="0.3">
      <c r="A194" s="262">
        <f>'Parcijalni_cjeloviti ispit'!A195</f>
        <v>0</v>
      </c>
      <c r="B194" s="264">
        <f>'Parcijalni_cjeloviti ispit'!B195</f>
        <v>0</v>
      </c>
      <c r="C194" s="262">
        <f>'Parcijalni_cjeloviti ispit'!C195</f>
        <v>0</v>
      </c>
      <c r="D194" s="101" t="str">
        <f>'Parcijalni_cjeloviti ispit'!D195</f>
        <v>P</v>
      </c>
      <c r="E194" s="102" t="str">
        <f>'Parcijalni_cjeloviti ispit'!E195</f>
        <v/>
      </c>
      <c r="F194" s="260">
        <f>'Parcijalni_cjeloviti ispit'!F195</f>
        <v>0</v>
      </c>
      <c r="G194" s="103" t="str">
        <f>'Parcijalni_cjeloviti ispit'!G195</f>
        <v/>
      </c>
      <c r="H194" s="260">
        <f>'Parcijalni_cjeloviti ispit'!H195</f>
        <v>0</v>
      </c>
      <c r="I194" s="103" t="str">
        <f>'Parcijalni_cjeloviti ispit'!I195</f>
        <v/>
      </c>
      <c r="J194" s="260">
        <f>'Parcijalni_cjeloviti ispit'!J195</f>
        <v>0</v>
      </c>
      <c r="K194" s="103" t="str">
        <f>'Parcijalni_cjeloviti ispit'!K195</f>
        <v/>
      </c>
      <c r="L194" s="260">
        <f>'Parcijalni_cjeloviti ispit'!L195</f>
        <v>0</v>
      </c>
      <c r="M194" s="103" t="str">
        <f>'Parcijalni_cjeloviti ispit'!M195</f>
        <v/>
      </c>
      <c r="N194" s="260">
        <f>'Parcijalni_cjeloviti ispit'!N195</f>
        <v>0</v>
      </c>
      <c r="O194" s="103" t="str">
        <f>'Parcijalni_cjeloviti ispit'!O195</f>
        <v/>
      </c>
      <c r="P194" s="260">
        <f>'Parcijalni_cjeloviti ispit'!P195</f>
        <v>0</v>
      </c>
      <c r="Q194" s="251">
        <f>'Parcijalni_cjeloviti ispit'!Q195</f>
        <v>0</v>
      </c>
      <c r="R194" s="251">
        <f>'Parcijalni_cjeloviti ispit'!R195</f>
        <v>0</v>
      </c>
    </row>
    <row r="195" spans="1:18" x14ac:dyDescent="0.25">
      <c r="A195" s="261">
        <f>'Parcijalni_cjeloviti ispit'!A196</f>
        <v>95</v>
      </c>
      <c r="B195" s="263" t="str">
        <f>'Parcijalni_cjeloviti ispit'!B196</f>
        <v xml:space="preserve"> </v>
      </c>
      <c r="C195" s="261">
        <f>'Parcijalni_cjeloviti ispit'!C196</f>
        <v>0</v>
      </c>
      <c r="D195" s="99" t="str">
        <f>'Parcijalni_cjeloviti ispit'!D196</f>
        <v>B</v>
      </c>
      <c r="E195" s="100">
        <f>'Parcijalni_cjeloviti ispit'!E196</f>
        <v>0</v>
      </c>
      <c r="F195" s="259" t="str">
        <f>'Parcijalni_cjeloviti ispit'!F196</f>
        <v>NE</v>
      </c>
      <c r="G195" s="100">
        <f>'Parcijalni_cjeloviti ispit'!G196</f>
        <v>0</v>
      </c>
      <c r="H195" s="259" t="str">
        <f>'Parcijalni_cjeloviti ispit'!H196</f>
        <v>NE</v>
      </c>
      <c r="I195" s="100">
        <f>'Parcijalni_cjeloviti ispit'!I196</f>
        <v>0</v>
      </c>
      <c r="J195" s="259" t="str">
        <f>'Parcijalni_cjeloviti ispit'!J196</f>
        <v>NE</v>
      </c>
      <c r="K195" s="100">
        <f>'Parcijalni_cjeloviti ispit'!K196</f>
        <v>0</v>
      </c>
      <c r="L195" s="259" t="str">
        <f>'Parcijalni_cjeloviti ispit'!L196</f>
        <v>NE</v>
      </c>
      <c r="M195" s="100">
        <f>'Parcijalni_cjeloviti ispit'!M196</f>
        <v>0</v>
      </c>
      <c r="N195" s="259" t="str">
        <f>'Parcijalni_cjeloviti ispit'!N196</f>
        <v>NE</v>
      </c>
      <c r="O195" s="100">
        <f>'Parcijalni_cjeloviti ispit'!O196</f>
        <v>0</v>
      </c>
      <c r="P195" s="259" t="str">
        <f>'Parcijalni_cjeloviti ispit'!P196</f>
        <v>NE</v>
      </c>
      <c r="Q195" s="252">
        <f>'Parcijalni_cjeloviti ispit'!Q196</f>
        <v>0</v>
      </c>
      <c r="R195" s="252" t="str">
        <f>'Parcijalni_cjeloviti ispit'!R196</f>
        <v>NE</v>
      </c>
    </row>
    <row r="196" spans="1:18" ht="15.75" thickBot="1" x14ac:dyDescent="0.3">
      <c r="A196" s="262">
        <f>'Parcijalni_cjeloviti ispit'!A197</f>
        <v>0</v>
      </c>
      <c r="B196" s="264">
        <f>'Parcijalni_cjeloviti ispit'!B197</f>
        <v>0</v>
      </c>
      <c r="C196" s="262">
        <f>'Parcijalni_cjeloviti ispit'!C197</f>
        <v>0</v>
      </c>
      <c r="D196" s="101" t="str">
        <f>'Parcijalni_cjeloviti ispit'!D197</f>
        <v>P</v>
      </c>
      <c r="E196" s="102" t="str">
        <f>'Parcijalni_cjeloviti ispit'!E197</f>
        <v/>
      </c>
      <c r="F196" s="260">
        <f>'Parcijalni_cjeloviti ispit'!F197</f>
        <v>0</v>
      </c>
      <c r="G196" s="103" t="str">
        <f>'Parcijalni_cjeloviti ispit'!G197</f>
        <v/>
      </c>
      <c r="H196" s="260">
        <f>'Parcijalni_cjeloviti ispit'!H197</f>
        <v>0</v>
      </c>
      <c r="I196" s="103" t="str">
        <f>'Parcijalni_cjeloviti ispit'!I197</f>
        <v/>
      </c>
      <c r="J196" s="260">
        <f>'Parcijalni_cjeloviti ispit'!J197</f>
        <v>0</v>
      </c>
      <c r="K196" s="103" t="str">
        <f>'Parcijalni_cjeloviti ispit'!K197</f>
        <v/>
      </c>
      <c r="L196" s="260">
        <f>'Parcijalni_cjeloviti ispit'!L197</f>
        <v>0</v>
      </c>
      <c r="M196" s="103" t="str">
        <f>'Parcijalni_cjeloviti ispit'!M197</f>
        <v/>
      </c>
      <c r="N196" s="260">
        <f>'Parcijalni_cjeloviti ispit'!N197</f>
        <v>0</v>
      </c>
      <c r="O196" s="103" t="str">
        <f>'Parcijalni_cjeloviti ispit'!O197</f>
        <v/>
      </c>
      <c r="P196" s="260">
        <f>'Parcijalni_cjeloviti ispit'!P197</f>
        <v>0</v>
      </c>
      <c r="Q196" s="251">
        <f>'Parcijalni_cjeloviti ispit'!Q197</f>
        <v>0</v>
      </c>
      <c r="R196" s="251">
        <f>'Parcijalni_cjeloviti ispit'!R197</f>
        <v>0</v>
      </c>
    </row>
    <row r="197" spans="1:18" x14ac:dyDescent="0.25">
      <c r="A197" s="261">
        <f>'Parcijalni_cjeloviti ispit'!A198</f>
        <v>96</v>
      </c>
      <c r="B197" s="263" t="str">
        <f>'Parcijalni_cjeloviti ispit'!B198</f>
        <v xml:space="preserve"> </v>
      </c>
      <c r="C197" s="261">
        <f>'Parcijalni_cjeloviti ispit'!C198</f>
        <v>0</v>
      </c>
      <c r="D197" s="99" t="str">
        <f>'Parcijalni_cjeloviti ispit'!D198</f>
        <v>B</v>
      </c>
      <c r="E197" s="100">
        <f>'Parcijalni_cjeloviti ispit'!E198</f>
        <v>0</v>
      </c>
      <c r="F197" s="259" t="str">
        <f>'Parcijalni_cjeloviti ispit'!F198</f>
        <v>NE</v>
      </c>
      <c r="G197" s="100">
        <f>'Parcijalni_cjeloviti ispit'!G198</f>
        <v>0</v>
      </c>
      <c r="H197" s="259" t="str">
        <f>'Parcijalni_cjeloviti ispit'!H198</f>
        <v>NE</v>
      </c>
      <c r="I197" s="100">
        <f>'Parcijalni_cjeloviti ispit'!I198</f>
        <v>0</v>
      </c>
      <c r="J197" s="259" t="str">
        <f>'Parcijalni_cjeloviti ispit'!J198</f>
        <v>NE</v>
      </c>
      <c r="K197" s="100">
        <f>'Parcijalni_cjeloviti ispit'!K198</f>
        <v>0</v>
      </c>
      <c r="L197" s="259" t="str">
        <f>'Parcijalni_cjeloviti ispit'!L198</f>
        <v>NE</v>
      </c>
      <c r="M197" s="100">
        <f>'Parcijalni_cjeloviti ispit'!M198</f>
        <v>0</v>
      </c>
      <c r="N197" s="259" t="str">
        <f>'Parcijalni_cjeloviti ispit'!N198</f>
        <v>NE</v>
      </c>
      <c r="O197" s="100">
        <f>'Parcijalni_cjeloviti ispit'!O198</f>
        <v>0</v>
      </c>
      <c r="P197" s="259" t="str">
        <f>'Parcijalni_cjeloviti ispit'!P198</f>
        <v>NE</v>
      </c>
      <c r="Q197" s="252">
        <f>'Parcijalni_cjeloviti ispit'!Q198</f>
        <v>0</v>
      </c>
      <c r="R197" s="252" t="str">
        <f>'Parcijalni_cjeloviti ispit'!R198</f>
        <v>NE</v>
      </c>
    </row>
    <row r="198" spans="1:18" ht="15.75" thickBot="1" x14ac:dyDescent="0.3">
      <c r="A198" s="262">
        <f>'Parcijalni_cjeloviti ispit'!A199</f>
        <v>0</v>
      </c>
      <c r="B198" s="264">
        <f>'Parcijalni_cjeloviti ispit'!B199</f>
        <v>0</v>
      </c>
      <c r="C198" s="262">
        <f>'Parcijalni_cjeloviti ispit'!C199</f>
        <v>0</v>
      </c>
      <c r="D198" s="101" t="str">
        <f>'Parcijalni_cjeloviti ispit'!D199</f>
        <v>P</v>
      </c>
      <c r="E198" s="102" t="str">
        <f>'Parcijalni_cjeloviti ispit'!E199</f>
        <v/>
      </c>
      <c r="F198" s="260">
        <f>'Parcijalni_cjeloviti ispit'!F199</f>
        <v>0</v>
      </c>
      <c r="G198" s="103" t="str">
        <f>'Parcijalni_cjeloviti ispit'!G199</f>
        <v/>
      </c>
      <c r="H198" s="260">
        <f>'Parcijalni_cjeloviti ispit'!H199</f>
        <v>0</v>
      </c>
      <c r="I198" s="103" t="str">
        <f>'Parcijalni_cjeloviti ispit'!I199</f>
        <v/>
      </c>
      <c r="J198" s="260">
        <f>'Parcijalni_cjeloviti ispit'!J199</f>
        <v>0</v>
      </c>
      <c r="K198" s="103" t="str">
        <f>'Parcijalni_cjeloviti ispit'!K199</f>
        <v/>
      </c>
      <c r="L198" s="260">
        <f>'Parcijalni_cjeloviti ispit'!L199</f>
        <v>0</v>
      </c>
      <c r="M198" s="103" t="str">
        <f>'Parcijalni_cjeloviti ispit'!M199</f>
        <v/>
      </c>
      <c r="N198" s="260">
        <f>'Parcijalni_cjeloviti ispit'!N199</f>
        <v>0</v>
      </c>
      <c r="O198" s="103" t="str">
        <f>'Parcijalni_cjeloviti ispit'!O199</f>
        <v/>
      </c>
      <c r="P198" s="260">
        <f>'Parcijalni_cjeloviti ispit'!P199</f>
        <v>0</v>
      </c>
      <c r="Q198" s="251">
        <f>'Parcijalni_cjeloviti ispit'!Q199</f>
        <v>0</v>
      </c>
      <c r="R198" s="251">
        <f>'Parcijalni_cjeloviti ispit'!R199</f>
        <v>0</v>
      </c>
    </row>
    <row r="199" spans="1:18" x14ac:dyDescent="0.25">
      <c r="A199" s="261">
        <f>'Parcijalni_cjeloviti ispit'!A200</f>
        <v>97</v>
      </c>
      <c r="B199" s="263" t="str">
        <f>'Parcijalni_cjeloviti ispit'!B200</f>
        <v xml:space="preserve"> </v>
      </c>
      <c r="C199" s="261">
        <f>'Parcijalni_cjeloviti ispit'!C200</f>
        <v>0</v>
      </c>
      <c r="D199" s="99" t="str">
        <f>'Parcijalni_cjeloviti ispit'!D200</f>
        <v>B</v>
      </c>
      <c r="E199" s="100">
        <f>'Parcijalni_cjeloviti ispit'!E200</f>
        <v>0</v>
      </c>
      <c r="F199" s="259" t="str">
        <f>'Parcijalni_cjeloviti ispit'!F200</f>
        <v>NE</v>
      </c>
      <c r="G199" s="100">
        <f>'Parcijalni_cjeloviti ispit'!G200</f>
        <v>0</v>
      </c>
      <c r="H199" s="259" t="str">
        <f>'Parcijalni_cjeloviti ispit'!H200</f>
        <v>NE</v>
      </c>
      <c r="I199" s="100">
        <f>'Parcijalni_cjeloviti ispit'!I200</f>
        <v>0</v>
      </c>
      <c r="J199" s="259" t="str">
        <f>'Parcijalni_cjeloviti ispit'!J200</f>
        <v>NE</v>
      </c>
      <c r="K199" s="100">
        <f>'Parcijalni_cjeloviti ispit'!K200</f>
        <v>0</v>
      </c>
      <c r="L199" s="259" t="str">
        <f>'Parcijalni_cjeloviti ispit'!L200</f>
        <v>NE</v>
      </c>
      <c r="M199" s="100">
        <f>'Parcijalni_cjeloviti ispit'!M200</f>
        <v>0</v>
      </c>
      <c r="N199" s="259" t="str">
        <f>'Parcijalni_cjeloviti ispit'!N200</f>
        <v>NE</v>
      </c>
      <c r="O199" s="100">
        <f>'Parcijalni_cjeloviti ispit'!O200</f>
        <v>0</v>
      </c>
      <c r="P199" s="259" t="str">
        <f>'Parcijalni_cjeloviti ispit'!P200</f>
        <v>NE</v>
      </c>
      <c r="Q199" s="252">
        <f>'Parcijalni_cjeloviti ispit'!Q200</f>
        <v>0</v>
      </c>
      <c r="R199" s="252" t="str">
        <f>'Parcijalni_cjeloviti ispit'!R200</f>
        <v>NE</v>
      </c>
    </row>
    <row r="200" spans="1:18" ht="15.75" thickBot="1" x14ac:dyDescent="0.3">
      <c r="A200" s="262">
        <f>'Parcijalni_cjeloviti ispit'!A201</f>
        <v>0</v>
      </c>
      <c r="B200" s="264">
        <f>'Parcijalni_cjeloviti ispit'!B201</f>
        <v>0</v>
      </c>
      <c r="C200" s="262">
        <f>'Parcijalni_cjeloviti ispit'!C201</f>
        <v>0</v>
      </c>
      <c r="D200" s="101" t="str">
        <f>'Parcijalni_cjeloviti ispit'!D201</f>
        <v>P</v>
      </c>
      <c r="E200" s="102" t="str">
        <f>'Parcijalni_cjeloviti ispit'!E201</f>
        <v/>
      </c>
      <c r="F200" s="260">
        <f>'Parcijalni_cjeloviti ispit'!F201</f>
        <v>0</v>
      </c>
      <c r="G200" s="103" t="str">
        <f>'Parcijalni_cjeloviti ispit'!G201</f>
        <v/>
      </c>
      <c r="H200" s="260">
        <f>'Parcijalni_cjeloviti ispit'!H201</f>
        <v>0</v>
      </c>
      <c r="I200" s="103" t="str">
        <f>'Parcijalni_cjeloviti ispit'!I201</f>
        <v/>
      </c>
      <c r="J200" s="260">
        <f>'Parcijalni_cjeloviti ispit'!J201</f>
        <v>0</v>
      </c>
      <c r="K200" s="103" t="str">
        <f>'Parcijalni_cjeloviti ispit'!K201</f>
        <v/>
      </c>
      <c r="L200" s="260">
        <f>'Parcijalni_cjeloviti ispit'!L201</f>
        <v>0</v>
      </c>
      <c r="M200" s="103" t="str">
        <f>'Parcijalni_cjeloviti ispit'!M201</f>
        <v/>
      </c>
      <c r="N200" s="260">
        <f>'Parcijalni_cjeloviti ispit'!N201</f>
        <v>0</v>
      </c>
      <c r="O200" s="103" t="str">
        <f>'Parcijalni_cjeloviti ispit'!O201</f>
        <v/>
      </c>
      <c r="P200" s="260">
        <f>'Parcijalni_cjeloviti ispit'!P201</f>
        <v>0</v>
      </c>
      <c r="Q200" s="251">
        <f>'Parcijalni_cjeloviti ispit'!Q201</f>
        <v>0</v>
      </c>
      <c r="R200" s="251">
        <f>'Parcijalni_cjeloviti ispit'!R201</f>
        <v>0</v>
      </c>
    </row>
    <row r="201" spans="1:18" x14ac:dyDescent="0.25">
      <c r="A201" s="261">
        <f>'Parcijalni_cjeloviti ispit'!A202</f>
        <v>98</v>
      </c>
      <c r="B201" s="263" t="str">
        <f>'Parcijalni_cjeloviti ispit'!B202</f>
        <v xml:space="preserve"> </v>
      </c>
      <c r="C201" s="261">
        <f>'Parcijalni_cjeloviti ispit'!C202</f>
        <v>0</v>
      </c>
      <c r="D201" s="99" t="str">
        <f>'Parcijalni_cjeloviti ispit'!D202</f>
        <v>B</v>
      </c>
      <c r="E201" s="100">
        <f>'Parcijalni_cjeloviti ispit'!E202</f>
        <v>0</v>
      </c>
      <c r="F201" s="259" t="str">
        <f>'Parcijalni_cjeloviti ispit'!F202</f>
        <v>NE</v>
      </c>
      <c r="G201" s="100">
        <f>'Parcijalni_cjeloviti ispit'!G202</f>
        <v>0</v>
      </c>
      <c r="H201" s="259" t="str">
        <f>'Parcijalni_cjeloviti ispit'!H202</f>
        <v>NE</v>
      </c>
      <c r="I201" s="100">
        <f>'Parcijalni_cjeloviti ispit'!I202</f>
        <v>0</v>
      </c>
      <c r="J201" s="259" t="str">
        <f>'Parcijalni_cjeloviti ispit'!J202</f>
        <v>NE</v>
      </c>
      <c r="K201" s="100">
        <f>'Parcijalni_cjeloviti ispit'!K202</f>
        <v>0</v>
      </c>
      <c r="L201" s="259" t="str">
        <f>'Parcijalni_cjeloviti ispit'!L202</f>
        <v>NE</v>
      </c>
      <c r="M201" s="100">
        <f>'Parcijalni_cjeloviti ispit'!M202</f>
        <v>0</v>
      </c>
      <c r="N201" s="259" t="str">
        <f>'Parcijalni_cjeloviti ispit'!N202</f>
        <v>NE</v>
      </c>
      <c r="O201" s="100">
        <f>'Parcijalni_cjeloviti ispit'!O202</f>
        <v>0</v>
      </c>
      <c r="P201" s="259" t="str">
        <f>'Parcijalni_cjeloviti ispit'!P202</f>
        <v>NE</v>
      </c>
      <c r="Q201" s="252">
        <f>'Parcijalni_cjeloviti ispit'!Q202</f>
        <v>0</v>
      </c>
      <c r="R201" s="252" t="str">
        <f>'Parcijalni_cjeloviti ispit'!R202</f>
        <v>NE</v>
      </c>
    </row>
    <row r="202" spans="1:18" ht="15.75" thickBot="1" x14ac:dyDescent="0.3">
      <c r="A202" s="262">
        <f>'Parcijalni_cjeloviti ispit'!A203</f>
        <v>0</v>
      </c>
      <c r="B202" s="264">
        <f>'Parcijalni_cjeloviti ispit'!B203</f>
        <v>0</v>
      </c>
      <c r="C202" s="262">
        <f>'Parcijalni_cjeloviti ispit'!C203</f>
        <v>0</v>
      </c>
      <c r="D202" s="101" t="str">
        <f>'Parcijalni_cjeloviti ispit'!D203</f>
        <v>P</v>
      </c>
      <c r="E202" s="102" t="str">
        <f>'Parcijalni_cjeloviti ispit'!E203</f>
        <v/>
      </c>
      <c r="F202" s="260">
        <f>'Parcijalni_cjeloviti ispit'!F203</f>
        <v>0</v>
      </c>
      <c r="G202" s="103" t="str">
        <f>'Parcijalni_cjeloviti ispit'!G203</f>
        <v/>
      </c>
      <c r="H202" s="260">
        <f>'Parcijalni_cjeloviti ispit'!H203</f>
        <v>0</v>
      </c>
      <c r="I202" s="103" t="str">
        <f>'Parcijalni_cjeloviti ispit'!I203</f>
        <v/>
      </c>
      <c r="J202" s="260">
        <f>'Parcijalni_cjeloviti ispit'!J203</f>
        <v>0</v>
      </c>
      <c r="K202" s="103" t="str">
        <f>'Parcijalni_cjeloviti ispit'!K203</f>
        <v/>
      </c>
      <c r="L202" s="260">
        <f>'Parcijalni_cjeloviti ispit'!L203</f>
        <v>0</v>
      </c>
      <c r="M202" s="103" t="str">
        <f>'Parcijalni_cjeloviti ispit'!M203</f>
        <v/>
      </c>
      <c r="N202" s="260">
        <f>'Parcijalni_cjeloviti ispit'!N203</f>
        <v>0</v>
      </c>
      <c r="O202" s="103" t="str">
        <f>'Parcijalni_cjeloviti ispit'!O203</f>
        <v/>
      </c>
      <c r="P202" s="260">
        <f>'Parcijalni_cjeloviti ispit'!P203</f>
        <v>0</v>
      </c>
      <c r="Q202" s="251">
        <f>'Parcijalni_cjeloviti ispit'!Q203</f>
        <v>0</v>
      </c>
      <c r="R202" s="251">
        <f>'Parcijalni_cjeloviti ispit'!R203</f>
        <v>0</v>
      </c>
    </row>
    <row r="203" spans="1:18" x14ac:dyDescent="0.25">
      <c r="A203" s="261">
        <f>'Parcijalni_cjeloviti ispit'!A204</f>
        <v>99</v>
      </c>
      <c r="B203" s="263" t="str">
        <f>'Parcijalni_cjeloviti ispit'!B204</f>
        <v xml:space="preserve"> </v>
      </c>
      <c r="C203" s="261">
        <f>'Parcijalni_cjeloviti ispit'!C204</f>
        <v>0</v>
      </c>
      <c r="D203" s="99" t="str">
        <f>'Parcijalni_cjeloviti ispit'!D204</f>
        <v>B</v>
      </c>
      <c r="E203" s="100">
        <f>'Parcijalni_cjeloviti ispit'!E204</f>
        <v>0</v>
      </c>
      <c r="F203" s="259" t="str">
        <f>'Parcijalni_cjeloviti ispit'!F204</f>
        <v>NE</v>
      </c>
      <c r="G203" s="100">
        <f>'Parcijalni_cjeloviti ispit'!G204</f>
        <v>0</v>
      </c>
      <c r="H203" s="259" t="str">
        <f>'Parcijalni_cjeloviti ispit'!H204</f>
        <v>NE</v>
      </c>
      <c r="I203" s="100">
        <f>'Parcijalni_cjeloviti ispit'!I204</f>
        <v>0</v>
      </c>
      <c r="J203" s="259" t="str">
        <f>'Parcijalni_cjeloviti ispit'!J204</f>
        <v>NE</v>
      </c>
      <c r="K203" s="100">
        <f>'Parcijalni_cjeloviti ispit'!K204</f>
        <v>0</v>
      </c>
      <c r="L203" s="259" t="str">
        <f>'Parcijalni_cjeloviti ispit'!L204</f>
        <v>NE</v>
      </c>
      <c r="M203" s="100">
        <f>'Parcijalni_cjeloviti ispit'!M204</f>
        <v>0</v>
      </c>
      <c r="N203" s="259" t="str">
        <f>'Parcijalni_cjeloviti ispit'!N204</f>
        <v>NE</v>
      </c>
      <c r="O203" s="100">
        <f>'Parcijalni_cjeloviti ispit'!O204</f>
        <v>0</v>
      </c>
      <c r="P203" s="259" t="str">
        <f>'Parcijalni_cjeloviti ispit'!P204</f>
        <v>NE</v>
      </c>
      <c r="Q203" s="252">
        <f>'Parcijalni_cjeloviti ispit'!Q204</f>
        <v>0</v>
      </c>
      <c r="R203" s="252" t="str">
        <f>'Parcijalni_cjeloviti ispit'!R204</f>
        <v>NE</v>
      </c>
    </row>
    <row r="204" spans="1:18" ht="15.75" thickBot="1" x14ac:dyDescent="0.3">
      <c r="A204" s="262">
        <f>'Parcijalni_cjeloviti ispit'!A205</f>
        <v>0</v>
      </c>
      <c r="B204" s="264">
        <f>'Parcijalni_cjeloviti ispit'!B205</f>
        <v>0</v>
      </c>
      <c r="C204" s="262">
        <f>'Parcijalni_cjeloviti ispit'!C205</f>
        <v>0</v>
      </c>
      <c r="D204" s="101" t="str">
        <f>'Parcijalni_cjeloviti ispit'!D205</f>
        <v>P</v>
      </c>
      <c r="E204" s="102" t="str">
        <f>'Parcijalni_cjeloviti ispit'!E205</f>
        <v/>
      </c>
      <c r="F204" s="260">
        <f>'Parcijalni_cjeloviti ispit'!F205</f>
        <v>0</v>
      </c>
      <c r="G204" s="103" t="str">
        <f>'Parcijalni_cjeloviti ispit'!G205</f>
        <v/>
      </c>
      <c r="H204" s="260">
        <f>'Parcijalni_cjeloviti ispit'!H205</f>
        <v>0</v>
      </c>
      <c r="I204" s="103" t="str">
        <f>'Parcijalni_cjeloviti ispit'!I205</f>
        <v/>
      </c>
      <c r="J204" s="260">
        <f>'Parcijalni_cjeloviti ispit'!J205</f>
        <v>0</v>
      </c>
      <c r="K204" s="103" t="str">
        <f>'Parcijalni_cjeloviti ispit'!K205</f>
        <v/>
      </c>
      <c r="L204" s="260">
        <f>'Parcijalni_cjeloviti ispit'!L205</f>
        <v>0</v>
      </c>
      <c r="M204" s="103" t="str">
        <f>'Parcijalni_cjeloviti ispit'!M205</f>
        <v/>
      </c>
      <c r="N204" s="260">
        <f>'Parcijalni_cjeloviti ispit'!N205</f>
        <v>0</v>
      </c>
      <c r="O204" s="103" t="str">
        <f>'Parcijalni_cjeloviti ispit'!O205</f>
        <v/>
      </c>
      <c r="P204" s="260">
        <f>'Parcijalni_cjeloviti ispit'!P205</f>
        <v>0</v>
      </c>
      <c r="Q204" s="251">
        <f>'Parcijalni_cjeloviti ispit'!Q205</f>
        <v>0</v>
      </c>
      <c r="R204" s="251">
        <f>'Parcijalni_cjeloviti ispit'!R205</f>
        <v>0</v>
      </c>
    </row>
    <row r="205" spans="1:18" x14ac:dyDescent="0.25">
      <c r="A205" s="261">
        <f>'Parcijalni_cjeloviti ispit'!A206</f>
        <v>100</v>
      </c>
      <c r="B205" s="263" t="str">
        <f>'Parcijalni_cjeloviti ispit'!B206</f>
        <v xml:space="preserve"> </v>
      </c>
      <c r="C205" s="261">
        <f>'Parcijalni_cjeloviti ispit'!C206</f>
        <v>0</v>
      </c>
      <c r="D205" s="99" t="str">
        <f>'Parcijalni_cjeloviti ispit'!D206</f>
        <v>B</v>
      </c>
      <c r="E205" s="100">
        <f>'Parcijalni_cjeloviti ispit'!E206</f>
        <v>0</v>
      </c>
      <c r="F205" s="259" t="str">
        <f>'Parcijalni_cjeloviti ispit'!F206</f>
        <v>NE</v>
      </c>
      <c r="G205" s="100">
        <f>'Parcijalni_cjeloviti ispit'!G206</f>
        <v>0</v>
      </c>
      <c r="H205" s="259" t="str">
        <f>'Parcijalni_cjeloviti ispit'!H206</f>
        <v>NE</v>
      </c>
      <c r="I205" s="100">
        <f>'Parcijalni_cjeloviti ispit'!I206</f>
        <v>0</v>
      </c>
      <c r="J205" s="259" t="str">
        <f>'Parcijalni_cjeloviti ispit'!J206</f>
        <v>NE</v>
      </c>
      <c r="K205" s="100">
        <f>'Parcijalni_cjeloviti ispit'!K206</f>
        <v>0</v>
      </c>
      <c r="L205" s="259" t="str">
        <f>'Parcijalni_cjeloviti ispit'!L206</f>
        <v>NE</v>
      </c>
      <c r="M205" s="100">
        <f>'Parcijalni_cjeloviti ispit'!M206</f>
        <v>0</v>
      </c>
      <c r="N205" s="259" t="str">
        <f>'Parcijalni_cjeloviti ispit'!N206</f>
        <v>NE</v>
      </c>
      <c r="O205" s="100">
        <f>'Parcijalni_cjeloviti ispit'!O206</f>
        <v>0</v>
      </c>
      <c r="P205" s="259" t="str">
        <f>'Parcijalni_cjeloviti ispit'!P206</f>
        <v>NE</v>
      </c>
      <c r="Q205" s="252">
        <f>'Parcijalni_cjeloviti ispit'!Q206</f>
        <v>0</v>
      </c>
      <c r="R205" s="252" t="str">
        <f>'Parcijalni_cjeloviti ispit'!R206</f>
        <v>NE</v>
      </c>
    </row>
    <row r="206" spans="1:18" ht="15.75" thickBot="1" x14ac:dyDescent="0.3">
      <c r="A206" s="262">
        <f>'Parcijalni_cjeloviti ispit'!A207</f>
        <v>0</v>
      </c>
      <c r="B206" s="264">
        <f>'Parcijalni_cjeloviti ispit'!B207</f>
        <v>0</v>
      </c>
      <c r="C206" s="262">
        <f>'Parcijalni_cjeloviti ispit'!C207</f>
        <v>0</v>
      </c>
      <c r="D206" s="101" t="str">
        <f>'Parcijalni_cjeloviti ispit'!D207</f>
        <v>P</v>
      </c>
      <c r="E206" s="102" t="str">
        <f>'Parcijalni_cjeloviti ispit'!E207</f>
        <v/>
      </c>
      <c r="F206" s="260">
        <f>'Parcijalni_cjeloviti ispit'!F207</f>
        <v>0</v>
      </c>
      <c r="G206" s="103" t="str">
        <f>'Parcijalni_cjeloviti ispit'!G207</f>
        <v/>
      </c>
      <c r="H206" s="260">
        <f>'Parcijalni_cjeloviti ispit'!H207</f>
        <v>0</v>
      </c>
      <c r="I206" s="103" t="str">
        <f>'Parcijalni_cjeloviti ispit'!I207</f>
        <v/>
      </c>
      <c r="J206" s="260">
        <f>'Parcijalni_cjeloviti ispit'!J207</f>
        <v>0</v>
      </c>
      <c r="K206" s="103" t="str">
        <f>'Parcijalni_cjeloviti ispit'!K207</f>
        <v/>
      </c>
      <c r="L206" s="260">
        <f>'Parcijalni_cjeloviti ispit'!L207</f>
        <v>0</v>
      </c>
      <c r="M206" s="103" t="str">
        <f>'Parcijalni_cjeloviti ispit'!M207</f>
        <v/>
      </c>
      <c r="N206" s="260">
        <f>'Parcijalni_cjeloviti ispit'!N207</f>
        <v>0</v>
      </c>
      <c r="O206" s="103" t="str">
        <f>'Parcijalni_cjeloviti ispit'!O207</f>
        <v/>
      </c>
      <c r="P206" s="260">
        <f>'Parcijalni_cjeloviti ispit'!P207</f>
        <v>0</v>
      </c>
      <c r="Q206" s="251">
        <f>'Parcijalni_cjeloviti ispit'!Q207</f>
        <v>0</v>
      </c>
      <c r="R206" s="251">
        <f>'Parcijalni_cjeloviti ispit'!R207</f>
        <v>0</v>
      </c>
    </row>
  </sheetData>
  <sheetProtection algorithmName="SHA-512" hashValue="Wgbt3/rsMnAKEfseQbCg56Q9+8Ul0UN3sa46RZlcy0bxmlvFzNQ9ctc7nj9/lNsSoZNrsPkL+8GtwUr/zs1GYg==" saltValue="Lpe/AH4N6gtKHOOUpl8TBg==" spinCount="100000" sheet="1" objects="1" scenarios="1"/>
  <mergeCells count="1125">
    <mergeCell ref="A1:C1"/>
    <mergeCell ref="D1:D2"/>
    <mergeCell ref="E1:G2"/>
    <mergeCell ref="I1:I2"/>
    <mergeCell ref="J1:J2"/>
    <mergeCell ref="D3:E3"/>
    <mergeCell ref="F3:I3"/>
    <mergeCell ref="R4:R6"/>
    <mergeCell ref="F5:F6"/>
    <mergeCell ref="H5:H6"/>
    <mergeCell ref="J5:J6"/>
    <mergeCell ref="L5:L6"/>
    <mergeCell ref="N5:N6"/>
    <mergeCell ref="P5:P6"/>
    <mergeCell ref="K4:L4"/>
    <mergeCell ref="M4:N4"/>
    <mergeCell ref="O4:P4"/>
    <mergeCell ref="Q4:Q6"/>
    <mergeCell ref="A4:A6"/>
    <mergeCell ref="B4:B6"/>
    <mergeCell ref="C4:C6"/>
    <mergeCell ref="E4:F4"/>
    <mergeCell ref="G4:H4"/>
    <mergeCell ref="I4:J4"/>
    <mergeCell ref="K3:L3"/>
    <mergeCell ref="R7:R8"/>
    <mergeCell ref="A9:A10"/>
    <mergeCell ref="B9:B10"/>
    <mergeCell ref="C9:C10"/>
    <mergeCell ref="F9:F10"/>
    <mergeCell ref="H9:H10"/>
    <mergeCell ref="J9:J10"/>
    <mergeCell ref="L9:L10"/>
    <mergeCell ref="N9:N10"/>
    <mergeCell ref="P9:P10"/>
    <mergeCell ref="L7:L8"/>
    <mergeCell ref="N7:N8"/>
    <mergeCell ref="P7:P8"/>
    <mergeCell ref="Q7:Q8"/>
    <mergeCell ref="A7:A8"/>
    <mergeCell ref="B7:B8"/>
    <mergeCell ref="C7:C8"/>
    <mergeCell ref="F7:F8"/>
    <mergeCell ref="H7:H8"/>
    <mergeCell ref="J7:J8"/>
    <mergeCell ref="R11:R12"/>
    <mergeCell ref="A13:A14"/>
    <mergeCell ref="B13:B14"/>
    <mergeCell ref="C13:C14"/>
    <mergeCell ref="F13:F14"/>
    <mergeCell ref="H13:H14"/>
    <mergeCell ref="J13:J14"/>
    <mergeCell ref="L13:L14"/>
    <mergeCell ref="N13:N14"/>
    <mergeCell ref="P13:P14"/>
    <mergeCell ref="L11:L12"/>
    <mergeCell ref="N11:N12"/>
    <mergeCell ref="P11:P12"/>
    <mergeCell ref="Q11:Q12"/>
    <mergeCell ref="Q9:Q10"/>
    <mergeCell ref="R9:R10"/>
    <mergeCell ref="A11:A12"/>
    <mergeCell ref="B11:B12"/>
    <mergeCell ref="C11:C12"/>
    <mergeCell ref="F11:F12"/>
    <mergeCell ref="H11:H12"/>
    <mergeCell ref="J11:J12"/>
    <mergeCell ref="R15:R16"/>
    <mergeCell ref="A17:A18"/>
    <mergeCell ref="B17:B18"/>
    <mergeCell ref="C17:C18"/>
    <mergeCell ref="F17:F18"/>
    <mergeCell ref="H17:H18"/>
    <mergeCell ref="J17:J18"/>
    <mergeCell ref="L17:L18"/>
    <mergeCell ref="N17:N18"/>
    <mergeCell ref="P17:P18"/>
    <mergeCell ref="L15:L16"/>
    <mergeCell ref="N15:N16"/>
    <mergeCell ref="P15:P16"/>
    <mergeCell ref="Q15:Q16"/>
    <mergeCell ref="Q13:Q14"/>
    <mergeCell ref="R13:R14"/>
    <mergeCell ref="A15:A16"/>
    <mergeCell ref="B15:B16"/>
    <mergeCell ref="C15:C16"/>
    <mergeCell ref="F15:F16"/>
    <mergeCell ref="H15:H16"/>
    <mergeCell ref="J15:J16"/>
    <mergeCell ref="R19:R20"/>
    <mergeCell ref="A21:A22"/>
    <mergeCell ref="B21:B22"/>
    <mergeCell ref="C21:C22"/>
    <mergeCell ref="F21:F22"/>
    <mergeCell ref="H21:H22"/>
    <mergeCell ref="J21:J22"/>
    <mergeCell ref="L21:L22"/>
    <mergeCell ref="N21:N22"/>
    <mergeCell ref="P21:P22"/>
    <mergeCell ref="L19:L20"/>
    <mergeCell ref="N19:N20"/>
    <mergeCell ref="P19:P20"/>
    <mergeCell ref="Q19:Q20"/>
    <mergeCell ref="Q17:Q18"/>
    <mergeCell ref="R17:R18"/>
    <mergeCell ref="A19:A20"/>
    <mergeCell ref="B19:B20"/>
    <mergeCell ref="C19:C20"/>
    <mergeCell ref="F19:F20"/>
    <mergeCell ref="H19:H20"/>
    <mergeCell ref="J19:J20"/>
    <mergeCell ref="R23:R24"/>
    <mergeCell ref="A25:A26"/>
    <mergeCell ref="B25:B26"/>
    <mergeCell ref="C25:C26"/>
    <mergeCell ref="F25:F26"/>
    <mergeCell ref="H25:H26"/>
    <mergeCell ref="J25:J26"/>
    <mergeCell ref="L25:L26"/>
    <mergeCell ref="N25:N26"/>
    <mergeCell ref="P25:P26"/>
    <mergeCell ref="L23:L24"/>
    <mergeCell ref="N23:N24"/>
    <mergeCell ref="P23:P24"/>
    <mergeCell ref="Q23:Q24"/>
    <mergeCell ref="Q21:Q22"/>
    <mergeCell ref="R21:R22"/>
    <mergeCell ref="A23:A24"/>
    <mergeCell ref="B23:B24"/>
    <mergeCell ref="C23:C24"/>
    <mergeCell ref="F23:F24"/>
    <mergeCell ref="H23:H24"/>
    <mergeCell ref="J23:J24"/>
    <mergeCell ref="R27:R28"/>
    <mergeCell ref="A29:A30"/>
    <mergeCell ref="B29:B30"/>
    <mergeCell ref="C29:C30"/>
    <mergeCell ref="F29:F30"/>
    <mergeCell ref="H29:H30"/>
    <mergeCell ref="J29:J30"/>
    <mergeCell ref="L29:L30"/>
    <mergeCell ref="N29:N30"/>
    <mergeCell ref="P29:P30"/>
    <mergeCell ref="L27:L28"/>
    <mergeCell ref="N27:N28"/>
    <mergeCell ref="P27:P28"/>
    <mergeCell ref="Q27:Q28"/>
    <mergeCell ref="Q25:Q26"/>
    <mergeCell ref="R25:R26"/>
    <mergeCell ref="A27:A28"/>
    <mergeCell ref="B27:B28"/>
    <mergeCell ref="C27:C28"/>
    <mergeCell ref="F27:F28"/>
    <mergeCell ref="H27:H28"/>
    <mergeCell ref="J27:J28"/>
    <mergeCell ref="R31:R32"/>
    <mergeCell ref="A33:A34"/>
    <mergeCell ref="B33:B34"/>
    <mergeCell ref="C33:C34"/>
    <mergeCell ref="F33:F34"/>
    <mergeCell ref="H33:H34"/>
    <mergeCell ref="J33:J34"/>
    <mergeCell ref="L33:L34"/>
    <mergeCell ref="N33:N34"/>
    <mergeCell ref="P33:P34"/>
    <mergeCell ref="L31:L32"/>
    <mergeCell ref="N31:N32"/>
    <mergeCell ref="P31:P32"/>
    <mergeCell ref="Q31:Q32"/>
    <mergeCell ref="Q29:Q30"/>
    <mergeCell ref="R29:R30"/>
    <mergeCell ref="A31:A32"/>
    <mergeCell ref="B31:B32"/>
    <mergeCell ref="C31:C32"/>
    <mergeCell ref="F31:F32"/>
    <mergeCell ref="H31:H32"/>
    <mergeCell ref="J31:J32"/>
    <mergeCell ref="R35:R36"/>
    <mergeCell ref="A37:A38"/>
    <mergeCell ref="B37:B38"/>
    <mergeCell ref="C37:C38"/>
    <mergeCell ref="F37:F38"/>
    <mergeCell ref="H37:H38"/>
    <mergeCell ref="J37:J38"/>
    <mergeCell ref="L37:L38"/>
    <mergeCell ref="N37:N38"/>
    <mergeCell ref="P37:P38"/>
    <mergeCell ref="L35:L36"/>
    <mergeCell ref="N35:N36"/>
    <mergeCell ref="P35:P36"/>
    <mergeCell ref="Q35:Q36"/>
    <mergeCell ref="Q33:Q34"/>
    <mergeCell ref="R33:R34"/>
    <mergeCell ref="A35:A36"/>
    <mergeCell ref="B35:B36"/>
    <mergeCell ref="C35:C36"/>
    <mergeCell ref="F35:F36"/>
    <mergeCell ref="H35:H36"/>
    <mergeCell ref="J35:J36"/>
    <mergeCell ref="R39:R40"/>
    <mergeCell ref="A41:A42"/>
    <mergeCell ref="B41:B42"/>
    <mergeCell ref="C41:C42"/>
    <mergeCell ref="F41:F42"/>
    <mergeCell ref="H41:H42"/>
    <mergeCell ref="J41:J42"/>
    <mergeCell ref="L41:L42"/>
    <mergeCell ref="N41:N42"/>
    <mergeCell ref="P41:P42"/>
    <mergeCell ref="L39:L40"/>
    <mergeCell ref="N39:N40"/>
    <mergeCell ref="P39:P40"/>
    <mergeCell ref="Q39:Q40"/>
    <mergeCell ref="Q37:Q38"/>
    <mergeCell ref="R37:R38"/>
    <mergeCell ref="A39:A40"/>
    <mergeCell ref="B39:B40"/>
    <mergeCell ref="C39:C40"/>
    <mergeCell ref="F39:F40"/>
    <mergeCell ref="H39:H40"/>
    <mergeCell ref="J39:J40"/>
    <mergeCell ref="R43:R44"/>
    <mergeCell ref="A45:A46"/>
    <mergeCell ref="B45:B46"/>
    <mergeCell ref="C45:C46"/>
    <mergeCell ref="F45:F46"/>
    <mergeCell ref="H45:H46"/>
    <mergeCell ref="J45:J46"/>
    <mergeCell ref="L45:L46"/>
    <mergeCell ref="N45:N46"/>
    <mergeCell ref="P45:P46"/>
    <mergeCell ref="L43:L44"/>
    <mergeCell ref="N43:N44"/>
    <mergeCell ref="P43:P44"/>
    <mergeCell ref="Q43:Q44"/>
    <mergeCell ref="Q41:Q42"/>
    <mergeCell ref="R41:R42"/>
    <mergeCell ref="A43:A44"/>
    <mergeCell ref="B43:B44"/>
    <mergeCell ref="C43:C44"/>
    <mergeCell ref="F43:F44"/>
    <mergeCell ref="H43:H44"/>
    <mergeCell ref="J43:J44"/>
    <mergeCell ref="R47:R48"/>
    <mergeCell ref="A49:A50"/>
    <mergeCell ref="B49:B50"/>
    <mergeCell ref="C49:C50"/>
    <mergeCell ref="F49:F50"/>
    <mergeCell ref="H49:H50"/>
    <mergeCell ref="J49:J50"/>
    <mergeCell ref="L49:L50"/>
    <mergeCell ref="N49:N50"/>
    <mergeCell ref="P49:P50"/>
    <mergeCell ref="L47:L48"/>
    <mergeCell ref="N47:N48"/>
    <mergeCell ref="P47:P48"/>
    <mergeCell ref="Q47:Q48"/>
    <mergeCell ref="Q45:Q46"/>
    <mergeCell ref="R45:R46"/>
    <mergeCell ref="A47:A48"/>
    <mergeCell ref="B47:B48"/>
    <mergeCell ref="C47:C48"/>
    <mergeCell ref="F47:F48"/>
    <mergeCell ref="H47:H48"/>
    <mergeCell ref="J47:J48"/>
    <mergeCell ref="R51:R52"/>
    <mergeCell ref="A53:A54"/>
    <mergeCell ref="B53:B54"/>
    <mergeCell ref="C53:C54"/>
    <mergeCell ref="F53:F54"/>
    <mergeCell ref="H53:H54"/>
    <mergeCell ref="J53:J54"/>
    <mergeCell ref="L53:L54"/>
    <mergeCell ref="N53:N54"/>
    <mergeCell ref="P53:P54"/>
    <mergeCell ref="L51:L52"/>
    <mergeCell ref="N51:N52"/>
    <mergeCell ref="P51:P52"/>
    <mergeCell ref="Q51:Q52"/>
    <mergeCell ref="Q49:Q50"/>
    <mergeCell ref="R49:R50"/>
    <mergeCell ref="A51:A52"/>
    <mergeCell ref="B51:B52"/>
    <mergeCell ref="C51:C52"/>
    <mergeCell ref="F51:F52"/>
    <mergeCell ref="H51:H52"/>
    <mergeCell ref="J51:J52"/>
    <mergeCell ref="R55:R56"/>
    <mergeCell ref="A57:A58"/>
    <mergeCell ref="B57:B58"/>
    <mergeCell ref="C57:C58"/>
    <mergeCell ref="F57:F58"/>
    <mergeCell ref="H57:H58"/>
    <mergeCell ref="J57:J58"/>
    <mergeCell ref="L57:L58"/>
    <mergeCell ref="N57:N58"/>
    <mergeCell ref="P57:P58"/>
    <mergeCell ref="L55:L56"/>
    <mergeCell ref="N55:N56"/>
    <mergeCell ref="P55:P56"/>
    <mergeCell ref="Q55:Q56"/>
    <mergeCell ref="Q53:Q54"/>
    <mergeCell ref="R53:R54"/>
    <mergeCell ref="A55:A56"/>
    <mergeCell ref="B55:B56"/>
    <mergeCell ref="C55:C56"/>
    <mergeCell ref="F55:F56"/>
    <mergeCell ref="H55:H56"/>
    <mergeCell ref="J55:J56"/>
    <mergeCell ref="R59:R60"/>
    <mergeCell ref="A61:A62"/>
    <mergeCell ref="B61:B62"/>
    <mergeCell ref="C61:C62"/>
    <mergeCell ref="F61:F62"/>
    <mergeCell ref="H61:H62"/>
    <mergeCell ref="J61:J62"/>
    <mergeCell ref="L61:L62"/>
    <mergeCell ref="N61:N62"/>
    <mergeCell ref="P61:P62"/>
    <mergeCell ref="L59:L60"/>
    <mergeCell ref="N59:N60"/>
    <mergeCell ref="P59:P60"/>
    <mergeCell ref="Q59:Q60"/>
    <mergeCell ref="Q57:Q58"/>
    <mergeCell ref="R57:R58"/>
    <mergeCell ref="A59:A60"/>
    <mergeCell ref="B59:B60"/>
    <mergeCell ref="C59:C60"/>
    <mergeCell ref="F59:F60"/>
    <mergeCell ref="H59:H60"/>
    <mergeCell ref="J59:J60"/>
    <mergeCell ref="R63:R64"/>
    <mergeCell ref="A65:A66"/>
    <mergeCell ref="B65:B66"/>
    <mergeCell ref="C65:C66"/>
    <mergeCell ref="F65:F66"/>
    <mergeCell ref="H65:H66"/>
    <mergeCell ref="J65:J66"/>
    <mergeCell ref="L65:L66"/>
    <mergeCell ref="N65:N66"/>
    <mergeCell ref="P65:P66"/>
    <mergeCell ref="L63:L64"/>
    <mergeCell ref="N63:N64"/>
    <mergeCell ref="P63:P64"/>
    <mergeCell ref="Q63:Q64"/>
    <mergeCell ref="Q61:Q62"/>
    <mergeCell ref="R61:R62"/>
    <mergeCell ref="A63:A64"/>
    <mergeCell ref="B63:B64"/>
    <mergeCell ref="C63:C64"/>
    <mergeCell ref="F63:F64"/>
    <mergeCell ref="H63:H64"/>
    <mergeCell ref="J63:J64"/>
    <mergeCell ref="R67:R68"/>
    <mergeCell ref="A69:A70"/>
    <mergeCell ref="B69:B70"/>
    <mergeCell ref="C69:C70"/>
    <mergeCell ref="F69:F70"/>
    <mergeCell ref="H69:H70"/>
    <mergeCell ref="J69:J70"/>
    <mergeCell ref="L69:L70"/>
    <mergeCell ref="N69:N70"/>
    <mergeCell ref="P69:P70"/>
    <mergeCell ref="L67:L68"/>
    <mergeCell ref="N67:N68"/>
    <mergeCell ref="P67:P68"/>
    <mergeCell ref="Q67:Q68"/>
    <mergeCell ref="Q65:Q66"/>
    <mergeCell ref="R65:R66"/>
    <mergeCell ref="A67:A68"/>
    <mergeCell ref="B67:B68"/>
    <mergeCell ref="C67:C68"/>
    <mergeCell ref="F67:F68"/>
    <mergeCell ref="H67:H68"/>
    <mergeCell ref="J67:J68"/>
    <mergeCell ref="R71:R72"/>
    <mergeCell ref="A73:A74"/>
    <mergeCell ref="B73:B74"/>
    <mergeCell ref="C73:C74"/>
    <mergeCell ref="F73:F74"/>
    <mergeCell ref="H73:H74"/>
    <mergeCell ref="J73:J74"/>
    <mergeCell ref="L73:L74"/>
    <mergeCell ref="N73:N74"/>
    <mergeCell ref="P73:P74"/>
    <mergeCell ref="L71:L72"/>
    <mergeCell ref="N71:N72"/>
    <mergeCell ref="P71:P72"/>
    <mergeCell ref="Q71:Q72"/>
    <mergeCell ref="Q69:Q70"/>
    <mergeCell ref="R69:R70"/>
    <mergeCell ref="A71:A72"/>
    <mergeCell ref="B71:B72"/>
    <mergeCell ref="C71:C72"/>
    <mergeCell ref="F71:F72"/>
    <mergeCell ref="H71:H72"/>
    <mergeCell ref="J71:J72"/>
    <mergeCell ref="R75:R76"/>
    <mergeCell ref="A77:A78"/>
    <mergeCell ref="B77:B78"/>
    <mergeCell ref="C77:C78"/>
    <mergeCell ref="F77:F78"/>
    <mergeCell ref="H77:H78"/>
    <mergeCell ref="J77:J78"/>
    <mergeCell ref="L77:L78"/>
    <mergeCell ref="N77:N78"/>
    <mergeCell ref="P77:P78"/>
    <mergeCell ref="L75:L76"/>
    <mergeCell ref="N75:N76"/>
    <mergeCell ref="P75:P76"/>
    <mergeCell ref="Q75:Q76"/>
    <mergeCell ref="Q73:Q74"/>
    <mergeCell ref="R73:R74"/>
    <mergeCell ref="A75:A76"/>
    <mergeCell ref="B75:B76"/>
    <mergeCell ref="C75:C76"/>
    <mergeCell ref="F75:F76"/>
    <mergeCell ref="H75:H76"/>
    <mergeCell ref="J75:J76"/>
    <mergeCell ref="R79:R80"/>
    <mergeCell ref="A81:A82"/>
    <mergeCell ref="B81:B82"/>
    <mergeCell ref="C81:C82"/>
    <mergeCell ref="F81:F82"/>
    <mergeCell ref="H81:H82"/>
    <mergeCell ref="J81:J82"/>
    <mergeCell ref="L81:L82"/>
    <mergeCell ref="N81:N82"/>
    <mergeCell ref="P81:P82"/>
    <mergeCell ref="L79:L80"/>
    <mergeCell ref="N79:N80"/>
    <mergeCell ref="P79:P80"/>
    <mergeCell ref="Q79:Q80"/>
    <mergeCell ref="Q77:Q78"/>
    <mergeCell ref="R77:R78"/>
    <mergeCell ref="A79:A80"/>
    <mergeCell ref="B79:B80"/>
    <mergeCell ref="C79:C80"/>
    <mergeCell ref="F79:F80"/>
    <mergeCell ref="H79:H80"/>
    <mergeCell ref="J79:J80"/>
    <mergeCell ref="R83:R84"/>
    <mergeCell ref="A85:A86"/>
    <mergeCell ref="B85:B86"/>
    <mergeCell ref="C85:C86"/>
    <mergeCell ref="F85:F86"/>
    <mergeCell ref="H85:H86"/>
    <mergeCell ref="J85:J86"/>
    <mergeCell ref="L85:L86"/>
    <mergeCell ref="N85:N86"/>
    <mergeCell ref="P85:P86"/>
    <mergeCell ref="L83:L84"/>
    <mergeCell ref="N83:N84"/>
    <mergeCell ref="P83:P84"/>
    <mergeCell ref="Q83:Q84"/>
    <mergeCell ref="Q81:Q82"/>
    <mergeCell ref="R81:R82"/>
    <mergeCell ref="A83:A84"/>
    <mergeCell ref="B83:B84"/>
    <mergeCell ref="C83:C84"/>
    <mergeCell ref="F83:F84"/>
    <mergeCell ref="H83:H84"/>
    <mergeCell ref="J83:J84"/>
    <mergeCell ref="R87:R88"/>
    <mergeCell ref="A89:A90"/>
    <mergeCell ref="B89:B90"/>
    <mergeCell ref="C89:C90"/>
    <mergeCell ref="F89:F90"/>
    <mergeCell ref="H89:H90"/>
    <mergeCell ref="J89:J90"/>
    <mergeCell ref="L89:L90"/>
    <mergeCell ref="N89:N90"/>
    <mergeCell ref="P89:P90"/>
    <mergeCell ref="L87:L88"/>
    <mergeCell ref="N87:N88"/>
    <mergeCell ref="P87:P88"/>
    <mergeCell ref="Q87:Q88"/>
    <mergeCell ref="Q85:Q86"/>
    <mergeCell ref="R85:R86"/>
    <mergeCell ref="A87:A88"/>
    <mergeCell ref="B87:B88"/>
    <mergeCell ref="C87:C88"/>
    <mergeCell ref="F87:F88"/>
    <mergeCell ref="H87:H88"/>
    <mergeCell ref="J87:J88"/>
    <mergeCell ref="R91:R92"/>
    <mergeCell ref="A93:A94"/>
    <mergeCell ref="B93:B94"/>
    <mergeCell ref="C93:C94"/>
    <mergeCell ref="F93:F94"/>
    <mergeCell ref="H93:H94"/>
    <mergeCell ref="J93:J94"/>
    <mergeCell ref="L93:L94"/>
    <mergeCell ref="N93:N94"/>
    <mergeCell ref="P93:P94"/>
    <mergeCell ref="L91:L92"/>
    <mergeCell ref="N91:N92"/>
    <mergeCell ref="P91:P92"/>
    <mergeCell ref="Q91:Q92"/>
    <mergeCell ref="Q89:Q90"/>
    <mergeCell ref="R89:R90"/>
    <mergeCell ref="A91:A92"/>
    <mergeCell ref="B91:B92"/>
    <mergeCell ref="C91:C92"/>
    <mergeCell ref="F91:F92"/>
    <mergeCell ref="H91:H92"/>
    <mergeCell ref="J91:J92"/>
    <mergeCell ref="R95:R96"/>
    <mergeCell ref="A97:A98"/>
    <mergeCell ref="B97:B98"/>
    <mergeCell ref="C97:C98"/>
    <mergeCell ref="F97:F98"/>
    <mergeCell ref="H97:H98"/>
    <mergeCell ref="J97:J98"/>
    <mergeCell ref="L97:L98"/>
    <mergeCell ref="N97:N98"/>
    <mergeCell ref="P97:P98"/>
    <mergeCell ref="L95:L96"/>
    <mergeCell ref="N95:N96"/>
    <mergeCell ref="P95:P96"/>
    <mergeCell ref="Q95:Q96"/>
    <mergeCell ref="Q93:Q94"/>
    <mergeCell ref="R93:R94"/>
    <mergeCell ref="A95:A96"/>
    <mergeCell ref="B95:B96"/>
    <mergeCell ref="C95:C96"/>
    <mergeCell ref="F95:F96"/>
    <mergeCell ref="H95:H96"/>
    <mergeCell ref="J95:J96"/>
    <mergeCell ref="R99:R100"/>
    <mergeCell ref="A101:A102"/>
    <mergeCell ref="B101:B102"/>
    <mergeCell ref="C101:C102"/>
    <mergeCell ref="F101:F102"/>
    <mergeCell ref="H101:H102"/>
    <mergeCell ref="J101:J102"/>
    <mergeCell ref="L101:L102"/>
    <mergeCell ref="N101:N102"/>
    <mergeCell ref="P101:P102"/>
    <mergeCell ref="L99:L100"/>
    <mergeCell ref="N99:N100"/>
    <mergeCell ref="P99:P100"/>
    <mergeCell ref="Q99:Q100"/>
    <mergeCell ref="Q97:Q98"/>
    <mergeCell ref="R97:R98"/>
    <mergeCell ref="A99:A100"/>
    <mergeCell ref="B99:B100"/>
    <mergeCell ref="C99:C100"/>
    <mergeCell ref="F99:F100"/>
    <mergeCell ref="H99:H100"/>
    <mergeCell ref="J99:J100"/>
    <mergeCell ref="R103:R104"/>
    <mergeCell ref="A105:A106"/>
    <mergeCell ref="B105:B106"/>
    <mergeCell ref="C105:C106"/>
    <mergeCell ref="F105:F106"/>
    <mergeCell ref="H105:H106"/>
    <mergeCell ref="J105:J106"/>
    <mergeCell ref="L105:L106"/>
    <mergeCell ref="N105:N106"/>
    <mergeCell ref="P105:P106"/>
    <mergeCell ref="L103:L104"/>
    <mergeCell ref="N103:N104"/>
    <mergeCell ref="P103:P104"/>
    <mergeCell ref="Q103:Q104"/>
    <mergeCell ref="Q101:Q102"/>
    <mergeCell ref="R101:R102"/>
    <mergeCell ref="A103:A104"/>
    <mergeCell ref="B103:B104"/>
    <mergeCell ref="C103:C104"/>
    <mergeCell ref="F103:F104"/>
    <mergeCell ref="H103:H104"/>
    <mergeCell ref="J103:J104"/>
    <mergeCell ref="R107:R108"/>
    <mergeCell ref="A109:A110"/>
    <mergeCell ref="B109:B110"/>
    <mergeCell ref="C109:C110"/>
    <mergeCell ref="F109:F110"/>
    <mergeCell ref="H109:H110"/>
    <mergeCell ref="J109:J110"/>
    <mergeCell ref="L109:L110"/>
    <mergeCell ref="N109:N110"/>
    <mergeCell ref="P109:P110"/>
    <mergeCell ref="L107:L108"/>
    <mergeCell ref="N107:N108"/>
    <mergeCell ref="P107:P108"/>
    <mergeCell ref="Q107:Q108"/>
    <mergeCell ref="Q105:Q106"/>
    <mergeCell ref="R105:R106"/>
    <mergeCell ref="A107:A108"/>
    <mergeCell ref="B107:B108"/>
    <mergeCell ref="C107:C108"/>
    <mergeCell ref="F107:F108"/>
    <mergeCell ref="H107:H108"/>
    <mergeCell ref="J107:J108"/>
    <mergeCell ref="R111:R112"/>
    <mergeCell ref="A113:A114"/>
    <mergeCell ref="B113:B114"/>
    <mergeCell ref="C113:C114"/>
    <mergeCell ref="F113:F114"/>
    <mergeCell ref="H113:H114"/>
    <mergeCell ref="J113:J114"/>
    <mergeCell ref="L113:L114"/>
    <mergeCell ref="N113:N114"/>
    <mergeCell ref="P113:P114"/>
    <mergeCell ref="L111:L112"/>
    <mergeCell ref="N111:N112"/>
    <mergeCell ref="P111:P112"/>
    <mergeCell ref="Q111:Q112"/>
    <mergeCell ref="Q109:Q110"/>
    <mergeCell ref="R109:R110"/>
    <mergeCell ref="A111:A112"/>
    <mergeCell ref="B111:B112"/>
    <mergeCell ref="C111:C112"/>
    <mergeCell ref="F111:F112"/>
    <mergeCell ref="H111:H112"/>
    <mergeCell ref="J111:J112"/>
    <mergeCell ref="R115:R116"/>
    <mergeCell ref="A117:A118"/>
    <mergeCell ref="B117:B118"/>
    <mergeCell ref="C117:C118"/>
    <mergeCell ref="F117:F118"/>
    <mergeCell ref="H117:H118"/>
    <mergeCell ref="J117:J118"/>
    <mergeCell ref="L117:L118"/>
    <mergeCell ref="N117:N118"/>
    <mergeCell ref="P117:P118"/>
    <mergeCell ref="L115:L116"/>
    <mergeCell ref="N115:N116"/>
    <mergeCell ref="P115:P116"/>
    <mergeCell ref="Q115:Q116"/>
    <mergeCell ref="Q113:Q114"/>
    <mergeCell ref="R113:R114"/>
    <mergeCell ref="A115:A116"/>
    <mergeCell ref="B115:B116"/>
    <mergeCell ref="C115:C116"/>
    <mergeCell ref="F115:F116"/>
    <mergeCell ref="H115:H116"/>
    <mergeCell ref="J115:J116"/>
    <mergeCell ref="R119:R120"/>
    <mergeCell ref="A121:A122"/>
    <mergeCell ref="B121:B122"/>
    <mergeCell ref="C121:C122"/>
    <mergeCell ref="F121:F122"/>
    <mergeCell ref="H121:H122"/>
    <mergeCell ref="J121:J122"/>
    <mergeCell ref="L121:L122"/>
    <mergeCell ref="N121:N122"/>
    <mergeCell ref="P121:P122"/>
    <mergeCell ref="L119:L120"/>
    <mergeCell ref="N119:N120"/>
    <mergeCell ref="P119:P120"/>
    <mergeCell ref="Q119:Q120"/>
    <mergeCell ref="Q117:Q118"/>
    <mergeCell ref="R117:R118"/>
    <mergeCell ref="A119:A120"/>
    <mergeCell ref="B119:B120"/>
    <mergeCell ref="C119:C120"/>
    <mergeCell ref="F119:F120"/>
    <mergeCell ref="H119:H120"/>
    <mergeCell ref="J119:J120"/>
    <mergeCell ref="R123:R124"/>
    <mergeCell ref="A125:A126"/>
    <mergeCell ref="B125:B126"/>
    <mergeCell ref="C125:C126"/>
    <mergeCell ref="F125:F126"/>
    <mergeCell ref="H125:H126"/>
    <mergeCell ref="J125:J126"/>
    <mergeCell ref="L125:L126"/>
    <mergeCell ref="N125:N126"/>
    <mergeCell ref="P125:P126"/>
    <mergeCell ref="L123:L124"/>
    <mergeCell ref="N123:N124"/>
    <mergeCell ref="P123:P124"/>
    <mergeCell ref="Q123:Q124"/>
    <mergeCell ref="Q121:Q122"/>
    <mergeCell ref="R121:R122"/>
    <mergeCell ref="A123:A124"/>
    <mergeCell ref="B123:B124"/>
    <mergeCell ref="C123:C124"/>
    <mergeCell ref="F123:F124"/>
    <mergeCell ref="H123:H124"/>
    <mergeCell ref="J123:J124"/>
    <mergeCell ref="R127:R128"/>
    <mergeCell ref="A129:A130"/>
    <mergeCell ref="B129:B130"/>
    <mergeCell ref="C129:C130"/>
    <mergeCell ref="F129:F130"/>
    <mergeCell ref="H129:H130"/>
    <mergeCell ref="J129:J130"/>
    <mergeCell ref="L129:L130"/>
    <mergeCell ref="N129:N130"/>
    <mergeCell ref="P129:P130"/>
    <mergeCell ref="L127:L128"/>
    <mergeCell ref="N127:N128"/>
    <mergeCell ref="P127:P128"/>
    <mergeCell ref="Q127:Q128"/>
    <mergeCell ref="Q125:Q126"/>
    <mergeCell ref="R125:R126"/>
    <mergeCell ref="A127:A128"/>
    <mergeCell ref="B127:B128"/>
    <mergeCell ref="C127:C128"/>
    <mergeCell ref="F127:F128"/>
    <mergeCell ref="H127:H128"/>
    <mergeCell ref="J127:J128"/>
    <mergeCell ref="R131:R132"/>
    <mergeCell ref="A133:A134"/>
    <mergeCell ref="B133:B134"/>
    <mergeCell ref="C133:C134"/>
    <mergeCell ref="F133:F134"/>
    <mergeCell ref="H133:H134"/>
    <mergeCell ref="J133:J134"/>
    <mergeCell ref="L133:L134"/>
    <mergeCell ref="N133:N134"/>
    <mergeCell ref="P133:P134"/>
    <mergeCell ref="L131:L132"/>
    <mergeCell ref="N131:N132"/>
    <mergeCell ref="P131:P132"/>
    <mergeCell ref="Q131:Q132"/>
    <mergeCell ref="Q129:Q130"/>
    <mergeCell ref="R129:R130"/>
    <mergeCell ref="A131:A132"/>
    <mergeCell ref="B131:B132"/>
    <mergeCell ref="C131:C132"/>
    <mergeCell ref="F131:F132"/>
    <mergeCell ref="H131:H132"/>
    <mergeCell ref="J131:J132"/>
    <mergeCell ref="R135:R136"/>
    <mergeCell ref="A137:A138"/>
    <mergeCell ref="B137:B138"/>
    <mergeCell ref="C137:C138"/>
    <mergeCell ref="F137:F138"/>
    <mergeCell ref="H137:H138"/>
    <mergeCell ref="J137:J138"/>
    <mergeCell ref="L137:L138"/>
    <mergeCell ref="N137:N138"/>
    <mergeCell ref="P137:P138"/>
    <mergeCell ref="L135:L136"/>
    <mergeCell ref="N135:N136"/>
    <mergeCell ref="P135:P136"/>
    <mergeCell ref="Q135:Q136"/>
    <mergeCell ref="Q133:Q134"/>
    <mergeCell ref="R133:R134"/>
    <mergeCell ref="A135:A136"/>
    <mergeCell ref="B135:B136"/>
    <mergeCell ref="C135:C136"/>
    <mergeCell ref="F135:F136"/>
    <mergeCell ref="H135:H136"/>
    <mergeCell ref="J135:J136"/>
    <mergeCell ref="R139:R140"/>
    <mergeCell ref="A141:A142"/>
    <mergeCell ref="B141:B142"/>
    <mergeCell ref="C141:C142"/>
    <mergeCell ref="F141:F142"/>
    <mergeCell ref="H141:H142"/>
    <mergeCell ref="J141:J142"/>
    <mergeCell ref="L141:L142"/>
    <mergeCell ref="N141:N142"/>
    <mergeCell ref="P141:P142"/>
    <mergeCell ref="L139:L140"/>
    <mergeCell ref="N139:N140"/>
    <mergeCell ref="P139:P140"/>
    <mergeCell ref="Q139:Q140"/>
    <mergeCell ref="Q137:Q138"/>
    <mergeCell ref="R137:R138"/>
    <mergeCell ref="A139:A140"/>
    <mergeCell ref="B139:B140"/>
    <mergeCell ref="C139:C140"/>
    <mergeCell ref="F139:F140"/>
    <mergeCell ref="H139:H140"/>
    <mergeCell ref="J139:J140"/>
    <mergeCell ref="R143:R144"/>
    <mergeCell ref="A145:A146"/>
    <mergeCell ref="B145:B146"/>
    <mergeCell ref="C145:C146"/>
    <mergeCell ref="F145:F146"/>
    <mergeCell ref="H145:H146"/>
    <mergeCell ref="J145:J146"/>
    <mergeCell ref="L145:L146"/>
    <mergeCell ref="N145:N146"/>
    <mergeCell ref="P145:P146"/>
    <mergeCell ref="L143:L144"/>
    <mergeCell ref="N143:N144"/>
    <mergeCell ref="P143:P144"/>
    <mergeCell ref="Q143:Q144"/>
    <mergeCell ref="Q141:Q142"/>
    <mergeCell ref="R141:R142"/>
    <mergeCell ref="A143:A144"/>
    <mergeCell ref="B143:B144"/>
    <mergeCell ref="C143:C144"/>
    <mergeCell ref="F143:F144"/>
    <mergeCell ref="H143:H144"/>
    <mergeCell ref="J143:J144"/>
    <mergeCell ref="R147:R148"/>
    <mergeCell ref="A149:A150"/>
    <mergeCell ref="B149:B150"/>
    <mergeCell ref="C149:C150"/>
    <mergeCell ref="F149:F150"/>
    <mergeCell ref="H149:H150"/>
    <mergeCell ref="J149:J150"/>
    <mergeCell ref="L149:L150"/>
    <mergeCell ref="N149:N150"/>
    <mergeCell ref="P149:P150"/>
    <mergeCell ref="L147:L148"/>
    <mergeCell ref="N147:N148"/>
    <mergeCell ref="P147:P148"/>
    <mergeCell ref="Q147:Q148"/>
    <mergeCell ref="Q145:Q146"/>
    <mergeCell ref="R145:R146"/>
    <mergeCell ref="A147:A148"/>
    <mergeCell ref="B147:B148"/>
    <mergeCell ref="C147:C148"/>
    <mergeCell ref="F147:F148"/>
    <mergeCell ref="H147:H148"/>
    <mergeCell ref="J147:J148"/>
    <mergeCell ref="R151:R152"/>
    <mergeCell ref="A153:A154"/>
    <mergeCell ref="B153:B154"/>
    <mergeCell ref="C153:C154"/>
    <mergeCell ref="F153:F154"/>
    <mergeCell ref="H153:H154"/>
    <mergeCell ref="J153:J154"/>
    <mergeCell ref="L153:L154"/>
    <mergeCell ref="N153:N154"/>
    <mergeCell ref="P153:P154"/>
    <mergeCell ref="L151:L152"/>
    <mergeCell ref="N151:N152"/>
    <mergeCell ref="P151:P152"/>
    <mergeCell ref="Q151:Q152"/>
    <mergeCell ref="Q149:Q150"/>
    <mergeCell ref="R149:R150"/>
    <mergeCell ref="A151:A152"/>
    <mergeCell ref="B151:B152"/>
    <mergeCell ref="C151:C152"/>
    <mergeCell ref="F151:F152"/>
    <mergeCell ref="H151:H152"/>
    <mergeCell ref="J151:J152"/>
    <mergeCell ref="R155:R156"/>
    <mergeCell ref="A157:A158"/>
    <mergeCell ref="B157:B158"/>
    <mergeCell ref="C157:C158"/>
    <mergeCell ref="F157:F158"/>
    <mergeCell ref="H157:H158"/>
    <mergeCell ref="J157:J158"/>
    <mergeCell ref="L157:L158"/>
    <mergeCell ref="N157:N158"/>
    <mergeCell ref="P157:P158"/>
    <mergeCell ref="L155:L156"/>
    <mergeCell ref="N155:N156"/>
    <mergeCell ref="P155:P156"/>
    <mergeCell ref="Q155:Q156"/>
    <mergeCell ref="Q153:Q154"/>
    <mergeCell ref="R153:R154"/>
    <mergeCell ref="A155:A156"/>
    <mergeCell ref="B155:B156"/>
    <mergeCell ref="C155:C156"/>
    <mergeCell ref="F155:F156"/>
    <mergeCell ref="H155:H156"/>
    <mergeCell ref="J155:J156"/>
    <mergeCell ref="R159:R160"/>
    <mergeCell ref="A161:A162"/>
    <mergeCell ref="B161:B162"/>
    <mergeCell ref="C161:C162"/>
    <mergeCell ref="F161:F162"/>
    <mergeCell ref="H161:H162"/>
    <mergeCell ref="J161:J162"/>
    <mergeCell ref="L161:L162"/>
    <mergeCell ref="N161:N162"/>
    <mergeCell ref="P161:P162"/>
    <mergeCell ref="L159:L160"/>
    <mergeCell ref="N159:N160"/>
    <mergeCell ref="P159:P160"/>
    <mergeCell ref="Q159:Q160"/>
    <mergeCell ref="Q157:Q158"/>
    <mergeCell ref="R157:R158"/>
    <mergeCell ref="A159:A160"/>
    <mergeCell ref="B159:B160"/>
    <mergeCell ref="C159:C160"/>
    <mergeCell ref="F159:F160"/>
    <mergeCell ref="H159:H160"/>
    <mergeCell ref="J159:J160"/>
    <mergeCell ref="R163:R164"/>
    <mergeCell ref="A165:A166"/>
    <mergeCell ref="B165:B166"/>
    <mergeCell ref="C165:C166"/>
    <mergeCell ref="F165:F166"/>
    <mergeCell ref="H165:H166"/>
    <mergeCell ref="J165:J166"/>
    <mergeCell ref="L165:L166"/>
    <mergeCell ref="N165:N166"/>
    <mergeCell ref="P165:P166"/>
    <mergeCell ref="L163:L164"/>
    <mergeCell ref="N163:N164"/>
    <mergeCell ref="P163:P164"/>
    <mergeCell ref="Q163:Q164"/>
    <mergeCell ref="Q161:Q162"/>
    <mergeCell ref="R161:R162"/>
    <mergeCell ref="A163:A164"/>
    <mergeCell ref="B163:B164"/>
    <mergeCell ref="C163:C164"/>
    <mergeCell ref="F163:F164"/>
    <mergeCell ref="H163:H164"/>
    <mergeCell ref="J163:J164"/>
    <mergeCell ref="R167:R168"/>
    <mergeCell ref="A169:A170"/>
    <mergeCell ref="B169:B170"/>
    <mergeCell ref="C169:C170"/>
    <mergeCell ref="F169:F170"/>
    <mergeCell ref="H169:H170"/>
    <mergeCell ref="J169:J170"/>
    <mergeCell ref="L169:L170"/>
    <mergeCell ref="N169:N170"/>
    <mergeCell ref="P169:P170"/>
    <mergeCell ref="L167:L168"/>
    <mergeCell ref="N167:N168"/>
    <mergeCell ref="P167:P168"/>
    <mergeCell ref="Q167:Q168"/>
    <mergeCell ref="Q165:Q166"/>
    <mergeCell ref="R165:R166"/>
    <mergeCell ref="A167:A168"/>
    <mergeCell ref="B167:B168"/>
    <mergeCell ref="C167:C168"/>
    <mergeCell ref="F167:F168"/>
    <mergeCell ref="H167:H168"/>
    <mergeCell ref="J167:J168"/>
    <mergeCell ref="R171:R172"/>
    <mergeCell ref="A173:A174"/>
    <mergeCell ref="B173:B174"/>
    <mergeCell ref="C173:C174"/>
    <mergeCell ref="F173:F174"/>
    <mergeCell ref="H173:H174"/>
    <mergeCell ref="J173:J174"/>
    <mergeCell ref="L173:L174"/>
    <mergeCell ref="N173:N174"/>
    <mergeCell ref="P173:P174"/>
    <mergeCell ref="L171:L172"/>
    <mergeCell ref="N171:N172"/>
    <mergeCell ref="P171:P172"/>
    <mergeCell ref="Q171:Q172"/>
    <mergeCell ref="Q169:Q170"/>
    <mergeCell ref="R169:R170"/>
    <mergeCell ref="A171:A172"/>
    <mergeCell ref="B171:B172"/>
    <mergeCell ref="C171:C172"/>
    <mergeCell ref="F171:F172"/>
    <mergeCell ref="H171:H172"/>
    <mergeCell ref="J171:J172"/>
    <mergeCell ref="R175:R176"/>
    <mergeCell ref="A177:A178"/>
    <mergeCell ref="B177:B178"/>
    <mergeCell ref="C177:C178"/>
    <mergeCell ref="F177:F178"/>
    <mergeCell ref="H177:H178"/>
    <mergeCell ref="J177:J178"/>
    <mergeCell ref="L177:L178"/>
    <mergeCell ref="N177:N178"/>
    <mergeCell ref="P177:P178"/>
    <mergeCell ref="L175:L176"/>
    <mergeCell ref="N175:N176"/>
    <mergeCell ref="P175:P176"/>
    <mergeCell ref="Q175:Q176"/>
    <mergeCell ref="Q173:Q174"/>
    <mergeCell ref="R173:R174"/>
    <mergeCell ref="A175:A176"/>
    <mergeCell ref="B175:B176"/>
    <mergeCell ref="C175:C176"/>
    <mergeCell ref="F175:F176"/>
    <mergeCell ref="H175:H176"/>
    <mergeCell ref="J175:J176"/>
    <mergeCell ref="R179:R180"/>
    <mergeCell ref="A181:A182"/>
    <mergeCell ref="B181:B182"/>
    <mergeCell ref="C181:C182"/>
    <mergeCell ref="F181:F182"/>
    <mergeCell ref="H181:H182"/>
    <mergeCell ref="J181:J182"/>
    <mergeCell ref="L181:L182"/>
    <mergeCell ref="N181:N182"/>
    <mergeCell ref="P181:P182"/>
    <mergeCell ref="L179:L180"/>
    <mergeCell ref="N179:N180"/>
    <mergeCell ref="P179:P180"/>
    <mergeCell ref="Q179:Q180"/>
    <mergeCell ref="Q177:Q178"/>
    <mergeCell ref="R177:R178"/>
    <mergeCell ref="A179:A180"/>
    <mergeCell ref="B179:B180"/>
    <mergeCell ref="C179:C180"/>
    <mergeCell ref="F179:F180"/>
    <mergeCell ref="H179:H180"/>
    <mergeCell ref="J179:J180"/>
    <mergeCell ref="R183:R184"/>
    <mergeCell ref="A185:A186"/>
    <mergeCell ref="B185:B186"/>
    <mergeCell ref="C185:C186"/>
    <mergeCell ref="F185:F186"/>
    <mergeCell ref="H185:H186"/>
    <mergeCell ref="J185:J186"/>
    <mergeCell ref="L185:L186"/>
    <mergeCell ref="N185:N186"/>
    <mergeCell ref="P185:P186"/>
    <mergeCell ref="L183:L184"/>
    <mergeCell ref="N183:N184"/>
    <mergeCell ref="P183:P184"/>
    <mergeCell ref="Q183:Q184"/>
    <mergeCell ref="Q181:Q182"/>
    <mergeCell ref="R181:R182"/>
    <mergeCell ref="A183:A184"/>
    <mergeCell ref="B183:B184"/>
    <mergeCell ref="C183:C184"/>
    <mergeCell ref="F183:F184"/>
    <mergeCell ref="H183:H184"/>
    <mergeCell ref="J183:J184"/>
    <mergeCell ref="R187:R188"/>
    <mergeCell ref="A189:A190"/>
    <mergeCell ref="B189:B190"/>
    <mergeCell ref="C189:C190"/>
    <mergeCell ref="F189:F190"/>
    <mergeCell ref="H189:H190"/>
    <mergeCell ref="J189:J190"/>
    <mergeCell ref="L189:L190"/>
    <mergeCell ref="N189:N190"/>
    <mergeCell ref="P189:P190"/>
    <mergeCell ref="L187:L188"/>
    <mergeCell ref="N187:N188"/>
    <mergeCell ref="P187:P188"/>
    <mergeCell ref="Q187:Q188"/>
    <mergeCell ref="Q185:Q186"/>
    <mergeCell ref="R185:R186"/>
    <mergeCell ref="A187:A188"/>
    <mergeCell ref="B187:B188"/>
    <mergeCell ref="C187:C188"/>
    <mergeCell ref="F187:F188"/>
    <mergeCell ref="H187:H188"/>
    <mergeCell ref="J187:J188"/>
    <mergeCell ref="R191:R192"/>
    <mergeCell ref="A193:A194"/>
    <mergeCell ref="B193:B194"/>
    <mergeCell ref="C193:C194"/>
    <mergeCell ref="F193:F194"/>
    <mergeCell ref="H193:H194"/>
    <mergeCell ref="J193:J194"/>
    <mergeCell ref="L193:L194"/>
    <mergeCell ref="N193:N194"/>
    <mergeCell ref="P193:P194"/>
    <mergeCell ref="L191:L192"/>
    <mergeCell ref="N191:N192"/>
    <mergeCell ref="P191:P192"/>
    <mergeCell ref="Q191:Q192"/>
    <mergeCell ref="Q189:Q190"/>
    <mergeCell ref="R189:R190"/>
    <mergeCell ref="A191:A192"/>
    <mergeCell ref="B191:B192"/>
    <mergeCell ref="C191:C192"/>
    <mergeCell ref="F191:F192"/>
    <mergeCell ref="H191:H192"/>
    <mergeCell ref="J191:J192"/>
    <mergeCell ref="R195:R196"/>
    <mergeCell ref="A197:A198"/>
    <mergeCell ref="B197:B198"/>
    <mergeCell ref="C197:C198"/>
    <mergeCell ref="F197:F198"/>
    <mergeCell ref="H197:H198"/>
    <mergeCell ref="J197:J198"/>
    <mergeCell ref="L197:L198"/>
    <mergeCell ref="N197:N198"/>
    <mergeCell ref="P197:P198"/>
    <mergeCell ref="L195:L196"/>
    <mergeCell ref="N195:N196"/>
    <mergeCell ref="P195:P196"/>
    <mergeCell ref="Q195:Q196"/>
    <mergeCell ref="Q193:Q194"/>
    <mergeCell ref="R193:R194"/>
    <mergeCell ref="A195:A196"/>
    <mergeCell ref="B195:B196"/>
    <mergeCell ref="C195:C196"/>
    <mergeCell ref="F195:F196"/>
    <mergeCell ref="H195:H196"/>
    <mergeCell ref="J195:J196"/>
    <mergeCell ref="R199:R200"/>
    <mergeCell ref="A201:A202"/>
    <mergeCell ref="B201:B202"/>
    <mergeCell ref="C201:C202"/>
    <mergeCell ref="F201:F202"/>
    <mergeCell ref="H201:H202"/>
    <mergeCell ref="J201:J202"/>
    <mergeCell ref="L201:L202"/>
    <mergeCell ref="N201:N202"/>
    <mergeCell ref="P201:P202"/>
    <mergeCell ref="L199:L200"/>
    <mergeCell ref="N199:N200"/>
    <mergeCell ref="P199:P200"/>
    <mergeCell ref="Q199:Q200"/>
    <mergeCell ref="Q197:Q198"/>
    <mergeCell ref="R197:R198"/>
    <mergeCell ref="A199:A200"/>
    <mergeCell ref="B199:B200"/>
    <mergeCell ref="C199:C200"/>
    <mergeCell ref="F199:F200"/>
    <mergeCell ref="H199:H200"/>
    <mergeCell ref="J199:J200"/>
    <mergeCell ref="Q205:Q206"/>
    <mergeCell ref="R205:R206"/>
    <mergeCell ref="R203:R204"/>
    <mergeCell ref="A205:A206"/>
    <mergeCell ref="B205:B206"/>
    <mergeCell ref="C205:C206"/>
    <mergeCell ref="F205:F206"/>
    <mergeCell ref="H205:H206"/>
    <mergeCell ref="J205:J206"/>
    <mergeCell ref="L205:L206"/>
    <mergeCell ref="N205:N206"/>
    <mergeCell ref="P205:P206"/>
    <mergeCell ref="L203:L204"/>
    <mergeCell ref="N203:N204"/>
    <mergeCell ref="P203:P204"/>
    <mergeCell ref="Q203:Q204"/>
    <mergeCell ref="Q201:Q202"/>
    <mergeCell ref="R201:R202"/>
    <mergeCell ref="A203:A204"/>
    <mergeCell ref="B203:B204"/>
    <mergeCell ref="C203:C204"/>
    <mergeCell ref="F203:F204"/>
    <mergeCell ref="H203:H204"/>
    <mergeCell ref="J203:J204"/>
  </mergeCells>
  <conditionalFormatting sqref="F7:F206 H7:H206 J7:J206 L7:L206">
    <cfRule type="cellIs" dxfId="6" priority="10" operator="equal">
      <formula>"da"</formula>
    </cfRule>
    <cfRule type="cellIs" dxfId="5" priority="11" operator="equal">
      <formula>"ne"</formula>
    </cfRule>
  </conditionalFormatting>
  <conditionalFormatting sqref="Q7:Q206">
    <cfRule type="cellIs" dxfId="4" priority="9" operator="greaterThan">
      <formula>0</formula>
    </cfRule>
  </conditionalFormatting>
  <conditionalFormatting sqref="N7:N206">
    <cfRule type="cellIs" dxfId="3" priority="7" operator="equal">
      <formula>"da"</formula>
    </cfRule>
    <cfRule type="cellIs" dxfId="2" priority="8" operator="equal">
      <formula>"ne"</formula>
    </cfRule>
  </conditionalFormatting>
  <conditionalFormatting sqref="P7:P206">
    <cfRule type="cellIs" dxfId="1" priority="5" operator="equal">
      <formula>"da"</formula>
    </cfRule>
    <cfRule type="cellIs" dxfId="0" priority="6" operator="equal">
      <formula>"ne"</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A57FE6-B91F-4CE7-8992-07054069262C}">
  <dimension ref="A1:M23"/>
  <sheetViews>
    <sheetView zoomScale="130" zoomScaleNormal="130" workbookViewId="0">
      <selection activeCell="D3" sqref="A1:XFD1048576"/>
    </sheetView>
  </sheetViews>
  <sheetFormatPr defaultRowHeight="15" x14ac:dyDescent="0.25"/>
  <cols>
    <col min="1" max="1" width="15.5703125" customWidth="1"/>
    <col min="2" max="2" width="12.7109375" customWidth="1"/>
    <col min="3" max="4" width="13.5703125" customWidth="1"/>
    <col min="5" max="5" width="11.140625" customWidth="1"/>
    <col min="6" max="6" width="12.140625" customWidth="1"/>
    <col min="8" max="8" width="17.85546875" customWidth="1"/>
    <col min="9" max="9" width="10.42578125" customWidth="1"/>
  </cols>
  <sheetData>
    <row r="1" spans="1:13" s="74" customFormat="1" ht="58.15" customHeight="1" x14ac:dyDescent="0.25">
      <c r="A1" s="74" t="s">
        <v>163</v>
      </c>
      <c r="B1" s="74" t="s">
        <v>158</v>
      </c>
      <c r="C1" s="74" t="s">
        <v>159</v>
      </c>
      <c r="D1" s="74" t="s">
        <v>164</v>
      </c>
      <c r="E1" s="74" t="s">
        <v>160</v>
      </c>
      <c r="F1" s="74" t="s">
        <v>161</v>
      </c>
      <c r="G1" s="74" t="s">
        <v>162</v>
      </c>
      <c r="H1" s="74" t="s">
        <v>146</v>
      </c>
      <c r="I1" s="74" t="s">
        <v>147</v>
      </c>
      <c r="J1" s="74" t="s">
        <v>149</v>
      </c>
      <c r="K1" s="74" t="s">
        <v>150</v>
      </c>
      <c r="L1" s="74" t="s">
        <v>151</v>
      </c>
      <c r="M1" s="74" t="s">
        <v>152</v>
      </c>
    </row>
    <row r="2" spans="1:13" x14ac:dyDescent="0.25">
      <c r="A2">
        <f>an_aktivni</f>
        <v>0</v>
      </c>
      <c r="B2">
        <f>an_prosli</f>
        <v>0</v>
      </c>
      <c r="C2">
        <f>pc_prosli-an_prosli</f>
        <v>0</v>
      </c>
      <c r="D2">
        <f>B2+C2</f>
        <v>0</v>
      </c>
      <c r="E2" s="73">
        <f>'Parcijalni_cjeloviti ispit'!A4</f>
        <v>0</v>
      </c>
      <c r="F2" s="73">
        <f>'Parcijalni_cjeloviti ispit'!B4</f>
        <v>0</v>
      </c>
      <c r="G2">
        <f>broj_cjelovitih</f>
        <v>0</v>
      </c>
      <c r="H2" t="e">
        <f>an_prosli/an_aktivni</f>
        <v>#DIV/0!</v>
      </c>
      <c r="I2" s="78" t="e">
        <f>D2/(A2+F2)</f>
        <v>#DIV/0!</v>
      </c>
      <c r="J2" t="e">
        <f>an_prosjekbodova</f>
        <v>#DIV/0!</v>
      </c>
      <c r="K2" t="e">
        <f>pc_prosjekbodova</f>
        <v>#DIV/0!</v>
      </c>
      <c r="L2" t="e">
        <f>an_prosjekocjena</f>
        <v>#DIV/0!</v>
      </c>
      <c r="M2" t="e">
        <f>pc_prosjekocjena</f>
        <v>#DIV/0!</v>
      </c>
    </row>
    <row r="3" spans="1:13" x14ac:dyDescent="0.25">
      <c r="I3" s="77"/>
    </row>
    <row r="9" spans="1:13" hidden="1" x14ac:dyDescent="0.25"/>
    <row r="10" spans="1:13" hidden="1" x14ac:dyDescent="0.25">
      <c r="H10" t="s">
        <v>144</v>
      </c>
    </row>
    <row r="11" spans="1:13" hidden="1" x14ac:dyDescent="0.25">
      <c r="H11" t="s">
        <v>153</v>
      </c>
      <c r="I11">
        <f>pc_prosli</f>
        <v>0</v>
      </c>
    </row>
    <row r="12" spans="1:13" hidden="1" x14ac:dyDescent="0.25">
      <c r="H12" t="s">
        <v>154</v>
      </c>
    </row>
    <row r="13" spans="1:13" hidden="1" x14ac:dyDescent="0.25">
      <c r="H13" t="s">
        <v>145</v>
      </c>
    </row>
    <row r="14" spans="1:13" hidden="1" x14ac:dyDescent="0.25">
      <c r="H14" t="s">
        <v>148</v>
      </c>
      <c r="I14" s="67">
        <f>broj_cjelovitih</f>
        <v>0</v>
      </c>
    </row>
    <row r="15" spans="1:13" hidden="1" x14ac:dyDescent="0.25"/>
    <row r="16" spans="1:13" hidden="1" x14ac:dyDescent="0.25"/>
    <row r="17" spans="8:9" hidden="1" x14ac:dyDescent="0.25">
      <c r="H17" t="s">
        <v>149</v>
      </c>
      <c r="I17" t="e">
        <f>an_prosjekbodova</f>
        <v>#DIV/0!</v>
      </c>
    </row>
    <row r="18" spans="8:9" hidden="1" x14ac:dyDescent="0.25">
      <c r="H18" t="s">
        <v>150</v>
      </c>
      <c r="I18" t="e">
        <f>pc_prosjekbodova</f>
        <v>#DIV/0!</v>
      </c>
    </row>
    <row r="19" spans="8:9" hidden="1" x14ac:dyDescent="0.25">
      <c r="H19" t="s">
        <v>151</v>
      </c>
      <c r="I19" t="e">
        <f>an_prosjekocjena</f>
        <v>#DIV/0!</v>
      </c>
    </row>
    <row r="20" spans="8:9" hidden="1" x14ac:dyDescent="0.25">
      <c r="H20" t="s">
        <v>152</v>
      </c>
      <c r="I20" t="e">
        <f>pc_prosjekocjena</f>
        <v>#DIV/0!</v>
      </c>
    </row>
    <row r="21" spans="8:9" hidden="1" x14ac:dyDescent="0.25"/>
    <row r="22" spans="8:9" hidden="1" x14ac:dyDescent="0.25"/>
    <row r="23" spans="8:9" hidden="1" x14ac:dyDescent="0.25"/>
  </sheetData>
  <sheetProtection algorithmName="SHA-512" hashValue="+fZ73oScZYPbTEVmVwSjeE3Ta9EL6pk3ibBKgxBYzz9CxoDNOh86urDhTZmpUUIxn3n2II0ULKK8rXxbsYuXXw==" saltValue="r0h3HaC5Ba6bkwLhuzMa+g=="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7</vt:i4>
      </vt:variant>
      <vt:variant>
        <vt:lpstr>Imenovani rasponi</vt:lpstr>
      </vt:variant>
      <vt:variant>
        <vt:i4>11</vt:i4>
      </vt:variant>
    </vt:vector>
  </HeadingPairs>
  <TitlesOfParts>
    <vt:vector size="18" baseType="lpstr">
      <vt:lpstr>Popis studenata</vt:lpstr>
      <vt:lpstr>Analitika nastave</vt:lpstr>
      <vt:lpstr>Kontinuirano_Objava_studentima</vt:lpstr>
      <vt:lpstr>Parcijalni_cjeloviti ispit</vt:lpstr>
      <vt:lpstr>Parc_cjelovit_Objava_studentima</vt:lpstr>
      <vt:lpstr>Ispis_za_refereadu</vt:lpstr>
      <vt:lpstr>Statistika</vt:lpstr>
      <vt:lpstr>an_aktivni</vt:lpstr>
      <vt:lpstr>an_odabralicj</vt:lpstr>
      <vt:lpstr>an_polozili_cjeloviti</vt:lpstr>
      <vt:lpstr>an_pristupilicj</vt:lpstr>
      <vt:lpstr>an_prosjekbodova</vt:lpstr>
      <vt:lpstr>an_prosjekocjena</vt:lpstr>
      <vt:lpstr>an_prosli</vt:lpstr>
      <vt:lpstr>broj_cjelovitih</vt:lpstr>
      <vt:lpstr>pc_prosjekbodova</vt:lpstr>
      <vt:lpstr>pc_prosjekocjena</vt:lpstr>
      <vt:lpstr>pc_prosli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Erika</dc:creator>
  <cp:lastModifiedBy>egrzin</cp:lastModifiedBy>
  <cp:lastPrinted>2020-02-29T11:51:03Z</cp:lastPrinted>
  <dcterms:created xsi:type="dcterms:W3CDTF">2019-09-26T19:31:07Z</dcterms:created>
  <dcterms:modified xsi:type="dcterms:W3CDTF">2024-10-30T09:05:08Z</dcterms:modified>
</cp:coreProperties>
</file>