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codeName="ThisWorkbook" defaultThemeVersion="124226"/>
  <mc:AlternateContent xmlns:mc="http://schemas.openxmlformats.org/markup-compatibility/2006">
    <mc:Choice Requires="x15">
      <x15ac:absPath xmlns:x15ac="http://schemas.microsoft.com/office/spreadsheetml/2010/11/ac" url="C:\Users\egrzin\Desktop\Nova mapa (3)\"/>
    </mc:Choice>
  </mc:AlternateContent>
  <xr:revisionPtr revIDLastSave="0" documentId="13_ncr:1_{DC40BB1B-4FFD-40F7-A1C2-9D14E3E614DC}" xr6:coauthVersionLast="37" xr6:coauthVersionMax="46" xr10:uidLastSave="{00000000-0000-0000-0000-000000000000}"/>
  <bookViews>
    <workbookView xWindow="0" yWindow="0" windowWidth="28800" windowHeight="11925" tabRatio="862" xr2:uid="{00000000-000D-0000-FFFF-FFFF00000000}"/>
  </bookViews>
  <sheets>
    <sheet name="Popis studenata" sheetId="5" r:id="rId1"/>
    <sheet name="Analitika nastave" sheetId="1" r:id="rId2"/>
    <sheet name="Kontinuirano_Objava_studentima" sheetId="6" r:id="rId3"/>
    <sheet name="Parcijalni_cjeloviti ispit" sheetId="8" r:id="rId4"/>
    <sheet name="Parc_cjelovit_Objava_studentima" sheetId="14" r:id="rId5"/>
    <sheet name="Ispis_za_refereadu" sheetId="15" r:id="rId6"/>
    <sheet name="Statistika" sheetId="10" state="hidden" r:id="rId7"/>
  </sheets>
  <definedNames>
    <definedName name="an_aktivni">'Analitika nastave'!$AW$208</definedName>
    <definedName name="an_odabralicj">'Analitika nastave'!$A$4</definedName>
    <definedName name="an_polozili_cjeloviti">'Analitika nastave'!$C$4</definedName>
    <definedName name="an_pristupilicj">'Analitika nastave'!$B$4</definedName>
    <definedName name="an_prosjekbodova">'Analitika nastave'!$AU$209</definedName>
    <definedName name="an_prosjekocjena">'Analitika nastave'!$BF$208</definedName>
    <definedName name="an_prosli">'Analitika nastave'!$AU$208</definedName>
    <definedName name="broj_cjelovitih">'Parcijalni_cjeloviti ispit'!$C$4</definedName>
    <definedName name="pc_prosjekbodova">'Parcijalni_cjeloviti ispit'!$S$209</definedName>
    <definedName name="pc_prosjekocjena">'Parcijalni_cjeloviti ispit'!$T$208</definedName>
    <definedName name="pc_prosli">'Parcijalni_cjeloviti ispit'!$S$208</definedName>
  </definedNames>
  <calcPr calcId="179021"/>
</workbook>
</file>

<file path=xl/calcChain.xml><?xml version="1.0" encoding="utf-8"?>
<calcChain xmlns="http://schemas.openxmlformats.org/spreadsheetml/2006/main">
  <c r="B3" i="5" l="1"/>
  <c r="B4" i="5"/>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2" i="5"/>
  <c r="C3" i="5"/>
  <c r="C4"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2" i="5"/>
  <c r="AR11" i="1" l="1"/>
  <c r="AR13" i="1"/>
  <c r="AR15" i="1"/>
  <c r="AR17" i="1"/>
  <c r="AR19" i="1"/>
  <c r="AR21" i="1"/>
  <c r="AR23" i="1"/>
  <c r="AR25" i="1"/>
  <c r="AR27" i="1"/>
  <c r="AR29" i="1"/>
  <c r="AR31" i="1"/>
  <c r="AR33" i="1"/>
  <c r="AR35" i="1"/>
  <c r="AR37" i="1"/>
  <c r="AR39" i="1"/>
  <c r="AR41" i="1"/>
  <c r="AR43" i="1"/>
  <c r="AR45" i="1"/>
  <c r="AR47" i="1"/>
  <c r="AR49" i="1"/>
  <c r="AR51" i="1"/>
  <c r="AR53" i="1"/>
  <c r="AR55" i="1"/>
  <c r="AR57" i="1"/>
  <c r="AR59" i="1"/>
  <c r="AR61" i="1"/>
  <c r="AR63" i="1"/>
  <c r="AR65" i="1"/>
  <c r="AR67" i="1"/>
  <c r="AR69" i="1"/>
  <c r="AR71" i="1"/>
  <c r="AR73" i="1"/>
  <c r="AR75" i="1"/>
  <c r="AR77" i="1"/>
  <c r="AR79" i="1"/>
  <c r="AR81" i="1"/>
  <c r="AR83" i="1"/>
  <c r="AR85" i="1"/>
  <c r="AR87" i="1"/>
  <c r="AR89" i="1"/>
  <c r="AR91" i="1"/>
  <c r="AR93" i="1"/>
  <c r="AR95" i="1"/>
  <c r="AR97" i="1"/>
  <c r="AR99" i="1"/>
  <c r="AR101" i="1"/>
  <c r="AR103" i="1"/>
  <c r="AR105" i="1"/>
  <c r="AR107" i="1"/>
  <c r="AR109" i="1"/>
  <c r="AR111" i="1"/>
  <c r="AR113" i="1"/>
  <c r="AR115" i="1"/>
  <c r="AR117" i="1"/>
  <c r="AR119" i="1"/>
  <c r="AR121" i="1"/>
  <c r="AR123" i="1"/>
  <c r="AR125" i="1"/>
  <c r="AR127" i="1"/>
  <c r="AR129" i="1"/>
  <c r="AR131" i="1"/>
  <c r="AR133" i="1"/>
  <c r="AR135" i="1"/>
  <c r="AR137" i="1"/>
  <c r="AR139" i="1"/>
  <c r="AR141" i="1"/>
  <c r="AR143" i="1"/>
  <c r="AR145" i="1"/>
  <c r="AR147" i="1"/>
  <c r="AR149" i="1"/>
  <c r="AR151" i="1"/>
  <c r="AR153" i="1"/>
  <c r="AR155" i="1"/>
  <c r="AR157" i="1"/>
  <c r="AR159" i="1"/>
  <c r="AR161" i="1"/>
  <c r="AR163" i="1"/>
  <c r="AR165" i="1"/>
  <c r="AR167" i="1"/>
  <c r="AR169" i="1"/>
  <c r="AR171" i="1"/>
  <c r="AR173" i="1"/>
  <c r="AR175" i="1"/>
  <c r="AR177" i="1"/>
  <c r="AR179" i="1"/>
  <c r="AR181" i="1"/>
  <c r="AR183" i="1"/>
  <c r="AR185" i="1"/>
  <c r="AR187" i="1"/>
  <c r="AR189" i="1"/>
  <c r="AR191" i="1"/>
  <c r="AR193" i="1"/>
  <c r="AR195" i="1"/>
  <c r="AR197" i="1"/>
  <c r="AR199" i="1"/>
  <c r="AR201" i="1"/>
  <c r="AR203" i="1"/>
  <c r="AR205" i="1"/>
  <c r="AR207" i="1"/>
  <c r="AR9" i="1"/>
  <c r="K3" i="15" l="1"/>
  <c r="F4" i="8"/>
  <c r="AW10" i="1" l="1"/>
  <c r="AW12" i="1"/>
  <c r="AW14" i="1"/>
  <c r="AW16" i="1"/>
  <c r="AW18" i="1"/>
  <c r="AW20" i="1"/>
  <c r="AW22" i="1"/>
  <c r="AW24" i="1"/>
  <c r="AW26" i="1"/>
  <c r="AW28" i="1"/>
  <c r="AW30" i="1"/>
  <c r="AW32" i="1"/>
  <c r="AW34" i="1"/>
  <c r="AW36" i="1"/>
  <c r="AW38" i="1"/>
  <c r="AW40" i="1"/>
  <c r="AW42" i="1"/>
  <c r="AW44" i="1"/>
  <c r="AW46" i="1"/>
  <c r="AW48" i="1"/>
  <c r="AW50" i="1"/>
  <c r="AW52" i="1"/>
  <c r="AW54" i="1"/>
  <c r="AW56" i="1"/>
  <c r="AW58" i="1"/>
  <c r="AW60" i="1"/>
  <c r="AW62" i="1"/>
  <c r="AW64" i="1"/>
  <c r="AW66" i="1"/>
  <c r="AW68" i="1"/>
  <c r="AW70" i="1"/>
  <c r="AW72" i="1"/>
  <c r="AW74" i="1"/>
  <c r="AW76" i="1"/>
  <c r="AW78" i="1"/>
  <c r="AW80" i="1"/>
  <c r="AW82" i="1"/>
  <c r="AW84" i="1"/>
  <c r="AW86" i="1"/>
  <c r="AW88" i="1"/>
  <c r="AW90" i="1"/>
  <c r="AW92" i="1"/>
  <c r="AW94" i="1"/>
  <c r="AW96" i="1"/>
  <c r="AW98" i="1"/>
  <c r="AW100" i="1"/>
  <c r="AW102" i="1"/>
  <c r="AW104" i="1"/>
  <c r="AW106" i="1"/>
  <c r="AW108" i="1"/>
  <c r="AW110" i="1"/>
  <c r="AW112" i="1"/>
  <c r="AW114" i="1"/>
  <c r="AW116" i="1"/>
  <c r="AW118" i="1"/>
  <c r="AW120" i="1"/>
  <c r="AW122" i="1"/>
  <c r="AW124" i="1"/>
  <c r="AW126" i="1"/>
  <c r="AW128" i="1"/>
  <c r="AW130" i="1"/>
  <c r="AW132" i="1"/>
  <c r="AW134" i="1"/>
  <c r="AW136" i="1"/>
  <c r="AW138" i="1"/>
  <c r="AW140" i="1"/>
  <c r="AW142" i="1"/>
  <c r="AW144" i="1"/>
  <c r="AW146" i="1"/>
  <c r="AW148" i="1"/>
  <c r="AW150" i="1"/>
  <c r="AW152" i="1"/>
  <c r="AW154" i="1"/>
  <c r="AW156" i="1"/>
  <c r="AW158" i="1"/>
  <c r="AW160" i="1"/>
  <c r="AW162" i="1"/>
  <c r="AW164" i="1"/>
  <c r="AW166" i="1"/>
  <c r="AW168" i="1"/>
  <c r="AW170" i="1"/>
  <c r="AW172" i="1"/>
  <c r="AW174" i="1"/>
  <c r="AW176" i="1"/>
  <c r="AW178" i="1"/>
  <c r="AW180" i="1"/>
  <c r="AW182" i="1"/>
  <c r="AW184" i="1"/>
  <c r="AW186" i="1"/>
  <c r="AW188" i="1"/>
  <c r="AW190" i="1"/>
  <c r="AW192" i="1"/>
  <c r="AW194" i="1"/>
  <c r="AW196" i="1"/>
  <c r="AW198" i="1"/>
  <c r="AW200" i="1"/>
  <c r="AW202" i="1"/>
  <c r="AW204" i="1"/>
  <c r="AW206" i="1"/>
  <c r="AW8" i="1"/>
  <c r="D1" i="15" l="1"/>
  <c r="F1" i="15"/>
  <c r="G1" i="15"/>
  <c r="I1" i="15"/>
  <c r="D2" i="15"/>
  <c r="E2" i="15"/>
  <c r="F2" i="15"/>
  <c r="G2" i="15"/>
  <c r="I2" i="15"/>
  <c r="J2" i="15"/>
  <c r="D3" i="15"/>
  <c r="E3" i="15"/>
  <c r="G3" i="15"/>
  <c r="H3" i="15"/>
  <c r="I3" i="15"/>
  <c r="J3" i="15"/>
  <c r="A4" i="15"/>
  <c r="B4" i="15"/>
  <c r="C4" i="15"/>
  <c r="D4" i="15"/>
  <c r="E4" i="15"/>
  <c r="F4" i="15"/>
  <c r="G4" i="15"/>
  <c r="H4" i="15"/>
  <c r="I4" i="15"/>
  <c r="J4" i="15"/>
  <c r="K4" i="15"/>
  <c r="L4" i="15"/>
  <c r="M4" i="15"/>
  <c r="N4" i="15"/>
  <c r="O4" i="15"/>
  <c r="P4" i="15"/>
  <c r="Q4" i="15"/>
  <c r="R4" i="15"/>
  <c r="S4" i="15"/>
  <c r="T4" i="15"/>
  <c r="A5" i="15"/>
  <c r="B5" i="15"/>
  <c r="C5" i="15"/>
  <c r="D5" i="15"/>
  <c r="E5" i="15"/>
  <c r="F5" i="15"/>
  <c r="G5" i="15"/>
  <c r="H5" i="15"/>
  <c r="I5" i="15"/>
  <c r="J5" i="15"/>
  <c r="K5" i="15"/>
  <c r="L5" i="15"/>
  <c r="M5" i="15"/>
  <c r="N5" i="15"/>
  <c r="O5" i="15"/>
  <c r="P5" i="15"/>
  <c r="Q5" i="15"/>
  <c r="R5" i="15"/>
  <c r="S5" i="15"/>
  <c r="T5" i="15"/>
  <c r="A6" i="15"/>
  <c r="B6" i="15"/>
  <c r="C6" i="15"/>
  <c r="D6" i="15"/>
  <c r="E6" i="15"/>
  <c r="F6" i="15"/>
  <c r="G6" i="15"/>
  <c r="H6" i="15"/>
  <c r="I6" i="15"/>
  <c r="J6" i="15"/>
  <c r="K6" i="15"/>
  <c r="L6" i="15"/>
  <c r="M6" i="15"/>
  <c r="N6" i="15"/>
  <c r="O6" i="15"/>
  <c r="P6" i="15"/>
  <c r="Q6" i="15"/>
  <c r="R6" i="15"/>
  <c r="S6" i="15"/>
  <c r="T6" i="15"/>
  <c r="A8" i="15"/>
  <c r="B8" i="15"/>
  <c r="C8" i="15"/>
  <c r="F8" i="15"/>
  <c r="H8" i="15"/>
  <c r="J8" i="15"/>
  <c r="L8" i="15"/>
  <c r="N8" i="15"/>
  <c r="P8" i="15"/>
  <c r="R8" i="15"/>
  <c r="S8" i="15"/>
  <c r="T8" i="15"/>
  <c r="A10" i="15"/>
  <c r="B10" i="15"/>
  <c r="C10" i="15"/>
  <c r="F10" i="15"/>
  <c r="H10" i="15"/>
  <c r="J10" i="15"/>
  <c r="L10" i="15"/>
  <c r="N10" i="15"/>
  <c r="P10" i="15"/>
  <c r="R10" i="15"/>
  <c r="S10" i="15"/>
  <c r="T10" i="15"/>
  <c r="A12" i="15"/>
  <c r="B12" i="15"/>
  <c r="C12" i="15"/>
  <c r="F12" i="15"/>
  <c r="H12" i="15"/>
  <c r="J12" i="15"/>
  <c r="L12" i="15"/>
  <c r="N12" i="15"/>
  <c r="P12" i="15"/>
  <c r="R12" i="15"/>
  <c r="S12" i="15"/>
  <c r="T12" i="15"/>
  <c r="A14" i="15"/>
  <c r="B14" i="15"/>
  <c r="C14" i="15"/>
  <c r="F14" i="15"/>
  <c r="H14" i="15"/>
  <c r="J14" i="15"/>
  <c r="L14" i="15"/>
  <c r="N14" i="15"/>
  <c r="P14" i="15"/>
  <c r="R14" i="15"/>
  <c r="S14" i="15"/>
  <c r="T14" i="15"/>
  <c r="A16" i="15"/>
  <c r="B16" i="15"/>
  <c r="C16" i="15"/>
  <c r="F16" i="15"/>
  <c r="H16" i="15"/>
  <c r="J16" i="15"/>
  <c r="L16" i="15"/>
  <c r="N16" i="15"/>
  <c r="P16" i="15"/>
  <c r="R16" i="15"/>
  <c r="S16" i="15"/>
  <c r="T16" i="15"/>
  <c r="A18" i="15"/>
  <c r="B18" i="15"/>
  <c r="C18" i="15"/>
  <c r="F18" i="15"/>
  <c r="H18" i="15"/>
  <c r="J18" i="15"/>
  <c r="L18" i="15"/>
  <c r="N18" i="15"/>
  <c r="P18" i="15"/>
  <c r="R18" i="15"/>
  <c r="S18" i="15"/>
  <c r="T18" i="15"/>
  <c r="A20" i="15"/>
  <c r="B20" i="15"/>
  <c r="C20" i="15"/>
  <c r="F20" i="15"/>
  <c r="H20" i="15"/>
  <c r="J20" i="15"/>
  <c r="L20" i="15"/>
  <c r="N20" i="15"/>
  <c r="P20" i="15"/>
  <c r="R20" i="15"/>
  <c r="S20" i="15"/>
  <c r="T20" i="15"/>
  <c r="A22" i="15"/>
  <c r="B22" i="15"/>
  <c r="C22" i="15"/>
  <c r="F22" i="15"/>
  <c r="H22" i="15"/>
  <c r="J22" i="15"/>
  <c r="L22" i="15"/>
  <c r="N22" i="15"/>
  <c r="P22" i="15"/>
  <c r="R22" i="15"/>
  <c r="S22" i="15"/>
  <c r="T22" i="15"/>
  <c r="A24" i="15"/>
  <c r="B24" i="15"/>
  <c r="C24" i="15"/>
  <c r="F24" i="15"/>
  <c r="H24" i="15"/>
  <c r="J24" i="15"/>
  <c r="L24" i="15"/>
  <c r="N24" i="15"/>
  <c r="P24" i="15"/>
  <c r="R24" i="15"/>
  <c r="S24" i="15"/>
  <c r="T24" i="15"/>
  <c r="A26" i="15"/>
  <c r="B26" i="15"/>
  <c r="C26" i="15"/>
  <c r="F26" i="15"/>
  <c r="H26" i="15"/>
  <c r="J26" i="15"/>
  <c r="L26" i="15"/>
  <c r="N26" i="15"/>
  <c r="P26" i="15"/>
  <c r="R26" i="15"/>
  <c r="S26" i="15"/>
  <c r="T26" i="15"/>
  <c r="A28" i="15"/>
  <c r="B28" i="15"/>
  <c r="C28" i="15"/>
  <c r="F28" i="15"/>
  <c r="H28" i="15"/>
  <c r="J28" i="15"/>
  <c r="L28" i="15"/>
  <c r="N28" i="15"/>
  <c r="P28" i="15"/>
  <c r="R28" i="15"/>
  <c r="S28" i="15"/>
  <c r="T28" i="15"/>
  <c r="A30" i="15"/>
  <c r="B30" i="15"/>
  <c r="C30" i="15"/>
  <c r="F30" i="15"/>
  <c r="H30" i="15"/>
  <c r="J30" i="15"/>
  <c r="L30" i="15"/>
  <c r="N30" i="15"/>
  <c r="P30" i="15"/>
  <c r="R30" i="15"/>
  <c r="S30" i="15"/>
  <c r="T30" i="15"/>
  <c r="A32" i="15"/>
  <c r="B32" i="15"/>
  <c r="C32" i="15"/>
  <c r="F32" i="15"/>
  <c r="H32" i="15"/>
  <c r="J32" i="15"/>
  <c r="L32" i="15"/>
  <c r="N32" i="15"/>
  <c r="P32" i="15"/>
  <c r="R32" i="15"/>
  <c r="S32" i="15"/>
  <c r="T32" i="15"/>
  <c r="A34" i="15"/>
  <c r="B34" i="15"/>
  <c r="C34" i="15"/>
  <c r="F34" i="15"/>
  <c r="H34" i="15"/>
  <c r="J34" i="15"/>
  <c r="L34" i="15"/>
  <c r="N34" i="15"/>
  <c r="P34" i="15"/>
  <c r="R34" i="15"/>
  <c r="S34" i="15"/>
  <c r="T34" i="15"/>
  <c r="A36" i="15"/>
  <c r="B36" i="15"/>
  <c r="C36" i="15"/>
  <c r="F36" i="15"/>
  <c r="H36" i="15"/>
  <c r="J36" i="15"/>
  <c r="L36" i="15"/>
  <c r="N36" i="15"/>
  <c r="P36" i="15"/>
  <c r="R36" i="15"/>
  <c r="S36" i="15"/>
  <c r="T36" i="15"/>
  <c r="A38" i="15"/>
  <c r="B38" i="15"/>
  <c r="C38" i="15"/>
  <c r="F38" i="15"/>
  <c r="H38" i="15"/>
  <c r="J38" i="15"/>
  <c r="L38" i="15"/>
  <c r="N38" i="15"/>
  <c r="P38" i="15"/>
  <c r="R38" i="15"/>
  <c r="S38" i="15"/>
  <c r="T38" i="15"/>
  <c r="A40" i="15"/>
  <c r="B40" i="15"/>
  <c r="C40" i="15"/>
  <c r="F40" i="15"/>
  <c r="H40" i="15"/>
  <c r="J40" i="15"/>
  <c r="L40" i="15"/>
  <c r="N40" i="15"/>
  <c r="P40" i="15"/>
  <c r="R40" i="15"/>
  <c r="S40" i="15"/>
  <c r="T40" i="15"/>
  <c r="A42" i="15"/>
  <c r="B42" i="15"/>
  <c r="C42" i="15"/>
  <c r="F42" i="15"/>
  <c r="H42" i="15"/>
  <c r="J42" i="15"/>
  <c r="L42" i="15"/>
  <c r="N42" i="15"/>
  <c r="P42" i="15"/>
  <c r="R42" i="15"/>
  <c r="S42" i="15"/>
  <c r="T42" i="15"/>
  <c r="A44" i="15"/>
  <c r="B44" i="15"/>
  <c r="C44" i="15"/>
  <c r="F44" i="15"/>
  <c r="H44" i="15"/>
  <c r="J44" i="15"/>
  <c r="L44" i="15"/>
  <c r="N44" i="15"/>
  <c r="P44" i="15"/>
  <c r="R44" i="15"/>
  <c r="S44" i="15"/>
  <c r="T44" i="15"/>
  <c r="A46" i="15"/>
  <c r="B46" i="15"/>
  <c r="C46" i="15"/>
  <c r="F46" i="15"/>
  <c r="H46" i="15"/>
  <c r="J46" i="15"/>
  <c r="L46" i="15"/>
  <c r="N46" i="15"/>
  <c r="P46" i="15"/>
  <c r="R46" i="15"/>
  <c r="S46" i="15"/>
  <c r="T46" i="15"/>
  <c r="A48" i="15"/>
  <c r="B48" i="15"/>
  <c r="C48" i="15"/>
  <c r="F48" i="15"/>
  <c r="H48" i="15"/>
  <c r="J48" i="15"/>
  <c r="L48" i="15"/>
  <c r="N48" i="15"/>
  <c r="P48" i="15"/>
  <c r="R48" i="15"/>
  <c r="S48" i="15"/>
  <c r="T48" i="15"/>
  <c r="A50" i="15"/>
  <c r="B50" i="15"/>
  <c r="C50" i="15"/>
  <c r="F50" i="15"/>
  <c r="H50" i="15"/>
  <c r="J50" i="15"/>
  <c r="L50" i="15"/>
  <c r="N50" i="15"/>
  <c r="P50" i="15"/>
  <c r="R50" i="15"/>
  <c r="S50" i="15"/>
  <c r="T50" i="15"/>
  <c r="A52" i="15"/>
  <c r="B52" i="15"/>
  <c r="C52" i="15"/>
  <c r="F52" i="15"/>
  <c r="H52" i="15"/>
  <c r="J52" i="15"/>
  <c r="L52" i="15"/>
  <c r="N52" i="15"/>
  <c r="P52" i="15"/>
  <c r="R52" i="15"/>
  <c r="S52" i="15"/>
  <c r="T52" i="15"/>
  <c r="A54" i="15"/>
  <c r="B54" i="15"/>
  <c r="C54" i="15"/>
  <c r="F54" i="15"/>
  <c r="H54" i="15"/>
  <c r="J54" i="15"/>
  <c r="L54" i="15"/>
  <c r="N54" i="15"/>
  <c r="P54" i="15"/>
  <c r="R54" i="15"/>
  <c r="S54" i="15"/>
  <c r="T54" i="15"/>
  <c r="A56" i="15"/>
  <c r="B56" i="15"/>
  <c r="C56" i="15"/>
  <c r="F56" i="15"/>
  <c r="H56" i="15"/>
  <c r="J56" i="15"/>
  <c r="L56" i="15"/>
  <c r="N56" i="15"/>
  <c r="P56" i="15"/>
  <c r="R56" i="15"/>
  <c r="S56" i="15"/>
  <c r="T56" i="15"/>
  <c r="A58" i="15"/>
  <c r="B58" i="15"/>
  <c r="C58" i="15"/>
  <c r="F58" i="15"/>
  <c r="H58" i="15"/>
  <c r="J58" i="15"/>
  <c r="L58" i="15"/>
  <c r="N58" i="15"/>
  <c r="P58" i="15"/>
  <c r="R58" i="15"/>
  <c r="S58" i="15"/>
  <c r="T58" i="15"/>
  <c r="A60" i="15"/>
  <c r="B60" i="15"/>
  <c r="C60" i="15"/>
  <c r="F60" i="15"/>
  <c r="H60" i="15"/>
  <c r="J60" i="15"/>
  <c r="L60" i="15"/>
  <c r="N60" i="15"/>
  <c r="P60" i="15"/>
  <c r="R60" i="15"/>
  <c r="S60" i="15"/>
  <c r="T60" i="15"/>
  <c r="A62" i="15"/>
  <c r="B62" i="15"/>
  <c r="C62" i="15"/>
  <c r="F62" i="15"/>
  <c r="H62" i="15"/>
  <c r="J62" i="15"/>
  <c r="L62" i="15"/>
  <c r="N62" i="15"/>
  <c r="P62" i="15"/>
  <c r="R62" i="15"/>
  <c r="S62" i="15"/>
  <c r="T62" i="15"/>
  <c r="A64" i="15"/>
  <c r="B64" i="15"/>
  <c r="C64" i="15"/>
  <c r="F64" i="15"/>
  <c r="H64" i="15"/>
  <c r="J64" i="15"/>
  <c r="L64" i="15"/>
  <c r="N64" i="15"/>
  <c r="P64" i="15"/>
  <c r="R64" i="15"/>
  <c r="S64" i="15"/>
  <c r="T64" i="15"/>
  <c r="A66" i="15"/>
  <c r="B66" i="15"/>
  <c r="C66" i="15"/>
  <c r="F66" i="15"/>
  <c r="H66" i="15"/>
  <c r="J66" i="15"/>
  <c r="L66" i="15"/>
  <c r="N66" i="15"/>
  <c r="P66" i="15"/>
  <c r="R66" i="15"/>
  <c r="S66" i="15"/>
  <c r="T66" i="15"/>
  <c r="A68" i="15"/>
  <c r="B68" i="15"/>
  <c r="C68" i="15"/>
  <c r="F68" i="15"/>
  <c r="H68" i="15"/>
  <c r="J68" i="15"/>
  <c r="L68" i="15"/>
  <c r="N68" i="15"/>
  <c r="P68" i="15"/>
  <c r="R68" i="15"/>
  <c r="S68" i="15"/>
  <c r="T68" i="15"/>
  <c r="A70" i="15"/>
  <c r="B70" i="15"/>
  <c r="C70" i="15"/>
  <c r="F70" i="15"/>
  <c r="H70" i="15"/>
  <c r="J70" i="15"/>
  <c r="L70" i="15"/>
  <c r="N70" i="15"/>
  <c r="P70" i="15"/>
  <c r="R70" i="15"/>
  <c r="S70" i="15"/>
  <c r="T70" i="15"/>
  <c r="A72" i="15"/>
  <c r="B72" i="15"/>
  <c r="C72" i="15"/>
  <c r="F72" i="15"/>
  <c r="H72" i="15"/>
  <c r="J72" i="15"/>
  <c r="L72" i="15"/>
  <c r="N72" i="15"/>
  <c r="P72" i="15"/>
  <c r="R72" i="15"/>
  <c r="S72" i="15"/>
  <c r="T72" i="15"/>
  <c r="A74" i="15"/>
  <c r="B74" i="15"/>
  <c r="C74" i="15"/>
  <c r="F74" i="15"/>
  <c r="H74" i="15"/>
  <c r="J74" i="15"/>
  <c r="L74" i="15"/>
  <c r="N74" i="15"/>
  <c r="P74" i="15"/>
  <c r="R74" i="15"/>
  <c r="S74" i="15"/>
  <c r="T74" i="15"/>
  <c r="A76" i="15"/>
  <c r="B76" i="15"/>
  <c r="C76" i="15"/>
  <c r="F76" i="15"/>
  <c r="H76" i="15"/>
  <c r="J76" i="15"/>
  <c r="L76" i="15"/>
  <c r="N76" i="15"/>
  <c r="P76" i="15"/>
  <c r="R76" i="15"/>
  <c r="S76" i="15"/>
  <c r="T76" i="15"/>
  <c r="A78" i="15"/>
  <c r="B78" i="15"/>
  <c r="C78" i="15"/>
  <c r="F78" i="15"/>
  <c r="H78" i="15"/>
  <c r="J78" i="15"/>
  <c r="L78" i="15"/>
  <c r="N78" i="15"/>
  <c r="P78" i="15"/>
  <c r="R78" i="15"/>
  <c r="S78" i="15"/>
  <c r="T78" i="15"/>
  <c r="A80" i="15"/>
  <c r="B80" i="15"/>
  <c r="C80" i="15"/>
  <c r="F80" i="15"/>
  <c r="H80" i="15"/>
  <c r="J80" i="15"/>
  <c r="L80" i="15"/>
  <c r="N80" i="15"/>
  <c r="P80" i="15"/>
  <c r="R80" i="15"/>
  <c r="S80" i="15"/>
  <c r="T80" i="15"/>
  <c r="A82" i="15"/>
  <c r="B82" i="15"/>
  <c r="C82" i="15"/>
  <c r="F82" i="15"/>
  <c r="H82" i="15"/>
  <c r="J82" i="15"/>
  <c r="L82" i="15"/>
  <c r="N82" i="15"/>
  <c r="P82" i="15"/>
  <c r="R82" i="15"/>
  <c r="S82" i="15"/>
  <c r="T82" i="15"/>
  <c r="A84" i="15"/>
  <c r="B84" i="15"/>
  <c r="C84" i="15"/>
  <c r="F84" i="15"/>
  <c r="H84" i="15"/>
  <c r="J84" i="15"/>
  <c r="L84" i="15"/>
  <c r="N84" i="15"/>
  <c r="P84" i="15"/>
  <c r="R84" i="15"/>
  <c r="S84" i="15"/>
  <c r="T84" i="15"/>
  <c r="A86" i="15"/>
  <c r="B86" i="15"/>
  <c r="C86" i="15"/>
  <c r="F86" i="15"/>
  <c r="H86" i="15"/>
  <c r="J86" i="15"/>
  <c r="L86" i="15"/>
  <c r="N86" i="15"/>
  <c r="P86" i="15"/>
  <c r="R86" i="15"/>
  <c r="S86" i="15"/>
  <c r="T86" i="15"/>
  <c r="A88" i="15"/>
  <c r="B88" i="15"/>
  <c r="C88" i="15"/>
  <c r="F88" i="15"/>
  <c r="H88" i="15"/>
  <c r="J88" i="15"/>
  <c r="L88" i="15"/>
  <c r="N88" i="15"/>
  <c r="P88" i="15"/>
  <c r="R88" i="15"/>
  <c r="S88" i="15"/>
  <c r="T88" i="15"/>
  <c r="A90" i="15"/>
  <c r="B90" i="15"/>
  <c r="C90" i="15"/>
  <c r="F90" i="15"/>
  <c r="H90" i="15"/>
  <c r="J90" i="15"/>
  <c r="L90" i="15"/>
  <c r="N90" i="15"/>
  <c r="P90" i="15"/>
  <c r="R90" i="15"/>
  <c r="S90" i="15"/>
  <c r="T90" i="15"/>
  <c r="A92" i="15"/>
  <c r="B92" i="15"/>
  <c r="C92" i="15"/>
  <c r="F92" i="15"/>
  <c r="H92" i="15"/>
  <c r="J92" i="15"/>
  <c r="L92" i="15"/>
  <c r="N92" i="15"/>
  <c r="P92" i="15"/>
  <c r="R92" i="15"/>
  <c r="S92" i="15"/>
  <c r="T92" i="15"/>
  <c r="A94" i="15"/>
  <c r="B94" i="15"/>
  <c r="C94" i="15"/>
  <c r="F94" i="15"/>
  <c r="H94" i="15"/>
  <c r="J94" i="15"/>
  <c r="L94" i="15"/>
  <c r="N94" i="15"/>
  <c r="P94" i="15"/>
  <c r="R94" i="15"/>
  <c r="S94" i="15"/>
  <c r="T94" i="15"/>
  <c r="A96" i="15"/>
  <c r="B96" i="15"/>
  <c r="C96" i="15"/>
  <c r="F96" i="15"/>
  <c r="H96" i="15"/>
  <c r="J96" i="15"/>
  <c r="L96" i="15"/>
  <c r="N96" i="15"/>
  <c r="P96" i="15"/>
  <c r="R96" i="15"/>
  <c r="S96" i="15"/>
  <c r="T96" i="15"/>
  <c r="A98" i="15"/>
  <c r="B98" i="15"/>
  <c r="C98" i="15"/>
  <c r="F98" i="15"/>
  <c r="H98" i="15"/>
  <c r="J98" i="15"/>
  <c r="L98" i="15"/>
  <c r="N98" i="15"/>
  <c r="P98" i="15"/>
  <c r="R98" i="15"/>
  <c r="S98" i="15"/>
  <c r="T98" i="15"/>
  <c r="A100" i="15"/>
  <c r="B100" i="15"/>
  <c r="C100" i="15"/>
  <c r="F100" i="15"/>
  <c r="H100" i="15"/>
  <c r="J100" i="15"/>
  <c r="L100" i="15"/>
  <c r="N100" i="15"/>
  <c r="P100" i="15"/>
  <c r="R100" i="15"/>
  <c r="S100" i="15"/>
  <c r="T100" i="15"/>
  <c r="A102" i="15"/>
  <c r="B102" i="15"/>
  <c r="C102" i="15"/>
  <c r="F102" i="15"/>
  <c r="H102" i="15"/>
  <c r="J102" i="15"/>
  <c r="L102" i="15"/>
  <c r="N102" i="15"/>
  <c r="P102" i="15"/>
  <c r="R102" i="15"/>
  <c r="S102" i="15"/>
  <c r="T102" i="15"/>
  <c r="A104" i="15"/>
  <c r="B104" i="15"/>
  <c r="C104" i="15"/>
  <c r="F104" i="15"/>
  <c r="H104" i="15"/>
  <c r="J104" i="15"/>
  <c r="L104" i="15"/>
  <c r="N104" i="15"/>
  <c r="P104" i="15"/>
  <c r="R104" i="15"/>
  <c r="S104" i="15"/>
  <c r="T104" i="15"/>
  <c r="A106" i="15"/>
  <c r="B106" i="15"/>
  <c r="C106" i="15"/>
  <c r="F106" i="15"/>
  <c r="H106" i="15"/>
  <c r="J106" i="15"/>
  <c r="L106" i="15"/>
  <c r="N106" i="15"/>
  <c r="P106" i="15"/>
  <c r="R106" i="15"/>
  <c r="S106" i="15"/>
  <c r="T106" i="15"/>
  <c r="A108" i="15"/>
  <c r="B108" i="15"/>
  <c r="C108" i="15"/>
  <c r="F108" i="15"/>
  <c r="H108" i="15"/>
  <c r="J108" i="15"/>
  <c r="L108" i="15"/>
  <c r="N108" i="15"/>
  <c r="P108" i="15"/>
  <c r="R108" i="15"/>
  <c r="S108" i="15"/>
  <c r="T108" i="15"/>
  <c r="A110" i="15"/>
  <c r="B110" i="15"/>
  <c r="C110" i="15"/>
  <c r="F110" i="15"/>
  <c r="H110" i="15"/>
  <c r="J110" i="15"/>
  <c r="L110" i="15"/>
  <c r="N110" i="15"/>
  <c r="P110" i="15"/>
  <c r="R110" i="15"/>
  <c r="S110" i="15"/>
  <c r="T110" i="15"/>
  <c r="A112" i="15"/>
  <c r="B112" i="15"/>
  <c r="C112" i="15"/>
  <c r="F112" i="15"/>
  <c r="H112" i="15"/>
  <c r="J112" i="15"/>
  <c r="L112" i="15"/>
  <c r="N112" i="15"/>
  <c r="P112" i="15"/>
  <c r="R112" i="15"/>
  <c r="S112" i="15"/>
  <c r="T112" i="15"/>
  <c r="A114" i="15"/>
  <c r="B114" i="15"/>
  <c r="C114" i="15"/>
  <c r="F114" i="15"/>
  <c r="H114" i="15"/>
  <c r="J114" i="15"/>
  <c r="L114" i="15"/>
  <c r="N114" i="15"/>
  <c r="P114" i="15"/>
  <c r="R114" i="15"/>
  <c r="S114" i="15"/>
  <c r="T114" i="15"/>
  <c r="A116" i="15"/>
  <c r="B116" i="15"/>
  <c r="C116" i="15"/>
  <c r="F116" i="15"/>
  <c r="H116" i="15"/>
  <c r="J116" i="15"/>
  <c r="L116" i="15"/>
  <c r="N116" i="15"/>
  <c r="P116" i="15"/>
  <c r="R116" i="15"/>
  <c r="S116" i="15"/>
  <c r="T116" i="15"/>
  <c r="A118" i="15"/>
  <c r="B118" i="15"/>
  <c r="C118" i="15"/>
  <c r="F118" i="15"/>
  <c r="H118" i="15"/>
  <c r="J118" i="15"/>
  <c r="L118" i="15"/>
  <c r="N118" i="15"/>
  <c r="P118" i="15"/>
  <c r="R118" i="15"/>
  <c r="S118" i="15"/>
  <c r="T118" i="15"/>
  <c r="A120" i="15"/>
  <c r="B120" i="15"/>
  <c r="C120" i="15"/>
  <c r="F120" i="15"/>
  <c r="H120" i="15"/>
  <c r="J120" i="15"/>
  <c r="L120" i="15"/>
  <c r="N120" i="15"/>
  <c r="P120" i="15"/>
  <c r="R120" i="15"/>
  <c r="S120" i="15"/>
  <c r="T120" i="15"/>
  <c r="A122" i="15"/>
  <c r="B122" i="15"/>
  <c r="C122" i="15"/>
  <c r="F122" i="15"/>
  <c r="H122" i="15"/>
  <c r="J122" i="15"/>
  <c r="L122" i="15"/>
  <c r="N122" i="15"/>
  <c r="P122" i="15"/>
  <c r="R122" i="15"/>
  <c r="S122" i="15"/>
  <c r="T122" i="15"/>
  <c r="A124" i="15"/>
  <c r="B124" i="15"/>
  <c r="C124" i="15"/>
  <c r="F124" i="15"/>
  <c r="H124" i="15"/>
  <c r="J124" i="15"/>
  <c r="L124" i="15"/>
  <c r="N124" i="15"/>
  <c r="P124" i="15"/>
  <c r="R124" i="15"/>
  <c r="S124" i="15"/>
  <c r="T124" i="15"/>
  <c r="A126" i="15"/>
  <c r="B126" i="15"/>
  <c r="C126" i="15"/>
  <c r="F126" i="15"/>
  <c r="H126" i="15"/>
  <c r="J126" i="15"/>
  <c r="L126" i="15"/>
  <c r="N126" i="15"/>
  <c r="P126" i="15"/>
  <c r="R126" i="15"/>
  <c r="S126" i="15"/>
  <c r="T126" i="15"/>
  <c r="A128" i="15"/>
  <c r="B128" i="15"/>
  <c r="C128" i="15"/>
  <c r="F128" i="15"/>
  <c r="H128" i="15"/>
  <c r="J128" i="15"/>
  <c r="L128" i="15"/>
  <c r="N128" i="15"/>
  <c r="P128" i="15"/>
  <c r="R128" i="15"/>
  <c r="S128" i="15"/>
  <c r="T128" i="15"/>
  <c r="A130" i="15"/>
  <c r="B130" i="15"/>
  <c r="C130" i="15"/>
  <c r="F130" i="15"/>
  <c r="H130" i="15"/>
  <c r="J130" i="15"/>
  <c r="L130" i="15"/>
  <c r="N130" i="15"/>
  <c r="P130" i="15"/>
  <c r="R130" i="15"/>
  <c r="S130" i="15"/>
  <c r="T130" i="15"/>
  <c r="A132" i="15"/>
  <c r="B132" i="15"/>
  <c r="C132" i="15"/>
  <c r="F132" i="15"/>
  <c r="H132" i="15"/>
  <c r="J132" i="15"/>
  <c r="L132" i="15"/>
  <c r="N132" i="15"/>
  <c r="P132" i="15"/>
  <c r="R132" i="15"/>
  <c r="S132" i="15"/>
  <c r="T132" i="15"/>
  <c r="A134" i="15"/>
  <c r="B134" i="15"/>
  <c r="C134" i="15"/>
  <c r="F134" i="15"/>
  <c r="H134" i="15"/>
  <c r="J134" i="15"/>
  <c r="L134" i="15"/>
  <c r="N134" i="15"/>
  <c r="P134" i="15"/>
  <c r="R134" i="15"/>
  <c r="S134" i="15"/>
  <c r="T134" i="15"/>
  <c r="A136" i="15"/>
  <c r="B136" i="15"/>
  <c r="C136" i="15"/>
  <c r="F136" i="15"/>
  <c r="H136" i="15"/>
  <c r="J136" i="15"/>
  <c r="L136" i="15"/>
  <c r="N136" i="15"/>
  <c r="P136" i="15"/>
  <c r="R136" i="15"/>
  <c r="S136" i="15"/>
  <c r="T136" i="15"/>
  <c r="A138" i="15"/>
  <c r="B138" i="15"/>
  <c r="C138" i="15"/>
  <c r="F138" i="15"/>
  <c r="H138" i="15"/>
  <c r="J138" i="15"/>
  <c r="L138" i="15"/>
  <c r="N138" i="15"/>
  <c r="P138" i="15"/>
  <c r="R138" i="15"/>
  <c r="S138" i="15"/>
  <c r="T138" i="15"/>
  <c r="A140" i="15"/>
  <c r="B140" i="15"/>
  <c r="C140" i="15"/>
  <c r="F140" i="15"/>
  <c r="H140" i="15"/>
  <c r="J140" i="15"/>
  <c r="L140" i="15"/>
  <c r="N140" i="15"/>
  <c r="P140" i="15"/>
  <c r="R140" i="15"/>
  <c r="S140" i="15"/>
  <c r="T140" i="15"/>
  <c r="A142" i="15"/>
  <c r="B142" i="15"/>
  <c r="C142" i="15"/>
  <c r="F142" i="15"/>
  <c r="H142" i="15"/>
  <c r="J142" i="15"/>
  <c r="L142" i="15"/>
  <c r="N142" i="15"/>
  <c r="P142" i="15"/>
  <c r="R142" i="15"/>
  <c r="S142" i="15"/>
  <c r="T142" i="15"/>
  <c r="A144" i="15"/>
  <c r="B144" i="15"/>
  <c r="C144" i="15"/>
  <c r="F144" i="15"/>
  <c r="H144" i="15"/>
  <c r="J144" i="15"/>
  <c r="L144" i="15"/>
  <c r="N144" i="15"/>
  <c r="P144" i="15"/>
  <c r="R144" i="15"/>
  <c r="S144" i="15"/>
  <c r="T144" i="15"/>
  <c r="A146" i="15"/>
  <c r="B146" i="15"/>
  <c r="C146" i="15"/>
  <c r="F146" i="15"/>
  <c r="H146" i="15"/>
  <c r="J146" i="15"/>
  <c r="L146" i="15"/>
  <c r="N146" i="15"/>
  <c r="P146" i="15"/>
  <c r="R146" i="15"/>
  <c r="S146" i="15"/>
  <c r="T146" i="15"/>
  <c r="A148" i="15"/>
  <c r="B148" i="15"/>
  <c r="C148" i="15"/>
  <c r="F148" i="15"/>
  <c r="H148" i="15"/>
  <c r="J148" i="15"/>
  <c r="L148" i="15"/>
  <c r="N148" i="15"/>
  <c r="P148" i="15"/>
  <c r="R148" i="15"/>
  <c r="S148" i="15"/>
  <c r="T148" i="15"/>
  <c r="A150" i="15"/>
  <c r="B150" i="15"/>
  <c r="C150" i="15"/>
  <c r="F150" i="15"/>
  <c r="H150" i="15"/>
  <c r="J150" i="15"/>
  <c r="L150" i="15"/>
  <c r="N150" i="15"/>
  <c r="P150" i="15"/>
  <c r="R150" i="15"/>
  <c r="S150" i="15"/>
  <c r="T150" i="15"/>
  <c r="A152" i="15"/>
  <c r="B152" i="15"/>
  <c r="C152" i="15"/>
  <c r="F152" i="15"/>
  <c r="H152" i="15"/>
  <c r="J152" i="15"/>
  <c r="L152" i="15"/>
  <c r="N152" i="15"/>
  <c r="P152" i="15"/>
  <c r="R152" i="15"/>
  <c r="S152" i="15"/>
  <c r="T152" i="15"/>
  <c r="A154" i="15"/>
  <c r="B154" i="15"/>
  <c r="C154" i="15"/>
  <c r="F154" i="15"/>
  <c r="H154" i="15"/>
  <c r="J154" i="15"/>
  <c r="L154" i="15"/>
  <c r="N154" i="15"/>
  <c r="P154" i="15"/>
  <c r="R154" i="15"/>
  <c r="S154" i="15"/>
  <c r="T154" i="15"/>
  <c r="A156" i="15"/>
  <c r="B156" i="15"/>
  <c r="C156" i="15"/>
  <c r="F156" i="15"/>
  <c r="H156" i="15"/>
  <c r="J156" i="15"/>
  <c r="L156" i="15"/>
  <c r="N156" i="15"/>
  <c r="P156" i="15"/>
  <c r="R156" i="15"/>
  <c r="S156" i="15"/>
  <c r="T156" i="15"/>
  <c r="A158" i="15"/>
  <c r="B158" i="15"/>
  <c r="C158" i="15"/>
  <c r="F158" i="15"/>
  <c r="H158" i="15"/>
  <c r="J158" i="15"/>
  <c r="L158" i="15"/>
  <c r="N158" i="15"/>
  <c r="P158" i="15"/>
  <c r="R158" i="15"/>
  <c r="S158" i="15"/>
  <c r="T158" i="15"/>
  <c r="A160" i="15"/>
  <c r="B160" i="15"/>
  <c r="C160" i="15"/>
  <c r="F160" i="15"/>
  <c r="H160" i="15"/>
  <c r="J160" i="15"/>
  <c r="L160" i="15"/>
  <c r="N160" i="15"/>
  <c r="P160" i="15"/>
  <c r="R160" i="15"/>
  <c r="S160" i="15"/>
  <c r="T160" i="15"/>
  <c r="A162" i="15"/>
  <c r="B162" i="15"/>
  <c r="C162" i="15"/>
  <c r="F162" i="15"/>
  <c r="H162" i="15"/>
  <c r="J162" i="15"/>
  <c r="L162" i="15"/>
  <c r="N162" i="15"/>
  <c r="P162" i="15"/>
  <c r="R162" i="15"/>
  <c r="S162" i="15"/>
  <c r="T162" i="15"/>
  <c r="A164" i="15"/>
  <c r="B164" i="15"/>
  <c r="C164" i="15"/>
  <c r="F164" i="15"/>
  <c r="H164" i="15"/>
  <c r="J164" i="15"/>
  <c r="L164" i="15"/>
  <c r="N164" i="15"/>
  <c r="P164" i="15"/>
  <c r="R164" i="15"/>
  <c r="S164" i="15"/>
  <c r="T164" i="15"/>
  <c r="A166" i="15"/>
  <c r="B166" i="15"/>
  <c r="C166" i="15"/>
  <c r="F166" i="15"/>
  <c r="H166" i="15"/>
  <c r="J166" i="15"/>
  <c r="L166" i="15"/>
  <c r="N166" i="15"/>
  <c r="P166" i="15"/>
  <c r="R166" i="15"/>
  <c r="S166" i="15"/>
  <c r="T166" i="15"/>
  <c r="A168" i="15"/>
  <c r="B168" i="15"/>
  <c r="C168" i="15"/>
  <c r="F168" i="15"/>
  <c r="H168" i="15"/>
  <c r="J168" i="15"/>
  <c r="L168" i="15"/>
  <c r="N168" i="15"/>
  <c r="P168" i="15"/>
  <c r="R168" i="15"/>
  <c r="S168" i="15"/>
  <c r="T168" i="15"/>
  <c r="A170" i="15"/>
  <c r="B170" i="15"/>
  <c r="C170" i="15"/>
  <c r="F170" i="15"/>
  <c r="H170" i="15"/>
  <c r="J170" i="15"/>
  <c r="L170" i="15"/>
  <c r="N170" i="15"/>
  <c r="P170" i="15"/>
  <c r="R170" i="15"/>
  <c r="S170" i="15"/>
  <c r="T170" i="15"/>
  <c r="A172" i="15"/>
  <c r="B172" i="15"/>
  <c r="C172" i="15"/>
  <c r="F172" i="15"/>
  <c r="H172" i="15"/>
  <c r="J172" i="15"/>
  <c r="L172" i="15"/>
  <c r="N172" i="15"/>
  <c r="P172" i="15"/>
  <c r="R172" i="15"/>
  <c r="S172" i="15"/>
  <c r="T172" i="15"/>
  <c r="A174" i="15"/>
  <c r="B174" i="15"/>
  <c r="C174" i="15"/>
  <c r="F174" i="15"/>
  <c r="H174" i="15"/>
  <c r="J174" i="15"/>
  <c r="L174" i="15"/>
  <c r="N174" i="15"/>
  <c r="P174" i="15"/>
  <c r="R174" i="15"/>
  <c r="S174" i="15"/>
  <c r="T174" i="15"/>
  <c r="A176" i="15"/>
  <c r="B176" i="15"/>
  <c r="C176" i="15"/>
  <c r="F176" i="15"/>
  <c r="H176" i="15"/>
  <c r="J176" i="15"/>
  <c r="L176" i="15"/>
  <c r="N176" i="15"/>
  <c r="P176" i="15"/>
  <c r="R176" i="15"/>
  <c r="S176" i="15"/>
  <c r="T176" i="15"/>
  <c r="A178" i="15"/>
  <c r="B178" i="15"/>
  <c r="C178" i="15"/>
  <c r="F178" i="15"/>
  <c r="H178" i="15"/>
  <c r="J178" i="15"/>
  <c r="L178" i="15"/>
  <c r="N178" i="15"/>
  <c r="P178" i="15"/>
  <c r="R178" i="15"/>
  <c r="S178" i="15"/>
  <c r="T178" i="15"/>
  <c r="A180" i="15"/>
  <c r="B180" i="15"/>
  <c r="C180" i="15"/>
  <c r="F180" i="15"/>
  <c r="H180" i="15"/>
  <c r="J180" i="15"/>
  <c r="L180" i="15"/>
  <c r="N180" i="15"/>
  <c r="P180" i="15"/>
  <c r="R180" i="15"/>
  <c r="S180" i="15"/>
  <c r="T180" i="15"/>
  <c r="A182" i="15"/>
  <c r="B182" i="15"/>
  <c r="C182" i="15"/>
  <c r="F182" i="15"/>
  <c r="H182" i="15"/>
  <c r="J182" i="15"/>
  <c r="L182" i="15"/>
  <c r="N182" i="15"/>
  <c r="P182" i="15"/>
  <c r="R182" i="15"/>
  <c r="S182" i="15"/>
  <c r="T182" i="15"/>
  <c r="A184" i="15"/>
  <c r="B184" i="15"/>
  <c r="C184" i="15"/>
  <c r="F184" i="15"/>
  <c r="H184" i="15"/>
  <c r="J184" i="15"/>
  <c r="L184" i="15"/>
  <c r="N184" i="15"/>
  <c r="P184" i="15"/>
  <c r="R184" i="15"/>
  <c r="S184" i="15"/>
  <c r="T184" i="15"/>
  <c r="A186" i="15"/>
  <c r="B186" i="15"/>
  <c r="C186" i="15"/>
  <c r="F186" i="15"/>
  <c r="H186" i="15"/>
  <c r="J186" i="15"/>
  <c r="L186" i="15"/>
  <c r="N186" i="15"/>
  <c r="P186" i="15"/>
  <c r="R186" i="15"/>
  <c r="S186" i="15"/>
  <c r="T186" i="15"/>
  <c r="A188" i="15"/>
  <c r="B188" i="15"/>
  <c r="C188" i="15"/>
  <c r="F188" i="15"/>
  <c r="H188" i="15"/>
  <c r="J188" i="15"/>
  <c r="L188" i="15"/>
  <c r="N188" i="15"/>
  <c r="P188" i="15"/>
  <c r="R188" i="15"/>
  <c r="S188" i="15"/>
  <c r="T188" i="15"/>
  <c r="A190" i="15"/>
  <c r="B190" i="15"/>
  <c r="C190" i="15"/>
  <c r="F190" i="15"/>
  <c r="H190" i="15"/>
  <c r="J190" i="15"/>
  <c r="L190" i="15"/>
  <c r="N190" i="15"/>
  <c r="P190" i="15"/>
  <c r="R190" i="15"/>
  <c r="S190" i="15"/>
  <c r="T190" i="15"/>
  <c r="A192" i="15"/>
  <c r="B192" i="15"/>
  <c r="C192" i="15"/>
  <c r="F192" i="15"/>
  <c r="H192" i="15"/>
  <c r="J192" i="15"/>
  <c r="L192" i="15"/>
  <c r="N192" i="15"/>
  <c r="P192" i="15"/>
  <c r="R192" i="15"/>
  <c r="S192" i="15"/>
  <c r="T192" i="15"/>
  <c r="A194" i="15"/>
  <c r="B194" i="15"/>
  <c r="C194" i="15"/>
  <c r="F194" i="15"/>
  <c r="H194" i="15"/>
  <c r="J194" i="15"/>
  <c r="L194" i="15"/>
  <c r="N194" i="15"/>
  <c r="P194" i="15"/>
  <c r="R194" i="15"/>
  <c r="S194" i="15"/>
  <c r="T194" i="15"/>
  <c r="A196" i="15"/>
  <c r="B196" i="15"/>
  <c r="C196" i="15"/>
  <c r="F196" i="15"/>
  <c r="H196" i="15"/>
  <c r="J196" i="15"/>
  <c r="L196" i="15"/>
  <c r="N196" i="15"/>
  <c r="P196" i="15"/>
  <c r="R196" i="15"/>
  <c r="S196" i="15"/>
  <c r="T196" i="15"/>
  <c r="A198" i="15"/>
  <c r="B198" i="15"/>
  <c r="C198" i="15"/>
  <c r="F198" i="15"/>
  <c r="H198" i="15"/>
  <c r="J198" i="15"/>
  <c r="L198" i="15"/>
  <c r="N198" i="15"/>
  <c r="P198" i="15"/>
  <c r="R198" i="15"/>
  <c r="S198" i="15"/>
  <c r="T198" i="15"/>
  <c r="A200" i="15"/>
  <c r="B200" i="15"/>
  <c r="C200" i="15"/>
  <c r="F200" i="15"/>
  <c r="H200" i="15"/>
  <c r="J200" i="15"/>
  <c r="L200" i="15"/>
  <c r="N200" i="15"/>
  <c r="P200" i="15"/>
  <c r="R200" i="15"/>
  <c r="S200" i="15"/>
  <c r="T200" i="15"/>
  <c r="A202" i="15"/>
  <c r="B202" i="15"/>
  <c r="C202" i="15"/>
  <c r="F202" i="15"/>
  <c r="H202" i="15"/>
  <c r="J202" i="15"/>
  <c r="L202" i="15"/>
  <c r="N202" i="15"/>
  <c r="P202" i="15"/>
  <c r="R202" i="15"/>
  <c r="S202" i="15"/>
  <c r="T202" i="15"/>
  <c r="A204" i="15"/>
  <c r="B204" i="15"/>
  <c r="C204" i="15"/>
  <c r="F204" i="15"/>
  <c r="H204" i="15"/>
  <c r="J204" i="15"/>
  <c r="L204" i="15"/>
  <c r="N204" i="15"/>
  <c r="P204" i="15"/>
  <c r="R204" i="15"/>
  <c r="S204" i="15"/>
  <c r="T204" i="15"/>
  <c r="A206" i="15"/>
  <c r="B206" i="15"/>
  <c r="C206" i="15"/>
  <c r="F206" i="15"/>
  <c r="H206" i="15"/>
  <c r="J206" i="15"/>
  <c r="L206" i="15"/>
  <c r="N206" i="15"/>
  <c r="P206" i="15"/>
  <c r="R206" i="15"/>
  <c r="S206" i="15"/>
  <c r="T206" i="15"/>
  <c r="B4" i="8"/>
  <c r="B3" i="15" s="1"/>
  <c r="J2" i="8"/>
  <c r="E2" i="8"/>
  <c r="E1" i="15" s="1"/>
  <c r="A2" i="8"/>
  <c r="A1" i="15" s="1"/>
  <c r="B2" i="8"/>
  <c r="B1" i="15" s="1"/>
  <c r="C2" i="8"/>
  <c r="C1" i="15" s="1"/>
  <c r="A3" i="8"/>
  <c r="A2" i="15" s="1"/>
  <c r="B3" i="8"/>
  <c r="B2" i="15" s="1"/>
  <c r="C3" i="8"/>
  <c r="C2" i="15" s="1"/>
  <c r="A4" i="8"/>
  <c r="E2" i="10" s="1"/>
  <c r="C4" i="8"/>
  <c r="C3" i="15" s="1"/>
  <c r="A12" i="8"/>
  <c r="A11" i="15" s="1"/>
  <c r="A14" i="8"/>
  <c r="A13" i="15" s="1"/>
  <c r="A16" i="8"/>
  <c r="A15" i="15" s="1"/>
  <c r="A18" i="8"/>
  <c r="A17" i="15" s="1"/>
  <c r="A20" i="8"/>
  <c r="A19" i="15" s="1"/>
  <c r="A22" i="8"/>
  <c r="A21" i="15" s="1"/>
  <c r="A24" i="8"/>
  <c r="A23" i="15" s="1"/>
  <c r="A26" i="8"/>
  <c r="A25" i="15" s="1"/>
  <c r="A28" i="8"/>
  <c r="A27" i="15" s="1"/>
  <c r="A30" i="8"/>
  <c r="A29" i="15" s="1"/>
  <c r="A32" i="8"/>
  <c r="A31" i="15" s="1"/>
  <c r="A34" i="8"/>
  <c r="A33" i="15" s="1"/>
  <c r="A36" i="8"/>
  <c r="A35" i="15" s="1"/>
  <c r="A38" i="8"/>
  <c r="A37" i="15" s="1"/>
  <c r="A40" i="8"/>
  <c r="A39" i="15" s="1"/>
  <c r="A42" i="8"/>
  <c r="A41" i="15" s="1"/>
  <c r="A44" i="8"/>
  <c r="A43" i="15" s="1"/>
  <c r="A46" i="8"/>
  <c r="A45" i="15" s="1"/>
  <c r="A48" i="8"/>
  <c r="A47" i="15" s="1"/>
  <c r="A50" i="8"/>
  <c r="A49" i="15" s="1"/>
  <c r="A52" i="8"/>
  <c r="A51" i="15" s="1"/>
  <c r="A54" i="8"/>
  <c r="A53" i="15" s="1"/>
  <c r="A56" i="8"/>
  <c r="A55" i="15" s="1"/>
  <c r="A58" i="8"/>
  <c r="A57" i="15" s="1"/>
  <c r="A60" i="8"/>
  <c r="A59" i="15" s="1"/>
  <c r="A62" i="8"/>
  <c r="A61" i="15" s="1"/>
  <c r="A64" i="8"/>
  <c r="A63" i="15" s="1"/>
  <c r="A66" i="8"/>
  <c r="A65" i="15" s="1"/>
  <c r="A68" i="8"/>
  <c r="A67" i="15" s="1"/>
  <c r="A70" i="8"/>
  <c r="A69" i="15" s="1"/>
  <c r="A72" i="8"/>
  <c r="A71" i="15" s="1"/>
  <c r="A74" i="8"/>
  <c r="A73" i="15" s="1"/>
  <c r="A76" i="8"/>
  <c r="A75" i="15" s="1"/>
  <c r="A78" i="8"/>
  <c r="A77" i="15" s="1"/>
  <c r="A80" i="8"/>
  <c r="A79" i="15" s="1"/>
  <c r="A82" i="8"/>
  <c r="A81" i="15" s="1"/>
  <c r="A84" i="8"/>
  <c r="A83" i="15" s="1"/>
  <c r="A86" i="8"/>
  <c r="A85" i="15" s="1"/>
  <c r="A88" i="8"/>
  <c r="A87" i="15" s="1"/>
  <c r="A90" i="8"/>
  <c r="A89" i="15" s="1"/>
  <c r="A92" i="8"/>
  <c r="A91" i="15" s="1"/>
  <c r="A94" i="8"/>
  <c r="A93" i="15" s="1"/>
  <c r="A96" i="8"/>
  <c r="A95" i="15" s="1"/>
  <c r="A98" i="8"/>
  <c r="A97" i="15" s="1"/>
  <c r="A100" i="8"/>
  <c r="A99" i="15" s="1"/>
  <c r="A102" i="8"/>
  <c r="A101" i="15" s="1"/>
  <c r="A104" i="8"/>
  <c r="A103" i="15" s="1"/>
  <c r="A106" i="8"/>
  <c r="A105" i="15" s="1"/>
  <c r="A108" i="8"/>
  <c r="A107" i="15" s="1"/>
  <c r="A110" i="8"/>
  <c r="A109" i="15" s="1"/>
  <c r="A112" i="8"/>
  <c r="A111" i="15" s="1"/>
  <c r="A114" i="8"/>
  <c r="A113" i="15" s="1"/>
  <c r="A116" i="8"/>
  <c r="A115" i="15" s="1"/>
  <c r="A118" i="8"/>
  <c r="A117" i="15" s="1"/>
  <c r="A120" i="8"/>
  <c r="A119" i="15" s="1"/>
  <c r="A122" i="8"/>
  <c r="A121" i="15" s="1"/>
  <c r="A124" i="8"/>
  <c r="A123" i="15" s="1"/>
  <c r="A126" i="8"/>
  <c r="A125" i="15" s="1"/>
  <c r="A128" i="8"/>
  <c r="A127" i="15" s="1"/>
  <c r="A130" i="8"/>
  <c r="A129" i="15" s="1"/>
  <c r="A132" i="8"/>
  <c r="A131" i="15" s="1"/>
  <c r="A134" i="8"/>
  <c r="A133" i="15" s="1"/>
  <c r="A136" i="8"/>
  <c r="A135" i="15" s="1"/>
  <c r="A138" i="8"/>
  <c r="A137" i="15" s="1"/>
  <c r="A140" i="8"/>
  <c r="A139" i="15" s="1"/>
  <c r="A142" i="8"/>
  <c r="A141" i="15" s="1"/>
  <c r="A144" i="8"/>
  <c r="A143" i="15" s="1"/>
  <c r="A146" i="8"/>
  <c r="A145" i="15" s="1"/>
  <c r="A148" i="8"/>
  <c r="A147" i="15" s="1"/>
  <c r="A150" i="8"/>
  <c r="A149" i="15" s="1"/>
  <c r="A152" i="8"/>
  <c r="A151" i="15" s="1"/>
  <c r="A154" i="8"/>
  <c r="A153" i="15" s="1"/>
  <c r="A156" i="8"/>
  <c r="A155" i="15" s="1"/>
  <c r="A158" i="8"/>
  <c r="A157" i="15" s="1"/>
  <c r="A160" i="8"/>
  <c r="A159" i="15" s="1"/>
  <c r="A162" i="8"/>
  <c r="A161" i="15" s="1"/>
  <c r="A164" i="8"/>
  <c r="A163" i="15" s="1"/>
  <c r="A166" i="8"/>
  <c r="A165" i="15" s="1"/>
  <c r="A168" i="8"/>
  <c r="A167" i="15" s="1"/>
  <c r="A170" i="8"/>
  <c r="A169" i="15" s="1"/>
  <c r="A172" i="8"/>
  <c r="A171" i="15" s="1"/>
  <c r="A174" i="8"/>
  <c r="A173" i="15" s="1"/>
  <c r="A176" i="8"/>
  <c r="A175" i="15" s="1"/>
  <c r="A178" i="8"/>
  <c r="A177" i="15" s="1"/>
  <c r="A180" i="8"/>
  <c r="A179" i="15" s="1"/>
  <c r="A182" i="8"/>
  <c r="A181" i="15" s="1"/>
  <c r="A184" i="8"/>
  <c r="A183" i="15" s="1"/>
  <c r="A186" i="8"/>
  <c r="A185" i="15" s="1"/>
  <c r="A188" i="8"/>
  <c r="A187" i="15" s="1"/>
  <c r="A190" i="8"/>
  <c r="A189" i="15" s="1"/>
  <c r="A192" i="8"/>
  <c r="A191" i="15" s="1"/>
  <c r="A194" i="8"/>
  <c r="A193" i="15" s="1"/>
  <c r="A196" i="8"/>
  <c r="A195" i="15" s="1"/>
  <c r="A198" i="8"/>
  <c r="A197" i="15" s="1"/>
  <c r="A200" i="8"/>
  <c r="A199" i="15" s="1"/>
  <c r="A202" i="8"/>
  <c r="A201" i="15" s="1"/>
  <c r="A204" i="8"/>
  <c r="A203" i="15" s="1"/>
  <c r="A206" i="8"/>
  <c r="A205" i="15" s="1"/>
  <c r="A10" i="8"/>
  <c r="A9" i="15" s="1"/>
  <c r="A8" i="8"/>
  <c r="A7" i="15" s="1"/>
  <c r="G2" i="10" l="1"/>
  <c r="I1" i="14"/>
  <c r="F3" i="15"/>
  <c r="B1" i="14"/>
  <c r="J1" i="15"/>
  <c r="L1" i="14"/>
  <c r="A3" i="15"/>
  <c r="A3" i="14"/>
  <c r="A1" i="14"/>
  <c r="C1" i="14"/>
  <c r="D1" i="14"/>
  <c r="F1" i="14"/>
  <c r="G1" i="14"/>
  <c r="H1" i="14"/>
  <c r="K1" i="14"/>
  <c r="A2" i="14"/>
  <c r="B2" i="14"/>
  <c r="C2" i="14"/>
  <c r="D2" i="14"/>
  <c r="E2" i="14"/>
  <c r="F2" i="14"/>
  <c r="G2" i="14"/>
  <c r="H2" i="14"/>
  <c r="I2" i="14"/>
  <c r="J2" i="14"/>
  <c r="K2" i="14"/>
  <c r="L2" i="14"/>
  <c r="M2" i="14"/>
  <c r="N2" i="14"/>
  <c r="O2" i="14"/>
  <c r="P2" i="14"/>
  <c r="Q2" i="14"/>
  <c r="R2" i="14"/>
  <c r="B3" i="14"/>
  <c r="C3" i="14"/>
  <c r="D3" i="14"/>
  <c r="E3" i="14"/>
  <c r="F3" i="14"/>
  <c r="G3" i="14"/>
  <c r="H3" i="14"/>
  <c r="I3" i="14"/>
  <c r="J3" i="14"/>
  <c r="K3" i="14"/>
  <c r="L3" i="14"/>
  <c r="M3" i="14"/>
  <c r="N3" i="14"/>
  <c r="O3" i="14"/>
  <c r="P3" i="14"/>
  <c r="Q3" i="14"/>
  <c r="R3" i="14"/>
  <c r="A4" i="14"/>
  <c r="B4" i="14"/>
  <c r="C4" i="14"/>
  <c r="D4" i="14"/>
  <c r="E4" i="14"/>
  <c r="F4" i="14"/>
  <c r="G4" i="14"/>
  <c r="H4" i="14"/>
  <c r="I4" i="14"/>
  <c r="J4" i="14"/>
  <c r="K4" i="14"/>
  <c r="L4" i="14"/>
  <c r="M4" i="14"/>
  <c r="N4" i="14"/>
  <c r="O4" i="14"/>
  <c r="P4" i="14"/>
  <c r="Q4" i="14"/>
  <c r="R4" i="14"/>
  <c r="A5" i="14"/>
  <c r="B5" i="14"/>
  <c r="C5" i="14"/>
  <c r="D5" i="14"/>
  <c r="E5" i="14"/>
  <c r="F5" i="14"/>
  <c r="G5" i="14"/>
  <c r="H5" i="14"/>
  <c r="I5" i="14"/>
  <c r="J5" i="14"/>
  <c r="K5" i="14"/>
  <c r="L5" i="14"/>
  <c r="M5" i="14"/>
  <c r="N5" i="14"/>
  <c r="O5" i="14"/>
  <c r="P5" i="14"/>
  <c r="Q5" i="14"/>
  <c r="R5" i="14"/>
  <c r="A6" i="14"/>
  <c r="B6" i="14"/>
  <c r="C6" i="14"/>
  <c r="D6" i="14"/>
  <c r="E6" i="14"/>
  <c r="F6" i="14"/>
  <c r="G6" i="14"/>
  <c r="H6" i="14"/>
  <c r="I6" i="14"/>
  <c r="J6" i="14"/>
  <c r="K6" i="14"/>
  <c r="L6" i="14"/>
  <c r="M6" i="14"/>
  <c r="N6" i="14"/>
  <c r="O6" i="14"/>
  <c r="P6" i="14"/>
  <c r="Q6" i="14"/>
  <c r="R6" i="14"/>
  <c r="A8" i="14"/>
  <c r="D8" i="14"/>
  <c r="F8" i="14"/>
  <c r="H8" i="14"/>
  <c r="J8" i="14"/>
  <c r="L8" i="14"/>
  <c r="N8" i="14"/>
  <c r="P8" i="14"/>
  <c r="Q8" i="14"/>
  <c r="R8" i="14"/>
  <c r="A10" i="14"/>
  <c r="D10" i="14"/>
  <c r="F10" i="14"/>
  <c r="H10" i="14"/>
  <c r="J10" i="14"/>
  <c r="L10" i="14"/>
  <c r="N10" i="14"/>
  <c r="P10" i="14"/>
  <c r="Q10" i="14"/>
  <c r="R10" i="14"/>
  <c r="A12" i="14"/>
  <c r="D12" i="14"/>
  <c r="F12" i="14"/>
  <c r="H12" i="14"/>
  <c r="J12" i="14"/>
  <c r="L12" i="14"/>
  <c r="N12" i="14"/>
  <c r="P12" i="14"/>
  <c r="Q12" i="14"/>
  <c r="R12" i="14"/>
  <c r="A14" i="14"/>
  <c r="D14" i="14"/>
  <c r="F14" i="14"/>
  <c r="H14" i="14"/>
  <c r="J14" i="14"/>
  <c r="L14" i="14"/>
  <c r="N14" i="14"/>
  <c r="P14" i="14"/>
  <c r="Q14" i="14"/>
  <c r="R14" i="14"/>
  <c r="A16" i="14"/>
  <c r="D16" i="14"/>
  <c r="F16" i="14"/>
  <c r="H16" i="14"/>
  <c r="J16" i="14"/>
  <c r="L16" i="14"/>
  <c r="N16" i="14"/>
  <c r="P16" i="14"/>
  <c r="Q16" i="14"/>
  <c r="R16" i="14"/>
  <c r="A18" i="14"/>
  <c r="D18" i="14"/>
  <c r="F18" i="14"/>
  <c r="H18" i="14"/>
  <c r="J18" i="14"/>
  <c r="L18" i="14"/>
  <c r="N18" i="14"/>
  <c r="P18" i="14"/>
  <c r="Q18" i="14"/>
  <c r="R18" i="14"/>
  <c r="A20" i="14"/>
  <c r="D20" i="14"/>
  <c r="F20" i="14"/>
  <c r="H20" i="14"/>
  <c r="J20" i="14"/>
  <c r="L20" i="14"/>
  <c r="N20" i="14"/>
  <c r="P20" i="14"/>
  <c r="Q20" i="14"/>
  <c r="R20" i="14"/>
  <c r="A22" i="14"/>
  <c r="D22" i="14"/>
  <c r="F22" i="14"/>
  <c r="H22" i="14"/>
  <c r="J22" i="14"/>
  <c r="L22" i="14"/>
  <c r="N22" i="14"/>
  <c r="P22" i="14"/>
  <c r="Q22" i="14"/>
  <c r="R22" i="14"/>
  <c r="A24" i="14"/>
  <c r="D24" i="14"/>
  <c r="F24" i="14"/>
  <c r="H24" i="14"/>
  <c r="J24" i="14"/>
  <c r="L24" i="14"/>
  <c r="N24" i="14"/>
  <c r="P24" i="14"/>
  <c r="Q24" i="14"/>
  <c r="R24" i="14"/>
  <c r="A26" i="14"/>
  <c r="D26" i="14"/>
  <c r="F26" i="14"/>
  <c r="H26" i="14"/>
  <c r="J26" i="14"/>
  <c r="L26" i="14"/>
  <c r="N26" i="14"/>
  <c r="P26" i="14"/>
  <c r="Q26" i="14"/>
  <c r="R26" i="14"/>
  <c r="A28" i="14"/>
  <c r="D28" i="14"/>
  <c r="F28" i="14"/>
  <c r="H28" i="14"/>
  <c r="J28" i="14"/>
  <c r="L28" i="14"/>
  <c r="N28" i="14"/>
  <c r="P28" i="14"/>
  <c r="Q28" i="14"/>
  <c r="R28" i="14"/>
  <c r="A30" i="14"/>
  <c r="D30" i="14"/>
  <c r="F30" i="14"/>
  <c r="H30" i="14"/>
  <c r="J30" i="14"/>
  <c r="L30" i="14"/>
  <c r="N30" i="14"/>
  <c r="P30" i="14"/>
  <c r="Q30" i="14"/>
  <c r="R30" i="14"/>
  <c r="A32" i="14"/>
  <c r="D32" i="14"/>
  <c r="F32" i="14"/>
  <c r="H32" i="14"/>
  <c r="J32" i="14"/>
  <c r="L32" i="14"/>
  <c r="N32" i="14"/>
  <c r="P32" i="14"/>
  <c r="Q32" i="14"/>
  <c r="R32" i="14"/>
  <c r="A34" i="14"/>
  <c r="D34" i="14"/>
  <c r="F34" i="14"/>
  <c r="H34" i="14"/>
  <c r="J34" i="14"/>
  <c r="L34" i="14"/>
  <c r="N34" i="14"/>
  <c r="P34" i="14"/>
  <c r="Q34" i="14"/>
  <c r="R34" i="14"/>
  <c r="A36" i="14"/>
  <c r="D36" i="14"/>
  <c r="F36" i="14"/>
  <c r="H36" i="14"/>
  <c r="J36" i="14"/>
  <c r="L36" i="14"/>
  <c r="N36" i="14"/>
  <c r="P36" i="14"/>
  <c r="Q36" i="14"/>
  <c r="R36" i="14"/>
  <c r="A38" i="14"/>
  <c r="D38" i="14"/>
  <c r="F38" i="14"/>
  <c r="H38" i="14"/>
  <c r="J38" i="14"/>
  <c r="L38" i="14"/>
  <c r="N38" i="14"/>
  <c r="P38" i="14"/>
  <c r="Q38" i="14"/>
  <c r="R38" i="14"/>
  <c r="A40" i="14"/>
  <c r="D40" i="14"/>
  <c r="F40" i="14"/>
  <c r="H40" i="14"/>
  <c r="J40" i="14"/>
  <c r="L40" i="14"/>
  <c r="N40" i="14"/>
  <c r="P40" i="14"/>
  <c r="Q40" i="14"/>
  <c r="R40" i="14"/>
  <c r="A42" i="14"/>
  <c r="D42" i="14"/>
  <c r="F42" i="14"/>
  <c r="H42" i="14"/>
  <c r="J42" i="14"/>
  <c r="L42" i="14"/>
  <c r="N42" i="14"/>
  <c r="P42" i="14"/>
  <c r="Q42" i="14"/>
  <c r="R42" i="14"/>
  <c r="A44" i="14"/>
  <c r="D44" i="14"/>
  <c r="F44" i="14"/>
  <c r="H44" i="14"/>
  <c r="J44" i="14"/>
  <c r="L44" i="14"/>
  <c r="N44" i="14"/>
  <c r="P44" i="14"/>
  <c r="Q44" i="14"/>
  <c r="R44" i="14"/>
  <c r="A46" i="14"/>
  <c r="D46" i="14"/>
  <c r="F46" i="14"/>
  <c r="H46" i="14"/>
  <c r="J46" i="14"/>
  <c r="L46" i="14"/>
  <c r="N46" i="14"/>
  <c r="P46" i="14"/>
  <c r="Q46" i="14"/>
  <c r="R46" i="14"/>
  <c r="A48" i="14"/>
  <c r="D48" i="14"/>
  <c r="F48" i="14"/>
  <c r="H48" i="14"/>
  <c r="J48" i="14"/>
  <c r="L48" i="14"/>
  <c r="N48" i="14"/>
  <c r="P48" i="14"/>
  <c r="Q48" i="14"/>
  <c r="R48" i="14"/>
  <c r="A50" i="14"/>
  <c r="D50" i="14"/>
  <c r="F50" i="14"/>
  <c r="H50" i="14"/>
  <c r="J50" i="14"/>
  <c r="L50" i="14"/>
  <c r="N50" i="14"/>
  <c r="P50" i="14"/>
  <c r="Q50" i="14"/>
  <c r="R50" i="14"/>
  <c r="A52" i="14"/>
  <c r="D52" i="14"/>
  <c r="F52" i="14"/>
  <c r="H52" i="14"/>
  <c r="J52" i="14"/>
  <c r="L52" i="14"/>
  <c r="N52" i="14"/>
  <c r="P52" i="14"/>
  <c r="Q52" i="14"/>
  <c r="R52" i="14"/>
  <c r="A54" i="14"/>
  <c r="D54" i="14"/>
  <c r="F54" i="14"/>
  <c r="H54" i="14"/>
  <c r="J54" i="14"/>
  <c r="L54" i="14"/>
  <c r="N54" i="14"/>
  <c r="P54" i="14"/>
  <c r="Q54" i="14"/>
  <c r="R54" i="14"/>
  <c r="A56" i="14"/>
  <c r="D56" i="14"/>
  <c r="F56" i="14"/>
  <c r="H56" i="14"/>
  <c r="J56" i="14"/>
  <c r="L56" i="14"/>
  <c r="N56" i="14"/>
  <c r="P56" i="14"/>
  <c r="Q56" i="14"/>
  <c r="R56" i="14"/>
  <c r="A58" i="14"/>
  <c r="D58" i="14"/>
  <c r="F58" i="14"/>
  <c r="H58" i="14"/>
  <c r="J58" i="14"/>
  <c r="L58" i="14"/>
  <c r="N58" i="14"/>
  <c r="P58" i="14"/>
  <c r="Q58" i="14"/>
  <c r="R58" i="14"/>
  <c r="A60" i="14"/>
  <c r="D60" i="14"/>
  <c r="F60" i="14"/>
  <c r="H60" i="14"/>
  <c r="J60" i="14"/>
  <c r="L60" i="14"/>
  <c r="N60" i="14"/>
  <c r="P60" i="14"/>
  <c r="Q60" i="14"/>
  <c r="R60" i="14"/>
  <c r="A62" i="14"/>
  <c r="D62" i="14"/>
  <c r="F62" i="14"/>
  <c r="H62" i="14"/>
  <c r="J62" i="14"/>
  <c r="L62" i="14"/>
  <c r="N62" i="14"/>
  <c r="P62" i="14"/>
  <c r="Q62" i="14"/>
  <c r="R62" i="14"/>
  <c r="A64" i="14"/>
  <c r="D64" i="14"/>
  <c r="F64" i="14"/>
  <c r="H64" i="14"/>
  <c r="J64" i="14"/>
  <c r="L64" i="14"/>
  <c r="N64" i="14"/>
  <c r="P64" i="14"/>
  <c r="Q64" i="14"/>
  <c r="R64" i="14"/>
  <c r="A66" i="14"/>
  <c r="D66" i="14"/>
  <c r="F66" i="14"/>
  <c r="H66" i="14"/>
  <c r="J66" i="14"/>
  <c r="L66" i="14"/>
  <c r="N66" i="14"/>
  <c r="P66" i="14"/>
  <c r="Q66" i="14"/>
  <c r="R66" i="14"/>
  <c r="A68" i="14"/>
  <c r="D68" i="14"/>
  <c r="F68" i="14"/>
  <c r="H68" i="14"/>
  <c r="J68" i="14"/>
  <c r="L68" i="14"/>
  <c r="N68" i="14"/>
  <c r="P68" i="14"/>
  <c r="Q68" i="14"/>
  <c r="R68" i="14"/>
  <c r="A70" i="14"/>
  <c r="D70" i="14"/>
  <c r="F70" i="14"/>
  <c r="H70" i="14"/>
  <c r="J70" i="14"/>
  <c r="L70" i="14"/>
  <c r="N70" i="14"/>
  <c r="P70" i="14"/>
  <c r="Q70" i="14"/>
  <c r="R70" i="14"/>
  <c r="A72" i="14"/>
  <c r="D72" i="14"/>
  <c r="F72" i="14"/>
  <c r="H72" i="14"/>
  <c r="J72" i="14"/>
  <c r="L72" i="14"/>
  <c r="N72" i="14"/>
  <c r="P72" i="14"/>
  <c r="Q72" i="14"/>
  <c r="R72" i="14"/>
  <c r="A74" i="14"/>
  <c r="D74" i="14"/>
  <c r="F74" i="14"/>
  <c r="H74" i="14"/>
  <c r="J74" i="14"/>
  <c r="L74" i="14"/>
  <c r="N74" i="14"/>
  <c r="P74" i="14"/>
  <c r="Q74" i="14"/>
  <c r="R74" i="14"/>
  <c r="A76" i="14"/>
  <c r="D76" i="14"/>
  <c r="F76" i="14"/>
  <c r="H76" i="14"/>
  <c r="J76" i="14"/>
  <c r="L76" i="14"/>
  <c r="N76" i="14"/>
  <c r="P76" i="14"/>
  <c r="Q76" i="14"/>
  <c r="R76" i="14"/>
  <c r="A78" i="14"/>
  <c r="D78" i="14"/>
  <c r="F78" i="14"/>
  <c r="H78" i="14"/>
  <c r="J78" i="14"/>
  <c r="L78" i="14"/>
  <c r="N78" i="14"/>
  <c r="P78" i="14"/>
  <c r="Q78" i="14"/>
  <c r="R78" i="14"/>
  <c r="A80" i="14"/>
  <c r="D80" i="14"/>
  <c r="F80" i="14"/>
  <c r="H80" i="14"/>
  <c r="J80" i="14"/>
  <c r="L80" i="14"/>
  <c r="N80" i="14"/>
  <c r="P80" i="14"/>
  <c r="Q80" i="14"/>
  <c r="R80" i="14"/>
  <c r="A82" i="14"/>
  <c r="D82" i="14"/>
  <c r="F82" i="14"/>
  <c r="H82" i="14"/>
  <c r="J82" i="14"/>
  <c r="L82" i="14"/>
  <c r="N82" i="14"/>
  <c r="P82" i="14"/>
  <c r="Q82" i="14"/>
  <c r="R82" i="14"/>
  <c r="A84" i="14"/>
  <c r="D84" i="14"/>
  <c r="F84" i="14"/>
  <c r="H84" i="14"/>
  <c r="J84" i="14"/>
  <c r="L84" i="14"/>
  <c r="N84" i="14"/>
  <c r="P84" i="14"/>
  <c r="Q84" i="14"/>
  <c r="R84" i="14"/>
  <c r="A86" i="14"/>
  <c r="D86" i="14"/>
  <c r="F86" i="14"/>
  <c r="H86" i="14"/>
  <c r="J86" i="14"/>
  <c r="L86" i="14"/>
  <c r="N86" i="14"/>
  <c r="P86" i="14"/>
  <c r="Q86" i="14"/>
  <c r="R86" i="14"/>
  <c r="A88" i="14"/>
  <c r="D88" i="14"/>
  <c r="F88" i="14"/>
  <c r="H88" i="14"/>
  <c r="J88" i="14"/>
  <c r="L88" i="14"/>
  <c r="N88" i="14"/>
  <c r="P88" i="14"/>
  <c r="Q88" i="14"/>
  <c r="R88" i="14"/>
  <c r="A90" i="14"/>
  <c r="D90" i="14"/>
  <c r="F90" i="14"/>
  <c r="H90" i="14"/>
  <c r="J90" i="14"/>
  <c r="L90" i="14"/>
  <c r="N90" i="14"/>
  <c r="P90" i="14"/>
  <c r="Q90" i="14"/>
  <c r="R90" i="14"/>
  <c r="A92" i="14"/>
  <c r="D92" i="14"/>
  <c r="F92" i="14"/>
  <c r="H92" i="14"/>
  <c r="J92" i="14"/>
  <c r="L92" i="14"/>
  <c r="N92" i="14"/>
  <c r="P92" i="14"/>
  <c r="Q92" i="14"/>
  <c r="R92" i="14"/>
  <c r="A94" i="14"/>
  <c r="D94" i="14"/>
  <c r="F94" i="14"/>
  <c r="H94" i="14"/>
  <c r="J94" i="14"/>
  <c r="L94" i="14"/>
  <c r="N94" i="14"/>
  <c r="P94" i="14"/>
  <c r="Q94" i="14"/>
  <c r="R94" i="14"/>
  <c r="A96" i="14"/>
  <c r="D96" i="14"/>
  <c r="F96" i="14"/>
  <c r="H96" i="14"/>
  <c r="J96" i="14"/>
  <c r="L96" i="14"/>
  <c r="N96" i="14"/>
  <c r="P96" i="14"/>
  <c r="Q96" i="14"/>
  <c r="R96" i="14"/>
  <c r="A98" i="14"/>
  <c r="D98" i="14"/>
  <c r="F98" i="14"/>
  <c r="H98" i="14"/>
  <c r="J98" i="14"/>
  <c r="L98" i="14"/>
  <c r="N98" i="14"/>
  <c r="P98" i="14"/>
  <c r="Q98" i="14"/>
  <c r="R98" i="14"/>
  <c r="A100" i="14"/>
  <c r="D100" i="14"/>
  <c r="F100" i="14"/>
  <c r="H100" i="14"/>
  <c r="J100" i="14"/>
  <c r="L100" i="14"/>
  <c r="N100" i="14"/>
  <c r="P100" i="14"/>
  <c r="Q100" i="14"/>
  <c r="R100" i="14"/>
  <c r="A102" i="14"/>
  <c r="D102" i="14"/>
  <c r="F102" i="14"/>
  <c r="H102" i="14"/>
  <c r="J102" i="14"/>
  <c r="L102" i="14"/>
  <c r="N102" i="14"/>
  <c r="P102" i="14"/>
  <c r="Q102" i="14"/>
  <c r="R102" i="14"/>
  <c r="A104" i="14"/>
  <c r="D104" i="14"/>
  <c r="F104" i="14"/>
  <c r="H104" i="14"/>
  <c r="J104" i="14"/>
  <c r="L104" i="14"/>
  <c r="N104" i="14"/>
  <c r="P104" i="14"/>
  <c r="Q104" i="14"/>
  <c r="R104" i="14"/>
  <c r="A106" i="14"/>
  <c r="D106" i="14"/>
  <c r="F106" i="14"/>
  <c r="H106" i="14"/>
  <c r="J106" i="14"/>
  <c r="L106" i="14"/>
  <c r="N106" i="14"/>
  <c r="P106" i="14"/>
  <c r="Q106" i="14"/>
  <c r="R106" i="14"/>
  <c r="A108" i="14"/>
  <c r="D108" i="14"/>
  <c r="F108" i="14"/>
  <c r="H108" i="14"/>
  <c r="J108" i="14"/>
  <c r="L108" i="14"/>
  <c r="N108" i="14"/>
  <c r="P108" i="14"/>
  <c r="Q108" i="14"/>
  <c r="R108" i="14"/>
  <c r="A110" i="14"/>
  <c r="D110" i="14"/>
  <c r="F110" i="14"/>
  <c r="H110" i="14"/>
  <c r="J110" i="14"/>
  <c r="L110" i="14"/>
  <c r="N110" i="14"/>
  <c r="P110" i="14"/>
  <c r="Q110" i="14"/>
  <c r="R110" i="14"/>
  <c r="A112" i="14"/>
  <c r="D112" i="14"/>
  <c r="F112" i="14"/>
  <c r="H112" i="14"/>
  <c r="J112" i="14"/>
  <c r="L112" i="14"/>
  <c r="N112" i="14"/>
  <c r="P112" i="14"/>
  <c r="Q112" i="14"/>
  <c r="R112" i="14"/>
  <c r="A114" i="14"/>
  <c r="D114" i="14"/>
  <c r="F114" i="14"/>
  <c r="H114" i="14"/>
  <c r="J114" i="14"/>
  <c r="L114" i="14"/>
  <c r="N114" i="14"/>
  <c r="P114" i="14"/>
  <c r="Q114" i="14"/>
  <c r="R114" i="14"/>
  <c r="A116" i="14"/>
  <c r="D116" i="14"/>
  <c r="F116" i="14"/>
  <c r="H116" i="14"/>
  <c r="J116" i="14"/>
  <c r="L116" i="14"/>
  <c r="N116" i="14"/>
  <c r="P116" i="14"/>
  <c r="Q116" i="14"/>
  <c r="R116" i="14"/>
  <c r="A118" i="14"/>
  <c r="D118" i="14"/>
  <c r="F118" i="14"/>
  <c r="H118" i="14"/>
  <c r="J118" i="14"/>
  <c r="L118" i="14"/>
  <c r="N118" i="14"/>
  <c r="P118" i="14"/>
  <c r="Q118" i="14"/>
  <c r="R118" i="14"/>
  <c r="A120" i="14"/>
  <c r="D120" i="14"/>
  <c r="F120" i="14"/>
  <c r="H120" i="14"/>
  <c r="J120" i="14"/>
  <c r="L120" i="14"/>
  <c r="N120" i="14"/>
  <c r="P120" i="14"/>
  <c r="Q120" i="14"/>
  <c r="R120" i="14"/>
  <c r="A122" i="14"/>
  <c r="D122" i="14"/>
  <c r="F122" i="14"/>
  <c r="H122" i="14"/>
  <c r="J122" i="14"/>
  <c r="L122" i="14"/>
  <c r="N122" i="14"/>
  <c r="P122" i="14"/>
  <c r="Q122" i="14"/>
  <c r="R122" i="14"/>
  <c r="A124" i="14"/>
  <c r="D124" i="14"/>
  <c r="F124" i="14"/>
  <c r="H124" i="14"/>
  <c r="J124" i="14"/>
  <c r="L124" i="14"/>
  <c r="N124" i="14"/>
  <c r="P124" i="14"/>
  <c r="Q124" i="14"/>
  <c r="R124" i="14"/>
  <c r="A126" i="14"/>
  <c r="D126" i="14"/>
  <c r="F126" i="14"/>
  <c r="H126" i="14"/>
  <c r="J126" i="14"/>
  <c r="L126" i="14"/>
  <c r="N126" i="14"/>
  <c r="P126" i="14"/>
  <c r="Q126" i="14"/>
  <c r="R126" i="14"/>
  <c r="A128" i="14"/>
  <c r="D128" i="14"/>
  <c r="F128" i="14"/>
  <c r="H128" i="14"/>
  <c r="J128" i="14"/>
  <c r="L128" i="14"/>
  <c r="N128" i="14"/>
  <c r="P128" i="14"/>
  <c r="Q128" i="14"/>
  <c r="R128" i="14"/>
  <c r="A130" i="14"/>
  <c r="D130" i="14"/>
  <c r="F130" i="14"/>
  <c r="H130" i="14"/>
  <c r="J130" i="14"/>
  <c r="L130" i="14"/>
  <c r="N130" i="14"/>
  <c r="P130" i="14"/>
  <c r="Q130" i="14"/>
  <c r="R130" i="14"/>
  <c r="A132" i="14"/>
  <c r="D132" i="14"/>
  <c r="F132" i="14"/>
  <c r="H132" i="14"/>
  <c r="J132" i="14"/>
  <c r="L132" i="14"/>
  <c r="N132" i="14"/>
  <c r="P132" i="14"/>
  <c r="Q132" i="14"/>
  <c r="R132" i="14"/>
  <c r="A134" i="14"/>
  <c r="D134" i="14"/>
  <c r="F134" i="14"/>
  <c r="H134" i="14"/>
  <c r="J134" i="14"/>
  <c r="L134" i="14"/>
  <c r="N134" i="14"/>
  <c r="P134" i="14"/>
  <c r="Q134" i="14"/>
  <c r="R134" i="14"/>
  <c r="A136" i="14"/>
  <c r="D136" i="14"/>
  <c r="F136" i="14"/>
  <c r="H136" i="14"/>
  <c r="J136" i="14"/>
  <c r="L136" i="14"/>
  <c r="N136" i="14"/>
  <c r="P136" i="14"/>
  <c r="Q136" i="14"/>
  <c r="R136" i="14"/>
  <c r="A138" i="14"/>
  <c r="D138" i="14"/>
  <c r="F138" i="14"/>
  <c r="H138" i="14"/>
  <c r="J138" i="14"/>
  <c r="L138" i="14"/>
  <c r="N138" i="14"/>
  <c r="P138" i="14"/>
  <c r="Q138" i="14"/>
  <c r="R138" i="14"/>
  <c r="A140" i="14"/>
  <c r="D140" i="14"/>
  <c r="F140" i="14"/>
  <c r="H140" i="14"/>
  <c r="J140" i="14"/>
  <c r="L140" i="14"/>
  <c r="N140" i="14"/>
  <c r="P140" i="14"/>
  <c r="Q140" i="14"/>
  <c r="R140" i="14"/>
  <c r="A142" i="14"/>
  <c r="D142" i="14"/>
  <c r="F142" i="14"/>
  <c r="H142" i="14"/>
  <c r="J142" i="14"/>
  <c r="L142" i="14"/>
  <c r="N142" i="14"/>
  <c r="P142" i="14"/>
  <c r="Q142" i="14"/>
  <c r="R142" i="14"/>
  <c r="A144" i="14"/>
  <c r="D144" i="14"/>
  <c r="F144" i="14"/>
  <c r="H144" i="14"/>
  <c r="J144" i="14"/>
  <c r="L144" i="14"/>
  <c r="N144" i="14"/>
  <c r="P144" i="14"/>
  <c r="Q144" i="14"/>
  <c r="R144" i="14"/>
  <c r="A146" i="14"/>
  <c r="D146" i="14"/>
  <c r="F146" i="14"/>
  <c r="H146" i="14"/>
  <c r="J146" i="14"/>
  <c r="L146" i="14"/>
  <c r="N146" i="14"/>
  <c r="P146" i="14"/>
  <c r="Q146" i="14"/>
  <c r="R146" i="14"/>
  <c r="A148" i="14"/>
  <c r="D148" i="14"/>
  <c r="F148" i="14"/>
  <c r="H148" i="14"/>
  <c r="J148" i="14"/>
  <c r="L148" i="14"/>
  <c r="N148" i="14"/>
  <c r="P148" i="14"/>
  <c r="Q148" i="14"/>
  <c r="R148" i="14"/>
  <c r="A150" i="14"/>
  <c r="D150" i="14"/>
  <c r="F150" i="14"/>
  <c r="H150" i="14"/>
  <c r="J150" i="14"/>
  <c r="L150" i="14"/>
  <c r="N150" i="14"/>
  <c r="P150" i="14"/>
  <c r="Q150" i="14"/>
  <c r="R150" i="14"/>
  <c r="A152" i="14"/>
  <c r="D152" i="14"/>
  <c r="F152" i="14"/>
  <c r="H152" i="14"/>
  <c r="J152" i="14"/>
  <c r="L152" i="14"/>
  <c r="N152" i="14"/>
  <c r="P152" i="14"/>
  <c r="Q152" i="14"/>
  <c r="R152" i="14"/>
  <c r="A154" i="14"/>
  <c r="D154" i="14"/>
  <c r="F154" i="14"/>
  <c r="H154" i="14"/>
  <c r="J154" i="14"/>
  <c r="L154" i="14"/>
  <c r="N154" i="14"/>
  <c r="P154" i="14"/>
  <c r="Q154" i="14"/>
  <c r="R154" i="14"/>
  <c r="A156" i="14"/>
  <c r="D156" i="14"/>
  <c r="F156" i="14"/>
  <c r="H156" i="14"/>
  <c r="J156" i="14"/>
  <c r="L156" i="14"/>
  <c r="N156" i="14"/>
  <c r="P156" i="14"/>
  <c r="Q156" i="14"/>
  <c r="R156" i="14"/>
  <c r="A158" i="14"/>
  <c r="D158" i="14"/>
  <c r="F158" i="14"/>
  <c r="H158" i="14"/>
  <c r="J158" i="14"/>
  <c r="L158" i="14"/>
  <c r="N158" i="14"/>
  <c r="P158" i="14"/>
  <c r="Q158" i="14"/>
  <c r="R158" i="14"/>
  <c r="A160" i="14"/>
  <c r="D160" i="14"/>
  <c r="F160" i="14"/>
  <c r="H160" i="14"/>
  <c r="J160" i="14"/>
  <c r="L160" i="14"/>
  <c r="N160" i="14"/>
  <c r="P160" i="14"/>
  <c r="Q160" i="14"/>
  <c r="R160" i="14"/>
  <c r="A162" i="14"/>
  <c r="D162" i="14"/>
  <c r="F162" i="14"/>
  <c r="H162" i="14"/>
  <c r="J162" i="14"/>
  <c r="L162" i="14"/>
  <c r="N162" i="14"/>
  <c r="P162" i="14"/>
  <c r="Q162" i="14"/>
  <c r="R162" i="14"/>
  <c r="A164" i="14"/>
  <c r="D164" i="14"/>
  <c r="F164" i="14"/>
  <c r="H164" i="14"/>
  <c r="J164" i="14"/>
  <c r="L164" i="14"/>
  <c r="N164" i="14"/>
  <c r="P164" i="14"/>
  <c r="Q164" i="14"/>
  <c r="R164" i="14"/>
  <c r="A166" i="14"/>
  <c r="D166" i="14"/>
  <c r="F166" i="14"/>
  <c r="H166" i="14"/>
  <c r="J166" i="14"/>
  <c r="L166" i="14"/>
  <c r="N166" i="14"/>
  <c r="P166" i="14"/>
  <c r="Q166" i="14"/>
  <c r="R166" i="14"/>
  <c r="A168" i="14"/>
  <c r="D168" i="14"/>
  <c r="F168" i="14"/>
  <c r="H168" i="14"/>
  <c r="J168" i="14"/>
  <c r="L168" i="14"/>
  <c r="N168" i="14"/>
  <c r="P168" i="14"/>
  <c r="Q168" i="14"/>
  <c r="R168" i="14"/>
  <c r="A170" i="14"/>
  <c r="D170" i="14"/>
  <c r="F170" i="14"/>
  <c r="H170" i="14"/>
  <c r="J170" i="14"/>
  <c r="L170" i="14"/>
  <c r="N170" i="14"/>
  <c r="P170" i="14"/>
  <c r="Q170" i="14"/>
  <c r="R170" i="14"/>
  <c r="A172" i="14"/>
  <c r="D172" i="14"/>
  <c r="F172" i="14"/>
  <c r="H172" i="14"/>
  <c r="J172" i="14"/>
  <c r="L172" i="14"/>
  <c r="N172" i="14"/>
  <c r="P172" i="14"/>
  <c r="Q172" i="14"/>
  <c r="R172" i="14"/>
  <c r="A174" i="14"/>
  <c r="D174" i="14"/>
  <c r="F174" i="14"/>
  <c r="H174" i="14"/>
  <c r="J174" i="14"/>
  <c r="L174" i="14"/>
  <c r="N174" i="14"/>
  <c r="P174" i="14"/>
  <c r="Q174" i="14"/>
  <c r="R174" i="14"/>
  <c r="A176" i="14"/>
  <c r="D176" i="14"/>
  <c r="F176" i="14"/>
  <c r="H176" i="14"/>
  <c r="J176" i="14"/>
  <c r="L176" i="14"/>
  <c r="N176" i="14"/>
  <c r="P176" i="14"/>
  <c r="Q176" i="14"/>
  <c r="R176" i="14"/>
  <c r="A178" i="14"/>
  <c r="D178" i="14"/>
  <c r="F178" i="14"/>
  <c r="H178" i="14"/>
  <c r="J178" i="14"/>
  <c r="L178" i="14"/>
  <c r="N178" i="14"/>
  <c r="P178" i="14"/>
  <c r="Q178" i="14"/>
  <c r="R178" i="14"/>
  <c r="A180" i="14"/>
  <c r="D180" i="14"/>
  <c r="F180" i="14"/>
  <c r="H180" i="14"/>
  <c r="J180" i="14"/>
  <c r="L180" i="14"/>
  <c r="N180" i="14"/>
  <c r="P180" i="14"/>
  <c r="Q180" i="14"/>
  <c r="R180" i="14"/>
  <c r="A182" i="14"/>
  <c r="D182" i="14"/>
  <c r="F182" i="14"/>
  <c r="H182" i="14"/>
  <c r="J182" i="14"/>
  <c r="L182" i="14"/>
  <c r="N182" i="14"/>
  <c r="P182" i="14"/>
  <c r="Q182" i="14"/>
  <c r="R182" i="14"/>
  <c r="A184" i="14"/>
  <c r="D184" i="14"/>
  <c r="F184" i="14"/>
  <c r="H184" i="14"/>
  <c r="J184" i="14"/>
  <c r="L184" i="14"/>
  <c r="N184" i="14"/>
  <c r="P184" i="14"/>
  <c r="Q184" i="14"/>
  <c r="R184" i="14"/>
  <c r="A186" i="14"/>
  <c r="D186" i="14"/>
  <c r="F186" i="14"/>
  <c r="H186" i="14"/>
  <c r="J186" i="14"/>
  <c r="L186" i="14"/>
  <c r="N186" i="14"/>
  <c r="P186" i="14"/>
  <c r="Q186" i="14"/>
  <c r="R186" i="14"/>
  <c r="A188" i="14"/>
  <c r="D188" i="14"/>
  <c r="F188" i="14"/>
  <c r="H188" i="14"/>
  <c r="J188" i="14"/>
  <c r="L188" i="14"/>
  <c r="N188" i="14"/>
  <c r="P188" i="14"/>
  <c r="Q188" i="14"/>
  <c r="R188" i="14"/>
  <c r="A190" i="14"/>
  <c r="D190" i="14"/>
  <c r="F190" i="14"/>
  <c r="H190" i="14"/>
  <c r="J190" i="14"/>
  <c r="L190" i="14"/>
  <c r="N190" i="14"/>
  <c r="P190" i="14"/>
  <c r="Q190" i="14"/>
  <c r="R190" i="14"/>
  <c r="A192" i="14"/>
  <c r="D192" i="14"/>
  <c r="F192" i="14"/>
  <c r="H192" i="14"/>
  <c r="J192" i="14"/>
  <c r="L192" i="14"/>
  <c r="N192" i="14"/>
  <c r="P192" i="14"/>
  <c r="Q192" i="14"/>
  <c r="R192" i="14"/>
  <c r="A194" i="14"/>
  <c r="D194" i="14"/>
  <c r="F194" i="14"/>
  <c r="H194" i="14"/>
  <c r="J194" i="14"/>
  <c r="L194" i="14"/>
  <c r="N194" i="14"/>
  <c r="P194" i="14"/>
  <c r="Q194" i="14"/>
  <c r="R194" i="14"/>
  <c r="A196" i="14"/>
  <c r="D196" i="14"/>
  <c r="F196" i="14"/>
  <c r="H196" i="14"/>
  <c r="J196" i="14"/>
  <c r="L196" i="14"/>
  <c r="N196" i="14"/>
  <c r="P196" i="14"/>
  <c r="Q196" i="14"/>
  <c r="R196" i="14"/>
  <c r="A198" i="14"/>
  <c r="D198" i="14"/>
  <c r="F198" i="14"/>
  <c r="H198" i="14"/>
  <c r="J198" i="14"/>
  <c r="L198" i="14"/>
  <c r="N198" i="14"/>
  <c r="P198" i="14"/>
  <c r="Q198" i="14"/>
  <c r="R198" i="14"/>
  <c r="A200" i="14"/>
  <c r="D200" i="14"/>
  <c r="F200" i="14"/>
  <c r="H200" i="14"/>
  <c r="J200" i="14"/>
  <c r="L200" i="14"/>
  <c r="N200" i="14"/>
  <c r="P200" i="14"/>
  <c r="Q200" i="14"/>
  <c r="R200" i="14"/>
  <c r="A202" i="14"/>
  <c r="D202" i="14"/>
  <c r="F202" i="14"/>
  <c r="H202" i="14"/>
  <c r="J202" i="14"/>
  <c r="L202" i="14"/>
  <c r="N202" i="14"/>
  <c r="P202" i="14"/>
  <c r="Q202" i="14"/>
  <c r="R202" i="14"/>
  <c r="A204" i="14"/>
  <c r="D204" i="14"/>
  <c r="F204" i="14"/>
  <c r="H204" i="14"/>
  <c r="J204" i="14"/>
  <c r="L204" i="14"/>
  <c r="N204" i="14"/>
  <c r="P204" i="14"/>
  <c r="Q204" i="14"/>
  <c r="R204" i="14"/>
  <c r="A206" i="14"/>
  <c r="D206" i="14"/>
  <c r="F206" i="14"/>
  <c r="H206" i="14"/>
  <c r="J206" i="14"/>
  <c r="L206" i="14"/>
  <c r="N206" i="14"/>
  <c r="P206" i="14"/>
  <c r="Q206" i="14"/>
  <c r="R206" i="14"/>
  <c r="I14" i="10" l="1"/>
  <c r="AW208" i="1" l="1"/>
  <c r="A2" i="10" s="1"/>
  <c r="C8" i="1" l="1"/>
  <c r="C10" i="1"/>
  <c r="C12" i="1"/>
  <c r="C14" i="1"/>
  <c r="C16" i="1"/>
  <c r="C18" i="1"/>
  <c r="C20" i="1"/>
  <c r="C22" i="1"/>
  <c r="C24" i="1"/>
  <c r="C26" i="1"/>
  <c r="C28" i="1"/>
  <c r="C30" i="1"/>
  <c r="C32" i="1"/>
  <c r="C34" i="1"/>
  <c r="C36" i="1"/>
  <c r="C38" i="1"/>
  <c r="C40" i="1"/>
  <c r="C42" i="1"/>
  <c r="C44" i="1"/>
  <c r="C46" i="1"/>
  <c r="C48" i="1"/>
  <c r="C50" i="1"/>
  <c r="C52" i="1"/>
  <c r="C54" i="1"/>
  <c r="C56" i="1"/>
  <c r="C58" i="1"/>
  <c r="C60" i="1"/>
  <c r="C62" i="1"/>
  <c r="C64" i="1"/>
  <c r="C66" i="1"/>
  <c r="C68" i="1"/>
  <c r="C70" i="1"/>
  <c r="C72" i="1"/>
  <c r="C74" i="1"/>
  <c r="C76" i="1"/>
  <c r="C78" i="1"/>
  <c r="C80" i="1"/>
  <c r="C82" i="1"/>
  <c r="C84" i="1"/>
  <c r="C86" i="1"/>
  <c r="C88" i="1"/>
  <c r="C90" i="1"/>
  <c r="C92" i="1"/>
  <c r="C94" i="1"/>
  <c r="C96" i="1"/>
  <c r="C98" i="1"/>
  <c r="C100" i="1"/>
  <c r="C102" i="1"/>
  <c r="C104" i="1"/>
  <c r="C106" i="1"/>
  <c r="C108" i="1"/>
  <c r="C110" i="1"/>
  <c r="C112" i="1"/>
  <c r="C114" i="1"/>
  <c r="C116" i="1"/>
  <c r="C118" i="1"/>
  <c r="C120" i="1"/>
  <c r="C122" i="1"/>
  <c r="C124" i="1"/>
  <c r="C126" i="1"/>
  <c r="C128" i="1"/>
  <c r="C130" i="1"/>
  <c r="C132" i="1"/>
  <c r="C134" i="1"/>
  <c r="C136" i="1"/>
  <c r="C138" i="1"/>
  <c r="C140" i="1"/>
  <c r="C142" i="1"/>
  <c r="C144" i="1"/>
  <c r="C146" i="1"/>
  <c r="C148" i="1"/>
  <c r="C150" i="1"/>
  <c r="C152" i="1"/>
  <c r="C154" i="1"/>
  <c r="C156" i="1"/>
  <c r="C158" i="1"/>
  <c r="C160" i="1"/>
  <c r="C162" i="1"/>
  <c r="C164" i="1"/>
  <c r="C166" i="1"/>
  <c r="C168" i="1"/>
  <c r="C170" i="1"/>
  <c r="C172" i="1"/>
  <c r="C174" i="1"/>
  <c r="C176" i="1"/>
  <c r="C178" i="1"/>
  <c r="C180" i="1"/>
  <c r="C182" i="1"/>
  <c r="C184" i="1"/>
  <c r="C186" i="1"/>
  <c r="C188" i="1"/>
  <c r="C190" i="1"/>
  <c r="C192" i="1"/>
  <c r="C194" i="1"/>
  <c r="C196" i="1"/>
  <c r="C198" i="1"/>
  <c r="C200" i="1"/>
  <c r="C202" i="1"/>
  <c r="C204" i="1"/>
  <c r="C206" i="1"/>
  <c r="B206" i="1"/>
  <c r="B206" i="8" s="1"/>
  <c r="B205" i="15" s="1"/>
  <c r="B204" i="1"/>
  <c r="B204" i="8" s="1"/>
  <c r="B203" i="15" s="1"/>
  <c r="B202" i="1"/>
  <c r="B202" i="8" s="1"/>
  <c r="B201" i="15" s="1"/>
  <c r="B200" i="1"/>
  <c r="B200" i="8" s="1"/>
  <c r="B199" i="15" s="1"/>
  <c r="B198" i="1"/>
  <c r="B198" i="8" s="1"/>
  <c r="B197" i="15" s="1"/>
  <c r="B196" i="1"/>
  <c r="B196" i="8" s="1"/>
  <c r="B195" i="15" s="1"/>
  <c r="B194" i="1"/>
  <c r="B194" i="8" s="1"/>
  <c r="B193" i="15" s="1"/>
  <c r="B192" i="1"/>
  <c r="B192" i="8" s="1"/>
  <c r="B191" i="15" s="1"/>
  <c r="B190" i="1"/>
  <c r="B190" i="8" s="1"/>
  <c r="B189" i="15" s="1"/>
  <c r="B188" i="1"/>
  <c r="B188" i="8" s="1"/>
  <c r="B187" i="15" s="1"/>
  <c r="B186" i="1"/>
  <c r="B186" i="8" s="1"/>
  <c r="B185" i="15" s="1"/>
  <c r="B184" i="1"/>
  <c r="B184" i="8" s="1"/>
  <c r="B183" i="15" s="1"/>
  <c r="B182" i="1"/>
  <c r="B182" i="8" s="1"/>
  <c r="B181" i="15" s="1"/>
  <c r="B180" i="1"/>
  <c r="B180" i="8" s="1"/>
  <c r="B179" i="15" s="1"/>
  <c r="B178" i="1"/>
  <c r="B178" i="8" s="1"/>
  <c r="B177" i="15" s="1"/>
  <c r="B176" i="1"/>
  <c r="B176" i="8" s="1"/>
  <c r="B175" i="15" s="1"/>
  <c r="B174" i="1"/>
  <c r="B174" i="8" s="1"/>
  <c r="B173" i="15" s="1"/>
  <c r="B172" i="1"/>
  <c r="B172" i="8" s="1"/>
  <c r="B171" i="15" s="1"/>
  <c r="B170" i="1"/>
  <c r="B170" i="8" s="1"/>
  <c r="B169" i="15" s="1"/>
  <c r="B168" i="1"/>
  <c r="B168" i="8" s="1"/>
  <c r="B167" i="15" s="1"/>
  <c r="B166" i="1"/>
  <c r="B166" i="8" s="1"/>
  <c r="B165" i="15" s="1"/>
  <c r="B164" i="1"/>
  <c r="B164" i="8" s="1"/>
  <c r="B163" i="15" s="1"/>
  <c r="B162" i="1"/>
  <c r="B162" i="8" s="1"/>
  <c r="B161" i="15" s="1"/>
  <c r="B160" i="1"/>
  <c r="B160" i="8" s="1"/>
  <c r="B159" i="15" s="1"/>
  <c r="B158" i="1"/>
  <c r="B158" i="8" s="1"/>
  <c r="B157" i="15" s="1"/>
  <c r="B156" i="1"/>
  <c r="B156" i="8" s="1"/>
  <c r="B155" i="15" s="1"/>
  <c r="B154" i="1"/>
  <c r="B154" i="8" s="1"/>
  <c r="B153" i="15" s="1"/>
  <c r="B152" i="1"/>
  <c r="B152" i="8" s="1"/>
  <c r="B151" i="15" s="1"/>
  <c r="B150" i="1"/>
  <c r="B150" i="8" s="1"/>
  <c r="B149" i="15" s="1"/>
  <c r="B148" i="1"/>
  <c r="B148" i="8" s="1"/>
  <c r="B147" i="15" s="1"/>
  <c r="B146" i="1"/>
  <c r="B146" i="8" s="1"/>
  <c r="B145" i="15" s="1"/>
  <c r="B144" i="1"/>
  <c r="B144" i="8" s="1"/>
  <c r="B143" i="15" s="1"/>
  <c r="B142" i="1"/>
  <c r="B142" i="8" s="1"/>
  <c r="B141" i="15" s="1"/>
  <c r="B140" i="1"/>
  <c r="B140" i="8" s="1"/>
  <c r="B139" i="15" s="1"/>
  <c r="B138" i="1"/>
  <c r="B138" i="8" s="1"/>
  <c r="B137" i="15" s="1"/>
  <c r="B136" i="1"/>
  <c r="B136" i="8" s="1"/>
  <c r="B135" i="15" s="1"/>
  <c r="B134" i="1"/>
  <c r="B134" i="8" s="1"/>
  <c r="B133" i="15" s="1"/>
  <c r="B132" i="1"/>
  <c r="B132" i="8" s="1"/>
  <c r="B131" i="15" s="1"/>
  <c r="B130" i="1"/>
  <c r="B130" i="8" s="1"/>
  <c r="B129" i="15" s="1"/>
  <c r="B128" i="1"/>
  <c r="B128" i="8" s="1"/>
  <c r="B127" i="15" s="1"/>
  <c r="B126" i="1"/>
  <c r="B126" i="8" s="1"/>
  <c r="B125" i="15" s="1"/>
  <c r="B124" i="1"/>
  <c r="B124" i="8" s="1"/>
  <c r="B123" i="15" s="1"/>
  <c r="B122" i="1"/>
  <c r="B122" i="8" s="1"/>
  <c r="B121" i="15" s="1"/>
  <c r="B120" i="1"/>
  <c r="B120" i="8" s="1"/>
  <c r="B119" i="15" s="1"/>
  <c r="B118" i="1"/>
  <c r="B118" i="8" s="1"/>
  <c r="B117" i="15" s="1"/>
  <c r="B116" i="1"/>
  <c r="B116" i="8" s="1"/>
  <c r="B115" i="15" s="1"/>
  <c r="B114" i="1"/>
  <c r="B114" i="8" s="1"/>
  <c r="B113" i="15" s="1"/>
  <c r="B112" i="1"/>
  <c r="B112" i="8" s="1"/>
  <c r="B111" i="15" s="1"/>
  <c r="B110" i="1"/>
  <c r="B110" i="8" s="1"/>
  <c r="B109" i="15" s="1"/>
  <c r="B108" i="1"/>
  <c r="B108" i="8" s="1"/>
  <c r="B107" i="15" s="1"/>
  <c r="B106" i="1"/>
  <c r="B106" i="8" s="1"/>
  <c r="B105" i="15" s="1"/>
  <c r="B104" i="1"/>
  <c r="B104" i="8" s="1"/>
  <c r="B103" i="15" s="1"/>
  <c r="B102" i="1"/>
  <c r="B102" i="8" s="1"/>
  <c r="B101" i="15" s="1"/>
  <c r="B100" i="1"/>
  <c r="B100" i="8" s="1"/>
  <c r="B99" i="15" s="1"/>
  <c r="B98" i="1"/>
  <c r="B98" i="8" s="1"/>
  <c r="B97" i="15" s="1"/>
  <c r="B96" i="1"/>
  <c r="B96" i="8" s="1"/>
  <c r="B95" i="15" s="1"/>
  <c r="B94" i="1"/>
  <c r="B94" i="8" s="1"/>
  <c r="B93" i="15" s="1"/>
  <c r="B92" i="1"/>
  <c r="B92" i="8" s="1"/>
  <c r="B91" i="15" s="1"/>
  <c r="B90" i="1"/>
  <c r="B90" i="8" s="1"/>
  <c r="B89" i="15" s="1"/>
  <c r="B88" i="1"/>
  <c r="B88" i="8" s="1"/>
  <c r="B87" i="15" s="1"/>
  <c r="B86" i="1"/>
  <c r="B86" i="8" s="1"/>
  <c r="B85" i="15" s="1"/>
  <c r="B84" i="1"/>
  <c r="B84" i="8" s="1"/>
  <c r="B83" i="15" s="1"/>
  <c r="B82" i="1"/>
  <c r="B82" i="8" s="1"/>
  <c r="B81" i="15" s="1"/>
  <c r="B80" i="1"/>
  <c r="B80" i="8" s="1"/>
  <c r="B79" i="15" s="1"/>
  <c r="B78" i="1"/>
  <c r="B78" i="8" s="1"/>
  <c r="B77" i="15" s="1"/>
  <c r="B76" i="1"/>
  <c r="B76" i="8" s="1"/>
  <c r="B75" i="15" s="1"/>
  <c r="B74" i="1"/>
  <c r="B74" i="8" s="1"/>
  <c r="B73" i="15" s="1"/>
  <c r="B72" i="1"/>
  <c r="B72" i="8" s="1"/>
  <c r="B71" i="15" s="1"/>
  <c r="B70" i="1"/>
  <c r="B70" i="8" s="1"/>
  <c r="B69" i="15" s="1"/>
  <c r="B68" i="1"/>
  <c r="B68" i="8" s="1"/>
  <c r="B67" i="15" s="1"/>
  <c r="B66" i="1"/>
  <c r="B66" i="8" s="1"/>
  <c r="B65" i="15" s="1"/>
  <c r="B64" i="1"/>
  <c r="B64" i="8" s="1"/>
  <c r="B63" i="15" s="1"/>
  <c r="B62" i="1"/>
  <c r="B62" i="8" s="1"/>
  <c r="B61" i="15" s="1"/>
  <c r="B60" i="1"/>
  <c r="B60" i="8" s="1"/>
  <c r="B59" i="15" s="1"/>
  <c r="B58" i="1"/>
  <c r="B58" i="8" s="1"/>
  <c r="B57" i="15" s="1"/>
  <c r="B56" i="1"/>
  <c r="B56" i="8" s="1"/>
  <c r="B55" i="15" s="1"/>
  <c r="B54" i="1"/>
  <c r="B54" i="8" s="1"/>
  <c r="B53" i="15" s="1"/>
  <c r="B52" i="1"/>
  <c r="B52" i="8" s="1"/>
  <c r="B51" i="15" s="1"/>
  <c r="B50" i="1"/>
  <c r="B50" i="8" s="1"/>
  <c r="B49" i="15" s="1"/>
  <c r="B48" i="1"/>
  <c r="B48" i="8" s="1"/>
  <c r="B47" i="15" s="1"/>
  <c r="B46" i="1"/>
  <c r="B46" i="8" s="1"/>
  <c r="B45" i="15" s="1"/>
  <c r="D12" i="8" l="1"/>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D94" i="8"/>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D140" i="8"/>
  <c r="D141" i="8"/>
  <c r="D142" i="8"/>
  <c r="D143" i="8"/>
  <c r="D144" i="8"/>
  <c r="D145" i="8"/>
  <c r="D146" i="8"/>
  <c r="D147" i="8"/>
  <c r="D148" i="8"/>
  <c r="D149" i="8"/>
  <c r="D150" i="8"/>
  <c r="D151" i="8"/>
  <c r="D152" i="8"/>
  <c r="D153" i="8"/>
  <c r="D154" i="8"/>
  <c r="D155" i="8"/>
  <c r="D156" i="8"/>
  <c r="D157" i="8"/>
  <c r="D158" i="8"/>
  <c r="D159" i="8"/>
  <c r="D160" i="8"/>
  <c r="D161" i="8"/>
  <c r="D162" i="8"/>
  <c r="D163" i="8"/>
  <c r="D164" i="8"/>
  <c r="D165" i="8"/>
  <c r="D166" i="8"/>
  <c r="D167" i="8"/>
  <c r="D168" i="8"/>
  <c r="D169" i="8"/>
  <c r="D170" i="8"/>
  <c r="D171" i="8"/>
  <c r="D172" i="8"/>
  <c r="D173" i="8"/>
  <c r="D174" i="8"/>
  <c r="D175" i="8"/>
  <c r="D176" i="8"/>
  <c r="D177" i="8"/>
  <c r="D178" i="8"/>
  <c r="D179" i="8"/>
  <c r="D180" i="8"/>
  <c r="D181" i="8"/>
  <c r="D182" i="8"/>
  <c r="D183" i="8"/>
  <c r="D184" i="8"/>
  <c r="D185" i="8"/>
  <c r="D186" i="8"/>
  <c r="D187" i="8"/>
  <c r="D188" i="8"/>
  <c r="D189" i="8"/>
  <c r="D190" i="8"/>
  <c r="D191" i="8"/>
  <c r="D192" i="8"/>
  <c r="D193" i="8"/>
  <c r="D194" i="8"/>
  <c r="D195" i="8"/>
  <c r="D196" i="8"/>
  <c r="D197" i="8"/>
  <c r="D198" i="8"/>
  <c r="D199" i="8"/>
  <c r="D200" i="8"/>
  <c r="D201" i="8"/>
  <c r="D202" i="8"/>
  <c r="D203" i="8"/>
  <c r="D204" i="8"/>
  <c r="D205" i="8"/>
  <c r="D206" i="8"/>
  <c r="D207" i="8"/>
  <c r="D10" i="8"/>
  <c r="D11" i="8"/>
  <c r="B10" i="14" l="1"/>
  <c r="D10" i="15"/>
  <c r="B206" i="14"/>
  <c r="D206" i="15"/>
  <c r="B202" i="14"/>
  <c r="D202" i="15"/>
  <c r="B198" i="14"/>
  <c r="D198" i="15"/>
  <c r="B194" i="14"/>
  <c r="D194" i="15"/>
  <c r="B190" i="14"/>
  <c r="D190" i="15"/>
  <c r="B186" i="14"/>
  <c r="D186" i="15"/>
  <c r="B182" i="14"/>
  <c r="D182" i="15"/>
  <c r="B178" i="14"/>
  <c r="D178" i="15"/>
  <c r="B174" i="14"/>
  <c r="D174" i="15"/>
  <c r="B170" i="14"/>
  <c r="D170" i="15"/>
  <c r="B166" i="14"/>
  <c r="D166" i="15"/>
  <c r="B162" i="14"/>
  <c r="D162" i="15"/>
  <c r="B158" i="14"/>
  <c r="D158" i="15"/>
  <c r="B154" i="14"/>
  <c r="D154" i="15"/>
  <c r="B150" i="14"/>
  <c r="D150" i="15"/>
  <c r="B146" i="14"/>
  <c r="D146" i="15"/>
  <c r="B142" i="14"/>
  <c r="D142" i="15"/>
  <c r="B138" i="14"/>
  <c r="D138" i="15"/>
  <c r="B134" i="14"/>
  <c r="D134" i="15"/>
  <c r="B130" i="14"/>
  <c r="D130" i="15"/>
  <c r="B126" i="14"/>
  <c r="D126" i="15"/>
  <c r="B122" i="14"/>
  <c r="D122" i="15"/>
  <c r="B118" i="14"/>
  <c r="D118" i="15"/>
  <c r="B114" i="14"/>
  <c r="D114" i="15"/>
  <c r="B110" i="14"/>
  <c r="D110" i="15"/>
  <c r="B106" i="14"/>
  <c r="D106" i="15"/>
  <c r="B102" i="14"/>
  <c r="D102" i="15"/>
  <c r="B98" i="14"/>
  <c r="D98" i="15"/>
  <c r="B94" i="14"/>
  <c r="D94" i="15"/>
  <c r="B90" i="14"/>
  <c r="D90" i="15"/>
  <c r="B86" i="14"/>
  <c r="D86" i="15"/>
  <c r="B82" i="14"/>
  <c r="D82" i="15"/>
  <c r="B78" i="14"/>
  <c r="D78" i="15"/>
  <c r="B74" i="14"/>
  <c r="D74" i="15"/>
  <c r="B70" i="14"/>
  <c r="D70" i="15"/>
  <c r="B66" i="14"/>
  <c r="D66" i="15"/>
  <c r="B62" i="14"/>
  <c r="D62" i="15"/>
  <c r="B58" i="14"/>
  <c r="D58" i="15"/>
  <c r="B54" i="14"/>
  <c r="D54" i="15"/>
  <c r="B50" i="14"/>
  <c r="D50" i="15"/>
  <c r="B46" i="14"/>
  <c r="D46" i="15"/>
  <c r="B42" i="14"/>
  <c r="D42" i="15"/>
  <c r="B38" i="14"/>
  <c r="D38" i="15"/>
  <c r="B34" i="14"/>
  <c r="D34" i="15"/>
  <c r="B30" i="14"/>
  <c r="D30" i="15"/>
  <c r="B26" i="14"/>
  <c r="D26" i="15"/>
  <c r="B22" i="14"/>
  <c r="D22" i="15"/>
  <c r="B18" i="14"/>
  <c r="D18" i="15"/>
  <c r="B14" i="14"/>
  <c r="D14" i="15"/>
  <c r="B205" i="14"/>
  <c r="D205" i="15"/>
  <c r="B201" i="14"/>
  <c r="D201" i="15"/>
  <c r="B197" i="14"/>
  <c r="D197" i="15"/>
  <c r="B193" i="14"/>
  <c r="D193" i="15"/>
  <c r="B189" i="14"/>
  <c r="D189" i="15"/>
  <c r="B185" i="14"/>
  <c r="D185" i="15"/>
  <c r="B181" i="14"/>
  <c r="D181" i="15"/>
  <c r="B177" i="14"/>
  <c r="D177" i="15"/>
  <c r="B173" i="14"/>
  <c r="D173" i="15"/>
  <c r="B169" i="14"/>
  <c r="D169" i="15"/>
  <c r="B165" i="14"/>
  <c r="D165" i="15"/>
  <c r="B161" i="14"/>
  <c r="D161" i="15"/>
  <c r="B157" i="14"/>
  <c r="D157" i="15"/>
  <c r="B153" i="14"/>
  <c r="D153" i="15"/>
  <c r="B149" i="14"/>
  <c r="D149" i="15"/>
  <c r="B145" i="14"/>
  <c r="D145" i="15"/>
  <c r="B141" i="14"/>
  <c r="D141" i="15"/>
  <c r="B137" i="14"/>
  <c r="D137" i="15"/>
  <c r="B133" i="14"/>
  <c r="D133" i="15"/>
  <c r="B129" i="14"/>
  <c r="D129" i="15"/>
  <c r="B125" i="14"/>
  <c r="D125" i="15"/>
  <c r="B121" i="14"/>
  <c r="D121" i="15"/>
  <c r="B117" i="14"/>
  <c r="D117" i="15"/>
  <c r="B113" i="14"/>
  <c r="D113" i="15"/>
  <c r="B109" i="14"/>
  <c r="D109" i="15"/>
  <c r="B105" i="14"/>
  <c r="D105" i="15"/>
  <c r="B101" i="14"/>
  <c r="D101" i="15"/>
  <c r="B97" i="14"/>
  <c r="D97" i="15"/>
  <c r="B93" i="14"/>
  <c r="D93" i="15"/>
  <c r="B89" i="14"/>
  <c r="D89" i="15"/>
  <c r="B85" i="14"/>
  <c r="D85" i="15"/>
  <c r="B81" i="14"/>
  <c r="D81" i="15"/>
  <c r="B77" i="14"/>
  <c r="D77" i="15"/>
  <c r="B73" i="14"/>
  <c r="D73" i="15"/>
  <c r="B69" i="14"/>
  <c r="D69" i="15"/>
  <c r="B65" i="14"/>
  <c r="D65" i="15"/>
  <c r="B61" i="14"/>
  <c r="D61" i="15"/>
  <c r="B57" i="14"/>
  <c r="D57" i="15"/>
  <c r="B53" i="14"/>
  <c r="D53" i="15"/>
  <c r="B49" i="14"/>
  <c r="D49" i="15"/>
  <c r="B45" i="14"/>
  <c r="D45" i="15"/>
  <c r="B41" i="14"/>
  <c r="D41" i="15"/>
  <c r="B37" i="14"/>
  <c r="D37" i="15"/>
  <c r="B33" i="14"/>
  <c r="D33" i="15"/>
  <c r="B29" i="14"/>
  <c r="D29" i="15"/>
  <c r="B25" i="14"/>
  <c r="D25" i="15"/>
  <c r="B21" i="14"/>
  <c r="D21" i="15"/>
  <c r="B17" i="14"/>
  <c r="D17" i="15"/>
  <c r="B13" i="14"/>
  <c r="D13" i="15"/>
  <c r="B204" i="14"/>
  <c r="D204" i="15"/>
  <c r="B200" i="14"/>
  <c r="D200" i="15"/>
  <c r="B196" i="14"/>
  <c r="D196" i="15"/>
  <c r="B192" i="14"/>
  <c r="D192" i="15"/>
  <c r="B188" i="14"/>
  <c r="D188" i="15"/>
  <c r="B184" i="14"/>
  <c r="D184" i="15"/>
  <c r="B180" i="14"/>
  <c r="D180" i="15"/>
  <c r="B176" i="14"/>
  <c r="D176" i="15"/>
  <c r="B172" i="14"/>
  <c r="D172" i="15"/>
  <c r="B168" i="14"/>
  <c r="D168" i="15"/>
  <c r="B164" i="14"/>
  <c r="D164" i="15"/>
  <c r="B160" i="14"/>
  <c r="D160" i="15"/>
  <c r="B156" i="14"/>
  <c r="D156" i="15"/>
  <c r="B152" i="14"/>
  <c r="D152" i="15"/>
  <c r="B148" i="14"/>
  <c r="D148" i="15"/>
  <c r="B144" i="14"/>
  <c r="D144" i="15"/>
  <c r="B140" i="14"/>
  <c r="D140" i="15"/>
  <c r="B136" i="14"/>
  <c r="D136" i="15"/>
  <c r="B132" i="14"/>
  <c r="D132" i="15"/>
  <c r="B128" i="14"/>
  <c r="D128" i="15"/>
  <c r="B124" i="14"/>
  <c r="D124" i="15"/>
  <c r="B120" i="14"/>
  <c r="D120" i="15"/>
  <c r="B116" i="14"/>
  <c r="D116" i="15"/>
  <c r="B112" i="14"/>
  <c r="D112" i="15"/>
  <c r="B108" i="14"/>
  <c r="D108" i="15"/>
  <c r="B104" i="14"/>
  <c r="D104" i="15"/>
  <c r="B100" i="14"/>
  <c r="D100" i="15"/>
  <c r="B96" i="14"/>
  <c r="D96" i="15"/>
  <c r="B92" i="14"/>
  <c r="D92" i="15"/>
  <c r="B88" i="14"/>
  <c r="D88" i="15"/>
  <c r="B84" i="14"/>
  <c r="D84" i="15"/>
  <c r="B80" i="14"/>
  <c r="D80" i="15"/>
  <c r="B76" i="14"/>
  <c r="D76" i="15"/>
  <c r="B72" i="14"/>
  <c r="D72" i="15"/>
  <c r="B68" i="14"/>
  <c r="D68" i="15"/>
  <c r="B64" i="14"/>
  <c r="D64" i="15"/>
  <c r="B60" i="14"/>
  <c r="D60" i="15"/>
  <c r="B56" i="14"/>
  <c r="D56" i="15"/>
  <c r="B52" i="14"/>
  <c r="D52" i="15"/>
  <c r="B48" i="14"/>
  <c r="D48" i="15"/>
  <c r="B44" i="14"/>
  <c r="D44" i="15"/>
  <c r="B40" i="14"/>
  <c r="D40" i="15"/>
  <c r="B36" i="14"/>
  <c r="D36" i="15"/>
  <c r="B32" i="14"/>
  <c r="D32" i="15"/>
  <c r="B28" i="14"/>
  <c r="D28" i="15"/>
  <c r="B24" i="14"/>
  <c r="D24" i="15"/>
  <c r="B20" i="14"/>
  <c r="D20" i="15"/>
  <c r="B16" i="14"/>
  <c r="D16" i="15"/>
  <c r="B12" i="14"/>
  <c r="D12" i="15"/>
  <c r="B9" i="14"/>
  <c r="D9" i="15"/>
  <c r="B203" i="14"/>
  <c r="D203" i="15"/>
  <c r="B199" i="14"/>
  <c r="D199" i="15"/>
  <c r="B195" i="14"/>
  <c r="D195" i="15"/>
  <c r="B191" i="14"/>
  <c r="D191" i="15"/>
  <c r="B187" i="14"/>
  <c r="D187" i="15"/>
  <c r="B183" i="14"/>
  <c r="D183" i="15"/>
  <c r="B179" i="14"/>
  <c r="D179" i="15"/>
  <c r="B175" i="14"/>
  <c r="D175" i="15"/>
  <c r="B171" i="14"/>
  <c r="D171" i="15"/>
  <c r="B167" i="14"/>
  <c r="D167" i="15"/>
  <c r="B163" i="14"/>
  <c r="D163" i="15"/>
  <c r="B159" i="14"/>
  <c r="D159" i="15"/>
  <c r="B155" i="14"/>
  <c r="D155" i="15"/>
  <c r="B151" i="14"/>
  <c r="D151" i="15"/>
  <c r="B147" i="14"/>
  <c r="D147" i="15"/>
  <c r="B143" i="14"/>
  <c r="D143" i="15"/>
  <c r="B139" i="14"/>
  <c r="D139" i="15"/>
  <c r="B135" i="14"/>
  <c r="D135" i="15"/>
  <c r="B131" i="14"/>
  <c r="D131" i="15"/>
  <c r="B127" i="14"/>
  <c r="D127" i="15"/>
  <c r="B123" i="14"/>
  <c r="D123" i="15"/>
  <c r="B119" i="14"/>
  <c r="D119" i="15"/>
  <c r="B115" i="14"/>
  <c r="D115" i="15"/>
  <c r="B111" i="14"/>
  <c r="D111" i="15"/>
  <c r="B107" i="14"/>
  <c r="D107" i="15"/>
  <c r="B103" i="14"/>
  <c r="D103" i="15"/>
  <c r="B99" i="14"/>
  <c r="D99" i="15"/>
  <c r="B95" i="14"/>
  <c r="D95" i="15"/>
  <c r="B91" i="14"/>
  <c r="D91" i="15"/>
  <c r="B87" i="14"/>
  <c r="D87" i="15"/>
  <c r="B83" i="14"/>
  <c r="D83" i="15"/>
  <c r="B79" i="14"/>
  <c r="D79" i="15"/>
  <c r="B75" i="14"/>
  <c r="D75" i="15"/>
  <c r="B71" i="14"/>
  <c r="D71" i="15"/>
  <c r="B67" i="14"/>
  <c r="D67" i="15"/>
  <c r="B63" i="14"/>
  <c r="D63" i="15"/>
  <c r="B59" i="14"/>
  <c r="D59" i="15"/>
  <c r="B55" i="14"/>
  <c r="D55" i="15"/>
  <c r="B51" i="14"/>
  <c r="D51" i="15"/>
  <c r="B47" i="14"/>
  <c r="D47" i="15"/>
  <c r="B43" i="14"/>
  <c r="D43" i="15"/>
  <c r="B39" i="14"/>
  <c r="D39" i="15"/>
  <c r="B35" i="14"/>
  <c r="D35" i="15"/>
  <c r="B31" i="14"/>
  <c r="D31" i="15"/>
  <c r="B27" i="14"/>
  <c r="D27" i="15"/>
  <c r="B23" i="14"/>
  <c r="D23" i="15"/>
  <c r="B19" i="14"/>
  <c r="D19" i="15"/>
  <c r="B15" i="14"/>
  <c r="D15" i="15"/>
  <c r="B11" i="14"/>
  <c r="D11" i="15"/>
  <c r="D9" i="8"/>
  <c r="D8" i="8"/>
  <c r="C45" i="6"/>
  <c r="D45" i="6"/>
  <c r="E45" i="6"/>
  <c r="F45" i="6"/>
  <c r="G45" i="6"/>
  <c r="J45" i="6"/>
  <c r="K45" i="6"/>
  <c r="L45" i="6"/>
  <c r="M45" i="6"/>
  <c r="P45" i="6"/>
  <c r="Q45" i="6"/>
  <c r="R45" i="6"/>
  <c r="S45" i="6"/>
  <c r="V45" i="6"/>
  <c r="W45" i="6"/>
  <c r="X45" i="6"/>
  <c r="Y45" i="6"/>
  <c r="AB45" i="6"/>
  <c r="AC45" i="6"/>
  <c r="AD45" i="6"/>
  <c r="AE45" i="6"/>
  <c r="AH45" i="6"/>
  <c r="AI45" i="6"/>
  <c r="AJ45" i="6"/>
  <c r="AK45" i="6"/>
  <c r="AN45" i="6"/>
  <c r="AO45" i="6"/>
  <c r="AP45" i="6"/>
  <c r="AQ45" i="6"/>
  <c r="C46" i="6"/>
  <c r="C47" i="6"/>
  <c r="D47" i="6"/>
  <c r="E47" i="6"/>
  <c r="F47" i="6"/>
  <c r="G47" i="6"/>
  <c r="J47" i="6"/>
  <c r="K47" i="6"/>
  <c r="L47" i="6"/>
  <c r="M47" i="6"/>
  <c r="P47" i="6"/>
  <c r="Q47" i="6"/>
  <c r="R47" i="6"/>
  <c r="S47" i="6"/>
  <c r="V47" i="6"/>
  <c r="W47" i="6"/>
  <c r="X47" i="6"/>
  <c r="Y47" i="6"/>
  <c r="AB47" i="6"/>
  <c r="AC47" i="6"/>
  <c r="AD47" i="6"/>
  <c r="AE47" i="6"/>
  <c r="AH47" i="6"/>
  <c r="AI47" i="6"/>
  <c r="AJ47" i="6"/>
  <c r="AK47" i="6"/>
  <c r="AN47" i="6"/>
  <c r="AO47" i="6"/>
  <c r="AP47" i="6"/>
  <c r="AQ47" i="6"/>
  <c r="C48" i="6"/>
  <c r="C49" i="6"/>
  <c r="D49" i="6"/>
  <c r="E49" i="6"/>
  <c r="F49" i="6"/>
  <c r="G49" i="6"/>
  <c r="J49" i="6"/>
  <c r="K49" i="6"/>
  <c r="L49" i="6"/>
  <c r="M49" i="6"/>
  <c r="P49" i="6"/>
  <c r="Q49" i="6"/>
  <c r="R49" i="6"/>
  <c r="S49" i="6"/>
  <c r="V49" i="6"/>
  <c r="W49" i="6"/>
  <c r="X49" i="6"/>
  <c r="Y49" i="6"/>
  <c r="AB49" i="6"/>
  <c r="AC49" i="6"/>
  <c r="AD49" i="6"/>
  <c r="AE49" i="6"/>
  <c r="AH49" i="6"/>
  <c r="AI49" i="6"/>
  <c r="AJ49" i="6"/>
  <c r="AK49" i="6"/>
  <c r="AN49" i="6"/>
  <c r="AO49" i="6"/>
  <c r="AP49" i="6"/>
  <c r="AQ49" i="6"/>
  <c r="C50" i="6"/>
  <c r="C51" i="6"/>
  <c r="D51" i="6"/>
  <c r="E51" i="6"/>
  <c r="F51" i="6"/>
  <c r="G51" i="6"/>
  <c r="J51" i="6"/>
  <c r="K51" i="6"/>
  <c r="L51" i="6"/>
  <c r="M51" i="6"/>
  <c r="P51" i="6"/>
  <c r="Q51" i="6"/>
  <c r="R51" i="6"/>
  <c r="S51" i="6"/>
  <c r="V51" i="6"/>
  <c r="W51" i="6"/>
  <c r="X51" i="6"/>
  <c r="Y51" i="6"/>
  <c r="AB51" i="6"/>
  <c r="AC51" i="6"/>
  <c r="AD51" i="6"/>
  <c r="AE51" i="6"/>
  <c r="AH51" i="6"/>
  <c r="AI51" i="6"/>
  <c r="AJ51" i="6"/>
  <c r="AK51" i="6"/>
  <c r="AN51" i="6"/>
  <c r="AO51" i="6"/>
  <c r="AP51" i="6"/>
  <c r="AQ51" i="6"/>
  <c r="C52" i="6"/>
  <c r="C53" i="6"/>
  <c r="D53" i="6"/>
  <c r="E53" i="6"/>
  <c r="F53" i="6"/>
  <c r="G53" i="6"/>
  <c r="J53" i="6"/>
  <c r="K53" i="6"/>
  <c r="L53" i="6"/>
  <c r="M53" i="6"/>
  <c r="P53" i="6"/>
  <c r="Q53" i="6"/>
  <c r="R53" i="6"/>
  <c r="S53" i="6"/>
  <c r="V53" i="6"/>
  <c r="W53" i="6"/>
  <c r="X53" i="6"/>
  <c r="Y53" i="6"/>
  <c r="AB53" i="6"/>
  <c r="AC53" i="6"/>
  <c r="AD53" i="6"/>
  <c r="AE53" i="6"/>
  <c r="AH53" i="6"/>
  <c r="AI53" i="6"/>
  <c r="AJ53" i="6"/>
  <c r="AK53" i="6"/>
  <c r="AN53" i="6"/>
  <c r="AO53" i="6"/>
  <c r="AP53" i="6"/>
  <c r="AQ53" i="6"/>
  <c r="C54" i="6"/>
  <c r="C55" i="6"/>
  <c r="D55" i="6"/>
  <c r="E55" i="6"/>
  <c r="F55" i="6"/>
  <c r="G55" i="6"/>
  <c r="J55" i="6"/>
  <c r="K55" i="6"/>
  <c r="L55" i="6"/>
  <c r="M55" i="6"/>
  <c r="P55" i="6"/>
  <c r="Q55" i="6"/>
  <c r="R55" i="6"/>
  <c r="S55" i="6"/>
  <c r="V55" i="6"/>
  <c r="W55" i="6"/>
  <c r="X55" i="6"/>
  <c r="Y55" i="6"/>
  <c r="AB55" i="6"/>
  <c r="AC55" i="6"/>
  <c r="AD55" i="6"/>
  <c r="AE55" i="6"/>
  <c r="AH55" i="6"/>
  <c r="AI55" i="6"/>
  <c r="AJ55" i="6"/>
  <c r="AK55" i="6"/>
  <c r="AN55" i="6"/>
  <c r="AO55" i="6"/>
  <c r="AP55" i="6"/>
  <c r="AQ55" i="6"/>
  <c r="C56" i="6"/>
  <c r="C57" i="6"/>
  <c r="D57" i="6"/>
  <c r="E57" i="6"/>
  <c r="F57" i="6"/>
  <c r="G57" i="6"/>
  <c r="J57" i="6"/>
  <c r="K57" i="6"/>
  <c r="L57" i="6"/>
  <c r="M57" i="6"/>
  <c r="P57" i="6"/>
  <c r="Q57" i="6"/>
  <c r="R57" i="6"/>
  <c r="S57" i="6"/>
  <c r="V57" i="6"/>
  <c r="W57" i="6"/>
  <c r="X57" i="6"/>
  <c r="Y57" i="6"/>
  <c r="AB57" i="6"/>
  <c r="AC57" i="6"/>
  <c r="AD57" i="6"/>
  <c r="AE57" i="6"/>
  <c r="AH57" i="6"/>
  <c r="AI57" i="6"/>
  <c r="AJ57" i="6"/>
  <c r="AK57" i="6"/>
  <c r="AN57" i="6"/>
  <c r="AO57" i="6"/>
  <c r="AP57" i="6"/>
  <c r="AQ57" i="6"/>
  <c r="C58" i="6"/>
  <c r="C59" i="6"/>
  <c r="D59" i="6"/>
  <c r="E59" i="6"/>
  <c r="F59" i="6"/>
  <c r="G59" i="6"/>
  <c r="J59" i="6"/>
  <c r="K59" i="6"/>
  <c r="L59" i="6"/>
  <c r="M59" i="6"/>
  <c r="P59" i="6"/>
  <c r="Q59" i="6"/>
  <c r="R59" i="6"/>
  <c r="S59" i="6"/>
  <c r="V59" i="6"/>
  <c r="W59" i="6"/>
  <c r="X59" i="6"/>
  <c r="Y59" i="6"/>
  <c r="AB59" i="6"/>
  <c r="AC59" i="6"/>
  <c r="AD59" i="6"/>
  <c r="AE59" i="6"/>
  <c r="AH59" i="6"/>
  <c r="AI59" i="6"/>
  <c r="AJ59" i="6"/>
  <c r="AK59" i="6"/>
  <c r="AN59" i="6"/>
  <c r="AO59" i="6"/>
  <c r="AP59" i="6"/>
  <c r="AQ59" i="6"/>
  <c r="C60" i="6"/>
  <c r="C61" i="6"/>
  <c r="D61" i="6"/>
  <c r="E61" i="6"/>
  <c r="F61" i="6"/>
  <c r="G61" i="6"/>
  <c r="J61" i="6"/>
  <c r="K61" i="6"/>
  <c r="L61" i="6"/>
  <c r="M61" i="6"/>
  <c r="P61" i="6"/>
  <c r="Q61" i="6"/>
  <c r="R61" i="6"/>
  <c r="S61" i="6"/>
  <c r="V61" i="6"/>
  <c r="W61" i="6"/>
  <c r="X61" i="6"/>
  <c r="Y61" i="6"/>
  <c r="AB61" i="6"/>
  <c r="AC61" i="6"/>
  <c r="AD61" i="6"/>
  <c r="AE61" i="6"/>
  <c r="AH61" i="6"/>
  <c r="AI61" i="6"/>
  <c r="AJ61" i="6"/>
  <c r="AK61" i="6"/>
  <c r="AN61" i="6"/>
  <c r="AO61" i="6"/>
  <c r="AP61" i="6"/>
  <c r="AQ61" i="6"/>
  <c r="C62" i="6"/>
  <c r="C63" i="6"/>
  <c r="D63" i="6"/>
  <c r="E63" i="6"/>
  <c r="F63" i="6"/>
  <c r="G63" i="6"/>
  <c r="J63" i="6"/>
  <c r="K63" i="6"/>
  <c r="L63" i="6"/>
  <c r="M63" i="6"/>
  <c r="P63" i="6"/>
  <c r="Q63" i="6"/>
  <c r="R63" i="6"/>
  <c r="S63" i="6"/>
  <c r="V63" i="6"/>
  <c r="W63" i="6"/>
  <c r="X63" i="6"/>
  <c r="Y63" i="6"/>
  <c r="AB63" i="6"/>
  <c r="AC63" i="6"/>
  <c r="AD63" i="6"/>
  <c r="AE63" i="6"/>
  <c r="AH63" i="6"/>
  <c r="AI63" i="6"/>
  <c r="AJ63" i="6"/>
  <c r="AK63" i="6"/>
  <c r="AN63" i="6"/>
  <c r="AO63" i="6"/>
  <c r="AP63" i="6"/>
  <c r="AQ63" i="6"/>
  <c r="C64" i="6"/>
  <c r="C65" i="6"/>
  <c r="D65" i="6"/>
  <c r="E65" i="6"/>
  <c r="F65" i="6"/>
  <c r="G65" i="6"/>
  <c r="J65" i="6"/>
  <c r="K65" i="6"/>
  <c r="L65" i="6"/>
  <c r="M65" i="6"/>
  <c r="P65" i="6"/>
  <c r="Q65" i="6"/>
  <c r="R65" i="6"/>
  <c r="S65" i="6"/>
  <c r="V65" i="6"/>
  <c r="W65" i="6"/>
  <c r="X65" i="6"/>
  <c r="Y65" i="6"/>
  <c r="AB65" i="6"/>
  <c r="AC65" i="6"/>
  <c r="AD65" i="6"/>
  <c r="AE65" i="6"/>
  <c r="AH65" i="6"/>
  <c r="AI65" i="6"/>
  <c r="AJ65" i="6"/>
  <c r="AK65" i="6"/>
  <c r="AN65" i="6"/>
  <c r="AO65" i="6"/>
  <c r="AP65" i="6"/>
  <c r="AQ65" i="6"/>
  <c r="C66" i="6"/>
  <c r="C67" i="6"/>
  <c r="D67" i="6"/>
  <c r="E67" i="6"/>
  <c r="F67" i="6"/>
  <c r="G67" i="6"/>
  <c r="J67" i="6"/>
  <c r="K67" i="6"/>
  <c r="L67" i="6"/>
  <c r="M67" i="6"/>
  <c r="P67" i="6"/>
  <c r="Q67" i="6"/>
  <c r="R67" i="6"/>
  <c r="S67" i="6"/>
  <c r="V67" i="6"/>
  <c r="W67" i="6"/>
  <c r="X67" i="6"/>
  <c r="Y67" i="6"/>
  <c r="AB67" i="6"/>
  <c r="AC67" i="6"/>
  <c r="AD67" i="6"/>
  <c r="AE67" i="6"/>
  <c r="AH67" i="6"/>
  <c r="AI67" i="6"/>
  <c r="AJ67" i="6"/>
  <c r="AK67" i="6"/>
  <c r="AN67" i="6"/>
  <c r="AO67" i="6"/>
  <c r="AP67" i="6"/>
  <c r="AQ67" i="6"/>
  <c r="C68" i="6"/>
  <c r="C69" i="6"/>
  <c r="D69" i="6"/>
  <c r="E69" i="6"/>
  <c r="F69" i="6"/>
  <c r="G69" i="6"/>
  <c r="J69" i="6"/>
  <c r="K69" i="6"/>
  <c r="L69" i="6"/>
  <c r="M69" i="6"/>
  <c r="P69" i="6"/>
  <c r="Q69" i="6"/>
  <c r="R69" i="6"/>
  <c r="S69" i="6"/>
  <c r="V69" i="6"/>
  <c r="W69" i="6"/>
  <c r="X69" i="6"/>
  <c r="Y69" i="6"/>
  <c r="AB69" i="6"/>
  <c r="AC69" i="6"/>
  <c r="AD69" i="6"/>
  <c r="AE69" i="6"/>
  <c r="AH69" i="6"/>
  <c r="AI69" i="6"/>
  <c r="AJ69" i="6"/>
  <c r="AK69" i="6"/>
  <c r="AN69" i="6"/>
  <c r="AO69" i="6"/>
  <c r="AP69" i="6"/>
  <c r="AQ69" i="6"/>
  <c r="C70" i="6"/>
  <c r="C71" i="6"/>
  <c r="D71" i="6"/>
  <c r="E71" i="6"/>
  <c r="F71" i="6"/>
  <c r="G71" i="6"/>
  <c r="J71" i="6"/>
  <c r="K71" i="6"/>
  <c r="L71" i="6"/>
  <c r="M71" i="6"/>
  <c r="P71" i="6"/>
  <c r="Q71" i="6"/>
  <c r="R71" i="6"/>
  <c r="S71" i="6"/>
  <c r="V71" i="6"/>
  <c r="W71" i="6"/>
  <c r="X71" i="6"/>
  <c r="Y71" i="6"/>
  <c r="AB71" i="6"/>
  <c r="AC71" i="6"/>
  <c r="AD71" i="6"/>
  <c r="AE71" i="6"/>
  <c r="AH71" i="6"/>
  <c r="AI71" i="6"/>
  <c r="AJ71" i="6"/>
  <c r="AK71" i="6"/>
  <c r="AN71" i="6"/>
  <c r="AO71" i="6"/>
  <c r="AP71" i="6"/>
  <c r="AQ71" i="6"/>
  <c r="C72" i="6"/>
  <c r="C73" i="6"/>
  <c r="D73" i="6"/>
  <c r="E73" i="6"/>
  <c r="F73" i="6"/>
  <c r="G73" i="6"/>
  <c r="J73" i="6"/>
  <c r="K73" i="6"/>
  <c r="L73" i="6"/>
  <c r="M73" i="6"/>
  <c r="P73" i="6"/>
  <c r="Q73" i="6"/>
  <c r="R73" i="6"/>
  <c r="S73" i="6"/>
  <c r="V73" i="6"/>
  <c r="W73" i="6"/>
  <c r="X73" i="6"/>
  <c r="Y73" i="6"/>
  <c r="AB73" i="6"/>
  <c r="AC73" i="6"/>
  <c r="AD73" i="6"/>
  <c r="AE73" i="6"/>
  <c r="AH73" i="6"/>
  <c r="AI73" i="6"/>
  <c r="AJ73" i="6"/>
  <c r="AK73" i="6"/>
  <c r="AN73" i="6"/>
  <c r="AO73" i="6"/>
  <c r="AP73" i="6"/>
  <c r="AQ73" i="6"/>
  <c r="C74" i="6"/>
  <c r="C75" i="6"/>
  <c r="D75" i="6"/>
  <c r="E75" i="6"/>
  <c r="F75" i="6"/>
  <c r="G75" i="6"/>
  <c r="J75" i="6"/>
  <c r="K75" i="6"/>
  <c r="L75" i="6"/>
  <c r="M75" i="6"/>
  <c r="P75" i="6"/>
  <c r="Q75" i="6"/>
  <c r="R75" i="6"/>
  <c r="S75" i="6"/>
  <c r="V75" i="6"/>
  <c r="W75" i="6"/>
  <c r="X75" i="6"/>
  <c r="Y75" i="6"/>
  <c r="AB75" i="6"/>
  <c r="AC75" i="6"/>
  <c r="AD75" i="6"/>
  <c r="AE75" i="6"/>
  <c r="AH75" i="6"/>
  <c r="AI75" i="6"/>
  <c r="AJ75" i="6"/>
  <c r="AK75" i="6"/>
  <c r="AN75" i="6"/>
  <c r="AO75" i="6"/>
  <c r="AP75" i="6"/>
  <c r="AQ75" i="6"/>
  <c r="C76" i="6"/>
  <c r="C77" i="6"/>
  <c r="D77" i="6"/>
  <c r="E77" i="6"/>
  <c r="F77" i="6"/>
  <c r="G77" i="6"/>
  <c r="J77" i="6"/>
  <c r="K77" i="6"/>
  <c r="L77" i="6"/>
  <c r="M77" i="6"/>
  <c r="P77" i="6"/>
  <c r="Q77" i="6"/>
  <c r="R77" i="6"/>
  <c r="S77" i="6"/>
  <c r="V77" i="6"/>
  <c r="W77" i="6"/>
  <c r="X77" i="6"/>
  <c r="Y77" i="6"/>
  <c r="AB77" i="6"/>
  <c r="AC77" i="6"/>
  <c r="AD77" i="6"/>
  <c r="AE77" i="6"/>
  <c r="AH77" i="6"/>
  <c r="AI77" i="6"/>
  <c r="AJ77" i="6"/>
  <c r="AK77" i="6"/>
  <c r="AN77" i="6"/>
  <c r="AO77" i="6"/>
  <c r="AP77" i="6"/>
  <c r="AQ77" i="6"/>
  <c r="C78" i="6"/>
  <c r="C79" i="6"/>
  <c r="D79" i="6"/>
  <c r="E79" i="6"/>
  <c r="F79" i="6"/>
  <c r="G79" i="6"/>
  <c r="J79" i="6"/>
  <c r="K79" i="6"/>
  <c r="L79" i="6"/>
  <c r="M79" i="6"/>
  <c r="P79" i="6"/>
  <c r="Q79" i="6"/>
  <c r="R79" i="6"/>
  <c r="S79" i="6"/>
  <c r="V79" i="6"/>
  <c r="W79" i="6"/>
  <c r="X79" i="6"/>
  <c r="Y79" i="6"/>
  <c r="AB79" i="6"/>
  <c r="AC79" i="6"/>
  <c r="AD79" i="6"/>
  <c r="AE79" i="6"/>
  <c r="AH79" i="6"/>
  <c r="AI79" i="6"/>
  <c r="AJ79" i="6"/>
  <c r="AK79" i="6"/>
  <c r="AN79" i="6"/>
  <c r="AO79" i="6"/>
  <c r="AP79" i="6"/>
  <c r="AQ79" i="6"/>
  <c r="C80" i="6"/>
  <c r="C81" i="6"/>
  <c r="D81" i="6"/>
  <c r="E81" i="6"/>
  <c r="F81" i="6"/>
  <c r="G81" i="6"/>
  <c r="J81" i="6"/>
  <c r="K81" i="6"/>
  <c r="L81" i="6"/>
  <c r="M81" i="6"/>
  <c r="P81" i="6"/>
  <c r="Q81" i="6"/>
  <c r="R81" i="6"/>
  <c r="S81" i="6"/>
  <c r="V81" i="6"/>
  <c r="W81" i="6"/>
  <c r="X81" i="6"/>
  <c r="Y81" i="6"/>
  <c r="AB81" i="6"/>
  <c r="AC81" i="6"/>
  <c r="AD81" i="6"/>
  <c r="AE81" i="6"/>
  <c r="AH81" i="6"/>
  <c r="AI81" i="6"/>
  <c r="AJ81" i="6"/>
  <c r="AK81" i="6"/>
  <c r="AN81" i="6"/>
  <c r="AO81" i="6"/>
  <c r="AP81" i="6"/>
  <c r="AQ81" i="6"/>
  <c r="C82" i="6"/>
  <c r="C83" i="6"/>
  <c r="D83" i="6"/>
  <c r="E83" i="6"/>
  <c r="F83" i="6"/>
  <c r="G83" i="6"/>
  <c r="J83" i="6"/>
  <c r="K83" i="6"/>
  <c r="L83" i="6"/>
  <c r="M83" i="6"/>
  <c r="P83" i="6"/>
  <c r="Q83" i="6"/>
  <c r="R83" i="6"/>
  <c r="S83" i="6"/>
  <c r="V83" i="6"/>
  <c r="W83" i="6"/>
  <c r="X83" i="6"/>
  <c r="Y83" i="6"/>
  <c r="AB83" i="6"/>
  <c r="AC83" i="6"/>
  <c r="AD83" i="6"/>
  <c r="AE83" i="6"/>
  <c r="AH83" i="6"/>
  <c r="AI83" i="6"/>
  <c r="AJ83" i="6"/>
  <c r="AK83" i="6"/>
  <c r="AN83" i="6"/>
  <c r="AO83" i="6"/>
  <c r="AP83" i="6"/>
  <c r="AQ83" i="6"/>
  <c r="C84" i="6"/>
  <c r="C85" i="6"/>
  <c r="D85" i="6"/>
  <c r="E85" i="6"/>
  <c r="F85" i="6"/>
  <c r="G85" i="6"/>
  <c r="J85" i="6"/>
  <c r="K85" i="6"/>
  <c r="L85" i="6"/>
  <c r="M85" i="6"/>
  <c r="P85" i="6"/>
  <c r="Q85" i="6"/>
  <c r="R85" i="6"/>
  <c r="S85" i="6"/>
  <c r="V85" i="6"/>
  <c r="W85" i="6"/>
  <c r="X85" i="6"/>
  <c r="Y85" i="6"/>
  <c r="AB85" i="6"/>
  <c r="AC85" i="6"/>
  <c r="AD85" i="6"/>
  <c r="AE85" i="6"/>
  <c r="AH85" i="6"/>
  <c r="AI85" i="6"/>
  <c r="AJ85" i="6"/>
  <c r="AK85" i="6"/>
  <c r="AN85" i="6"/>
  <c r="AO85" i="6"/>
  <c r="AP85" i="6"/>
  <c r="AQ85" i="6"/>
  <c r="C86" i="6"/>
  <c r="C87" i="6"/>
  <c r="D87" i="6"/>
  <c r="E87" i="6"/>
  <c r="F87" i="6"/>
  <c r="G87" i="6"/>
  <c r="J87" i="6"/>
  <c r="K87" i="6"/>
  <c r="L87" i="6"/>
  <c r="M87" i="6"/>
  <c r="P87" i="6"/>
  <c r="Q87" i="6"/>
  <c r="R87" i="6"/>
  <c r="S87" i="6"/>
  <c r="V87" i="6"/>
  <c r="W87" i="6"/>
  <c r="X87" i="6"/>
  <c r="Y87" i="6"/>
  <c r="AB87" i="6"/>
  <c r="AC87" i="6"/>
  <c r="AD87" i="6"/>
  <c r="AE87" i="6"/>
  <c r="AH87" i="6"/>
  <c r="AI87" i="6"/>
  <c r="AJ87" i="6"/>
  <c r="AK87" i="6"/>
  <c r="AN87" i="6"/>
  <c r="AO87" i="6"/>
  <c r="AP87" i="6"/>
  <c r="AQ87" i="6"/>
  <c r="C88" i="6"/>
  <c r="C89" i="6"/>
  <c r="D89" i="6"/>
  <c r="E89" i="6"/>
  <c r="F89" i="6"/>
  <c r="G89" i="6"/>
  <c r="J89" i="6"/>
  <c r="K89" i="6"/>
  <c r="L89" i="6"/>
  <c r="M89" i="6"/>
  <c r="P89" i="6"/>
  <c r="Q89" i="6"/>
  <c r="R89" i="6"/>
  <c r="S89" i="6"/>
  <c r="V89" i="6"/>
  <c r="W89" i="6"/>
  <c r="X89" i="6"/>
  <c r="Y89" i="6"/>
  <c r="AB89" i="6"/>
  <c r="AC89" i="6"/>
  <c r="AD89" i="6"/>
  <c r="AE89" i="6"/>
  <c r="AH89" i="6"/>
  <c r="AI89" i="6"/>
  <c r="AJ89" i="6"/>
  <c r="AK89" i="6"/>
  <c r="AN89" i="6"/>
  <c r="AO89" i="6"/>
  <c r="AP89" i="6"/>
  <c r="AQ89" i="6"/>
  <c r="C90" i="6"/>
  <c r="C91" i="6"/>
  <c r="D91" i="6"/>
  <c r="E91" i="6"/>
  <c r="F91" i="6"/>
  <c r="G91" i="6"/>
  <c r="J91" i="6"/>
  <c r="K91" i="6"/>
  <c r="L91" i="6"/>
  <c r="M91" i="6"/>
  <c r="P91" i="6"/>
  <c r="Q91" i="6"/>
  <c r="R91" i="6"/>
  <c r="S91" i="6"/>
  <c r="V91" i="6"/>
  <c r="W91" i="6"/>
  <c r="X91" i="6"/>
  <c r="Y91" i="6"/>
  <c r="AB91" i="6"/>
  <c r="AC91" i="6"/>
  <c r="AD91" i="6"/>
  <c r="AE91" i="6"/>
  <c r="AH91" i="6"/>
  <c r="AI91" i="6"/>
  <c r="AJ91" i="6"/>
  <c r="AK91" i="6"/>
  <c r="AN91" i="6"/>
  <c r="AO91" i="6"/>
  <c r="AP91" i="6"/>
  <c r="AQ91" i="6"/>
  <c r="C92" i="6"/>
  <c r="C93" i="6"/>
  <c r="D93" i="6"/>
  <c r="E93" i="6"/>
  <c r="F93" i="6"/>
  <c r="G93" i="6"/>
  <c r="J93" i="6"/>
  <c r="K93" i="6"/>
  <c r="L93" i="6"/>
  <c r="M93" i="6"/>
  <c r="P93" i="6"/>
  <c r="Q93" i="6"/>
  <c r="R93" i="6"/>
  <c r="S93" i="6"/>
  <c r="V93" i="6"/>
  <c r="W93" i="6"/>
  <c r="X93" i="6"/>
  <c r="Y93" i="6"/>
  <c r="AB93" i="6"/>
  <c r="AC93" i="6"/>
  <c r="AD93" i="6"/>
  <c r="AE93" i="6"/>
  <c r="AH93" i="6"/>
  <c r="AI93" i="6"/>
  <c r="AJ93" i="6"/>
  <c r="AK93" i="6"/>
  <c r="AN93" i="6"/>
  <c r="AO93" i="6"/>
  <c r="AP93" i="6"/>
  <c r="AQ93" i="6"/>
  <c r="C94" i="6"/>
  <c r="C95" i="6"/>
  <c r="D95" i="6"/>
  <c r="E95" i="6"/>
  <c r="F95" i="6"/>
  <c r="G95" i="6"/>
  <c r="J95" i="6"/>
  <c r="K95" i="6"/>
  <c r="L95" i="6"/>
  <c r="M95" i="6"/>
  <c r="P95" i="6"/>
  <c r="Q95" i="6"/>
  <c r="R95" i="6"/>
  <c r="S95" i="6"/>
  <c r="V95" i="6"/>
  <c r="W95" i="6"/>
  <c r="X95" i="6"/>
  <c r="Y95" i="6"/>
  <c r="AB95" i="6"/>
  <c r="AC95" i="6"/>
  <c r="AD95" i="6"/>
  <c r="AE95" i="6"/>
  <c r="AH95" i="6"/>
  <c r="AI95" i="6"/>
  <c r="AJ95" i="6"/>
  <c r="AK95" i="6"/>
  <c r="AN95" i="6"/>
  <c r="AO95" i="6"/>
  <c r="AP95" i="6"/>
  <c r="AQ95" i="6"/>
  <c r="C96" i="6"/>
  <c r="C97" i="6"/>
  <c r="D97" i="6"/>
  <c r="E97" i="6"/>
  <c r="F97" i="6"/>
  <c r="G97" i="6"/>
  <c r="J97" i="6"/>
  <c r="K97" i="6"/>
  <c r="L97" i="6"/>
  <c r="M97" i="6"/>
  <c r="P97" i="6"/>
  <c r="Q97" i="6"/>
  <c r="R97" i="6"/>
  <c r="S97" i="6"/>
  <c r="V97" i="6"/>
  <c r="W97" i="6"/>
  <c r="X97" i="6"/>
  <c r="Y97" i="6"/>
  <c r="AB97" i="6"/>
  <c r="AC97" i="6"/>
  <c r="AD97" i="6"/>
  <c r="AE97" i="6"/>
  <c r="AH97" i="6"/>
  <c r="AI97" i="6"/>
  <c r="AJ97" i="6"/>
  <c r="AK97" i="6"/>
  <c r="AN97" i="6"/>
  <c r="AO97" i="6"/>
  <c r="AP97" i="6"/>
  <c r="AQ97" i="6"/>
  <c r="C98" i="6"/>
  <c r="C99" i="6"/>
  <c r="D99" i="6"/>
  <c r="E99" i="6"/>
  <c r="F99" i="6"/>
  <c r="G99" i="6"/>
  <c r="J99" i="6"/>
  <c r="K99" i="6"/>
  <c r="L99" i="6"/>
  <c r="M99" i="6"/>
  <c r="P99" i="6"/>
  <c r="Q99" i="6"/>
  <c r="R99" i="6"/>
  <c r="S99" i="6"/>
  <c r="V99" i="6"/>
  <c r="W99" i="6"/>
  <c r="X99" i="6"/>
  <c r="Y99" i="6"/>
  <c r="AB99" i="6"/>
  <c r="AC99" i="6"/>
  <c r="AD99" i="6"/>
  <c r="AE99" i="6"/>
  <c r="AH99" i="6"/>
  <c r="AI99" i="6"/>
  <c r="AJ99" i="6"/>
  <c r="AK99" i="6"/>
  <c r="AN99" i="6"/>
  <c r="AO99" i="6"/>
  <c r="AP99" i="6"/>
  <c r="AQ99" i="6"/>
  <c r="C100" i="6"/>
  <c r="C101" i="6"/>
  <c r="D101" i="6"/>
  <c r="E101" i="6"/>
  <c r="F101" i="6"/>
  <c r="G101" i="6"/>
  <c r="J101" i="6"/>
  <c r="K101" i="6"/>
  <c r="L101" i="6"/>
  <c r="M101" i="6"/>
  <c r="P101" i="6"/>
  <c r="Q101" i="6"/>
  <c r="R101" i="6"/>
  <c r="S101" i="6"/>
  <c r="V101" i="6"/>
  <c r="W101" i="6"/>
  <c r="X101" i="6"/>
  <c r="Y101" i="6"/>
  <c r="AB101" i="6"/>
  <c r="AC101" i="6"/>
  <c r="AD101" i="6"/>
  <c r="AE101" i="6"/>
  <c r="AH101" i="6"/>
  <c r="AI101" i="6"/>
  <c r="AJ101" i="6"/>
  <c r="AK101" i="6"/>
  <c r="AN101" i="6"/>
  <c r="AO101" i="6"/>
  <c r="AP101" i="6"/>
  <c r="AQ101" i="6"/>
  <c r="C102" i="6"/>
  <c r="C103" i="6"/>
  <c r="D103" i="6"/>
  <c r="E103" i="6"/>
  <c r="F103" i="6"/>
  <c r="G103" i="6"/>
  <c r="J103" i="6"/>
  <c r="K103" i="6"/>
  <c r="L103" i="6"/>
  <c r="M103" i="6"/>
  <c r="P103" i="6"/>
  <c r="Q103" i="6"/>
  <c r="R103" i="6"/>
  <c r="S103" i="6"/>
  <c r="V103" i="6"/>
  <c r="W103" i="6"/>
  <c r="X103" i="6"/>
  <c r="Y103" i="6"/>
  <c r="AB103" i="6"/>
  <c r="AC103" i="6"/>
  <c r="AD103" i="6"/>
  <c r="AE103" i="6"/>
  <c r="AH103" i="6"/>
  <c r="AI103" i="6"/>
  <c r="AJ103" i="6"/>
  <c r="AK103" i="6"/>
  <c r="AN103" i="6"/>
  <c r="AO103" i="6"/>
  <c r="AP103" i="6"/>
  <c r="AQ103" i="6"/>
  <c r="C104" i="6"/>
  <c r="C105" i="6"/>
  <c r="D105" i="6"/>
  <c r="E105" i="6"/>
  <c r="F105" i="6"/>
  <c r="G105" i="6"/>
  <c r="J105" i="6"/>
  <c r="K105" i="6"/>
  <c r="L105" i="6"/>
  <c r="M105" i="6"/>
  <c r="P105" i="6"/>
  <c r="Q105" i="6"/>
  <c r="R105" i="6"/>
  <c r="S105" i="6"/>
  <c r="V105" i="6"/>
  <c r="W105" i="6"/>
  <c r="X105" i="6"/>
  <c r="Y105" i="6"/>
  <c r="AB105" i="6"/>
  <c r="AC105" i="6"/>
  <c r="AD105" i="6"/>
  <c r="AE105" i="6"/>
  <c r="AH105" i="6"/>
  <c r="AI105" i="6"/>
  <c r="AJ105" i="6"/>
  <c r="AK105" i="6"/>
  <c r="AN105" i="6"/>
  <c r="AO105" i="6"/>
  <c r="AP105" i="6"/>
  <c r="AQ105" i="6"/>
  <c r="C106" i="6"/>
  <c r="C107" i="6"/>
  <c r="D107" i="6"/>
  <c r="E107" i="6"/>
  <c r="F107" i="6"/>
  <c r="G107" i="6"/>
  <c r="J107" i="6"/>
  <c r="K107" i="6"/>
  <c r="L107" i="6"/>
  <c r="M107" i="6"/>
  <c r="P107" i="6"/>
  <c r="Q107" i="6"/>
  <c r="R107" i="6"/>
  <c r="S107" i="6"/>
  <c r="V107" i="6"/>
  <c r="W107" i="6"/>
  <c r="X107" i="6"/>
  <c r="Y107" i="6"/>
  <c r="AB107" i="6"/>
  <c r="AC107" i="6"/>
  <c r="AD107" i="6"/>
  <c r="AE107" i="6"/>
  <c r="AH107" i="6"/>
  <c r="AI107" i="6"/>
  <c r="AJ107" i="6"/>
  <c r="AK107" i="6"/>
  <c r="AN107" i="6"/>
  <c r="AO107" i="6"/>
  <c r="AP107" i="6"/>
  <c r="AQ107" i="6"/>
  <c r="C108" i="6"/>
  <c r="C109" i="6"/>
  <c r="D109" i="6"/>
  <c r="E109" i="6"/>
  <c r="F109" i="6"/>
  <c r="G109" i="6"/>
  <c r="J109" i="6"/>
  <c r="K109" i="6"/>
  <c r="L109" i="6"/>
  <c r="M109" i="6"/>
  <c r="P109" i="6"/>
  <c r="Q109" i="6"/>
  <c r="R109" i="6"/>
  <c r="S109" i="6"/>
  <c r="V109" i="6"/>
  <c r="W109" i="6"/>
  <c r="X109" i="6"/>
  <c r="Y109" i="6"/>
  <c r="AB109" i="6"/>
  <c r="AC109" i="6"/>
  <c r="AD109" i="6"/>
  <c r="AE109" i="6"/>
  <c r="AH109" i="6"/>
  <c r="AI109" i="6"/>
  <c r="AJ109" i="6"/>
  <c r="AK109" i="6"/>
  <c r="AN109" i="6"/>
  <c r="AO109" i="6"/>
  <c r="AP109" i="6"/>
  <c r="AQ109" i="6"/>
  <c r="C110" i="6"/>
  <c r="C111" i="6"/>
  <c r="D111" i="6"/>
  <c r="E111" i="6"/>
  <c r="F111" i="6"/>
  <c r="G111" i="6"/>
  <c r="J111" i="6"/>
  <c r="K111" i="6"/>
  <c r="L111" i="6"/>
  <c r="M111" i="6"/>
  <c r="P111" i="6"/>
  <c r="Q111" i="6"/>
  <c r="R111" i="6"/>
  <c r="S111" i="6"/>
  <c r="V111" i="6"/>
  <c r="W111" i="6"/>
  <c r="X111" i="6"/>
  <c r="Y111" i="6"/>
  <c r="AB111" i="6"/>
  <c r="AC111" i="6"/>
  <c r="AD111" i="6"/>
  <c r="AE111" i="6"/>
  <c r="AH111" i="6"/>
  <c r="AI111" i="6"/>
  <c r="AJ111" i="6"/>
  <c r="AK111" i="6"/>
  <c r="AN111" i="6"/>
  <c r="AO111" i="6"/>
  <c r="AP111" i="6"/>
  <c r="AQ111" i="6"/>
  <c r="C112" i="6"/>
  <c r="C113" i="6"/>
  <c r="D113" i="6"/>
  <c r="E113" i="6"/>
  <c r="F113" i="6"/>
  <c r="G113" i="6"/>
  <c r="J113" i="6"/>
  <c r="K113" i="6"/>
  <c r="L113" i="6"/>
  <c r="M113" i="6"/>
  <c r="P113" i="6"/>
  <c r="Q113" i="6"/>
  <c r="R113" i="6"/>
  <c r="S113" i="6"/>
  <c r="V113" i="6"/>
  <c r="W113" i="6"/>
  <c r="X113" i="6"/>
  <c r="Y113" i="6"/>
  <c r="AB113" i="6"/>
  <c r="AC113" i="6"/>
  <c r="AD113" i="6"/>
  <c r="AE113" i="6"/>
  <c r="AH113" i="6"/>
  <c r="AI113" i="6"/>
  <c r="AJ113" i="6"/>
  <c r="AK113" i="6"/>
  <c r="AN113" i="6"/>
  <c r="AO113" i="6"/>
  <c r="AP113" i="6"/>
  <c r="AQ113" i="6"/>
  <c r="C114" i="6"/>
  <c r="C115" i="6"/>
  <c r="D115" i="6"/>
  <c r="E115" i="6"/>
  <c r="F115" i="6"/>
  <c r="G115" i="6"/>
  <c r="J115" i="6"/>
  <c r="K115" i="6"/>
  <c r="L115" i="6"/>
  <c r="M115" i="6"/>
  <c r="P115" i="6"/>
  <c r="Q115" i="6"/>
  <c r="R115" i="6"/>
  <c r="S115" i="6"/>
  <c r="V115" i="6"/>
  <c r="W115" i="6"/>
  <c r="X115" i="6"/>
  <c r="Y115" i="6"/>
  <c r="AB115" i="6"/>
  <c r="AC115" i="6"/>
  <c r="AD115" i="6"/>
  <c r="AE115" i="6"/>
  <c r="AH115" i="6"/>
  <c r="AI115" i="6"/>
  <c r="AJ115" i="6"/>
  <c r="AK115" i="6"/>
  <c r="AN115" i="6"/>
  <c r="AO115" i="6"/>
  <c r="AP115" i="6"/>
  <c r="AQ115" i="6"/>
  <c r="C116" i="6"/>
  <c r="C117" i="6"/>
  <c r="D117" i="6"/>
  <c r="E117" i="6"/>
  <c r="F117" i="6"/>
  <c r="G117" i="6"/>
  <c r="J117" i="6"/>
  <c r="K117" i="6"/>
  <c r="L117" i="6"/>
  <c r="M117" i="6"/>
  <c r="P117" i="6"/>
  <c r="Q117" i="6"/>
  <c r="R117" i="6"/>
  <c r="S117" i="6"/>
  <c r="V117" i="6"/>
  <c r="W117" i="6"/>
  <c r="X117" i="6"/>
  <c r="Y117" i="6"/>
  <c r="AB117" i="6"/>
  <c r="AC117" i="6"/>
  <c r="AD117" i="6"/>
  <c r="AE117" i="6"/>
  <c r="AH117" i="6"/>
  <c r="AI117" i="6"/>
  <c r="AJ117" i="6"/>
  <c r="AK117" i="6"/>
  <c r="AN117" i="6"/>
  <c r="AO117" i="6"/>
  <c r="AP117" i="6"/>
  <c r="AQ117" i="6"/>
  <c r="C118" i="6"/>
  <c r="C119" i="6"/>
  <c r="D119" i="6"/>
  <c r="E119" i="6"/>
  <c r="F119" i="6"/>
  <c r="G119" i="6"/>
  <c r="J119" i="6"/>
  <c r="K119" i="6"/>
  <c r="L119" i="6"/>
  <c r="M119" i="6"/>
  <c r="P119" i="6"/>
  <c r="Q119" i="6"/>
  <c r="R119" i="6"/>
  <c r="S119" i="6"/>
  <c r="V119" i="6"/>
  <c r="W119" i="6"/>
  <c r="X119" i="6"/>
  <c r="Y119" i="6"/>
  <c r="AB119" i="6"/>
  <c r="AC119" i="6"/>
  <c r="AD119" i="6"/>
  <c r="AE119" i="6"/>
  <c r="AH119" i="6"/>
  <c r="AI119" i="6"/>
  <c r="AJ119" i="6"/>
  <c r="AK119" i="6"/>
  <c r="AN119" i="6"/>
  <c r="AO119" i="6"/>
  <c r="AP119" i="6"/>
  <c r="AQ119" i="6"/>
  <c r="C120" i="6"/>
  <c r="C121" i="6"/>
  <c r="D121" i="6"/>
  <c r="E121" i="6"/>
  <c r="F121" i="6"/>
  <c r="G121" i="6"/>
  <c r="J121" i="6"/>
  <c r="K121" i="6"/>
  <c r="L121" i="6"/>
  <c r="M121" i="6"/>
  <c r="P121" i="6"/>
  <c r="Q121" i="6"/>
  <c r="R121" i="6"/>
  <c r="S121" i="6"/>
  <c r="V121" i="6"/>
  <c r="W121" i="6"/>
  <c r="X121" i="6"/>
  <c r="Y121" i="6"/>
  <c r="AB121" i="6"/>
  <c r="AC121" i="6"/>
  <c r="AD121" i="6"/>
  <c r="AE121" i="6"/>
  <c r="AH121" i="6"/>
  <c r="AI121" i="6"/>
  <c r="AJ121" i="6"/>
  <c r="AK121" i="6"/>
  <c r="AN121" i="6"/>
  <c r="AO121" i="6"/>
  <c r="AP121" i="6"/>
  <c r="AQ121" i="6"/>
  <c r="C122" i="6"/>
  <c r="C123" i="6"/>
  <c r="D123" i="6"/>
  <c r="E123" i="6"/>
  <c r="F123" i="6"/>
  <c r="G123" i="6"/>
  <c r="J123" i="6"/>
  <c r="K123" i="6"/>
  <c r="L123" i="6"/>
  <c r="M123" i="6"/>
  <c r="P123" i="6"/>
  <c r="Q123" i="6"/>
  <c r="R123" i="6"/>
  <c r="S123" i="6"/>
  <c r="V123" i="6"/>
  <c r="W123" i="6"/>
  <c r="X123" i="6"/>
  <c r="Y123" i="6"/>
  <c r="AB123" i="6"/>
  <c r="AC123" i="6"/>
  <c r="AD123" i="6"/>
  <c r="AE123" i="6"/>
  <c r="AH123" i="6"/>
  <c r="AI123" i="6"/>
  <c r="AJ123" i="6"/>
  <c r="AK123" i="6"/>
  <c r="AN123" i="6"/>
  <c r="AO123" i="6"/>
  <c r="AP123" i="6"/>
  <c r="AQ123" i="6"/>
  <c r="C124" i="6"/>
  <c r="C125" i="6"/>
  <c r="D125" i="6"/>
  <c r="E125" i="6"/>
  <c r="F125" i="6"/>
  <c r="G125" i="6"/>
  <c r="J125" i="6"/>
  <c r="K125" i="6"/>
  <c r="L125" i="6"/>
  <c r="M125" i="6"/>
  <c r="P125" i="6"/>
  <c r="Q125" i="6"/>
  <c r="R125" i="6"/>
  <c r="S125" i="6"/>
  <c r="V125" i="6"/>
  <c r="W125" i="6"/>
  <c r="X125" i="6"/>
  <c r="Y125" i="6"/>
  <c r="AB125" i="6"/>
  <c r="AC125" i="6"/>
  <c r="AD125" i="6"/>
  <c r="AE125" i="6"/>
  <c r="AH125" i="6"/>
  <c r="AI125" i="6"/>
  <c r="AJ125" i="6"/>
  <c r="AK125" i="6"/>
  <c r="AN125" i="6"/>
  <c r="AO125" i="6"/>
  <c r="AP125" i="6"/>
  <c r="AQ125" i="6"/>
  <c r="C126" i="6"/>
  <c r="C127" i="6"/>
  <c r="D127" i="6"/>
  <c r="E127" i="6"/>
  <c r="F127" i="6"/>
  <c r="G127" i="6"/>
  <c r="J127" i="6"/>
  <c r="K127" i="6"/>
  <c r="L127" i="6"/>
  <c r="M127" i="6"/>
  <c r="P127" i="6"/>
  <c r="Q127" i="6"/>
  <c r="R127" i="6"/>
  <c r="S127" i="6"/>
  <c r="V127" i="6"/>
  <c r="W127" i="6"/>
  <c r="X127" i="6"/>
  <c r="Y127" i="6"/>
  <c r="AB127" i="6"/>
  <c r="AC127" i="6"/>
  <c r="AD127" i="6"/>
  <c r="AE127" i="6"/>
  <c r="AH127" i="6"/>
  <c r="AI127" i="6"/>
  <c r="AJ127" i="6"/>
  <c r="AK127" i="6"/>
  <c r="AN127" i="6"/>
  <c r="AO127" i="6"/>
  <c r="AP127" i="6"/>
  <c r="AQ127" i="6"/>
  <c r="C128" i="6"/>
  <c r="C129" i="6"/>
  <c r="D129" i="6"/>
  <c r="E129" i="6"/>
  <c r="F129" i="6"/>
  <c r="G129" i="6"/>
  <c r="J129" i="6"/>
  <c r="K129" i="6"/>
  <c r="L129" i="6"/>
  <c r="M129" i="6"/>
  <c r="P129" i="6"/>
  <c r="Q129" i="6"/>
  <c r="R129" i="6"/>
  <c r="S129" i="6"/>
  <c r="V129" i="6"/>
  <c r="W129" i="6"/>
  <c r="X129" i="6"/>
  <c r="Y129" i="6"/>
  <c r="AB129" i="6"/>
  <c r="AC129" i="6"/>
  <c r="AD129" i="6"/>
  <c r="AE129" i="6"/>
  <c r="AH129" i="6"/>
  <c r="AI129" i="6"/>
  <c r="AJ129" i="6"/>
  <c r="AK129" i="6"/>
  <c r="AN129" i="6"/>
  <c r="AO129" i="6"/>
  <c r="AP129" i="6"/>
  <c r="AQ129" i="6"/>
  <c r="C130" i="6"/>
  <c r="C131" i="6"/>
  <c r="D131" i="6"/>
  <c r="E131" i="6"/>
  <c r="F131" i="6"/>
  <c r="G131" i="6"/>
  <c r="J131" i="6"/>
  <c r="K131" i="6"/>
  <c r="L131" i="6"/>
  <c r="M131" i="6"/>
  <c r="P131" i="6"/>
  <c r="Q131" i="6"/>
  <c r="R131" i="6"/>
  <c r="S131" i="6"/>
  <c r="V131" i="6"/>
  <c r="W131" i="6"/>
  <c r="X131" i="6"/>
  <c r="Y131" i="6"/>
  <c r="AB131" i="6"/>
  <c r="AC131" i="6"/>
  <c r="AD131" i="6"/>
  <c r="AE131" i="6"/>
  <c r="AH131" i="6"/>
  <c r="AI131" i="6"/>
  <c r="AJ131" i="6"/>
  <c r="AK131" i="6"/>
  <c r="AN131" i="6"/>
  <c r="AO131" i="6"/>
  <c r="AP131" i="6"/>
  <c r="AQ131" i="6"/>
  <c r="C132" i="6"/>
  <c r="C133" i="6"/>
  <c r="D133" i="6"/>
  <c r="E133" i="6"/>
  <c r="F133" i="6"/>
  <c r="G133" i="6"/>
  <c r="J133" i="6"/>
  <c r="K133" i="6"/>
  <c r="L133" i="6"/>
  <c r="M133" i="6"/>
  <c r="P133" i="6"/>
  <c r="Q133" i="6"/>
  <c r="R133" i="6"/>
  <c r="S133" i="6"/>
  <c r="V133" i="6"/>
  <c r="W133" i="6"/>
  <c r="X133" i="6"/>
  <c r="Y133" i="6"/>
  <c r="AB133" i="6"/>
  <c r="AC133" i="6"/>
  <c r="AD133" i="6"/>
  <c r="AE133" i="6"/>
  <c r="AH133" i="6"/>
  <c r="AI133" i="6"/>
  <c r="AJ133" i="6"/>
  <c r="AK133" i="6"/>
  <c r="AN133" i="6"/>
  <c r="AO133" i="6"/>
  <c r="AP133" i="6"/>
  <c r="AQ133" i="6"/>
  <c r="C134" i="6"/>
  <c r="C135" i="6"/>
  <c r="D135" i="6"/>
  <c r="E135" i="6"/>
  <c r="F135" i="6"/>
  <c r="G135" i="6"/>
  <c r="J135" i="6"/>
  <c r="K135" i="6"/>
  <c r="L135" i="6"/>
  <c r="M135" i="6"/>
  <c r="P135" i="6"/>
  <c r="Q135" i="6"/>
  <c r="R135" i="6"/>
  <c r="S135" i="6"/>
  <c r="V135" i="6"/>
  <c r="W135" i="6"/>
  <c r="X135" i="6"/>
  <c r="Y135" i="6"/>
  <c r="AB135" i="6"/>
  <c r="AC135" i="6"/>
  <c r="AD135" i="6"/>
  <c r="AE135" i="6"/>
  <c r="AH135" i="6"/>
  <c r="AI135" i="6"/>
  <c r="AJ135" i="6"/>
  <c r="AK135" i="6"/>
  <c r="AN135" i="6"/>
  <c r="AO135" i="6"/>
  <c r="AP135" i="6"/>
  <c r="AQ135" i="6"/>
  <c r="C136" i="6"/>
  <c r="C137" i="6"/>
  <c r="D137" i="6"/>
  <c r="E137" i="6"/>
  <c r="F137" i="6"/>
  <c r="G137" i="6"/>
  <c r="J137" i="6"/>
  <c r="K137" i="6"/>
  <c r="L137" i="6"/>
  <c r="M137" i="6"/>
  <c r="P137" i="6"/>
  <c r="Q137" i="6"/>
  <c r="R137" i="6"/>
  <c r="S137" i="6"/>
  <c r="V137" i="6"/>
  <c r="W137" i="6"/>
  <c r="X137" i="6"/>
  <c r="Y137" i="6"/>
  <c r="AB137" i="6"/>
  <c r="AC137" i="6"/>
  <c r="AD137" i="6"/>
  <c r="AE137" i="6"/>
  <c r="AH137" i="6"/>
  <c r="AI137" i="6"/>
  <c r="AJ137" i="6"/>
  <c r="AK137" i="6"/>
  <c r="AN137" i="6"/>
  <c r="AO137" i="6"/>
  <c r="AP137" i="6"/>
  <c r="AQ137" i="6"/>
  <c r="C138" i="6"/>
  <c r="C139" i="6"/>
  <c r="D139" i="6"/>
  <c r="E139" i="6"/>
  <c r="F139" i="6"/>
  <c r="G139" i="6"/>
  <c r="J139" i="6"/>
  <c r="K139" i="6"/>
  <c r="L139" i="6"/>
  <c r="M139" i="6"/>
  <c r="P139" i="6"/>
  <c r="Q139" i="6"/>
  <c r="R139" i="6"/>
  <c r="S139" i="6"/>
  <c r="V139" i="6"/>
  <c r="W139" i="6"/>
  <c r="X139" i="6"/>
  <c r="Y139" i="6"/>
  <c r="AB139" i="6"/>
  <c r="AC139" i="6"/>
  <c r="AD139" i="6"/>
  <c r="AE139" i="6"/>
  <c r="AH139" i="6"/>
  <c r="AI139" i="6"/>
  <c r="AJ139" i="6"/>
  <c r="AK139" i="6"/>
  <c r="AN139" i="6"/>
  <c r="AO139" i="6"/>
  <c r="AP139" i="6"/>
  <c r="AQ139" i="6"/>
  <c r="C140" i="6"/>
  <c r="C141" i="6"/>
  <c r="D141" i="6"/>
  <c r="E141" i="6"/>
  <c r="F141" i="6"/>
  <c r="G141" i="6"/>
  <c r="J141" i="6"/>
  <c r="K141" i="6"/>
  <c r="L141" i="6"/>
  <c r="M141" i="6"/>
  <c r="P141" i="6"/>
  <c r="Q141" i="6"/>
  <c r="R141" i="6"/>
  <c r="S141" i="6"/>
  <c r="V141" i="6"/>
  <c r="W141" i="6"/>
  <c r="X141" i="6"/>
  <c r="Y141" i="6"/>
  <c r="AB141" i="6"/>
  <c r="AC141" i="6"/>
  <c r="AD141" i="6"/>
  <c r="AE141" i="6"/>
  <c r="AH141" i="6"/>
  <c r="AI141" i="6"/>
  <c r="AJ141" i="6"/>
  <c r="AK141" i="6"/>
  <c r="AN141" i="6"/>
  <c r="AO141" i="6"/>
  <c r="AP141" i="6"/>
  <c r="AQ141" i="6"/>
  <c r="C142" i="6"/>
  <c r="C143" i="6"/>
  <c r="D143" i="6"/>
  <c r="E143" i="6"/>
  <c r="F143" i="6"/>
  <c r="G143" i="6"/>
  <c r="J143" i="6"/>
  <c r="K143" i="6"/>
  <c r="L143" i="6"/>
  <c r="M143" i="6"/>
  <c r="P143" i="6"/>
  <c r="Q143" i="6"/>
  <c r="R143" i="6"/>
  <c r="S143" i="6"/>
  <c r="V143" i="6"/>
  <c r="W143" i="6"/>
  <c r="X143" i="6"/>
  <c r="Y143" i="6"/>
  <c r="AB143" i="6"/>
  <c r="AC143" i="6"/>
  <c r="AD143" i="6"/>
  <c r="AE143" i="6"/>
  <c r="AH143" i="6"/>
  <c r="AI143" i="6"/>
  <c r="AJ143" i="6"/>
  <c r="AK143" i="6"/>
  <c r="AN143" i="6"/>
  <c r="AO143" i="6"/>
  <c r="AP143" i="6"/>
  <c r="AQ143" i="6"/>
  <c r="C144" i="6"/>
  <c r="C145" i="6"/>
  <c r="D145" i="6"/>
  <c r="E145" i="6"/>
  <c r="F145" i="6"/>
  <c r="G145" i="6"/>
  <c r="J145" i="6"/>
  <c r="K145" i="6"/>
  <c r="L145" i="6"/>
  <c r="M145" i="6"/>
  <c r="P145" i="6"/>
  <c r="Q145" i="6"/>
  <c r="R145" i="6"/>
  <c r="S145" i="6"/>
  <c r="V145" i="6"/>
  <c r="W145" i="6"/>
  <c r="X145" i="6"/>
  <c r="Y145" i="6"/>
  <c r="AB145" i="6"/>
  <c r="AC145" i="6"/>
  <c r="AD145" i="6"/>
  <c r="AE145" i="6"/>
  <c r="AH145" i="6"/>
  <c r="AI145" i="6"/>
  <c r="AJ145" i="6"/>
  <c r="AK145" i="6"/>
  <c r="AN145" i="6"/>
  <c r="AO145" i="6"/>
  <c r="AP145" i="6"/>
  <c r="AQ145" i="6"/>
  <c r="C146" i="6"/>
  <c r="C147" i="6"/>
  <c r="D147" i="6"/>
  <c r="E147" i="6"/>
  <c r="F147" i="6"/>
  <c r="G147" i="6"/>
  <c r="J147" i="6"/>
  <c r="K147" i="6"/>
  <c r="L147" i="6"/>
  <c r="M147" i="6"/>
  <c r="P147" i="6"/>
  <c r="Q147" i="6"/>
  <c r="R147" i="6"/>
  <c r="S147" i="6"/>
  <c r="V147" i="6"/>
  <c r="W147" i="6"/>
  <c r="X147" i="6"/>
  <c r="Y147" i="6"/>
  <c r="AB147" i="6"/>
  <c r="AC147" i="6"/>
  <c r="AD147" i="6"/>
  <c r="AE147" i="6"/>
  <c r="AH147" i="6"/>
  <c r="AI147" i="6"/>
  <c r="AJ147" i="6"/>
  <c r="AK147" i="6"/>
  <c r="AN147" i="6"/>
  <c r="AO147" i="6"/>
  <c r="AP147" i="6"/>
  <c r="AQ147" i="6"/>
  <c r="C148" i="6"/>
  <c r="C149" i="6"/>
  <c r="D149" i="6"/>
  <c r="E149" i="6"/>
  <c r="F149" i="6"/>
  <c r="G149" i="6"/>
  <c r="J149" i="6"/>
  <c r="K149" i="6"/>
  <c r="L149" i="6"/>
  <c r="M149" i="6"/>
  <c r="P149" i="6"/>
  <c r="Q149" i="6"/>
  <c r="R149" i="6"/>
  <c r="S149" i="6"/>
  <c r="V149" i="6"/>
  <c r="W149" i="6"/>
  <c r="X149" i="6"/>
  <c r="Y149" i="6"/>
  <c r="AB149" i="6"/>
  <c r="AC149" i="6"/>
  <c r="AD149" i="6"/>
  <c r="AE149" i="6"/>
  <c r="AH149" i="6"/>
  <c r="AI149" i="6"/>
  <c r="AJ149" i="6"/>
  <c r="AK149" i="6"/>
  <c r="AN149" i="6"/>
  <c r="AO149" i="6"/>
  <c r="AP149" i="6"/>
  <c r="AQ149" i="6"/>
  <c r="C150" i="6"/>
  <c r="C151" i="6"/>
  <c r="D151" i="6"/>
  <c r="E151" i="6"/>
  <c r="F151" i="6"/>
  <c r="G151" i="6"/>
  <c r="J151" i="6"/>
  <c r="K151" i="6"/>
  <c r="L151" i="6"/>
  <c r="M151" i="6"/>
  <c r="P151" i="6"/>
  <c r="Q151" i="6"/>
  <c r="R151" i="6"/>
  <c r="S151" i="6"/>
  <c r="V151" i="6"/>
  <c r="W151" i="6"/>
  <c r="X151" i="6"/>
  <c r="Y151" i="6"/>
  <c r="AB151" i="6"/>
  <c r="AC151" i="6"/>
  <c r="AD151" i="6"/>
  <c r="AE151" i="6"/>
  <c r="AH151" i="6"/>
  <c r="AI151" i="6"/>
  <c r="AJ151" i="6"/>
  <c r="AK151" i="6"/>
  <c r="AN151" i="6"/>
  <c r="AO151" i="6"/>
  <c r="AP151" i="6"/>
  <c r="AQ151" i="6"/>
  <c r="C152" i="6"/>
  <c r="C153" i="6"/>
  <c r="D153" i="6"/>
  <c r="E153" i="6"/>
  <c r="F153" i="6"/>
  <c r="G153" i="6"/>
  <c r="J153" i="6"/>
  <c r="K153" i="6"/>
  <c r="L153" i="6"/>
  <c r="M153" i="6"/>
  <c r="P153" i="6"/>
  <c r="Q153" i="6"/>
  <c r="R153" i="6"/>
  <c r="S153" i="6"/>
  <c r="V153" i="6"/>
  <c r="W153" i="6"/>
  <c r="X153" i="6"/>
  <c r="Y153" i="6"/>
  <c r="AB153" i="6"/>
  <c r="AC153" i="6"/>
  <c r="AD153" i="6"/>
  <c r="AE153" i="6"/>
  <c r="AH153" i="6"/>
  <c r="AI153" i="6"/>
  <c r="AJ153" i="6"/>
  <c r="AK153" i="6"/>
  <c r="AN153" i="6"/>
  <c r="AO153" i="6"/>
  <c r="AP153" i="6"/>
  <c r="AQ153" i="6"/>
  <c r="C154" i="6"/>
  <c r="C155" i="6"/>
  <c r="D155" i="6"/>
  <c r="E155" i="6"/>
  <c r="F155" i="6"/>
  <c r="G155" i="6"/>
  <c r="J155" i="6"/>
  <c r="K155" i="6"/>
  <c r="L155" i="6"/>
  <c r="M155" i="6"/>
  <c r="P155" i="6"/>
  <c r="Q155" i="6"/>
  <c r="R155" i="6"/>
  <c r="S155" i="6"/>
  <c r="V155" i="6"/>
  <c r="W155" i="6"/>
  <c r="X155" i="6"/>
  <c r="Y155" i="6"/>
  <c r="AB155" i="6"/>
  <c r="AC155" i="6"/>
  <c r="AD155" i="6"/>
  <c r="AE155" i="6"/>
  <c r="AH155" i="6"/>
  <c r="AI155" i="6"/>
  <c r="AJ155" i="6"/>
  <c r="AK155" i="6"/>
  <c r="AN155" i="6"/>
  <c r="AO155" i="6"/>
  <c r="AP155" i="6"/>
  <c r="AQ155" i="6"/>
  <c r="C156" i="6"/>
  <c r="C157" i="6"/>
  <c r="D157" i="6"/>
  <c r="E157" i="6"/>
  <c r="F157" i="6"/>
  <c r="G157" i="6"/>
  <c r="J157" i="6"/>
  <c r="K157" i="6"/>
  <c r="L157" i="6"/>
  <c r="M157" i="6"/>
  <c r="P157" i="6"/>
  <c r="Q157" i="6"/>
  <c r="R157" i="6"/>
  <c r="S157" i="6"/>
  <c r="V157" i="6"/>
  <c r="W157" i="6"/>
  <c r="X157" i="6"/>
  <c r="Y157" i="6"/>
  <c r="AB157" i="6"/>
  <c r="AC157" i="6"/>
  <c r="AD157" i="6"/>
  <c r="AE157" i="6"/>
  <c r="AH157" i="6"/>
  <c r="AI157" i="6"/>
  <c r="AJ157" i="6"/>
  <c r="AK157" i="6"/>
  <c r="AN157" i="6"/>
  <c r="AO157" i="6"/>
  <c r="AP157" i="6"/>
  <c r="AQ157" i="6"/>
  <c r="C158" i="6"/>
  <c r="C159" i="6"/>
  <c r="D159" i="6"/>
  <c r="E159" i="6"/>
  <c r="F159" i="6"/>
  <c r="G159" i="6"/>
  <c r="J159" i="6"/>
  <c r="K159" i="6"/>
  <c r="L159" i="6"/>
  <c r="M159" i="6"/>
  <c r="P159" i="6"/>
  <c r="Q159" i="6"/>
  <c r="R159" i="6"/>
  <c r="S159" i="6"/>
  <c r="V159" i="6"/>
  <c r="W159" i="6"/>
  <c r="X159" i="6"/>
  <c r="Y159" i="6"/>
  <c r="AB159" i="6"/>
  <c r="AC159" i="6"/>
  <c r="AD159" i="6"/>
  <c r="AE159" i="6"/>
  <c r="AH159" i="6"/>
  <c r="AI159" i="6"/>
  <c r="AJ159" i="6"/>
  <c r="AK159" i="6"/>
  <c r="AN159" i="6"/>
  <c r="AO159" i="6"/>
  <c r="AP159" i="6"/>
  <c r="AQ159" i="6"/>
  <c r="C160" i="6"/>
  <c r="C161" i="6"/>
  <c r="D161" i="6"/>
  <c r="E161" i="6"/>
  <c r="F161" i="6"/>
  <c r="G161" i="6"/>
  <c r="J161" i="6"/>
  <c r="K161" i="6"/>
  <c r="L161" i="6"/>
  <c r="M161" i="6"/>
  <c r="P161" i="6"/>
  <c r="Q161" i="6"/>
  <c r="R161" i="6"/>
  <c r="S161" i="6"/>
  <c r="V161" i="6"/>
  <c r="W161" i="6"/>
  <c r="X161" i="6"/>
  <c r="Y161" i="6"/>
  <c r="AB161" i="6"/>
  <c r="AC161" i="6"/>
  <c r="AD161" i="6"/>
  <c r="AE161" i="6"/>
  <c r="AH161" i="6"/>
  <c r="AI161" i="6"/>
  <c r="AJ161" i="6"/>
  <c r="AK161" i="6"/>
  <c r="AN161" i="6"/>
  <c r="AO161" i="6"/>
  <c r="AP161" i="6"/>
  <c r="AQ161" i="6"/>
  <c r="C162" i="6"/>
  <c r="C163" i="6"/>
  <c r="D163" i="6"/>
  <c r="E163" i="6"/>
  <c r="F163" i="6"/>
  <c r="G163" i="6"/>
  <c r="J163" i="6"/>
  <c r="K163" i="6"/>
  <c r="L163" i="6"/>
  <c r="M163" i="6"/>
  <c r="P163" i="6"/>
  <c r="Q163" i="6"/>
  <c r="R163" i="6"/>
  <c r="S163" i="6"/>
  <c r="V163" i="6"/>
  <c r="W163" i="6"/>
  <c r="X163" i="6"/>
  <c r="Y163" i="6"/>
  <c r="AB163" i="6"/>
  <c r="AC163" i="6"/>
  <c r="AD163" i="6"/>
  <c r="AE163" i="6"/>
  <c r="AH163" i="6"/>
  <c r="AI163" i="6"/>
  <c r="AJ163" i="6"/>
  <c r="AK163" i="6"/>
  <c r="AN163" i="6"/>
  <c r="AO163" i="6"/>
  <c r="AP163" i="6"/>
  <c r="AQ163" i="6"/>
  <c r="C164" i="6"/>
  <c r="C165" i="6"/>
  <c r="D165" i="6"/>
  <c r="E165" i="6"/>
  <c r="F165" i="6"/>
  <c r="G165" i="6"/>
  <c r="J165" i="6"/>
  <c r="K165" i="6"/>
  <c r="L165" i="6"/>
  <c r="M165" i="6"/>
  <c r="P165" i="6"/>
  <c r="Q165" i="6"/>
  <c r="R165" i="6"/>
  <c r="S165" i="6"/>
  <c r="V165" i="6"/>
  <c r="W165" i="6"/>
  <c r="X165" i="6"/>
  <c r="Y165" i="6"/>
  <c r="AB165" i="6"/>
  <c r="AC165" i="6"/>
  <c r="AD165" i="6"/>
  <c r="AE165" i="6"/>
  <c r="AH165" i="6"/>
  <c r="AI165" i="6"/>
  <c r="AJ165" i="6"/>
  <c r="AK165" i="6"/>
  <c r="AN165" i="6"/>
  <c r="AO165" i="6"/>
  <c r="AP165" i="6"/>
  <c r="AQ165" i="6"/>
  <c r="C166" i="6"/>
  <c r="C167" i="6"/>
  <c r="D167" i="6"/>
  <c r="E167" i="6"/>
  <c r="F167" i="6"/>
  <c r="G167" i="6"/>
  <c r="J167" i="6"/>
  <c r="K167" i="6"/>
  <c r="L167" i="6"/>
  <c r="M167" i="6"/>
  <c r="P167" i="6"/>
  <c r="Q167" i="6"/>
  <c r="R167" i="6"/>
  <c r="S167" i="6"/>
  <c r="V167" i="6"/>
  <c r="W167" i="6"/>
  <c r="X167" i="6"/>
  <c r="Y167" i="6"/>
  <c r="AB167" i="6"/>
  <c r="AC167" i="6"/>
  <c r="AD167" i="6"/>
  <c r="AE167" i="6"/>
  <c r="AH167" i="6"/>
  <c r="AI167" i="6"/>
  <c r="AJ167" i="6"/>
  <c r="AK167" i="6"/>
  <c r="AN167" i="6"/>
  <c r="AO167" i="6"/>
  <c r="AP167" i="6"/>
  <c r="AQ167" i="6"/>
  <c r="C168" i="6"/>
  <c r="C169" i="6"/>
  <c r="D169" i="6"/>
  <c r="E169" i="6"/>
  <c r="F169" i="6"/>
  <c r="G169" i="6"/>
  <c r="J169" i="6"/>
  <c r="K169" i="6"/>
  <c r="L169" i="6"/>
  <c r="M169" i="6"/>
  <c r="P169" i="6"/>
  <c r="Q169" i="6"/>
  <c r="R169" i="6"/>
  <c r="S169" i="6"/>
  <c r="V169" i="6"/>
  <c r="W169" i="6"/>
  <c r="X169" i="6"/>
  <c r="Y169" i="6"/>
  <c r="AB169" i="6"/>
  <c r="AC169" i="6"/>
  <c r="AD169" i="6"/>
  <c r="AE169" i="6"/>
  <c r="AH169" i="6"/>
  <c r="AI169" i="6"/>
  <c r="AJ169" i="6"/>
  <c r="AK169" i="6"/>
  <c r="AN169" i="6"/>
  <c r="AO169" i="6"/>
  <c r="AP169" i="6"/>
  <c r="AQ169" i="6"/>
  <c r="C170" i="6"/>
  <c r="C171" i="6"/>
  <c r="D171" i="6"/>
  <c r="E171" i="6"/>
  <c r="F171" i="6"/>
  <c r="G171" i="6"/>
  <c r="J171" i="6"/>
  <c r="K171" i="6"/>
  <c r="L171" i="6"/>
  <c r="M171" i="6"/>
  <c r="P171" i="6"/>
  <c r="Q171" i="6"/>
  <c r="R171" i="6"/>
  <c r="S171" i="6"/>
  <c r="V171" i="6"/>
  <c r="W171" i="6"/>
  <c r="X171" i="6"/>
  <c r="Y171" i="6"/>
  <c r="AB171" i="6"/>
  <c r="AC171" i="6"/>
  <c r="AD171" i="6"/>
  <c r="AE171" i="6"/>
  <c r="AH171" i="6"/>
  <c r="AI171" i="6"/>
  <c r="AJ171" i="6"/>
  <c r="AK171" i="6"/>
  <c r="AN171" i="6"/>
  <c r="AO171" i="6"/>
  <c r="AP171" i="6"/>
  <c r="AQ171" i="6"/>
  <c r="C172" i="6"/>
  <c r="C173" i="6"/>
  <c r="D173" i="6"/>
  <c r="E173" i="6"/>
  <c r="F173" i="6"/>
  <c r="G173" i="6"/>
  <c r="J173" i="6"/>
  <c r="K173" i="6"/>
  <c r="L173" i="6"/>
  <c r="M173" i="6"/>
  <c r="P173" i="6"/>
  <c r="Q173" i="6"/>
  <c r="R173" i="6"/>
  <c r="S173" i="6"/>
  <c r="V173" i="6"/>
  <c r="W173" i="6"/>
  <c r="X173" i="6"/>
  <c r="Y173" i="6"/>
  <c r="AB173" i="6"/>
  <c r="AC173" i="6"/>
  <c r="AD173" i="6"/>
  <c r="AE173" i="6"/>
  <c r="AH173" i="6"/>
  <c r="AI173" i="6"/>
  <c r="AJ173" i="6"/>
  <c r="AK173" i="6"/>
  <c r="AN173" i="6"/>
  <c r="AO173" i="6"/>
  <c r="AP173" i="6"/>
  <c r="AQ173" i="6"/>
  <c r="C174" i="6"/>
  <c r="C175" i="6"/>
  <c r="D175" i="6"/>
  <c r="E175" i="6"/>
  <c r="F175" i="6"/>
  <c r="G175" i="6"/>
  <c r="J175" i="6"/>
  <c r="K175" i="6"/>
  <c r="L175" i="6"/>
  <c r="M175" i="6"/>
  <c r="P175" i="6"/>
  <c r="Q175" i="6"/>
  <c r="R175" i="6"/>
  <c r="S175" i="6"/>
  <c r="V175" i="6"/>
  <c r="W175" i="6"/>
  <c r="X175" i="6"/>
  <c r="Y175" i="6"/>
  <c r="AB175" i="6"/>
  <c r="AC175" i="6"/>
  <c r="AD175" i="6"/>
  <c r="AE175" i="6"/>
  <c r="AH175" i="6"/>
  <c r="AI175" i="6"/>
  <c r="AJ175" i="6"/>
  <c r="AK175" i="6"/>
  <c r="AN175" i="6"/>
  <c r="AO175" i="6"/>
  <c r="AP175" i="6"/>
  <c r="AQ175" i="6"/>
  <c r="C176" i="6"/>
  <c r="C177" i="6"/>
  <c r="D177" i="6"/>
  <c r="E177" i="6"/>
  <c r="F177" i="6"/>
  <c r="G177" i="6"/>
  <c r="J177" i="6"/>
  <c r="K177" i="6"/>
  <c r="L177" i="6"/>
  <c r="M177" i="6"/>
  <c r="P177" i="6"/>
  <c r="Q177" i="6"/>
  <c r="R177" i="6"/>
  <c r="S177" i="6"/>
  <c r="V177" i="6"/>
  <c r="W177" i="6"/>
  <c r="X177" i="6"/>
  <c r="Y177" i="6"/>
  <c r="AB177" i="6"/>
  <c r="AC177" i="6"/>
  <c r="AD177" i="6"/>
  <c r="AE177" i="6"/>
  <c r="AH177" i="6"/>
  <c r="AI177" i="6"/>
  <c r="AJ177" i="6"/>
  <c r="AK177" i="6"/>
  <c r="AN177" i="6"/>
  <c r="AO177" i="6"/>
  <c r="AP177" i="6"/>
  <c r="AQ177" i="6"/>
  <c r="C178" i="6"/>
  <c r="C179" i="6"/>
  <c r="D179" i="6"/>
  <c r="E179" i="6"/>
  <c r="F179" i="6"/>
  <c r="G179" i="6"/>
  <c r="J179" i="6"/>
  <c r="K179" i="6"/>
  <c r="L179" i="6"/>
  <c r="M179" i="6"/>
  <c r="P179" i="6"/>
  <c r="Q179" i="6"/>
  <c r="R179" i="6"/>
  <c r="S179" i="6"/>
  <c r="V179" i="6"/>
  <c r="W179" i="6"/>
  <c r="X179" i="6"/>
  <c r="Y179" i="6"/>
  <c r="AB179" i="6"/>
  <c r="AC179" i="6"/>
  <c r="AD179" i="6"/>
  <c r="AE179" i="6"/>
  <c r="AH179" i="6"/>
  <c r="AI179" i="6"/>
  <c r="AJ179" i="6"/>
  <c r="AK179" i="6"/>
  <c r="AN179" i="6"/>
  <c r="AO179" i="6"/>
  <c r="AP179" i="6"/>
  <c r="AQ179" i="6"/>
  <c r="C180" i="6"/>
  <c r="C181" i="6"/>
  <c r="D181" i="6"/>
  <c r="E181" i="6"/>
  <c r="F181" i="6"/>
  <c r="G181" i="6"/>
  <c r="J181" i="6"/>
  <c r="K181" i="6"/>
  <c r="L181" i="6"/>
  <c r="M181" i="6"/>
  <c r="P181" i="6"/>
  <c r="Q181" i="6"/>
  <c r="R181" i="6"/>
  <c r="S181" i="6"/>
  <c r="V181" i="6"/>
  <c r="W181" i="6"/>
  <c r="X181" i="6"/>
  <c r="Y181" i="6"/>
  <c r="AB181" i="6"/>
  <c r="AC181" i="6"/>
  <c r="AD181" i="6"/>
  <c r="AE181" i="6"/>
  <c r="AH181" i="6"/>
  <c r="AI181" i="6"/>
  <c r="AJ181" i="6"/>
  <c r="AK181" i="6"/>
  <c r="AN181" i="6"/>
  <c r="AO181" i="6"/>
  <c r="AP181" i="6"/>
  <c r="AQ181" i="6"/>
  <c r="C182" i="6"/>
  <c r="C183" i="6"/>
  <c r="D183" i="6"/>
  <c r="E183" i="6"/>
  <c r="F183" i="6"/>
  <c r="G183" i="6"/>
  <c r="J183" i="6"/>
  <c r="K183" i="6"/>
  <c r="L183" i="6"/>
  <c r="M183" i="6"/>
  <c r="P183" i="6"/>
  <c r="Q183" i="6"/>
  <c r="R183" i="6"/>
  <c r="S183" i="6"/>
  <c r="V183" i="6"/>
  <c r="W183" i="6"/>
  <c r="X183" i="6"/>
  <c r="Y183" i="6"/>
  <c r="AB183" i="6"/>
  <c r="AC183" i="6"/>
  <c r="AD183" i="6"/>
  <c r="AE183" i="6"/>
  <c r="AH183" i="6"/>
  <c r="AI183" i="6"/>
  <c r="AJ183" i="6"/>
  <c r="AK183" i="6"/>
  <c r="AN183" i="6"/>
  <c r="AO183" i="6"/>
  <c r="AP183" i="6"/>
  <c r="AQ183" i="6"/>
  <c r="C184" i="6"/>
  <c r="C185" i="6"/>
  <c r="D185" i="6"/>
  <c r="E185" i="6"/>
  <c r="F185" i="6"/>
  <c r="G185" i="6"/>
  <c r="J185" i="6"/>
  <c r="K185" i="6"/>
  <c r="L185" i="6"/>
  <c r="M185" i="6"/>
  <c r="P185" i="6"/>
  <c r="Q185" i="6"/>
  <c r="R185" i="6"/>
  <c r="S185" i="6"/>
  <c r="V185" i="6"/>
  <c r="W185" i="6"/>
  <c r="X185" i="6"/>
  <c r="Y185" i="6"/>
  <c r="AB185" i="6"/>
  <c r="AC185" i="6"/>
  <c r="AD185" i="6"/>
  <c r="AE185" i="6"/>
  <c r="AH185" i="6"/>
  <c r="AI185" i="6"/>
  <c r="AJ185" i="6"/>
  <c r="AK185" i="6"/>
  <c r="AN185" i="6"/>
  <c r="AO185" i="6"/>
  <c r="AP185" i="6"/>
  <c r="AQ185" i="6"/>
  <c r="C186" i="6"/>
  <c r="C187" i="6"/>
  <c r="D187" i="6"/>
  <c r="E187" i="6"/>
  <c r="F187" i="6"/>
  <c r="G187" i="6"/>
  <c r="J187" i="6"/>
  <c r="K187" i="6"/>
  <c r="L187" i="6"/>
  <c r="M187" i="6"/>
  <c r="P187" i="6"/>
  <c r="Q187" i="6"/>
  <c r="R187" i="6"/>
  <c r="S187" i="6"/>
  <c r="V187" i="6"/>
  <c r="W187" i="6"/>
  <c r="X187" i="6"/>
  <c r="Y187" i="6"/>
  <c r="AB187" i="6"/>
  <c r="AC187" i="6"/>
  <c r="AD187" i="6"/>
  <c r="AE187" i="6"/>
  <c r="AH187" i="6"/>
  <c r="AI187" i="6"/>
  <c r="AJ187" i="6"/>
  <c r="AK187" i="6"/>
  <c r="AN187" i="6"/>
  <c r="AO187" i="6"/>
  <c r="AP187" i="6"/>
  <c r="AQ187" i="6"/>
  <c r="C188" i="6"/>
  <c r="C189" i="6"/>
  <c r="D189" i="6"/>
  <c r="E189" i="6"/>
  <c r="F189" i="6"/>
  <c r="G189" i="6"/>
  <c r="J189" i="6"/>
  <c r="K189" i="6"/>
  <c r="L189" i="6"/>
  <c r="M189" i="6"/>
  <c r="P189" i="6"/>
  <c r="Q189" i="6"/>
  <c r="R189" i="6"/>
  <c r="S189" i="6"/>
  <c r="V189" i="6"/>
  <c r="W189" i="6"/>
  <c r="X189" i="6"/>
  <c r="Y189" i="6"/>
  <c r="AB189" i="6"/>
  <c r="AC189" i="6"/>
  <c r="AD189" i="6"/>
  <c r="AE189" i="6"/>
  <c r="AH189" i="6"/>
  <c r="AI189" i="6"/>
  <c r="AJ189" i="6"/>
  <c r="AK189" i="6"/>
  <c r="AN189" i="6"/>
  <c r="AO189" i="6"/>
  <c r="AP189" i="6"/>
  <c r="AQ189" i="6"/>
  <c r="C190" i="6"/>
  <c r="C191" i="6"/>
  <c r="D191" i="6"/>
  <c r="E191" i="6"/>
  <c r="F191" i="6"/>
  <c r="G191" i="6"/>
  <c r="J191" i="6"/>
  <c r="K191" i="6"/>
  <c r="L191" i="6"/>
  <c r="M191" i="6"/>
  <c r="P191" i="6"/>
  <c r="Q191" i="6"/>
  <c r="R191" i="6"/>
  <c r="S191" i="6"/>
  <c r="V191" i="6"/>
  <c r="W191" i="6"/>
  <c r="X191" i="6"/>
  <c r="Y191" i="6"/>
  <c r="AB191" i="6"/>
  <c r="AC191" i="6"/>
  <c r="AD191" i="6"/>
  <c r="AE191" i="6"/>
  <c r="AH191" i="6"/>
  <c r="AI191" i="6"/>
  <c r="AJ191" i="6"/>
  <c r="AK191" i="6"/>
  <c r="AN191" i="6"/>
  <c r="AO191" i="6"/>
  <c r="AP191" i="6"/>
  <c r="AQ191" i="6"/>
  <c r="C192" i="6"/>
  <c r="C193" i="6"/>
  <c r="D193" i="6"/>
  <c r="E193" i="6"/>
  <c r="F193" i="6"/>
  <c r="G193" i="6"/>
  <c r="J193" i="6"/>
  <c r="K193" i="6"/>
  <c r="L193" i="6"/>
  <c r="M193" i="6"/>
  <c r="P193" i="6"/>
  <c r="Q193" i="6"/>
  <c r="R193" i="6"/>
  <c r="S193" i="6"/>
  <c r="V193" i="6"/>
  <c r="W193" i="6"/>
  <c r="X193" i="6"/>
  <c r="Y193" i="6"/>
  <c r="AB193" i="6"/>
  <c r="AC193" i="6"/>
  <c r="AD193" i="6"/>
  <c r="AE193" i="6"/>
  <c r="AH193" i="6"/>
  <c r="AI193" i="6"/>
  <c r="AJ193" i="6"/>
  <c r="AK193" i="6"/>
  <c r="AN193" i="6"/>
  <c r="AO193" i="6"/>
  <c r="AP193" i="6"/>
  <c r="AQ193" i="6"/>
  <c r="C194" i="6"/>
  <c r="C195" i="6"/>
  <c r="D195" i="6"/>
  <c r="E195" i="6"/>
  <c r="F195" i="6"/>
  <c r="G195" i="6"/>
  <c r="J195" i="6"/>
  <c r="K195" i="6"/>
  <c r="L195" i="6"/>
  <c r="M195" i="6"/>
  <c r="P195" i="6"/>
  <c r="Q195" i="6"/>
  <c r="R195" i="6"/>
  <c r="S195" i="6"/>
  <c r="V195" i="6"/>
  <c r="W195" i="6"/>
  <c r="X195" i="6"/>
  <c r="Y195" i="6"/>
  <c r="AB195" i="6"/>
  <c r="AC195" i="6"/>
  <c r="AD195" i="6"/>
  <c r="AE195" i="6"/>
  <c r="AH195" i="6"/>
  <c r="AI195" i="6"/>
  <c r="AJ195" i="6"/>
  <c r="AK195" i="6"/>
  <c r="AN195" i="6"/>
  <c r="AO195" i="6"/>
  <c r="AP195" i="6"/>
  <c r="AQ195" i="6"/>
  <c r="C196" i="6"/>
  <c r="C197" i="6"/>
  <c r="D197" i="6"/>
  <c r="E197" i="6"/>
  <c r="F197" i="6"/>
  <c r="G197" i="6"/>
  <c r="J197" i="6"/>
  <c r="K197" i="6"/>
  <c r="L197" i="6"/>
  <c r="M197" i="6"/>
  <c r="P197" i="6"/>
  <c r="Q197" i="6"/>
  <c r="R197" i="6"/>
  <c r="S197" i="6"/>
  <c r="V197" i="6"/>
  <c r="W197" i="6"/>
  <c r="X197" i="6"/>
  <c r="Y197" i="6"/>
  <c r="AB197" i="6"/>
  <c r="AC197" i="6"/>
  <c r="AD197" i="6"/>
  <c r="AE197" i="6"/>
  <c r="AH197" i="6"/>
  <c r="AI197" i="6"/>
  <c r="AJ197" i="6"/>
  <c r="AK197" i="6"/>
  <c r="AN197" i="6"/>
  <c r="AO197" i="6"/>
  <c r="AP197" i="6"/>
  <c r="AQ197" i="6"/>
  <c r="C198" i="6"/>
  <c r="C199" i="6"/>
  <c r="D199" i="6"/>
  <c r="E199" i="6"/>
  <c r="F199" i="6"/>
  <c r="G199" i="6"/>
  <c r="J199" i="6"/>
  <c r="K199" i="6"/>
  <c r="L199" i="6"/>
  <c r="M199" i="6"/>
  <c r="P199" i="6"/>
  <c r="Q199" i="6"/>
  <c r="R199" i="6"/>
  <c r="S199" i="6"/>
  <c r="V199" i="6"/>
  <c r="W199" i="6"/>
  <c r="X199" i="6"/>
  <c r="Y199" i="6"/>
  <c r="AB199" i="6"/>
  <c r="AC199" i="6"/>
  <c r="AD199" i="6"/>
  <c r="AE199" i="6"/>
  <c r="AH199" i="6"/>
  <c r="AI199" i="6"/>
  <c r="AJ199" i="6"/>
  <c r="AK199" i="6"/>
  <c r="AN199" i="6"/>
  <c r="AO199" i="6"/>
  <c r="AP199" i="6"/>
  <c r="AQ199" i="6"/>
  <c r="C200" i="6"/>
  <c r="C201" i="6"/>
  <c r="D201" i="6"/>
  <c r="E201" i="6"/>
  <c r="F201" i="6"/>
  <c r="G201" i="6"/>
  <c r="J201" i="6"/>
  <c r="K201" i="6"/>
  <c r="L201" i="6"/>
  <c r="M201" i="6"/>
  <c r="P201" i="6"/>
  <c r="Q201" i="6"/>
  <c r="R201" i="6"/>
  <c r="S201" i="6"/>
  <c r="V201" i="6"/>
  <c r="W201" i="6"/>
  <c r="X201" i="6"/>
  <c r="Y201" i="6"/>
  <c r="AB201" i="6"/>
  <c r="AC201" i="6"/>
  <c r="AD201" i="6"/>
  <c r="AE201" i="6"/>
  <c r="AH201" i="6"/>
  <c r="AI201" i="6"/>
  <c r="AJ201" i="6"/>
  <c r="AK201" i="6"/>
  <c r="AN201" i="6"/>
  <c r="AO201" i="6"/>
  <c r="AP201" i="6"/>
  <c r="AQ201" i="6"/>
  <c r="C202" i="6"/>
  <c r="C203" i="6"/>
  <c r="D203" i="6"/>
  <c r="E203" i="6"/>
  <c r="F203" i="6"/>
  <c r="G203" i="6"/>
  <c r="J203" i="6"/>
  <c r="K203" i="6"/>
  <c r="L203" i="6"/>
  <c r="M203" i="6"/>
  <c r="P203" i="6"/>
  <c r="Q203" i="6"/>
  <c r="R203" i="6"/>
  <c r="S203" i="6"/>
  <c r="V203" i="6"/>
  <c r="W203" i="6"/>
  <c r="X203" i="6"/>
  <c r="Y203" i="6"/>
  <c r="AB203" i="6"/>
  <c r="AC203" i="6"/>
  <c r="AD203" i="6"/>
  <c r="AE203" i="6"/>
  <c r="AH203" i="6"/>
  <c r="AI203" i="6"/>
  <c r="AJ203" i="6"/>
  <c r="AK203" i="6"/>
  <c r="AN203" i="6"/>
  <c r="AO203" i="6"/>
  <c r="AP203" i="6"/>
  <c r="AQ203" i="6"/>
  <c r="C204" i="6"/>
  <c r="C205" i="6"/>
  <c r="D205" i="6"/>
  <c r="E205" i="6"/>
  <c r="F205" i="6"/>
  <c r="G205" i="6"/>
  <c r="J205" i="6"/>
  <c r="K205" i="6"/>
  <c r="L205" i="6"/>
  <c r="M205" i="6"/>
  <c r="P205" i="6"/>
  <c r="Q205" i="6"/>
  <c r="R205" i="6"/>
  <c r="S205" i="6"/>
  <c r="V205" i="6"/>
  <c r="W205" i="6"/>
  <c r="X205" i="6"/>
  <c r="Y205" i="6"/>
  <c r="AB205" i="6"/>
  <c r="AC205" i="6"/>
  <c r="AD205" i="6"/>
  <c r="AE205" i="6"/>
  <c r="AH205" i="6"/>
  <c r="AI205" i="6"/>
  <c r="AJ205" i="6"/>
  <c r="AK205" i="6"/>
  <c r="AN205" i="6"/>
  <c r="AO205" i="6"/>
  <c r="AP205" i="6"/>
  <c r="AQ205" i="6"/>
  <c r="C206" i="6"/>
  <c r="E201" i="1"/>
  <c r="F201" i="1"/>
  <c r="G201" i="1"/>
  <c r="H201" i="1"/>
  <c r="K201" i="1"/>
  <c r="L201" i="1"/>
  <c r="M201" i="1"/>
  <c r="N201" i="1"/>
  <c r="Q201" i="1"/>
  <c r="R201" i="1"/>
  <c r="S201" i="1"/>
  <c r="T201" i="1"/>
  <c r="W201" i="1"/>
  <c r="X201" i="1"/>
  <c r="Y201" i="1"/>
  <c r="Z201" i="1"/>
  <c r="AC201" i="1"/>
  <c r="AD201" i="1"/>
  <c r="AE201" i="1"/>
  <c r="AF201" i="1"/>
  <c r="AI201" i="1"/>
  <c r="AJ201" i="1"/>
  <c r="AK201" i="1"/>
  <c r="AL201" i="1"/>
  <c r="AO201" i="1"/>
  <c r="AP201" i="1"/>
  <c r="AQ201" i="1"/>
  <c r="E203" i="1"/>
  <c r="F203" i="1"/>
  <c r="G203" i="1"/>
  <c r="H203" i="1"/>
  <c r="K203" i="1"/>
  <c r="L203" i="1"/>
  <c r="M203" i="1"/>
  <c r="N203" i="1"/>
  <c r="Q203" i="1"/>
  <c r="R203" i="1"/>
  <c r="S203" i="1"/>
  <c r="T203" i="1"/>
  <c r="W203" i="1"/>
  <c r="X203" i="1"/>
  <c r="Y203" i="1"/>
  <c r="Z203" i="1"/>
  <c r="AC203" i="1"/>
  <c r="AD203" i="1"/>
  <c r="AE203" i="1"/>
  <c r="AF203" i="1"/>
  <c r="AI203" i="1"/>
  <c r="AJ203" i="1"/>
  <c r="AK203" i="1"/>
  <c r="AL203" i="1"/>
  <c r="AO203" i="1"/>
  <c r="AP203" i="1"/>
  <c r="AQ203" i="1"/>
  <c r="B203" i="6"/>
  <c r="E205" i="1"/>
  <c r="F205" i="1"/>
  <c r="G205" i="1"/>
  <c r="H205" i="1"/>
  <c r="K205" i="1"/>
  <c r="L205" i="1"/>
  <c r="M205" i="1"/>
  <c r="N205" i="1"/>
  <c r="Q205" i="1"/>
  <c r="R205" i="1"/>
  <c r="S205" i="1"/>
  <c r="T205" i="1"/>
  <c r="W205" i="1"/>
  <c r="X205" i="1"/>
  <c r="Y205" i="1"/>
  <c r="Z205" i="1"/>
  <c r="AC205" i="1"/>
  <c r="AD205" i="1"/>
  <c r="AE205" i="1"/>
  <c r="AF205" i="1"/>
  <c r="AI205" i="1"/>
  <c r="AJ205" i="1"/>
  <c r="AK205" i="1"/>
  <c r="AL205" i="1"/>
  <c r="AO205" i="1"/>
  <c r="AP205" i="1"/>
  <c r="AQ205" i="1"/>
  <c r="E207" i="1"/>
  <c r="F207" i="1"/>
  <c r="G207" i="1"/>
  <c r="H207" i="1"/>
  <c r="K207" i="1"/>
  <c r="L207" i="1"/>
  <c r="M207" i="1"/>
  <c r="N207" i="1"/>
  <c r="Q207" i="1"/>
  <c r="R207" i="1"/>
  <c r="S207" i="1"/>
  <c r="T207" i="1"/>
  <c r="W207" i="1"/>
  <c r="X207" i="1"/>
  <c r="Y207" i="1"/>
  <c r="Z207" i="1"/>
  <c r="AC207" i="1"/>
  <c r="AD207" i="1"/>
  <c r="AE207" i="1"/>
  <c r="AF207" i="1"/>
  <c r="AI207" i="1"/>
  <c r="AJ207" i="1"/>
  <c r="AK207" i="1"/>
  <c r="AL207" i="1"/>
  <c r="AO207" i="1"/>
  <c r="AP207" i="1"/>
  <c r="AQ207" i="1"/>
  <c r="E47" i="1"/>
  <c r="F47" i="1"/>
  <c r="G47" i="1"/>
  <c r="H47" i="1"/>
  <c r="K47" i="1"/>
  <c r="L47" i="1"/>
  <c r="M47" i="1"/>
  <c r="N47" i="1"/>
  <c r="Q47" i="1"/>
  <c r="R47" i="1"/>
  <c r="S47" i="1"/>
  <c r="T47" i="1"/>
  <c r="W47" i="1"/>
  <c r="X47" i="1"/>
  <c r="Y47" i="1"/>
  <c r="Z47" i="1"/>
  <c r="AC47" i="1"/>
  <c r="AD47" i="1"/>
  <c r="AE47" i="1"/>
  <c r="AF47" i="1"/>
  <c r="AI47" i="1"/>
  <c r="AJ47" i="1"/>
  <c r="AK47" i="1"/>
  <c r="AL47" i="1"/>
  <c r="AO47" i="1"/>
  <c r="AP47" i="1"/>
  <c r="AQ47" i="1"/>
  <c r="E49" i="1"/>
  <c r="F49" i="1"/>
  <c r="G49" i="1"/>
  <c r="H49" i="1"/>
  <c r="K49" i="1"/>
  <c r="L49" i="1"/>
  <c r="M49" i="1"/>
  <c r="N49" i="1"/>
  <c r="Q49" i="1"/>
  <c r="R49" i="1"/>
  <c r="S49" i="1"/>
  <c r="T49" i="1"/>
  <c r="W49" i="1"/>
  <c r="X49" i="1"/>
  <c r="Y49" i="1"/>
  <c r="Z49" i="1"/>
  <c r="AC49" i="1"/>
  <c r="AD49" i="1"/>
  <c r="AE49" i="1"/>
  <c r="AF49" i="1"/>
  <c r="AI49" i="1"/>
  <c r="AJ49" i="1"/>
  <c r="AK49" i="1"/>
  <c r="AL49" i="1"/>
  <c r="AO49" i="1"/>
  <c r="AP49" i="1"/>
  <c r="AQ49" i="1"/>
  <c r="E51" i="1"/>
  <c r="F51" i="1"/>
  <c r="G51" i="1"/>
  <c r="H51" i="1"/>
  <c r="K51" i="1"/>
  <c r="L51" i="1"/>
  <c r="M51" i="1"/>
  <c r="N51" i="1"/>
  <c r="Q51" i="1"/>
  <c r="R51" i="1"/>
  <c r="S51" i="1"/>
  <c r="T51" i="1"/>
  <c r="W51" i="1"/>
  <c r="X51" i="1"/>
  <c r="Y51" i="1"/>
  <c r="Z51" i="1"/>
  <c r="AC51" i="1"/>
  <c r="AD51" i="1"/>
  <c r="AE51" i="1"/>
  <c r="AF51" i="1"/>
  <c r="AI51" i="1"/>
  <c r="AJ51" i="1"/>
  <c r="AK51" i="1"/>
  <c r="AL51" i="1"/>
  <c r="AO51" i="1"/>
  <c r="AP51" i="1"/>
  <c r="AQ51" i="1"/>
  <c r="E53" i="1"/>
  <c r="F53" i="1"/>
  <c r="G53" i="1"/>
  <c r="H53" i="1"/>
  <c r="K53" i="1"/>
  <c r="L53" i="1"/>
  <c r="M53" i="1"/>
  <c r="N53" i="1"/>
  <c r="Q53" i="1"/>
  <c r="R53" i="1"/>
  <c r="S53" i="1"/>
  <c r="T53" i="1"/>
  <c r="W53" i="1"/>
  <c r="X53" i="1"/>
  <c r="Y53" i="1"/>
  <c r="Z53" i="1"/>
  <c r="AC53" i="1"/>
  <c r="AD53" i="1"/>
  <c r="AE53" i="1"/>
  <c r="AF53" i="1"/>
  <c r="AI53" i="1"/>
  <c r="AJ53" i="1"/>
  <c r="AK53" i="1"/>
  <c r="AL53" i="1"/>
  <c r="AO53" i="1"/>
  <c r="AP53" i="1"/>
  <c r="AQ53" i="1"/>
  <c r="C54" i="8"/>
  <c r="E55" i="1"/>
  <c r="F55" i="1"/>
  <c r="G55" i="1"/>
  <c r="H55" i="1"/>
  <c r="K55" i="1"/>
  <c r="L55" i="1"/>
  <c r="M55" i="1"/>
  <c r="N55" i="1"/>
  <c r="Q55" i="1"/>
  <c r="R55" i="1"/>
  <c r="S55" i="1"/>
  <c r="T55" i="1"/>
  <c r="W55" i="1"/>
  <c r="X55" i="1"/>
  <c r="Y55" i="1"/>
  <c r="Z55" i="1"/>
  <c r="AC55" i="1"/>
  <c r="AD55" i="1"/>
  <c r="AE55" i="1"/>
  <c r="AF55" i="1"/>
  <c r="AI55" i="1"/>
  <c r="AJ55" i="1"/>
  <c r="AK55" i="1"/>
  <c r="AL55" i="1"/>
  <c r="AO55" i="1"/>
  <c r="AP55" i="1"/>
  <c r="AQ55" i="1"/>
  <c r="E57" i="1"/>
  <c r="F57" i="1"/>
  <c r="G57" i="1"/>
  <c r="H57" i="1"/>
  <c r="K57" i="1"/>
  <c r="L57" i="1"/>
  <c r="M57" i="1"/>
  <c r="N57" i="1"/>
  <c r="Q57" i="1"/>
  <c r="R57" i="1"/>
  <c r="S57" i="1"/>
  <c r="T57" i="1"/>
  <c r="W57" i="1"/>
  <c r="X57" i="1"/>
  <c r="Y57" i="1"/>
  <c r="Z57" i="1"/>
  <c r="AC57" i="1"/>
  <c r="AD57" i="1"/>
  <c r="AE57" i="1"/>
  <c r="AF57" i="1"/>
  <c r="AI57" i="1"/>
  <c r="AJ57" i="1"/>
  <c r="AK57" i="1"/>
  <c r="AL57" i="1"/>
  <c r="AO57" i="1"/>
  <c r="AP57" i="1"/>
  <c r="AQ57" i="1"/>
  <c r="E59" i="1"/>
  <c r="F59" i="1"/>
  <c r="G59" i="1"/>
  <c r="H59" i="1"/>
  <c r="K59" i="1"/>
  <c r="L59" i="1"/>
  <c r="M59" i="1"/>
  <c r="N59" i="1"/>
  <c r="Q59" i="1"/>
  <c r="R59" i="1"/>
  <c r="S59" i="1"/>
  <c r="T59" i="1"/>
  <c r="W59" i="1"/>
  <c r="X59" i="1"/>
  <c r="Y59" i="1"/>
  <c r="Z59" i="1"/>
  <c r="AC59" i="1"/>
  <c r="AD59" i="1"/>
  <c r="AE59" i="1"/>
  <c r="AF59" i="1"/>
  <c r="AI59" i="1"/>
  <c r="AJ59" i="1"/>
  <c r="AK59" i="1"/>
  <c r="AL59" i="1"/>
  <c r="AO59" i="1"/>
  <c r="AP59" i="1"/>
  <c r="AQ59" i="1"/>
  <c r="E61" i="1"/>
  <c r="F61" i="1"/>
  <c r="G61" i="1"/>
  <c r="H61" i="1"/>
  <c r="K61" i="1"/>
  <c r="L61" i="1"/>
  <c r="M61" i="1"/>
  <c r="N61" i="1"/>
  <c r="Q61" i="1"/>
  <c r="R61" i="1"/>
  <c r="S61" i="1"/>
  <c r="T61" i="1"/>
  <c r="W61" i="1"/>
  <c r="X61" i="1"/>
  <c r="Y61" i="1"/>
  <c r="Z61" i="1"/>
  <c r="AC61" i="1"/>
  <c r="AD61" i="1"/>
  <c r="AE61" i="1"/>
  <c r="AF61" i="1"/>
  <c r="AI61" i="1"/>
  <c r="AJ61" i="1"/>
  <c r="AK61" i="1"/>
  <c r="AL61" i="1"/>
  <c r="AO61" i="1"/>
  <c r="AP61" i="1"/>
  <c r="AQ61" i="1"/>
  <c r="E63" i="1"/>
  <c r="F63" i="1"/>
  <c r="G63" i="1"/>
  <c r="H63" i="1"/>
  <c r="K63" i="1"/>
  <c r="L63" i="1"/>
  <c r="M63" i="1"/>
  <c r="N63" i="1"/>
  <c r="Q63" i="1"/>
  <c r="R63" i="1"/>
  <c r="S63" i="1"/>
  <c r="T63" i="1"/>
  <c r="W63" i="1"/>
  <c r="X63" i="1"/>
  <c r="Y63" i="1"/>
  <c r="Z63" i="1"/>
  <c r="AC63" i="1"/>
  <c r="AD63" i="1"/>
  <c r="AE63" i="1"/>
  <c r="AF63" i="1"/>
  <c r="AI63" i="1"/>
  <c r="AJ63" i="1"/>
  <c r="AK63" i="1"/>
  <c r="AL63" i="1"/>
  <c r="AO63" i="1"/>
  <c r="AP63" i="1"/>
  <c r="AQ63" i="1"/>
  <c r="E65" i="1"/>
  <c r="F65" i="1"/>
  <c r="G65" i="1"/>
  <c r="H65" i="1"/>
  <c r="K65" i="1"/>
  <c r="L65" i="1"/>
  <c r="M65" i="1"/>
  <c r="N65" i="1"/>
  <c r="Q65" i="1"/>
  <c r="R65" i="1"/>
  <c r="S65" i="1"/>
  <c r="T65" i="1"/>
  <c r="W65" i="1"/>
  <c r="X65" i="1"/>
  <c r="Y65" i="1"/>
  <c r="Z65" i="1"/>
  <c r="AC65" i="1"/>
  <c r="AD65" i="1"/>
  <c r="AE65" i="1"/>
  <c r="AF65" i="1"/>
  <c r="AI65" i="1"/>
  <c r="AJ65" i="1"/>
  <c r="AK65" i="1"/>
  <c r="AL65" i="1"/>
  <c r="AO65" i="1"/>
  <c r="AP65" i="1"/>
  <c r="AQ65" i="1"/>
  <c r="E67" i="1"/>
  <c r="F67" i="1"/>
  <c r="G67" i="1"/>
  <c r="H67" i="1"/>
  <c r="K67" i="1"/>
  <c r="L67" i="1"/>
  <c r="M67" i="1"/>
  <c r="N67" i="1"/>
  <c r="Q67" i="1"/>
  <c r="R67" i="1"/>
  <c r="S67" i="1"/>
  <c r="T67" i="1"/>
  <c r="W67" i="1"/>
  <c r="X67" i="1"/>
  <c r="Y67" i="1"/>
  <c r="Z67" i="1"/>
  <c r="AC67" i="1"/>
  <c r="AD67" i="1"/>
  <c r="AE67" i="1"/>
  <c r="AF67" i="1"/>
  <c r="AI67" i="1"/>
  <c r="AJ67" i="1"/>
  <c r="AK67" i="1"/>
  <c r="AL67" i="1"/>
  <c r="AO67" i="1"/>
  <c r="AP67" i="1"/>
  <c r="AQ67" i="1"/>
  <c r="E69" i="1"/>
  <c r="F69" i="1"/>
  <c r="G69" i="1"/>
  <c r="H69" i="1"/>
  <c r="K69" i="1"/>
  <c r="L69" i="1"/>
  <c r="M69" i="1"/>
  <c r="N69" i="1"/>
  <c r="Q69" i="1"/>
  <c r="R69" i="1"/>
  <c r="S69" i="1"/>
  <c r="T69" i="1"/>
  <c r="W69" i="1"/>
  <c r="X69" i="1"/>
  <c r="Y69" i="1"/>
  <c r="Z69" i="1"/>
  <c r="AC69" i="1"/>
  <c r="AD69" i="1"/>
  <c r="AE69" i="1"/>
  <c r="AF69" i="1"/>
  <c r="AI69" i="1"/>
  <c r="AJ69" i="1"/>
  <c r="AK69" i="1"/>
  <c r="AL69" i="1"/>
  <c r="AO69" i="1"/>
  <c r="AP69" i="1"/>
  <c r="AQ69" i="1"/>
  <c r="C70" i="8"/>
  <c r="E71" i="1"/>
  <c r="F71" i="1"/>
  <c r="G71" i="1"/>
  <c r="H71" i="1"/>
  <c r="K71" i="1"/>
  <c r="L71" i="1"/>
  <c r="M71" i="1"/>
  <c r="N71" i="1"/>
  <c r="Q71" i="1"/>
  <c r="R71" i="1"/>
  <c r="S71" i="1"/>
  <c r="T71" i="1"/>
  <c r="W71" i="1"/>
  <c r="X71" i="1"/>
  <c r="Y71" i="1"/>
  <c r="Z71" i="1"/>
  <c r="AC71" i="1"/>
  <c r="AD71" i="1"/>
  <c r="AE71" i="1"/>
  <c r="AF71" i="1"/>
  <c r="AI71" i="1"/>
  <c r="AJ71" i="1"/>
  <c r="AK71" i="1"/>
  <c r="AL71" i="1"/>
  <c r="AO71" i="1"/>
  <c r="AP71" i="1"/>
  <c r="AQ71" i="1"/>
  <c r="E73" i="1"/>
  <c r="F73" i="1"/>
  <c r="G73" i="1"/>
  <c r="H73" i="1"/>
  <c r="K73" i="1"/>
  <c r="L73" i="1"/>
  <c r="M73" i="1"/>
  <c r="N73" i="1"/>
  <c r="Q73" i="1"/>
  <c r="R73" i="1"/>
  <c r="S73" i="1"/>
  <c r="T73" i="1"/>
  <c r="W73" i="1"/>
  <c r="X73" i="1"/>
  <c r="Y73" i="1"/>
  <c r="Z73" i="1"/>
  <c r="AC73" i="1"/>
  <c r="AD73" i="1"/>
  <c r="AE73" i="1"/>
  <c r="AF73" i="1"/>
  <c r="AI73" i="1"/>
  <c r="AJ73" i="1"/>
  <c r="AK73" i="1"/>
  <c r="AL73" i="1"/>
  <c r="AO73" i="1"/>
  <c r="AP73" i="1"/>
  <c r="AQ73" i="1"/>
  <c r="E75" i="1"/>
  <c r="F75" i="1"/>
  <c r="G75" i="1"/>
  <c r="H75" i="1"/>
  <c r="K75" i="1"/>
  <c r="L75" i="1"/>
  <c r="M75" i="1"/>
  <c r="N75" i="1"/>
  <c r="Q75" i="1"/>
  <c r="R75" i="1"/>
  <c r="S75" i="1"/>
  <c r="T75" i="1"/>
  <c r="W75" i="1"/>
  <c r="X75" i="1"/>
  <c r="Y75" i="1"/>
  <c r="Z75" i="1"/>
  <c r="AC75" i="1"/>
  <c r="AD75" i="1"/>
  <c r="AE75" i="1"/>
  <c r="AF75" i="1"/>
  <c r="AI75" i="1"/>
  <c r="AJ75" i="1"/>
  <c r="AK75" i="1"/>
  <c r="AL75" i="1"/>
  <c r="AO75" i="1"/>
  <c r="AP75" i="1"/>
  <c r="AQ75" i="1"/>
  <c r="E77" i="1"/>
  <c r="F77" i="1"/>
  <c r="G77" i="1"/>
  <c r="H77" i="1"/>
  <c r="K77" i="1"/>
  <c r="L77" i="1"/>
  <c r="M77" i="1"/>
  <c r="N77" i="1"/>
  <c r="Q77" i="1"/>
  <c r="R77" i="1"/>
  <c r="S77" i="1"/>
  <c r="T77" i="1"/>
  <c r="W77" i="1"/>
  <c r="X77" i="1"/>
  <c r="Y77" i="1"/>
  <c r="Z77" i="1"/>
  <c r="AC77" i="1"/>
  <c r="AD77" i="1"/>
  <c r="AE77" i="1"/>
  <c r="AF77" i="1"/>
  <c r="AI77" i="1"/>
  <c r="AJ77" i="1"/>
  <c r="AK77" i="1"/>
  <c r="AL77" i="1"/>
  <c r="AO77" i="1"/>
  <c r="AP77" i="1"/>
  <c r="AQ77" i="1"/>
  <c r="E79" i="1"/>
  <c r="F79" i="1"/>
  <c r="G79" i="1"/>
  <c r="H79" i="1"/>
  <c r="K79" i="1"/>
  <c r="L79" i="1"/>
  <c r="M79" i="1"/>
  <c r="N79" i="1"/>
  <c r="Q79" i="1"/>
  <c r="R79" i="1"/>
  <c r="S79" i="1"/>
  <c r="T79" i="1"/>
  <c r="W79" i="1"/>
  <c r="X79" i="1"/>
  <c r="Y79" i="1"/>
  <c r="Z79" i="1"/>
  <c r="AC79" i="1"/>
  <c r="AD79" i="1"/>
  <c r="AE79" i="1"/>
  <c r="AF79" i="1"/>
  <c r="AI79" i="1"/>
  <c r="AJ79" i="1"/>
  <c r="AK79" i="1"/>
  <c r="AL79" i="1"/>
  <c r="AO79" i="1"/>
  <c r="AP79" i="1"/>
  <c r="AQ79" i="1"/>
  <c r="E81" i="1"/>
  <c r="F81" i="1"/>
  <c r="G81" i="1"/>
  <c r="H81" i="1"/>
  <c r="K81" i="1"/>
  <c r="L81" i="1"/>
  <c r="M81" i="1"/>
  <c r="N81" i="1"/>
  <c r="Q81" i="1"/>
  <c r="R81" i="1"/>
  <c r="S81" i="1"/>
  <c r="T81" i="1"/>
  <c r="W81" i="1"/>
  <c r="X81" i="1"/>
  <c r="Y81" i="1"/>
  <c r="Z81" i="1"/>
  <c r="AC81" i="1"/>
  <c r="AD81" i="1"/>
  <c r="AE81" i="1"/>
  <c r="AF81" i="1"/>
  <c r="AI81" i="1"/>
  <c r="AJ81" i="1"/>
  <c r="AK81" i="1"/>
  <c r="AL81" i="1"/>
  <c r="AO81" i="1"/>
  <c r="AP81" i="1"/>
  <c r="AQ81" i="1"/>
  <c r="E83" i="1"/>
  <c r="F83" i="1"/>
  <c r="G83" i="1"/>
  <c r="H83" i="1"/>
  <c r="K83" i="1"/>
  <c r="L83" i="1"/>
  <c r="M83" i="1"/>
  <c r="N83" i="1"/>
  <c r="Q83" i="1"/>
  <c r="R83" i="1"/>
  <c r="S83" i="1"/>
  <c r="T83" i="1"/>
  <c r="W83" i="1"/>
  <c r="X83" i="1"/>
  <c r="Y83" i="1"/>
  <c r="Z83" i="1"/>
  <c r="AC83" i="1"/>
  <c r="AD83" i="1"/>
  <c r="AE83" i="1"/>
  <c r="AF83" i="1"/>
  <c r="AI83" i="1"/>
  <c r="AJ83" i="1"/>
  <c r="AK83" i="1"/>
  <c r="AL83" i="1"/>
  <c r="AO83" i="1"/>
  <c r="AP83" i="1"/>
  <c r="AQ83" i="1"/>
  <c r="E85" i="1"/>
  <c r="F85" i="1"/>
  <c r="G85" i="1"/>
  <c r="H85" i="1"/>
  <c r="K85" i="1"/>
  <c r="L85" i="1"/>
  <c r="M85" i="1"/>
  <c r="N85" i="1"/>
  <c r="Q85" i="1"/>
  <c r="R85" i="1"/>
  <c r="S85" i="1"/>
  <c r="T85" i="1"/>
  <c r="W85" i="1"/>
  <c r="X85" i="1"/>
  <c r="Y85" i="1"/>
  <c r="Z85" i="1"/>
  <c r="AC85" i="1"/>
  <c r="AD85" i="1"/>
  <c r="AE85" i="1"/>
  <c r="AF85" i="1"/>
  <c r="AI85" i="1"/>
  <c r="AJ85" i="1"/>
  <c r="AK85" i="1"/>
  <c r="AL85" i="1"/>
  <c r="AO85" i="1"/>
  <c r="AP85" i="1"/>
  <c r="AQ85" i="1"/>
  <c r="C86" i="8"/>
  <c r="E87" i="1"/>
  <c r="F87" i="1"/>
  <c r="G87" i="1"/>
  <c r="H87" i="1"/>
  <c r="K87" i="1"/>
  <c r="L87" i="1"/>
  <c r="M87" i="1"/>
  <c r="N87" i="1"/>
  <c r="Q87" i="1"/>
  <c r="R87" i="1"/>
  <c r="S87" i="1"/>
  <c r="T87" i="1"/>
  <c r="W87" i="1"/>
  <c r="X87" i="1"/>
  <c r="Y87" i="1"/>
  <c r="Z87" i="1"/>
  <c r="AC87" i="1"/>
  <c r="AD87" i="1"/>
  <c r="AE87" i="1"/>
  <c r="AF87" i="1"/>
  <c r="AI87" i="1"/>
  <c r="AJ87" i="1"/>
  <c r="AK87" i="1"/>
  <c r="AL87" i="1"/>
  <c r="AO87" i="1"/>
  <c r="AP87" i="1"/>
  <c r="AQ87" i="1"/>
  <c r="E89" i="1"/>
  <c r="F89" i="1"/>
  <c r="G89" i="1"/>
  <c r="H89" i="1"/>
  <c r="K89" i="1"/>
  <c r="L89" i="1"/>
  <c r="M89" i="1"/>
  <c r="N89" i="1"/>
  <c r="Q89" i="1"/>
  <c r="R89" i="1"/>
  <c r="S89" i="1"/>
  <c r="T89" i="1"/>
  <c r="W89" i="1"/>
  <c r="X89" i="1"/>
  <c r="Y89" i="1"/>
  <c r="Z89" i="1"/>
  <c r="AC89" i="1"/>
  <c r="AD89" i="1"/>
  <c r="AE89" i="1"/>
  <c r="AF89" i="1"/>
  <c r="AI89" i="1"/>
  <c r="AJ89" i="1"/>
  <c r="AK89" i="1"/>
  <c r="AL89" i="1"/>
  <c r="AO89" i="1"/>
  <c r="AP89" i="1"/>
  <c r="AQ89" i="1"/>
  <c r="E91" i="1"/>
  <c r="F91" i="1"/>
  <c r="G91" i="1"/>
  <c r="H91" i="1"/>
  <c r="K91" i="1"/>
  <c r="L91" i="1"/>
  <c r="M91" i="1"/>
  <c r="N91" i="1"/>
  <c r="Q91" i="1"/>
  <c r="R91" i="1"/>
  <c r="S91" i="1"/>
  <c r="T91" i="1"/>
  <c r="W91" i="1"/>
  <c r="X91" i="1"/>
  <c r="Y91" i="1"/>
  <c r="Z91" i="1"/>
  <c r="AC91" i="1"/>
  <c r="AD91" i="1"/>
  <c r="AE91" i="1"/>
  <c r="AF91" i="1"/>
  <c r="AI91" i="1"/>
  <c r="AJ91" i="1"/>
  <c r="AK91" i="1"/>
  <c r="AL91" i="1"/>
  <c r="AO91" i="1"/>
  <c r="AP91" i="1"/>
  <c r="AQ91" i="1"/>
  <c r="E93" i="1"/>
  <c r="F93" i="1"/>
  <c r="G93" i="1"/>
  <c r="H93" i="1"/>
  <c r="K93" i="1"/>
  <c r="L93" i="1"/>
  <c r="M93" i="1"/>
  <c r="N93" i="1"/>
  <c r="Q93" i="1"/>
  <c r="R93" i="1"/>
  <c r="S93" i="1"/>
  <c r="T93" i="1"/>
  <c r="W93" i="1"/>
  <c r="X93" i="1"/>
  <c r="Y93" i="1"/>
  <c r="Z93" i="1"/>
  <c r="AC93" i="1"/>
  <c r="AD93" i="1"/>
  <c r="AE93" i="1"/>
  <c r="AF93" i="1"/>
  <c r="AI93" i="1"/>
  <c r="AJ93" i="1"/>
  <c r="AK93" i="1"/>
  <c r="AL93" i="1"/>
  <c r="AO93" i="1"/>
  <c r="AP93" i="1"/>
  <c r="AQ93" i="1"/>
  <c r="E95" i="1"/>
  <c r="F95" i="1"/>
  <c r="G95" i="1"/>
  <c r="H95" i="1"/>
  <c r="K95" i="1"/>
  <c r="L95" i="1"/>
  <c r="M95" i="1"/>
  <c r="N95" i="1"/>
  <c r="Q95" i="1"/>
  <c r="R95" i="1"/>
  <c r="S95" i="1"/>
  <c r="T95" i="1"/>
  <c r="W95" i="1"/>
  <c r="X95" i="1"/>
  <c r="Y95" i="1"/>
  <c r="Z95" i="1"/>
  <c r="AC95" i="1"/>
  <c r="AD95" i="1"/>
  <c r="AE95" i="1"/>
  <c r="AF95" i="1"/>
  <c r="AI95" i="1"/>
  <c r="AJ95" i="1"/>
  <c r="AK95" i="1"/>
  <c r="AL95" i="1"/>
  <c r="AO95" i="1"/>
  <c r="AP95" i="1"/>
  <c r="AQ95" i="1"/>
  <c r="E97" i="1"/>
  <c r="F97" i="1"/>
  <c r="G97" i="1"/>
  <c r="H97" i="1"/>
  <c r="K97" i="1"/>
  <c r="L97" i="1"/>
  <c r="M97" i="1"/>
  <c r="N97" i="1"/>
  <c r="Q97" i="1"/>
  <c r="R97" i="1"/>
  <c r="S97" i="1"/>
  <c r="T97" i="1"/>
  <c r="W97" i="1"/>
  <c r="X97" i="1"/>
  <c r="Y97" i="1"/>
  <c r="Z97" i="1"/>
  <c r="AC97" i="1"/>
  <c r="AD97" i="1"/>
  <c r="AE97" i="1"/>
  <c r="AF97" i="1"/>
  <c r="AI97" i="1"/>
  <c r="AJ97" i="1"/>
  <c r="AK97" i="1"/>
  <c r="AL97" i="1"/>
  <c r="AO97" i="1"/>
  <c r="AP97" i="1"/>
  <c r="AQ97" i="1"/>
  <c r="E99" i="1"/>
  <c r="F99" i="1"/>
  <c r="G99" i="1"/>
  <c r="H99" i="1"/>
  <c r="K99" i="1"/>
  <c r="L99" i="1"/>
  <c r="M99" i="1"/>
  <c r="N99" i="1"/>
  <c r="Q99" i="1"/>
  <c r="R99" i="1"/>
  <c r="S99" i="1"/>
  <c r="T99" i="1"/>
  <c r="W99" i="1"/>
  <c r="X99" i="1"/>
  <c r="Y99" i="1"/>
  <c r="Z99" i="1"/>
  <c r="AC99" i="1"/>
  <c r="AD99" i="1"/>
  <c r="AE99" i="1"/>
  <c r="AF99" i="1"/>
  <c r="AI99" i="1"/>
  <c r="AJ99" i="1"/>
  <c r="AK99" i="1"/>
  <c r="AL99" i="1"/>
  <c r="AO99" i="1"/>
  <c r="AP99" i="1"/>
  <c r="AQ99" i="1"/>
  <c r="E101" i="1"/>
  <c r="F101" i="1"/>
  <c r="G101" i="1"/>
  <c r="H101" i="1"/>
  <c r="K101" i="1"/>
  <c r="L101" i="1"/>
  <c r="M101" i="1"/>
  <c r="N101" i="1"/>
  <c r="Q101" i="1"/>
  <c r="R101" i="1"/>
  <c r="S101" i="1"/>
  <c r="T101" i="1"/>
  <c r="W101" i="1"/>
  <c r="X101" i="1"/>
  <c r="Y101" i="1"/>
  <c r="Z101" i="1"/>
  <c r="AC101" i="1"/>
  <c r="AD101" i="1"/>
  <c r="AE101" i="1"/>
  <c r="AF101" i="1"/>
  <c r="AI101" i="1"/>
  <c r="AJ101" i="1"/>
  <c r="AK101" i="1"/>
  <c r="AL101" i="1"/>
  <c r="AO101" i="1"/>
  <c r="AP101" i="1"/>
  <c r="AQ101" i="1"/>
  <c r="C102" i="8"/>
  <c r="E103" i="1"/>
  <c r="F103" i="1"/>
  <c r="G103" i="1"/>
  <c r="H103" i="1"/>
  <c r="K103" i="1"/>
  <c r="L103" i="1"/>
  <c r="M103" i="1"/>
  <c r="N103" i="1"/>
  <c r="Q103" i="1"/>
  <c r="R103" i="1"/>
  <c r="S103" i="1"/>
  <c r="T103" i="1"/>
  <c r="W103" i="1"/>
  <c r="X103" i="1"/>
  <c r="Y103" i="1"/>
  <c r="Z103" i="1"/>
  <c r="AC103" i="1"/>
  <c r="AD103" i="1"/>
  <c r="AE103" i="1"/>
  <c r="AF103" i="1"/>
  <c r="AI103" i="1"/>
  <c r="AJ103" i="1"/>
  <c r="AK103" i="1"/>
  <c r="AL103" i="1"/>
  <c r="AO103" i="1"/>
  <c r="AP103" i="1"/>
  <c r="AQ103" i="1"/>
  <c r="E105" i="1"/>
  <c r="F105" i="1"/>
  <c r="G105" i="1"/>
  <c r="H105" i="1"/>
  <c r="K105" i="1"/>
  <c r="L105" i="1"/>
  <c r="M105" i="1"/>
  <c r="N105" i="1"/>
  <c r="Q105" i="1"/>
  <c r="R105" i="1"/>
  <c r="S105" i="1"/>
  <c r="T105" i="1"/>
  <c r="W105" i="1"/>
  <c r="X105" i="1"/>
  <c r="Y105" i="1"/>
  <c r="Z105" i="1"/>
  <c r="AC105" i="1"/>
  <c r="AD105" i="1"/>
  <c r="AE105" i="1"/>
  <c r="AF105" i="1"/>
  <c r="AI105" i="1"/>
  <c r="AJ105" i="1"/>
  <c r="AK105" i="1"/>
  <c r="AL105" i="1"/>
  <c r="AO105" i="1"/>
  <c r="AP105" i="1"/>
  <c r="AQ105" i="1"/>
  <c r="E107" i="1"/>
  <c r="F107" i="1"/>
  <c r="G107" i="1"/>
  <c r="H107" i="1"/>
  <c r="K107" i="1"/>
  <c r="L107" i="1"/>
  <c r="M107" i="1"/>
  <c r="N107" i="1"/>
  <c r="Q107" i="1"/>
  <c r="R107" i="1"/>
  <c r="S107" i="1"/>
  <c r="T107" i="1"/>
  <c r="W107" i="1"/>
  <c r="X107" i="1"/>
  <c r="Y107" i="1"/>
  <c r="Z107" i="1"/>
  <c r="AC107" i="1"/>
  <c r="AD107" i="1"/>
  <c r="AE107" i="1"/>
  <c r="AF107" i="1"/>
  <c r="AI107" i="1"/>
  <c r="AJ107" i="1"/>
  <c r="AK107" i="1"/>
  <c r="AL107" i="1"/>
  <c r="AO107" i="1"/>
  <c r="AP107" i="1"/>
  <c r="AQ107" i="1"/>
  <c r="E109" i="1"/>
  <c r="F109" i="1"/>
  <c r="G109" i="1"/>
  <c r="H109" i="1"/>
  <c r="K109" i="1"/>
  <c r="L109" i="1"/>
  <c r="M109" i="1"/>
  <c r="N109" i="1"/>
  <c r="Q109" i="1"/>
  <c r="R109" i="1"/>
  <c r="S109" i="1"/>
  <c r="T109" i="1"/>
  <c r="W109" i="1"/>
  <c r="X109" i="1"/>
  <c r="Y109" i="1"/>
  <c r="Z109" i="1"/>
  <c r="AC109" i="1"/>
  <c r="AD109" i="1"/>
  <c r="AE109" i="1"/>
  <c r="AF109" i="1"/>
  <c r="AI109" i="1"/>
  <c r="AJ109" i="1"/>
  <c r="AK109" i="1"/>
  <c r="AL109" i="1"/>
  <c r="AO109" i="1"/>
  <c r="AP109" i="1"/>
  <c r="AQ109" i="1"/>
  <c r="E111" i="1"/>
  <c r="F111" i="1"/>
  <c r="G111" i="1"/>
  <c r="H111" i="1"/>
  <c r="K111" i="1"/>
  <c r="L111" i="1"/>
  <c r="M111" i="1"/>
  <c r="N111" i="1"/>
  <c r="Q111" i="1"/>
  <c r="R111" i="1"/>
  <c r="S111" i="1"/>
  <c r="T111" i="1"/>
  <c r="W111" i="1"/>
  <c r="X111" i="1"/>
  <c r="Y111" i="1"/>
  <c r="Z111" i="1"/>
  <c r="AC111" i="1"/>
  <c r="AD111" i="1"/>
  <c r="AE111" i="1"/>
  <c r="AF111" i="1"/>
  <c r="AI111" i="1"/>
  <c r="AJ111" i="1"/>
  <c r="AK111" i="1"/>
  <c r="AL111" i="1"/>
  <c r="AO111" i="1"/>
  <c r="AP111" i="1"/>
  <c r="AQ111" i="1"/>
  <c r="E113" i="1"/>
  <c r="F113" i="1"/>
  <c r="G113" i="1"/>
  <c r="H113" i="1"/>
  <c r="K113" i="1"/>
  <c r="L113" i="1"/>
  <c r="M113" i="1"/>
  <c r="N113" i="1"/>
  <c r="Q113" i="1"/>
  <c r="R113" i="1"/>
  <c r="S113" i="1"/>
  <c r="T113" i="1"/>
  <c r="W113" i="1"/>
  <c r="X113" i="1"/>
  <c r="Y113" i="1"/>
  <c r="Z113" i="1"/>
  <c r="AC113" i="1"/>
  <c r="AD113" i="1"/>
  <c r="AE113" i="1"/>
  <c r="AF113" i="1"/>
  <c r="AI113" i="1"/>
  <c r="AJ113" i="1"/>
  <c r="AK113" i="1"/>
  <c r="AL113" i="1"/>
  <c r="AO113" i="1"/>
  <c r="AP113" i="1"/>
  <c r="AQ113" i="1"/>
  <c r="E115" i="1"/>
  <c r="F115" i="1"/>
  <c r="G115" i="1"/>
  <c r="H115" i="1"/>
  <c r="K115" i="1"/>
  <c r="L115" i="1"/>
  <c r="M115" i="1"/>
  <c r="N115" i="1"/>
  <c r="Q115" i="1"/>
  <c r="R115" i="1"/>
  <c r="S115" i="1"/>
  <c r="T115" i="1"/>
  <c r="W115" i="1"/>
  <c r="X115" i="1"/>
  <c r="Y115" i="1"/>
  <c r="Z115" i="1"/>
  <c r="AC115" i="1"/>
  <c r="AD115" i="1"/>
  <c r="AE115" i="1"/>
  <c r="AF115" i="1"/>
  <c r="AI115" i="1"/>
  <c r="AJ115" i="1"/>
  <c r="AK115" i="1"/>
  <c r="AL115" i="1"/>
  <c r="AO115" i="1"/>
  <c r="AP115" i="1"/>
  <c r="AQ115" i="1"/>
  <c r="E117" i="1"/>
  <c r="F117" i="1"/>
  <c r="G117" i="1"/>
  <c r="H117" i="1"/>
  <c r="K117" i="1"/>
  <c r="L117" i="1"/>
  <c r="M117" i="1"/>
  <c r="N117" i="1"/>
  <c r="Q117" i="1"/>
  <c r="R117" i="1"/>
  <c r="S117" i="1"/>
  <c r="T117" i="1"/>
  <c r="W117" i="1"/>
  <c r="X117" i="1"/>
  <c r="Y117" i="1"/>
  <c r="Z117" i="1"/>
  <c r="AC117" i="1"/>
  <c r="AD117" i="1"/>
  <c r="AE117" i="1"/>
  <c r="AF117" i="1"/>
  <c r="AI117" i="1"/>
  <c r="AJ117" i="1"/>
  <c r="AK117" i="1"/>
  <c r="AL117" i="1"/>
  <c r="AO117" i="1"/>
  <c r="AP117" i="1"/>
  <c r="AQ117" i="1"/>
  <c r="C118" i="8"/>
  <c r="E119" i="1"/>
  <c r="F119" i="1"/>
  <c r="G119" i="1"/>
  <c r="H119" i="1"/>
  <c r="K119" i="1"/>
  <c r="L119" i="1"/>
  <c r="M119" i="1"/>
  <c r="N119" i="1"/>
  <c r="Q119" i="1"/>
  <c r="R119" i="1"/>
  <c r="S119" i="1"/>
  <c r="T119" i="1"/>
  <c r="W119" i="1"/>
  <c r="X119" i="1"/>
  <c r="Y119" i="1"/>
  <c r="Z119" i="1"/>
  <c r="AC119" i="1"/>
  <c r="AD119" i="1"/>
  <c r="AE119" i="1"/>
  <c r="AF119" i="1"/>
  <c r="AI119" i="1"/>
  <c r="AJ119" i="1"/>
  <c r="AK119" i="1"/>
  <c r="AL119" i="1"/>
  <c r="AO119" i="1"/>
  <c r="AP119" i="1"/>
  <c r="AQ119" i="1"/>
  <c r="E121" i="1"/>
  <c r="F121" i="1"/>
  <c r="G121" i="1"/>
  <c r="H121" i="1"/>
  <c r="K121" i="1"/>
  <c r="L121" i="1"/>
  <c r="M121" i="1"/>
  <c r="N121" i="1"/>
  <c r="Q121" i="1"/>
  <c r="R121" i="1"/>
  <c r="S121" i="1"/>
  <c r="T121" i="1"/>
  <c r="W121" i="1"/>
  <c r="X121" i="1"/>
  <c r="Y121" i="1"/>
  <c r="Z121" i="1"/>
  <c r="AC121" i="1"/>
  <c r="AD121" i="1"/>
  <c r="AE121" i="1"/>
  <c r="AF121" i="1"/>
  <c r="AI121" i="1"/>
  <c r="AJ121" i="1"/>
  <c r="AK121" i="1"/>
  <c r="AL121" i="1"/>
  <c r="AO121" i="1"/>
  <c r="AP121" i="1"/>
  <c r="AQ121" i="1"/>
  <c r="E123" i="1"/>
  <c r="F123" i="1"/>
  <c r="G123" i="1"/>
  <c r="H123" i="1"/>
  <c r="K123" i="1"/>
  <c r="L123" i="1"/>
  <c r="M123" i="1"/>
  <c r="N123" i="1"/>
  <c r="Q123" i="1"/>
  <c r="R123" i="1"/>
  <c r="S123" i="1"/>
  <c r="T123" i="1"/>
  <c r="W123" i="1"/>
  <c r="X123" i="1"/>
  <c r="Y123" i="1"/>
  <c r="Z123" i="1"/>
  <c r="AC123" i="1"/>
  <c r="AD123" i="1"/>
  <c r="AE123" i="1"/>
  <c r="AF123" i="1"/>
  <c r="AI123" i="1"/>
  <c r="AJ123" i="1"/>
  <c r="AK123" i="1"/>
  <c r="AL123" i="1"/>
  <c r="AO123" i="1"/>
  <c r="AP123" i="1"/>
  <c r="AQ123" i="1"/>
  <c r="E125" i="1"/>
  <c r="F125" i="1"/>
  <c r="G125" i="1"/>
  <c r="H125" i="1"/>
  <c r="K125" i="1"/>
  <c r="L125" i="1"/>
  <c r="M125" i="1"/>
  <c r="N125" i="1"/>
  <c r="Q125" i="1"/>
  <c r="R125" i="1"/>
  <c r="S125" i="1"/>
  <c r="T125" i="1"/>
  <c r="W125" i="1"/>
  <c r="X125" i="1"/>
  <c r="Y125" i="1"/>
  <c r="Z125" i="1"/>
  <c r="AC125" i="1"/>
  <c r="AD125" i="1"/>
  <c r="AE125" i="1"/>
  <c r="AF125" i="1"/>
  <c r="AI125" i="1"/>
  <c r="AJ125" i="1"/>
  <c r="AK125" i="1"/>
  <c r="AL125" i="1"/>
  <c r="AO125" i="1"/>
  <c r="AP125" i="1"/>
  <c r="AQ125" i="1"/>
  <c r="E127" i="1"/>
  <c r="F127" i="1"/>
  <c r="G127" i="1"/>
  <c r="H127" i="1"/>
  <c r="K127" i="1"/>
  <c r="L127" i="1"/>
  <c r="M127" i="1"/>
  <c r="N127" i="1"/>
  <c r="Q127" i="1"/>
  <c r="R127" i="1"/>
  <c r="S127" i="1"/>
  <c r="T127" i="1"/>
  <c r="W127" i="1"/>
  <c r="X127" i="1"/>
  <c r="Y127" i="1"/>
  <c r="Z127" i="1"/>
  <c r="AC127" i="1"/>
  <c r="AD127" i="1"/>
  <c r="AE127" i="1"/>
  <c r="AF127" i="1"/>
  <c r="AI127" i="1"/>
  <c r="AJ127" i="1"/>
  <c r="AK127" i="1"/>
  <c r="AL127" i="1"/>
  <c r="AO127" i="1"/>
  <c r="AP127" i="1"/>
  <c r="AQ127" i="1"/>
  <c r="E129" i="1"/>
  <c r="F129" i="1"/>
  <c r="G129" i="1"/>
  <c r="H129" i="1"/>
  <c r="K129" i="1"/>
  <c r="L129" i="1"/>
  <c r="M129" i="1"/>
  <c r="N129" i="1"/>
  <c r="Q129" i="1"/>
  <c r="R129" i="1"/>
  <c r="S129" i="1"/>
  <c r="T129" i="1"/>
  <c r="W129" i="1"/>
  <c r="X129" i="1"/>
  <c r="Y129" i="1"/>
  <c r="Z129" i="1"/>
  <c r="AC129" i="1"/>
  <c r="AD129" i="1"/>
  <c r="AE129" i="1"/>
  <c r="AF129" i="1"/>
  <c r="AI129" i="1"/>
  <c r="AJ129" i="1"/>
  <c r="AK129" i="1"/>
  <c r="AL129" i="1"/>
  <c r="AO129" i="1"/>
  <c r="AP129" i="1"/>
  <c r="AQ129" i="1"/>
  <c r="E131" i="1"/>
  <c r="F131" i="1"/>
  <c r="G131" i="1"/>
  <c r="H131" i="1"/>
  <c r="K131" i="1"/>
  <c r="L131" i="1"/>
  <c r="M131" i="1"/>
  <c r="N131" i="1"/>
  <c r="Q131" i="1"/>
  <c r="R131" i="1"/>
  <c r="S131" i="1"/>
  <c r="T131" i="1"/>
  <c r="W131" i="1"/>
  <c r="X131" i="1"/>
  <c r="Y131" i="1"/>
  <c r="Z131" i="1"/>
  <c r="AC131" i="1"/>
  <c r="AD131" i="1"/>
  <c r="AE131" i="1"/>
  <c r="AF131" i="1"/>
  <c r="AI131" i="1"/>
  <c r="AJ131" i="1"/>
  <c r="AK131" i="1"/>
  <c r="AL131" i="1"/>
  <c r="AO131" i="1"/>
  <c r="AP131" i="1"/>
  <c r="AQ131" i="1"/>
  <c r="E133" i="1"/>
  <c r="F133" i="1"/>
  <c r="G133" i="1"/>
  <c r="H133" i="1"/>
  <c r="K133" i="1"/>
  <c r="L133" i="1"/>
  <c r="M133" i="1"/>
  <c r="N133" i="1"/>
  <c r="Q133" i="1"/>
  <c r="R133" i="1"/>
  <c r="S133" i="1"/>
  <c r="T133" i="1"/>
  <c r="W133" i="1"/>
  <c r="X133" i="1"/>
  <c r="Y133" i="1"/>
  <c r="Z133" i="1"/>
  <c r="AC133" i="1"/>
  <c r="AD133" i="1"/>
  <c r="AE133" i="1"/>
  <c r="AF133" i="1"/>
  <c r="AI133" i="1"/>
  <c r="AJ133" i="1"/>
  <c r="AK133" i="1"/>
  <c r="AL133" i="1"/>
  <c r="AO133" i="1"/>
  <c r="AP133" i="1"/>
  <c r="AQ133" i="1"/>
  <c r="C134" i="8"/>
  <c r="E135" i="1"/>
  <c r="F135" i="1"/>
  <c r="G135" i="1"/>
  <c r="H135" i="1"/>
  <c r="K135" i="1"/>
  <c r="L135" i="1"/>
  <c r="M135" i="1"/>
  <c r="N135" i="1"/>
  <c r="Q135" i="1"/>
  <c r="R135" i="1"/>
  <c r="S135" i="1"/>
  <c r="T135" i="1"/>
  <c r="W135" i="1"/>
  <c r="X135" i="1"/>
  <c r="Y135" i="1"/>
  <c r="Z135" i="1"/>
  <c r="AC135" i="1"/>
  <c r="AD135" i="1"/>
  <c r="AE135" i="1"/>
  <c r="AF135" i="1"/>
  <c r="AI135" i="1"/>
  <c r="AJ135" i="1"/>
  <c r="AK135" i="1"/>
  <c r="AL135" i="1"/>
  <c r="AO135" i="1"/>
  <c r="AP135" i="1"/>
  <c r="AQ135" i="1"/>
  <c r="E137" i="1"/>
  <c r="F137" i="1"/>
  <c r="G137" i="1"/>
  <c r="H137" i="1"/>
  <c r="K137" i="1"/>
  <c r="L137" i="1"/>
  <c r="M137" i="1"/>
  <c r="N137" i="1"/>
  <c r="Q137" i="1"/>
  <c r="R137" i="1"/>
  <c r="S137" i="1"/>
  <c r="T137" i="1"/>
  <c r="W137" i="1"/>
  <c r="X137" i="1"/>
  <c r="Y137" i="1"/>
  <c r="Z137" i="1"/>
  <c r="AC137" i="1"/>
  <c r="AD137" i="1"/>
  <c r="AE137" i="1"/>
  <c r="AF137" i="1"/>
  <c r="AI137" i="1"/>
  <c r="AJ137" i="1"/>
  <c r="AK137" i="1"/>
  <c r="AL137" i="1"/>
  <c r="AO137" i="1"/>
  <c r="AP137" i="1"/>
  <c r="AQ137" i="1"/>
  <c r="E139" i="1"/>
  <c r="F139" i="1"/>
  <c r="G139" i="1"/>
  <c r="H139" i="1"/>
  <c r="K139" i="1"/>
  <c r="L139" i="1"/>
  <c r="M139" i="1"/>
  <c r="N139" i="1"/>
  <c r="Q139" i="1"/>
  <c r="R139" i="1"/>
  <c r="S139" i="1"/>
  <c r="T139" i="1"/>
  <c r="W139" i="1"/>
  <c r="X139" i="1"/>
  <c r="Y139" i="1"/>
  <c r="Z139" i="1"/>
  <c r="AC139" i="1"/>
  <c r="AD139" i="1"/>
  <c r="AE139" i="1"/>
  <c r="AF139" i="1"/>
  <c r="AI139" i="1"/>
  <c r="AJ139" i="1"/>
  <c r="AK139" i="1"/>
  <c r="AL139" i="1"/>
  <c r="AO139" i="1"/>
  <c r="AP139" i="1"/>
  <c r="AQ139" i="1"/>
  <c r="E141" i="1"/>
  <c r="F141" i="1"/>
  <c r="G141" i="1"/>
  <c r="H141" i="1"/>
  <c r="K141" i="1"/>
  <c r="L141" i="1"/>
  <c r="M141" i="1"/>
  <c r="N141" i="1"/>
  <c r="Q141" i="1"/>
  <c r="R141" i="1"/>
  <c r="S141" i="1"/>
  <c r="T141" i="1"/>
  <c r="W141" i="1"/>
  <c r="X141" i="1"/>
  <c r="Y141" i="1"/>
  <c r="Z141" i="1"/>
  <c r="AC141" i="1"/>
  <c r="AD141" i="1"/>
  <c r="AE141" i="1"/>
  <c r="AF141" i="1"/>
  <c r="AI141" i="1"/>
  <c r="AJ141" i="1"/>
  <c r="AK141" i="1"/>
  <c r="AL141" i="1"/>
  <c r="AO141" i="1"/>
  <c r="AP141" i="1"/>
  <c r="AQ141" i="1"/>
  <c r="E143" i="1"/>
  <c r="F143" i="1"/>
  <c r="G143" i="1"/>
  <c r="H143" i="1"/>
  <c r="K143" i="1"/>
  <c r="L143" i="1"/>
  <c r="M143" i="1"/>
  <c r="N143" i="1"/>
  <c r="Q143" i="1"/>
  <c r="R143" i="1"/>
  <c r="S143" i="1"/>
  <c r="T143" i="1"/>
  <c r="W143" i="1"/>
  <c r="X143" i="1"/>
  <c r="Y143" i="1"/>
  <c r="Z143" i="1"/>
  <c r="AC143" i="1"/>
  <c r="AD143" i="1"/>
  <c r="AE143" i="1"/>
  <c r="AF143" i="1"/>
  <c r="AI143" i="1"/>
  <c r="AJ143" i="1"/>
  <c r="AK143" i="1"/>
  <c r="AL143" i="1"/>
  <c r="AO143" i="1"/>
  <c r="AP143" i="1"/>
  <c r="AQ143" i="1"/>
  <c r="E145" i="1"/>
  <c r="F145" i="1"/>
  <c r="G145" i="1"/>
  <c r="H145" i="1"/>
  <c r="K145" i="1"/>
  <c r="L145" i="1"/>
  <c r="M145" i="1"/>
  <c r="N145" i="1"/>
  <c r="Q145" i="1"/>
  <c r="R145" i="1"/>
  <c r="S145" i="1"/>
  <c r="T145" i="1"/>
  <c r="W145" i="1"/>
  <c r="X145" i="1"/>
  <c r="Y145" i="1"/>
  <c r="Z145" i="1"/>
  <c r="AC145" i="1"/>
  <c r="AD145" i="1"/>
  <c r="AE145" i="1"/>
  <c r="AF145" i="1"/>
  <c r="AI145" i="1"/>
  <c r="AJ145" i="1"/>
  <c r="AK145" i="1"/>
  <c r="AL145" i="1"/>
  <c r="AO145" i="1"/>
  <c r="AP145" i="1"/>
  <c r="AQ145" i="1"/>
  <c r="E147" i="1"/>
  <c r="F147" i="1"/>
  <c r="G147" i="1"/>
  <c r="H147" i="1"/>
  <c r="K147" i="1"/>
  <c r="L147" i="1"/>
  <c r="M147" i="1"/>
  <c r="N147" i="1"/>
  <c r="Q147" i="1"/>
  <c r="R147" i="1"/>
  <c r="S147" i="1"/>
  <c r="T147" i="1"/>
  <c r="W147" i="1"/>
  <c r="X147" i="1"/>
  <c r="Y147" i="1"/>
  <c r="Z147" i="1"/>
  <c r="AC147" i="1"/>
  <c r="AD147" i="1"/>
  <c r="AE147" i="1"/>
  <c r="AF147" i="1"/>
  <c r="AI147" i="1"/>
  <c r="AJ147" i="1"/>
  <c r="AK147" i="1"/>
  <c r="AL147" i="1"/>
  <c r="AO147" i="1"/>
  <c r="AP147" i="1"/>
  <c r="AQ147" i="1"/>
  <c r="E149" i="1"/>
  <c r="F149" i="1"/>
  <c r="G149" i="1"/>
  <c r="H149" i="1"/>
  <c r="K149" i="1"/>
  <c r="L149" i="1"/>
  <c r="M149" i="1"/>
  <c r="N149" i="1"/>
  <c r="Q149" i="1"/>
  <c r="R149" i="1"/>
  <c r="S149" i="1"/>
  <c r="T149" i="1"/>
  <c r="W149" i="1"/>
  <c r="X149" i="1"/>
  <c r="Y149" i="1"/>
  <c r="Z149" i="1"/>
  <c r="AC149" i="1"/>
  <c r="AD149" i="1"/>
  <c r="AE149" i="1"/>
  <c r="AF149" i="1"/>
  <c r="AI149" i="1"/>
  <c r="AJ149" i="1"/>
  <c r="AK149" i="1"/>
  <c r="AL149" i="1"/>
  <c r="AO149" i="1"/>
  <c r="AP149" i="1"/>
  <c r="AQ149" i="1"/>
  <c r="C150" i="8"/>
  <c r="E151" i="1"/>
  <c r="F151" i="1"/>
  <c r="G151" i="1"/>
  <c r="H151" i="1"/>
  <c r="K151" i="1"/>
  <c r="L151" i="1"/>
  <c r="M151" i="1"/>
  <c r="N151" i="1"/>
  <c r="Q151" i="1"/>
  <c r="R151" i="1"/>
  <c r="S151" i="1"/>
  <c r="T151" i="1"/>
  <c r="W151" i="1"/>
  <c r="X151" i="1"/>
  <c r="Y151" i="1"/>
  <c r="Z151" i="1"/>
  <c r="AC151" i="1"/>
  <c r="AD151" i="1"/>
  <c r="AE151" i="1"/>
  <c r="AF151" i="1"/>
  <c r="AI151" i="1"/>
  <c r="AJ151" i="1"/>
  <c r="AK151" i="1"/>
  <c r="AL151" i="1"/>
  <c r="AO151" i="1"/>
  <c r="AP151" i="1"/>
  <c r="AQ151" i="1"/>
  <c r="E153" i="1"/>
  <c r="F153" i="1"/>
  <c r="G153" i="1"/>
  <c r="H153" i="1"/>
  <c r="K153" i="1"/>
  <c r="L153" i="1"/>
  <c r="M153" i="1"/>
  <c r="N153" i="1"/>
  <c r="Q153" i="1"/>
  <c r="R153" i="1"/>
  <c r="S153" i="1"/>
  <c r="T153" i="1"/>
  <c r="W153" i="1"/>
  <c r="X153" i="1"/>
  <c r="Y153" i="1"/>
  <c r="Z153" i="1"/>
  <c r="AC153" i="1"/>
  <c r="AD153" i="1"/>
  <c r="AE153" i="1"/>
  <c r="AF153" i="1"/>
  <c r="AI153" i="1"/>
  <c r="AJ153" i="1"/>
  <c r="AK153" i="1"/>
  <c r="AL153" i="1"/>
  <c r="AO153" i="1"/>
  <c r="AP153" i="1"/>
  <c r="AQ153" i="1"/>
  <c r="E155" i="1"/>
  <c r="F155" i="1"/>
  <c r="G155" i="1"/>
  <c r="H155" i="1"/>
  <c r="K155" i="1"/>
  <c r="L155" i="1"/>
  <c r="M155" i="1"/>
  <c r="N155" i="1"/>
  <c r="Q155" i="1"/>
  <c r="R155" i="1"/>
  <c r="S155" i="1"/>
  <c r="T155" i="1"/>
  <c r="W155" i="1"/>
  <c r="X155" i="1"/>
  <c r="Y155" i="1"/>
  <c r="Z155" i="1"/>
  <c r="AC155" i="1"/>
  <c r="AD155" i="1"/>
  <c r="AE155" i="1"/>
  <c r="AF155" i="1"/>
  <c r="AI155" i="1"/>
  <c r="AJ155" i="1"/>
  <c r="AK155" i="1"/>
  <c r="AL155" i="1"/>
  <c r="AO155" i="1"/>
  <c r="AP155" i="1"/>
  <c r="AQ155" i="1"/>
  <c r="E157" i="1"/>
  <c r="F157" i="1"/>
  <c r="G157" i="1"/>
  <c r="H157" i="1"/>
  <c r="K157" i="1"/>
  <c r="L157" i="1"/>
  <c r="M157" i="1"/>
  <c r="N157" i="1"/>
  <c r="Q157" i="1"/>
  <c r="R157" i="1"/>
  <c r="S157" i="1"/>
  <c r="T157" i="1"/>
  <c r="W157" i="1"/>
  <c r="X157" i="1"/>
  <c r="Y157" i="1"/>
  <c r="Z157" i="1"/>
  <c r="AC157" i="1"/>
  <c r="AD157" i="1"/>
  <c r="AE157" i="1"/>
  <c r="AF157" i="1"/>
  <c r="AI157" i="1"/>
  <c r="AJ157" i="1"/>
  <c r="AK157" i="1"/>
  <c r="AL157" i="1"/>
  <c r="AO157" i="1"/>
  <c r="AP157" i="1"/>
  <c r="AQ157" i="1"/>
  <c r="E159" i="1"/>
  <c r="F159" i="1"/>
  <c r="G159" i="1"/>
  <c r="H159" i="1"/>
  <c r="K159" i="1"/>
  <c r="L159" i="1"/>
  <c r="M159" i="1"/>
  <c r="N159" i="1"/>
  <c r="Q159" i="1"/>
  <c r="R159" i="1"/>
  <c r="S159" i="1"/>
  <c r="T159" i="1"/>
  <c r="W159" i="1"/>
  <c r="X159" i="1"/>
  <c r="Y159" i="1"/>
  <c r="Z159" i="1"/>
  <c r="AC159" i="1"/>
  <c r="AD159" i="1"/>
  <c r="AE159" i="1"/>
  <c r="AF159" i="1"/>
  <c r="AI159" i="1"/>
  <c r="AJ159" i="1"/>
  <c r="AK159" i="1"/>
  <c r="AL159" i="1"/>
  <c r="AO159" i="1"/>
  <c r="AP159" i="1"/>
  <c r="AQ159" i="1"/>
  <c r="E161" i="1"/>
  <c r="F161" i="1"/>
  <c r="G161" i="1"/>
  <c r="H161" i="1"/>
  <c r="K161" i="1"/>
  <c r="L161" i="1"/>
  <c r="M161" i="1"/>
  <c r="N161" i="1"/>
  <c r="Q161" i="1"/>
  <c r="R161" i="1"/>
  <c r="S161" i="1"/>
  <c r="T161" i="1"/>
  <c r="W161" i="1"/>
  <c r="X161" i="1"/>
  <c r="Y161" i="1"/>
  <c r="Z161" i="1"/>
  <c r="AC161" i="1"/>
  <c r="AD161" i="1"/>
  <c r="AE161" i="1"/>
  <c r="AF161" i="1"/>
  <c r="AI161" i="1"/>
  <c r="AJ161" i="1"/>
  <c r="AK161" i="1"/>
  <c r="AL161" i="1"/>
  <c r="AO161" i="1"/>
  <c r="AP161" i="1"/>
  <c r="AQ161" i="1"/>
  <c r="E163" i="1"/>
  <c r="F163" i="1"/>
  <c r="G163" i="1"/>
  <c r="H163" i="1"/>
  <c r="K163" i="1"/>
  <c r="L163" i="1"/>
  <c r="M163" i="1"/>
  <c r="N163" i="1"/>
  <c r="Q163" i="1"/>
  <c r="R163" i="1"/>
  <c r="S163" i="1"/>
  <c r="T163" i="1"/>
  <c r="W163" i="1"/>
  <c r="X163" i="1"/>
  <c r="Y163" i="1"/>
  <c r="Z163" i="1"/>
  <c r="AC163" i="1"/>
  <c r="AD163" i="1"/>
  <c r="AE163" i="1"/>
  <c r="AF163" i="1"/>
  <c r="AI163" i="1"/>
  <c r="AJ163" i="1"/>
  <c r="AK163" i="1"/>
  <c r="AL163" i="1"/>
  <c r="AO163" i="1"/>
  <c r="AP163" i="1"/>
  <c r="AQ163" i="1"/>
  <c r="E165" i="1"/>
  <c r="F165" i="1"/>
  <c r="G165" i="1"/>
  <c r="H165" i="1"/>
  <c r="K165" i="1"/>
  <c r="L165" i="1"/>
  <c r="M165" i="1"/>
  <c r="N165" i="1"/>
  <c r="Q165" i="1"/>
  <c r="R165" i="1"/>
  <c r="S165" i="1"/>
  <c r="T165" i="1"/>
  <c r="W165" i="1"/>
  <c r="X165" i="1"/>
  <c r="Y165" i="1"/>
  <c r="Z165" i="1"/>
  <c r="AC165" i="1"/>
  <c r="AD165" i="1"/>
  <c r="AE165" i="1"/>
  <c r="AF165" i="1"/>
  <c r="AI165" i="1"/>
  <c r="AJ165" i="1"/>
  <c r="AK165" i="1"/>
  <c r="AL165" i="1"/>
  <c r="AO165" i="1"/>
  <c r="AP165" i="1"/>
  <c r="AQ165" i="1"/>
  <c r="C166" i="8"/>
  <c r="E167" i="1"/>
  <c r="F167" i="1"/>
  <c r="G167" i="1"/>
  <c r="H167" i="1"/>
  <c r="K167" i="1"/>
  <c r="L167" i="1"/>
  <c r="M167" i="1"/>
  <c r="N167" i="1"/>
  <c r="Q167" i="1"/>
  <c r="R167" i="1"/>
  <c r="S167" i="1"/>
  <c r="T167" i="1"/>
  <c r="W167" i="1"/>
  <c r="X167" i="1"/>
  <c r="Y167" i="1"/>
  <c r="Z167" i="1"/>
  <c r="AC167" i="1"/>
  <c r="AD167" i="1"/>
  <c r="AE167" i="1"/>
  <c r="AF167" i="1"/>
  <c r="AI167" i="1"/>
  <c r="AJ167" i="1"/>
  <c r="AK167" i="1"/>
  <c r="AL167" i="1"/>
  <c r="AO167" i="1"/>
  <c r="AP167" i="1"/>
  <c r="AQ167" i="1"/>
  <c r="E169" i="1"/>
  <c r="F169" i="1"/>
  <c r="G169" i="1"/>
  <c r="H169" i="1"/>
  <c r="K169" i="1"/>
  <c r="L169" i="1"/>
  <c r="M169" i="1"/>
  <c r="N169" i="1"/>
  <c r="Q169" i="1"/>
  <c r="R169" i="1"/>
  <c r="S169" i="1"/>
  <c r="T169" i="1"/>
  <c r="W169" i="1"/>
  <c r="X169" i="1"/>
  <c r="Y169" i="1"/>
  <c r="Z169" i="1"/>
  <c r="AC169" i="1"/>
  <c r="AD169" i="1"/>
  <c r="AE169" i="1"/>
  <c r="AF169" i="1"/>
  <c r="AI169" i="1"/>
  <c r="AJ169" i="1"/>
  <c r="AK169" i="1"/>
  <c r="AL169" i="1"/>
  <c r="AO169" i="1"/>
  <c r="AP169" i="1"/>
  <c r="AQ169" i="1"/>
  <c r="E171" i="1"/>
  <c r="F171" i="1"/>
  <c r="G171" i="1"/>
  <c r="H171" i="1"/>
  <c r="K171" i="1"/>
  <c r="L171" i="1"/>
  <c r="M171" i="1"/>
  <c r="N171" i="1"/>
  <c r="Q171" i="1"/>
  <c r="R171" i="1"/>
  <c r="S171" i="1"/>
  <c r="T171" i="1"/>
  <c r="W171" i="1"/>
  <c r="X171" i="1"/>
  <c r="Y171" i="1"/>
  <c r="Z171" i="1"/>
  <c r="AC171" i="1"/>
  <c r="AD171" i="1"/>
  <c r="AE171" i="1"/>
  <c r="AF171" i="1"/>
  <c r="AI171" i="1"/>
  <c r="AJ171" i="1"/>
  <c r="AK171" i="1"/>
  <c r="AL171" i="1"/>
  <c r="AO171" i="1"/>
  <c r="AP171" i="1"/>
  <c r="AQ171" i="1"/>
  <c r="E173" i="1"/>
  <c r="F173" i="1"/>
  <c r="G173" i="1"/>
  <c r="H173" i="1"/>
  <c r="K173" i="1"/>
  <c r="L173" i="1"/>
  <c r="M173" i="1"/>
  <c r="N173" i="1"/>
  <c r="Q173" i="1"/>
  <c r="R173" i="1"/>
  <c r="S173" i="1"/>
  <c r="T173" i="1"/>
  <c r="W173" i="1"/>
  <c r="X173" i="1"/>
  <c r="Y173" i="1"/>
  <c r="Z173" i="1"/>
  <c r="AC173" i="1"/>
  <c r="AD173" i="1"/>
  <c r="AE173" i="1"/>
  <c r="AF173" i="1"/>
  <c r="AI173" i="1"/>
  <c r="AJ173" i="1"/>
  <c r="AK173" i="1"/>
  <c r="AL173" i="1"/>
  <c r="AO173" i="1"/>
  <c r="AP173" i="1"/>
  <c r="AQ173" i="1"/>
  <c r="E175" i="1"/>
  <c r="F175" i="1"/>
  <c r="G175" i="1"/>
  <c r="H175" i="1"/>
  <c r="K175" i="1"/>
  <c r="L175" i="1"/>
  <c r="M175" i="1"/>
  <c r="N175" i="1"/>
  <c r="Q175" i="1"/>
  <c r="R175" i="1"/>
  <c r="S175" i="1"/>
  <c r="T175" i="1"/>
  <c r="W175" i="1"/>
  <c r="X175" i="1"/>
  <c r="Y175" i="1"/>
  <c r="Z175" i="1"/>
  <c r="AC175" i="1"/>
  <c r="AD175" i="1"/>
  <c r="AE175" i="1"/>
  <c r="AF175" i="1"/>
  <c r="AI175" i="1"/>
  <c r="AJ175" i="1"/>
  <c r="AK175" i="1"/>
  <c r="AL175" i="1"/>
  <c r="AO175" i="1"/>
  <c r="AP175" i="1"/>
  <c r="AQ175" i="1"/>
  <c r="E177" i="1"/>
  <c r="F177" i="1"/>
  <c r="G177" i="1"/>
  <c r="H177" i="1"/>
  <c r="K177" i="1"/>
  <c r="L177" i="1"/>
  <c r="M177" i="1"/>
  <c r="N177" i="1"/>
  <c r="Q177" i="1"/>
  <c r="R177" i="1"/>
  <c r="S177" i="1"/>
  <c r="T177" i="1"/>
  <c r="W177" i="1"/>
  <c r="X177" i="1"/>
  <c r="Y177" i="1"/>
  <c r="Z177" i="1"/>
  <c r="AC177" i="1"/>
  <c r="AD177" i="1"/>
  <c r="AE177" i="1"/>
  <c r="AF177" i="1"/>
  <c r="AI177" i="1"/>
  <c r="AJ177" i="1"/>
  <c r="AK177" i="1"/>
  <c r="AL177" i="1"/>
  <c r="AO177" i="1"/>
  <c r="AP177" i="1"/>
  <c r="AQ177" i="1"/>
  <c r="E179" i="1"/>
  <c r="F179" i="1"/>
  <c r="G179" i="1"/>
  <c r="H179" i="1"/>
  <c r="K179" i="1"/>
  <c r="L179" i="1"/>
  <c r="M179" i="1"/>
  <c r="N179" i="1"/>
  <c r="Q179" i="1"/>
  <c r="R179" i="1"/>
  <c r="S179" i="1"/>
  <c r="T179" i="1"/>
  <c r="W179" i="1"/>
  <c r="X179" i="1"/>
  <c r="Y179" i="1"/>
  <c r="Z179" i="1"/>
  <c r="AC179" i="1"/>
  <c r="AD179" i="1"/>
  <c r="AE179" i="1"/>
  <c r="AF179" i="1"/>
  <c r="AI179" i="1"/>
  <c r="AJ179" i="1"/>
  <c r="AK179" i="1"/>
  <c r="AL179" i="1"/>
  <c r="AO179" i="1"/>
  <c r="AP179" i="1"/>
  <c r="AQ179" i="1"/>
  <c r="E181" i="1"/>
  <c r="F181" i="1"/>
  <c r="G181" i="1"/>
  <c r="H181" i="1"/>
  <c r="K181" i="1"/>
  <c r="L181" i="1"/>
  <c r="M181" i="1"/>
  <c r="N181" i="1"/>
  <c r="Q181" i="1"/>
  <c r="R181" i="1"/>
  <c r="S181" i="1"/>
  <c r="T181" i="1"/>
  <c r="W181" i="1"/>
  <c r="X181" i="1"/>
  <c r="Y181" i="1"/>
  <c r="Z181" i="1"/>
  <c r="AC181" i="1"/>
  <c r="AD181" i="1"/>
  <c r="AE181" i="1"/>
  <c r="AF181" i="1"/>
  <c r="AI181" i="1"/>
  <c r="AJ181" i="1"/>
  <c r="AK181" i="1"/>
  <c r="AL181" i="1"/>
  <c r="AO181" i="1"/>
  <c r="AP181" i="1"/>
  <c r="AQ181" i="1"/>
  <c r="E183" i="1"/>
  <c r="F183" i="1"/>
  <c r="G183" i="1"/>
  <c r="H183" i="1"/>
  <c r="K183" i="1"/>
  <c r="L183" i="1"/>
  <c r="M183" i="1"/>
  <c r="N183" i="1"/>
  <c r="Q183" i="1"/>
  <c r="R183" i="1"/>
  <c r="S183" i="1"/>
  <c r="T183" i="1"/>
  <c r="W183" i="1"/>
  <c r="X183" i="1"/>
  <c r="Y183" i="1"/>
  <c r="Z183" i="1"/>
  <c r="AC183" i="1"/>
  <c r="AD183" i="1"/>
  <c r="AE183" i="1"/>
  <c r="AF183" i="1"/>
  <c r="AI183" i="1"/>
  <c r="AJ183" i="1"/>
  <c r="AK183" i="1"/>
  <c r="AL183" i="1"/>
  <c r="AO183" i="1"/>
  <c r="AP183" i="1"/>
  <c r="AQ183" i="1"/>
  <c r="E185" i="1"/>
  <c r="F185" i="1"/>
  <c r="G185" i="1"/>
  <c r="H185" i="1"/>
  <c r="K185" i="1"/>
  <c r="L185" i="1"/>
  <c r="M185" i="1"/>
  <c r="N185" i="1"/>
  <c r="Q185" i="1"/>
  <c r="R185" i="1"/>
  <c r="S185" i="1"/>
  <c r="T185" i="1"/>
  <c r="W185" i="1"/>
  <c r="X185" i="1"/>
  <c r="Y185" i="1"/>
  <c r="Z185" i="1"/>
  <c r="AC185" i="1"/>
  <c r="AD185" i="1"/>
  <c r="AE185" i="1"/>
  <c r="AF185" i="1"/>
  <c r="AI185" i="1"/>
  <c r="AJ185" i="1"/>
  <c r="AK185" i="1"/>
  <c r="AL185" i="1"/>
  <c r="AO185" i="1"/>
  <c r="AP185" i="1"/>
  <c r="AQ185" i="1"/>
  <c r="E187" i="1"/>
  <c r="F187" i="1"/>
  <c r="G187" i="1"/>
  <c r="H187" i="1"/>
  <c r="K187" i="1"/>
  <c r="L187" i="1"/>
  <c r="M187" i="1"/>
  <c r="N187" i="1"/>
  <c r="Q187" i="1"/>
  <c r="R187" i="1"/>
  <c r="S187" i="1"/>
  <c r="T187" i="1"/>
  <c r="W187" i="1"/>
  <c r="X187" i="1"/>
  <c r="Y187" i="1"/>
  <c r="Z187" i="1"/>
  <c r="AC187" i="1"/>
  <c r="AD187" i="1"/>
  <c r="AE187" i="1"/>
  <c r="AF187" i="1"/>
  <c r="AI187" i="1"/>
  <c r="AJ187" i="1"/>
  <c r="AK187" i="1"/>
  <c r="AL187" i="1"/>
  <c r="AO187" i="1"/>
  <c r="AP187" i="1"/>
  <c r="AQ187" i="1"/>
  <c r="E189" i="1"/>
  <c r="F189" i="1"/>
  <c r="G189" i="1"/>
  <c r="H189" i="1"/>
  <c r="K189" i="1"/>
  <c r="L189" i="1"/>
  <c r="M189" i="1"/>
  <c r="N189" i="1"/>
  <c r="Q189" i="1"/>
  <c r="R189" i="1"/>
  <c r="S189" i="1"/>
  <c r="T189" i="1"/>
  <c r="W189" i="1"/>
  <c r="X189" i="1"/>
  <c r="Y189" i="1"/>
  <c r="Z189" i="1"/>
  <c r="AC189" i="1"/>
  <c r="AD189" i="1"/>
  <c r="AE189" i="1"/>
  <c r="AF189" i="1"/>
  <c r="AI189" i="1"/>
  <c r="AJ189" i="1"/>
  <c r="AK189" i="1"/>
  <c r="AL189" i="1"/>
  <c r="AO189" i="1"/>
  <c r="AP189" i="1"/>
  <c r="AQ189" i="1"/>
  <c r="E191" i="1"/>
  <c r="F191" i="1"/>
  <c r="G191" i="1"/>
  <c r="H191" i="1"/>
  <c r="K191" i="1"/>
  <c r="L191" i="1"/>
  <c r="M191" i="1"/>
  <c r="N191" i="1"/>
  <c r="Q191" i="1"/>
  <c r="R191" i="1"/>
  <c r="S191" i="1"/>
  <c r="T191" i="1"/>
  <c r="W191" i="1"/>
  <c r="X191" i="1"/>
  <c r="Y191" i="1"/>
  <c r="Z191" i="1"/>
  <c r="AC191" i="1"/>
  <c r="AD191" i="1"/>
  <c r="AE191" i="1"/>
  <c r="AF191" i="1"/>
  <c r="AI191" i="1"/>
  <c r="AJ191" i="1"/>
  <c r="AK191" i="1"/>
  <c r="AL191" i="1"/>
  <c r="AO191" i="1"/>
  <c r="AP191" i="1"/>
  <c r="AQ191" i="1"/>
  <c r="E193" i="1"/>
  <c r="F193" i="1"/>
  <c r="G193" i="1"/>
  <c r="H193" i="1"/>
  <c r="K193" i="1"/>
  <c r="L193" i="1"/>
  <c r="M193" i="1"/>
  <c r="N193" i="1"/>
  <c r="Q193" i="1"/>
  <c r="R193" i="1"/>
  <c r="S193" i="1"/>
  <c r="T193" i="1"/>
  <c r="W193" i="1"/>
  <c r="X193" i="1"/>
  <c r="Y193" i="1"/>
  <c r="Z193" i="1"/>
  <c r="AC193" i="1"/>
  <c r="AD193" i="1"/>
  <c r="AE193" i="1"/>
  <c r="AF193" i="1"/>
  <c r="AI193" i="1"/>
  <c r="AJ193" i="1"/>
  <c r="AK193" i="1"/>
  <c r="AL193" i="1"/>
  <c r="AO193" i="1"/>
  <c r="AP193" i="1"/>
  <c r="AQ193" i="1"/>
  <c r="E195" i="1"/>
  <c r="F195" i="1"/>
  <c r="G195" i="1"/>
  <c r="H195" i="1"/>
  <c r="K195" i="1"/>
  <c r="L195" i="1"/>
  <c r="M195" i="1"/>
  <c r="N195" i="1"/>
  <c r="Q195" i="1"/>
  <c r="R195" i="1"/>
  <c r="S195" i="1"/>
  <c r="T195" i="1"/>
  <c r="W195" i="1"/>
  <c r="X195" i="1"/>
  <c r="Y195" i="1"/>
  <c r="Z195" i="1"/>
  <c r="AC195" i="1"/>
  <c r="AD195" i="1"/>
  <c r="AE195" i="1"/>
  <c r="AF195" i="1"/>
  <c r="AI195" i="1"/>
  <c r="AJ195" i="1"/>
  <c r="AK195" i="1"/>
  <c r="AL195" i="1"/>
  <c r="AO195" i="1"/>
  <c r="AP195" i="1"/>
  <c r="AQ195" i="1"/>
  <c r="E197" i="1"/>
  <c r="F197" i="1"/>
  <c r="G197" i="1"/>
  <c r="H197" i="1"/>
  <c r="K197" i="1"/>
  <c r="L197" i="1"/>
  <c r="M197" i="1"/>
  <c r="N197" i="1"/>
  <c r="Q197" i="1"/>
  <c r="R197" i="1"/>
  <c r="S197" i="1"/>
  <c r="T197" i="1"/>
  <c r="W197" i="1"/>
  <c r="X197" i="1"/>
  <c r="Y197" i="1"/>
  <c r="Z197" i="1"/>
  <c r="AC197" i="1"/>
  <c r="AD197" i="1"/>
  <c r="AE197" i="1"/>
  <c r="AF197" i="1"/>
  <c r="AI197" i="1"/>
  <c r="AJ197" i="1"/>
  <c r="AK197" i="1"/>
  <c r="AL197" i="1"/>
  <c r="AO197" i="1"/>
  <c r="AP197" i="1"/>
  <c r="AQ197" i="1"/>
  <c r="C198" i="8"/>
  <c r="E199" i="1"/>
  <c r="F199" i="1"/>
  <c r="G199" i="1"/>
  <c r="H199" i="1"/>
  <c r="K199" i="1"/>
  <c r="L199" i="1"/>
  <c r="M199" i="1"/>
  <c r="N199" i="1"/>
  <c r="Q199" i="1"/>
  <c r="R199" i="1"/>
  <c r="S199" i="1"/>
  <c r="T199" i="1"/>
  <c r="W199" i="1"/>
  <c r="X199" i="1"/>
  <c r="Y199" i="1"/>
  <c r="Z199" i="1"/>
  <c r="AC199" i="1"/>
  <c r="AD199" i="1"/>
  <c r="AE199" i="1"/>
  <c r="AF199" i="1"/>
  <c r="AI199" i="1"/>
  <c r="AJ199" i="1"/>
  <c r="AK199" i="1"/>
  <c r="AL199" i="1"/>
  <c r="AO199" i="1"/>
  <c r="AP199" i="1"/>
  <c r="AQ199" i="1"/>
  <c r="C4" i="6"/>
  <c r="D4" i="6"/>
  <c r="E4" i="6"/>
  <c r="F4" i="6"/>
  <c r="G4" i="6"/>
  <c r="H4" i="6"/>
  <c r="I4" i="6"/>
  <c r="J4" i="6"/>
  <c r="K4" i="6"/>
  <c r="L4" i="6"/>
  <c r="M4" i="6"/>
  <c r="N4" i="6"/>
  <c r="O4" i="6"/>
  <c r="P4" i="6"/>
  <c r="Q4" i="6"/>
  <c r="R4" i="6"/>
  <c r="S4" i="6"/>
  <c r="T4" i="6"/>
  <c r="U4" i="6"/>
  <c r="V4" i="6"/>
  <c r="W4" i="6"/>
  <c r="X4" i="6"/>
  <c r="Y4" i="6"/>
  <c r="Z4" i="6"/>
  <c r="AA4" i="6"/>
  <c r="AB4" i="6"/>
  <c r="AC4" i="6"/>
  <c r="AD4" i="6"/>
  <c r="AE4" i="6"/>
  <c r="AF4" i="6"/>
  <c r="AG4" i="6"/>
  <c r="AH4" i="6"/>
  <c r="AI4" i="6"/>
  <c r="AJ4" i="6"/>
  <c r="AK4" i="6"/>
  <c r="AL4" i="6"/>
  <c r="AM4" i="6"/>
  <c r="AN4" i="6"/>
  <c r="AO4" i="6"/>
  <c r="AP4" i="6"/>
  <c r="AQ4" i="6"/>
  <c r="AR4" i="6"/>
  <c r="AS4" i="6"/>
  <c r="C5" i="6"/>
  <c r="D5" i="6"/>
  <c r="E5" i="6"/>
  <c r="F5" i="6"/>
  <c r="G5" i="6"/>
  <c r="J5" i="6"/>
  <c r="K5" i="6"/>
  <c r="L5" i="6"/>
  <c r="M5" i="6"/>
  <c r="P5" i="6"/>
  <c r="Q5" i="6"/>
  <c r="R5" i="6"/>
  <c r="S5" i="6"/>
  <c r="V5" i="6"/>
  <c r="W5" i="6"/>
  <c r="X5" i="6"/>
  <c r="Y5" i="6"/>
  <c r="AB5" i="6"/>
  <c r="AC5" i="6"/>
  <c r="AD5" i="6"/>
  <c r="AE5" i="6"/>
  <c r="AH5" i="6"/>
  <c r="AI5" i="6"/>
  <c r="AJ5" i="6"/>
  <c r="AK5" i="6"/>
  <c r="AN5" i="6"/>
  <c r="AO5" i="6"/>
  <c r="AP5" i="6"/>
  <c r="AQ5" i="6"/>
  <c r="C6" i="6"/>
  <c r="D6" i="6"/>
  <c r="E6" i="6"/>
  <c r="F6" i="6"/>
  <c r="G6" i="6"/>
  <c r="J6" i="6"/>
  <c r="K6" i="6"/>
  <c r="L6" i="6"/>
  <c r="M6" i="6"/>
  <c r="P6" i="6"/>
  <c r="Q6" i="6"/>
  <c r="R6" i="6"/>
  <c r="S6" i="6"/>
  <c r="V6" i="6"/>
  <c r="W6" i="6"/>
  <c r="X6" i="6"/>
  <c r="Y6" i="6"/>
  <c r="AB6" i="6"/>
  <c r="AC6" i="6"/>
  <c r="AD6" i="6"/>
  <c r="AE6" i="6"/>
  <c r="AH6" i="6"/>
  <c r="AI6" i="6"/>
  <c r="AJ6" i="6"/>
  <c r="AK6" i="6"/>
  <c r="AN6" i="6"/>
  <c r="AO6" i="6"/>
  <c r="AP6" i="6"/>
  <c r="AQ6" i="6"/>
  <c r="A149" i="14" l="1"/>
  <c r="C149" i="15"/>
  <c r="A85" i="14"/>
  <c r="C85" i="15"/>
  <c r="A133" i="14"/>
  <c r="C133" i="15"/>
  <c r="A69" i="14"/>
  <c r="C69" i="15"/>
  <c r="A197" i="14"/>
  <c r="C197" i="15"/>
  <c r="A117" i="14"/>
  <c r="C117" i="15"/>
  <c r="A53" i="14"/>
  <c r="C53" i="15"/>
  <c r="B7" i="14"/>
  <c r="D7" i="15"/>
  <c r="A165" i="14"/>
  <c r="C165" i="15"/>
  <c r="A101" i="14"/>
  <c r="C101" i="15"/>
  <c r="B8" i="14"/>
  <c r="D8" i="15"/>
  <c r="AK198" i="6"/>
  <c r="AC196" i="6"/>
  <c r="Q196" i="6"/>
  <c r="AQ194" i="6"/>
  <c r="AE194" i="6"/>
  <c r="G194" i="6"/>
  <c r="AI192" i="6"/>
  <c r="Q192" i="6"/>
  <c r="Y190" i="6"/>
  <c r="AI188" i="6"/>
  <c r="AD198" i="6"/>
  <c r="AH196" i="6"/>
  <c r="V196" i="6"/>
  <c r="AP194" i="6"/>
  <c r="X194" i="6"/>
  <c r="AN198" i="6"/>
  <c r="AH198" i="6"/>
  <c r="AB198" i="6"/>
  <c r="V198" i="6"/>
  <c r="AP196" i="6"/>
  <c r="AJ196" i="6"/>
  <c r="AD196" i="6"/>
  <c r="X196" i="6"/>
  <c r="AN194" i="6"/>
  <c r="AH194" i="6"/>
  <c r="AB194" i="6"/>
  <c r="V194" i="6"/>
  <c r="AP192" i="6"/>
  <c r="AJ192" i="6"/>
  <c r="AD192" i="6"/>
  <c r="X192" i="6"/>
  <c r="AN190" i="6"/>
  <c r="AH190" i="6"/>
  <c r="AB190" i="6"/>
  <c r="V190" i="6"/>
  <c r="AP188" i="6"/>
  <c r="AJ188" i="6"/>
  <c r="AD188" i="6"/>
  <c r="X188" i="6"/>
  <c r="AN186" i="6"/>
  <c r="AH186" i="6"/>
  <c r="AB186" i="6"/>
  <c r="V186" i="6"/>
  <c r="AP184" i="6"/>
  <c r="AJ184" i="6"/>
  <c r="AD184" i="6"/>
  <c r="X184" i="6"/>
  <c r="AN182" i="6"/>
  <c r="AH182" i="6"/>
  <c r="AB182" i="6"/>
  <c r="V182" i="6"/>
  <c r="AP180" i="6"/>
  <c r="AJ180" i="6"/>
  <c r="AD180" i="6"/>
  <c r="X180" i="6"/>
  <c r="AN178" i="6"/>
  <c r="AH178" i="6"/>
  <c r="AB178" i="6"/>
  <c r="V178" i="6"/>
  <c r="AP176" i="6"/>
  <c r="AJ176" i="6"/>
  <c r="AD176" i="6"/>
  <c r="X176" i="6"/>
  <c r="AN174" i="6"/>
  <c r="AH174" i="6"/>
  <c r="AB174" i="6"/>
  <c r="V174" i="6"/>
  <c r="AP172" i="6"/>
  <c r="AJ172" i="6"/>
  <c r="AD172" i="6"/>
  <c r="X172" i="6"/>
  <c r="AN170" i="6"/>
  <c r="AH170" i="6"/>
  <c r="AB170" i="6"/>
  <c r="V170" i="6"/>
  <c r="AP168" i="6"/>
  <c r="AJ168" i="6"/>
  <c r="AD168" i="6"/>
  <c r="X168" i="6"/>
  <c r="AN166" i="6"/>
  <c r="AH166" i="6"/>
  <c r="AB166" i="6"/>
  <c r="V166" i="6"/>
  <c r="S198" i="6"/>
  <c r="K196" i="6"/>
  <c r="AK194" i="6"/>
  <c r="K192" i="6"/>
  <c r="AK190" i="6"/>
  <c r="S190" i="6"/>
  <c r="M190" i="6"/>
  <c r="G190" i="6"/>
  <c r="C190" i="8"/>
  <c r="AC188" i="6"/>
  <c r="W188" i="6"/>
  <c r="Q188" i="6"/>
  <c r="K188" i="6"/>
  <c r="E188" i="6"/>
  <c r="AQ186" i="6"/>
  <c r="AK186" i="6"/>
  <c r="AE186" i="6"/>
  <c r="Y186" i="6"/>
  <c r="S186" i="6"/>
  <c r="M186" i="6"/>
  <c r="G186" i="6"/>
  <c r="C186" i="8"/>
  <c r="AO184" i="6"/>
  <c r="AI184" i="6"/>
  <c r="AC184" i="6"/>
  <c r="W184" i="6"/>
  <c r="Q184" i="6"/>
  <c r="K184" i="6"/>
  <c r="E184" i="6"/>
  <c r="AQ182" i="6"/>
  <c r="AK182" i="6"/>
  <c r="AE182" i="6"/>
  <c r="Y182" i="6"/>
  <c r="S182" i="6"/>
  <c r="M182" i="6"/>
  <c r="G182" i="6"/>
  <c r="C182" i="8"/>
  <c r="AO180" i="6"/>
  <c r="AI180" i="6"/>
  <c r="AC180" i="6"/>
  <c r="W180" i="6"/>
  <c r="Q180" i="6"/>
  <c r="K180" i="6"/>
  <c r="E180" i="6"/>
  <c r="AQ178" i="6"/>
  <c r="AK178" i="6"/>
  <c r="AE178" i="6"/>
  <c r="Y178" i="6"/>
  <c r="S178" i="6"/>
  <c r="M178" i="6"/>
  <c r="G178" i="6"/>
  <c r="C178" i="8"/>
  <c r="AO176" i="6"/>
  <c r="AI176" i="6"/>
  <c r="AC176" i="6"/>
  <c r="W176" i="6"/>
  <c r="Q176" i="6"/>
  <c r="K176" i="6"/>
  <c r="E176" i="6"/>
  <c r="AQ174" i="6"/>
  <c r="AK174" i="6"/>
  <c r="AE174" i="6"/>
  <c r="Y174" i="6"/>
  <c r="S174" i="6"/>
  <c r="M174" i="6"/>
  <c r="G174" i="6"/>
  <c r="C174" i="8"/>
  <c r="AO172" i="6"/>
  <c r="AI172" i="6"/>
  <c r="AC172" i="6"/>
  <c r="W172" i="6"/>
  <c r="Q172" i="6"/>
  <c r="K172" i="6"/>
  <c r="E172" i="6"/>
  <c r="AQ170" i="6"/>
  <c r="AK170" i="6"/>
  <c r="AE170" i="6"/>
  <c r="Y170" i="6"/>
  <c r="S170" i="6"/>
  <c r="M170" i="6"/>
  <c r="G170" i="6"/>
  <c r="C170" i="8"/>
  <c r="AO168" i="6"/>
  <c r="AI168" i="6"/>
  <c r="AC168" i="6"/>
  <c r="W168" i="6"/>
  <c r="Q168" i="6"/>
  <c r="K168" i="6"/>
  <c r="E168" i="6"/>
  <c r="AQ166" i="6"/>
  <c r="AK166" i="6"/>
  <c r="AE166" i="6"/>
  <c r="Y166" i="6"/>
  <c r="S166" i="6"/>
  <c r="M166" i="6"/>
  <c r="G166" i="6"/>
  <c r="AO164" i="6"/>
  <c r="AI164" i="6"/>
  <c r="AC164" i="6"/>
  <c r="W164" i="6"/>
  <c r="Q164" i="6"/>
  <c r="K164" i="6"/>
  <c r="E164" i="6"/>
  <c r="AQ162" i="6"/>
  <c r="AK162" i="6"/>
  <c r="AE162" i="6"/>
  <c r="Y162" i="6"/>
  <c r="S162" i="6"/>
  <c r="M162" i="6"/>
  <c r="G162" i="6"/>
  <c r="C162" i="8"/>
  <c r="AO160" i="6"/>
  <c r="AI160" i="6"/>
  <c r="AC160" i="6"/>
  <c r="W160" i="6"/>
  <c r="Q160" i="6"/>
  <c r="K160" i="6"/>
  <c r="E160" i="6"/>
  <c r="AQ158" i="6"/>
  <c r="AK158" i="6"/>
  <c r="AE158" i="6"/>
  <c r="Y158" i="6"/>
  <c r="S158" i="6"/>
  <c r="M158" i="6"/>
  <c r="G158" i="6"/>
  <c r="C158" i="8"/>
  <c r="AO156" i="6"/>
  <c r="AI156" i="6"/>
  <c r="AC156" i="6"/>
  <c r="W156" i="6"/>
  <c r="Q156" i="6"/>
  <c r="K156" i="6"/>
  <c r="E156" i="6"/>
  <c r="AQ154" i="6"/>
  <c r="AK154" i="6"/>
  <c r="AE154" i="6"/>
  <c r="Y154" i="6"/>
  <c r="S154" i="6"/>
  <c r="M154" i="6"/>
  <c r="G154" i="6"/>
  <c r="C154" i="8"/>
  <c r="AO152" i="6"/>
  <c r="AI152" i="6"/>
  <c r="AC152" i="6"/>
  <c r="W152" i="6"/>
  <c r="Q152" i="6"/>
  <c r="K152" i="6"/>
  <c r="E152" i="6"/>
  <c r="AQ150" i="6"/>
  <c r="AK150" i="6"/>
  <c r="AE150" i="6"/>
  <c r="Y150" i="6"/>
  <c r="S150" i="6"/>
  <c r="M150" i="6"/>
  <c r="G150" i="6"/>
  <c r="AO148" i="6"/>
  <c r="AI148" i="6"/>
  <c r="AC148" i="6"/>
  <c r="W148" i="6"/>
  <c r="Q148" i="6"/>
  <c r="K148" i="6"/>
  <c r="E148" i="6"/>
  <c r="AQ146" i="6"/>
  <c r="AK146" i="6"/>
  <c r="AE146" i="6"/>
  <c r="Y146" i="6"/>
  <c r="S146" i="6"/>
  <c r="M146" i="6"/>
  <c r="G146" i="6"/>
  <c r="C146" i="8"/>
  <c r="AO144" i="6"/>
  <c r="AI144" i="6"/>
  <c r="AC144" i="6"/>
  <c r="W144" i="6"/>
  <c r="AQ198" i="6"/>
  <c r="M198" i="6"/>
  <c r="AO196" i="6"/>
  <c r="E196" i="6"/>
  <c r="S194" i="6"/>
  <c r="C194" i="8"/>
  <c r="W192" i="6"/>
  <c r="AQ190" i="6"/>
  <c r="AD194" i="6"/>
  <c r="AN192" i="6"/>
  <c r="V192" i="6"/>
  <c r="AD190" i="6"/>
  <c r="AN188" i="6"/>
  <c r="AH188" i="6"/>
  <c r="AB188" i="6"/>
  <c r="V188" i="6"/>
  <c r="AP186" i="6"/>
  <c r="AJ186" i="6"/>
  <c r="AD186" i="6"/>
  <c r="X186" i="6"/>
  <c r="AN184" i="6"/>
  <c r="AH184" i="6"/>
  <c r="AB184" i="6"/>
  <c r="V184" i="6"/>
  <c r="AP182" i="6"/>
  <c r="AJ182" i="6"/>
  <c r="AD182" i="6"/>
  <c r="X182" i="6"/>
  <c r="AN180" i="6"/>
  <c r="AH180" i="6"/>
  <c r="AB180" i="6"/>
  <c r="V180" i="6"/>
  <c r="AP178" i="6"/>
  <c r="AJ178" i="6"/>
  <c r="AD178" i="6"/>
  <c r="X178" i="6"/>
  <c r="AN176" i="6"/>
  <c r="AH176" i="6"/>
  <c r="AB176" i="6"/>
  <c r="V176" i="6"/>
  <c r="AP174" i="6"/>
  <c r="AJ174" i="6"/>
  <c r="AD174" i="6"/>
  <c r="X174" i="6"/>
  <c r="AN172" i="6"/>
  <c r="AH172" i="6"/>
  <c r="AB172" i="6"/>
  <c r="V172" i="6"/>
  <c r="AP170" i="6"/>
  <c r="AJ170" i="6"/>
  <c r="AD170" i="6"/>
  <c r="X170" i="6"/>
  <c r="AN168" i="6"/>
  <c r="AH168" i="6"/>
  <c r="AB168" i="6"/>
  <c r="V168" i="6"/>
  <c r="AP166" i="6"/>
  <c r="AJ166" i="6"/>
  <c r="AD166" i="6"/>
  <c r="X166" i="6"/>
  <c r="AE198" i="6"/>
  <c r="Y198" i="6"/>
  <c r="G198" i="6"/>
  <c r="AI196" i="6"/>
  <c r="W196" i="6"/>
  <c r="Y194" i="6"/>
  <c r="M194" i="6"/>
  <c r="AO192" i="6"/>
  <c r="AC192" i="6"/>
  <c r="E192" i="6"/>
  <c r="AE190" i="6"/>
  <c r="AO188" i="6"/>
  <c r="AP198" i="6"/>
  <c r="AJ198" i="6"/>
  <c r="X198" i="6"/>
  <c r="AN196" i="6"/>
  <c r="AB196" i="6"/>
  <c r="AJ194" i="6"/>
  <c r="AH192" i="6"/>
  <c r="AB192" i="6"/>
  <c r="AP190" i="6"/>
  <c r="AJ190" i="6"/>
  <c r="X190" i="6"/>
  <c r="AO198" i="6"/>
  <c r="AI198" i="6"/>
  <c r="AC198" i="6"/>
  <c r="W198" i="6"/>
  <c r="Q198" i="6"/>
  <c r="K198" i="6"/>
  <c r="E198" i="6"/>
  <c r="AQ196" i="6"/>
  <c r="AK196" i="6"/>
  <c r="AE196" i="6"/>
  <c r="Y196" i="6"/>
  <c r="S196" i="6"/>
  <c r="M196" i="6"/>
  <c r="G196" i="6"/>
  <c r="C196" i="8"/>
  <c r="AO194" i="6"/>
  <c r="AI194" i="6"/>
  <c r="AC194" i="6"/>
  <c r="W194" i="6"/>
  <c r="Q194" i="6"/>
  <c r="K194" i="6"/>
  <c r="E194" i="6"/>
  <c r="AQ192" i="6"/>
  <c r="AK192" i="6"/>
  <c r="AE192" i="6"/>
  <c r="Y192" i="6"/>
  <c r="S192" i="6"/>
  <c r="M192" i="6"/>
  <c r="G192" i="6"/>
  <c r="C192" i="8"/>
  <c r="AO190" i="6"/>
  <c r="AI190" i="6"/>
  <c r="AC190" i="6"/>
  <c r="W190" i="6"/>
  <c r="Q190" i="6"/>
  <c r="K190" i="6"/>
  <c r="E190" i="6"/>
  <c r="AQ188" i="6"/>
  <c r="AK188" i="6"/>
  <c r="AE188" i="6"/>
  <c r="Y188" i="6"/>
  <c r="S188" i="6"/>
  <c r="M188" i="6"/>
  <c r="G188" i="6"/>
  <c r="C188" i="8"/>
  <c r="AO186" i="6"/>
  <c r="AI186" i="6"/>
  <c r="AC186" i="6"/>
  <c r="W186" i="6"/>
  <c r="Q186" i="6"/>
  <c r="K186" i="6"/>
  <c r="E186" i="6"/>
  <c r="AQ184" i="6"/>
  <c r="AK184" i="6"/>
  <c r="AE184" i="6"/>
  <c r="Y184" i="6"/>
  <c r="S184" i="6"/>
  <c r="M184" i="6"/>
  <c r="G184" i="6"/>
  <c r="C184" i="8"/>
  <c r="AO182" i="6"/>
  <c r="AI182" i="6"/>
  <c r="AC182" i="6"/>
  <c r="W182" i="6"/>
  <c r="Q182" i="6"/>
  <c r="K182" i="6"/>
  <c r="E182" i="6"/>
  <c r="AQ180" i="6"/>
  <c r="AK180" i="6"/>
  <c r="AE180" i="6"/>
  <c r="Y180" i="6"/>
  <c r="S180" i="6"/>
  <c r="M180" i="6"/>
  <c r="G180" i="6"/>
  <c r="C180" i="8"/>
  <c r="AO178" i="6"/>
  <c r="AI178" i="6"/>
  <c r="AC178" i="6"/>
  <c r="W178" i="6"/>
  <c r="Q178" i="6"/>
  <c r="K178" i="6"/>
  <c r="E178" i="6"/>
  <c r="AQ176" i="6"/>
  <c r="AK176" i="6"/>
  <c r="AE176" i="6"/>
  <c r="Y176" i="6"/>
  <c r="S176" i="6"/>
  <c r="M176" i="6"/>
  <c r="G176" i="6"/>
  <c r="C176" i="8"/>
  <c r="AO174" i="6"/>
  <c r="AI174" i="6"/>
  <c r="AC174" i="6"/>
  <c r="W174" i="6"/>
  <c r="Q174" i="6"/>
  <c r="K174" i="6"/>
  <c r="E174" i="6"/>
  <c r="AQ172" i="6"/>
  <c r="AK172" i="6"/>
  <c r="AE172" i="6"/>
  <c r="Y172" i="6"/>
  <c r="S172" i="6"/>
  <c r="M172" i="6"/>
  <c r="G172" i="6"/>
  <c r="C172" i="8"/>
  <c r="AO170" i="6"/>
  <c r="AI170" i="6"/>
  <c r="AC170" i="6"/>
  <c r="W170" i="6"/>
  <c r="Q170" i="6"/>
  <c r="K170" i="6"/>
  <c r="E170" i="6"/>
  <c r="AQ168" i="6"/>
  <c r="AK168" i="6"/>
  <c r="AE168" i="6"/>
  <c r="Y168" i="6"/>
  <c r="S168" i="6"/>
  <c r="M168" i="6"/>
  <c r="G168" i="6"/>
  <c r="C168" i="8"/>
  <c r="AO166" i="6"/>
  <c r="AI166" i="6"/>
  <c r="AC166" i="6"/>
  <c r="W166" i="6"/>
  <c r="Q166" i="6"/>
  <c r="K166" i="6"/>
  <c r="E166" i="6"/>
  <c r="AQ164" i="6"/>
  <c r="AK164" i="6"/>
  <c r="AE164" i="6"/>
  <c r="Y164" i="6"/>
  <c r="S164" i="6"/>
  <c r="M164" i="6"/>
  <c r="G164" i="6"/>
  <c r="C164" i="8"/>
  <c r="AO162" i="6"/>
  <c r="AI162" i="6"/>
  <c r="AC162" i="6"/>
  <c r="W162" i="6"/>
  <c r="Q162" i="6"/>
  <c r="K162" i="6"/>
  <c r="E162" i="6"/>
  <c r="AQ160" i="6"/>
  <c r="AK160" i="6"/>
  <c r="AE160" i="6"/>
  <c r="Y160" i="6"/>
  <c r="S160" i="6"/>
  <c r="M160" i="6"/>
  <c r="G160" i="6"/>
  <c r="C160" i="8"/>
  <c r="AO158" i="6"/>
  <c r="AI158" i="6"/>
  <c r="AC158" i="6"/>
  <c r="W158" i="6"/>
  <c r="Q158" i="6"/>
  <c r="K158" i="6"/>
  <c r="E158" i="6"/>
  <c r="AQ156" i="6"/>
  <c r="AK156" i="6"/>
  <c r="AE156" i="6"/>
  <c r="Y156" i="6"/>
  <c r="S156" i="6"/>
  <c r="M156" i="6"/>
  <c r="G156" i="6"/>
  <c r="C156" i="8"/>
  <c r="AO154" i="6"/>
  <c r="AI154" i="6"/>
  <c r="AC154" i="6"/>
  <c r="W154" i="6"/>
  <c r="Q154" i="6"/>
  <c r="K154" i="6"/>
  <c r="E154" i="6"/>
  <c r="AQ152" i="6"/>
  <c r="AK152" i="6"/>
  <c r="AE152" i="6"/>
  <c r="Y152" i="6"/>
  <c r="S152" i="6"/>
  <c r="M152" i="6"/>
  <c r="G152" i="6"/>
  <c r="C152" i="8"/>
  <c r="AO150" i="6"/>
  <c r="AI150" i="6"/>
  <c r="AC150" i="6"/>
  <c r="W150" i="6"/>
  <c r="Q150" i="6"/>
  <c r="K150" i="6"/>
  <c r="E150" i="6"/>
  <c r="AQ148" i="6"/>
  <c r="AK148" i="6"/>
  <c r="AE148" i="6"/>
  <c r="Y148" i="6"/>
  <c r="S148" i="6"/>
  <c r="M148" i="6"/>
  <c r="G148" i="6"/>
  <c r="C148" i="8"/>
  <c r="AO146" i="6"/>
  <c r="AI146" i="6"/>
  <c r="AC146" i="6"/>
  <c r="W146" i="6"/>
  <c r="Q146" i="6"/>
  <c r="K146" i="6"/>
  <c r="E146" i="6"/>
  <c r="AQ144" i="6"/>
  <c r="AK144" i="6"/>
  <c r="AE144" i="6"/>
  <c r="Y144" i="6"/>
  <c r="S144" i="6"/>
  <c r="M144" i="6"/>
  <c r="G144" i="6"/>
  <c r="C144" i="8"/>
  <c r="AO142" i="6"/>
  <c r="AI142" i="6"/>
  <c r="AC142" i="6"/>
  <c r="W142" i="6"/>
  <c r="Q142" i="6"/>
  <c r="K142" i="6"/>
  <c r="E142" i="6"/>
  <c r="AQ140" i="6"/>
  <c r="AK140" i="6"/>
  <c r="AE140" i="6"/>
  <c r="Y140" i="6"/>
  <c r="S140" i="6"/>
  <c r="M140" i="6"/>
  <c r="G140" i="6"/>
  <c r="C140" i="8"/>
  <c r="AO138" i="6"/>
  <c r="AI138" i="6"/>
  <c r="AC138" i="6"/>
  <c r="W138" i="6"/>
  <c r="Q138" i="6"/>
  <c r="K138" i="6"/>
  <c r="E138" i="6"/>
  <c r="AQ136" i="6"/>
  <c r="AK136" i="6"/>
  <c r="AE136" i="6"/>
  <c r="Y136" i="6"/>
  <c r="S136" i="6"/>
  <c r="M136" i="6"/>
  <c r="G136" i="6"/>
  <c r="C136" i="8"/>
  <c r="AO134" i="6"/>
  <c r="AI134" i="6"/>
  <c r="AC134" i="6"/>
  <c r="W134" i="6"/>
  <c r="Q134" i="6"/>
  <c r="K134" i="6"/>
  <c r="E134" i="6"/>
  <c r="AQ132" i="6"/>
  <c r="AK132" i="6"/>
  <c r="AE132" i="6"/>
  <c r="Y132" i="6"/>
  <c r="S132" i="6"/>
  <c r="M132" i="6"/>
  <c r="G132" i="6"/>
  <c r="C132" i="8"/>
  <c r="AO130" i="6"/>
  <c r="AI130" i="6"/>
  <c r="AC130" i="6"/>
  <c r="W130" i="6"/>
  <c r="Q130" i="6"/>
  <c r="K130" i="6"/>
  <c r="E130" i="6"/>
  <c r="AQ128" i="6"/>
  <c r="AK128" i="6"/>
  <c r="AE128" i="6"/>
  <c r="Y128" i="6"/>
  <c r="S128" i="6"/>
  <c r="M128" i="6"/>
  <c r="G128" i="6"/>
  <c r="C128" i="8"/>
  <c r="AO126" i="6"/>
  <c r="AI126" i="6"/>
  <c r="AC126" i="6"/>
  <c r="W126" i="6"/>
  <c r="Q126" i="6"/>
  <c r="K126" i="6"/>
  <c r="E126" i="6"/>
  <c r="AQ124" i="6"/>
  <c r="AK124" i="6"/>
  <c r="AE124" i="6"/>
  <c r="Y124" i="6"/>
  <c r="S124" i="6"/>
  <c r="M124" i="6"/>
  <c r="G124" i="6"/>
  <c r="C124" i="8"/>
  <c r="AO122" i="6"/>
  <c r="AI122" i="6"/>
  <c r="AC122" i="6"/>
  <c r="W122" i="6"/>
  <c r="Q122" i="6"/>
  <c r="K122" i="6"/>
  <c r="E122" i="6"/>
  <c r="AQ120" i="6"/>
  <c r="AK120" i="6"/>
  <c r="AE120" i="6"/>
  <c r="Y120" i="6"/>
  <c r="S120" i="6"/>
  <c r="M120" i="6"/>
  <c r="G120" i="6"/>
  <c r="C120" i="8"/>
  <c r="AO118" i="6"/>
  <c r="AI118" i="6"/>
  <c r="AC118" i="6"/>
  <c r="W118" i="6"/>
  <c r="Q118" i="6"/>
  <c r="K118" i="6"/>
  <c r="E118" i="6"/>
  <c r="AQ116" i="6"/>
  <c r="AK116" i="6"/>
  <c r="AE116" i="6"/>
  <c r="Y116" i="6"/>
  <c r="S116" i="6"/>
  <c r="M116" i="6"/>
  <c r="G116" i="6"/>
  <c r="C116" i="8"/>
  <c r="AO114" i="6"/>
  <c r="AI114" i="6"/>
  <c r="AC114" i="6"/>
  <c r="W114" i="6"/>
  <c r="Q114" i="6"/>
  <c r="K114" i="6"/>
  <c r="E114" i="6"/>
  <c r="AQ112" i="6"/>
  <c r="AK112" i="6"/>
  <c r="AE112" i="6"/>
  <c r="Y112" i="6"/>
  <c r="S112" i="6"/>
  <c r="M112" i="6"/>
  <c r="G112" i="6"/>
  <c r="C112" i="8"/>
  <c r="AO110" i="6"/>
  <c r="AI110" i="6"/>
  <c r="AC110" i="6"/>
  <c r="W110" i="6"/>
  <c r="Q110" i="6"/>
  <c r="K110" i="6"/>
  <c r="E110" i="6"/>
  <c r="AQ108" i="6"/>
  <c r="AK108" i="6"/>
  <c r="AE108" i="6"/>
  <c r="Y108" i="6"/>
  <c r="S108" i="6"/>
  <c r="M108" i="6"/>
  <c r="G108" i="6"/>
  <c r="C108" i="8"/>
  <c r="AO106" i="6"/>
  <c r="AI106" i="6"/>
  <c r="AC106" i="6"/>
  <c r="W106" i="6"/>
  <c r="Q106" i="6"/>
  <c r="K106" i="6"/>
  <c r="E106" i="6"/>
  <c r="AQ104" i="6"/>
  <c r="AK104" i="6"/>
  <c r="AE104" i="6"/>
  <c r="Y104" i="6"/>
  <c r="S104" i="6"/>
  <c r="M104" i="6"/>
  <c r="G104" i="6"/>
  <c r="C104" i="8"/>
  <c r="AO102" i="6"/>
  <c r="AI102" i="6"/>
  <c r="AC102" i="6"/>
  <c r="W102" i="6"/>
  <c r="Q102" i="6"/>
  <c r="K102" i="6"/>
  <c r="E102" i="6"/>
  <c r="AQ100" i="6"/>
  <c r="AK100" i="6"/>
  <c r="AE100" i="6"/>
  <c r="Y100" i="6"/>
  <c r="S100" i="6"/>
  <c r="M100" i="6"/>
  <c r="G100" i="6"/>
  <c r="C100" i="8"/>
  <c r="AO98" i="6"/>
  <c r="AI98" i="6"/>
  <c r="AC98" i="6"/>
  <c r="W98" i="6"/>
  <c r="Q98" i="6"/>
  <c r="K98" i="6"/>
  <c r="E98" i="6"/>
  <c r="AQ96" i="6"/>
  <c r="AK96" i="6"/>
  <c r="AE96" i="6"/>
  <c r="Y96" i="6"/>
  <c r="S96" i="6"/>
  <c r="M96" i="6"/>
  <c r="G96" i="6"/>
  <c r="C96" i="8"/>
  <c r="AO94" i="6"/>
  <c r="AI94" i="6"/>
  <c r="AC94" i="6"/>
  <c r="W94" i="6"/>
  <c r="Q94" i="6"/>
  <c r="K94" i="6"/>
  <c r="E94" i="6"/>
  <c r="AQ92" i="6"/>
  <c r="AK92" i="6"/>
  <c r="AE92" i="6"/>
  <c r="Y92" i="6"/>
  <c r="S92" i="6"/>
  <c r="M92" i="6"/>
  <c r="G92" i="6"/>
  <c r="C92" i="8"/>
  <c r="AO90" i="6"/>
  <c r="AI90" i="6"/>
  <c r="AC90" i="6"/>
  <c r="W90" i="6"/>
  <c r="Q90" i="6"/>
  <c r="K90" i="6"/>
  <c r="E90" i="6"/>
  <c r="AQ88" i="6"/>
  <c r="AK88" i="6"/>
  <c r="AE88" i="6"/>
  <c r="Y88" i="6"/>
  <c r="S88" i="6"/>
  <c r="M88" i="6"/>
  <c r="G88" i="6"/>
  <c r="C88" i="8"/>
  <c r="AO86" i="6"/>
  <c r="AI86" i="6"/>
  <c r="AC86" i="6"/>
  <c r="W86" i="6"/>
  <c r="Q86" i="6"/>
  <c r="K86" i="6"/>
  <c r="E86" i="6"/>
  <c r="AQ84" i="6"/>
  <c r="AK84" i="6"/>
  <c r="AE84" i="6"/>
  <c r="Y84" i="6"/>
  <c r="S84" i="6"/>
  <c r="M84" i="6"/>
  <c r="G84" i="6"/>
  <c r="C84" i="8"/>
  <c r="AO82" i="6"/>
  <c r="AI82" i="6"/>
  <c r="AC82" i="6"/>
  <c r="W82" i="6"/>
  <c r="Q82" i="6"/>
  <c r="K82" i="6"/>
  <c r="E82" i="6"/>
  <c r="AQ80" i="6"/>
  <c r="AK80" i="6"/>
  <c r="AE80" i="6"/>
  <c r="Y80" i="6"/>
  <c r="S80" i="6"/>
  <c r="M80" i="6"/>
  <c r="G80" i="6"/>
  <c r="C80" i="8"/>
  <c r="AO78" i="6"/>
  <c r="AI78" i="6"/>
  <c r="AC78" i="6"/>
  <c r="W78" i="6"/>
  <c r="Q78" i="6"/>
  <c r="K78" i="6"/>
  <c r="E78" i="6"/>
  <c r="AQ76" i="6"/>
  <c r="AK76" i="6"/>
  <c r="AE76" i="6"/>
  <c r="Y76" i="6"/>
  <c r="S76" i="6"/>
  <c r="M76" i="6"/>
  <c r="G76" i="6"/>
  <c r="C76" i="8"/>
  <c r="AO74" i="6"/>
  <c r="AI74" i="6"/>
  <c r="AC74" i="6"/>
  <c r="W74" i="6"/>
  <c r="Q74" i="6"/>
  <c r="K74" i="6"/>
  <c r="E74" i="6"/>
  <c r="AQ72" i="6"/>
  <c r="AK72" i="6"/>
  <c r="AE72" i="6"/>
  <c r="Y72" i="6"/>
  <c r="S72" i="6"/>
  <c r="M72" i="6"/>
  <c r="G72" i="6"/>
  <c r="C72" i="8"/>
  <c r="AO70" i="6"/>
  <c r="AI70" i="6"/>
  <c r="AC70" i="6"/>
  <c r="W70" i="6"/>
  <c r="Q70" i="6"/>
  <c r="K70" i="6"/>
  <c r="E70" i="6"/>
  <c r="AQ68" i="6"/>
  <c r="AK68" i="6"/>
  <c r="AE68" i="6"/>
  <c r="Y68" i="6"/>
  <c r="S68" i="6"/>
  <c r="M68" i="6"/>
  <c r="G68" i="6"/>
  <c r="C68" i="8"/>
  <c r="AO66" i="6"/>
  <c r="AI66" i="6"/>
  <c r="AC66" i="6"/>
  <c r="W66" i="6"/>
  <c r="Q66" i="6"/>
  <c r="K66" i="6"/>
  <c r="E66" i="6"/>
  <c r="AQ64" i="6"/>
  <c r="AK64" i="6"/>
  <c r="AE64" i="6"/>
  <c r="Y64" i="6"/>
  <c r="S64" i="6"/>
  <c r="M64" i="6"/>
  <c r="G64" i="6"/>
  <c r="C64" i="8"/>
  <c r="AO62" i="6"/>
  <c r="AI62" i="6"/>
  <c r="AC62" i="6"/>
  <c r="W62" i="6"/>
  <c r="Q62" i="6"/>
  <c r="K62" i="6"/>
  <c r="E62" i="6"/>
  <c r="AQ60" i="6"/>
  <c r="AK60" i="6"/>
  <c r="AE60" i="6"/>
  <c r="Y60" i="6"/>
  <c r="S60" i="6"/>
  <c r="M60" i="6"/>
  <c r="G60" i="6"/>
  <c r="C60" i="8"/>
  <c r="AO58" i="6"/>
  <c r="AI58" i="6"/>
  <c r="AC58" i="6"/>
  <c r="W58" i="6"/>
  <c r="Q58" i="6"/>
  <c r="K58" i="6"/>
  <c r="E58" i="6"/>
  <c r="AQ56" i="6"/>
  <c r="AK56" i="6"/>
  <c r="AE56" i="6"/>
  <c r="Y56" i="6"/>
  <c r="S56" i="6"/>
  <c r="M56" i="6"/>
  <c r="G56" i="6"/>
  <c r="C56" i="8"/>
  <c r="AO54" i="6"/>
  <c r="AI54" i="6"/>
  <c r="AC54" i="6"/>
  <c r="W54" i="6"/>
  <c r="Q54" i="6"/>
  <c r="K54" i="6"/>
  <c r="E54" i="6"/>
  <c r="AQ52" i="6"/>
  <c r="AK52" i="6"/>
  <c r="AE52" i="6"/>
  <c r="Y52" i="6"/>
  <c r="S52" i="6"/>
  <c r="M52" i="6"/>
  <c r="G52" i="6"/>
  <c r="C52" i="8"/>
  <c r="AO50" i="6"/>
  <c r="AI50" i="6"/>
  <c r="AC50" i="6"/>
  <c r="W50" i="6"/>
  <c r="Q50" i="6"/>
  <c r="K50" i="6"/>
  <c r="E50" i="6"/>
  <c r="AQ48" i="6"/>
  <c r="AK48" i="6"/>
  <c r="AE48" i="6"/>
  <c r="Y48" i="6"/>
  <c r="S48" i="6"/>
  <c r="M48" i="6"/>
  <c r="G48" i="6"/>
  <c r="C48" i="8"/>
  <c r="AO46" i="6"/>
  <c r="AI46" i="6"/>
  <c r="AC46" i="6"/>
  <c r="W46" i="6"/>
  <c r="Q46" i="6"/>
  <c r="K46" i="6"/>
  <c r="E46" i="6"/>
  <c r="AQ206" i="6"/>
  <c r="AK206" i="6"/>
  <c r="Y206" i="6"/>
  <c r="S206" i="6"/>
  <c r="M206" i="6"/>
  <c r="G206" i="6"/>
  <c r="C206" i="8"/>
  <c r="AO204" i="6"/>
  <c r="AI204" i="6"/>
  <c r="AC204" i="6"/>
  <c r="W204" i="6"/>
  <c r="Q204" i="6"/>
  <c r="K204" i="6"/>
  <c r="E204" i="6"/>
  <c r="AQ202" i="6"/>
  <c r="AK202" i="6"/>
  <c r="AE202" i="6"/>
  <c r="Y202" i="6"/>
  <c r="S202" i="6"/>
  <c r="G202" i="6"/>
  <c r="C202" i="8"/>
  <c r="AO200" i="6"/>
  <c r="AI200" i="6"/>
  <c r="AC200" i="6"/>
  <c r="W200" i="6"/>
  <c r="Q200" i="6"/>
  <c r="K200" i="6"/>
  <c r="E200" i="6"/>
  <c r="AE206" i="6"/>
  <c r="AQ204" i="6"/>
  <c r="S204" i="6"/>
  <c r="M200" i="6"/>
  <c r="AP164" i="6"/>
  <c r="AJ164" i="6"/>
  <c r="AD164" i="6"/>
  <c r="X164" i="6"/>
  <c r="AN162" i="6"/>
  <c r="AH162" i="6"/>
  <c r="AB162" i="6"/>
  <c r="V162" i="6"/>
  <c r="AP160" i="6"/>
  <c r="AJ160" i="6"/>
  <c r="AD160" i="6"/>
  <c r="X160" i="6"/>
  <c r="AN158" i="6"/>
  <c r="AH158" i="6"/>
  <c r="AB158" i="6"/>
  <c r="V158" i="6"/>
  <c r="AP156" i="6"/>
  <c r="AJ156" i="6"/>
  <c r="AD156" i="6"/>
  <c r="X156" i="6"/>
  <c r="AN154" i="6"/>
  <c r="AH154" i="6"/>
  <c r="AB154" i="6"/>
  <c r="V154" i="6"/>
  <c r="AP152" i="6"/>
  <c r="AJ152" i="6"/>
  <c r="AD152" i="6"/>
  <c r="X152" i="6"/>
  <c r="AN150" i="6"/>
  <c r="AH150" i="6"/>
  <c r="AB150" i="6"/>
  <c r="V150" i="6"/>
  <c r="AP148" i="6"/>
  <c r="AJ148" i="6"/>
  <c r="AD148" i="6"/>
  <c r="X148" i="6"/>
  <c r="AN146" i="6"/>
  <c r="AH146" i="6"/>
  <c r="AB146" i="6"/>
  <c r="V146" i="6"/>
  <c r="AP144" i="6"/>
  <c r="AJ144" i="6"/>
  <c r="AD144" i="6"/>
  <c r="X144" i="6"/>
  <c r="AN142" i="6"/>
  <c r="AH142" i="6"/>
  <c r="AB142" i="6"/>
  <c r="V142" i="6"/>
  <c r="AP140" i="6"/>
  <c r="AJ140" i="6"/>
  <c r="AD140" i="6"/>
  <c r="X140" i="6"/>
  <c r="AN138" i="6"/>
  <c r="AH138" i="6"/>
  <c r="AB138" i="6"/>
  <c r="V138" i="6"/>
  <c r="AP136" i="6"/>
  <c r="AJ136" i="6"/>
  <c r="AD136" i="6"/>
  <c r="X136" i="6"/>
  <c r="AN134" i="6"/>
  <c r="AH134" i="6"/>
  <c r="AB134" i="6"/>
  <c r="V134" i="6"/>
  <c r="AP132" i="6"/>
  <c r="AJ132" i="6"/>
  <c r="AD132" i="6"/>
  <c r="X132" i="6"/>
  <c r="AN130" i="6"/>
  <c r="AH130" i="6"/>
  <c r="AB130" i="6"/>
  <c r="V130" i="6"/>
  <c r="AP128" i="6"/>
  <c r="AJ128" i="6"/>
  <c r="AD128" i="6"/>
  <c r="X128" i="6"/>
  <c r="AN126" i="6"/>
  <c r="AH126" i="6"/>
  <c r="AB126" i="6"/>
  <c r="V126" i="6"/>
  <c r="AP124" i="6"/>
  <c r="AJ124" i="6"/>
  <c r="AD124" i="6"/>
  <c r="X124" i="6"/>
  <c r="AN122" i="6"/>
  <c r="AH122" i="6"/>
  <c r="AB122" i="6"/>
  <c r="V122" i="6"/>
  <c r="AP120" i="6"/>
  <c r="AJ120" i="6"/>
  <c r="AD120" i="6"/>
  <c r="X120" i="6"/>
  <c r="AN118" i="6"/>
  <c r="AH118" i="6"/>
  <c r="AB118" i="6"/>
  <c r="V118" i="6"/>
  <c r="AP116" i="6"/>
  <c r="AJ116" i="6"/>
  <c r="AD116" i="6"/>
  <c r="X116" i="6"/>
  <c r="AN114" i="6"/>
  <c r="AH114" i="6"/>
  <c r="AB114" i="6"/>
  <c r="V114" i="6"/>
  <c r="AP112" i="6"/>
  <c r="AJ112" i="6"/>
  <c r="AD112" i="6"/>
  <c r="X112" i="6"/>
  <c r="AN110" i="6"/>
  <c r="AH110" i="6"/>
  <c r="AB110" i="6"/>
  <c r="V110" i="6"/>
  <c r="AP108" i="6"/>
  <c r="AJ108" i="6"/>
  <c r="AD108" i="6"/>
  <c r="X108" i="6"/>
  <c r="AN106" i="6"/>
  <c r="AH106" i="6"/>
  <c r="AB106" i="6"/>
  <c r="V106" i="6"/>
  <c r="AP104" i="6"/>
  <c r="AJ104" i="6"/>
  <c r="AD104" i="6"/>
  <c r="X104" i="6"/>
  <c r="AN102" i="6"/>
  <c r="AH102" i="6"/>
  <c r="AB102" i="6"/>
  <c r="V102" i="6"/>
  <c r="AP100" i="6"/>
  <c r="AJ100" i="6"/>
  <c r="AD100" i="6"/>
  <c r="X100" i="6"/>
  <c r="AN98" i="6"/>
  <c r="AH98" i="6"/>
  <c r="AB98" i="6"/>
  <c r="V98" i="6"/>
  <c r="AP96" i="6"/>
  <c r="AJ96" i="6"/>
  <c r="AD96" i="6"/>
  <c r="X96" i="6"/>
  <c r="AN94" i="6"/>
  <c r="AH94" i="6"/>
  <c r="AB94" i="6"/>
  <c r="V94" i="6"/>
  <c r="AP92" i="6"/>
  <c r="AJ92" i="6"/>
  <c r="AD92" i="6"/>
  <c r="X92" i="6"/>
  <c r="AN90" i="6"/>
  <c r="AH90" i="6"/>
  <c r="AB90" i="6"/>
  <c r="V90" i="6"/>
  <c r="AP88" i="6"/>
  <c r="AJ88" i="6"/>
  <c r="AD88" i="6"/>
  <c r="X88" i="6"/>
  <c r="AN86" i="6"/>
  <c r="AH86" i="6"/>
  <c r="AB86" i="6"/>
  <c r="V86" i="6"/>
  <c r="AP84" i="6"/>
  <c r="AJ84" i="6"/>
  <c r="AD84" i="6"/>
  <c r="X84" i="6"/>
  <c r="AN82" i="6"/>
  <c r="AH82" i="6"/>
  <c r="AB82" i="6"/>
  <c r="V82" i="6"/>
  <c r="AP80" i="6"/>
  <c r="AJ80" i="6"/>
  <c r="AD80" i="6"/>
  <c r="X80" i="6"/>
  <c r="AN78" i="6"/>
  <c r="AH78" i="6"/>
  <c r="AB78" i="6"/>
  <c r="V78" i="6"/>
  <c r="AP76" i="6"/>
  <c r="AJ76" i="6"/>
  <c r="AD76" i="6"/>
  <c r="X76" i="6"/>
  <c r="AN74" i="6"/>
  <c r="AH74" i="6"/>
  <c r="AB74" i="6"/>
  <c r="V74" i="6"/>
  <c r="AP72" i="6"/>
  <c r="AJ72" i="6"/>
  <c r="AD72" i="6"/>
  <c r="X72" i="6"/>
  <c r="AN70" i="6"/>
  <c r="AH70" i="6"/>
  <c r="AB70" i="6"/>
  <c r="V70" i="6"/>
  <c r="AP68" i="6"/>
  <c r="AJ68" i="6"/>
  <c r="AD68" i="6"/>
  <c r="X68" i="6"/>
  <c r="AN66" i="6"/>
  <c r="AH66" i="6"/>
  <c r="AB66" i="6"/>
  <c r="V66" i="6"/>
  <c r="AP64" i="6"/>
  <c r="AJ64" i="6"/>
  <c r="AD64" i="6"/>
  <c r="X64" i="6"/>
  <c r="AN62" i="6"/>
  <c r="AH62" i="6"/>
  <c r="AB62" i="6"/>
  <c r="V62" i="6"/>
  <c r="J62" i="6"/>
  <c r="AP60" i="6"/>
  <c r="AJ60" i="6"/>
  <c r="AD60" i="6"/>
  <c r="X60" i="6"/>
  <c r="AN58" i="6"/>
  <c r="AH58" i="6"/>
  <c r="AB58" i="6"/>
  <c r="V58" i="6"/>
  <c r="AP56" i="6"/>
  <c r="AJ56" i="6"/>
  <c r="AD56" i="6"/>
  <c r="X56" i="6"/>
  <c r="AN54" i="6"/>
  <c r="AH54" i="6"/>
  <c r="AB54" i="6"/>
  <c r="V54" i="6"/>
  <c r="AP52" i="6"/>
  <c r="AJ52" i="6"/>
  <c r="AD52" i="6"/>
  <c r="X52" i="6"/>
  <c r="AN50" i="6"/>
  <c r="AH50" i="6"/>
  <c r="AB50" i="6"/>
  <c r="V50" i="6"/>
  <c r="AP48" i="6"/>
  <c r="AJ48" i="6"/>
  <c r="AD48" i="6"/>
  <c r="X48" i="6"/>
  <c r="AN46" i="6"/>
  <c r="AH46" i="6"/>
  <c r="AB46" i="6"/>
  <c r="V46" i="6"/>
  <c r="AP206" i="6"/>
  <c r="AJ206" i="6"/>
  <c r="AD206" i="6"/>
  <c r="X206" i="6"/>
  <c r="AN204" i="6"/>
  <c r="AH204" i="6"/>
  <c r="AB204" i="6"/>
  <c r="V204" i="6"/>
  <c r="AP202" i="6"/>
  <c r="AJ202" i="6"/>
  <c r="AD202" i="6"/>
  <c r="X202" i="6"/>
  <c r="AN200" i="6"/>
  <c r="AH200" i="6"/>
  <c r="AB200" i="6"/>
  <c r="V200" i="6"/>
  <c r="AK204" i="6"/>
  <c r="M204" i="6"/>
  <c r="Q144" i="6"/>
  <c r="K144" i="6"/>
  <c r="E144" i="6"/>
  <c r="AQ142" i="6"/>
  <c r="AK142" i="6"/>
  <c r="AE142" i="6"/>
  <c r="Y142" i="6"/>
  <c r="S142" i="6"/>
  <c r="M142" i="6"/>
  <c r="G142" i="6"/>
  <c r="C142" i="8"/>
  <c r="AO140" i="6"/>
  <c r="AI140" i="6"/>
  <c r="AC140" i="6"/>
  <c r="W140" i="6"/>
  <c r="Q140" i="6"/>
  <c r="K140" i="6"/>
  <c r="E140" i="6"/>
  <c r="AQ138" i="6"/>
  <c r="AK138" i="6"/>
  <c r="AE138" i="6"/>
  <c r="Y138" i="6"/>
  <c r="S138" i="6"/>
  <c r="M138" i="6"/>
  <c r="G138" i="6"/>
  <c r="C138" i="8"/>
  <c r="AO136" i="6"/>
  <c r="AI136" i="6"/>
  <c r="AC136" i="6"/>
  <c r="W136" i="6"/>
  <c r="Q136" i="6"/>
  <c r="K136" i="6"/>
  <c r="E136" i="6"/>
  <c r="AQ134" i="6"/>
  <c r="AK134" i="6"/>
  <c r="AE134" i="6"/>
  <c r="Y134" i="6"/>
  <c r="S134" i="6"/>
  <c r="M134" i="6"/>
  <c r="G134" i="6"/>
  <c r="AO132" i="6"/>
  <c r="AI132" i="6"/>
  <c r="AC132" i="6"/>
  <c r="W132" i="6"/>
  <c r="Q132" i="6"/>
  <c r="K132" i="6"/>
  <c r="E132" i="6"/>
  <c r="AQ130" i="6"/>
  <c r="AK130" i="6"/>
  <c r="AE130" i="6"/>
  <c r="Y130" i="6"/>
  <c r="S130" i="6"/>
  <c r="M130" i="6"/>
  <c r="G130" i="6"/>
  <c r="C130" i="8"/>
  <c r="AO128" i="6"/>
  <c r="AI128" i="6"/>
  <c r="AC128" i="6"/>
  <c r="W128" i="6"/>
  <c r="Q128" i="6"/>
  <c r="K128" i="6"/>
  <c r="E128" i="6"/>
  <c r="AQ126" i="6"/>
  <c r="AK126" i="6"/>
  <c r="AE126" i="6"/>
  <c r="Y126" i="6"/>
  <c r="S126" i="6"/>
  <c r="M126" i="6"/>
  <c r="G126" i="6"/>
  <c r="C126" i="8"/>
  <c r="AO124" i="6"/>
  <c r="AI124" i="6"/>
  <c r="AC124" i="6"/>
  <c r="W124" i="6"/>
  <c r="Q124" i="6"/>
  <c r="K124" i="6"/>
  <c r="E124" i="6"/>
  <c r="AQ122" i="6"/>
  <c r="AK122" i="6"/>
  <c r="AE122" i="6"/>
  <c r="Y122" i="6"/>
  <c r="S122" i="6"/>
  <c r="M122" i="6"/>
  <c r="G122" i="6"/>
  <c r="C122" i="8"/>
  <c r="AO120" i="6"/>
  <c r="AI120" i="6"/>
  <c r="AC120" i="6"/>
  <c r="W120" i="6"/>
  <c r="Q120" i="6"/>
  <c r="K120" i="6"/>
  <c r="E120" i="6"/>
  <c r="AQ118" i="6"/>
  <c r="AK118" i="6"/>
  <c r="AE118" i="6"/>
  <c r="Y118" i="6"/>
  <c r="S118" i="6"/>
  <c r="M118" i="6"/>
  <c r="G118" i="6"/>
  <c r="AO116" i="6"/>
  <c r="AI116" i="6"/>
  <c r="AC116" i="6"/>
  <c r="W116" i="6"/>
  <c r="Q116" i="6"/>
  <c r="K116" i="6"/>
  <c r="E116" i="6"/>
  <c r="AQ114" i="6"/>
  <c r="AK114" i="6"/>
  <c r="AE114" i="6"/>
  <c r="Y114" i="6"/>
  <c r="S114" i="6"/>
  <c r="M114" i="6"/>
  <c r="G114" i="6"/>
  <c r="C114" i="8"/>
  <c r="AO112" i="6"/>
  <c r="AI112" i="6"/>
  <c r="AC112" i="6"/>
  <c r="W112" i="6"/>
  <c r="Q112" i="6"/>
  <c r="K112" i="6"/>
  <c r="E112" i="6"/>
  <c r="AQ110" i="6"/>
  <c r="AK110" i="6"/>
  <c r="AE110" i="6"/>
  <c r="Y110" i="6"/>
  <c r="S110" i="6"/>
  <c r="M110" i="6"/>
  <c r="G110" i="6"/>
  <c r="C110" i="8"/>
  <c r="AO108" i="6"/>
  <c r="AI108" i="6"/>
  <c r="AC108" i="6"/>
  <c r="W108" i="6"/>
  <c r="Q108" i="6"/>
  <c r="K108" i="6"/>
  <c r="E108" i="6"/>
  <c r="AQ106" i="6"/>
  <c r="AK106" i="6"/>
  <c r="AE106" i="6"/>
  <c r="Y106" i="6"/>
  <c r="S106" i="6"/>
  <c r="M106" i="6"/>
  <c r="G106" i="6"/>
  <c r="C106" i="8"/>
  <c r="AO104" i="6"/>
  <c r="AI104" i="6"/>
  <c r="AC104" i="6"/>
  <c r="W104" i="6"/>
  <c r="Q104" i="6"/>
  <c r="K104" i="6"/>
  <c r="E104" i="6"/>
  <c r="AQ102" i="6"/>
  <c r="AK102" i="6"/>
  <c r="AE102" i="6"/>
  <c r="Y102" i="6"/>
  <c r="S102" i="6"/>
  <c r="M102" i="6"/>
  <c r="G102" i="6"/>
  <c r="AO100" i="6"/>
  <c r="AI100" i="6"/>
  <c r="AC100" i="6"/>
  <c r="W100" i="6"/>
  <c r="Q100" i="6"/>
  <c r="K100" i="6"/>
  <c r="E100" i="6"/>
  <c r="AQ98" i="6"/>
  <c r="AK98" i="6"/>
  <c r="AE98" i="6"/>
  <c r="Y98" i="6"/>
  <c r="S98" i="6"/>
  <c r="M98" i="6"/>
  <c r="G98" i="6"/>
  <c r="C98" i="8"/>
  <c r="AO96" i="6"/>
  <c r="AI96" i="6"/>
  <c r="AC96" i="6"/>
  <c r="W96" i="6"/>
  <c r="Q96" i="6"/>
  <c r="K96" i="6"/>
  <c r="E96" i="6"/>
  <c r="AQ94" i="6"/>
  <c r="AK94" i="6"/>
  <c r="AE94" i="6"/>
  <c r="Y94" i="6"/>
  <c r="S94" i="6"/>
  <c r="M94" i="6"/>
  <c r="G94" i="6"/>
  <c r="C94" i="8"/>
  <c r="AO92" i="6"/>
  <c r="AI92" i="6"/>
  <c r="AC92" i="6"/>
  <c r="W92" i="6"/>
  <c r="Q92" i="6"/>
  <c r="K92" i="6"/>
  <c r="E92" i="6"/>
  <c r="AQ90" i="6"/>
  <c r="AK90" i="6"/>
  <c r="AE90" i="6"/>
  <c r="Y90" i="6"/>
  <c r="S90" i="6"/>
  <c r="M90" i="6"/>
  <c r="G90" i="6"/>
  <c r="C90" i="8"/>
  <c r="AO88" i="6"/>
  <c r="AI88" i="6"/>
  <c r="AC88" i="6"/>
  <c r="W88" i="6"/>
  <c r="Q88" i="6"/>
  <c r="K88" i="6"/>
  <c r="E88" i="6"/>
  <c r="AQ86" i="6"/>
  <c r="AK86" i="6"/>
  <c r="AE86" i="6"/>
  <c r="Y86" i="6"/>
  <c r="S86" i="6"/>
  <c r="M86" i="6"/>
  <c r="G86" i="6"/>
  <c r="AO84" i="6"/>
  <c r="AI84" i="6"/>
  <c r="AC84" i="6"/>
  <c r="W84" i="6"/>
  <c r="Q84" i="6"/>
  <c r="K84" i="6"/>
  <c r="E84" i="6"/>
  <c r="AQ82" i="6"/>
  <c r="AK82" i="6"/>
  <c r="AE82" i="6"/>
  <c r="Y82" i="6"/>
  <c r="S82" i="6"/>
  <c r="M82" i="6"/>
  <c r="G82" i="6"/>
  <c r="C82" i="8"/>
  <c r="AO80" i="6"/>
  <c r="AI80" i="6"/>
  <c r="AC80" i="6"/>
  <c r="W80" i="6"/>
  <c r="Q80" i="6"/>
  <c r="K80" i="6"/>
  <c r="E80" i="6"/>
  <c r="AQ78" i="6"/>
  <c r="AK78" i="6"/>
  <c r="AE78" i="6"/>
  <c r="Y78" i="6"/>
  <c r="S78" i="6"/>
  <c r="M78" i="6"/>
  <c r="G78" i="6"/>
  <c r="C78" i="8"/>
  <c r="AO76" i="6"/>
  <c r="AI76" i="6"/>
  <c r="AC76" i="6"/>
  <c r="W76" i="6"/>
  <c r="Q76" i="6"/>
  <c r="K76" i="6"/>
  <c r="E76" i="6"/>
  <c r="AQ74" i="6"/>
  <c r="AK74" i="6"/>
  <c r="AE74" i="6"/>
  <c r="Y74" i="6"/>
  <c r="S74" i="6"/>
  <c r="M74" i="6"/>
  <c r="G74" i="6"/>
  <c r="C74" i="8"/>
  <c r="AO72" i="6"/>
  <c r="AI72" i="6"/>
  <c r="AC72" i="6"/>
  <c r="W72" i="6"/>
  <c r="Q72" i="6"/>
  <c r="K72" i="6"/>
  <c r="E72" i="6"/>
  <c r="AQ70" i="6"/>
  <c r="AK70" i="6"/>
  <c r="AE70" i="6"/>
  <c r="Y70" i="6"/>
  <c r="S70" i="6"/>
  <c r="M70" i="6"/>
  <c r="G70" i="6"/>
  <c r="AO68" i="6"/>
  <c r="AI68" i="6"/>
  <c r="AC68" i="6"/>
  <c r="W68" i="6"/>
  <c r="Q68" i="6"/>
  <c r="K68" i="6"/>
  <c r="E68" i="6"/>
  <c r="AQ66" i="6"/>
  <c r="AK66" i="6"/>
  <c r="AE66" i="6"/>
  <c r="Y66" i="6"/>
  <c r="S66" i="6"/>
  <c r="M66" i="6"/>
  <c r="G66" i="6"/>
  <c r="C66" i="8"/>
  <c r="AO64" i="6"/>
  <c r="AI64" i="6"/>
  <c r="AC64" i="6"/>
  <c r="W64" i="6"/>
  <c r="Q64" i="6"/>
  <c r="K64" i="6"/>
  <c r="E64" i="6"/>
  <c r="AQ62" i="6"/>
  <c r="AK62" i="6"/>
  <c r="AE62" i="6"/>
  <c r="Y62" i="6"/>
  <c r="S62" i="6"/>
  <c r="M62" i="6"/>
  <c r="G62" i="6"/>
  <c r="C62" i="8"/>
  <c r="AO60" i="6"/>
  <c r="AI60" i="6"/>
  <c r="AC60" i="6"/>
  <c r="W60" i="6"/>
  <c r="Q60" i="6"/>
  <c r="K60" i="6"/>
  <c r="E60" i="6"/>
  <c r="AQ58" i="6"/>
  <c r="AK58" i="6"/>
  <c r="AE58" i="6"/>
  <c r="Y58" i="6"/>
  <c r="S58" i="6"/>
  <c r="M58" i="6"/>
  <c r="G58" i="6"/>
  <c r="C58" i="8"/>
  <c r="AO56" i="6"/>
  <c r="AI56" i="6"/>
  <c r="AC56" i="6"/>
  <c r="W56" i="6"/>
  <c r="Q56" i="6"/>
  <c r="K56" i="6"/>
  <c r="E56" i="6"/>
  <c r="AQ54" i="6"/>
  <c r="AK54" i="6"/>
  <c r="AE54" i="6"/>
  <c r="Y54" i="6"/>
  <c r="S54" i="6"/>
  <c r="M54" i="6"/>
  <c r="G54" i="6"/>
  <c r="AO52" i="6"/>
  <c r="AI52" i="6"/>
  <c r="AC52" i="6"/>
  <c r="W52" i="6"/>
  <c r="Q52" i="6"/>
  <c r="K52" i="6"/>
  <c r="E52" i="6"/>
  <c r="AQ50" i="6"/>
  <c r="AK50" i="6"/>
  <c r="AE50" i="6"/>
  <c r="Y50" i="6"/>
  <c r="S50" i="6"/>
  <c r="M50" i="6"/>
  <c r="G50" i="6"/>
  <c r="C50" i="8"/>
  <c r="AO48" i="6"/>
  <c r="AI48" i="6"/>
  <c r="AC48" i="6"/>
  <c r="W48" i="6"/>
  <c r="Q48" i="6"/>
  <c r="K48" i="6"/>
  <c r="E48" i="6"/>
  <c r="AQ46" i="6"/>
  <c r="AK46" i="6"/>
  <c r="AE46" i="6"/>
  <c r="Y46" i="6"/>
  <c r="S46" i="6"/>
  <c r="M46" i="6"/>
  <c r="G46" i="6"/>
  <c r="C46" i="8"/>
  <c r="AO206" i="6"/>
  <c r="AI206" i="6"/>
  <c r="AC206" i="6"/>
  <c r="W206" i="6"/>
  <c r="Q206" i="6"/>
  <c r="K206" i="6"/>
  <c r="E206" i="6"/>
  <c r="C204" i="8"/>
  <c r="AO202" i="6"/>
  <c r="AI202" i="6"/>
  <c r="AC202" i="6"/>
  <c r="W202" i="6"/>
  <c r="Q202" i="6"/>
  <c r="K202" i="6"/>
  <c r="E202" i="6"/>
  <c r="AQ200" i="6"/>
  <c r="AE200" i="6"/>
  <c r="S200" i="6"/>
  <c r="G200" i="6"/>
  <c r="C200" i="8"/>
  <c r="AE204" i="6"/>
  <c r="G204" i="6"/>
  <c r="M202" i="6"/>
  <c r="AK200" i="6"/>
  <c r="AN164" i="6"/>
  <c r="AH164" i="6"/>
  <c r="AB164" i="6"/>
  <c r="V164" i="6"/>
  <c r="AP162" i="6"/>
  <c r="AJ162" i="6"/>
  <c r="AD162" i="6"/>
  <c r="X162" i="6"/>
  <c r="AN160" i="6"/>
  <c r="AH160" i="6"/>
  <c r="AB160" i="6"/>
  <c r="V160" i="6"/>
  <c r="AP158" i="6"/>
  <c r="AJ158" i="6"/>
  <c r="AD158" i="6"/>
  <c r="X158" i="6"/>
  <c r="AN156" i="6"/>
  <c r="AH156" i="6"/>
  <c r="AB156" i="6"/>
  <c r="V156" i="6"/>
  <c r="AP154" i="6"/>
  <c r="AJ154" i="6"/>
  <c r="AD154" i="6"/>
  <c r="X154" i="6"/>
  <c r="AN152" i="6"/>
  <c r="AH152" i="6"/>
  <c r="AB152" i="6"/>
  <c r="V152" i="6"/>
  <c r="AP150" i="6"/>
  <c r="AJ150" i="6"/>
  <c r="AD150" i="6"/>
  <c r="X150" i="6"/>
  <c r="AN148" i="6"/>
  <c r="AH148" i="6"/>
  <c r="AB148" i="6"/>
  <c r="V148" i="6"/>
  <c r="AP146" i="6"/>
  <c r="AJ146" i="6"/>
  <c r="AD146" i="6"/>
  <c r="X146" i="6"/>
  <c r="AN144" i="6"/>
  <c r="AH144" i="6"/>
  <c r="AB144" i="6"/>
  <c r="V144" i="6"/>
  <c r="AP142" i="6"/>
  <c r="AJ142" i="6"/>
  <c r="AD142" i="6"/>
  <c r="X142" i="6"/>
  <c r="AN140" i="6"/>
  <c r="AH140" i="6"/>
  <c r="AB140" i="6"/>
  <c r="V140" i="6"/>
  <c r="AP138" i="6"/>
  <c r="AJ138" i="6"/>
  <c r="AD138" i="6"/>
  <c r="X138" i="6"/>
  <c r="AN136" i="6"/>
  <c r="AH136" i="6"/>
  <c r="AB136" i="6"/>
  <c r="V136" i="6"/>
  <c r="AP134" i="6"/>
  <c r="AJ134" i="6"/>
  <c r="AD134" i="6"/>
  <c r="X134" i="6"/>
  <c r="AN132" i="6"/>
  <c r="AH132" i="6"/>
  <c r="AB132" i="6"/>
  <c r="V132" i="6"/>
  <c r="AP130" i="6"/>
  <c r="AJ130" i="6"/>
  <c r="AD130" i="6"/>
  <c r="X130" i="6"/>
  <c r="AN128" i="6"/>
  <c r="AH128" i="6"/>
  <c r="AB128" i="6"/>
  <c r="V128" i="6"/>
  <c r="AP126" i="6"/>
  <c r="AJ126" i="6"/>
  <c r="AD126" i="6"/>
  <c r="X126" i="6"/>
  <c r="AN124" i="6"/>
  <c r="AH124" i="6"/>
  <c r="AB124" i="6"/>
  <c r="V124" i="6"/>
  <c r="AP122" i="6"/>
  <c r="AJ122" i="6"/>
  <c r="AD122" i="6"/>
  <c r="X122" i="6"/>
  <c r="AN120" i="6"/>
  <c r="AH120" i="6"/>
  <c r="AB120" i="6"/>
  <c r="V120" i="6"/>
  <c r="AP118" i="6"/>
  <c r="AJ118" i="6"/>
  <c r="AD118" i="6"/>
  <c r="X118" i="6"/>
  <c r="AN116" i="6"/>
  <c r="AH116" i="6"/>
  <c r="AB116" i="6"/>
  <c r="V116" i="6"/>
  <c r="AP114" i="6"/>
  <c r="AJ114" i="6"/>
  <c r="AD114" i="6"/>
  <c r="X114" i="6"/>
  <c r="AN112" i="6"/>
  <c r="AH112" i="6"/>
  <c r="AB112" i="6"/>
  <c r="V112" i="6"/>
  <c r="AP110" i="6"/>
  <c r="AJ110" i="6"/>
  <c r="AD110" i="6"/>
  <c r="X110" i="6"/>
  <c r="AN108" i="6"/>
  <c r="AH108" i="6"/>
  <c r="AB108" i="6"/>
  <c r="V108" i="6"/>
  <c r="AP106" i="6"/>
  <c r="AJ106" i="6"/>
  <c r="AD106" i="6"/>
  <c r="X106" i="6"/>
  <c r="AN104" i="6"/>
  <c r="AH104" i="6"/>
  <c r="AB104" i="6"/>
  <c r="V104" i="6"/>
  <c r="AP102" i="6"/>
  <c r="AJ102" i="6"/>
  <c r="AD102" i="6"/>
  <c r="X102" i="6"/>
  <c r="AN100" i="6"/>
  <c r="AH100" i="6"/>
  <c r="AB100" i="6"/>
  <c r="V100" i="6"/>
  <c r="AP98" i="6"/>
  <c r="AJ98" i="6"/>
  <c r="AD98" i="6"/>
  <c r="X98" i="6"/>
  <c r="AN96" i="6"/>
  <c r="AH96" i="6"/>
  <c r="AB96" i="6"/>
  <c r="V96" i="6"/>
  <c r="AP94" i="6"/>
  <c r="AJ94" i="6"/>
  <c r="AD94" i="6"/>
  <c r="X94" i="6"/>
  <c r="AN92" i="6"/>
  <c r="AH92" i="6"/>
  <c r="AB92" i="6"/>
  <c r="V92" i="6"/>
  <c r="AP90" i="6"/>
  <c r="AJ90" i="6"/>
  <c r="AD90" i="6"/>
  <c r="X90" i="6"/>
  <c r="AN88" i="6"/>
  <c r="AH88" i="6"/>
  <c r="AB88" i="6"/>
  <c r="V88" i="6"/>
  <c r="AP86" i="6"/>
  <c r="AJ86" i="6"/>
  <c r="AD86" i="6"/>
  <c r="X86" i="6"/>
  <c r="AN84" i="6"/>
  <c r="AH84" i="6"/>
  <c r="AB84" i="6"/>
  <c r="V84" i="6"/>
  <c r="AP82" i="6"/>
  <c r="AJ82" i="6"/>
  <c r="AD82" i="6"/>
  <c r="X82" i="6"/>
  <c r="AN80" i="6"/>
  <c r="AH80" i="6"/>
  <c r="AB80" i="6"/>
  <c r="V80" i="6"/>
  <c r="AP78" i="6"/>
  <c r="AJ78" i="6"/>
  <c r="AD78" i="6"/>
  <c r="X78" i="6"/>
  <c r="AN76" i="6"/>
  <c r="AH76" i="6"/>
  <c r="AB76" i="6"/>
  <c r="V76" i="6"/>
  <c r="AP74" i="6"/>
  <c r="AJ74" i="6"/>
  <c r="AD74" i="6"/>
  <c r="X74" i="6"/>
  <c r="AN72" i="6"/>
  <c r="AH72" i="6"/>
  <c r="AB72" i="6"/>
  <c r="V72" i="6"/>
  <c r="AP70" i="6"/>
  <c r="AJ70" i="6"/>
  <c r="AD70" i="6"/>
  <c r="X70" i="6"/>
  <c r="AN68" i="6"/>
  <c r="AH68" i="6"/>
  <c r="AB68" i="6"/>
  <c r="V68" i="6"/>
  <c r="AP66" i="6"/>
  <c r="AJ66" i="6"/>
  <c r="AD66" i="6"/>
  <c r="X66" i="6"/>
  <c r="AN64" i="6"/>
  <c r="AH64" i="6"/>
  <c r="AB64" i="6"/>
  <c r="V64" i="6"/>
  <c r="AP62" i="6"/>
  <c r="AJ62" i="6"/>
  <c r="AD62" i="6"/>
  <c r="X62" i="6"/>
  <c r="AN60" i="6"/>
  <c r="AH60" i="6"/>
  <c r="AB60" i="6"/>
  <c r="V60" i="6"/>
  <c r="AP58" i="6"/>
  <c r="AJ58" i="6"/>
  <c r="AD58" i="6"/>
  <c r="X58" i="6"/>
  <c r="AN56" i="6"/>
  <c r="AH56" i="6"/>
  <c r="AB56" i="6"/>
  <c r="V56" i="6"/>
  <c r="AP54" i="6"/>
  <c r="AJ54" i="6"/>
  <c r="AD54" i="6"/>
  <c r="X54" i="6"/>
  <c r="AN52" i="6"/>
  <c r="AH52" i="6"/>
  <c r="AB52" i="6"/>
  <c r="V52" i="6"/>
  <c r="AP50" i="6"/>
  <c r="AJ50" i="6"/>
  <c r="AD50" i="6"/>
  <c r="X50" i="6"/>
  <c r="AN48" i="6"/>
  <c r="AH48" i="6"/>
  <c r="AB48" i="6"/>
  <c r="V48" i="6"/>
  <c r="AP46" i="6"/>
  <c r="AJ46" i="6"/>
  <c r="AD46" i="6"/>
  <c r="X46" i="6"/>
  <c r="AN206" i="6"/>
  <c r="AH206" i="6"/>
  <c r="AB206" i="6"/>
  <c r="V206" i="6"/>
  <c r="AP204" i="6"/>
  <c r="AJ204" i="6"/>
  <c r="AD204" i="6"/>
  <c r="X204" i="6"/>
  <c r="AN202" i="6"/>
  <c r="AH202" i="6"/>
  <c r="AB202" i="6"/>
  <c r="V202" i="6"/>
  <c r="AP200" i="6"/>
  <c r="AJ200" i="6"/>
  <c r="AD200" i="6"/>
  <c r="X200" i="6"/>
  <c r="Y204" i="6"/>
  <c r="Y200" i="6"/>
  <c r="B165" i="6"/>
  <c r="B149" i="6"/>
  <c r="B133" i="6"/>
  <c r="B117" i="6"/>
  <c r="B101" i="6"/>
  <c r="B85" i="6"/>
  <c r="B69" i="6"/>
  <c r="B53" i="6"/>
  <c r="B197" i="6"/>
  <c r="B177" i="6"/>
  <c r="B205" i="6"/>
  <c r="P204" i="6"/>
  <c r="D204" i="6"/>
  <c r="J192" i="6"/>
  <c r="B191" i="6"/>
  <c r="D190" i="6"/>
  <c r="P188" i="6"/>
  <c r="P180" i="6"/>
  <c r="R98" i="6"/>
  <c r="P86" i="6"/>
  <c r="J50" i="6"/>
  <c r="P172" i="6"/>
  <c r="D172" i="6"/>
  <c r="F162" i="6"/>
  <c r="J160" i="6"/>
  <c r="F154" i="6"/>
  <c r="J152" i="6"/>
  <c r="F146" i="6"/>
  <c r="J144" i="6"/>
  <c r="F138" i="6"/>
  <c r="J136" i="6"/>
  <c r="F130" i="6"/>
  <c r="J128" i="6"/>
  <c r="F122" i="6"/>
  <c r="J120" i="6"/>
  <c r="F106" i="6"/>
  <c r="L102" i="6"/>
  <c r="P200" i="6"/>
  <c r="D200" i="6"/>
  <c r="D196" i="6"/>
  <c r="B183" i="6"/>
  <c r="D180" i="6"/>
  <c r="J170" i="6"/>
  <c r="J166" i="6"/>
  <c r="J204" i="6"/>
  <c r="P198" i="6"/>
  <c r="D188" i="6"/>
  <c r="J184" i="6"/>
  <c r="P174" i="6"/>
  <c r="P182" i="6"/>
  <c r="J178" i="6"/>
  <c r="D174" i="6"/>
  <c r="P166" i="6"/>
  <c r="F160" i="6"/>
  <c r="P158" i="6"/>
  <c r="J158" i="6"/>
  <c r="F152" i="6"/>
  <c r="P150" i="6"/>
  <c r="J150" i="6"/>
  <c r="F144" i="6"/>
  <c r="P142" i="6"/>
  <c r="J142" i="6"/>
  <c r="F136" i="6"/>
  <c r="P134" i="6"/>
  <c r="J134" i="6"/>
  <c r="F128" i="6"/>
  <c r="P126" i="6"/>
  <c r="J126" i="6"/>
  <c r="P70" i="6"/>
  <c r="J66" i="6"/>
  <c r="D58" i="6"/>
  <c r="J200" i="6"/>
  <c r="D198" i="6"/>
  <c r="P196" i="6"/>
  <c r="J194" i="6"/>
  <c r="P190" i="6"/>
  <c r="J186" i="6"/>
  <c r="D182" i="6"/>
  <c r="J176" i="6"/>
  <c r="J168" i="6"/>
  <c r="B199" i="6"/>
  <c r="B185" i="6"/>
  <c r="B173" i="6"/>
  <c r="B167" i="6"/>
  <c r="B49" i="6"/>
  <c r="B181" i="6"/>
  <c r="B175" i="6"/>
  <c r="B169" i="6"/>
  <c r="R198" i="6"/>
  <c r="F198" i="6"/>
  <c r="R190" i="6"/>
  <c r="R186" i="6"/>
  <c r="R182" i="6"/>
  <c r="R178" i="6"/>
  <c r="R174" i="6"/>
  <c r="L170" i="6"/>
  <c r="L166" i="6"/>
  <c r="L162" i="6"/>
  <c r="D160" i="6"/>
  <c r="L158" i="6"/>
  <c r="D156" i="6"/>
  <c r="L154" i="6"/>
  <c r="D152" i="6"/>
  <c r="D148" i="6"/>
  <c r="L146" i="6"/>
  <c r="D144" i="6"/>
  <c r="L142" i="6"/>
  <c r="D140" i="6"/>
  <c r="L138" i="6"/>
  <c r="D136" i="6"/>
  <c r="L134" i="6"/>
  <c r="D132" i="6"/>
  <c r="L130" i="6"/>
  <c r="D128" i="6"/>
  <c r="L126" i="6"/>
  <c r="D124" i="6"/>
  <c r="L122" i="6"/>
  <c r="F118" i="6"/>
  <c r="P116" i="6"/>
  <c r="D112" i="6"/>
  <c r="R110" i="6"/>
  <c r="F110" i="6"/>
  <c r="J108" i="6"/>
  <c r="P104" i="6"/>
  <c r="F102" i="6"/>
  <c r="P100" i="6"/>
  <c r="D100" i="6"/>
  <c r="D96" i="6"/>
  <c r="R94" i="6"/>
  <c r="P92" i="6"/>
  <c r="P88" i="6"/>
  <c r="D88" i="6"/>
  <c r="L86" i="6"/>
  <c r="J84" i="6"/>
  <c r="D84" i="6"/>
  <c r="L82" i="6"/>
  <c r="P80" i="6"/>
  <c r="D80" i="6"/>
  <c r="L78" i="6"/>
  <c r="J76" i="6"/>
  <c r="L74" i="6"/>
  <c r="F74" i="6"/>
  <c r="J72" i="6"/>
  <c r="L70" i="6"/>
  <c r="J68" i="6"/>
  <c r="L66" i="6"/>
  <c r="R62" i="6"/>
  <c r="P60" i="6"/>
  <c r="J60" i="6"/>
  <c r="F58" i="6"/>
  <c r="J56" i="6"/>
  <c r="F54" i="6"/>
  <c r="L50" i="6"/>
  <c r="F50" i="6"/>
  <c r="D48" i="6"/>
  <c r="R46" i="6"/>
  <c r="L200" i="6"/>
  <c r="P164" i="6"/>
  <c r="P156" i="6"/>
  <c r="P148" i="6"/>
  <c r="P140" i="6"/>
  <c r="P132" i="6"/>
  <c r="P124" i="6"/>
  <c r="F98" i="6"/>
  <c r="L94" i="6"/>
  <c r="R90" i="6"/>
  <c r="J64" i="6"/>
  <c r="L198" i="6"/>
  <c r="L194" i="6"/>
  <c r="L190" i="6"/>
  <c r="F186" i="6"/>
  <c r="F182" i="6"/>
  <c r="L178" i="6"/>
  <c r="L174" i="6"/>
  <c r="R170" i="6"/>
  <c r="F170" i="6"/>
  <c r="R166" i="6"/>
  <c r="D164" i="6"/>
  <c r="R162" i="6"/>
  <c r="R154" i="6"/>
  <c r="L150" i="6"/>
  <c r="R146" i="6"/>
  <c r="R142" i="6"/>
  <c r="R126" i="6"/>
  <c r="R122" i="6"/>
  <c r="D120" i="6"/>
  <c r="L118" i="6"/>
  <c r="D116" i="6"/>
  <c r="P112" i="6"/>
  <c r="P108" i="6"/>
  <c r="D104" i="6"/>
  <c r="P96" i="6"/>
  <c r="F94" i="6"/>
  <c r="J92" i="6"/>
  <c r="L90" i="6"/>
  <c r="J88" i="6"/>
  <c r="R86" i="6"/>
  <c r="P84" i="6"/>
  <c r="R82" i="6"/>
  <c r="D76" i="6"/>
  <c r="R74" i="6"/>
  <c r="F70" i="6"/>
  <c r="D68" i="6"/>
  <c r="R66" i="6"/>
  <c r="F66" i="6"/>
  <c r="P64" i="6"/>
  <c r="D64" i="6"/>
  <c r="L62" i="6"/>
  <c r="R58" i="6"/>
  <c r="L54" i="6"/>
  <c r="P52" i="6"/>
  <c r="P48" i="6"/>
  <c r="L46" i="6"/>
  <c r="R204" i="6"/>
  <c r="F204" i="6"/>
  <c r="F200" i="6"/>
  <c r="D206" i="6"/>
  <c r="J202" i="6"/>
  <c r="B163" i="6"/>
  <c r="B159" i="6"/>
  <c r="B155" i="6"/>
  <c r="B151" i="6"/>
  <c r="B147" i="6"/>
  <c r="B143" i="6"/>
  <c r="B139" i="6"/>
  <c r="B135" i="6"/>
  <c r="B131" i="6"/>
  <c r="B127" i="6"/>
  <c r="B123" i="6"/>
  <c r="B119" i="6"/>
  <c r="B115" i="6"/>
  <c r="B111" i="6"/>
  <c r="B107" i="6"/>
  <c r="B103" i="6"/>
  <c r="B99" i="6"/>
  <c r="B95" i="6"/>
  <c r="B91" i="6"/>
  <c r="B87" i="6"/>
  <c r="B83" i="6"/>
  <c r="B79" i="6"/>
  <c r="B75" i="6"/>
  <c r="B71" i="6"/>
  <c r="B67" i="6"/>
  <c r="B63" i="6"/>
  <c r="B59" i="6"/>
  <c r="B55" i="6"/>
  <c r="B51" i="6"/>
  <c r="B47" i="6"/>
  <c r="B201" i="6"/>
  <c r="J196" i="6"/>
  <c r="B193" i="6"/>
  <c r="P192" i="6"/>
  <c r="D192" i="6"/>
  <c r="J188" i="6"/>
  <c r="P184" i="6"/>
  <c r="D184" i="6"/>
  <c r="J180" i="6"/>
  <c r="P176" i="6"/>
  <c r="D176" i="6"/>
  <c r="J172" i="6"/>
  <c r="P168" i="6"/>
  <c r="D168" i="6"/>
  <c r="F166" i="6"/>
  <c r="J164" i="6"/>
  <c r="P162" i="6"/>
  <c r="F158" i="6"/>
  <c r="J156" i="6"/>
  <c r="P154" i="6"/>
  <c r="F150" i="6"/>
  <c r="J148" i="6"/>
  <c r="P146" i="6"/>
  <c r="F142" i="6"/>
  <c r="J140" i="6"/>
  <c r="P138" i="6"/>
  <c r="F134" i="6"/>
  <c r="J132" i="6"/>
  <c r="P130" i="6"/>
  <c r="F126" i="6"/>
  <c r="J124" i="6"/>
  <c r="P122" i="6"/>
  <c r="R114" i="6"/>
  <c r="F90" i="6"/>
  <c r="P78" i="6"/>
  <c r="B189" i="6"/>
  <c r="R194" i="6"/>
  <c r="F194" i="6"/>
  <c r="F190" i="6"/>
  <c r="L186" i="6"/>
  <c r="L182" i="6"/>
  <c r="F178" i="6"/>
  <c r="F174" i="6"/>
  <c r="R158" i="6"/>
  <c r="R150" i="6"/>
  <c r="R138" i="6"/>
  <c r="R134" i="6"/>
  <c r="R130" i="6"/>
  <c r="R118" i="6"/>
  <c r="J116" i="6"/>
  <c r="L114" i="6"/>
  <c r="J112" i="6"/>
  <c r="D108" i="6"/>
  <c r="L106" i="6"/>
  <c r="J104" i="6"/>
  <c r="R102" i="6"/>
  <c r="J100" i="6"/>
  <c r="L98" i="6"/>
  <c r="J96" i="6"/>
  <c r="D92" i="6"/>
  <c r="F86" i="6"/>
  <c r="J80" i="6"/>
  <c r="R78" i="6"/>
  <c r="F78" i="6"/>
  <c r="P76" i="6"/>
  <c r="P72" i="6"/>
  <c r="D72" i="6"/>
  <c r="R70" i="6"/>
  <c r="P68" i="6"/>
  <c r="F62" i="6"/>
  <c r="D60" i="6"/>
  <c r="L58" i="6"/>
  <c r="P56" i="6"/>
  <c r="D56" i="6"/>
  <c r="R54" i="6"/>
  <c r="D52" i="6"/>
  <c r="R50" i="6"/>
  <c r="J48" i="6"/>
  <c r="F46" i="6"/>
  <c r="L204" i="6"/>
  <c r="R200" i="6"/>
  <c r="P206" i="6"/>
  <c r="R196" i="6"/>
  <c r="L196" i="6"/>
  <c r="F196" i="6"/>
  <c r="R192" i="6"/>
  <c r="L192" i="6"/>
  <c r="F192" i="6"/>
  <c r="R188" i="6"/>
  <c r="L188" i="6"/>
  <c r="F188" i="6"/>
  <c r="R184" i="6"/>
  <c r="L184" i="6"/>
  <c r="F184" i="6"/>
  <c r="R180" i="6"/>
  <c r="L180" i="6"/>
  <c r="F180" i="6"/>
  <c r="R176" i="6"/>
  <c r="L176" i="6"/>
  <c r="F176" i="6"/>
  <c r="R172" i="6"/>
  <c r="L172" i="6"/>
  <c r="F172" i="6"/>
  <c r="R168" i="6"/>
  <c r="L168" i="6"/>
  <c r="F168" i="6"/>
  <c r="D166" i="6"/>
  <c r="R164" i="6"/>
  <c r="L164" i="6"/>
  <c r="D162" i="6"/>
  <c r="R160" i="6"/>
  <c r="L160" i="6"/>
  <c r="D158" i="6"/>
  <c r="R156" i="6"/>
  <c r="L156" i="6"/>
  <c r="D154" i="6"/>
  <c r="R152" i="6"/>
  <c r="L152" i="6"/>
  <c r="D150" i="6"/>
  <c r="R148" i="6"/>
  <c r="L148" i="6"/>
  <c r="D146" i="6"/>
  <c r="R144" i="6"/>
  <c r="L144" i="6"/>
  <c r="D142" i="6"/>
  <c r="R140" i="6"/>
  <c r="L140" i="6"/>
  <c r="D138" i="6"/>
  <c r="R136" i="6"/>
  <c r="L136" i="6"/>
  <c r="D134" i="6"/>
  <c r="R132" i="6"/>
  <c r="L132" i="6"/>
  <c r="D130" i="6"/>
  <c r="R128" i="6"/>
  <c r="L128" i="6"/>
  <c r="D126" i="6"/>
  <c r="R124" i="6"/>
  <c r="L124" i="6"/>
  <c r="D122" i="6"/>
  <c r="R120" i="6"/>
  <c r="L120" i="6"/>
  <c r="F120" i="6"/>
  <c r="P118" i="6"/>
  <c r="D118" i="6"/>
  <c r="R116" i="6"/>
  <c r="L116" i="6"/>
  <c r="F116" i="6"/>
  <c r="P114" i="6"/>
  <c r="J114" i="6"/>
  <c r="D114" i="6"/>
  <c r="R112" i="6"/>
  <c r="L112" i="6"/>
  <c r="F112" i="6"/>
  <c r="P110" i="6"/>
  <c r="J110" i="6"/>
  <c r="D110" i="6"/>
  <c r="R108" i="6"/>
  <c r="L108" i="6"/>
  <c r="F108" i="6"/>
  <c r="P106" i="6"/>
  <c r="J106" i="6"/>
  <c r="D106" i="6"/>
  <c r="R104" i="6"/>
  <c r="L104" i="6"/>
  <c r="F104" i="6"/>
  <c r="P102" i="6"/>
  <c r="J102" i="6"/>
  <c r="D102" i="6"/>
  <c r="R100" i="6"/>
  <c r="L100" i="6"/>
  <c r="F100" i="6"/>
  <c r="P98" i="6"/>
  <c r="J98" i="6"/>
  <c r="D98" i="6"/>
  <c r="R96" i="6"/>
  <c r="L96" i="6"/>
  <c r="F96" i="6"/>
  <c r="P94" i="6"/>
  <c r="J94" i="6"/>
  <c r="D94" i="6"/>
  <c r="R92" i="6"/>
  <c r="L92" i="6"/>
  <c r="F92" i="6"/>
  <c r="P90" i="6"/>
  <c r="J90" i="6"/>
  <c r="D90" i="6"/>
  <c r="R88" i="6"/>
  <c r="L88" i="6"/>
  <c r="F88" i="6"/>
  <c r="J86" i="6"/>
  <c r="D86" i="6"/>
  <c r="R84" i="6"/>
  <c r="L84" i="6"/>
  <c r="F84" i="6"/>
  <c r="P82" i="6"/>
  <c r="J82" i="6"/>
  <c r="D82" i="6"/>
  <c r="R80" i="6"/>
  <c r="F80" i="6"/>
  <c r="J78" i="6"/>
  <c r="D78" i="6"/>
  <c r="R76" i="6"/>
  <c r="L76" i="6"/>
  <c r="F76" i="6"/>
  <c r="P74" i="6"/>
  <c r="J74" i="6"/>
  <c r="D74" i="6"/>
  <c r="R72" i="6"/>
  <c r="L72" i="6"/>
  <c r="F72" i="6"/>
  <c r="J206" i="6"/>
  <c r="P202" i="6"/>
  <c r="D202" i="6"/>
  <c r="J198" i="6"/>
  <c r="B195" i="6"/>
  <c r="P194" i="6"/>
  <c r="D194" i="6"/>
  <c r="J190" i="6"/>
  <c r="B187" i="6"/>
  <c r="P186" i="6"/>
  <c r="D186" i="6"/>
  <c r="J182" i="6"/>
  <c r="B179" i="6"/>
  <c r="P178" i="6"/>
  <c r="D178" i="6"/>
  <c r="J174" i="6"/>
  <c r="B171" i="6"/>
  <c r="P170" i="6"/>
  <c r="D170" i="6"/>
  <c r="F164" i="6"/>
  <c r="J162" i="6"/>
  <c r="P160" i="6"/>
  <c r="F156" i="6"/>
  <c r="J154" i="6"/>
  <c r="P152" i="6"/>
  <c r="F148" i="6"/>
  <c r="J146" i="6"/>
  <c r="P144" i="6"/>
  <c r="F140" i="6"/>
  <c r="J138" i="6"/>
  <c r="P136" i="6"/>
  <c r="F132" i="6"/>
  <c r="J130" i="6"/>
  <c r="P128" i="6"/>
  <c r="F124" i="6"/>
  <c r="J122" i="6"/>
  <c r="P120" i="6"/>
  <c r="J118" i="6"/>
  <c r="F114" i="6"/>
  <c r="L110" i="6"/>
  <c r="R106" i="6"/>
  <c r="F82" i="6"/>
  <c r="L80" i="6"/>
  <c r="J52" i="6"/>
  <c r="J70" i="6"/>
  <c r="D70" i="6"/>
  <c r="R68" i="6"/>
  <c r="L68" i="6"/>
  <c r="F68" i="6"/>
  <c r="P66" i="6"/>
  <c r="D66" i="6"/>
  <c r="R64" i="6"/>
  <c r="L64" i="6"/>
  <c r="F64" i="6"/>
  <c r="P62" i="6"/>
  <c r="D62" i="6"/>
  <c r="R60" i="6"/>
  <c r="L60" i="6"/>
  <c r="F60" i="6"/>
  <c r="P58" i="6"/>
  <c r="J58" i="6"/>
  <c r="R56" i="6"/>
  <c r="L56" i="6"/>
  <c r="F56" i="6"/>
  <c r="J54" i="6"/>
  <c r="D54" i="6"/>
  <c r="R52" i="6"/>
  <c r="L52" i="6"/>
  <c r="F52" i="6"/>
  <c r="P50" i="6"/>
  <c r="D50" i="6"/>
  <c r="R48" i="6"/>
  <c r="L48" i="6"/>
  <c r="F48" i="6"/>
  <c r="P46" i="6"/>
  <c r="J46" i="6"/>
  <c r="R206" i="6"/>
  <c r="L206" i="6"/>
  <c r="F206" i="6"/>
  <c r="R202" i="6"/>
  <c r="L202" i="6"/>
  <c r="F202" i="6"/>
  <c r="D46" i="6"/>
  <c r="B113" i="6"/>
  <c r="B109" i="6"/>
  <c r="B105" i="6"/>
  <c r="B97" i="6"/>
  <c r="B93" i="6"/>
  <c r="B89" i="6"/>
  <c r="B81" i="6"/>
  <c r="B77" i="6"/>
  <c r="B73" i="6"/>
  <c r="B65" i="6"/>
  <c r="B61" i="6"/>
  <c r="B57" i="6"/>
  <c r="B45" i="6"/>
  <c r="B161" i="6"/>
  <c r="B157" i="6"/>
  <c r="B153" i="6"/>
  <c r="B145" i="6"/>
  <c r="B141" i="6"/>
  <c r="B137" i="6"/>
  <c r="B129" i="6"/>
  <c r="B125" i="6"/>
  <c r="B121" i="6"/>
  <c r="P54" i="6"/>
  <c r="AC11" i="1"/>
  <c r="AD11" i="1"/>
  <c r="AE11" i="1"/>
  <c r="AF11" i="1"/>
  <c r="AC13" i="1"/>
  <c r="AB12" i="6" s="1"/>
  <c r="AD13" i="1"/>
  <c r="AE13" i="1"/>
  <c r="AF13" i="1"/>
  <c r="AC15" i="1"/>
  <c r="AD15" i="1"/>
  <c r="AE15" i="1"/>
  <c r="AF15" i="1"/>
  <c r="AC17" i="1"/>
  <c r="AD17" i="1"/>
  <c r="AE17" i="1"/>
  <c r="AF17" i="1"/>
  <c r="AC19" i="1"/>
  <c r="AD19" i="1"/>
  <c r="AE19" i="1"/>
  <c r="AF19" i="1"/>
  <c r="AC21" i="1"/>
  <c r="AD21" i="1"/>
  <c r="AE21" i="1"/>
  <c r="AF21" i="1"/>
  <c r="AC23" i="1"/>
  <c r="AD23" i="1"/>
  <c r="AE23" i="1"/>
  <c r="AF23" i="1"/>
  <c r="AC25" i="1"/>
  <c r="AD25" i="1"/>
  <c r="AE25" i="1"/>
  <c r="AF25" i="1"/>
  <c r="AC27" i="1"/>
  <c r="AD27" i="1"/>
  <c r="AE27" i="1"/>
  <c r="AF27" i="1"/>
  <c r="AC29" i="1"/>
  <c r="AD29" i="1"/>
  <c r="AE29" i="1"/>
  <c r="AF29" i="1"/>
  <c r="AC31" i="1"/>
  <c r="AD31" i="1"/>
  <c r="AE31" i="1"/>
  <c r="AF31" i="1"/>
  <c r="AC33" i="1"/>
  <c r="AD33" i="1"/>
  <c r="AC32" i="6" s="1"/>
  <c r="AE33" i="1"/>
  <c r="AF33" i="1"/>
  <c r="AC35" i="1"/>
  <c r="AD35" i="1"/>
  <c r="AE35" i="1"/>
  <c r="AF35" i="1"/>
  <c r="AC37" i="1"/>
  <c r="AD37" i="1"/>
  <c r="AE37" i="1"/>
  <c r="AF37" i="1"/>
  <c r="AC39" i="1"/>
  <c r="AD39" i="1"/>
  <c r="AE39" i="1"/>
  <c r="AF39" i="1"/>
  <c r="AC41" i="1"/>
  <c r="AD41" i="1"/>
  <c r="AE41" i="1"/>
  <c r="AF41" i="1"/>
  <c r="AC43" i="1"/>
  <c r="AD43" i="1"/>
  <c r="AE43" i="1"/>
  <c r="AF43" i="1"/>
  <c r="AC45" i="1"/>
  <c r="AD45" i="1"/>
  <c r="AE45" i="1"/>
  <c r="AF45" i="1"/>
  <c r="AF9" i="1"/>
  <c r="AE9" i="1"/>
  <c r="AD9" i="1"/>
  <c r="AC9" i="1"/>
  <c r="B4" i="6"/>
  <c r="C7" i="6"/>
  <c r="D7" i="6"/>
  <c r="E7" i="6"/>
  <c r="F7" i="6"/>
  <c r="G7" i="6"/>
  <c r="J7" i="6"/>
  <c r="K7" i="6"/>
  <c r="L7" i="6"/>
  <c r="M7" i="6"/>
  <c r="P7" i="6"/>
  <c r="Q7" i="6"/>
  <c r="R7" i="6"/>
  <c r="S7" i="6"/>
  <c r="V7" i="6"/>
  <c r="W7" i="6"/>
  <c r="X7" i="6"/>
  <c r="Y7" i="6"/>
  <c r="AB7" i="6"/>
  <c r="AC7" i="6"/>
  <c r="AD7" i="6"/>
  <c r="AE7" i="6"/>
  <c r="AH7" i="6"/>
  <c r="AI7" i="6"/>
  <c r="AJ7" i="6"/>
  <c r="AK7" i="6"/>
  <c r="AN7" i="6"/>
  <c r="AO7" i="6"/>
  <c r="AP7" i="6"/>
  <c r="AQ7" i="6"/>
  <c r="C8" i="6"/>
  <c r="C9" i="6"/>
  <c r="D9" i="6"/>
  <c r="E9" i="6"/>
  <c r="F9" i="6"/>
  <c r="G9" i="6"/>
  <c r="J9" i="6"/>
  <c r="K9" i="6"/>
  <c r="L9" i="6"/>
  <c r="M9" i="6"/>
  <c r="P9" i="6"/>
  <c r="Q9" i="6"/>
  <c r="R9" i="6"/>
  <c r="S9" i="6"/>
  <c r="V9" i="6"/>
  <c r="W9" i="6"/>
  <c r="X9" i="6"/>
  <c r="Y9" i="6"/>
  <c r="AB9" i="6"/>
  <c r="AC9" i="6"/>
  <c r="AD9" i="6"/>
  <c r="AE9" i="6"/>
  <c r="AH9" i="6"/>
  <c r="AI9" i="6"/>
  <c r="AJ9" i="6"/>
  <c r="AK9" i="6"/>
  <c r="AN9" i="6"/>
  <c r="AO9" i="6"/>
  <c r="AP9" i="6"/>
  <c r="AQ9" i="6"/>
  <c r="C10" i="6"/>
  <c r="C11" i="6"/>
  <c r="D11" i="6"/>
  <c r="E11" i="6"/>
  <c r="F11" i="6"/>
  <c r="G11" i="6"/>
  <c r="J11" i="6"/>
  <c r="K11" i="6"/>
  <c r="L11" i="6"/>
  <c r="M11" i="6"/>
  <c r="P11" i="6"/>
  <c r="Q11" i="6"/>
  <c r="R11" i="6"/>
  <c r="S11" i="6"/>
  <c r="V11" i="6"/>
  <c r="W11" i="6"/>
  <c r="X11" i="6"/>
  <c r="Y11" i="6"/>
  <c r="AB11" i="6"/>
  <c r="AC11" i="6"/>
  <c r="AD11" i="6"/>
  <c r="AE11" i="6"/>
  <c r="AH11" i="6"/>
  <c r="AI11" i="6"/>
  <c r="AJ11" i="6"/>
  <c r="AK11" i="6"/>
  <c r="AN11" i="6"/>
  <c r="AO11" i="6"/>
  <c r="AP11" i="6"/>
  <c r="AQ11" i="6"/>
  <c r="C12" i="6"/>
  <c r="C13" i="6"/>
  <c r="D13" i="6"/>
  <c r="E13" i="6"/>
  <c r="F13" i="6"/>
  <c r="G13" i="6"/>
  <c r="J13" i="6"/>
  <c r="K13" i="6"/>
  <c r="L13" i="6"/>
  <c r="M13" i="6"/>
  <c r="P13" i="6"/>
  <c r="Q13" i="6"/>
  <c r="R13" i="6"/>
  <c r="S13" i="6"/>
  <c r="V13" i="6"/>
  <c r="W13" i="6"/>
  <c r="X13" i="6"/>
  <c r="Y13" i="6"/>
  <c r="AB13" i="6"/>
  <c r="AC13" i="6"/>
  <c r="AD13" i="6"/>
  <c r="AE13" i="6"/>
  <c r="AH13" i="6"/>
  <c r="AI13" i="6"/>
  <c r="AJ13" i="6"/>
  <c r="AK13" i="6"/>
  <c r="AN13" i="6"/>
  <c r="AO13" i="6"/>
  <c r="AP13" i="6"/>
  <c r="AQ13" i="6"/>
  <c r="C14" i="6"/>
  <c r="C15" i="6"/>
  <c r="D15" i="6"/>
  <c r="E15" i="6"/>
  <c r="F15" i="6"/>
  <c r="G15" i="6"/>
  <c r="J15" i="6"/>
  <c r="K15" i="6"/>
  <c r="L15" i="6"/>
  <c r="M15" i="6"/>
  <c r="P15" i="6"/>
  <c r="Q15" i="6"/>
  <c r="R15" i="6"/>
  <c r="S15" i="6"/>
  <c r="V15" i="6"/>
  <c r="W15" i="6"/>
  <c r="X15" i="6"/>
  <c r="Y15" i="6"/>
  <c r="AB15" i="6"/>
  <c r="AC15" i="6"/>
  <c r="AD15" i="6"/>
  <c r="AE15" i="6"/>
  <c r="AH15" i="6"/>
  <c r="AI15" i="6"/>
  <c r="AJ15" i="6"/>
  <c r="AK15" i="6"/>
  <c r="AN15" i="6"/>
  <c r="AO15" i="6"/>
  <c r="AP15" i="6"/>
  <c r="AQ15" i="6"/>
  <c r="C16" i="6"/>
  <c r="C17" i="6"/>
  <c r="D17" i="6"/>
  <c r="E17" i="6"/>
  <c r="F17" i="6"/>
  <c r="G17" i="6"/>
  <c r="J17" i="6"/>
  <c r="K17" i="6"/>
  <c r="L17" i="6"/>
  <c r="M17" i="6"/>
  <c r="P17" i="6"/>
  <c r="Q17" i="6"/>
  <c r="R17" i="6"/>
  <c r="S17" i="6"/>
  <c r="V17" i="6"/>
  <c r="W17" i="6"/>
  <c r="X17" i="6"/>
  <c r="Y17" i="6"/>
  <c r="AB17" i="6"/>
  <c r="AC17" i="6"/>
  <c r="AD17" i="6"/>
  <c r="AE17" i="6"/>
  <c r="AH17" i="6"/>
  <c r="AI17" i="6"/>
  <c r="AJ17" i="6"/>
  <c r="AK17" i="6"/>
  <c r="AN17" i="6"/>
  <c r="AO17" i="6"/>
  <c r="AP17" i="6"/>
  <c r="AQ17" i="6"/>
  <c r="C18" i="6"/>
  <c r="C19" i="6"/>
  <c r="D19" i="6"/>
  <c r="E19" i="6"/>
  <c r="F19" i="6"/>
  <c r="G19" i="6"/>
  <c r="J19" i="6"/>
  <c r="K19" i="6"/>
  <c r="L19" i="6"/>
  <c r="M19" i="6"/>
  <c r="P19" i="6"/>
  <c r="Q19" i="6"/>
  <c r="R19" i="6"/>
  <c r="S19" i="6"/>
  <c r="V19" i="6"/>
  <c r="W19" i="6"/>
  <c r="X19" i="6"/>
  <c r="Y19" i="6"/>
  <c r="AB19" i="6"/>
  <c r="AC19" i="6"/>
  <c r="AD19" i="6"/>
  <c r="AE19" i="6"/>
  <c r="AH19" i="6"/>
  <c r="AI19" i="6"/>
  <c r="AJ19" i="6"/>
  <c r="AK19" i="6"/>
  <c r="AN19" i="6"/>
  <c r="AO19" i="6"/>
  <c r="AP19" i="6"/>
  <c r="AQ19" i="6"/>
  <c r="C20" i="6"/>
  <c r="C21" i="6"/>
  <c r="D21" i="6"/>
  <c r="E21" i="6"/>
  <c r="F21" i="6"/>
  <c r="G21" i="6"/>
  <c r="J21" i="6"/>
  <c r="K21" i="6"/>
  <c r="L21" i="6"/>
  <c r="M21" i="6"/>
  <c r="P21" i="6"/>
  <c r="Q21" i="6"/>
  <c r="R21" i="6"/>
  <c r="S21" i="6"/>
  <c r="V21" i="6"/>
  <c r="W21" i="6"/>
  <c r="X21" i="6"/>
  <c r="Y21" i="6"/>
  <c r="AB21" i="6"/>
  <c r="AC21" i="6"/>
  <c r="AD21" i="6"/>
  <c r="AE21" i="6"/>
  <c r="AH21" i="6"/>
  <c r="AI21" i="6"/>
  <c r="AJ21" i="6"/>
  <c r="AK21" i="6"/>
  <c r="AN21" i="6"/>
  <c r="AO21" i="6"/>
  <c r="AP21" i="6"/>
  <c r="AQ21" i="6"/>
  <c r="C22" i="6"/>
  <c r="C23" i="6"/>
  <c r="D23" i="6"/>
  <c r="E23" i="6"/>
  <c r="F23" i="6"/>
  <c r="G23" i="6"/>
  <c r="J23" i="6"/>
  <c r="K23" i="6"/>
  <c r="L23" i="6"/>
  <c r="M23" i="6"/>
  <c r="P23" i="6"/>
  <c r="Q23" i="6"/>
  <c r="R23" i="6"/>
  <c r="S23" i="6"/>
  <c r="V23" i="6"/>
  <c r="W23" i="6"/>
  <c r="X23" i="6"/>
  <c r="Y23" i="6"/>
  <c r="AB23" i="6"/>
  <c r="AC23" i="6"/>
  <c r="AD23" i="6"/>
  <c r="AE23" i="6"/>
  <c r="AH23" i="6"/>
  <c r="AI23" i="6"/>
  <c r="AJ23" i="6"/>
  <c r="AK23" i="6"/>
  <c r="AN23" i="6"/>
  <c r="AO23" i="6"/>
  <c r="AP23" i="6"/>
  <c r="AQ23" i="6"/>
  <c r="C24" i="6"/>
  <c r="C25" i="6"/>
  <c r="D25" i="6"/>
  <c r="E25" i="6"/>
  <c r="F25" i="6"/>
  <c r="G25" i="6"/>
  <c r="J25" i="6"/>
  <c r="K25" i="6"/>
  <c r="L25" i="6"/>
  <c r="M25" i="6"/>
  <c r="P25" i="6"/>
  <c r="Q25" i="6"/>
  <c r="R25" i="6"/>
  <c r="S25" i="6"/>
  <c r="V25" i="6"/>
  <c r="W25" i="6"/>
  <c r="X25" i="6"/>
  <c r="Y25" i="6"/>
  <c r="AB25" i="6"/>
  <c r="AC25" i="6"/>
  <c r="AD25" i="6"/>
  <c r="AE25" i="6"/>
  <c r="AH25" i="6"/>
  <c r="AI25" i="6"/>
  <c r="AJ25" i="6"/>
  <c r="AK25" i="6"/>
  <c r="AN25" i="6"/>
  <c r="AO25" i="6"/>
  <c r="AP25" i="6"/>
  <c r="AQ25" i="6"/>
  <c r="C26" i="6"/>
  <c r="C27" i="6"/>
  <c r="D27" i="6"/>
  <c r="E27" i="6"/>
  <c r="F27" i="6"/>
  <c r="G27" i="6"/>
  <c r="J27" i="6"/>
  <c r="K27" i="6"/>
  <c r="L27" i="6"/>
  <c r="M27" i="6"/>
  <c r="P27" i="6"/>
  <c r="Q27" i="6"/>
  <c r="R27" i="6"/>
  <c r="S27" i="6"/>
  <c r="V27" i="6"/>
  <c r="W27" i="6"/>
  <c r="X27" i="6"/>
  <c r="Y27" i="6"/>
  <c r="AB27" i="6"/>
  <c r="AC27" i="6"/>
  <c r="AD27" i="6"/>
  <c r="AE27" i="6"/>
  <c r="AH27" i="6"/>
  <c r="AI27" i="6"/>
  <c r="AJ27" i="6"/>
  <c r="AK27" i="6"/>
  <c r="AN27" i="6"/>
  <c r="AO27" i="6"/>
  <c r="AP27" i="6"/>
  <c r="AQ27" i="6"/>
  <c r="C28" i="6"/>
  <c r="C29" i="6"/>
  <c r="D29" i="6"/>
  <c r="E29" i="6"/>
  <c r="F29" i="6"/>
  <c r="G29" i="6"/>
  <c r="J29" i="6"/>
  <c r="K29" i="6"/>
  <c r="L29" i="6"/>
  <c r="M29" i="6"/>
  <c r="P29" i="6"/>
  <c r="Q29" i="6"/>
  <c r="R29" i="6"/>
  <c r="S29" i="6"/>
  <c r="V29" i="6"/>
  <c r="W29" i="6"/>
  <c r="X29" i="6"/>
  <c r="Y29" i="6"/>
  <c r="AB29" i="6"/>
  <c r="AC29" i="6"/>
  <c r="AD29" i="6"/>
  <c r="AE29" i="6"/>
  <c r="AH29" i="6"/>
  <c r="AI29" i="6"/>
  <c r="AJ29" i="6"/>
  <c r="AK29" i="6"/>
  <c r="AN29" i="6"/>
  <c r="AO29" i="6"/>
  <c r="AP29" i="6"/>
  <c r="AQ29" i="6"/>
  <c r="C30" i="6"/>
  <c r="C31" i="6"/>
  <c r="D31" i="6"/>
  <c r="E31" i="6"/>
  <c r="F31" i="6"/>
  <c r="G31" i="6"/>
  <c r="J31" i="6"/>
  <c r="K31" i="6"/>
  <c r="L31" i="6"/>
  <c r="M31" i="6"/>
  <c r="P31" i="6"/>
  <c r="Q31" i="6"/>
  <c r="R31" i="6"/>
  <c r="S31" i="6"/>
  <c r="V31" i="6"/>
  <c r="W31" i="6"/>
  <c r="X31" i="6"/>
  <c r="Y31" i="6"/>
  <c r="AB31" i="6"/>
  <c r="AC31" i="6"/>
  <c r="AD31" i="6"/>
  <c r="AE31" i="6"/>
  <c r="AH31" i="6"/>
  <c r="AI31" i="6"/>
  <c r="AJ31" i="6"/>
  <c r="AK31" i="6"/>
  <c r="AN31" i="6"/>
  <c r="AO31" i="6"/>
  <c r="AP31" i="6"/>
  <c r="AQ31" i="6"/>
  <c r="C32" i="6"/>
  <c r="C33" i="6"/>
  <c r="D33" i="6"/>
  <c r="E33" i="6"/>
  <c r="F33" i="6"/>
  <c r="G33" i="6"/>
  <c r="J33" i="6"/>
  <c r="K33" i="6"/>
  <c r="L33" i="6"/>
  <c r="M33" i="6"/>
  <c r="P33" i="6"/>
  <c r="Q33" i="6"/>
  <c r="R33" i="6"/>
  <c r="S33" i="6"/>
  <c r="V33" i="6"/>
  <c r="W33" i="6"/>
  <c r="X33" i="6"/>
  <c r="Y33" i="6"/>
  <c r="AB33" i="6"/>
  <c r="AC33" i="6"/>
  <c r="AD33" i="6"/>
  <c r="AE33" i="6"/>
  <c r="AH33" i="6"/>
  <c r="AI33" i="6"/>
  <c r="AJ33" i="6"/>
  <c r="AK33" i="6"/>
  <c r="AN33" i="6"/>
  <c r="AO33" i="6"/>
  <c r="AP33" i="6"/>
  <c r="AQ33" i="6"/>
  <c r="C34" i="6"/>
  <c r="C35" i="6"/>
  <c r="D35" i="6"/>
  <c r="E35" i="6"/>
  <c r="F35" i="6"/>
  <c r="G35" i="6"/>
  <c r="J35" i="6"/>
  <c r="K35" i="6"/>
  <c r="L35" i="6"/>
  <c r="M35" i="6"/>
  <c r="P35" i="6"/>
  <c r="Q35" i="6"/>
  <c r="R35" i="6"/>
  <c r="S35" i="6"/>
  <c r="V35" i="6"/>
  <c r="W35" i="6"/>
  <c r="X35" i="6"/>
  <c r="Y35" i="6"/>
  <c r="AB35" i="6"/>
  <c r="AC35" i="6"/>
  <c r="AD35" i="6"/>
  <c r="AE35" i="6"/>
  <c r="AH35" i="6"/>
  <c r="AI35" i="6"/>
  <c r="AJ35" i="6"/>
  <c r="AK35" i="6"/>
  <c r="AN35" i="6"/>
  <c r="AO35" i="6"/>
  <c r="AP35" i="6"/>
  <c r="AQ35" i="6"/>
  <c r="C36" i="6"/>
  <c r="C37" i="6"/>
  <c r="D37" i="6"/>
  <c r="E37" i="6"/>
  <c r="F37" i="6"/>
  <c r="G37" i="6"/>
  <c r="J37" i="6"/>
  <c r="K37" i="6"/>
  <c r="L37" i="6"/>
  <c r="M37" i="6"/>
  <c r="P37" i="6"/>
  <c r="Q37" i="6"/>
  <c r="R37" i="6"/>
  <c r="S37" i="6"/>
  <c r="V37" i="6"/>
  <c r="W37" i="6"/>
  <c r="X37" i="6"/>
  <c r="Y37" i="6"/>
  <c r="AB37" i="6"/>
  <c r="AC37" i="6"/>
  <c r="AD37" i="6"/>
  <c r="AE37" i="6"/>
  <c r="AH37" i="6"/>
  <c r="AI37" i="6"/>
  <c r="AJ37" i="6"/>
  <c r="AK37" i="6"/>
  <c r="AN37" i="6"/>
  <c r="AO37" i="6"/>
  <c r="AP37" i="6"/>
  <c r="AQ37" i="6"/>
  <c r="C38" i="6"/>
  <c r="C39" i="6"/>
  <c r="D39" i="6"/>
  <c r="E39" i="6"/>
  <c r="F39" i="6"/>
  <c r="G39" i="6"/>
  <c r="J39" i="6"/>
  <c r="K39" i="6"/>
  <c r="L39" i="6"/>
  <c r="M39" i="6"/>
  <c r="P39" i="6"/>
  <c r="Q39" i="6"/>
  <c r="R39" i="6"/>
  <c r="S39" i="6"/>
  <c r="V39" i="6"/>
  <c r="W39" i="6"/>
  <c r="X39" i="6"/>
  <c r="Y39" i="6"/>
  <c r="AB39" i="6"/>
  <c r="AC39" i="6"/>
  <c r="AD39" i="6"/>
  <c r="AE39" i="6"/>
  <c r="AH39" i="6"/>
  <c r="AI39" i="6"/>
  <c r="AJ39" i="6"/>
  <c r="AK39" i="6"/>
  <c r="AN39" i="6"/>
  <c r="AO39" i="6"/>
  <c r="AP39" i="6"/>
  <c r="AQ39" i="6"/>
  <c r="C40" i="6"/>
  <c r="C41" i="6"/>
  <c r="D41" i="6"/>
  <c r="E41" i="6"/>
  <c r="F41" i="6"/>
  <c r="G41" i="6"/>
  <c r="J41" i="6"/>
  <c r="K41" i="6"/>
  <c r="L41" i="6"/>
  <c r="M41" i="6"/>
  <c r="P41" i="6"/>
  <c r="Q41" i="6"/>
  <c r="R41" i="6"/>
  <c r="S41" i="6"/>
  <c r="V41" i="6"/>
  <c r="W41" i="6"/>
  <c r="X41" i="6"/>
  <c r="Y41" i="6"/>
  <c r="AB41" i="6"/>
  <c r="AC41" i="6"/>
  <c r="AD41" i="6"/>
  <c r="AE41" i="6"/>
  <c r="AH41" i="6"/>
  <c r="AI41" i="6"/>
  <c r="AJ41" i="6"/>
  <c r="AK41" i="6"/>
  <c r="AN41" i="6"/>
  <c r="AO41" i="6"/>
  <c r="AP41" i="6"/>
  <c r="AQ41" i="6"/>
  <c r="C42" i="6"/>
  <c r="C43" i="6"/>
  <c r="D43" i="6"/>
  <c r="E43" i="6"/>
  <c r="F43" i="6"/>
  <c r="G43" i="6"/>
  <c r="J43" i="6"/>
  <c r="K43" i="6"/>
  <c r="L43" i="6"/>
  <c r="M43" i="6"/>
  <c r="P43" i="6"/>
  <c r="Q43" i="6"/>
  <c r="R43" i="6"/>
  <c r="S43" i="6"/>
  <c r="V43" i="6"/>
  <c r="W43" i="6"/>
  <c r="X43" i="6"/>
  <c r="Y43" i="6"/>
  <c r="AB43" i="6"/>
  <c r="AC43" i="6"/>
  <c r="AD43" i="6"/>
  <c r="AE43" i="6"/>
  <c r="AH43" i="6"/>
  <c r="AI43" i="6"/>
  <c r="AJ43" i="6"/>
  <c r="AK43" i="6"/>
  <c r="AN43" i="6"/>
  <c r="AO43" i="6"/>
  <c r="AP43" i="6"/>
  <c r="AQ43" i="6"/>
  <c r="C44" i="6"/>
  <c r="A199" i="14" l="1"/>
  <c r="C199" i="15"/>
  <c r="A77" i="14"/>
  <c r="C77" i="15"/>
  <c r="A45" i="14"/>
  <c r="C45" i="15"/>
  <c r="A65" i="14"/>
  <c r="C65" i="15"/>
  <c r="A89" i="14"/>
  <c r="C89" i="15"/>
  <c r="A109" i="14"/>
  <c r="C109" i="15"/>
  <c r="A129" i="14"/>
  <c r="C129" i="15"/>
  <c r="A55" i="14"/>
  <c r="C55" i="15"/>
  <c r="A71" i="14"/>
  <c r="C71" i="15"/>
  <c r="A87" i="14"/>
  <c r="C87" i="15"/>
  <c r="A103" i="14"/>
  <c r="C103" i="15"/>
  <c r="A119" i="14"/>
  <c r="C119" i="15"/>
  <c r="A135" i="14"/>
  <c r="C135" i="15"/>
  <c r="A151" i="14"/>
  <c r="C151" i="15"/>
  <c r="A167" i="14"/>
  <c r="C167" i="15"/>
  <c r="A183" i="14"/>
  <c r="C183" i="15"/>
  <c r="A157" i="14"/>
  <c r="C157" i="15"/>
  <c r="A177" i="14"/>
  <c r="C177" i="15"/>
  <c r="A189" i="14"/>
  <c r="C189" i="15"/>
  <c r="A97" i="14"/>
  <c r="C97" i="15"/>
  <c r="A121" i="14"/>
  <c r="C121" i="15"/>
  <c r="A49" i="14"/>
  <c r="C49" i="15"/>
  <c r="A73" i="14"/>
  <c r="C73" i="15"/>
  <c r="A93" i="14"/>
  <c r="C93" i="15"/>
  <c r="A113" i="14"/>
  <c r="C113" i="15"/>
  <c r="A137" i="14"/>
  <c r="C137" i="15"/>
  <c r="A59" i="14"/>
  <c r="C59" i="15"/>
  <c r="A75" i="14"/>
  <c r="C75" i="15"/>
  <c r="A91" i="14"/>
  <c r="C91" i="15"/>
  <c r="A107" i="14"/>
  <c r="C107" i="15"/>
  <c r="A123" i="14"/>
  <c r="C123" i="15"/>
  <c r="A139" i="14"/>
  <c r="C139" i="15"/>
  <c r="A155" i="14"/>
  <c r="C155" i="15"/>
  <c r="A171" i="14"/>
  <c r="C171" i="15"/>
  <c r="A187" i="14"/>
  <c r="C187" i="15"/>
  <c r="A161" i="14"/>
  <c r="C161" i="15"/>
  <c r="A181" i="14"/>
  <c r="C181" i="15"/>
  <c r="A201" i="14"/>
  <c r="C201" i="15"/>
  <c r="A205" i="14"/>
  <c r="C205" i="15"/>
  <c r="A47" i="14"/>
  <c r="C47" i="15"/>
  <c r="A63" i="14"/>
  <c r="C63" i="15"/>
  <c r="A79" i="14"/>
  <c r="C79" i="15"/>
  <c r="A95" i="14"/>
  <c r="C95" i="15"/>
  <c r="A111" i="14"/>
  <c r="C111" i="15"/>
  <c r="A127" i="14"/>
  <c r="C127" i="15"/>
  <c r="A143" i="14"/>
  <c r="C143" i="15"/>
  <c r="A159" i="14"/>
  <c r="C159" i="15"/>
  <c r="A175" i="14"/>
  <c r="C175" i="15"/>
  <c r="A191" i="14"/>
  <c r="C191" i="15"/>
  <c r="A145" i="14"/>
  <c r="C145" i="15"/>
  <c r="A169" i="14"/>
  <c r="C169" i="15"/>
  <c r="A185" i="14"/>
  <c r="C185" i="15"/>
  <c r="A57" i="14"/>
  <c r="C57" i="15"/>
  <c r="A141" i="14"/>
  <c r="C141" i="15"/>
  <c r="A203" i="14"/>
  <c r="C203" i="15"/>
  <c r="A61" i="14"/>
  <c r="C61" i="15"/>
  <c r="A81" i="14"/>
  <c r="C81" i="15"/>
  <c r="A105" i="14"/>
  <c r="C105" i="15"/>
  <c r="A125" i="14"/>
  <c r="C125" i="15"/>
  <c r="A51" i="14"/>
  <c r="C51" i="15"/>
  <c r="A67" i="14"/>
  <c r="C67" i="15"/>
  <c r="A83" i="14"/>
  <c r="C83" i="15"/>
  <c r="A99" i="14"/>
  <c r="C99" i="15"/>
  <c r="A115" i="14"/>
  <c r="C115" i="15"/>
  <c r="A131" i="14"/>
  <c r="C131" i="15"/>
  <c r="A147" i="14"/>
  <c r="C147" i="15"/>
  <c r="A163" i="14"/>
  <c r="C163" i="15"/>
  <c r="A179" i="14"/>
  <c r="C179" i="15"/>
  <c r="A195" i="14"/>
  <c r="C195" i="15"/>
  <c r="A193" i="14"/>
  <c r="C193" i="15"/>
  <c r="A153" i="14"/>
  <c r="C153" i="15"/>
  <c r="A173" i="14"/>
  <c r="C173" i="15"/>
  <c r="AB30" i="6"/>
  <c r="AD32" i="6"/>
  <c r="AB10" i="6"/>
  <c r="AB34" i="6"/>
  <c r="AB36" i="6"/>
  <c r="AB24" i="6"/>
  <c r="AB28" i="6"/>
  <c r="AC24" i="6"/>
  <c r="AB32" i="6"/>
  <c r="AB42" i="6"/>
  <c r="AC40" i="6"/>
  <c r="AB38" i="6"/>
  <c r="AB18" i="6"/>
  <c r="AC16" i="6"/>
  <c r="AB14" i="6"/>
  <c r="AD40" i="6"/>
  <c r="AD16" i="6"/>
  <c r="AB44" i="6"/>
  <c r="AB40" i="6"/>
  <c r="AD24" i="6"/>
  <c r="AB20" i="6"/>
  <c r="AB16" i="6"/>
  <c r="AB26" i="6"/>
  <c r="AB22" i="6"/>
  <c r="AB8" i="6"/>
  <c r="AE42" i="6"/>
  <c r="AE38" i="6"/>
  <c r="AE34" i="6"/>
  <c r="AE30" i="6"/>
  <c r="AE26" i="6"/>
  <c r="AE22" i="6"/>
  <c r="AE18" i="6"/>
  <c r="AE14" i="6"/>
  <c r="AE10" i="6"/>
  <c r="AC8" i="6"/>
  <c r="AD44" i="6"/>
  <c r="AD42" i="6"/>
  <c r="AD38" i="6"/>
  <c r="AD36" i="6"/>
  <c r="AD34" i="6"/>
  <c r="AD30" i="6"/>
  <c r="AD28" i="6"/>
  <c r="AD26" i="6"/>
  <c r="AD22" i="6"/>
  <c r="AD20" i="6"/>
  <c r="AD18" i="6"/>
  <c r="AD14" i="6"/>
  <c r="AD12" i="6"/>
  <c r="AD10" i="6"/>
  <c r="AD8" i="6"/>
  <c r="AC44" i="6"/>
  <c r="AC42" i="6"/>
  <c r="AC38" i="6"/>
  <c r="AC36" i="6"/>
  <c r="AC34" i="6"/>
  <c r="AC30" i="6"/>
  <c r="AC28" i="6"/>
  <c r="AC26" i="6"/>
  <c r="AC22" i="6"/>
  <c r="AC20" i="6"/>
  <c r="AC18" i="6"/>
  <c r="AC14" i="6"/>
  <c r="AC12" i="6"/>
  <c r="AC10" i="6"/>
  <c r="AE8" i="6"/>
  <c r="AE40" i="6"/>
  <c r="AE36" i="6"/>
  <c r="AE32" i="6"/>
  <c r="AE28" i="6"/>
  <c r="AE24" i="6"/>
  <c r="AE44" i="6"/>
  <c r="AE20" i="6"/>
  <c r="AE16" i="6"/>
  <c r="AE12" i="6"/>
  <c r="AQ45" i="1"/>
  <c r="AP45" i="1"/>
  <c r="AO45" i="1"/>
  <c r="AL45" i="1"/>
  <c r="AK45" i="1"/>
  <c r="AJ45" i="1"/>
  <c r="AI45" i="1"/>
  <c r="AQ43" i="1"/>
  <c r="AP43" i="1"/>
  <c r="AO43" i="1"/>
  <c r="AL43" i="1"/>
  <c r="AK43" i="1"/>
  <c r="AJ43" i="1"/>
  <c r="AI43" i="1"/>
  <c r="AQ41" i="1"/>
  <c r="AP41" i="1"/>
  <c r="AO41" i="1"/>
  <c r="AL41" i="1"/>
  <c r="AK41" i="1"/>
  <c r="AJ41" i="1"/>
  <c r="AI41" i="1"/>
  <c r="AQ39" i="1"/>
  <c r="AP39" i="1"/>
  <c r="AO39" i="1"/>
  <c r="AL39" i="1"/>
  <c r="AK39" i="1"/>
  <c r="AJ39" i="1"/>
  <c r="AI39" i="1"/>
  <c r="AQ37" i="1"/>
  <c r="AP37" i="1"/>
  <c r="AO37" i="1"/>
  <c r="AL37" i="1"/>
  <c r="AK37" i="1"/>
  <c r="AJ37" i="1"/>
  <c r="AI37" i="1"/>
  <c r="AQ35" i="1"/>
  <c r="AP35" i="1"/>
  <c r="AO35" i="1"/>
  <c r="AL35" i="1"/>
  <c r="AK35" i="1"/>
  <c r="AJ35" i="1"/>
  <c r="AI35" i="1"/>
  <c r="AQ33" i="1"/>
  <c r="AP33" i="1"/>
  <c r="AO33" i="1"/>
  <c r="AL33" i="1"/>
  <c r="AK33" i="1"/>
  <c r="AJ33" i="1"/>
  <c r="AI33" i="1"/>
  <c r="AQ31" i="1"/>
  <c r="AP31" i="1"/>
  <c r="AO31" i="1"/>
  <c r="AL31" i="1"/>
  <c r="AK31" i="1"/>
  <c r="AJ31" i="1"/>
  <c r="AI31" i="1"/>
  <c r="AQ29" i="1"/>
  <c r="AP29" i="1"/>
  <c r="AO29" i="1"/>
  <c r="AL29" i="1"/>
  <c r="AK29" i="1"/>
  <c r="AJ29" i="1"/>
  <c r="AI29" i="1"/>
  <c r="AQ27" i="1"/>
  <c r="AP27" i="1"/>
  <c r="AO27" i="1"/>
  <c r="AL27" i="1"/>
  <c r="AK27" i="1"/>
  <c r="AJ27" i="1"/>
  <c r="AI27" i="1"/>
  <c r="AQ25" i="1"/>
  <c r="AP25" i="1"/>
  <c r="AO25" i="1"/>
  <c r="AL25" i="1"/>
  <c r="AK25" i="1"/>
  <c r="AJ25" i="1"/>
  <c r="AI25" i="1"/>
  <c r="AQ23" i="1"/>
  <c r="AP23" i="1"/>
  <c r="AO23" i="1"/>
  <c r="AL23" i="1"/>
  <c r="AK23" i="1"/>
  <c r="AJ23" i="1"/>
  <c r="AI23" i="1"/>
  <c r="AQ21" i="1"/>
  <c r="AP21" i="1"/>
  <c r="AO21" i="1"/>
  <c r="AL21" i="1"/>
  <c r="AK21" i="1"/>
  <c r="AJ21" i="1"/>
  <c r="AI21" i="1"/>
  <c r="AQ19" i="1"/>
  <c r="AP19" i="1"/>
  <c r="AO19" i="1"/>
  <c r="AL19" i="1"/>
  <c r="AK19" i="1"/>
  <c r="AJ19" i="1"/>
  <c r="AI19" i="1"/>
  <c r="AQ17" i="1"/>
  <c r="AP17" i="1"/>
  <c r="AO17" i="1"/>
  <c r="AL17" i="1"/>
  <c r="AK17" i="1"/>
  <c r="AJ17" i="1"/>
  <c r="AI17" i="1"/>
  <c r="AQ15" i="1"/>
  <c r="AP15" i="1"/>
  <c r="AO15" i="1"/>
  <c r="AL15" i="1"/>
  <c r="AK15" i="1"/>
  <c r="AJ15" i="1"/>
  <c r="AI15" i="1"/>
  <c r="AQ13" i="1"/>
  <c r="AP13" i="1"/>
  <c r="AO13" i="1"/>
  <c r="AL13" i="1"/>
  <c r="AK13" i="1"/>
  <c r="AJ13" i="1"/>
  <c r="AI13" i="1"/>
  <c r="AQ11" i="1"/>
  <c r="AP11" i="1"/>
  <c r="AO11" i="1"/>
  <c r="AL11" i="1"/>
  <c r="AK11" i="1"/>
  <c r="AJ11" i="1"/>
  <c r="AI11" i="1"/>
  <c r="AQ9" i="1"/>
  <c r="AP9" i="1"/>
  <c r="AO9" i="1"/>
  <c r="AL9" i="1"/>
  <c r="AK9" i="1"/>
  <c r="AJ9" i="1"/>
  <c r="AI9" i="1"/>
  <c r="AS7" i="1"/>
  <c r="AM7" i="1"/>
  <c r="AS6" i="1"/>
  <c r="AM6" i="1"/>
  <c r="AG6" i="1"/>
  <c r="AG7" i="1"/>
  <c r="AR5" i="6" l="1"/>
  <c r="AI8" i="6"/>
  <c r="AO8" i="6"/>
  <c r="AI10" i="6"/>
  <c r="AO10" i="6"/>
  <c r="AJ12" i="6"/>
  <c r="AP12" i="6"/>
  <c r="AK14" i="6"/>
  <c r="AH16" i="6"/>
  <c r="AN16" i="6"/>
  <c r="AI18" i="6"/>
  <c r="AO18" i="6"/>
  <c r="AJ20" i="6"/>
  <c r="AP20" i="6"/>
  <c r="AK22" i="6"/>
  <c r="AH24" i="6"/>
  <c r="AN24" i="6"/>
  <c r="AI26" i="6"/>
  <c r="AO26" i="6"/>
  <c r="AJ28" i="6"/>
  <c r="AP28" i="6"/>
  <c r="AK30" i="6"/>
  <c r="AH32" i="6"/>
  <c r="AN32" i="6"/>
  <c r="AI34" i="6"/>
  <c r="AO34" i="6"/>
  <c r="AJ36" i="6"/>
  <c r="AP36" i="6"/>
  <c r="AK38" i="6"/>
  <c r="AH40" i="6"/>
  <c r="AN40" i="6"/>
  <c r="AI42" i="6"/>
  <c r="AO42" i="6"/>
  <c r="AJ44" i="6"/>
  <c r="AP44" i="6"/>
  <c r="AF6" i="6"/>
  <c r="AL6" i="6"/>
  <c r="AJ8" i="6"/>
  <c r="AP8" i="6"/>
  <c r="AJ10" i="6"/>
  <c r="AP10" i="6"/>
  <c r="AK12" i="6"/>
  <c r="AH14" i="6"/>
  <c r="AN14" i="6"/>
  <c r="AI16" i="6"/>
  <c r="AO16" i="6"/>
  <c r="AJ18" i="6"/>
  <c r="AP18" i="6"/>
  <c r="AK20" i="6"/>
  <c r="AH22" i="6"/>
  <c r="AN22" i="6"/>
  <c r="AI24" i="6"/>
  <c r="AO24" i="6"/>
  <c r="AJ26" i="6"/>
  <c r="AP26" i="6"/>
  <c r="AK28" i="6"/>
  <c r="AH30" i="6"/>
  <c r="AN30" i="6"/>
  <c r="AI32" i="6"/>
  <c r="AO32" i="6"/>
  <c r="AJ34" i="6"/>
  <c r="AP34" i="6"/>
  <c r="AK36" i="6"/>
  <c r="AH38" i="6"/>
  <c r="AN38" i="6"/>
  <c r="AI40" i="6"/>
  <c r="AO40" i="6"/>
  <c r="AJ42" i="6"/>
  <c r="AP42" i="6"/>
  <c r="AK44" i="6"/>
  <c r="AF5" i="6"/>
  <c r="AR6" i="6"/>
  <c r="AK8" i="6"/>
  <c r="AQ8" i="6"/>
  <c r="AK10" i="6"/>
  <c r="AH12" i="6"/>
  <c r="AN12" i="6"/>
  <c r="AI14" i="6"/>
  <c r="AO14" i="6"/>
  <c r="AJ16" i="6"/>
  <c r="AP16" i="6"/>
  <c r="AK18" i="6"/>
  <c r="AI22" i="6"/>
  <c r="AO22" i="6"/>
  <c r="AJ24" i="6"/>
  <c r="AP24" i="6"/>
  <c r="AK26" i="6"/>
  <c r="AH28" i="6"/>
  <c r="AN28" i="6"/>
  <c r="AI30" i="6"/>
  <c r="AO30" i="6"/>
  <c r="AJ32" i="6"/>
  <c r="AP32" i="6"/>
  <c r="AK34" i="6"/>
  <c r="AH36" i="6"/>
  <c r="AN36" i="6"/>
  <c r="AI38" i="6"/>
  <c r="AO38" i="6"/>
  <c r="AJ40" i="6"/>
  <c r="AP40" i="6"/>
  <c r="AK42" i="6"/>
  <c r="AH44" i="6"/>
  <c r="AN44" i="6"/>
  <c r="AL5" i="6"/>
  <c r="AH8" i="6"/>
  <c r="AN8" i="6"/>
  <c r="AH10" i="6"/>
  <c r="AN10" i="6"/>
  <c r="AI12" i="6"/>
  <c r="AO12" i="6"/>
  <c r="AJ14" i="6"/>
  <c r="AP14" i="6"/>
  <c r="AK16" i="6"/>
  <c r="AH18" i="6"/>
  <c r="AN18" i="6"/>
  <c r="AI20" i="6"/>
  <c r="AJ22" i="6"/>
  <c r="AP22" i="6"/>
  <c r="AK24" i="6"/>
  <c r="AH26" i="6"/>
  <c r="AN26" i="6"/>
  <c r="AI28" i="6"/>
  <c r="AO28" i="6"/>
  <c r="AJ30" i="6"/>
  <c r="AP30" i="6"/>
  <c r="AK32" i="6"/>
  <c r="AH34" i="6"/>
  <c r="AN34" i="6"/>
  <c r="AI36" i="6"/>
  <c r="AO36" i="6"/>
  <c r="AJ38" i="6"/>
  <c r="AP38" i="6"/>
  <c r="AK40" i="6"/>
  <c r="AH42" i="6"/>
  <c r="AN42" i="6"/>
  <c r="AI44" i="6"/>
  <c r="AO44" i="6"/>
  <c r="AO20" i="6"/>
  <c r="AN20" i="6"/>
  <c r="AH20" i="6"/>
  <c r="D2" i="6"/>
  <c r="J2" i="6"/>
  <c r="P2" i="6"/>
  <c r="V2" i="6"/>
  <c r="AB2" i="6"/>
  <c r="AH2" i="6"/>
  <c r="AN2" i="6"/>
  <c r="AT2" i="6"/>
  <c r="D3" i="6"/>
  <c r="J3" i="6"/>
  <c r="P3" i="6"/>
  <c r="V3" i="6"/>
  <c r="AB3" i="6"/>
  <c r="AH3" i="6"/>
  <c r="AN3" i="6"/>
  <c r="AE1" i="6"/>
  <c r="U1" i="6"/>
  <c r="E1" i="6"/>
  <c r="AT4" i="1"/>
  <c r="AN4" i="1"/>
  <c r="AH4" i="1"/>
  <c r="AG62" i="1" l="1"/>
  <c r="AG58" i="1"/>
  <c r="AG54" i="1"/>
  <c r="AG50" i="1"/>
  <c r="AG198" i="1"/>
  <c r="AG192" i="1"/>
  <c r="AG180" i="1"/>
  <c r="AG100" i="1"/>
  <c r="AG84" i="1"/>
  <c r="AG68" i="1"/>
  <c r="AG98" i="1"/>
  <c r="AG194" i="1"/>
  <c r="AG186" i="1"/>
  <c r="AG46" i="1"/>
  <c r="AG206" i="1"/>
  <c r="AG204" i="1"/>
  <c r="AG202" i="1"/>
  <c r="AG200" i="1"/>
  <c r="AG188" i="1"/>
  <c r="AG184" i="1"/>
  <c r="AG176" i="1"/>
  <c r="AG172" i="1"/>
  <c r="AG168" i="1"/>
  <c r="AG164" i="1"/>
  <c r="AG160" i="1"/>
  <c r="AG156" i="1"/>
  <c r="AG152" i="1"/>
  <c r="AG148" i="1"/>
  <c r="AG144" i="1"/>
  <c r="AG140" i="1"/>
  <c r="AG136" i="1"/>
  <c r="AG132" i="1"/>
  <c r="AG128" i="1"/>
  <c r="AG124" i="1"/>
  <c r="AG120" i="1"/>
  <c r="AG116" i="1"/>
  <c r="AG112" i="1"/>
  <c r="AG108" i="1"/>
  <c r="AG104" i="1"/>
  <c r="AG96" i="1"/>
  <c r="AG92" i="1"/>
  <c r="AG88" i="1"/>
  <c r="AG80" i="1"/>
  <c r="AG76" i="1"/>
  <c r="AG72" i="1"/>
  <c r="AG64" i="1"/>
  <c r="AG60" i="1"/>
  <c r="AG56" i="1"/>
  <c r="AG52" i="1"/>
  <c r="AG48" i="1"/>
  <c r="AG196" i="1"/>
  <c r="AG190" i="1"/>
  <c r="AG182" i="1"/>
  <c r="AG174" i="1"/>
  <c r="AG166" i="1"/>
  <c r="AG158" i="1"/>
  <c r="AG150" i="1"/>
  <c r="AG142" i="1"/>
  <c r="AG134" i="1"/>
  <c r="AG126" i="1"/>
  <c r="AG118" i="1"/>
  <c r="AG110" i="1"/>
  <c r="AG82" i="1"/>
  <c r="AG66" i="1"/>
  <c r="AG90" i="1"/>
  <c r="AG178" i="1"/>
  <c r="AG170" i="1"/>
  <c r="AG162" i="1"/>
  <c r="AG154" i="1"/>
  <c r="AG146" i="1"/>
  <c r="AG138" i="1"/>
  <c r="AG130" i="1"/>
  <c r="AG122" i="1"/>
  <c r="AG114" i="1"/>
  <c r="AG106" i="1"/>
  <c r="AG74" i="1"/>
  <c r="AG102" i="1"/>
  <c r="AG94" i="1"/>
  <c r="AG86" i="1"/>
  <c r="AG78" i="1"/>
  <c r="AG70" i="1"/>
  <c r="AM38" i="1"/>
  <c r="AM192" i="1"/>
  <c r="AM184" i="1"/>
  <c r="AM104" i="1"/>
  <c r="AM46" i="1"/>
  <c r="AM206" i="1"/>
  <c r="AM204" i="1"/>
  <c r="AM202" i="1"/>
  <c r="AM200" i="1"/>
  <c r="AM172" i="1"/>
  <c r="AM164" i="1"/>
  <c r="AM156" i="1"/>
  <c r="AM148" i="1"/>
  <c r="AM140" i="1"/>
  <c r="AM132" i="1"/>
  <c r="AM124" i="1"/>
  <c r="AM116" i="1"/>
  <c r="AM108" i="1"/>
  <c r="AM60" i="1"/>
  <c r="AM56" i="1"/>
  <c r="AM52" i="1"/>
  <c r="AM48" i="1"/>
  <c r="AM188" i="1"/>
  <c r="AM186" i="1"/>
  <c r="AM196" i="1"/>
  <c r="AM180" i="1"/>
  <c r="AM190" i="1"/>
  <c r="AM182" i="1"/>
  <c r="AM174" i="1"/>
  <c r="AM166" i="1"/>
  <c r="AM158" i="1"/>
  <c r="AM150" i="1"/>
  <c r="AM142" i="1"/>
  <c r="AM134" i="1"/>
  <c r="AM126" i="1"/>
  <c r="AM118" i="1"/>
  <c r="AM110" i="1"/>
  <c r="AM100" i="1"/>
  <c r="AM82" i="1"/>
  <c r="AM176" i="1"/>
  <c r="AM168" i="1"/>
  <c r="AM160" i="1"/>
  <c r="AM152" i="1"/>
  <c r="AM144" i="1"/>
  <c r="AM136" i="1"/>
  <c r="AM128" i="1"/>
  <c r="AM120" i="1"/>
  <c r="AM112" i="1"/>
  <c r="AM96" i="1"/>
  <c r="AM88" i="1"/>
  <c r="AM80" i="1"/>
  <c r="AM72" i="1"/>
  <c r="AM64" i="1"/>
  <c r="AM198" i="1"/>
  <c r="AM62" i="1"/>
  <c r="AM58" i="1"/>
  <c r="AM54" i="1"/>
  <c r="AM50" i="1"/>
  <c r="AM194" i="1"/>
  <c r="AM98" i="1"/>
  <c r="AM84" i="1"/>
  <c r="AM68" i="1"/>
  <c r="AM178" i="1"/>
  <c r="AM170" i="1"/>
  <c r="AM162" i="1"/>
  <c r="AM154" i="1"/>
  <c r="AM146" i="1"/>
  <c r="AM138" i="1"/>
  <c r="AM130" i="1"/>
  <c r="AM122" i="1"/>
  <c r="AM114" i="1"/>
  <c r="AM106" i="1"/>
  <c r="AM92" i="1"/>
  <c r="AM74" i="1"/>
  <c r="AM102" i="1"/>
  <c r="AM94" i="1"/>
  <c r="AM86" i="1"/>
  <c r="AM78" i="1"/>
  <c r="AM70" i="1"/>
  <c r="AM66" i="1"/>
  <c r="AM90" i="1"/>
  <c r="AM76" i="1"/>
  <c r="AS8" i="1"/>
  <c r="AS100" i="1"/>
  <c r="AS84" i="1"/>
  <c r="AS68" i="1"/>
  <c r="AS198" i="1"/>
  <c r="AS62" i="1"/>
  <c r="AS58" i="1"/>
  <c r="AS54" i="1"/>
  <c r="AS50" i="1"/>
  <c r="AS194" i="1"/>
  <c r="AS188" i="1"/>
  <c r="AS184" i="1"/>
  <c r="AS176" i="1"/>
  <c r="AS168" i="1"/>
  <c r="AS160" i="1"/>
  <c r="AS152" i="1"/>
  <c r="AS144" i="1"/>
  <c r="AS136" i="1"/>
  <c r="AS128" i="1"/>
  <c r="AS120" i="1"/>
  <c r="AS112" i="1"/>
  <c r="AS104" i="1"/>
  <c r="AS96" i="1"/>
  <c r="AS92" i="1"/>
  <c r="AS88" i="1"/>
  <c r="AS80" i="1"/>
  <c r="AS76" i="1"/>
  <c r="AS72" i="1"/>
  <c r="AS64" i="1"/>
  <c r="AS186" i="1"/>
  <c r="AS98" i="1"/>
  <c r="AS180" i="1"/>
  <c r="AS46" i="1"/>
  <c r="AS206" i="1"/>
  <c r="AS204" i="1"/>
  <c r="AS202" i="1"/>
  <c r="AS200" i="1"/>
  <c r="AS192" i="1"/>
  <c r="AS172" i="1"/>
  <c r="AS164" i="1"/>
  <c r="AS156" i="1"/>
  <c r="AS148" i="1"/>
  <c r="AS140" i="1"/>
  <c r="AS132" i="1"/>
  <c r="AS124" i="1"/>
  <c r="AS116" i="1"/>
  <c r="AS108" i="1"/>
  <c r="AS60" i="1"/>
  <c r="AS56" i="1"/>
  <c r="AS52" i="1"/>
  <c r="AS48" i="1"/>
  <c r="AS196" i="1"/>
  <c r="AS190" i="1"/>
  <c r="AS182" i="1"/>
  <c r="AS174" i="1"/>
  <c r="AS166" i="1"/>
  <c r="AS158" i="1"/>
  <c r="AS150" i="1"/>
  <c r="AS142" i="1"/>
  <c r="AS134" i="1"/>
  <c r="AS126" i="1"/>
  <c r="AS118" i="1"/>
  <c r="AS110" i="1"/>
  <c r="AS82" i="1"/>
  <c r="AS66" i="1"/>
  <c r="AS90" i="1"/>
  <c r="AS178" i="1"/>
  <c r="AS170" i="1"/>
  <c r="AS162" i="1"/>
  <c r="AS154" i="1"/>
  <c r="AS146" i="1"/>
  <c r="AS138" i="1"/>
  <c r="AS130" i="1"/>
  <c r="AS122" i="1"/>
  <c r="AS114" i="1"/>
  <c r="AS106" i="1"/>
  <c r="AS74" i="1"/>
  <c r="AS102" i="1"/>
  <c r="AS94" i="1"/>
  <c r="AS86" i="1"/>
  <c r="AS78" i="1"/>
  <c r="AS70" i="1"/>
  <c r="AQ10" i="6"/>
  <c r="AM34" i="1"/>
  <c r="AM32" i="1"/>
  <c r="AM22" i="1"/>
  <c r="AM14" i="1"/>
  <c r="AG8" i="1"/>
  <c r="AG40" i="1"/>
  <c r="AG32" i="1"/>
  <c r="AG24" i="1"/>
  <c r="AG22" i="1"/>
  <c r="AG44" i="1"/>
  <c r="AG20" i="1"/>
  <c r="AG12" i="1"/>
  <c r="AG38" i="1"/>
  <c r="AG42" i="1"/>
  <c r="AG10" i="1"/>
  <c r="AG30" i="1"/>
  <c r="AG18" i="1"/>
  <c r="AG36" i="1"/>
  <c r="AG28" i="1"/>
  <c r="AG16" i="1"/>
  <c r="AG26" i="1"/>
  <c r="AG14" i="1"/>
  <c r="AG34" i="1"/>
  <c r="AM42" i="1"/>
  <c r="AM36" i="1"/>
  <c r="AM30" i="1"/>
  <c r="AM28" i="1"/>
  <c r="AM24" i="1"/>
  <c r="AM26" i="1"/>
  <c r="AM12" i="1"/>
  <c r="AM3" i="6"/>
  <c r="AM18" i="1"/>
  <c r="AM10" i="1"/>
  <c r="AM40" i="1"/>
  <c r="AM44" i="1"/>
  <c r="AM20" i="1"/>
  <c r="AM16" i="1"/>
  <c r="AM8" i="1"/>
  <c r="AS10" i="1"/>
  <c r="AS3" i="6"/>
  <c r="AG3" i="6"/>
  <c r="B44" i="1"/>
  <c r="B44" i="8" s="1"/>
  <c r="B43" i="15" s="1"/>
  <c r="B42" i="1"/>
  <c r="B42" i="8" s="1"/>
  <c r="B41" i="15" s="1"/>
  <c r="B40" i="1"/>
  <c r="B40" i="8" s="1"/>
  <c r="B39" i="15" s="1"/>
  <c r="B38" i="1"/>
  <c r="B38" i="8" s="1"/>
  <c r="B37" i="15" s="1"/>
  <c r="B36" i="1"/>
  <c r="B36" i="8" s="1"/>
  <c r="B35" i="15" s="1"/>
  <c r="B34" i="1"/>
  <c r="B34" i="8" s="1"/>
  <c r="B33" i="15" s="1"/>
  <c r="B32" i="1"/>
  <c r="B32" i="8" s="1"/>
  <c r="B31" i="15" s="1"/>
  <c r="B30" i="1"/>
  <c r="B30" i="8" s="1"/>
  <c r="B29" i="15" s="1"/>
  <c r="B28" i="1"/>
  <c r="B28" i="8" s="1"/>
  <c r="B27" i="15" s="1"/>
  <c r="B26" i="1"/>
  <c r="B26" i="8" s="1"/>
  <c r="B25" i="15" s="1"/>
  <c r="B24" i="1"/>
  <c r="B24" i="8" s="1"/>
  <c r="B23" i="15" s="1"/>
  <c r="B22" i="1"/>
  <c r="B22" i="8" s="1"/>
  <c r="B21" i="15" s="1"/>
  <c r="B20" i="1"/>
  <c r="B20" i="8" s="1"/>
  <c r="B19" i="15" s="1"/>
  <c r="B18" i="1"/>
  <c r="B18" i="8" s="1"/>
  <c r="B17" i="15" s="1"/>
  <c r="B16" i="1"/>
  <c r="B16" i="8" s="1"/>
  <c r="B15" i="15" s="1"/>
  <c r="B14" i="1"/>
  <c r="B14" i="8" s="1"/>
  <c r="B13" i="15" s="1"/>
  <c r="B12" i="1"/>
  <c r="B12" i="8" s="1"/>
  <c r="B11" i="15" s="1"/>
  <c r="B10" i="1"/>
  <c r="B10" i="8" s="1"/>
  <c r="B9" i="15" s="1"/>
  <c r="B8" i="1"/>
  <c r="B8" i="8" s="1"/>
  <c r="B7" i="15" s="1"/>
  <c r="AL37" i="6" l="1"/>
  <c r="AN38" i="1"/>
  <c r="C36" i="8"/>
  <c r="C14" i="8"/>
  <c r="C22" i="8"/>
  <c r="C30" i="8"/>
  <c r="C38" i="8"/>
  <c r="C10" i="8"/>
  <c r="C18" i="8"/>
  <c r="C26" i="8"/>
  <c r="C34" i="8"/>
  <c r="C42" i="8"/>
  <c r="AT8" i="1"/>
  <c r="Q8" i="8" s="1"/>
  <c r="C20" i="8"/>
  <c r="C44" i="8"/>
  <c r="AS12" i="1"/>
  <c r="C12" i="8"/>
  <c r="C28" i="8"/>
  <c r="C16" i="8"/>
  <c r="C24" i="8"/>
  <c r="C32" i="8"/>
  <c r="C40" i="8"/>
  <c r="B29" i="6"/>
  <c r="AT130" i="1"/>
  <c r="AV130" i="1" s="1"/>
  <c r="AR129" i="6"/>
  <c r="AT126" i="1"/>
  <c r="AV126" i="1" s="1"/>
  <c r="AR125" i="6"/>
  <c r="AT56" i="1"/>
  <c r="AV56" i="1" s="1"/>
  <c r="AR55" i="6"/>
  <c r="AT46" i="1"/>
  <c r="AV46" i="1" s="1"/>
  <c r="AR45" i="6"/>
  <c r="AT112" i="1"/>
  <c r="AV112" i="1" s="1"/>
  <c r="AR111" i="6"/>
  <c r="AT50" i="1"/>
  <c r="AV50" i="1" s="1"/>
  <c r="AR49" i="6"/>
  <c r="AN70" i="1"/>
  <c r="AL69" i="6"/>
  <c r="AN146" i="1"/>
  <c r="AL145" i="6"/>
  <c r="AN62" i="1"/>
  <c r="AL61" i="6"/>
  <c r="AN120" i="1"/>
  <c r="AL119" i="6"/>
  <c r="AN158" i="1"/>
  <c r="AL157" i="6"/>
  <c r="AN188" i="1"/>
  <c r="AL187" i="6"/>
  <c r="AN164" i="1"/>
  <c r="AL163" i="6"/>
  <c r="AH78" i="1"/>
  <c r="AF77" i="6"/>
  <c r="AH130" i="1"/>
  <c r="AF129" i="6"/>
  <c r="AH126" i="1"/>
  <c r="AF125" i="6"/>
  <c r="AH190" i="1"/>
  <c r="AF189" i="6"/>
  <c r="AH76" i="1"/>
  <c r="AF75" i="6"/>
  <c r="AH116" i="1"/>
  <c r="AF115" i="6"/>
  <c r="AH148" i="1"/>
  <c r="AF147" i="6"/>
  <c r="AH184" i="1"/>
  <c r="AF183" i="6"/>
  <c r="AH50" i="1"/>
  <c r="AF49" i="6"/>
  <c r="B7" i="6"/>
  <c r="C8" i="8"/>
  <c r="B15" i="6"/>
  <c r="B23" i="6"/>
  <c r="B31" i="6"/>
  <c r="B39" i="6"/>
  <c r="AR7" i="6"/>
  <c r="AT86" i="1"/>
  <c r="AV86" i="1" s="1"/>
  <c r="AR85" i="6"/>
  <c r="AT106" i="1"/>
  <c r="AV106" i="1" s="1"/>
  <c r="AR105" i="6"/>
  <c r="AT138" i="1"/>
  <c r="AV138" i="1" s="1"/>
  <c r="AR137" i="6"/>
  <c r="AT170" i="1"/>
  <c r="AV170" i="1" s="1"/>
  <c r="AR169" i="6"/>
  <c r="AT82" i="1"/>
  <c r="AV82" i="1" s="1"/>
  <c r="AR81" i="6"/>
  <c r="AT134" i="1"/>
  <c r="AV134" i="1" s="1"/>
  <c r="AR133" i="6"/>
  <c r="AT166" i="1"/>
  <c r="AV166" i="1" s="1"/>
  <c r="AR165" i="6"/>
  <c r="AT196" i="1"/>
  <c r="AV196" i="1" s="1"/>
  <c r="AR195" i="6"/>
  <c r="AT60" i="1"/>
  <c r="AV60" i="1" s="1"/>
  <c r="AR59" i="6"/>
  <c r="AT132" i="1"/>
  <c r="AV132" i="1" s="1"/>
  <c r="AR131" i="6"/>
  <c r="AT164" i="1"/>
  <c r="AV164" i="1" s="1"/>
  <c r="AR163" i="6"/>
  <c r="AT202" i="1"/>
  <c r="AV202" i="1" s="1"/>
  <c r="AR201" i="6"/>
  <c r="AT180" i="1"/>
  <c r="AV180" i="1" s="1"/>
  <c r="AR179" i="6"/>
  <c r="AT72" i="1"/>
  <c r="AV72" i="1" s="1"/>
  <c r="AR71" i="6"/>
  <c r="AT92" i="1"/>
  <c r="AV92" i="1" s="1"/>
  <c r="AR91" i="6"/>
  <c r="AT120" i="1"/>
  <c r="AV120" i="1" s="1"/>
  <c r="AR119" i="6"/>
  <c r="AT152" i="1"/>
  <c r="AV152" i="1" s="1"/>
  <c r="AR151" i="6"/>
  <c r="AT184" i="1"/>
  <c r="AV184" i="1" s="1"/>
  <c r="AR183" i="6"/>
  <c r="AT54" i="1"/>
  <c r="AV54" i="1" s="1"/>
  <c r="AR53" i="6"/>
  <c r="AT68" i="1"/>
  <c r="AV68" i="1" s="1"/>
  <c r="AR67" i="6"/>
  <c r="AN76" i="1"/>
  <c r="AL75" i="6"/>
  <c r="AN78" i="1"/>
  <c r="AL77" i="6"/>
  <c r="AN74" i="1"/>
  <c r="AL73" i="6"/>
  <c r="AN122" i="1"/>
  <c r="AL121" i="6"/>
  <c r="AN154" i="1"/>
  <c r="AL153" i="6"/>
  <c r="AN68" i="1"/>
  <c r="AL67" i="6"/>
  <c r="AN50" i="1"/>
  <c r="AL49" i="6"/>
  <c r="AN198" i="1"/>
  <c r="AL197" i="6"/>
  <c r="AN88" i="1"/>
  <c r="AL87" i="6"/>
  <c r="AN128" i="1"/>
  <c r="AL127" i="6"/>
  <c r="AN160" i="1"/>
  <c r="AL159" i="6"/>
  <c r="AN100" i="1"/>
  <c r="AL99" i="6"/>
  <c r="AN134" i="1"/>
  <c r="AL133" i="6"/>
  <c r="AN166" i="1"/>
  <c r="AL165" i="6"/>
  <c r="AN180" i="1"/>
  <c r="AL179" i="6"/>
  <c r="AN48" i="1"/>
  <c r="AL47" i="6"/>
  <c r="AN108" i="1"/>
  <c r="AL107" i="6"/>
  <c r="AN140" i="1"/>
  <c r="AL139" i="6"/>
  <c r="AN172" i="1"/>
  <c r="AL171" i="6"/>
  <c r="AN206" i="1"/>
  <c r="AL205" i="6"/>
  <c r="AN192" i="1"/>
  <c r="AL191" i="6"/>
  <c r="AH86" i="1"/>
  <c r="AF85" i="6"/>
  <c r="AH106" i="1"/>
  <c r="AF105" i="6"/>
  <c r="AH138" i="1"/>
  <c r="AF137" i="6"/>
  <c r="AH170" i="1"/>
  <c r="AF169" i="6"/>
  <c r="AH82" i="1"/>
  <c r="AF81" i="6"/>
  <c r="AH134" i="1"/>
  <c r="AF133" i="6"/>
  <c r="AH166" i="1"/>
  <c r="AF165" i="6"/>
  <c r="AH196" i="1"/>
  <c r="AF195" i="6"/>
  <c r="AH60" i="1"/>
  <c r="AF59" i="6"/>
  <c r="AH80" i="1"/>
  <c r="AF79" i="6"/>
  <c r="AH104" i="1"/>
  <c r="AF103" i="6"/>
  <c r="AH120" i="1"/>
  <c r="AF119" i="6"/>
  <c r="AH136" i="1"/>
  <c r="AF135" i="6"/>
  <c r="AH152" i="1"/>
  <c r="AF151" i="6"/>
  <c r="AH168" i="1"/>
  <c r="AF167" i="6"/>
  <c r="AH188" i="1"/>
  <c r="AF187" i="6"/>
  <c r="AH206" i="1"/>
  <c r="AF205" i="6"/>
  <c r="AH98" i="1"/>
  <c r="AF97" i="6"/>
  <c r="AH180" i="1"/>
  <c r="AF179" i="6"/>
  <c r="AH54" i="1"/>
  <c r="AF53" i="6"/>
  <c r="B21" i="6"/>
  <c r="B37" i="6"/>
  <c r="AT78" i="1"/>
  <c r="AV78" i="1" s="1"/>
  <c r="AR77" i="6"/>
  <c r="AT162" i="1"/>
  <c r="AV162" i="1" s="1"/>
  <c r="AR161" i="6"/>
  <c r="AT158" i="1"/>
  <c r="AV158" i="1" s="1"/>
  <c r="AR157" i="6"/>
  <c r="AT124" i="1"/>
  <c r="AV124" i="1" s="1"/>
  <c r="AR123" i="6"/>
  <c r="AT200" i="1"/>
  <c r="AV200" i="1" s="1"/>
  <c r="AR199" i="6"/>
  <c r="AT88" i="1"/>
  <c r="AV88" i="1" s="1"/>
  <c r="AR87" i="6"/>
  <c r="AT176" i="1"/>
  <c r="AV176" i="1" s="1"/>
  <c r="AR175" i="6"/>
  <c r="AN114" i="1"/>
  <c r="AL113" i="6"/>
  <c r="AN194" i="1"/>
  <c r="AL193" i="6"/>
  <c r="AN152" i="1"/>
  <c r="AL151" i="6"/>
  <c r="AN126" i="1"/>
  <c r="AL125" i="6"/>
  <c r="AN60" i="1"/>
  <c r="AL59" i="6"/>
  <c r="AN204" i="1"/>
  <c r="AL203" i="6"/>
  <c r="AH74" i="1"/>
  <c r="AF73" i="6"/>
  <c r="AH162" i="1"/>
  <c r="AF161" i="6"/>
  <c r="AH158" i="1"/>
  <c r="AF157" i="6"/>
  <c r="AH56" i="1"/>
  <c r="AF55" i="6"/>
  <c r="AH96" i="1"/>
  <c r="AF95" i="6"/>
  <c r="AH132" i="1"/>
  <c r="AF131" i="6"/>
  <c r="AH164" i="1"/>
  <c r="AF163" i="6"/>
  <c r="AH204" i="1"/>
  <c r="AF203" i="6"/>
  <c r="AH100" i="1"/>
  <c r="AF99" i="6"/>
  <c r="B9" i="6"/>
  <c r="B17" i="6"/>
  <c r="B25" i="6"/>
  <c r="B33" i="6"/>
  <c r="B41" i="6"/>
  <c r="AT94" i="1"/>
  <c r="AV94" i="1" s="1"/>
  <c r="AR93" i="6"/>
  <c r="AT114" i="1"/>
  <c r="AV114" i="1" s="1"/>
  <c r="AR113" i="6"/>
  <c r="AT146" i="1"/>
  <c r="AV146" i="1" s="1"/>
  <c r="AR145" i="6"/>
  <c r="AT178" i="1"/>
  <c r="AV178" i="1" s="1"/>
  <c r="AR177" i="6"/>
  <c r="AT110" i="1"/>
  <c r="AV110" i="1" s="1"/>
  <c r="AR109" i="6"/>
  <c r="AT142" i="1"/>
  <c r="AV142" i="1" s="1"/>
  <c r="AR141" i="6"/>
  <c r="AT174" i="1"/>
  <c r="AV174" i="1" s="1"/>
  <c r="AR173" i="6"/>
  <c r="AT48" i="1"/>
  <c r="AV48" i="1" s="1"/>
  <c r="AR47" i="6"/>
  <c r="AT108" i="1"/>
  <c r="AV108" i="1" s="1"/>
  <c r="AR107" i="6"/>
  <c r="AT140" i="1"/>
  <c r="AV140" i="1" s="1"/>
  <c r="AR139" i="6"/>
  <c r="AT172" i="1"/>
  <c r="AV172" i="1" s="1"/>
  <c r="AR171" i="6"/>
  <c r="AT204" i="1"/>
  <c r="AV204" i="1" s="1"/>
  <c r="AR203" i="6"/>
  <c r="AT98" i="1"/>
  <c r="AV98" i="1" s="1"/>
  <c r="AR97" i="6"/>
  <c r="AT76" i="1"/>
  <c r="AV76" i="1" s="1"/>
  <c r="AR75" i="6"/>
  <c r="AT96" i="1"/>
  <c r="AV96" i="1" s="1"/>
  <c r="AR95" i="6"/>
  <c r="AT128" i="1"/>
  <c r="AV128" i="1" s="1"/>
  <c r="AR127" i="6"/>
  <c r="AT160" i="1"/>
  <c r="AV160" i="1" s="1"/>
  <c r="AR159" i="6"/>
  <c r="AT188" i="1"/>
  <c r="AV188" i="1" s="1"/>
  <c r="AR187" i="6"/>
  <c r="AT58" i="1"/>
  <c r="AV58" i="1" s="1"/>
  <c r="AR57" i="6"/>
  <c r="AT84" i="1"/>
  <c r="AV84" i="1" s="1"/>
  <c r="AR83" i="6"/>
  <c r="AN90" i="1"/>
  <c r="AL89" i="6"/>
  <c r="AN86" i="1"/>
  <c r="AL85" i="6"/>
  <c r="AN92" i="1"/>
  <c r="AL91" i="6"/>
  <c r="AN130" i="1"/>
  <c r="AL129" i="6"/>
  <c r="AN162" i="1"/>
  <c r="AL161" i="6"/>
  <c r="AN84" i="1"/>
  <c r="AL83" i="6"/>
  <c r="AN54" i="1"/>
  <c r="AL53" i="6"/>
  <c r="AN64" i="1"/>
  <c r="AL63" i="6"/>
  <c r="AN96" i="1"/>
  <c r="AL95" i="6"/>
  <c r="AN136" i="1"/>
  <c r="AL135" i="6"/>
  <c r="AN168" i="1"/>
  <c r="AL167" i="6"/>
  <c r="AN110" i="1"/>
  <c r="AL109" i="6"/>
  <c r="AN142" i="1"/>
  <c r="AL141" i="6"/>
  <c r="AN174" i="1"/>
  <c r="AL173" i="6"/>
  <c r="AN196" i="1"/>
  <c r="AL195" i="6"/>
  <c r="AN52" i="1"/>
  <c r="AL51" i="6"/>
  <c r="AN116" i="1"/>
  <c r="AL115" i="6"/>
  <c r="AN148" i="1"/>
  <c r="AL147" i="6"/>
  <c r="AN200" i="1"/>
  <c r="AL199" i="6"/>
  <c r="AN46" i="1"/>
  <c r="AL45" i="6"/>
  <c r="AH94" i="1"/>
  <c r="AF93" i="6"/>
  <c r="AH114" i="1"/>
  <c r="AF113" i="6"/>
  <c r="AH146" i="1"/>
  <c r="AF145" i="6"/>
  <c r="AH178" i="1"/>
  <c r="AF177" i="6"/>
  <c r="AH110" i="1"/>
  <c r="AF109" i="6"/>
  <c r="AH142" i="1"/>
  <c r="AF141" i="6"/>
  <c r="AH174" i="1"/>
  <c r="AF173" i="6"/>
  <c r="AH48" i="1"/>
  <c r="AF47" i="6"/>
  <c r="AH64" i="1"/>
  <c r="AF63" i="6"/>
  <c r="AH88" i="1"/>
  <c r="AF87" i="6"/>
  <c r="AH108" i="1"/>
  <c r="AF107" i="6"/>
  <c r="AH124" i="1"/>
  <c r="AF123" i="6"/>
  <c r="AH140" i="1"/>
  <c r="AF139" i="6"/>
  <c r="AH156" i="1"/>
  <c r="AF155" i="6"/>
  <c r="AH172" i="1"/>
  <c r="AF171" i="6"/>
  <c r="AH200" i="1"/>
  <c r="AF199" i="6"/>
  <c r="AH46" i="1"/>
  <c r="AF45" i="6"/>
  <c r="AH68" i="1"/>
  <c r="AF67" i="6"/>
  <c r="AH192" i="1"/>
  <c r="AF191" i="6"/>
  <c r="AH58" i="1"/>
  <c r="AF57" i="6"/>
  <c r="B13" i="6"/>
  <c r="AT74" i="1"/>
  <c r="AV74" i="1" s="1"/>
  <c r="AR73" i="6"/>
  <c r="AT66" i="1"/>
  <c r="AV66" i="1" s="1"/>
  <c r="AR65" i="6"/>
  <c r="AT190" i="1"/>
  <c r="AV190" i="1" s="1"/>
  <c r="AR189" i="6"/>
  <c r="AT156" i="1"/>
  <c r="AV156" i="1" s="1"/>
  <c r="AR155" i="6"/>
  <c r="AT64" i="1"/>
  <c r="AV64" i="1" s="1"/>
  <c r="AR63" i="6"/>
  <c r="AT144" i="1"/>
  <c r="AV144" i="1" s="1"/>
  <c r="AR143" i="6"/>
  <c r="AT198" i="1"/>
  <c r="AV198" i="1" s="1"/>
  <c r="AR197" i="6"/>
  <c r="AN102" i="1"/>
  <c r="AL101" i="6"/>
  <c r="AN178" i="1"/>
  <c r="AL177" i="6"/>
  <c r="AN80" i="1"/>
  <c r="AL79" i="6"/>
  <c r="AN82" i="1"/>
  <c r="AL81" i="6"/>
  <c r="AN190" i="1"/>
  <c r="AL189" i="6"/>
  <c r="AN132" i="1"/>
  <c r="AL131" i="6"/>
  <c r="AN184" i="1"/>
  <c r="AL183" i="6"/>
  <c r="AH66" i="1"/>
  <c r="AF65" i="6"/>
  <c r="AH194" i="1"/>
  <c r="AF193" i="6"/>
  <c r="B11" i="6"/>
  <c r="B19" i="6"/>
  <c r="B27" i="6"/>
  <c r="B35" i="6"/>
  <c r="B43" i="6"/>
  <c r="AT70" i="1"/>
  <c r="AV70" i="1" s="1"/>
  <c r="AR69" i="6"/>
  <c r="AT102" i="1"/>
  <c r="AV102" i="1" s="1"/>
  <c r="AR101" i="6"/>
  <c r="AT122" i="1"/>
  <c r="AV122" i="1" s="1"/>
  <c r="AR121" i="6"/>
  <c r="AT154" i="1"/>
  <c r="AV154" i="1" s="1"/>
  <c r="AR153" i="6"/>
  <c r="AT90" i="1"/>
  <c r="AV90" i="1" s="1"/>
  <c r="AR89" i="6"/>
  <c r="AT118" i="1"/>
  <c r="AV118" i="1" s="1"/>
  <c r="AR117" i="6"/>
  <c r="AT150" i="1"/>
  <c r="AV150" i="1" s="1"/>
  <c r="AR149" i="6"/>
  <c r="AT182" i="1"/>
  <c r="AV182" i="1" s="1"/>
  <c r="AR181" i="6"/>
  <c r="AT52" i="1"/>
  <c r="AV52" i="1" s="1"/>
  <c r="AR51" i="6"/>
  <c r="AT116" i="1"/>
  <c r="AV116" i="1" s="1"/>
  <c r="AR115" i="6"/>
  <c r="AT148" i="1"/>
  <c r="AV148" i="1" s="1"/>
  <c r="AR147" i="6"/>
  <c r="AT192" i="1"/>
  <c r="AV192" i="1" s="1"/>
  <c r="AR191" i="6"/>
  <c r="AT206" i="1"/>
  <c r="AV206" i="1" s="1"/>
  <c r="AR205" i="6"/>
  <c r="AT186" i="1"/>
  <c r="AV186" i="1" s="1"/>
  <c r="AR185" i="6"/>
  <c r="AT80" i="1"/>
  <c r="AV80" i="1" s="1"/>
  <c r="AR79" i="6"/>
  <c r="AT104" i="1"/>
  <c r="AV104" i="1" s="1"/>
  <c r="AR103" i="6"/>
  <c r="AT136" i="1"/>
  <c r="AV136" i="1" s="1"/>
  <c r="AR135" i="6"/>
  <c r="AT168" i="1"/>
  <c r="AV168" i="1" s="1"/>
  <c r="AR167" i="6"/>
  <c r="AT194" i="1"/>
  <c r="AV194" i="1" s="1"/>
  <c r="AR193" i="6"/>
  <c r="AT62" i="1"/>
  <c r="AV62" i="1" s="1"/>
  <c r="AR61" i="6"/>
  <c r="AT100" i="1"/>
  <c r="AV100" i="1" s="1"/>
  <c r="AR99" i="6"/>
  <c r="AN66" i="1"/>
  <c r="AL65" i="6"/>
  <c r="AN94" i="1"/>
  <c r="AL93" i="6"/>
  <c r="AN106" i="1"/>
  <c r="AL105" i="6"/>
  <c r="AN138" i="1"/>
  <c r="AL137" i="6"/>
  <c r="AN170" i="1"/>
  <c r="AL169" i="6"/>
  <c r="AN98" i="1"/>
  <c r="AL97" i="6"/>
  <c r="AN58" i="1"/>
  <c r="AL57" i="6"/>
  <c r="AN72" i="1"/>
  <c r="AL71" i="6"/>
  <c r="AN112" i="1"/>
  <c r="AL111" i="6"/>
  <c r="AN144" i="1"/>
  <c r="AL143" i="6"/>
  <c r="AN176" i="1"/>
  <c r="AL175" i="6"/>
  <c r="AN118" i="1"/>
  <c r="AL117" i="6"/>
  <c r="AN150" i="1"/>
  <c r="AL149" i="6"/>
  <c r="AN182" i="1"/>
  <c r="AL181" i="6"/>
  <c r="AN186" i="1"/>
  <c r="AL185" i="6"/>
  <c r="AN56" i="1"/>
  <c r="AL55" i="6"/>
  <c r="AN124" i="1"/>
  <c r="AL123" i="6"/>
  <c r="AN156" i="1"/>
  <c r="AL155" i="6"/>
  <c r="AN202" i="1"/>
  <c r="AL201" i="6"/>
  <c r="AN104" i="1"/>
  <c r="AL103" i="6"/>
  <c r="AH70" i="1"/>
  <c r="AF69" i="6"/>
  <c r="AH102" i="1"/>
  <c r="AF101" i="6"/>
  <c r="AH122" i="1"/>
  <c r="AF121" i="6"/>
  <c r="AH154" i="1"/>
  <c r="AF153" i="6"/>
  <c r="AH90" i="1"/>
  <c r="AF89" i="6"/>
  <c r="AH118" i="1"/>
  <c r="AF117" i="6"/>
  <c r="AH150" i="1"/>
  <c r="AF149" i="6"/>
  <c r="AH182" i="1"/>
  <c r="AF181" i="6"/>
  <c r="AH52" i="1"/>
  <c r="AF51" i="6"/>
  <c r="AH72" i="1"/>
  <c r="AF71" i="6"/>
  <c r="AH92" i="1"/>
  <c r="AF91" i="6"/>
  <c r="AH112" i="1"/>
  <c r="AF111" i="6"/>
  <c r="AH128" i="1"/>
  <c r="AF127" i="6"/>
  <c r="AH144" i="1"/>
  <c r="AF143" i="6"/>
  <c r="AH160" i="1"/>
  <c r="AF159" i="6"/>
  <c r="AH176" i="1"/>
  <c r="AF175" i="6"/>
  <c r="AH202" i="1"/>
  <c r="AF201" i="6"/>
  <c r="AH186" i="1"/>
  <c r="AF185" i="6"/>
  <c r="AH84" i="1"/>
  <c r="AF83" i="6"/>
  <c r="AH198" i="1"/>
  <c r="AF197" i="6"/>
  <c r="AH62" i="1"/>
  <c r="AF61" i="6"/>
  <c r="AT10" i="1"/>
  <c r="AV10" i="1" s="1"/>
  <c r="AR9" i="6"/>
  <c r="AQ12" i="6"/>
  <c r="AN40" i="1"/>
  <c r="AL39" i="6"/>
  <c r="AN10" i="1"/>
  <c r="AL9" i="6"/>
  <c r="AN24" i="1"/>
  <c r="AL23" i="6"/>
  <c r="AN34" i="1"/>
  <c r="AL33" i="6"/>
  <c r="AN12" i="1"/>
  <c r="AL11" i="6"/>
  <c r="AN32" i="1"/>
  <c r="AL31" i="6"/>
  <c r="AN16" i="1"/>
  <c r="AL15" i="6"/>
  <c r="AN44" i="1"/>
  <c r="AL43" i="6"/>
  <c r="AN26" i="1"/>
  <c r="AL25" i="6"/>
  <c r="AN30" i="1"/>
  <c r="AL29" i="6"/>
  <c r="AN36" i="1"/>
  <c r="AL35" i="6"/>
  <c r="AN42" i="1"/>
  <c r="AL41" i="6"/>
  <c r="AN22" i="1"/>
  <c r="AL21" i="6"/>
  <c r="AN8" i="1"/>
  <c r="O8" i="8" s="1"/>
  <c r="AL7" i="6"/>
  <c r="AN20" i="1"/>
  <c r="AL19" i="6"/>
  <c r="AN18" i="1"/>
  <c r="AL17" i="6"/>
  <c r="AN28" i="1"/>
  <c r="AL27" i="6"/>
  <c r="AN14" i="1"/>
  <c r="AL13" i="6"/>
  <c r="AH16" i="1"/>
  <c r="AF15" i="6"/>
  <c r="AH28" i="1"/>
  <c r="AF27" i="6"/>
  <c r="AH10" i="1"/>
  <c r="AF9" i="6"/>
  <c r="AH12" i="1"/>
  <c r="AF11" i="6"/>
  <c r="AH32" i="1"/>
  <c r="AF31" i="6"/>
  <c r="AH14" i="1"/>
  <c r="AF13" i="6"/>
  <c r="AH26" i="1"/>
  <c r="AF25" i="6"/>
  <c r="AH30" i="1"/>
  <c r="AF29" i="6"/>
  <c r="AH44" i="1"/>
  <c r="AF43" i="6"/>
  <c r="AH24" i="1"/>
  <c r="AF23" i="6"/>
  <c r="AF7" i="6"/>
  <c r="AH8" i="1"/>
  <c r="M8" i="8" s="1"/>
  <c r="AH38" i="1"/>
  <c r="AF37" i="6"/>
  <c r="AH34" i="1"/>
  <c r="AF33" i="6"/>
  <c r="AH36" i="1"/>
  <c r="AF35" i="6"/>
  <c r="AH18" i="1"/>
  <c r="AF17" i="6"/>
  <c r="AH42" i="1"/>
  <c r="AF41" i="6"/>
  <c r="AH20" i="1"/>
  <c r="AF19" i="6"/>
  <c r="AH22" i="1"/>
  <c r="AF21" i="6"/>
  <c r="AH40" i="1"/>
  <c r="AF39" i="6"/>
  <c r="B1" i="1"/>
  <c r="AV8" i="1" l="1"/>
  <c r="AR11" i="6"/>
  <c r="M44" i="8"/>
  <c r="M45" i="8"/>
  <c r="O16" i="8"/>
  <c r="O17" i="8"/>
  <c r="M145" i="8"/>
  <c r="M144" i="8"/>
  <c r="O183" i="8"/>
  <c r="O182" i="8"/>
  <c r="O181" i="15" s="1"/>
  <c r="Q80" i="8"/>
  <c r="Q81" i="8"/>
  <c r="M42" i="8"/>
  <c r="M43" i="8"/>
  <c r="M30" i="8"/>
  <c r="M31" i="8"/>
  <c r="O31" i="8"/>
  <c r="O30" i="8"/>
  <c r="O32" i="8"/>
  <c r="O33" i="8"/>
  <c r="O10" i="8"/>
  <c r="O11" i="8"/>
  <c r="M62" i="8"/>
  <c r="M63" i="8"/>
  <c r="M202" i="8"/>
  <c r="M203" i="8"/>
  <c r="M129" i="8"/>
  <c r="M128" i="8"/>
  <c r="M52" i="8"/>
  <c r="M53" i="8"/>
  <c r="M90" i="8"/>
  <c r="M91" i="8"/>
  <c r="M70" i="8"/>
  <c r="M71" i="8"/>
  <c r="O124" i="8"/>
  <c r="O125" i="8"/>
  <c r="O151" i="8"/>
  <c r="O150" i="8"/>
  <c r="O112" i="8"/>
  <c r="O113" i="8"/>
  <c r="O170" i="8"/>
  <c r="O171" i="8"/>
  <c r="O66" i="8"/>
  <c r="O67" i="8"/>
  <c r="Q168" i="8"/>
  <c r="Q169" i="8"/>
  <c r="Q186" i="8"/>
  <c r="Q185" i="15" s="1"/>
  <c r="Q187" i="8"/>
  <c r="Q117" i="8"/>
  <c r="Q116" i="8"/>
  <c r="Q118" i="8"/>
  <c r="Q119" i="8"/>
  <c r="Q102" i="8"/>
  <c r="Q103" i="8"/>
  <c r="M46" i="8"/>
  <c r="M47" i="8"/>
  <c r="M140" i="8"/>
  <c r="M141" i="8"/>
  <c r="M65" i="8"/>
  <c r="M64" i="8"/>
  <c r="M110" i="8"/>
  <c r="M111" i="8"/>
  <c r="M94" i="8"/>
  <c r="M95" i="8"/>
  <c r="O116" i="8"/>
  <c r="O117" i="8"/>
  <c r="O143" i="8"/>
  <c r="O142" i="8"/>
  <c r="O96" i="8"/>
  <c r="O97" i="8"/>
  <c r="O162" i="8"/>
  <c r="O163" i="8"/>
  <c r="O90" i="8"/>
  <c r="O91" i="8"/>
  <c r="Q160" i="8"/>
  <c r="Q161" i="8"/>
  <c r="Q98" i="8"/>
  <c r="Q99" i="8"/>
  <c r="Q109" i="8"/>
  <c r="Q108" i="8"/>
  <c r="Q107" i="15" s="1"/>
  <c r="Q110" i="8"/>
  <c r="Q111" i="8"/>
  <c r="Q94" i="8"/>
  <c r="Q95" i="8"/>
  <c r="M185" i="8"/>
  <c r="M184" i="8"/>
  <c r="M190" i="8"/>
  <c r="M191" i="8"/>
  <c r="O164" i="8"/>
  <c r="O165" i="8"/>
  <c r="O63" i="8"/>
  <c r="O62" i="8"/>
  <c r="Q112" i="8"/>
  <c r="Q113" i="8"/>
  <c r="Q130" i="8"/>
  <c r="Q131" i="8"/>
  <c r="M28" i="8"/>
  <c r="M29" i="8"/>
  <c r="M38" i="8"/>
  <c r="M39" i="8"/>
  <c r="M12" i="8"/>
  <c r="M13" i="8"/>
  <c r="O15" i="8"/>
  <c r="O14" i="8"/>
  <c r="M194" i="8"/>
  <c r="M195" i="8"/>
  <c r="O191" i="8"/>
  <c r="O190" i="8"/>
  <c r="O103" i="8"/>
  <c r="O102" i="8"/>
  <c r="Q157" i="8"/>
  <c r="Q156" i="8"/>
  <c r="Q155" i="15" s="1"/>
  <c r="M204" i="8"/>
  <c r="M205" i="8"/>
  <c r="M57" i="8"/>
  <c r="M56" i="8"/>
  <c r="O204" i="8"/>
  <c r="O205" i="8"/>
  <c r="O194" i="8"/>
  <c r="O195" i="8"/>
  <c r="Q200" i="8"/>
  <c r="Q201" i="8"/>
  <c r="Q78" i="8"/>
  <c r="Q79" i="8"/>
  <c r="M98" i="8"/>
  <c r="M99" i="8"/>
  <c r="M153" i="8"/>
  <c r="M152" i="8"/>
  <c r="M81" i="8"/>
  <c r="M80" i="8"/>
  <c r="M134" i="8"/>
  <c r="M135" i="8"/>
  <c r="M106" i="8"/>
  <c r="M107" i="8"/>
  <c r="O172" i="8"/>
  <c r="O173" i="8"/>
  <c r="O180" i="8"/>
  <c r="O181" i="8"/>
  <c r="O160" i="8"/>
  <c r="O161" i="8"/>
  <c r="O50" i="8"/>
  <c r="O51" i="8"/>
  <c r="O74" i="8"/>
  <c r="O75" i="8"/>
  <c r="Q54" i="8"/>
  <c r="Q55" i="8"/>
  <c r="Q93" i="8"/>
  <c r="Q92" i="8"/>
  <c r="Q165" i="8"/>
  <c r="Q164" i="8"/>
  <c r="Q166" i="8"/>
  <c r="Q167" i="8"/>
  <c r="Q138" i="8"/>
  <c r="Q139" i="8"/>
  <c r="Q138" i="15" s="1"/>
  <c r="O18" i="8"/>
  <c r="O19" i="8"/>
  <c r="M20" i="8"/>
  <c r="M21" i="8"/>
  <c r="M17" i="8"/>
  <c r="M16" i="8"/>
  <c r="M186" i="8"/>
  <c r="M187" i="8"/>
  <c r="O156" i="8"/>
  <c r="O157" i="8"/>
  <c r="O98" i="8"/>
  <c r="O99" i="8"/>
  <c r="M41" i="8"/>
  <c r="M40" i="8"/>
  <c r="M10" i="8"/>
  <c r="M11" i="8"/>
  <c r="M10" i="15" s="1"/>
  <c r="O28" i="8"/>
  <c r="O29" i="8"/>
  <c r="O26" i="8"/>
  <c r="O27" i="8"/>
  <c r="O40" i="8"/>
  <c r="O41" i="8"/>
  <c r="M177" i="8"/>
  <c r="M176" i="8"/>
  <c r="M182" i="8"/>
  <c r="M183" i="8"/>
  <c r="O104" i="8"/>
  <c r="O105" i="8"/>
  <c r="O72" i="8"/>
  <c r="O73" i="8"/>
  <c r="O138" i="8"/>
  <c r="O139" i="8"/>
  <c r="Q136" i="8"/>
  <c r="Q137" i="8"/>
  <c r="Q206" i="8"/>
  <c r="Q207" i="8"/>
  <c r="Q53" i="8"/>
  <c r="Q52" i="8"/>
  <c r="Q51" i="15" s="1"/>
  <c r="Q90" i="8"/>
  <c r="Q89" i="15" s="1"/>
  <c r="Q91" i="8"/>
  <c r="Q70" i="8"/>
  <c r="Q71" i="8"/>
  <c r="M58" i="8"/>
  <c r="M59" i="8"/>
  <c r="M201" i="8"/>
  <c r="M200" i="8"/>
  <c r="M124" i="8"/>
  <c r="M125" i="8"/>
  <c r="M49" i="8"/>
  <c r="M48" i="8"/>
  <c r="M47" i="15" s="1"/>
  <c r="M178" i="8"/>
  <c r="M179" i="8"/>
  <c r="O47" i="8"/>
  <c r="O46" i="8"/>
  <c r="O52" i="8"/>
  <c r="O53" i="8"/>
  <c r="O111" i="8"/>
  <c r="O110" i="8"/>
  <c r="O64" i="8"/>
  <c r="O65" i="8"/>
  <c r="O130" i="8"/>
  <c r="O131" i="8"/>
  <c r="Q85" i="8"/>
  <c r="Q84" i="8"/>
  <c r="Q128" i="8"/>
  <c r="Q127" i="15" s="1"/>
  <c r="Q129" i="8"/>
  <c r="Q205" i="8"/>
  <c r="Q204" i="8"/>
  <c r="Q48" i="8"/>
  <c r="Q49" i="8"/>
  <c r="Q178" i="8"/>
  <c r="Q179" i="8"/>
  <c r="M148" i="8"/>
  <c r="M149" i="8"/>
  <c r="M126" i="8"/>
  <c r="M127" i="8"/>
  <c r="O188" i="8"/>
  <c r="O189" i="8"/>
  <c r="O146" i="8"/>
  <c r="O147" i="8"/>
  <c r="Q46" i="8"/>
  <c r="Q45" i="15" s="1"/>
  <c r="Q47" i="8"/>
  <c r="M36" i="8"/>
  <c r="M37" i="8"/>
  <c r="O42" i="8"/>
  <c r="O43" i="8"/>
  <c r="O20" i="8"/>
  <c r="O21" i="8"/>
  <c r="Q10" i="8"/>
  <c r="O9" i="14" s="1"/>
  <c r="Q11" i="8"/>
  <c r="Q10" i="15" s="1"/>
  <c r="M118" i="8"/>
  <c r="M119" i="8"/>
  <c r="Q194" i="8"/>
  <c r="Q193" i="15" s="1"/>
  <c r="Q195" i="8"/>
  <c r="M18" i="8"/>
  <c r="M19" i="8"/>
  <c r="M26" i="8"/>
  <c r="M27" i="8"/>
  <c r="O23" i="8"/>
  <c r="O22" i="8"/>
  <c r="O21" i="15" s="1"/>
  <c r="O12" i="8"/>
  <c r="O13" i="8"/>
  <c r="M198" i="8"/>
  <c r="M199" i="8"/>
  <c r="M113" i="8"/>
  <c r="M112" i="8"/>
  <c r="M154" i="8"/>
  <c r="M155" i="8"/>
  <c r="O56" i="8"/>
  <c r="O57" i="8"/>
  <c r="O119" i="8"/>
  <c r="O118" i="8"/>
  <c r="Q101" i="8"/>
  <c r="Q100" i="8"/>
  <c r="M66" i="8"/>
  <c r="M67" i="8"/>
  <c r="O82" i="8"/>
  <c r="O83" i="8"/>
  <c r="Q198" i="8"/>
  <c r="Q199" i="8"/>
  <c r="Q190" i="8"/>
  <c r="Q189" i="15" s="1"/>
  <c r="Q191" i="8"/>
  <c r="M164" i="8"/>
  <c r="M165" i="8"/>
  <c r="M158" i="8"/>
  <c r="M159" i="8"/>
  <c r="O60" i="8"/>
  <c r="O61" i="8"/>
  <c r="O114" i="8"/>
  <c r="O115" i="8"/>
  <c r="Q125" i="8"/>
  <c r="Q124" i="8"/>
  <c r="M206" i="8"/>
  <c r="M207" i="8"/>
  <c r="M137" i="8"/>
  <c r="M136" i="8"/>
  <c r="M60" i="8"/>
  <c r="M61" i="8"/>
  <c r="M82" i="8"/>
  <c r="M83" i="8"/>
  <c r="M86" i="8"/>
  <c r="M87" i="8"/>
  <c r="O140" i="8"/>
  <c r="O141" i="8"/>
  <c r="O167" i="8"/>
  <c r="O166" i="8"/>
  <c r="O165" i="15" s="1"/>
  <c r="O128" i="8"/>
  <c r="O129" i="8"/>
  <c r="O68" i="8"/>
  <c r="O69" i="8"/>
  <c r="O79" i="8"/>
  <c r="O78" i="8"/>
  <c r="Q184" i="8"/>
  <c r="Q183" i="15" s="1"/>
  <c r="Q185" i="8"/>
  <c r="Q72" i="8"/>
  <c r="Q73" i="8"/>
  <c r="Q133" i="8"/>
  <c r="Q132" i="8"/>
  <c r="Q134" i="8"/>
  <c r="Q135" i="8"/>
  <c r="Q106" i="8"/>
  <c r="Q105" i="15" s="1"/>
  <c r="Q107" i="8"/>
  <c r="M25" i="8"/>
  <c r="M24" i="8"/>
  <c r="O34" i="8"/>
  <c r="O35" i="8"/>
  <c r="M84" i="8"/>
  <c r="M85" i="8"/>
  <c r="M92" i="8"/>
  <c r="M93" i="8"/>
  <c r="O202" i="8"/>
  <c r="O203" i="8"/>
  <c r="O186" i="8"/>
  <c r="O187" i="8"/>
  <c r="Q62" i="8"/>
  <c r="Q63" i="8"/>
  <c r="Q182" i="8"/>
  <c r="Q181" i="15" s="1"/>
  <c r="Q183" i="8"/>
  <c r="M193" i="8"/>
  <c r="M192" i="8"/>
  <c r="M172" i="8"/>
  <c r="M173" i="8"/>
  <c r="M174" i="8"/>
  <c r="M175" i="8"/>
  <c r="N174" i="8" s="1"/>
  <c r="M146" i="8"/>
  <c r="M147" i="8"/>
  <c r="O200" i="8"/>
  <c r="O201" i="8"/>
  <c r="O196" i="8"/>
  <c r="O197" i="8"/>
  <c r="O168" i="8"/>
  <c r="O169" i="8"/>
  <c r="O55" i="8"/>
  <c r="O54" i="8"/>
  <c r="Q58" i="8"/>
  <c r="Q59" i="8"/>
  <c r="Q96" i="8"/>
  <c r="Q97" i="8"/>
  <c r="Q173" i="8"/>
  <c r="Q172" i="8"/>
  <c r="Q174" i="8"/>
  <c r="Q173" i="15" s="1"/>
  <c r="Q175" i="8"/>
  <c r="Q146" i="8"/>
  <c r="Q147" i="8"/>
  <c r="M116" i="8"/>
  <c r="M117" i="8"/>
  <c r="M130" i="8"/>
  <c r="M131" i="8"/>
  <c r="O159" i="8"/>
  <c r="O158" i="8"/>
  <c r="O157" i="15" s="1"/>
  <c r="O71" i="8"/>
  <c r="O70" i="8"/>
  <c r="Q56" i="8"/>
  <c r="Q57" i="8"/>
  <c r="O44" i="8"/>
  <c r="O45" i="8"/>
  <c r="M161" i="8"/>
  <c r="M160" i="8"/>
  <c r="M150" i="8"/>
  <c r="M151" i="8"/>
  <c r="M122" i="8"/>
  <c r="M123" i="8"/>
  <c r="O176" i="8"/>
  <c r="O177" i="8"/>
  <c r="O58" i="8"/>
  <c r="O59" i="8"/>
  <c r="O106" i="8"/>
  <c r="O107" i="8"/>
  <c r="Q104" i="8"/>
  <c r="Q105" i="8"/>
  <c r="Q192" i="8"/>
  <c r="Q191" i="15" s="1"/>
  <c r="Q193" i="8"/>
  <c r="Q154" i="8"/>
  <c r="Q155" i="8"/>
  <c r="M108" i="8"/>
  <c r="M109" i="8"/>
  <c r="O92" i="8"/>
  <c r="O93" i="8"/>
  <c r="O184" i="8"/>
  <c r="O185" i="8"/>
  <c r="O80" i="8"/>
  <c r="O81" i="8"/>
  <c r="Q144" i="8"/>
  <c r="Q145" i="8"/>
  <c r="Q66" i="8"/>
  <c r="Q67" i="8"/>
  <c r="M132" i="8"/>
  <c r="M133" i="8"/>
  <c r="M162" i="8"/>
  <c r="M163" i="8"/>
  <c r="O127" i="8"/>
  <c r="O126" i="8"/>
  <c r="Q176" i="8"/>
  <c r="Q177" i="8"/>
  <c r="Q158" i="8"/>
  <c r="Q157" i="15" s="1"/>
  <c r="Q159" i="8"/>
  <c r="M54" i="8"/>
  <c r="M55" i="8"/>
  <c r="M188" i="8"/>
  <c r="M189" i="8"/>
  <c r="M121" i="8"/>
  <c r="M120" i="8"/>
  <c r="M196" i="8"/>
  <c r="M197" i="8"/>
  <c r="M170" i="8"/>
  <c r="M171" i="8"/>
  <c r="O192" i="8"/>
  <c r="O193" i="8"/>
  <c r="O108" i="8"/>
  <c r="O109" i="8"/>
  <c r="O135" i="8"/>
  <c r="O134" i="8"/>
  <c r="O88" i="8"/>
  <c r="O89" i="8"/>
  <c r="O154" i="8"/>
  <c r="O155" i="8"/>
  <c r="O76" i="8"/>
  <c r="O77" i="8"/>
  <c r="Q152" i="8"/>
  <c r="Q153" i="8"/>
  <c r="Q181" i="8"/>
  <c r="Q180" i="8"/>
  <c r="Q179" i="15" s="1"/>
  <c r="Q61" i="8"/>
  <c r="Q60" i="8"/>
  <c r="Q82" i="8"/>
  <c r="Q81" i="15" s="1"/>
  <c r="Q83" i="8"/>
  <c r="Q86" i="8"/>
  <c r="Q85" i="15" s="1"/>
  <c r="Q87" i="8"/>
  <c r="M22" i="8"/>
  <c r="M23" i="8"/>
  <c r="O24" i="8"/>
  <c r="O25" i="8"/>
  <c r="P24" i="8" s="1"/>
  <c r="M102" i="8"/>
  <c r="M103" i="8"/>
  <c r="O95" i="8"/>
  <c r="O94" i="8"/>
  <c r="Q122" i="8"/>
  <c r="Q121" i="15" s="1"/>
  <c r="Q123" i="8"/>
  <c r="M156" i="8"/>
  <c r="M157" i="8"/>
  <c r="M89" i="8"/>
  <c r="M88" i="8"/>
  <c r="M114" i="8"/>
  <c r="M115" i="8"/>
  <c r="O148" i="8"/>
  <c r="O149" i="8"/>
  <c r="O175" i="8"/>
  <c r="O174" i="8"/>
  <c r="O136" i="8"/>
  <c r="O137" i="8"/>
  <c r="O84" i="8"/>
  <c r="O85" i="8"/>
  <c r="O87" i="8"/>
  <c r="O86" i="8"/>
  <c r="Q189" i="8"/>
  <c r="Q188" i="8"/>
  <c r="Q77" i="8"/>
  <c r="Q76" i="8"/>
  <c r="Q75" i="15" s="1"/>
  <c r="Q141" i="8"/>
  <c r="Q140" i="8"/>
  <c r="Q142" i="8"/>
  <c r="Q143" i="8"/>
  <c r="Q114" i="8"/>
  <c r="Q115" i="8"/>
  <c r="M50" i="8"/>
  <c r="M51" i="8"/>
  <c r="M76" i="8"/>
  <c r="M77" i="8"/>
  <c r="M78" i="8"/>
  <c r="M79" i="8"/>
  <c r="O120" i="8"/>
  <c r="O121" i="8"/>
  <c r="Q50" i="8"/>
  <c r="Q49" i="15" s="1"/>
  <c r="Q51" i="8"/>
  <c r="Q126" i="8"/>
  <c r="Q127" i="8"/>
  <c r="O39" i="8"/>
  <c r="O38" i="8"/>
  <c r="M14" i="8"/>
  <c r="M15" i="8"/>
  <c r="M34" i="8"/>
  <c r="M35" i="8"/>
  <c r="M33" i="8"/>
  <c r="M32" i="8"/>
  <c r="O36" i="8"/>
  <c r="O37" i="8"/>
  <c r="M73" i="8"/>
  <c r="M72" i="8"/>
  <c r="M71" i="15" s="1"/>
  <c r="O144" i="8"/>
  <c r="O145" i="8"/>
  <c r="Q149" i="8"/>
  <c r="R148" i="8" s="1"/>
  <c r="S148" i="8" s="1"/>
  <c r="Q148" i="8"/>
  <c r="Q150" i="8"/>
  <c r="Q151" i="8"/>
  <c r="M68" i="8"/>
  <c r="M69" i="8"/>
  <c r="M142" i="8"/>
  <c r="M143" i="8"/>
  <c r="O132" i="8"/>
  <c r="O133" i="8"/>
  <c r="O178" i="8"/>
  <c r="O179" i="8"/>
  <c r="Q64" i="8"/>
  <c r="Q65" i="8"/>
  <c r="Q74" i="8"/>
  <c r="Q75" i="8"/>
  <c r="M100" i="8"/>
  <c r="M101" i="8"/>
  <c r="M97" i="8"/>
  <c r="M96" i="8"/>
  <c r="M74" i="8"/>
  <c r="M75" i="8"/>
  <c r="O152" i="8"/>
  <c r="O153" i="8"/>
  <c r="Q88" i="8"/>
  <c r="Q89" i="8"/>
  <c r="Q162" i="8"/>
  <c r="Q163" i="8"/>
  <c r="M180" i="8"/>
  <c r="M181" i="8"/>
  <c r="M169" i="8"/>
  <c r="M168" i="8"/>
  <c r="M105" i="8"/>
  <c r="M104" i="8"/>
  <c r="M166" i="8"/>
  <c r="M167" i="8"/>
  <c r="M138" i="8"/>
  <c r="M139" i="8"/>
  <c r="O207" i="8"/>
  <c r="O206" i="8"/>
  <c r="O48" i="8"/>
  <c r="O49" i="8"/>
  <c r="O100" i="8"/>
  <c r="O101" i="8"/>
  <c r="O199" i="8"/>
  <c r="O198" i="8"/>
  <c r="O197" i="15" s="1"/>
  <c r="O122" i="8"/>
  <c r="O123" i="8"/>
  <c r="Q69" i="8"/>
  <c r="Q68" i="8"/>
  <c r="Q120" i="8"/>
  <c r="Q121" i="8"/>
  <c r="Q202" i="8"/>
  <c r="Q201" i="15" s="1"/>
  <c r="Q203" i="8"/>
  <c r="Q197" i="8"/>
  <c r="Q196" i="8"/>
  <c r="Q170" i="8"/>
  <c r="Q171" i="8"/>
  <c r="M11" i="15"/>
  <c r="M12" i="15"/>
  <c r="O13" i="15"/>
  <c r="O14" i="15"/>
  <c r="O9" i="15"/>
  <c r="O10" i="15"/>
  <c r="A23" i="14"/>
  <c r="C23" i="15"/>
  <c r="A41" i="14"/>
  <c r="C41" i="15"/>
  <c r="A9" i="14"/>
  <c r="C9" i="15"/>
  <c r="A13" i="14"/>
  <c r="C13" i="15"/>
  <c r="K7" i="14"/>
  <c r="M7" i="15"/>
  <c r="A15" i="14"/>
  <c r="C15" i="15"/>
  <c r="A43" i="14"/>
  <c r="C43" i="15"/>
  <c r="A33" i="14"/>
  <c r="C33" i="15"/>
  <c r="A37" i="14"/>
  <c r="C37" i="15"/>
  <c r="A35" i="14"/>
  <c r="C35" i="15"/>
  <c r="M7" i="14"/>
  <c r="O7" i="15"/>
  <c r="A39" i="14"/>
  <c r="C39" i="15"/>
  <c r="A27" i="14"/>
  <c r="C27" i="15"/>
  <c r="A19" i="14"/>
  <c r="C19" i="15"/>
  <c r="A25" i="14"/>
  <c r="C25" i="15"/>
  <c r="A29" i="14"/>
  <c r="C29" i="15"/>
  <c r="M13" i="15"/>
  <c r="M14" i="15"/>
  <c r="M9" i="15"/>
  <c r="O11" i="15"/>
  <c r="O12" i="15"/>
  <c r="A7" i="14"/>
  <c r="C7" i="15"/>
  <c r="A31" i="14"/>
  <c r="C31" i="15"/>
  <c r="A11" i="14"/>
  <c r="C11" i="15"/>
  <c r="O7" i="14"/>
  <c r="Q7" i="15"/>
  <c r="A17" i="14"/>
  <c r="C17" i="15"/>
  <c r="A21" i="14"/>
  <c r="C21" i="15"/>
  <c r="AT12" i="1"/>
  <c r="AV12" i="1" s="1"/>
  <c r="O17" i="15"/>
  <c r="O103" i="15"/>
  <c r="O113" i="15"/>
  <c r="M59" i="15"/>
  <c r="K13" i="14"/>
  <c r="O33" i="15"/>
  <c r="O55" i="15"/>
  <c r="O63" i="15"/>
  <c r="M125" i="15"/>
  <c r="M43" i="15"/>
  <c r="O35" i="15"/>
  <c r="M83" i="15"/>
  <c r="M121" i="15"/>
  <c r="O57" i="15"/>
  <c r="O105" i="15"/>
  <c r="M171" i="15"/>
  <c r="M107" i="15"/>
  <c r="O199" i="15"/>
  <c r="O91" i="15"/>
  <c r="O125" i="15"/>
  <c r="M13" i="14"/>
  <c r="M141" i="15"/>
  <c r="O135" i="15"/>
  <c r="M49" i="15"/>
  <c r="M73" i="15"/>
  <c r="M179" i="15"/>
  <c r="M137" i="15"/>
  <c r="M161" i="15"/>
  <c r="M17" i="15"/>
  <c r="K9" i="14"/>
  <c r="M11" i="14"/>
  <c r="M61" i="15"/>
  <c r="N128" i="8"/>
  <c r="M89" i="15"/>
  <c r="O111" i="15"/>
  <c r="M45" i="15"/>
  <c r="M93" i="15"/>
  <c r="O95" i="15"/>
  <c r="O161" i="15"/>
  <c r="M189" i="15"/>
  <c r="M187" i="15"/>
  <c r="O102" i="15"/>
  <c r="O193" i="15"/>
  <c r="M151" i="15"/>
  <c r="O171" i="15"/>
  <c r="O73" i="15"/>
  <c r="Q9" i="8"/>
  <c r="Q8" i="15" s="1"/>
  <c r="O9" i="8"/>
  <c r="O8" i="15" s="1"/>
  <c r="P72" i="8"/>
  <c r="P66" i="8"/>
  <c r="BD38" i="1"/>
  <c r="P16" i="8"/>
  <c r="N38" i="8"/>
  <c r="N182" i="8"/>
  <c r="N24" i="8"/>
  <c r="M9" i="8"/>
  <c r="M8" i="15" s="1"/>
  <c r="N40" i="8"/>
  <c r="AM37" i="6"/>
  <c r="BC12" i="1"/>
  <c r="BC144" i="1"/>
  <c r="BD144" i="1"/>
  <c r="BE122" i="1"/>
  <c r="BC142" i="1"/>
  <c r="BD86" i="1"/>
  <c r="BE50" i="1"/>
  <c r="BC34" i="1"/>
  <c r="BC32" i="1"/>
  <c r="BC16" i="1"/>
  <c r="BD36" i="1"/>
  <c r="BD24" i="1"/>
  <c r="BC84" i="1"/>
  <c r="BD184" i="1"/>
  <c r="BD80" i="1"/>
  <c r="BE144" i="1"/>
  <c r="BE66" i="1"/>
  <c r="BC132" i="1"/>
  <c r="BC162" i="1"/>
  <c r="BD126" i="1"/>
  <c r="BE176" i="1"/>
  <c r="BE158" i="1"/>
  <c r="BC54" i="1"/>
  <c r="BC188" i="1"/>
  <c r="BC120" i="1"/>
  <c r="BC196" i="1"/>
  <c r="BC170" i="1"/>
  <c r="BD192" i="1"/>
  <c r="BD108" i="1"/>
  <c r="BD134" i="1"/>
  <c r="BD88" i="1"/>
  <c r="BD154" i="1"/>
  <c r="BD76" i="1"/>
  <c r="BE152" i="1"/>
  <c r="BE180" i="1"/>
  <c r="BE60" i="1"/>
  <c r="BE82" i="1"/>
  <c r="BE86" i="1"/>
  <c r="BC42" i="1"/>
  <c r="BD32" i="1"/>
  <c r="BC72" i="1"/>
  <c r="BE194" i="1"/>
  <c r="BC156" i="1"/>
  <c r="BD174" i="1"/>
  <c r="BE76" i="1"/>
  <c r="BD120" i="1"/>
  <c r="BE126" i="1"/>
  <c r="BC8" i="1"/>
  <c r="BD132" i="1"/>
  <c r="BD178" i="1"/>
  <c r="BE64" i="1"/>
  <c r="BE74" i="1"/>
  <c r="BC100" i="1"/>
  <c r="BC96" i="1"/>
  <c r="BC74" i="1"/>
  <c r="BD152" i="1"/>
  <c r="BE88" i="1"/>
  <c r="BE162" i="1"/>
  <c r="BC180" i="1"/>
  <c r="BC168" i="1"/>
  <c r="BC104" i="1"/>
  <c r="BC166" i="1"/>
  <c r="BC138" i="1"/>
  <c r="BD206" i="1"/>
  <c r="BD48" i="1"/>
  <c r="BD100" i="1"/>
  <c r="BD198" i="1"/>
  <c r="BD122" i="1"/>
  <c r="BE68" i="1"/>
  <c r="BE120" i="1"/>
  <c r="BE202" i="1"/>
  <c r="BE196" i="1"/>
  <c r="BE170" i="1"/>
  <c r="BD30" i="1"/>
  <c r="BC118" i="1"/>
  <c r="BE148" i="1"/>
  <c r="BD148" i="1"/>
  <c r="BE142" i="1"/>
  <c r="BC40" i="1"/>
  <c r="BC26" i="1"/>
  <c r="BD28" i="1"/>
  <c r="BD26" i="1"/>
  <c r="BD40" i="1"/>
  <c r="BC202" i="1"/>
  <c r="BC128" i="1"/>
  <c r="BC52" i="1"/>
  <c r="BC90" i="1"/>
  <c r="BC70" i="1"/>
  <c r="BD124" i="1"/>
  <c r="BD150" i="1"/>
  <c r="BD112" i="1"/>
  <c r="BD170" i="1"/>
  <c r="BD66" i="1"/>
  <c r="BE168" i="1"/>
  <c r="BE186" i="1"/>
  <c r="BE116" i="1"/>
  <c r="BE118" i="1"/>
  <c r="BE102" i="1"/>
  <c r="BC46" i="1"/>
  <c r="BC140" i="1"/>
  <c r="BC64" i="1"/>
  <c r="BC110" i="1"/>
  <c r="BC94" i="1"/>
  <c r="BD116" i="1"/>
  <c r="BD142" i="1"/>
  <c r="BD96" i="1"/>
  <c r="BD162" i="1"/>
  <c r="BD90" i="1"/>
  <c r="BE160" i="1"/>
  <c r="BE98" i="1"/>
  <c r="BE108" i="1"/>
  <c r="BE110" i="1"/>
  <c r="BE94" i="1"/>
  <c r="BC184" i="1"/>
  <c r="BC190" i="1"/>
  <c r="BD164" i="1"/>
  <c r="BD62" i="1"/>
  <c r="BE112" i="1"/>
  <c r="BE130" i="1"/>
  <c r="BC30" i="1"/>
  <c r="BE10" i="1"/>
  <c r="BD156" i="1"/>
  <c r="BE80" i="1"/>
  <c r="BC68" i="1"/>
  <c r="BD136" i="1"/>
  <c r="BE114" i="1"/>
  <c r="BC78" i="1"/>
  <c r="BC18" i="1"/>
  <c r="BC10" i="1"/>
  <c r="BD22" i="1"/>
  <c r="BD12" i="1"/>
  <c r="BC62" i="1"/>
  <c r="BC194" i="1"/>
  <c r="BD190" i="1"/>
  <c r="BD102" i="1"/>
  <c r="BE156" i="1"/>
  <c r="BC204" i="1"/>
  <c r="BC56" i="1"/>
  <c r="BD204" i="1"/>
  <c r="BD194" i="1"/>
  <c r="BE200" i="1"/>
  <c r="BE78" i="1"/>
  <c r="BC98" i="1"/>
  <c r="BC152" i="1"/>
  <c r="BC80" i="1"/>
  <c r="BC134" i="1"/>
  <c r="BC106" i="1"/>
  <c r="BD172" i="1"/>
  <c r="BD180" i="1"/>
  <c r="BD160" i="1"/>
  <c r="BD50" i="1"/>
  <c r="BD74" i="1"/>
  <c r="BE54" i="1"/>
  <c r="BE92" i="1"/>
  <c r="BE164" i="1"/>
  <c r="BE166" i="1"/>
  <c r="BE138" i="1"/>
  <c r="BC38" i="1"/>
  <c r="BD10" i="1"/>
  <c r="BC102" i="1"/>
  <c r="BD94" i="1"/>
  <c r="BC88" i="1"/>
  <c r="BD84" i="1"/>
  <c r="BE140" i="1"/>
  <c r="BC76" i="1"/>
  <c r="BC22" i="1"/>
  <c r="BC36" i="1"/>
  <c r="BC24" i="1"/>
  <c r="BC14" i="1"/>
  <c r="BC28" i="1"/>
  <c r="BD18" i="1"/>
  <c r="BD42" i="1"/>
  <c r="BD44" i="1"/>
  <c r="BD34" i="1"/>
  <c r="BC198" i="1"/>
  <c r="BC176" i="1"/>
  <c r="BC112" i="1"/>
  <c r="BC182" i="1"/>
  <c r="BC154" i="1"/>
  <c r="BD104" i="1"/>
  <c r="BD56" i="1"/>
  <c r="BD118" i="1"/>
  <c r="BD72" i="1"/>
  <c r="BD138" i="1"/>
  <c r="BE100" i="1"/>
  <c r="BE136" i="1"/>
  <c r="BE206" i="1"/>
  <c r="BE52" i="1"/>
  <c r="BE90" i="1"/>
  <c r="BE70" i="1"/>
  <c r="BC58" i="1"/>
  <c r="BC200" i="1"/>
  <c r="BC124" i="1"/>
  <c r="BC48" i="1"/>
  <c r="BC178" i="1"/>
  <c r="BD46" i="1"/>
  <c r="BD52" i="1"/>
  <c r="BD110" i="1"/>
  <c r="BD64" i="1"/>
  <c r="BD130" i="1"/>
  <c r="BE84" i="1"/>
  <c r="BE128" i="1"/>
  <c r="BE204" i="1"/>
  <c r="BE48" i="1"/>
  <c r="BE178" i="1"/>
  <c r="BC148" i="1"/>
  <c r="BC126" i="1"/>
  <c r="BD188" i="1"/>
  <c r="BD146" i="1"/>
  <c r="BE46" i="1"/>
  <c r="BD14" i="1"/>
  <c r="BD98" i="1"/>
  <c r="BC66" i="1"/>
  <c r="BD82" i="1"/>
  <c r="BE198" i="1"/>
  <c r="BE190" i="1"/>
  <c r="BC164" i="1"/>
  <c r="BC158" i="1"/>
  <c r="BD60" i="1"/>
  <c r="BD114" i="1"/>
  <c r="BE124" i="1"/>
  <c r="BC206" i="1"/>
  <c r="BC136" i="1"/>
  <c r="BC60" i="1"/>
  <c r="BC82" i="1"/>
  <c r="BC86" i="1"/>
  <c r="BD140" i="1"/>
  <c r="BD166" i="1"/>
  <c r="BD128" i="1"/>
  <c r="BD68" i="1"/>
  <c r="BD78" i="1"/>
  <c r="BE184" i="1"/>
  <c r="BE72" i="1"/>
  <c r="BE132" i="1"/>
  <c r="BE134" i="1"/>
  <c r="BE106" i="1"/>
  <c r="BE8" i="1"/>
  <c r="BD8" i="1"/>
  <c r="BC186" i="1"/>
  <c r="BD182" i="1"/>
  <c r="BE150" i="1"/>
  <c r="BC114" i="1"/>
  <c r="BE188" i="1"/>
  <c r="BC50" i="1"/>
  <c r="BC20" i="1"/>
  <c r="BC44" i="1"/>
  <c r="BD20" i="1"/>
  <c r="BD16" i="1"/>
  <c r="BC160" i="1"/>
  <c r="BC92" i="1"/>
  <c r="BC150" i="1"/>
  <c r="BC122" i="1"/>
  <c r="BD202" i="1"/>
  <c r="BD186" i="1"/>
  <c r="BD176" i="1"/>
  <c r="BD58" i="1"/>
  <c r="BD106" i="1"/>
  <c r="BE62" i="1"/>
  <c r="BE104" i="1"/>
  <c r="BE192" i="1"/>
  <c r="BE182" i="1"/>
  <c r="BE154" i="1"/>
  <c r="BC192" i="1"/>
  <c r="BC172" i="1"/>
  <c r="BC108" i="1"/>
  <c r="BC174" i="1"/>
  <c r="BC146" i="1"/>
  <c r="BD200" i="1"/>
  <c r="BD196" i="1"/>
  <c r="BD168" i="1"/>
  <c r="BD54" i="1"/>
  <c r="BD92" i="1"/>
  <c r="BE58" i="1"/>
  <c r="BE96" i="1"/>
  <c r="BE172" i="1"/>
  <c r="BE174" i="1"/>
  <c r="BE146" i="1"/>
  <c r="BC116" i="1"/>
  <c r="BC130" i="1"/>
  <c r="BD158" i="1"/>
  <c r="BD70" i="1"/>
  <c r="BE56" i="1"/>
  <c r="L2" i="8"/>
  <c r="AG21" i="6"/>
  <c r="AG41" i="6"/>
  <c r="AG35" i="6"/>
  <c r="AG37" i="6"/>
  <c r="AG23" i="6"/>
  <c r="AG29" i="6"/>
  <c r="AG13" i="6"/>
  <c r="AG11" i="6"/>
  <c r="AG27" i="6"/>
  <c r="AM13" i="6"/>
  <c r="AM17" i="6"/>
  <c r="AM7" i="6"/>
  <c r="AM41" i="6"/>
  <c r="AM29" i="6"/>
  <c r="AM43" i="6"/>
  <c r="AM31" i="6"/>
  <c r="AM33" i="6"/>
  <c r="AM9" i="6"/>
  <c r="AS9" i="6"/>
  <c r="AG197" i="6"/>
  <c r="AG185" i="6"/>
  <c r="AG175" i="6"/>
  <c r="AG143" i="6"/>
  <c r="AG111" i="6"/>
  <c r="AG71" i="6"/>
  <c r="AG181" i="6"/>
  <c r="AG117" i="6"/>
  <c r="AG153" i="6"/>
  <c r="AG101" i="6"/>
  <c r="AM103" i="6"/>
  <c r="AM155" i="6"/>
  <c r="AM55" i="6"/>
  <c r="AM181" i="6"/>
  <c r="AM117" i="6"/>
  <c r="AM143" i="6"/>
  <c r="AM71" i="6"/>
  <c r="AM97" i="6"/>
  <c r="AM137" i="6"/>
  <c r="AM93" i="6"/>
  <c r="AS99" i="6"/>
  <c r="AS193" i="6"/>
  <c r="AS135" i="6"/>
  <c r="AS79" i="6"/>
  <c r="AS205" i="6"/>
  <c r="AS147" i="6"/>
  <c r="AS51" i="6"/>
  <c r="AS149" i="6"/>
  <c r="AS89" i="6"/>
  <c r="AS121" i="6"/>
  <c r="AS69" i="6"/>
  <c r="AG57" i="6"/>
  <c r="AG67" i="6"/>
  <c r="AG199" i="6"/>
  <c r="AG155" i="6"/>
  <c r="AG123" i="6"/>
  <c r="AG87" i="6"/>
  <c r="AG47" i="6"/>
  <c r="AG141" i="6"/>
  <c r="AG177" i="6"/>
  <c r="AG113" i="6"/>
  <c r="AM45" i="6"/>
  <c r="AM147" i="6"/>
  <c r="AM51" i="6"/>
  <c r="AM173" i="6"/>
  <c r="AM109" i="6"/>
  <c r="AM135" i="6"/>
  <c r="AM63" i="6"/>
  <c r="AM83" i="6"/>
  <c r="AM129" i="6"/>
  <c r="AM85" i="6"/>
  <c r="AS83" i="6"/>
  <c r="AS187" i="6"/>
  <c r="AS127" i="6"/>
  <c r="AS75" i="6"/>
  <c r="AS203" i="6"/>
  <c r="AS139" i="6"/>
  <c r="AS47" i="6"/>
  <c r="AS141" i="6"/>
  <c r="AS177" i="6"/>
  <c r="AS113" i="6"/>
  <c r="AG49" i="6"/>
  <c r="AG147" i="6"/>
  <c r="AG75" i="6"/>
  <c r="AG125" i="6"/>
  <c r="AG77" i="6"/>
  <c r="AM187" i="6"/>
  <c r="AM119" i="6"/>
  <c r="AM145" i="6"/>
  <c r="AS49" i="6"/>
  <c r="AS45" i="6"/>
  <c r="AS125" i="6"/>
  <c r="AG7" i="6"/>
  <c r="AG65" i="6"/>
  <c r="AM131" i="6"/>
  <c r="AM81" i="6"/>
  <c r="AM177" i="6"/>
  <c r="AS197" i="6"/>
  <c r="AS63" i="6"/>
  <c r="AS189" i="6"/>
  <c r="AS73" i="6"/>
  <c r="AG99" i="6"/>
  <c r="AG163" i="6"/>
  <c r="AG95" i="6"/>
  <c r="AG157" i="6"/>
  <c r="AG73" i="6"/>
  <c r="AM59" i="6"/>
  <c r="AM151" i="6"/>
  <c r="AM113" i="6"/>
  <c r="AS87" i="6"/>
  <c r="AS123" i="6"/>
  <c r="AS161" i="6"/>
  <c r="AG179" i="6"/>
  <c r="AG205" i="6"/>
  <c r="AG167" i="6"/>
  <c r="AG135" i="6"/>
  <c r="AG103" i="6"/>
  <c r="AG59" i="6"/>
  <c r="AG165" i="6"/>
  <c r="AG81" i="6"/>
  <c r="AG137" i="6"/>
  <c r="AG85" i="6"/>
  <c r="AM205" i="6"/>
  <c r="AM139" i="6"/>
  <c r="AM47" i="6"/>
  <c r="AM165" i="6"/>
  <c r="AM99" i="6"/>
  <c r="AM127" i="6"/>
  <c r="AM197" i="6"/>
  <c r="AM67" i="6"/>
  <c r="AM121" i="6"/>
  <c r="AM77" i="6"/>
  <c r="AS67" i="6"/>
  <c r="AS183" i="6"/>
  <c r="AS119" i="6"/>
  <c r="AS71" i="6"/>
  <c r="AS201" i="6"/>
  <c r="AS131" i="6"/>
  <c r="AS195" i="6"/>
  <c r="AS133" i="6"/>
  <c r="AS169" i="6"/>
  <c r="AS105" i="6"/>
  <c r="AS7" i="6"/>
  <c r="AG39" i="6"/>
  <c r="AG17" i="6"/>
  <c r="AG25" i="6"/>
  <c r="AG15" i="6"/>
  <c r="AM35" i="6"/>
  <c r="AM11" i="6"/>
  <c r="AM39" i="6"/>
  <c r="AG61" i="6"/>
  <c r="AG201" i="6"/>
  <c r="AG127" i="6"/>
  <c r="AG51" i="6"/>
  <c r="AG89" i="6"/>
  <c r="AM201" i="6"/>
  <c r="AM185" i="6"/>
  <c r="AM175" i="6"/>
  <c r="AM57" i="6"/>
  <c r="AM105" i="6"/>
  <c r="AS61" i="6"/>
  <c r="AS185" i="6"/>
  <c r="AS115" i="6"/>
  <c r="AS117" i="6"/>
  <c r="AS153" i="6"/>
  <c r="AG191" i="6"/>
  <c r="AG45" i="6"/>
  <c r="AG171" i="6"/>
  <c r="AG139" i="6"/>
  <c r="AG107" i="6"/>
  <c r="AG63" i="6"/>
  <c r="AG173" i="6"/>
  <c r="AG109" i="6"/>
  <c r="AG145" i="6"/>
  <c r="AG93" i="6"/>
  <c r="AM199" i="6"/>
  <c r="AM115" i="6"/>
  <c r="AM195" i="6"/>
  <c r="AM141" i="6"/>
  <c r="AM167" i="6"/>
  <c r="AM95" i="6"/>
  <c r="AM53" i="6"/>
  <c r="AM161" i="6"/>
  <c r="AM91" i="6"/>
  <c r="AM89" i="6"/>
  <c r="AS57" i="6"/>
  <c r="AS159" i="6"/>
  <c r="AS95" i="6"/>
  <c r="AS97" i="6"/>
  <c r="AS171" i="6"/>
  <c r="AS107" i="6"/>
  <c r="AS173" i="6"/>
  <c r="AS109" i="6"/>
  <c r="AS145" i="6"/>
  <c r="AS93" i="6"/>
  <c r="AG183" i="6"/>
  <c r="AG115" i="6"/>
  <c r="AG189" i="6"/>
  <c r="AG129" i="6"/>
  <c r="AM163" i="6"/>
  <c r="AM157" i="6"/>
  <c r="AM61" i="6"/>
  <c r="AM69" i="6"/>
  <c r="AS111" i="6"/>
  <c r="AS55" i="6"/>
  <c r="AS129" i="6"/>
  <c r="AG33" i="6"/>
  <c r="AG43" i="6"/>
  <c r="AG31" i="6"/>
  <c r="AG9" i="6"/>
  <c r="AM27" i="6"/>
  <c r="AM21" i="6"/>
  <c r="AM25" i="6"/>
  <c r="AM15" i="6"/>
  <c r="AM23" i="6"/>
  <c r="AG83" i="6"/>
  <c r="AG159" i="6"/>
  <c r="AG91" i="6"/>
  <c r="AG149" i="6"/>
  <c r="AG121" i="6"/>
  <c r="AG69" i="6"/>
  <c r="AM123" i="6"/>
  <c r="AM149" i="6"/>
  <c r="AM111" i="6"/>
  <c r="AM169" i="6"/>
  <c r="AM65" i="6"/>
  <c r="AS167" i="6"/>
  <c r="AS103" i="6"/>
  <c r="AS191" i="6"/>
  <c r="AS181" i="6"/>
  <c r="AS101" i="6"/>
  <c r="AG193" i="6"/>
  <c r="AM183" i="6"/>
  <c r="AM189" i="6"/>
  <c r="AM79" i="6"/>
  <c r="AM101" i="6"/>
  <c r="AS143" i="6"/>
  <c r="AS155" i="6"/>
  <c r="AS65" i="6"/>
  <c r="AG203" i="6"/>
  <c r="AG131" i="6"/>
  <c r="AG55" i="6"/>
  <c r="AG161" i="6"/>
  <c r="AM203" i="6"/>
  <c r="AM125" i="6"/>
  <c r="AM193" i="6"/>
  <c r="AS175" i="6"/>
  <c r="AS199" i="6"/>
  <c r="AS157" i="6"/>
  <c r="AS77" i="6"/>
  <c r="AG53" i="6"/>
  <c r="AG97" i="6"/>
  <c r="AG187" i="6"/>
  <c r="AG151" i="6"/>
  <c r="AG119" i="6"/>
  <c r="AG79" i="6"/>
  <c r="AG195" i="6"/>
  <c r="AG133" i="6"/>
  <c r="AG169" i="6"/>
  <c r="AG105" i="6"/>
  <c r="AM191" i="6"/>
  <c r="AM171" i="6"/>
  <c r="AM107" i="6"/>
  <c r="AM179" i="6"/>
  <c r="AM133" i="6"/>
  <c r="AM159" i="6"/>
  <c r="AM87" i="6"/>
  <c r="AM49" i="6"/>
  <c r="AM153" i="6"/>
  <c r="AM73" i="6"/>
  <c r="AM75" i="6"/>
  <c r="AS53" i="6"/>
  <c r="AS151" i="6"/>
  <c r="AS91" i="6"/>
  <c r="AS179" i="6"/>
  <c r="AS163" i="6"/>
  <c r="AS59" i="6"/>
  <c r="AS165" i="6"/>
  <c r="AS81" i="6"/>
  <c r="AS137" i="6"/>
  <c r="AS85" i="6"/>
  <c r="AM19" i="6"/>
  <c r="AG19" i="6"/>
  <c r="AQ14" i="6"/>
  <c r="AS14" i="1"/>
  <c r="O1" i="6"/>
  <c r="W11" i="1"/>
  <c r="X11" i="1"/>
  <c r="Y11" i="1"/>
  <c r="Z11" i="1"/>
  <c r="W13" i="1"/>
  <c r="X13" i="1"/>
  <c r="Y13" i="1"/>
  <c r="Z13" i="1"/>
  <c r="W15" i="1"/>
  <c r="X15" i="1"/>
  <c r="Y15" i="1"/>
  <c r="Z15" i="1"/>
  <c r="W17" i="1"/>
  <c r="X17" i="1"/>
  <c r="Y17" i="1"/>
  <c r="Z17" i="1"/>
  <c r="W19" i="1"/>
  <c r="X19" i="1"/>
  <c r="Y19" i="1"/>
  <c r="Z19" i="1"/>
  <c r="W21" i="1"/>
  <c r="X21" i="1"/>
  <c r="Y21" i="1"/>
  <c r="Z21" i="1"/>
  <c r="W23" i="1"/>
  <c r="X23" i="1"/>
  <c r="Y23" i="1"/>
  <c r="Z23" i="1"/>
  <c r="W25" i="1"/>
  <c r="X25" i="1"/>
  <c r="Y25" i="1"/>
  <c r="Z25" i="1"/>
  <c r="W27" i="1"/>
  <c r="X27" i="1"/>
  <c r="Y27" i="1"/>
  <c r="Z27" i="1"/>
  <c r="W29" i="1"/>
  <c r="X29" i="1"/>
  <c r="Y29" i="1"/>
  <c r="Z29" i="1"/>
  <c r="W31" i="1"/>
  <c r="X31" i="1"/>
  <c r="Y31" i="1"/>
  <c r="Z31" i="1"/>
  <c r="W33" i="1"/>
  <c r="X33" i="1"/>
  <c r="Y33" i="1"/>
  <c r="Z33" i="1"/>
  <c r="W35" i="1"/>
  <c r="X35" i="1"/>
  <c r="Y35" i="1"/>
  <c r="Z35" i="1"/>
  <c r="W37" i="1"/>
  <c r="X37" i="1"/>
  <c r="Y37" i="1"/>
  <c r="Z37" i="1"/>
  <c r="W39" i="1"/>
  <c r="X39" i="1"/>
  <c r="Y39" i="1"/>
  <c r="Z39" i="1"/>
  <c r="W41" i="1"/>
  <c r="X41" i="1"/>
  <c r="Y41" i="1"/>
  <c r="Z41" i="1"/>
  <c r="W43" i="1"/>
  <c r="X43" i="1"/>
  <c r="Y43" i="1"/>
  <c r="Z43" i="1"/>
  <c r="W45" i="1"/>
  <c r="X45" i="1"/>
  <c r="Y45" i="1"/>
  <c r="Z45" i="1"/>
  <c r="Q11" i="1"/>
  <c r="R11" i="1"/>
  <c r="S11" i="1"/>
  <c r="T11" i="1"/>
  <c r="Q13" i="1"/>
  <c r="R13" i="1"/>
  <c r="S13" i="1"/>
  <c r="T13" i="1"/>
  <c r="Q15" i="1"/>
  <c r="R15" i="1"/>
  <c r="S15" i="1"/>
  <c r="T15" i="1"/>
  <c r="Q17" i="1"/>
  <c r="R17" i="1"/>
  <c r="S17" i="1"/>
  <c r="T17" i="1"/>
  <c r="Q19" i="1"/>
  <c r="R19" i="1"/>
  <c r="S19" i="1"/>
  <c r="T19" i="1"/>
  <c r="Q21" i="1"/>
  <c r="R21" i="1"/>
  <c r="S21" i="1"/>
  <c r="T21" i="1"/>
  <c r="Q23" i="1"/>
  <c r="R23" i="1"/>
  <c r="S23" i="1"/>
  <c r="T23" i="1"/>
  <c r="Q25" i="1"/>
  <c r="R25" i="1"/>
  <c r="S25" i="1"/>
  <c r="T25" i="1"/>
  <c r="Q27" i="1"/>
  <c r="R27" i="1"/>
  <c r="S27" i="1"/>
  <c r="T27" i="1"/>
  <c r="Q29" i="1"/>
  <c r="R29" i="1"/>
  <c r="S29" i="1"/>
  <c r="T29" i="1"/>
  <c r="Q31" i="1"/>
  <c r="R31" i="1"/>
  <c r="S31" i="1"/>
  <c r="T31" i="1"/>
  <c r="Q33" i="1"/>
  <c r="R33" i="1"/>
  <c r="S33" i="1"/>
  <c r="T33" i="1"/>
  <c r="Q35" i="1"/>
  <c r="R35" i="1"/>
  <c r="S35" i="1"/>
  <c r="T35" i="1"/>
  <c r="Q37" i="1"/>
  <c r="R37" i="1"/>
  <c r="S37" i="1"/>
  <c r="T37" i="1"/>
  <c r="Q39" i="1"/>
  <c r="R39" i="1"/>
  <c r="S39" i="1"/>
  <c r="T39" i="1"/>
  <c r="Q41" i="1"/>
  <c r="R41" i="1"/>
  <c r="S41" i="1"/>
  <c r="T41" i="1"/>
  <c r="Q43" i="1"/>
  <c r="R43" i="1"/>
  <c r="S43" i="1"/>
  <c r="T43" i="1"/>
  <c r="Q45" i="1"/>
  <c r="R45" i="1"/>
  <c r="S45" i="1"/>
  <c r="T45" i="1"/>
  <c r="K11" i="1"/>
  <c r="L11" i="1"/>
  <c r="M11" i="1"/>
  <c r="N11" i="1"/>
  <c r="K13" i="1"/>
  <c r="L13" i="1"/>
  <c r="M13" i="1"/>
  <c r="N13" i="1"/>
  <c r="K15" i="1"/>
  <c r="L15" i="1"/>
  <c r="M15" i="1"/>
  <c r="N15" i="1"/>
  <c r="K17" i="1"/>
  <c r="L17" i="1"/>
  <c r="M17" i="1"/>
  <c r="N17" i="1"/>
  <c r="K19" i="1"/>
  <c r="L19" i="1"/>
  <c r="M19" i="1"/>
  <c r="N19" i="1"/>
  <c r="K21" i="1"/>
  <c r="L21" i="1"/>
  <c r="M21" i="1"/>
  <c r="N21" i="1"/>
  <c r="K23" i="1"/>
  <c r="L23" i="1"/>
  <c r="M23" i="1"/>
  <c r="N23" i="1"/>
  <c r="K25" i="1"/>
  <c r="L25" i="1"/>
  <c r="M25" i="1"/>
  <c r="N25" i="1"/>
  <c r="K27" i="1"/>
  <c r="L27" i="1"/>
  <c r="M27" i="1"/>
  <c r="N27" i="1"/>
  <c r="K29" i="1"/>
  <c r="L29" i="1"/>
  <c r="M29" i="1"/>
  <c r="N29" i="1"/>
  <c r="K31" i="1"/>
  <c r="L31" i="1"/>
  <c r="M31" i="1"/>
  <c r="N31" i="1"/>
  <c r="K33" i="1"/>
  <c r="L33" i="1"/>
  <c r="M33" i="1"/>
  <c r="N33" i="1"/>
  <c r="K35" i="1"/>
  <c r="L35" i="1"/>
  <c r="M35" i="1"/>
  <c r="N35" i="1"/>
  <c r="K37" i="1"/>
  <c r="L37" i="1"/>
  <c r="M37" i="1"/>
  <c r="N37" i="1"/>
  <c r="K39" i="1"/>
  <c r="L39" i="1"/>
  <c r="M39" i="1"/>
  <c r="N39" i="1"/>
  <c r="K41" i="1"/>
  <c r="L41" i="1"/>
  <c r="M41" i="1"/>
  <c r="N41" i="1"/>
  <c r="K43" i="1"/>
  <c r="L43" i="1"/>
  <c r="M43" i="1"/>
  <c r="N43" i="1"/>
  <c r="K45" i="1"/>
  <c r="L45" i="1"/>
  <c r="M45" i="1"/>
  <c r="N45" i="1"/>
  <c r="E11" i="1"/>
  <c r="F11" i="1"/>
  <c r="G11" i="1"/>
  <c r="H11" i="1"/>
  <c r="E13" i="1"/>
  <c r="F13" i="1"/>
  <c r="G13" i="1"/>
  <c r="H13" i="1"/>
  <c r="E15" i="1"/>
  <c r="F15" i="1"/>
  <c r="G15" i="1"/>
  <c r="H15" i="1"/>
  <c r="E17" i="1"/>
  <c r="F17" i="1"/>
  <c r="G17" i="1"/>
  <c r="H17" i="1"/>
  <c r="E19" i="1"/>
  <c r="F19" i="1"/>
  <c r="G19" i="1"/>
  <c r="H19" i="1"/>
  <c r="E21" i="1"/>
  <c r="F21" i="1"/>
  <c r="G21" i="1"/>
  <c r="H21" i="1"/>
  <c r="E23" i="1"/>
  <c r="F23" i="1"/>
  <c r="G23" i="1"/>
  <c r="H23" i="1"/>
  <c r="E25" i="1"/>
  <c r="F25" i="1"/>
  <c r="G25" i="1"/>
  <c r="H25" i="1"/>
  <c r="E27" i="1"/>
  <c r="F27" i="1"/>
  <c r="G27" i="1"/>
  <c r="H27" i="1"/>
  <c r="E29" i="1"/>
  <c r="F29" i="1"/>
  <c r="G29" i="1"/>
  <c r="H29" i="1"/>
  <c r="E31" i="1"/>
  <c r="F31" i="1"/>
  <c r="G31" i="1"/>
  <c r="H31" i="1"/>
  <c r="E33" i="1"/>
  <c r="F33" i="1"/>
  <c r="G33" i="1"/>
  <c r="H33" i="1"/>
  <c r="E35" i="1"/>
  <c r="F35" i="1"/>
  <c r="G35" i="1"/>
  <c r="H35" i="1"/>
  <c r="E37" i="1"/>
  <c r="F37" i="1"/>
  <c r="G37" i="1"/>
  <c r="H37" i="1"/>
  <c r="E39" i="1"/>
  <c r="F39" i="1"/>
  <c r="G39" i="1"/>
  <c r="H39" i="1"/>
  <c r="E41" i="1"/>
  <c r="F41" i="1"/>
  <c r="G41" i="1"/>
  <c r="H41" i="1"/>
  <c r="E43" i="1"/>
  <c r="F43" i="1"/>
  <c r="G43" i="1"/>
  <c r="H43" i="1"/>
  <c r="E45" i="1"/>
  <c r="F45" i="1"/>
  <c r="G45" i="1"/>
  <c r="H45" i="1"/>
  <c r="Z9" i="1"/>
  <c r="Y9" i="1"/>
  <c r="X9" i="1"/>
  <c r="W9" i="1"/>
  <c r="T9" i="1"/>
  <c r="S9" i="1"/>
  <c r="R9" i="1"/>
  <c r="Q9" i="1"/>
  <c r="N9" i="1"/>
  <c r="M9" i="1"/>
  <c r="L9" i="1"/>
  <c r="K9" i="1"/>
  <c r="H9" i="1"/>
  <c r="G9" i="1"/>
  <c r="F9" i="1"/>
  <c r="E9" i="1"/>
  <c r="AS11" i="6" l="1"/>
  <c r="BE12" i="1"/>
  <c r="Q9" i="15"/>
  <c r="Q13" i="8"/>
  <c r="Q12" i="15" s="1"/>
  <c r="Q12" i="8"/>
  <c r="L127" i="14"/>
  <c r="N127" i="15"/>
  <c r="L173" i="14"/>
  <c r="N173" i="15"/>
  <c r="N23" i="14"/>
  <c r="P23" i="15"/>
  <c r="O163" i="14"/>
  <c r="Q163" i="15"/>
  <c r="M49" i="14"/>
  <c r="O49" i="15"/>
  <c r="K97" i="14"/>
  <c r="M97" i="15"/>
  <c r="K203" i="14"/>
  <c r="M203" i="15"/>
  <c r="M133" i="14"/>
  <c r="O133" i="15"/>
  <c r="M89" i="14"/>
  <c r="O89" i="15"/>
  <c r="M115" i="14"/>
  <c r="O115" i="15"/>
  <c r="M169" i="14"/>
  <c r="O169" i="15"/>
  <c r="M123" i="14"/>
  <c r="O123" i="15"/>
  <c r="M39" i="14"/>
  <c r="O39" i="15"/>
  <c r="M88" i="14"/>
  <c r="O88" i="15"/>
  <c r="O119" i="14"/>
  <c r="Q119" i="15"/>
  <c r="M47" i="14"/>
  <c r="O47" i="15"/>
  <c r="O161" i="14"/>
  <c r="Q161" i="15"/>
  <c r="M76" i="14"/>
  <c r="O76" i="15"/>
  <c r="O125" i="14"/>
  <c r="Q125" i="15"/>
  <c r="M86" i="14"/>
  <c r="O86" i="15"/>
  <c r="M173" i="14"/>
  <c r="O173" i="15"/>
  <c r="K67" i="14"/>
  <c r="M67" i="15"/>
  <c r="M97" i="14"/>
  <c r="O97" i="15"/>
  <c r="K29" i="14"/>
  <c r="M29" i="15"/>
  <c r="M191" i="14"/>
  <c r="O191" i="15"/>
  <c r="K116" i="14"/>
  <c r="M116" i="15"/>
  <c r="M167" i="14"/>
  <c r="O167" i="15"/>
  <c r="O61" i="14"/>
  <c r="Q61" i="15"/>
  <c r="M186" i="14"/>
  <c r="O186" i="15"/>
  <c r="K149" i="14"/>
  <c r="M149" i="15"/>
  <c r="K159" i="14"/>
  <c r="M159" i="15"/>
  <c r="M23" i="14"/>
  <c r="O23" i="15"/>
  <c r="M19" i="14"/>
  <c r="O19" i="15"/>
  <c r="K34" i="14"/>
  <c r="M34" i="15"/>
  <c r="M71" i="14"/>
  <c r="O71" i="15"/>
  <c r="K176" i="14"/>
  <c r="M176" i="15"/>
  <c r="M41" i="14"/>
  <c r="O41" i="15"/>
  <c r="O71" i="14"/>
  <c r="Q71" i="15"/>
  <c r="M67" i="14"/>
  <c r="O67" i="15"/>
  <c r="K85" i="14"/>
  <c r="M85" i="15"/>
  <c r="O123" i="14"/>
  <c r="Q123" i="15"/>
  <c r="M188" i="14"/>
  <c r="O188" i="15"/>
  <c r="M45" i="14"/>
  <c r="O45" i="15"/>
  <c r="K57" i="14"/>
  <c r="M57" i="15"/>
  <c r="M137" i="14"/>
  <c r="O137" i="15"/>
  <c r="K21" i="14"/>
  <c r="M21" i="15"/>
  <c r="L23" i="14"/>
  <c r="N23" i="15"/>
  <c r="N15" i="14"/>
  <c r="P15" i="15"/>
  <c r="N71" i="14"/>
  <c r="P71" i="15"/>
  <c r="O91" i="14"/>
  <c r="Q91" i="15"/>
  <c r="M159" i="14"/>
  <c r="O159" i="15"/>
  <c r="K133" i="14"/>
  <c r="M133" i="15"/>
  <c r="O78" i="14"/>
  <c r="Q78" i="15"/>
  <c r="M204" i="14"/>
  <c r="O204" i="15"/>
  <c r="K193" i="14"/>
  <c r="M193" i="15"/>
  <c r="K170" i="14"/>
  <c r="M170" i="15"/>
  <c r="O143" i="14"/>
  <c r="Q143" i="15"/>
  <c r="M62" i="14"/>
  <c r="O62" i="15"/>
  <c r="K183" i="14"/>
  <c r="M183" i="15"/>
  <c r="K63" i="14"/>
  <c r="M63" i="15"/>
  <c r="O101" i="14"/>
  <c r="Q101" i="15"/>
  <c r="O167" i="14"/>
  <c r="Q167" i="15"/>
  <c r="K69" i="14"/>
  <c r="M69" i="15"/>
  <c r="K127" i="14"/>
  <c r="M127" i="15"/>
  <c r="M27" i="14"/>
  <c r="O27" i="15"/>
  <c r="K40" i="14"/>
  <c r="M40" i="15"/>
  <c r="O73" i="14"/>
  <c r="Q73" i="15"/>
  <c r="M87" i="14"/>
  <c r="O87" i="15"/>
  <c r="O169" i="14"/>
  <c r="Q169" i="15"/>
  <c r="O68" i="14"/>
  <c r="Q68" i="15"/>
  <c r="M100" i="14"/>
  <c r="O100" i="15"/>
  <c r="M205" i="14"/>
  <c r="O205" i="15"/>
  <c r="K168" i="14"/>
  <c r="M168" i="15"/>
  <c r="O87" i="14"/>
  <c r="Q87" i="15"/>
  <c r="O63" i="14"/>
  <c r="Q63" i="15"/>
  <c r="M75" i="14"/>
  <c r="O75" i="15"/>
  <c r="M85" i="14"/>
  <c r="O85" i="15"/>
  <c r="M147" i="14"/>
  <c r="O147" i="15"/>
  <c r="K87" i="14"/>
  <c r="M87" i="15"/>
  <c r="O79" i="14"/>
  <c r="Q79" i="15"/>
  <c r="M143" i="14"/>
  <c r="O143" i="15"/>
  <c r="K101" i="14"/>
  <c r="M101" i="15"/>
  <c r="K144" i="14"/>
  <c r="M144" i="15"/>
  <c r="M31" i="14"/>
  <c r="O31" i="15"/>
  <c r="K38" i="14"/>
  <c r="M38" i="15"/>
  <c r="K53" i="14"/>
  <c r="M53" i="15"/>
  <c r="M69" i="14"/>
  <c r="O69" i="15"/>
  <c r="K115" i="14"/>
  <c r="M115" i="15"/>
  <c r="O171" i="14"/>
  <c r="Q171" i="15"/>
  <c r="M54" i="14"/>
  <c r="O54" i="15"/>
  <c r="M195" i="14"/>
  <c r="O195" i="15"/>
  <c r="K174" i="14"/>
  <c r="M174" i="15"/>
  <c r="K192" i="14"/>
  <c r="M192" i="15"/>
  <c r="M185" i="14"/>
  <c r="O185" i="15"/>
  <c r="K91" i="14"/>
  <c r="M91" i="15"/>
  <c r="M16" i="14"/>
  <c r="O16" i="15"/>
  <c r="K15" i="14"/>
  <c r="M15" i="15"/>
  <c r="K33" i="14"/>
  <c r="M33" i="15"/>
  <c r="O177" i="14"/>
  <c r="Q177" i="15"/>
  <c r="M51" i="14"/>
  <c r="O51" i="15"/>
  <c r="O205" i="14"/>
  <c r="Q205" i="15"/>
  <c r="K175" i="14"/>
  <c r="M175" i="15"/>
  <c r="K14" i="14"/>
  <c r="O133" i="14"/>
  <c r="Q133" i="15"/>
  <c r="M127" i="14"/>
  <c r="O127" i="15"/>
  <c r="K82" i="14"/>
  <c r="M82" i="15"/>
  <c r="K135" i="14"/>
  <c r="M135" i="15"/>
  <c r="K163" i="14"/>
  <c r="M163" i="15"/>
  <c r="K66" i="14"/>
  <c r="M66" i="15"/>
  <c r="M187" i="14"/>
  <c r="O187" i="15"/>
  <c r="O69" i="14"/>
  <c r="Q69" i="15"/>
  <c r="M117" i="14"/>
  <c r="O117" i="15"/>
  <c r="K197" i="14"/>
  <c r="M197" i="15"/>
  <c r="K27" i="14"/>
  <c r="M27" i="15"/>
  <c r="L37" i="14"/>
  <c r="N37" i="15"/>
  <c r="K105" i="14"/>
  <c r="M105" i="15"/>
  <c r="M189" i="14"/>
  <c r="O189" i="15"/>
  <c r="O175" i="14"/>
  <c r="Q175" i="15"/>
  <c r="O111" i="14"/>
  <c r="Q111" i="15"/>
  <c r="O109" i="14"/>
  <c r="Q109" i="15"/>
  <c r="K64" i="14"/>
  <c r="M64" i="15"/>
  <c r="K128" i="14"/>
  <c r="M128" i="15"/>
  <c r="M28" i="14"/>
  <c r="O28" i="15"/>
  <c r="O74" i="14"/>
  <c r="Q74" i="15"/>
  <c r="M183" i="14"/>
  <c r="O183" i="15"/>
  <c r="K103" i="14"/>
  <c r="M103" i="15"/>
  <c r="K95" i="14"/>
  <c r="M95" i="15"/>
  <c r="K195" i="14"/>
  <c r="M195" i="15"/>
  <c r="K75" i="14"/>
  <c r="M75" i="15"/>
  <c r="O139" i="14"/>
  <c r="Q139" i="15"/>
  <c r="K88" i="14"/>
  <c r="M88" i="15"/>
  <c r="O147" i="14"/>
  <c r="Q147" i="15"/>
  <c r="K102" i="14"/>
  <c r="M102" i="15"/>
  <c r="K41" i="14"/>
  <c r="M41" i="15"/>
  <c r="O55" i="14"/>
  <c r="Q55" i="15"/>
  <c r="O172" i="14"/>
  <c r="Q172" i="15"/>
  <c r="K145" i="14"/>
  <c r="M145" i="15"/>
  <c r="K136" i="14"/>
  <c r="M136" i="15"/>
  <c r="K157" i="14"/>
  <c r="M157" i="15"/>
  <c r="M81" i="14"/>
  <c r="O81" i="15"/>
  <c r="O47" i="14"/>
  <c r="Q47" i="15"/>
  <c r="K181" i="14"/>
  <c r="M181" i="15"/>
  <c r="L39" i="14"/>
  <c r="N39" i="15"/>
  <c r="N88" i="8"/>
  <c r="O137" i="14"/>
  <c r="Q137" i="15"/>
  <c r="O53" i="14"/>
  <c r="Q53" i="15"/>
  <c r="M179" i="14"/>
  <c r="O179" i="15"/>
  <c r="K79" i="14"/>
  <c r="M79" i="15"/>
  <c r="O77" i="14"/>
  <c r="Q77" i="15"/>
  <c r="M203" i="14"/>
  <c r="O203" i="15"/>
  <c r="K169" i="14"/>
  <c r="M169" i="15"/>
  <c r="M37" i="14"/>
  <c r="O37" i="15"/>
  <c r="M61" i="14"/>
  <c r="O61" i="15"/>
  <c r="O93" i="14"/>
  <c r="Q93" i="15"/>
  <c r="O97" i="14"/>
  <c r="Q97" i="15"/>
  <c r="K110" i="14"/>
  <c r="M110" i="15"/>
  <c r="K140" i="14"/>
  <c r="M140" i="15"/>
  <c r="O117" i="14"/>
  <c r="Q117" i="15"/>
  <c r="M66" i="14"/>
  <c r="O66" i="15"/>
  <c r="M150" i="14"/>
  <c r="O150" i="15"/>
  <c r="K201" i="14"/>
  <c r="M201" i="15"/>
  <c r="M25" i="14"/>
  <c r="O25" i="15"/>
  <c r="K39" i="14"/>
  <c r="M39" i="15"/>
  <c r="M131" i="14"/>
  <c r="O131" i="15"/>
  <c r="K119" i="14"/>
  <c r="M119" i="15"/>
  <c r="O195" i="14"/>
  <c r="Q195" i="15"/>
  <c r="O67" i="14"/>
  <c r="Q67" i="15"/>
  <c r="M99" i="14"/>
  <c r="O99" i="15"/>
  <c r="K167" i="14"/>
  <c r="M167" i="15"/>
  <c r="M151" i="14"/>
  <c r="O151" i="15"/>
  <c r="M177" i="14"/>
  <c r="O177" i="15"/>
  <c r="M107" i="14"/>
  <c r="O107" i="15"/>
  <c r="K131" i="14"/>
  <c r="M131" i="15"/>
  <c r="M119" i="14"/>
  <c r="O119" i="15"/>
  <c r="O113" i="14"/>
  <c r="Q113" i="15"/>
  <c r="O188" i="14"/>
  <c r="Q188" i="15"/>
  <c r="M83" i="14"/>
  <c r="O83" i="15"/>
  <c r="K113" i="14"/>
  <c r="M113" i="15"/>
  <c r="K156" i="14"/>
  <c r="M156" i="15"/>
  <c r="O149" i="14"/>
  <c r="Q149" i="15"/>
  <c r="K118" i="14"/>
  <c r="M118" i="15"/>
  <c r="K143" i="14"/>
  <c r="M143" i="15"/>
  <c r="M29" i="14"/>
  <c r="O29" i="15"/>
  <c r="K37" i="14"/>
  <c r="M37" i="15"/>
  <c r="M153" i="14"/>
  <c r="O153" i="15"/>
  <c r="O145" i="14"/>
  <c r="Q145" i="15"/>
  <c r="O95" i="14"/>
  <c r="Q95" i="15"/>
  <c r="M53" i="14"/>
  <c r="O53" i="15"/>
  <c r="K173" i="14"/>
  <c r="M173" i="15"/>
  <c r="K191" i="14"/>
  <c r="M191" i="15"/>
  <c r="O104" i="14"/>
  <c r="Q104" i="15"/>
  <c r="M201" i="14"/>
  <c r="O201" i="15"/>
  <c r="K92" i="14"/>
  <c r="M92" i="15"/>
  <c r="M15" i="14"/>
  <c r="O15" i="15"/>
  <c r="K31" i="14"/>
  <c r="M31" i="15"/>
  <c r="K19" i="14"/>
  <c r="M19" i="15"/>
  <c r="O203" i="14"/>
  <c r="Q203" i="15"/>
  <c r="K177" i="14"/>
  <c r="M177" i="15"/>
  <c r="O99" i="14"/>
  <c r="Q99" i="15"/>
  <c r="K153" i="14"/>
  <c r="M153" i="15"/>
  <c r="O132" i="14"/>
  <c r="Q132" i="15"/>
  <c r="M77" i="14"/>
  <c r="O77" i="15"/>
  <c r="K81" i="14"/>
  <c r="M81" i="15"/>
  <c r="K206" i="14"/>
  <c r="M206" i="15"/>
  <c r="M59" i="14"/>
  <c r="O59" i="15"/>
  <c r="K65" i="14"/>
  <c r="M65" i="15"/>
  <c r="K148" i="14"/>
  <c r="M148" i="15"/>
  <c r="O83" i="14"/>
  <c r="Q83" i="15"/>
  <c r="K123" i="14"/>
  <c r="M123" i="15"/>
  <c r="M44" i="14"/>
  <c r="O44" i="15"/>
  <c r="K24" i="14"/>
  <c r="M24" i="15"/>
  <c r="N34" i="8"/>
  <c r="N136" i="8"/>
  <c r="L181" i="14"/>
  <c r="N181" i="15"/>
  <c r="N65" i="14"/>
  <c r="P65" i="15"/>
  <c r="P147" i="14"/>
  <c r="R147" i="15"/>
  <c r="O165" i="14"/>
  <c r="Q165" i="15"/>
  <c r="O199" i="14"/>
  <c r="Q199" i="15"/>
  <c r="K55" i="14"/>
  <c r="M55" i="15"/>
  <c r="M101" i="14"/>
  <c r="O101" i="15"/>
  <c r="O151" i="14"/>
  <c r="Q151" i="15"/>
  <c r="O129" i="14"/>
  <c r="Q129" i="15"/>
  <c r="M163" i="14"/>
  <c r="O163" i="15"/>
  <c r="O110" i="14"/>
  <c r="Q110" i="15"/>
  <c r="O159" i="14"/>
  <c r="Q159" i="15"/>
  <c r="M141" i="14"/>
  <c r="O141" i="15"/>
  <c r="K109" i="14"/>
  <c r="M109" i="15"/>
  <c r="K139" i="14"/>
  <c r="M139" i="15"/>
  <c r="O115" i="14"/>
  <c r="Q115" i="15"/>
  <c r="M65" i="14"/>
  <c r="O65" i="15"/>
  <c r="M149" i="14"/>
  <c r="O149" i="15"/>
  <c r="K51" i="14"/>
  <c r="M51" i="15"/>
  <c r="K25" i="14"/>
  <c r="M25" i="15"/>
  <c r="K99" i="14"/>
  <c r="M99" i="15"/>
  <c r="O59" i="14"/>
  <c r="Q59" i="15"/>
  <c r="M121" i="14"/>
  <c r="O121" i="15"/>
  <c r="M48" i="14"/>
  <c r="O48" i="15"/>
  <c r="K165" i="14"/>
  <c r="M165" i="15"/>
  <c r="K196" i="14"/>
  <c r="M196" i="15"/>
  <c r="M79" i="14"/>
  <c r="O79" i="15"/>
  <c r="K77" i="14"/>
  <c r="M77" i="15"/>
  <c r="O141" i="14"/>
  <c r="Q141" i="15"/>
  <c r="O187" i="14"/>
  <c r="Q187" i="15"/>
  <c r="K155" i="14"/>
  <c r="M155" i="15"/>
  <c r="O148" i="14"/>
  <c r="Q148" i="15"/>
  <c r="M93" i="14"/>
  <c r="O93" i="15"/>
  <c r="M155" i="14"/>
  <c r="O155" i="15"/>
  <c r="K117" i="14"/>
  <c r="M117" i="15"/>
  <c r="K185" i="14"/>
  <c r="M185" i="15"/>
  <c r="K42" i="14"/>
  <c r="M42" i="15"/>
  <c r="M192" i="14"/>
  <c r="O192" i="15"/>
  <c r="O65" i="14"/>
  <c r="Q65" i="15"/>
  <c r="K129" i="14"/>
  <c r="M129" i="15"/>
  <c r="O57" i="14"/>
  <c r="Q57" i="15"/>
  <c r="M168" i="14"/>
  <c r="O168" i="15"/>
  <c r="K146" i="14"/>
  <c r="M146" i="15"/>
  <c r="O153" i="14"/>
  <c r="Q153" i="15"/>
  <c r="O103" i="14"/>
  <c r="Q103" i="15"/>
  <c r="M175" i="14"/>
  <c r="O175" i="15"/>
  <c r="K160" i="14"/>
  <c r="M160" i="15"/>
  <c r="M24" i="14"/>
  <c r="O24" i="15"/>
  <c r="M145" i="14"/>
  <c r="O145" i="15"/>
  <c r="M129" i="14"/>
  <c r="O129" i="15"/>
  <c r="K199" i="14"/>
  <c r="M199" i="15"/>
  <c r="M72" i="14"/>
  <c r="O72" i="15"/>
  <c r="K111" i="14"/>
  <c r="M111" i="15"/>
  <c r="M42" i="14"/>
  <c r="O42" i="15"/>
  <c r="K35" i="14"/>
  <c r="M35" i="15"/>
  <c r="O131" i="14"/>
  <c r="Q131" i="15"/>
  <c r="M68" i="14"/>
  <c r="O68" i="15"/>
  <c r="M139" i="14"/>
  <c r="O139" i="15"/>
  <c r="K205" i="14"/>
  <c r="M205" i="15"/>
  <c r="K158" i="14"/>
  <c r="M158" i="15"/>
  <c r="O197" i="14"/>
  <c r="Q197" i="15"/>
  <c r="K147" i="14"/>
  <c r="M147" i="15"/>
  <c r="M109" i="14"/>
  <c r="O109" i="15"/>
  <c r="K58" i="14"/>
  <c r="M58" i="15"/>
  <c r="O135" i="14"/>
  <c r="Q135" i="15"/>
  <c r="K182" i="14"/>
  <c r="M182" i="15"/>
  <c r="M43" i="14"/>
  <c r="O43" i="15"/>
  <c r="K23" i="14"/>
  <c r="M23" i="15"/>
  <c r="N1" i="14"/>
  <c r="L1" i="15"/>
  <c r="R104" i="8"/>
  <c r="S104" i="8" s="1"/>
  <c r="R78" i="8"/>
  <c r="S78" i="8" s="1"/>
  <c r="R172" i="8"/>
  <c r="S172" i="8" s="1"/>
  <c r="P186" i="8"/>
  <c r="P192" i="8"/>
  <c r="P76" i="8"/>
  <c r="P88" i="8"/>
  <c r="P48" i="8"/>
  <c r="N110" i="8"/>
  <c r="N14" i="8"/>
  <c r="N158" i="8"/>
  <c r="Q70" i="15"/>
  <c r="O160" i="15"/>
  <c r="O134" i="15"/>
  <c r="O142" i="15"/>
  <c r="O26" i="15"/>
  <c r="O156" i="15"/>
  <c r="O140" i="15"/>
  <c r="O78" i="15"/>
  <c r="O148" i="15"/>
  <c r="O50" i="15"/>
  <c r="O40" i="15"/>
  <c r="O128" i="15"/>
  <c r="P86" i="8"/>
  <c r="P204" i="8"/>
  <c r="P28" i="8"/>
  <c r="P168" i="8"/>
  <c r="M124" i="15"/>
  <c r="N102" i="8"/>
  <c r="N66" i="8"/>
  <c r="M194" i="15"/>
  <c r="M100" i="15"/>
  <c r="M78" i="15"/>
  <c r="N160" i="8"/>
  <c r="M178" i="15"/>
  <c r="M204" i="15"/>
  <c r="M166" i="15"/>
  <c r="M32" i="15"/>
  <c r="M198" i="15"/>
  <c r="N146" i="8"/>
  <c r="N36" i="8"/>
  <c r="N176" i="8"/>
  <c r="N140" i="8"/>
  <c r="N206" i="8"/>
  <c r="N148" i="8"/>
  <c r="N132" i="8"/>
  <c r="Q206" i="15"/>
  <c r="Q112" i="15"/>
  <c r="Q94" i="15"/>
  <c r="Q150" i="15"/>
  <c r="Q204" i="15"/>
  <c r="Q120" i="15"/>
  <c r="Q114" i="15"/>
  <c r="Q56" i="15"/>
  <c r="Q100" i="15"/>
  <c r="Q198" i="15"/>
  <c r="R132" i="8"/>
  <c r="S132" i="8" s="1"/>
  <c r="Q60" i="15"/>
  <c r="Q136" i="15"/>
  <c r="Q102" i="15"/>
  <c r="Q178" i="15"/>
  <c r="Q48" i="15"/>
  <c r="N64" i="8"/>
  <c r="P118" i="8"/>
  <c r="P30" i="8"/>
  <c r="P44" i="8"/>
  <c r="P146" i="8"/>
  <c r="P42" i="8"/>
  <c r="R68" i="8"/>
  <c r="S68" i="8" s="1"/>
  <c r="O190" i="15"/>
  <c r="Q168" i="15"/>
  <c r="O124" i="15"/>
  <c r="Q88" i="15"/>
  <c r="O178" i="15"/>
  <c r="O94" i="15"/>
  <c r="M186" i="15"/>
  <c r="O154" i="15"/>
  <c r="O176" i="15"/>
  <c r="O52" i="15"/>
  <c r="M112" i="15"/>
  <c r="O60" i="15"/>
  <c r="O82" i="15"/>
  <c r="O46" i="15"/>
  <c r="M28" i="15"/>
  <c r="N58" i="8"/>
  <c r="N192" i="8"/>
  <c r="P188" i="8"/>
  <c r="P68" i="8"/>
  <c r="R162" i="8"/>
  <c r="S162" i="8" s="1"/>
  <c r="R188" i="8"/>
  <c r="S188" i="8" s="1"/>
  <c r="P62" i="8"/>
  <c r="O84" i="15"/>
  <c r="R12" i="8"/>
  <c r="S12" i="8" s="1"/>
  <c r="N116" i="8"/>
  <c r="N82" i="8"/>
  <c r="N144" i="8"/>
  <c r="P110" i="8"/>
  <c r="P54" i="8"/>
  <c r="P100" i="8"/>
  <c r="N92" i="8"/>
  <c r="N156" i="8"/>
  <c r="R160" i="8"/>
  <c r="S160" i="8" s="1"/>
  <c r="Q176" i="15"/>
  <c r="M52" i="15"/>
  <c r="M26" i="15"/>
  <c r="M96" i="15"/>
  <c r="O80" i="15"/>
  <c r="O174" i="15"/>
  <c r="M130" i="15"/>
  <c r="Q62" i="15"/>
  <c r="M20" i="15"/>
  <c r="M200" i="15"/>
  <c r="Q134" i="15"/>
  <c r="M86" i="15"/>
  <c r="Q84" i="15"/>
  <c r="O138" i="15"/>
  <c r="N118" i="8"/>
  <c r="Q54" i="15"/>
  <c r="M171" i="14"/>
  <c r="O172" i="15"/>
  <c r="O38" i="15"/>
  <c r="O164" i="15"/>
  <c r="M161" i="14"/>
  <c r="O162" i="15"/>
  <c r="O170" i="15"/>
  <c r="K61" i="14"/>
  <c r="M62" i="15"/>
  <c r="Q196" i="15"/>
  <c r="K137" i="14"/>
  <c r="M138" i="15"/>
  <c r="M76" i="15"/>
  <c r="M135" i="14"/>
  <c r="O136" i="15"/>
  <c r="K11" i="14"/>
  <c r="Q58" i="15"/>
  <c r="K121" i="14"/>
  <c r="M122" i="15"/>
  <c r="M55" i="14"/>
  <c r="O56" i="15"/>
  <c r="O189" i="14"/>
  <c r="Q190" i="15"/>
  <c r="M73" i="14"/>
  <c r="O74" i="15"/>
  <c r="K89" i="14"/>
  <c r="M90" i="15"/>
  <c r="M197" i="14"/>
  <c r="O198" i="15"/>
  <c r="O75" i="14"/>
  <c r="Q76" i="15"/>
  <c r="M199" i="14"/>
  <c r="O200" i="15"/>
  <c r="O89" i="14"/>
  <c r="Q90" i="15"/>
  <c r="M111" i="14"/>
  <c r="O112" i="15"/>
  <c r="O201" i="14"/>
  <c r="Q202" i="15"/>
  <c r="M9" i="14"/>
  <c r="M57" i="14"/>
  <c r="O58" i="15"/>
  <c r="M17" i="14"/>
  <c r="O18" i="15"/>
  <c r="K187" i="14"/>
  <c r="M188" i="15"/>
  <c r="O185" i="14"/>
  <c r="Q186" i="15"/>
  <c r="M178" i="14"/>
  <c r="P178" i="8"/>
  <c r="O49" i="14"/>
  <c r="Q50" i="15"/>
  <c r="K71" i="14"/>
  <c r="M72" i="15"/>
  <c r="O173" i="14"/>
  <c r="Q174" i="15"/>
  <c r="O181" i="14"/>
  <c r="Q182" i="15"/>
  <c r="K125" i="14"/>
  <c r="M126" i="15"/>
  <c r="K59" i="14"/>
  <c r="M60" i="15"/>
  <c r="M103" i="14"/>
  <c r="O104" i="15"/>
  <c r="O107" i="14"/>
  <c r="Q108" i="15"/>
  <c r="M95" i="14"/>
  <c r="O96" i="15"/>
  <c r="M105" i="14"/>
  <c r="O106" i="15"/>
  <c r="M50" i="14"/>
  <c r="P50" i="8"/>
  <c r="K189" i="14"/>
  <c r="M190" i="15"/>
  <c r="K49" i="14"/>
  <c r="M50" i="15"/>
  <c r="M91" i="14"/>
  <c r="O92" i="15"/>
  <c r="M63" i="14"/>
  <c r="O64" i="15"/>
  <c r="M113" i="14"/>
  <c r="O114" i="15"/>
  <c r="N170" i="8"/>
  <c r="N42" i="8"/>
  <c r="R110" i="8"/>
  <c r="S110" i="8" s="1"/>
  <c r="Q200" i="15"/>
  <c r="O81" i="14"/>
  <c r="Q82" i="15"/>
  <c r="O116" i="15"/>
  <c r="K161" i="14"/>
  <c r="M162" i="15"/>
  <c r="O152" i="15"/>
  <c r="O157" i="14"/>
  <c r="Q158" i="15"/>
  <c r="M68" i="15"/>
  <c r="M181" i="14"/>
  <c r="O182" i="15"/>
  <c r="M54" i="15"/>
  <c r="M157" i="14"/>
  <c r="O158" i="15"/>
  <c r="O191" i="14"/>
  <c r="Q192" i="15"/>
  <c r="K43" i="14"/>
  <c r="M44" i="15"/>
  <c r="M165" i="14"/>
  <c r="O166" i="15"/>
  <c r="O51" i="14"/>
  <c r="Q52" i="15"/>
  <c r="O155" i="14"/>
  <c r="Q156" i="15"/>
  <c r="K45" i="14"/>
  <c r="M46" i="15"/>
  <c r="K17" i="14"/>
  <c r="M18" i="15"/>
  <c r="O179" i="14"/>
  <c r="Q180" i="15"/>
  <c r="N114" i="8"/>
  <c r="O193" i="14"/>
  <c r="Q194" i="15"/>
  <c r="O183" i="14"/>
  <c r="Q184" i="15"/>
  <c r="K47" i="14"/>
  <c r="M48" i="15"/>
  <c r="N196" i="8"/>
  <c r="N168" i="8"/>
  <c r="R74" i="8"/>
  <c r="S74" i="8" s="1"/>
  <c r="O180" i="15"/>
  <c r="M80" i="15"/>
  <c r="M193" i="14"/>
  <c r="O194" i="15"/>
  <c r="M102" i="14"/>
  <c r="P102" i="8"/>
  <c r="O90" i="15"/>
  <c r="K93" i="14"/>
  <c r="M94" i="15"/>
  <c r="M202" i="15"/>
  <c r="O206" i="15"/>
  <c r="K73" i="14"/>
  <c r="M74" i="15"/>
  <c r="O121" i="14"/>
  <c r="Q122" i="15"/>
  <c r="M125" i="14"/>
  <c r="O126" i="15"/>
  <c r="K107" i="14"/>
  <c r="M108" i="15"/>
  <c r="M35" i="14"/>
  <c r="O36" i="15"/>
  <c r="O105" i="14"/>
  <c r="Q106" i="15"/>
  <c r="O127" i="14"/>
  <c r="Q128" i="15"/>
  <c r="O138" i="14"/>
  <c r="R138" i="8"/>
  <c r="S138" i="8" s="1"/>
  <c r="K151" i="14"/>
  <c r="M152" i="15"/>
  <c r="M70" i="15"/>
  <c r="M21" i="14"/>
  <c r="O22" i="15"/>
  <c r="O122" i="15"/>
  <c r="K179" i="14"/>
  <c r="M180" i="15"/>
  <c r="Q140" i="15"/>
  <c r="K141" i="14"/>
  <c r="M142" i="15"/>
  <c r="O85" i="14"/>
  <c r="Q86" i="15"/>
  <c r="O196" i="15"/>
  <c r="K171" i="14"/>
  <c r="M172" i="15"/>
  <c r="K83" i="14"/>
  <c r="M84" i="15"/>
  <c r="M33" i="14"/>
  <c r="O34" i="15"/>
  <c r="O45" i="14"/>
  <c r="Q46" i="15"/>
  <c r="P150" i="8"/>
  <c r="O184" i="15"/>
  <c r="O32" i="15"/>
  <c r="Q66" i="15"/>
  <c r="O20" i="15"/>
  <c r="Q118" i="15"/>
  <c r="Q154" i="15"/>
  <c r="O202" i="15"/>
  <c r="M164" i="15"/>
  <c r="M22" i="15"/>
  <c r="P8" i="8"/>
  <c r="M8" i="14"/>
  <c r="R8" i="8"/>
  <c r="S8" i="8" s="1"/>
  <c r="O8" i="14"/>
  <c r="N8" i="8"/>
  <c r="K8" i="14"/>
  <c r="G44" i="6"/>
  <c r="G38" i="6"/>
  <c r="G34" i="6"/>
  <c r="G28" i="6"/>
  <c r="G26" i="6"/>
  <c r="G22" i="6"/>
  <c r="G16" i="6"/>
  <c r="G12" i="6"/>
  <c r="M44" i="6"/>
  <c r="M38" i="6"/>
  <c r="M32" i="6"/>
  <c r="M28" i="6"/>
  <c r="M22" i="6"/>
  <c r="M16" i="6"/>
  <c r="K8" i="6"/>
  <c r="Q8" i="6"/>
  <c r="W8" i="6"/>
  <c r="X8" i="6"/>
  <c r="E44" i="6"/>
  <c r="E42" i="6"/>
  <c r="E40" i="6"/>
  <c r="E38" i="6"/>
  <c r="E36" i="6"/>
  <c r="E34" i="6"/>
  <c r="E32" i="6"/>
  <c r="E30" i="6"/>
  <c r="E28" i="6"/>
  <c r="E26" i="6"/>
  <c r="E24" i="6"/>
  <c r="E22" i="6"/>
  <c r="E18" i="6"/>
  <c r="E16" i="6"/>
  <c r="E14" i="6"/>
  <c r="E12" i="6"/>
  <c r="E10" i="6"/>
  <c r="K44" i="6"/>
  <c r="K42" i="6"/>
  <c r="K40" i="6"/>
  <c r="K38" i="6"/>
  <c r="K36" i="6"/>
  <c r="K34" i="6"/>
  <c r="K32" i="6"/>
  <c r="K30" i="6"/>
  <c r="K28" i="6"/>
  <c r="K26" i="6"/>
  <c r="K24" i="6"/>
  <c r="K22" i="6"/>
  <c r="K18" i="6"/>
  <c r="K16" i="6"/>
  <c r="K14" i="6"/>
  <c r="K12" i="6"/>
  <c r="K10" i="6"/>
  <c r="Q44" i="6"/>
  <c r="Q42" i="6"/>
  <c r="Q40" i="6"/>
  <c r="Q38" i="6"/>
  <c r="Q36" i="6"/>
  <c r="Q34" i="6"/>
  <c r="Q32" i="6"/>
  <c r="Q30" i="6"/>
  <c r="Q28" i="6"/>
  <c r="Q26" i="6"/>
  <c r="Q24" i="6"/>
  <c r="Q22" i="6"/>
  <c r="Q18" i="6"/>
  <c r="Q16" i="6"/>
  <c r="Q14" i="6"/>
  <c r="Q12" i="6"/>
  <c r="Q10" i="6"/>
  <c r="W44" i="6"/>
  <c r="W42" i="6"/>
  <c r="W40" i="6"/>
  <c r="W38" i="6"/>
  <c r="W36" i="6"/>
  <c r="W34" i="6"/>
  <c r="W32" i="6"/>
  <c r="W30" i="6"/>
  <c r="W28" i="6"/>
  <c r="W26" i="6"/>
  <c r="W24" i="6"/>
  <c r="W22" i="6"/>
  <c r="W18" i="6"/>
  <c r="W16" i="6"/>
  <c r="W14" i="6"/>
  <c r="W12" i="6"/>
  <c r="W10" i="6"/>
  <c r="S8" i="6"/>
  <c r="V44" i="6"/>
  <c r="V42" i="6"/>
  <c r="V40" i="6"/>
  <c r="V38" i="6"/>
  <c r="V36" i="6"/>
  <c r="V34" i="6"/>
  <c r="V32" i="6"/>
  <c r="V30" i="6"/>
  <c r="V28" i="6"/>
  <c r="V26" i="6"/>
  <c r="V24" i="6"/>
  <c r="V22" i="6"/>
  <c r="V18" i="6"/>
  <c r="V16" i="6"/>
  <c r="V14" i="6"/>
  <c r="V12" i="6"/>
  <c r="V10" i="6"/>
  <c r="Y8" i="6"/>
  <c r="V8" i="6"/>
  <c r="G32" i="6"/>
  <c r="G18" i="6"/>
  <c r="M40" i="6"/>
  <c r="M26" i="6"/>
  <c r="M14" i="6"/>
  <c r="M12" i="6"/>
  <c r="M10" i="6"/>
  <c r="S44" i="6"/>
  <c r="S42" i="6"/>
  <c r="S40" i="6"/>
  <c r="S38" i="6"/>
  <c r="S36" i="6"/>
  <c r="S34" i="6"/>
  <c r="S32" i="6"/>
  <c r="S30" i="6"/>
  <c r="S28" i="6"/>
  <c r="S26" i="6"/>
  <c r="S24" i="6"/>
  <c r="S22" i="6"/>
  <c r="S20" i="6"/>
  <c r="S18" i="6"/>
  <c r="S16" i="6"/>
  <c r="S14" i="6"/>
  <c r="S12" i="6"/>
  <c r="S10" i="6"/>
  <c r="Y44" i="6"/>
  <c r="Y42" i="6"/>
  <c r="Y40" i="6"/>
  <c r="Y38" i="6"/>
  <c r="Y36" i="6"/>
  <c r="Y34" i="6"/>
  <c r="Y32" i="6"/>
  <c r="Y30" i="6"/>
  <c r="Y28" i="6"/>
  <c r="Y26" i="6"/>
  <c r="Y24" i="6"/>
  <c r="Y22" i="6"/>
  <c r="Y18" i="6"/>
  <c r="Y16" i="6"/>
  <c r="Y14" i="6"/>
  <c r="Y12" i="6"/>
  <c r="Y10" i="6"/>
  <c r="M8" i="6"/>
  <c r="G42" i="6"/>
  <c r="G40" i="6"/>
  <c r="G36" i="6"/>
  <c r="G30" i="6"/>
  <c r="G24" i="6"/>
  <c r="G20" i="6"/>
  <c r="G14" i="6"/>
  <c r="G10" i="6"/>
  <c r="M42" i="6"/>
  <c r="M36" i="6"/>
  <c r="M34" i="6"/>
  <c r="M30" i="6"/>
  <c r="M24" i="6"/>
  <c r="M18" i="6"/>
  <c r="X44" i="6"/>
  <c r="X42" i="6"/>
  <c r="X40" i="6"/>
  <c r="X38" i="6"/>
  <c r="X36" i="6"/>
  <c r="X34" i="6"/>
  <c r="X32" i="6"/>
  <c r="X30" i="6"/>
  <c r="X28" i="6"/>
  <c r="X26" i="6"/>
  <c r="X24" i="6"/>
  <c r="X22" i="6"/>
  <c r="X18" i="6"/>
  <c r="X16" i="6"/>
  <c r="X14" i="6"/>
  <c r="X12" i="6"/>
  <c r="X10" i="6"/>
  <c r="Y20" i="6"/>
  <c r="X20" i="6"/>
  <c r="W20" i="6"/>
  <c r="V20" i="6"/>
  <c r="Q20" i="6"/>
  <c r="M20" i="6"/>
  <c r="K20" i="6"/>
  <c r="E20" i="6"/>
  <c r="G8" i="6"/>
  <c r="E8" i="6"/>
  <c r="D8" i="6"/>
  <c r="F44" i="6"/>
  <c r="F42" i="6"/>
  <c r="F40" i="6"/>
  <c r="F38" i="6"/>
  <c r="F36" i="6"/>
  <c r="F34" i="6"/>
  <c r="F32" i="6"/>
  <c r="F30" i="6"/>
  <c r="F28" i="6"/>
  <c r="F26" i="6"/>
  <c r="F24" i="6"/>
  <c r="F22" i="6"/>
  <c r="F20" i="6"/>
  <c r="F18" i="6"/>
  <c r="F16" i="6"/>
  <c r="F14" i="6"/>
  <c r="F12" i="6"/>
  <c r="F10" i="6"/>
  <c r="L44" i="6"/>
  <c r="L42" i="6"/>
  <c r="L40" i="6"/>
  <c r="L38" i="6"/>
  <c r="L36" i="6"/>
  <c r="L34" i="6"/>
  <c r="L32" i="6"/>
  <c r="L30" i="6"/>
  <c r="L28" i="6"/>
  <c r="L26" i="6"/>
  <c r="L24" i="6"/>
  <c r="L22" i="6"/>
  <c r="L20" i="6"/>
  <c r="L18" i="6"/>
  <c r="L16" i="6"/>
  <c r="L14" i="6"/>
  <c r="L12" i="6"/>
  <c r="L10" i="6"/>
  <c r="R44" i="6"/>
  <c r="R42" i="6"/>
  <c r="R40" i="6"/>
  <c r="R38" i="6"/>
  <c r="R36" i="6"/>
  <c r="R34" i="6"/>
  <c r="R32" i="6"/>
  <c r="R30" i="6"/>
  <c r="R28" i="6"/>
  <c r="R26" i="6"/>
  <c r="R24" i="6"/>
  <c r="R22" i="6"/>
  <c r="R20" i="6"/>
  <c r="R18" i="6"/>
  <c r="R16" i="6"/>
  <c r="R14" i="6"/>
  <c r="R12" i="6"/>
  <c r="R10" i="6"/>
  <c r="P8" i="6"/>
  <c r="F8" i="6"/>
  <c r="R8" i="6"/>
  <c r="J8" i="6"/>
  <c r="L8" i="6"/>
  <c r="D44" i="6"/>
  <c r="D42" i="6"/>
  <c r="D40" i="6"/>
  <c r="D38" i="6"/>
  <c r="D36" i="6"/>
  <c r="D34" i="6"/>
  <c r="D32" i="6"/>
  <c r="D30" i="6"/>
  <c r="D28" i="6"/>
  <c r="D26" i="6"/>
  <c r="D24" i="6"/>
  <c r="D22" i="6"/>
  <c r="D20" i="6"/>
  <c r="D18" i="6"/>
  <c r="D16" i="6"/>
  <c r="D14" i="6"/>
  <c r="D12" i="6"/>
  <c r="D10" i="6"/>
  <c r="J44" i="6"/>
  <c r="J42" i="6"/>
  <c r="J40" i="6"/>
  <c r="J38" i="6"/>
  <c r="J36" i="6"/>
  <c r="J34" i="6"/>
  <c r="J32" i="6"/>
  <c r="J30" i="6"/>
  <c r="J28" i="6"/>
  <c r="J26" i="6"/>
  <c r="J24" i="6"/>
  <c r="J22" i="6"/>
  <c r="J20" i="6"/>
  <c r="J18" i="6"/>
  <c r="J16" i="6"/>
  <c r="J14" i="6"/>
  <c r="J12" i="6"/>
  <c r="J10" i="6"/>
  <c r="P44" i="6"/>
  <c r="P42" i="6"/>
  <c r="P40" i="6"/>
  <c r="P38" i="6"/>
  <c r="P36" i="6"/>
  <c r="P34" i="6"/>
  <c r="P32" i="6"/>
  <c r="P30" i="6"/>
  <c r="P28" i="6"/>
  <c r="P26" i="6"/>
  <c r="P24" i="6"/>
  <c r="P22" i="6"/>
  <c r="P20" i="6"/>
  <c r="P18" i="6"/>
  <c r="P16" i="6"/>
  <c r="P14" i="6"/>
  <c r="P12" i="6"/>
  <c r="P10" i="6"/>
  <c r="AQ16" i="6"/>
  <c r="AS16" i="1"/>
  <c r="AT14" i="1"/>
  <c r="AV14" i="1" s="1"/>
  <c r="AR13" i="6"/>
  <c r="O12" i="14" l="1"/>
  <c r="Q14" i="8"/>
  <c r="Q13" i="15" s="1"/>
  <c r="Q15" i="8"/>
  <c r="Q14" i="15" s="1"/>
  <c r="P7" i="14"/>
  <c r="R7" i="15"/>
  <c r="N149" i="14"/>
  <c r="P149" i="15"/>
  <c r="L195" i="14"/>
  <c r="N195" i="15"/>
  <c r="L143" i="14"/>
  <c r="N143" i="15"/>
  <c r="P187" i="14"/>
  <c r="R187" i="15"/>
  <c r="L191" i="14"/>
  <c r="N191" i="15"/>
  <c r="N145" i="14"/>
  <c r="P145" i="15"/>
  <c r="O164" i="14"/>
  <c r="Q164" i="15"/>
  <c r="L147" i="14"/>
  <c r="N147" i="15"/>
  <c r="K16" i="14"/>
  <c r="M16" i="15"/>
  <c r="L65" i="14"/>
  <c r="N65" i="15"/>
  <c r="N27" i="14"/>
  <c r="P27" i="15"/>
  <c r="M120" i="14"/>
  <c r="O120" i="15"/>
  <c r="O126" i="14"/>
  <c r="Q126" i="15"/>
  <c r="L109" i="14"/>
  <c r="N109" i="15"/>
  <c r="P103" i="14"/>
  <c r="R103" i="15"/>
  <c r="L33" i="14"/>
  <c r="N33" i="15"/>
  <c r="L117" i="14"/>
  <c r="N117" i="15"/>
  <c r="P159" i="14"/>
  <c r="R159" i="15"/>
  <c r="N99" i="14"/>
  <c r="P99" i="15"/>
  <c r="L81" i="14"/>
  <c r="N81" i="15"/>
  <c r="O130" i="14"/>
  <c r="Q130" i="15"/>
  <c r="P161" i="14"/>
  <c r="R161" i="15"/>
  <c r="L57" i="14"/>
  <c r="N57" i="15"/>
  <c r="P67" i="14"/>
  <c r="R67" i="15"/>
  <c r="N43" i="14"/>
  <c r="P43" i="15"/>
  <c r="N117" i="14"/>
  <c r="P117" i="15"/>
  <c r="O170" i="14"/>
  <c r="Q170" i="15"/>
  <c r="O124" i="14"/>
  <c r="Q124" i="15"/>
  <c r="O142" i="14"/>
  <c r="Q142" i="15"/>
  <c r="L205" i="14"/>
  <c r="N205" i="15"/>
  <c r="L145" i="14"/>
  <c r="N145" i="15"/>
  <c r="K150" i="14"/>
  <c r="M150" i="15"/>
  <c r="K106" i="14"/>
  <c r="M106" i="15"/>
  <c r="L101" i="14"/>
  <c r="N101" i="15"/>
  <c r="K104" i="14"/>
  <c r="M104" i="15"/>
  <c r="N203" i="14"/>
  <c r="P203" i="15"/>
  <c r="M130" i="14"/>
  <c r="O130" i="15"/>
  <c r="M118" i="14"/>
  <c r="O118" i="15"/>
  <c r="M146" i="14"/>
  <c r="O146" i="15"/>
  <c r="O80" i="14"/>
  <c r="Q80" i="15"/>
  <c r="N47" i="14"/>
  <c r="P47" i="15"/>
  <c r="N185" i="14"/>
  <c r="P185" i="15"/>
  <c r="O166" i="14"/>
  <c r="Q166" i="15"/>
  <c r="N29" i="14"/>
  <c r="P29" i="15"/>
  <c r="O96" i="14"/>
  <c r="Q96" i="15"/>
  <c r="L7" i="14"/>
  <c r="N7" i="15"/>
  <c r="N7" i="14"/>
  <c r="P7" i="15"/>
  <c r="P73" i="14"/>
  <c r="R73" i="15"/>
  <c r="N177" i="14"/>
  <c r="P177" i="15"/>
  <c r="M144" i="14"/>
  <c r="O144" i="15"/>
  <c r="L155" i="14"/>
  <c r="N155" i="15"/>
  <c r="N53" i="14"/>
  <c r="P53" i="15"/>
  <c r="L115" i="14"/>
  <c r="N115" i="15"/>
  <c r="R124" i="8"/>
  <c r="S124" i="8" s="1"/>
  <c r="N67" i="14"/>
  <c r="P67" i="15"/>
  <c r="O72" i="14"/>
  <c r="Q72" i="15"/>
  <c r="O146" i="14"/>
  <c r="Q146" i="15"/>
  <c r="K114" i="14"/>
  <c r="M114" i="15"/>
  <c r="R142" i="8"/>
  <c r="S142" i="8" s="1"/>
  <c r="N16" i="8"/>
  <c r="L63" i="14"/>
  <c r="N63" i="15"/>
  <c r="O160" i="14"/>
  <c r="Q160" i="15"/>
  <c r="O116" i="14"/>
  <c r="Q116" i="15"/>
  <c r="O64" i="14"/>
  <c r="Q64" i="15"/>
  <c r="O162" i="14"/>
  <c r="Q162" i="15"/>
  <c r="L139" i="14"/>
  <c r="N139" i="15"/>
  <c r="K132" i="14"/>
  <c r="M132" i="15"/>
  <c r="K56" i="14"/>
  <c r="M56" i="15"/>
  <c r="K134" i="14"/>
  <c r="M134" i="15"/>
  <c r="N85" i="14"/>
  <c r="P85" i="15"/>
  <c r="M70" i="14"/>
  <c r="O70" i="15"/>
  <c r="M98" i="14"/>
  <c r="O98" i="15"/>
  <c r="L157" i="14"/>
  <c r="N157" i="15"/>
  <c r="N87" i="14"/>
  <c r="P87" i="15"/>
  <c r="P171" i="14"/>
  <c r="R171" i="15"/>
  <c r="N101" i="14"/>
  <c r="P101" i="15"/>
  <c r="L41" i="14"/>
  <c r="N41" i="15"/>
  <c r="N49" i="14"/>
  <c r="P49" i="15"/>
  <c r="O152" i="14"/>
  <c r="Q152" i="15"/>
  <c r="L35" i="14"/>
  <c r="N35" i="15"/>
  <c r="K30" i="14"/>
  <c r="M30" i="15"/>
  <c r="N191" i="14"/>
  <c r="P191" i="15"/>
  <c r="L169" i="14"/>
  <c r="N169" i="15"/>
  <c r="P137" i="14"/>
  <c r="R137" i="15"/>
  <c r="L167" i="14"/>
  <c r="N167" i="15"/>
  <c r="L113" i="14"/>
  <c r="N113" i="15"/>
  <c r="P109" i="14"/>
  <c r="R109" i="15"/>
  <c r="L91" i="14"/>
  <c r="N91" i="15"/>
  <c r="N109" i="14"/>
  <c r="P109" i="15"/>
  <c r="P11" i="14"/>
  <c r="R11" i="15"/>
  <c r="N61" i="14"/>
  <c r="P61" i="15"/>
  <c r="N187" i="14"/>
  <c r="P187" i="15"/>
  <c r="O98" i="14"/>
  <c r="Q98" i="15"/>
  <c r="N41" i="14"/>
  <c r="P41" i="15"/>
  <c r="M132" i="14"/>
  <c r="O132" i="15"/>
  <c r="P131" i="14"/>
  <c r="R131" i="15"/>
  <c r="O92" i="14"/>
  <c r="Q92" i="15"/>
  <c r="O144" i="14"/>
  <c r="Q144" i="15"/>
  <c r="L131" i="14"/>
  <c r="N131" i="15"/>
  <c r="L175" i="14"/>
  <c r="N175" i="15"/>
  <c r="K154" i="14"/>
  <c r="M154" i="15"/>
  <c r="K184" i="14"/>
  <c r="M184" i="15"/>
  <c r="L159" i="14"/>
  <c r="N159" i="15"/>
  <c r="K120" i="14"/>
  <c r="M120" i="15"/>
  <c r="K98" i="14"/>
  <c r="M98" i="15"/>
  <c r="K36" i="14"/>
  <c r="M36" i="15"/>
  <c r="N167" i="14"/>
  <c r="P167" i="15"/>
  <c r="M110" i="14"/>
  <c r="O110" i="15"/>
  <c r="M30" i="14"/>
  <c r="O30" i="15"/>
  <c r="M108" i="14"/>
  <c r="O108" i="15"/>
  <c r="L13" i="14"/>
  <c r="N13" i="15"/>
  <c r="N75" i="14"/>
  <c r="P75" i="15"/>
  <c r="P77" i="14"/>
  <c r="R77" i="15"/>
  <c r="L135" i="14"/>
  <c r="N135" i="15"/>
  <c r="L87" i="14"/>
  <c r="N87" i="15"/>
  <c r="Q11" i="15"/>
  <c r="O11" i="14"/>
  <c r="R80" i="8"/>
  <c r="S80" i="8" s="1"/>
  <c r="P98" i="8"/>
  <c r="P120" i="8"/>
  <c r="P132" i="8"/>
  <c r="P70" i="8"/>
  <c r="P108" i="8"/>
  <c r="P130" i="8"/>
  <c r="N98" i="8"/>
  <c r="N106" i="8"/>
  <c r="N150" i="8"/>
  <c r="N154" i="8"/>
  <c r="N134" i="8"/>
  <c r="N104" i="8"/>
  <c r="N120" i="8"/>
  <c r="N56" i="8"/>
  <c r="R126" i="8"/>
  <c r="S126" i="8" s="1"/>
  <c r="R92" i="8"/>
  <c r="S92" i="8" s="1"/>
  <c r="R166" i="8"/>
  <c r="S166" i="8" s="1"/>
  <c r="R164" i="8"/>
  <c r="S164" i="8" s="1"/>
  <c r="R170" i="8"/>
  <c r="S170" i="8" s="1"/>
  <c r="R146" i="8"/>
  <c r="S146" i="8" s="1"/>
  <c r="O70" i="14"/>
  <c r="R70" i="8"/>
  <c r="S70" i="8" s="1"/>
  <c r="R130" i="8"/>
  <c r="S130" i="8" s="1"/>
  <c r="R116" i="8"/>
  <c r="S116" i="8" s="1"/>
  <c r="R64" i="8"/>
  <c r="S64" i="8" s="1"/>
  <c r="M40" i="14"/>
  <c r="P40" i="8"/>
  <c r="M140" i="14"/>
  <c r="P140" i="8"/>
  <c r="M156" i="14"/>
  <c r="P156" i="8"/>
  <c r="M148" i="14"/>
  <c r="P148" i="8"/>
  <c r="M26" i="14"/>
  <c r="P26" i="8"/>
  <c r="M128" i="14"/>
  <c r="P128" i="8"/>
  <c r="M142" i="14"/>
  <c r="P142" i="8"/>
  <c r="M134" i="14"/>
  <c r="P134" i="8"/>
  <c r="M78" i="14"/>
  <c r="P78" i="8"/>
  <c r="M160" i="14"/>
  <c r="P160" i="8"/>
  <c r="K204" i="14"/>
  <c r="N204" i="8"/>
  <c r="N184" i="8"/>
  <c r="K32" i="14"/>
  <c r="N32" i="8"/>
  <c r="K78" i="14"/>
  <c r="N78" i="8"/>
  <c r="K166" i="14"/>
  <c r="N166" i="8"/>
  <c r="K124" i="14"/>
  <c r="N124" i="8"/>
  <c r="N30" i="8"/>
  <c r="K194" i="14"/>
  <c r="N194" i="8"/>
  <c r="K100" i="14"/>
  <c r="N100" i="8"/>
  <c r="K198" i="14"/>
  <c r="N198" i="8"/>
  <c r="K178" i="14"/>
  <c r="N178" i="8"/>
  <c r="O150" i="14"/>
  <c r="R150" i="8"/>
  <c r="S150" i="8" s="1"/>
  <c r="R96" i="8"/>
  <c r="S96" i="8" s="1"/>
  <c r="O94" i="14"/>
  <c r="R94" i="8"/>
  <c r="S94" i="8" s="1"/>
  <c r="O112" i="14"/>
  <c r="R112" i="8"/>
  <c r="S112" i="8" s="1"/>
  <c r="O206" i="14"/>
  <c r="R206" i="8"/>
  <c r="S206" i="8" s="1"/>
  <c r="R152" i="8"/>
  <c r="S152" i="8" s="1"/>
  <c r="R144" i="8"/>
  <c r="S144" i="8" s="1"/>
  <c r="O102" i="14"/>
  <c r="R102" i="8"/>
  <c r="S102" i="8" s="1"/>
  <c r="O136" i="14"/>
  <c r="R136" i="8"/>
  <c r="S136" i="8" s="1"/>
  <c r="O56" i="14"/>
  <c r="R56" i="8"/>
  <c r="S56" i="8" s="1"/>
  <c r="O114" i="14"/>
  <c r="R114" i="8"/>
  <c r="S114" i="8" s="1"/>
  <c r="O120" i="14"/>
  <c r="R120" i="8"/>
  <c r="S120" i="8" s="1"/>
  <c r="O100" i="14"/>
  <c r="R100" i="8"/>
  <c r="S100" i="8" s="1"/>
  <c r="R72" i="8"/>
  <c r="S72" i="8" s="1"/>
  <c r="O48" i="14"/>
  <c r="R48" i="8"/>
  <c r="S48" i="8" s="1"/>
  <c r="O60" i="14"/>
  <c r="R60" i="8"/>
  <c r="S60" i="8" s="1"/>
  <c r="O178" i="14"/>
  <c r="R178" i="8"/>
  <c r="S178" i="8" s="1"/>
  <c r="O198" i="14"/>
  <c r="R198" i="8"/>
  <c r="S198" i="8" s="1"/>
  <c r="O204" i="14"/>
  <c r="R204" i="8"/>
  <c r="S204" i="8" s="1"/>
  <c r="P144" i="8"/>
  <c r="K130" i="14"/>
  <c r="N130" i="8"/>
  <c r="O176" i="14"/>
  <c r="R176" i="8"/>
  <c r="S176" i="8" s="1"/>
  <c r="K28" i="14"/>
  <c r="N28" i="8"/>
  <c r="O168" i="14"/>
  <c r="R168" i="8"/>
  <c r="S168" i="8" s="1"/>
  <c r="M46" i="14"/>
  <c r="P46" i="8"/>
  <c r="O84" i="14"/>
  <c r="R84" i="8"/>
  <c r="S84" i="8" s="1"/>
  <c r="M84" i="14"/>
  <c r="P84" i="8"/>
  <c r="K186" i="14"/>
  <c r="N186" i="8"/>
  <c r="M190" i="14"/>
  <c r="P190" i="8"/>
  <c r="K86" i="14"/>
  <c r="N86" i="8"/>
  <c r="M80" i="14"/>
  <c r="P80" i="8"/>
  <c r="M60" i="14"/>
  <c r="P60" i="8"/>
  <c r="M94" i="14"/>
  <c r="P94" i="8"/>
  <c r="M138" i="14"/>
  <c r="P138" i="8"/>
  <c r="M174" i="14"/>
  <c r="P174" i="8"/>
  <c r="M82" i="14"/>
  <c r="P82" i="8"/>
  <c r="R98" i="8"/>
  <c r="S98" i="8" s="1"/>
  <c r="O134" i="14"/>
  <c r="R134" i="8"/>
  <c r="S134" i="8" s="1"/>
  <c r="K96" i="14"/>
  <c r="N96" i="8"/>
  <c r="K200" i="14"/>
  <c r="N200" i="8"/>
  <c r="K26" i="14"/>
  <c r="N26" i="8"/>
  <c r="K112" i="14"/>
  <c r="N112" i="8"/>
  <c r="K20" i="14"/>
  <c r="N20" i="8"/>
  <c r="M12" i="14"/>
  <c r="P12" i="8"/>
  <c r="M52" i="14"/>
  <c r="P52" i="8"/>
  <c r="O88" i="14"/>
  <c r="R88" i="8"/>
  <c r="S88" i="8" s="1"/>
  <c r="M154" i="14"/>
  <c r="P154" i="8"/>
  <c r="O62" i="14"/>
  <c r="R62" i="8"/>
  <c r="S62" i="8" s="1"/>
  <c r="K52" i="14"/>
  <c r="N52" i="8"/>
  <c r="M176" i="14"/>
  <c r="P176" i="8"/>
  <c r="M124" i="14"/>
  <c r="P124" i="8"/>
  <c r="M194" i="14"/>
  <c r="P194" i="8"/>
  <c r="O118" i="14"/>
  <c r="R118" i="8"/>
  <c r="S118" i="8" s="1"/>
  <c r="O86" i="14"/>
  <c r="R86" i="8"/>
  <c r="S86" i="8" s="1"/>
  <c r="M22" i="14"/>
  <c r="P22" i="8"/>
  <c r="O128" i="14"/>
  <c r="R128" i="8"/>
  <c r="S128" i="8" s="1"/>
  <c r="M126" i="14"/>
  <c r="P126" i="8"/>
  <c r="K202" i="14"/>
  <c r="N202" i="8"/>
  <c r="K80" i="14"/>
  <c r="N80" i="8"/>
  <c r="O184" i="14"/>
  <c r="R184" i="8"/>
  <c r="S184" i="8" s="1"/>
  <c r="O52" i="14"/>
  <c r="R52" i="8"/>
  <c r="S52" i="8" s="1"/>
  <c r="M158" i="14"/>
  <c r="P158" i="8"/>
  <c r="M152" i="14"/>
  <c r="P152" i="8"/>
  <c r="M106" i="14"/>
  <c r="P106" i="8"/>
  <c r="M104" i="14"/>
  <c r="P104" i="8"/>
  <c r="O174" i="14"/>
  <c r="R174" i="8"/>
  <c r="S174" i="8" s="1"/>
  <c r="M10" i="14"/>
  <c r="P10" i="8"/>
  <c r="O90" i="14"/>
  <c r="R90" i="8"/>
  <c r="S90" i="8" s="1"/>
  <c r="K90" i="14"/>
  <c r="N90" i="8"/>
  <c r="K122" i="14"/>
  <c r="N122" i="8"/>
  <c r="K76" i="14"/>
  <c r="N76" i="8"/>
  <c r="M34" i="14"/>
  <c r="P34" i="8"/>
  <c r="K94" i="14"/>
  <c r="N94" i="8"/>
  <c r="K138" i="14"/>
  <c r="N138" i="8"/>
  <c r="K142" i="14"/>
  <c r="N142" i="8"/>
  <c r="O106" i="14"/>
  <c r="R106" i="8"/>
  <c r="S106" i="8" s="1"/>
  <c r="K18" i="14"/>
  <c r="N18" i="8"/>
  <c r="M166" i="14"/>
  <c r="P166" i="8"/>
  <c r="O186" i="14"/>
  <c r="R186" i="8"/>
  <c r="S186" i="8" s="1"/>
  <c r="O13" i="14"/>
  <c r="K22" i="14"/>
  <c r="N22" i="8"/>
  <c r="M32" i="14"/>
  <c r="P32" i="8"/>
  <c r="K84" i="14"/>
  <c r="N84" i="8"/>
  <c r="K152" i="14"/>
  <c r="N152" i="8"/>
  <c r="O122" i="14"/>
  <c r="R122" i="8"/>
  <c r="S122" i="8" s="1"/>
  <c r="M90" i="14"/>
  <c r="P90" i="8"/>
  <c r="M182" i="14"/>
  <c r="P182" i="8"/>
  <c r="M116" i="14"/>
  <c r="P116" i="8"/>
  <c r="K12" i="14"/>
  <c r="N12" i="8"/>
  <c r="O196" i="14"/>
  <c r="R196" i="8"/>
  <c r="S196" i="8" s="1"/>
  <c r="M172" i="14"/>
  <c r="P172" i="8"/>
  <c r="M180" i="14"/>
  <c r="P180" i="8"/>
  <c r="K162" i="14"/>
  <c r="N162" i="8"/>
  <c r="M164" i="14"/>
  <c r="P164" i="8"/>
  <c r="O66" i="14"/>
  <c r="R66" i="8"/>
  <c r="S66" i="8" s="1"/>
  <c r="K70" i="14"/>
  <c r="N70" i="8"/>
  <c r="M14" i="14"/>
  <c r="P14" i="8"/>
  <c r="O194" i="14"/>
  <c r="R194" i="8"/>
  <c r="S194" i="8" s="1"/>
  <c r="K54" i="14"/>
  <c r="N54" i="8"/>
  <c r="M114" i="14"/>
  <c r="P114" i="8"/>
  <c r="K50" i="14"/>
  <c r="N50" i="8"/>
  <c r="K60" i="14"/>
  <c r="N60" i="8"/>
  <c r="K72" i="14"/>
  <c r="N72" i="8"/>
  <c r="O202" i="14"/>
  <c r="R202" i="8"/>
  <c r="S202" i="8" s="1"/>
  <c r="M200" i="14"/>
  <c r="P200" i="8"/>
  <c r="M74" i="14"/>
  <c r="P74" i="8"/>
  <c r="O58" i="14"/>
  <c r="R58" i="8"/>
  <c r="S58" i="8" s="1"/>
  <c r="M38" i="14"/>
  <c r="P38" i="8"/>
  <c r="K164" i="14"/>
  <c r="N164" i="8"/>
  <c r="M184" i="14"/>
  <c r="P184" i="8"/>
  <c r="O140" i="14"/>
  <c r="R140" i="8"/>
  <c r="S140" i="8" s="1"/>
  <c r="M36" i="14"/>
  <c r="P36" i="8"/>
  <c r="K46" i="14"/>
  <c r="N46" i="8"/>
  <c r="K44" i="14"/>
  <c r="N44" i="8"/>
  <c r="O82" i="14"/>
  <c r="R82" i="8"/>
  <c r="S82" i="8" s="1"/>
  <c r="M64" i="14"/>
  <c r="P64" i="8"/>
  <c r="K190" i="14"/>
  <c r="N190" i="8"/>
  <c r="M96" i="14"/>
  <c r="P96" i="8"/>
  <c r="K126" i="14"/>
  <c r="N126" i="8"/>
  <c r="M18" i="14"/>
  <c r="P18" i="8"/>
  <c r="M112" i="14"/>
  <c r="P112" i="8"/>
  <c r="O76" i="14"/>
  <c r="R76" i="8"/>
  <c r="S76" i="8" s="1"/>
  <c r="O190" i="14"/>
  <c r="R190" i="8"/>
  <c r="S190" i="8" s="1"/>
  <c r="K62" i="14"/>
  <c r="N62" i="8"/>
  <c r="M20" i="14"/>
  <c r="P20" i="8"/>
  <c r="M202" i="14"/>
  <c r="P202" i="8"/>
  <c r="K180" i="14"/>
  <c r="N180" i="8"/>
  <c r="K74" i="14"/>
  <c r="N74" i="8"/>
  <c r="K68" i="14"/>
  <c r="N68" i="8"/>
  <c r="O10" i="14"/>
  <c r="R10" i="8"/>
  <c r="S10" i="8" s="1"/>
  <c r="O154" i="14"/>
  <c r="R154" i="8"/>
  <c r="S154" i="8" s="1"/>
  <c r="K108" i="14"/>
  <c r="N108" i="8"/>
  <c r="K48" i="14"/>
  <c r="N48" i="8"/>
  <c r="O180" i="14"/>
  <c r="R180" i="8"/>
  <c r="S180" i="8" s="1"/>
  <c r="O156" i="14"/>
  <c r="R156" i="8"/>
  <c r="S156" i="8" s="1"/>
  <c r="O192" i="14"/>
  <c r="R192" i="8"/>
  <c r="S192" i="8" s="1"/>
  <c r="O158" i="14"/>
  <c r="R158" i="8"/>
  <c r="S158" i="8" s="1"/>
  <c r="O200" i="14"/>
  <c r="R200" i="8"/>
  <c r="S200" i="8" s="1"/>
  <c r="M92" i="14"/>
  <c r="P92" i="8"/>
  <c r="O108" i="14"/>
  <c r="R108" i="8"/>
  <c r="S108" i="8" s="1"/>
  <c r="O182" i="14"/>
  <c r="R182" i="8"/>
  <c r="S182" i="8" s="1"/>
  <c r="O50" i="14"/>
  <c r="R50" i="8"/>
  <c r="S50" i="8" s="1"/>
  <c r="K188" i="14"/>
  <c r="N188" i="8"/>
  <c r="M58" i="14"/>
  <c r="P58" i="8"/>
  <c r="M198" i="14"/>
  <c r="P198" i="8"/>
  <c r="M56" i="14"/>
  <c r="P56" i="8"/>
  <c r="M136" i="14"/>
  <c r="P136" i="8"/>
  <c r="M170" i="14"/>
  <c r="P170" i="8"/>
  <c r="K172" i="14"/>
  <c r="N172" i="8"/>
  <c r="O54" i="14"/>
  <c r="R54" i="8"/>
  <c r="S54" i="8" s="1"/>
  <c r="K10" i="14"/>
  <c r="N10" i="8"/>
  <c r="O46" i="14"/>
  <c r="R46" i="8"/>
  <c r="S46" i="8" s="1"/>
  <c r="M196" i="14"/>
  <c r="P196" i="8"/>
  <c r="M122" i="14"/>
  <c r="P122" i="8"/>
  <c r="M206" i="14"/>
  <c r="P206" i="8"/>
  <c r="M162" i="14"/>
  <c r="P162" i="8"/>
  <c r="BE14" i="1"/>
  <c r="AS13" i="6"/>
  <c r="AT16" i="1"/>
  <c r="AV16" i="1" s="1"/>
  <c r="AR15" i="6"/>
  <c r="AQ18" i="6"/>
  <c r="AS18" i="1"/>
  <c r="AA7" i="1"/>
  <c r="AA6" i="1"/>
  <c r="U7" i="1"/>
  <c r="U6" i="1"/>
  <c r="O7" i="1"/>
  <c r="O6" i="1"/>
  <c r="I7" i="1"/>
  <c r="I6" i="1"/>
  <c r="O14" i="14" l="1"/>
  <c r="Q16" i="8"/>
  <c r="Q17" i="8"/>
  <c r="P45" i="14"/>
  <c r="R45" i="15"/>
  <c r="N55" i="14"/>
  <c r="P55" i="15"/>
  <c r="P107" i="14"/>
  <c r="R107" i="15"/>
  <c r="P179" i="14"/>
  <c r="R179" i="15"/>
  <c r="L73" i="14"/>
  <c r="N73" i="15"/>
  <c r="P75" i="14"/>
  <c r="R75" i="15"/>
  <c r="N113" i="14"/>
  <c r="P113" i="15"/>
  <c r="P55" i="14"/>
  <c r="R55" i="15"/>
  <c r="P101" i="14"/>
  <c r="R101" i="15"/>
  <c r="P205" i="14"/>
  <c r="R205" i="15"/>
  <c r="P93" i="14"/>
  <c r="R93" i="15"/>
  <c r="L165" i="14"/>
  <c r="N165" i="15"/>
  <c r="L31" i="14"/>
  <c r="N31" i="15"/>
  <c r="P69" i="14"/>
  <c r="R69" i="15"/>
  <c r="P163" i="14"/>
  <c r="R163" i="15"/>
  <c r="L55" i="14"/>
  <c r="N55" i="15"/>
  <c r="L153" i="14"/>
  <c r="N153" i="15"/>
  <c r="N129" i="14"/>
  <c r="P129" i="15"/>
  <c r="N119" i="14"/>
  <c r="P119" i="15"/>
  <c r="P141" i="14"/>
  <c r="R141" i="15"/>
  <c r="N121" i="14"/>
  <c r="P121" i="15"/>
  <c r="N169" i="14"/>
  <c r="P169" i="15"/>
  <c r="N57" i="14"/>
  <c r="P57" i="15"/>
  <c r="P191" i="14"/>
  <c r="R191" i="15"/>
  <c r="P9" i="14"/>
  <c r="R9" i="15"/>
  <c r="L61" i="14"/>
  <c r="N61" i="15"/>
  <c r="N95" i="14"/>
  <c r="P95" i="15"/>
  <c r="L43" i="14"/>
  <c r="N43" i="15"/>
  <c r="N183" i="14"/>
  <c r="P183" i="15"/>
  <c r="N73" i="14"/>
  <c r="P73" i="15"/>
  <c r="L59" i="14"/>
  <c r="N59" i="15"/>
  <c r="L69" i="14"/>
  <c r="N69" i="15"/>
  <c r="N179" i="14"/>
  <c r="P179" i="15"/>
  <c r="N115" i="14"/>
  <c r="P115" i="15"/>
  <c r="L151" i="14"/>
  <c r="N151" i="15"/>
  <c r="N165" i="14"/>
  <c r="P165" i="15"/>
  <c r="L137" i="14"/>
  <c r="N137" i="15"/>
  <c r="L121" i="14"/>
  <c r="N121" i="15"/>
  <c r="P173" i="14"/>
  <c r="R173" i="15"/>
  <c r="N105" i="14"/>
  <c r="P105" i="15"/>
  <c r="N173" i="14"/>
  <c r="P173" i="15"/>
  <c r="N79" i="14"/>
  <c r="P79" i="15"/>
  <c r="N83" i="14"/>
  <c r="P83" i="15"/>
  <c r="L27" i="14"/>
  <c r="N27" i="15"/>
  <c r="P119" i="14"/>
  <c r="R119" i="15"/>
  <c r="N195" i="14"/>
  <c r="P195" i="15"/>
  <c r="L171" i="14"/>
  <c r="N171" i="15"/>
  <c r="N197" i="14"/>
  <c r="P197" i="15"/>
  <c r="P181" i="14"/>
  <c r="R181" i="15"/>
  <c r="P157" i="14"/>
  <c r="R157" i="15"/>
  <c r="L47" i="14"/>
  <c r="N47" i="15"/>
  <c r="L67" i="14"/>
  <c r="N67" i="15"/>
  <c r="N19" i="14"/>
  <c r="P19" i="15"/>
  <c r="N111" i="14"/>
  <c r="P111" i="15"/>
  <c r="L125" i="14"/>
  <c r="N125" i="15"/>
  <c r="P81" i="14"/>
  <c r="R81" i="15"/>
  <c r="L45" i="14"/>
  <c r="N45" i="15"/>
  <c r="P139" i="14"/>
  <c r="R139" i="15"/>
  <c r="L163" i="14"/>
  <c r="N163" i="15"/>
  <c r="P57" i="14"/>
  <c r="R57" i="15"/>
  <c r="N199" i="14"/>
  <c r="P199" i="15"/>
  <c r="L71" i="14"/>
  <c r="N71" i="15"/>
  <c r="L49" i="14"/>
  <c r="N49" i="15"/>
  <c r="L53" i="14"/>
  <c r="N53" i="15"/>
  <c r="N13" i="14"/>
  <c r="P13" i="15"/>
  <c r="P65" i="14"/>
  <c r="R65" i="15"/>
  <c r="L161" i="14"/>
  <c r="N161" i="15"/>
  <c r="N171" i="14"/>
  <c r="P171" i="15"/>
  <c r="L11" i="14"/>
  <c r="N11" i="15"/>
  <c r="N181" i="14"/>
  <c r="P181" i="15"/>
  <c r="P121" i="14"/>
  <c r="R121" i="15"/>
  <c r="L83" i="14"/>
  <c r="N83" i="15"/>
  <c r="L21" i="14"/>
  <c r="N21" i="15"/>
  <c r="P185" i="14"/>
  <c r="R185" i="15"/>
  <c r="L17" i="14"/>
  <c r="N17" i="15"/>
  <c r="L141" i="14"/>
  <c r="N141" i="15"/>
  <c r="L93" i="14"/>
  <c r="N93" i="15"/>
  <c r="L75" i="14"/>
  <c r="N75" i="15"/>
  <c r="L89" i="14"/>
  <c r="N89" i="15"/>
  <c r="N9" i="14"/>
  <c r="P9" i="15"/>
  <c r="N103" i="14"/>
  <c r="P103" i="15"/>
  <c r="N151" i="14"/>
  <c r="P151" i="15"/>
  <c r="P51" i="14"/>
  <c r="R51" i="15"/>
  <c r="L79" i="14"/>
  <c r="N79" i="15"/>
  <c r="N125" i="14"/>
  <c r="P125" i="15"/>
  <c r="N21" i="14"/>
  <c r="P21" i="15"/>
  <c r="P117" i="14"/>
  <c r="R117" i="15"/>
  <c r="N123" i="14"/>
  <c r="P123" i="15"/>
  <c r="L51" i="14"/>
  <c r="N51" i="15"/>
  <c r="N153" i="14"/>
  <c r="P153" i="15"/>
  <c r="N51" i="14"/>
  <c r="P51" i="15"/>
  <c r="L19" i="14"/>
  <c r="N19" i="15"/>
  <c r="L25" i="14"/>
  <c r="N25" i="15"/>
  <c r="L95" i="14"/>
  <c r="N95" i="15"/>
  <c r="P97" i="14"/>
  <c r="R97" i="15"/>
  <c r="P197" i="14"/>
  <c r="R197" i="15"/>
  <c r="P59" i="14"/>
  <c r="R59" i="15"/>
  <c r="P71" i="14"/>
  <c r="R71" i="15"/>
  <c r="L177" i="14"/>
  <c r="N177" i="15"/>
  <c r="L99" i="14"/>
  <c r="N99" i="15"/>
  <c r="L29" i="14"/>
  <c r="N29" i="15"/>
  <c r="N159" i="14"/>
  <c r="P159" i="15"/>
  <c r="N133" i="14"/>
  <c r="P133" i="15"/>
  <c r="N127" i="14"/>
  <c r="P127" i="15"/>
  <c r="N147" i="14"/>
  <c r="P147" i="15"/>
  <c r="N139" i="14"/>
  <c r="P139" i="15"/>
  <c r="P63" i="14"/>
  <c r="R63" i="15"/>
  <c r="P165" i="14"/>
  <c r="R165" i="15"/>
  <c r="L119" i="14"/>
  <c r="N119" i="15"/>
  <c r="L149" i="14"/>
  <c r="N149" i="15"/>
  <c r="N107" i="14"/>
  <c r="P107" i="15"/>
  <c r="N97" i="14"/>
  <c r="P97" i="15"/>
  <c r="P123" i="14"/>
  <c r="R123" i="15"/>
  <c r="N161" i="14"/>
  <c r="P161" i="15"/>
  <c r="P53" i="14"/>
  <c r="R53" i="15"/>
  <c r="P49" i="14"/>
  <c r="R49" i="15"/>
  <c r="P199" i="14"/>
  <c r="R199" i="15"/>
  <c r="L107" i="14"/>
  <c r="N107" i="15"/>
  <c r="N201" i="14"/>
  <c r="P201" i="15"/>
  <c r="N17" i="14"/>
  <c r="P17" i="15"/>
  <c r="N63" i="14"/>
  <c r="P63" i="15"/>
  <c r="N35" i="14"/>
  <c r="P35" i="15"/>
  <c r="N37" i="14"/>
  <c r="P37" i="15"/>
  <c r="P201" i="14"/>
  <c r="R201" i="15"/>
  <c r="P193" i="14"/>
  <c r="R193" i="15"/>
  <c r="N163" i="14"/>
  <c r="P163" i="15"/>
  <c r="P195" i="14"/>
  <c r="R195" i="15"/>
  <c r="N89" i="14"/>
  <c r="P89" i="15"/>
  <c r="N31" i="14"/>
  <c r="P31" i="15"/>
  <c r="P105" i="14"/>
  <c r="R105" i="15"/>
  <c r="N33" i="14"/>
  <c r="P33" i="15"/>
  <c r="P89" i="14"/>
  <c r="R89" i="15"/>
  <c r="N157" i="14"/>
  <c r="P157" i="15"/>
  <c r="N93" i="14"/>
  <c r="P93" i="15"/>
  <c r="N189" i="14"/>
  <c r="P189" i="15"/>
  <c r="N45" i="14"/>
  <c r="P45" i="15"/>
  <c r="L129" i="14"/>
  <c r="N129" i="15"/>
  <c r="N205" i="14"/>
  <c r="P205" i="15"/>
  <c r="L9" i="14"/>
  <c r="N9" i="15"/>
  <c r="N135" i="14"/>
  <c r="P135" i="15"/>
  <c r="L187" i="14"/>
  <c r="N187" i="15"/>
  <c r="N91" i="14"/>
  <c r="P91" i="15"/>
  <c r="P155" i="14"/>
  <c r="R155" i="15"/>
  <c r="P153" i="14"/>
  <c r="R153" i="15"/>
  <c r="L179" i="14"/>
  <c r="N179" i="15"/>
  <c r="P189" i="14"/>
  <c r="R189" i="15"/>
  <c r="L189" i="14"/>
  <c r="N189" i="15"/>
  <c r="N81" i="14"/>
  <c r="P81" i="15"/>
  <c r="N137" i="14"/>
  <c r="P137" i="15"/>
  <c r="N59" i="14"/>
  <c r="P59" i="15"/>
  <c r="L85" i="14"/>
  <c r="N85" i="15"/>
  <c r="L185" i="14"/>
  <c r="N185" i="15"/>
  <c r="P83" i="14"/>
  <c r="R83" i="15"/>
  <c r="P167" i="14"/>
  <c r="R167" i="15"/>
  <c r="P175" i="14"/>
  <c r="R175" i="15"/>
  <c r="N143" i="14"/>
  <c r="P143" i="15"/>
  <c r="P99" i="14"/>
  <c r="R99" i="15"/>
  <c r="P113" i="14"/>
  <c r="R113" i="15"/>
  <c r="P135" i="14"/>
  <c r="R135" i="15"/>
  <c r="P143" i="14"/>
  <c r="R143" i="15"/>
  <c r="P111" i="14"/>
  <c r="R111" i="15"/>
  <c r="P95" i="14"/>
  <c r="R95" i="15"/>
  <c r="L123" i="14"/>
  <c r="N123" i="15"/>
  <c r="L77" i="14"/>
  <c r="N77" i="15"/>
  <c r="L183" i="14"/>
  <c r="N183" i="15"/>
  <c r="P115" i="14"/>
  <c r="R115" i="15"/>
  <c r="P145" i="14"/>
  <c r="R145" i="15"/>
  <c r="P91" i="14"/>
  <c r="R91" i="15"/>
  <c r="L103" i="14"/>
  <c r="N103" i="15"/>
  <c r="L105" i="14"/>
  <c r="N105" i="15"/>
  <c r="N69" i="14"/>
  <c r="P69" i="15"/>
  <c r="P79" i="14"/>
  <c r="R79" i="15"/>
  <c r="P183" i="14"/>
  <c r="R183" i="15"/>
  <c r="L201" i="14"/>
  <c r="N201" i="15"/>
  <c r="P127" i="14"/>
  <c r="R127" i="15"/>
  <c r="P85" i="14"/>
  <c r="R85" i="15"/>
  <c r="N193" i="14"/>
  <c r="P193" i="15"/>
  <c r="N175" i="14"/>
  <c r="P175" i="15"/>
  <c r="P61" i="14"/>
  <c r="R61" i="15"/>
  <c r="P87" i="14"/>
  <c r="R87" i="15"/>
  <c r="N11" i="14"/>
  <c r="P11" i="15"/>
  <c r="L111" i="14"/>
  <c r="N111" i="15"/>
  <c r="L199" i="14"/>
  <c r="N199" i="15"/>
  <c r="P133" i="14"/>
  <c r="R133" i="15"/>
  <c r="P203" i="14"/>
  <c r="R203" i="15"/>
  <c r="P177" i="14"/>
  <c r="R177" i="15"/>
  <c r="P47" i="14"/>
  <c r="R47" i="15"/>
  <c r="P151" i="14"/>
  <c r="R151" i="15"/>
  <c r="P149" i="14"/>
  <c r="R149" i="15"/>
  <c r="L197" i="14"/>
  <c r="N197" i="15"/>
  <c r="L193" i="14"/>
  <c r="N193" i="15"/>
  <c r="L203" i="14"/>
  <c r="N203" i="15"/>
  <c r="N77" i="14"/>
  <c r="P77" i="15"/>
  <c r="N141" i="14"/>
  <c r="P141" i="15"/>
  <c r="N25" i="14"/>
  <c r="P25" i="15"/>
  <c r="N155" i="14"/>
  <c r="P155" i="15"/>
  <c r="N39" i="14"/>
  <c r="P39" i="15"/>
  <c r="P129" i="14"/>
  <c r="R129" i="15"/>
  <c r="P169" i="14"/>
  <c r="R169" i="15"/>
  <c r="P125" i="14"/>
  <c r="R125" i="15"/>
  <c r="L133" i="14"/>
  <c r="N133" i="15"/>
  <c r="L97" i="14"/>
  <c r="N97" i="15"/>
  <c r="N131" i="14"/>
  <c r="P131" i="15"/>
  <c r="L15" i="14"/>
  <c r="N15" i="15"/>
  <c r="R14" i="8"/>
  <c r="S14" i="8" s="1"/>
  <c r="BE16" i="1"/>
  <c r="T5" i="6"/>
  <c r="AS15" i="6"/>
  <c r="N5" i="6"/>
  <c r="H5" i="6"/>
  <c r="Z5" i="6"/>
  <c r="AT18" i="1"/>
  <c r="AV18" i="1" s="1"/>
  <c r="AR17" i="6"/>
  <c r="AQ20" i="6"/>
  <c r="AS20" i="1"/>
  <c r="AB4" i="1"/>
  <c r="Z6" i="6"/>
  <c r="V4" i="1"/>
  <c r="T6" i="6"/>
  <c r="P4" i="1"/>
  <c r="N6" i="6"/>
  <c r="J4" i="1"/>
  <c r="H6" i="6"/>
  <c r="AA10" i="1"/>
  <c r="AA22" i="1" l="1"/>
  <c r="AU5" i="1"/>
  <c r="Q18" i="8"/>
  <c r="Q19" i="8"/>
  <c r="O15" i="14"/>
  <c r="Q15" i="15"/>
  <c r="P13" i="14"/>
  <c r="R13" i="15"/>
  <c r="AA30" i="1"/>
  <c r="AA14" i="1"/>
  <c r="AA8" i="1"/>
  <c r="U12" i="1"/>
  <c r="T11" i="6" s="1"/>
  <c r="U36" i="1"/>
  <c r="Q16" i="15"/>
  <c r="AA28" i="1"/>
  <c r="Z27" i="6" s="1"/>
  <c r="U10" i="1"/>
  <c r="U32" i="1"/>
  <c r="T31" i="6" s="1"/>
  <c r="U22" i="1"/>
  <c r="T21" i="6" s="1"/>
  <c r="O44" i="1"/>
  <c r="BE18" i="1"/>
  <c r="U24" i="1"/>
  <c r="T23" i="6" s="1"/>
  <c r="O18" i="1"/>
  <c r="U14" i="1"/>
  <c r="O14" i="1"/>
  <c r="O34" i="1"/>
  <c r="O32" i="1"/>
  <c r="O28" i="1"/>
  <c r="O30" i="1"/>
  <c r="N29" i="6" s="1"/>
  <c r="O26" i="1"/>
  <c r="O16" i="1"/>
  <c r="O12" i="1"/>
  <c r="P12" i="1" s="1"/>
  <c r="U40" i="1"/>
  <c r="T39" i="6" s="1"/>
  <c r="T35" i="6"/>
  <c r="Z21" i="6"/>
  <c r="AS17" i="6"/>
  <c r="T9" i="6"/>
  <c r="Z9" i="6"/>
  <c r="Z13" i="6"/>
  <c r="U18" i="1"/>
  <c r="U16" i="1"/>
  <c r="V16" i="1" s="1"/>
  <c r="Z29" i="6"/>
  <c r="Z7" i="6"/>
  <c r="AA26" i="1"/>
  <c r="N15" i="6"/>
  <c r="N43" i="6"/>
  <c r="AA36" i="1"/>
  <c r="I62" i="1"/>
  <c r="I58" i="1"/>
  <c r="I54" i="1"/>
  <c r="I50" i="1"/>
  <c r="I98" i="1"/>
  <c r="I198" i="1"/>
  <c r="I192" i="1"/>
  <c r="I186" i="1"/>
  <c r="I48" i="1"/>
  <c r="I46" i="1"/>
  <c r="I206" i="1"/>
  <c r="I204" i="1"/>
  <c r="I202" i="1"/>
  <c r="I200" i="1"/>
  <c r="I188" i="1"/>
  <c r="I184" i="1"/>
  <c r="I180" i="1"/>
  <c r="I176" i="1"/>
  <c r="I172" i="1"/>
  <c r="I168" i="1"/>
  <c r="I164" i="1"/>
  <c r="I160" i="1"/>
  <c r="I156" i="1"/>
  <c r="I152" i="1"/>
  <c r="I148" i="1"/>
  <c r="I144" i="1"/>
  <c r="I140" i="1"/>
  <c r="I136" i="1"/>
  <c r="I132" i="1"/>
  <c r="I128" i="1"/>
  <c r="I124" i="1"/>
  <c r="I120" i="1"/>
  <c r="I116" i="1"/>
  <c r="I112" i="1"/>
  <c r="I108" i="1"/>
  <c r="I104" i="1"/>
  <c r="I100" i="1"/>
  <c r="I96" i="1"/>
  <c r="I92" i="1"/>
  <c r="I88" i="1"/>
  <c r="I84" i="1"/>
  <c r="I80" i="1"/>
  <c r="I76" i="1"/>
  <c r="I72" i="1"/>
  <c r="I68" i="1"/>
  <c r="I64" i="1"/>
  <c r="I60" i="1"/>
  <c r="I56" i="1"/>
  <c r="I52" i="1"/>
  <c r="I196" i="1"/>
  <c r="I194" i="1"/>
  <c r="I190" i="1"/>
  <c r="I182" i="1"/>
  <c r="I174" i="1"/>
  <c r="I166" i="1"/>
  <c r="I158" i="1"/>
  <c r="I150" i="1"/>
  <c r="I142" i="1"/>
  <c r="I134" i="1"/>
  <c r="I126" i="1"/>
  <c r="I118" i="1"/>
  <c r="I110" i="1"/>
  <c r="I82" i="1"/>
  <c r="I66" i="1"/>
  <c r="I90" i="1"/>
  <c r="I178" i="1"/>
  <c r="I170" i="1"/>
  <c r="I162" i="1"/>
  <c r="I154" i="1"/>
  <c r="I146" i="1"/>
  <c r="I138" i="1"/>
  <c r="I130" i="1"/>
  <c r="I122" i="1"/>
  <c r="I114" i="1"/>
  <c r="I106" i="1"/>
  <c r="I74" i="1"/>
  <c r="I102" i="1"/>
  <c r="I94" i="1"/>
  <c r="I86" i="1"/>
  <c r="I78" i="1"/>
  <c r="I70" i="1"/>
  <c r="O3" i="6"/>
  <c r="O176" i="1"/>
  <c r="O168" i="1"/>
  <c r="O160" i="1"/>
  <c r="O152" i="1"/>
  <c r="O144" i="1"/>
  <c r="O136" i="1"/>
  <c r="O128" i="1"/>
  <c r="O120" i="1"/>
  <c r="O112" i="1"/>
  <c r="O188" i="1"/>
  <c r="O46" i="1"/>
  <c r="O206" i="1"/>
  <c r="O204" i="1"/>
  <c r="O202" i="1"/>
  <c r="O200" i="1"/>
  <c r="O172" i="1"/>
  <c r="O164" i="1"/>
  <c r="O156" i="1"/>
  <c r="O148" i="1"/>
  <c r="O140" i="1"/>
  <c r="O132" i="1"/>
  <c r="O124" i="1"/>
  <c r="O116" i="1"/>
  <c r="O108" i="1"/>
  <c r="O60" i="1"/>
  <c r="O56" i="1"/>
  <c r="O52" i="1"/>
  <c r="O48" i="1"/>
  <c r="O186" i="1"/>
  <c r="O196" i="1"/>
  <c r="O180" i="1"/>
  <c r="O194" i="1"/>
  <c r="O190" i="1"/>
  <c r="O182" i="1"/>
  <c r="O174" i="1"/>
  <c r="O166" i="1"/>
  <c r="O158" i="1"/>
  <c r="O150" i="1"/>
  <c r="O142" i="1"/>
  <c r="O134" i="1"/>
  <c r="O126" i="1"/>
  <c r="O118" i="1"/>
  <c r="O110" i="1"/>
  <c r="O100" i="1"/>
  <c r="O82" i="1"/>
  <c r="O198" i="1"/>
  <c r="O192" i="1"/>
  <c r="O184" i="1"/>
  <c r="O104" i="1"/>
  <c r="O96" i="1"/>
  <c r="O88" i="1"/>
  <c r="O80" i="1"/>
  <c r="O72" i="1"/>
  <c r="O64" i="1"/>
  <c r="O62" i="1"/>
  <c r="O58" i="1"/>
  <c r="O54" i="1"/>
  <c r="O50" i="1"/>
  <c r="O98" i="1"/>
  <c r="O84" i="1"/>
  <c r="O68" i="1"/>
  <c r="O178" i="1"/>
  <c r="O170" i="1"/>
  <c r="O162" i="1"/>
  <c r="O154" i="1"/>
  <c r="O146" i="1"/>
  <c r="O138" i="1"/>
  <c r="O130" i="1"/>
  <c r="O122" i="1"/>
  <c r="O114" i="1"/>
  <c r="O106" i="1"/>
  <c r="O92" i="1"/>
  <c r="O74" i="1"/>
  <c r="O102" i="1"/>
  <c r="O94" i="1"/>
  <c r="O86" i="1"/>
  <c r="O78" i="1"/>
  <c r="O70" i="1"/>
  <c r="O66" i="1"/>
  <c r="O90" i="1"/>
  <c r="O76" i="1"/>
  <c r="U3" i="6"/>
  <c r="U180" i="1"/>
  <c r="U194" i="1"/>
  <c r="U186" i="1"/>
  <c r="U62" i="1"/>
  <c r="U58" i="1"/>
  <c r="U54" i="1"/>
  <c r="U50" i="1"/>
  <c r="U188" i="1"/>
  <c r="U184" i="1"/>
  <c r="U176" i="1"/>
  <c r="U168" i="1"/>
  <c r="U160" i="1"/>
  <c r="U152" i="1"/>
  <c r="U144" i="1"/>
  <c r="U136" i="1"/>
  <c r="U128" i="1"/>
  <c r="U120" i="1"/>
  <c r="U112" i="1"/>
  <c r="U104" i="1"/>
  <c r="U96" i="1"/>
  <c r="U92" i="1"/>
  <c r="U88" i="1"/>
  <c r="U80" i="1"/>
  <c r="U76" i="1"/>
  <c r="U72" i="1"/>
  <c r="U64" i="1"/>
  <c r="U98" i="1"/>
  <c r="U100" i="1"/>
  <c r="U84" i="1"/>
  <c r="U68" i="1"/>
  <c r="U46" i="1"/>
  <c r="U206" i="1"/>
  <c r="U204" i="1"/>
  <c r="U202" i="1"/>
  <c r="U200" i="1"/>
  <c r="U198" i="1"/>
  <c r="U192" i="1"/>
  <c r="U172" i="1"/>
  <c r="U164" i="1"/>
  <c r="U156" i="1"/>
  <c r="U148" i="1"/>
  <c r="U140" i="1"/>
  <c r="U132" i="1"/>
  <c r="U124" i="1"/>
  <c r="U116" i="1"/>
  <c r="U108" i="1"/>
  <c r="U60" i="1"/>
  <c r="U56" i="1"/>
  <c r="U52" i="1"/>
  <c r="U48" i="1"/>
  <c r="U196" i="1"/>
  <c r="U190" i="1"/>
  <c r="U182" i="1"/>
  <c r="U174" i="1"/>
  <c r="U166" i="1"/>
  <c r="U158" i="1"/>
  <c r="U150" i="1"/>
  <c r="U142" i="1"/>
  <c r="U134" i="1"/>
  <c r="U126" i="1"/>
  <c r="U118" i="1"/>
  <c r="U110" i="1"/>
  <c r="U82" i="1"/>
  <c r="U66" i="1"/>
  <c r="U90" i="1"/>
  <c r="U178" i="1"/>
  <c r="U170" i="1"/>
  <c r="U162" i="1"/>
  <c r="U154" i="1"/>
  <c r="U146" i="1"/>
  <c r="U138" i="1"/>
  <c r="U130" i="1"/>
  <c r="U122" i="1"/>
  <c r="U114" i="1"/>
  <c r="U106" i="1"/>
  <c r="U74" i="1"/>
  <c r="U102" i="1"/>
  <c r="U94" i="1"/>
  <c r="U86" i="1"/>
  <c r="U78" i="1"/>
  <c r="U70" i="1"/>
  <c r="AA3" i="6"/>
  <c r="AA96" i="1"/>
  <c r="AA88" i="1"/>
  <c r="AA80" i="1"/>
  <c r="AA72" i="1"/>
  <c r="AA64" i="1"/>
  <c r="AA198" i="1"/>
  <c r="AA192" i="1"/>
  <c r="AA184" i="1"/>
  <c r="AA104" i="1"/>
  <c r="AA46" i="1"/>
  <c r="AA206" i="1"/>
  <c r="AA204" i="1"/>
  <c r="AA202" i="1"/>
  <c r="AA200" i="1"/>
  <c r="AA194" i="1"/>
  <c r="AA172" i="1"/>
  <c r="AA164" i="1"/>
  <c r="AA156" i="1"/>
  <c r="AA148" i="1"/>
  <c r="AA140" i="1"/>
  <c r="AA132" i="1"/>
  <c r="AA124" i="1"/>
  <c r="AA116" i="1"/>
  <c r="AA108" i="1"/>
  <c r="AA60" i="1"/>
  <c r="AA56" i="1"/>
  <c r="AA52" i="1"/>
  <c r="AA48" i="1"/>
  <c r="AA196" i="1"/>
  <c r="AA190" i="1"/>
  <c r="AA182" i="1"/>
  <c r="AA174" i="1"/>
  <c r="AA166" i="1"/>
  <c r="AA158" i="1"/>
  <c r="AA150" i="1"/>
  <c r="AA142" i="1"/>
  <c r="AA134" i="1"/>
  <c r="AA126" i="1"/>
  <c r="AA118" i="1"/>
  <c r="AA110" i="1"/>
  <c r="AA84" i="1"/>
  <c r="AA82" i="1"/>
  <c r="AA176" i="1"/>
  <c r="AA168" i="1"/>
  <c r="AA160" i="1"/>
  <c r="AA152" i="1"/>
  <c r="AA144" i="1"/>
  <c r="AA136" i="1"/>
  <c r="AA128" i="1"/>
  <c r="AA120" i="1"/>
  <c r="AA112" i="1"/>
  <c r="AA62" i="1"/>
  <c r="AA58" i="1"/>
  <c r="AA54" i="1"/>
  <c r="AA50" i="1"/>
  <c r="AA188" i="1"/>
  <c r="AA186" i="1"/>
  <c r="AA180" i="1"/>
  <c r="AA100" i="1"/>
  <c r="AA98" i="1"/>
  <c r="AA178" i="1"/>
  <c r="AA170" i="1"/>
  <c r="AA162" i="1"/>
  <c r="AA154" i="1"/>
  <c r="AA146" i="1"/>
  <c r="AA138" i="1"/>
  <c r="AA130" i="1"/>
  <c r="AA122" i="1"/>
  <c r="AA114" i="1"/>
  <c r="AA106" i="1"/>
  <c r="AA76" i="1"/>
  <c r="AA74" i="1"/>
  <c r="AA102" i="1"/>
  <c r="AA94" i="1"/>
  <c r="AA86" i="1"/>
  <c r="AA78" i="1"/>
  <c r="AA70" i="1"/>
  <c r="AA68" i="1"/>
  <c r="AA66" i="1"/>
  <c r="AA92" i="1"/>
  <c r="AA90" i="1"/>
  <c r="O8" i="1"/>
  <c r="O42" i="1"/>
  <c r="O24" i="1"/>
  <c r="O40" i="1"/>
  <c r="O22" i="1"/>
  <c r="O38" i="1"/>
  <c r="O10" i="1"/>
  <c r="O20" i="1"/>
  <c r="O36" i="1"/>
  <c r="U8" i="1"/>
  <c r="V8" i="1" s="1"/>
  <c r="U34" i="1"/>
  <c r="U20" i="1"/>
  <c r="U42" i="1"/>
  <c r="U30" i="1"/>
  <c r="U44" i="1"/>
  <c r="U28" i="1"/>
  <c r="U38" i="1"/>
  <c r="U26" i="1"/>
  <c r="AA42" i="1"/>
  <c r="AA18" i="1"/>
  <c r="AA40" i="1"/>
  <c r="AA20" i="1"/>
  <c r="AA44" i="1"/>
  <c r="AA16" i="1"/>
  <c r="AA38" i="1"/>
  <c r="AA34" i="1"/>
  <c r="AA24" i="1"/>
  <c r="AA12" i="1"/>
  <c r="AA32" i="1"/>
  <c r="AT20" i="1"/>
  <c r="AV20" i="1" s="1"/>
  <c r="AR19" i="6"/>
  <c r="AQ22" i="6"/>
  <c r="AS22" i="1"/>
  <c r="I16" i="1"/>
  <c r="I12" i="1"/>
  <c r="I24" i="1"/>
  <c r="I20" i="1"/>
  <c r="I3" i="6"/>
  <c r="I26" i="1"/>
  <c r="I14" i="1"/>
  <c r="I44" i="1"/>
  <c r="I8" i="1"/>
  <c r="I10" i="1"/>
  <c r="I42" i="1"/>
  <c r="I32" i="1"/>
  <c r="I40" i="1"/>
  <c r="I34" i="1"/>
  <c r="I36" i="1"/>
  <c r="I18" i="1"/>
  <c r="I38" i="1"/>
  <c r="I22" i="1"/>
  <c r="I28" i="1"/>
  <c r="I30" i="1"/>
  <c r="AB10" i="1"/>
  <c r="AB8" i="1"/>
  <c r="K8" i="8" s="1"/>
  <c r="AB14" i="1"/>
  <c r="V12" i="1"/>
  <c r="V10" i="1"/>
  <c r="I12" i="8" l="1"/>
  <c r="I13" i="8"/>
  <c r="K14" i="8"/>
  <c r="K15" i="8"/>
  <c r="K14" i="15" s="1"/>
  <c r="I8" i="8"/>
  <c r="I9" i="8"/>
  <c r="I16" i="8"/>
  <c r="I17" i="8"/>
  <c r="K11" i="8"/>
  <c r="K10" i="8"/>
  <c r="Q21" i="8"/>
  <c r="Q20" i="8"/>
  <c r="G12" i="8"/>
  <c r="G13" i="8"/>
  <c r="I10" i="8"/>
  <c r="I11" i="8"/>
  <c r="I7" i="14"/>
  <c r="K7" i="15"/>
  <c r="G7" i="14"/>
  <c r="I7" i="15"/>
  <c r="O17" i="14"/>
  <c r="Q17" i="15"/>
  <c r="K13" i="15"/>
  <c r="I13" i="14"/>
  <c r="N13" i="6"/>
  <c r="O16" i="14"/>
  <c r="R16" i="8"/>
  <c r="S16" i="8" s="1"/>
  <c r="N33" i="6"/>
  <c r="P14" i="1"/>
  <c r="P8" i="1"/>
  <c r="K9" i="8"/>
  <c r="K8" i="15" s="1"/>
  <c r="V14" i="1"/>
  <c r="T13" i="6"/>
  <c r="I8" i="15"/>
  <c r="N17" i="6"/>
  <c r="N31" i="6"/>
  <c r="BA8" i="1"/>
  <c r="AZ12" i="1"/>
  <c r="BB8" i="1"/>
  <c r="BB10" i="1"/>
  <c r="BA10" i="1"/>
  <c r="BA16" i="1"/>
  <c r="BE20" i="1"/>
  <c r="N25" i="6"/>
  <c r="BB14" i="1"/>
  <c r="BA12" i="1"/>
  <c r="J10" i="1"/>
  <c r="N11" i="6"/>
  <c r="N27" i="6"/>
  <c r="Z41" i="6"/>
  <c r="T17" i="6"/>
  <c r="U7" i="6"/>
  <c r="Z23" i="6"/>
  <c r="T43" i="6"/>
  <c r="U15" i="6"/>
  <c r="AA13" i="6"/>
  <c r="Z33" i="6"/>
  <c r="T25" i="6"/>
  <c r="T29" i="6"/>
  <c r="T7" i="6"/>
  <c r="Z35" i="6"/>
  <c r="AA9" i="6"/>
  <c r="U9" i="6"/>
  <c r="Z43" i="6"/>
  <c r="T33" i="6"/>
  <c r="O11" i="6"/>
  <c r="U11" i="6"/>
  <c r="AA7" i="6"/>
  <c r="Z31" i="6"/>
  <c r="Z37" i="6"/>
  <c r="Z39" i="6"/>
  <c r="T37" i="6"/>
  <c r="T41" i="6"/>
  <c r="Z25" i="6"/>
  <c r="Z11" i="6"/>
  <c r="Z15" i="6"/>
  <c r="Z17" i="6"/>
  <c r="T27" i="6"/>
  <c r="T15" i="6"/>
  <c r="AS19" i="6"/>
  <c r="Z19" i="6"/>
  <c r="T19" i="6"/>
  <c r="J8" i="1"/>
  <c r="H39" i="6"/>
  <c r="AB90" i="1"/>
  <c r="Z89" i="6"/>
  <c r="AB114" i="1"/>
  <c r="Z113" i="6"/>
  <c r="AB186" i="1"/>
  <c r="Z185" i="6"/>
  <c r="AB84" i="1"/>
  <c r="Z83" i="6"/>
  <c r="AB196" i="1"/>
  <c r="Z195" i="6"/>
  <c r="AB164" i="1"/>
  <c r="Z163" i="6"/>
  <c r="AB96" i="1"/>
  <c r="Z95" i="6"/>
  <c r="V138" i="1"/>
  <c r="T137" i="6"/>
  <c r="V134" i="1"/>
  <c r="T133" i="6"/>
  <c r="V60" i="1"/>
  <c r="T59" i="6"/>
  <c r="V46" i="1"/>
  <c r="T45" i="6"/>
  <c r="V136" i="1"/>
  <c r="T135" i="6"/>
  <c r="V186" i="1"/>
  <c r="T185" i="6"/>
  <c r="P74" i="1"/>
  <c r="N73" i="6"/>
  <c r="P154" i="1"/>
  <c r="N153" i="6"/>
  <c r="P54" i="1"/>
  <c r="N53" i="6"/>
  <c r="P158" i="1"/>
  <c r="N157" i="6"/>
  <c r="P60" i="1"/>
  <c r="N59" i="6"/>
  <c r="P204" i="1"/>
  <c r="N203" i="6"/>
  <c r="P176" i="1"/>
  <c r="N175" i="6"/>
  <c r="J138" i="1"/>
  <c r="H137" i="6"/>
  <c r="J134" i="1"/>
  <c r="H133" i="6"/>
  <c r="J194" i="1"/>
  <c r="H193" i="6"/>
  <c r="J92" i="1"/>
  <c r="H91" i="6"/>
  <c r="J140" i="1"/>
  <c r="H139" i="6"/>
  <c r="J172" i="1"/>
  <c r="H171" i="6"/>
  <c r="J192" i="1"/>
  <c r="H191" i="6"/>
  <c r="AB16" i="1"/>
  <c r="H17" i="6"/>
  <c r="H15" i="6"/>
  <c r="N23" i="6"/>
  <c r="AB74" i="1"/>
  <c r="Z73" i="6"/>
  <c r="AB98" i="1"/>
  <c r="Z97" i="6"/>
  <c r="AB136" i="1"/>
  <c r="Z135" i="6"/>
  <c r="AB142" i="1"/>
  <c r="Z141" i="6"/>
  <c r="AB108" i="1"/>
  <c r="Z107" i="6"/>
  <c r="AB204" i="1"/>
  <c r="Z203" i="6"/>
  <c r="V114" i="1"/>
  <c r="T113" i="6"/>
  <c r="V110" i="1"/>
  <c r="T109" i="6"/>
  <c r="V174" i="1"/>
  <c r="T173" i="6"/>
  <c r="V140" i="1"/>
  <c r="T139" i="6"/>
  <c r="V68" i="1"/>
  <c r="T67" i="6"/>
  <c r="V112" i="1"/>
  <c r="T111" i="6"/>
  <c r="V54" i="1"/>
  <c r="T53" i="6"/>
  <c r="P86" i="1"/>
  <c r="N85" i="6"/>
  <c r="P162" i="1"/>
  <c r="N161" i="6"/>
  <c r="P80" i="1"/>
  <c r="N79" i="6"/>
  <c r="P134" i="1"/>
  <c r="N133" i="6"/>
  <c r="P48" i="1"/>
  <c r="N47" i="6"/>
  <c r="P172" i="1"/>
  <c r="N171" i="6"/>
  <c r="P152" i="1"/>
  <c r="N151" i="6"/>
  <c r="J94" i="1"/>
  <c r="H93" i="6"/>
  <c r="J114" i="1"/>
  <c r="H113" i="6"/>
  <c r="J178" i="1"/>
  <c r="H177" i="6"/>
  <c r="J142" i="1"/>
  <c r="H141" i="6"/>
  <c r="J174" i="1"/>
  <c r="H173" i="6"/>
  <c r="J196" i="1"/>
  <c r="H195" i="6"/>
  <c r="J64" i="1"/>
  <c r="H63" i="6"/>
  <c r="J80" i="1"/>
  <c r="H79" i="6"/>
  <c r="J96" i="1"/>
  <c r="H95" i="6"/>
  <c r="J112" i="1"/>
  <c r="H111" i="6"/>
  <c r="J128" i="1"/>
  <c r="H127" i="6"/>
  <c r="J144" i="1"/>
  <c r="H143" i="6"/>
  <c r="J160" i="1"/>
  <c r="H159" i="6"/>
  <c r="J176" i="1"/>
  <c r="H175" i="6"/>
  <c r="J200" i="1"/>
  <c r="H199" i="6"/>
  <c r="J46" i="1"/>
  <c r="H45" i="6"/>
  <c r="J198" i="1"/>
  <c r="H197" i="6"/>
  <c r="J58" i="1"/>
  <c r="H57" i="6"/>
  <c r="P72" i="1"/>
  <c r="N71" i="6"/>
  <c r="P82" i="1"/>
  <c r="N81" i="6"/>
  <c r="P190" i="1"/>
  <c r="N189" i="6"/>
  <c r="P164" i="1"/>
  <c r="N163" i="6"/>
  <c r="P144" i="1"/>
  <c r="N143" i="6"/>
  <c r="J86" i="1"/>
  <c r="H85" i="6"/>
  <c r="J170" i="1"/>
  <c r="H169" i="6"/>
  <c r="J166" i="1"/>
  <c r="H165" i="6"/>
  <c r="J76" i="1"/>
  <c r="H75" i="6"/>
  <c r="J124" i="1"/>
  <c r="H123" i="6"/>
  <c r="J188" i="1"/>
  <c r="H187" i="6"/>
  <c r="J54" i="1"/>
  <c r="H53" i="6"/>
  <c r="H31" i="6"/>
  <c r="AB92" i="1"/>
  <c r="Z91" i="6"/>
  <c r="AB122" i="1"/>
  <c r="Z121" i="6"/>
  <c r="AB188" i="1"/>
  <c r="Z187" i="6"/>
  <c r="AB168" i="1"/>
  <c r="Z167" i="6"/>
  <c r="AB48" i="1"/>
  <c r="Z47" i="6"/>
  <c r="AB172" i="1"/>
  <c r="Z171" i="6"/>
  <c r="AB184" i="1"/>
  <c r="Z183" i="6"/>
  <c r="V94" i="1"/>
  <c r="T93" i="6"/>
  <c r="V178" i="1"/>
  <c r="T177" i="6"/>
  <c r="V48" i="1"/>
  <c r="T47" i="6"/>
  <c r="V172" i="1"/>
  <c r="T171" i="6"/>
  <c r="V64" i="1"/>
  <c r="T63" i="6"/>
  <c r="V144" i="1"/>
  <c r="T143" i="6"/>
  <c r="V194" i="1"/>
  <c r="T193" i="6"/>
  <c r="P92" i="1"/>
  <c r="N91" i="6"/>
  <c r="P84" i="1"/>
  <c r="N83" i="6"/>
  <c r="P184" i="1"/>
  <c r="N183" i="6"/>
  <c r="P166" i="1"/>
  <c r="N165" i="6"/>
  <c r="P108" i="1"/>
  <c r="N107" i="6"/>
  <c r="P206" i="1"/>
  <c r="N205" i="6"/>
  <c r="P120" i="1"/>
  <c r="N119" i="6"/>
  <c r="J110" i="1"/>
  <c r="H109" i="6"/>
  <c r="H41" i="6"/>
  <c r="H19" i="6"/>
  <c r="N37" i="6"/>
  <c r="N41" i="6"/>
  <c r="AB66" i="1"/>
  <c r="Z65" i="6"/>
  <c r="AB86" i="1"/>
  <c r="Z85" i="6"/>
  <c r="AB76" i="1"/>
  <c r="Z75" i="6"/>
  <c r="AB130" i="1"/>
  <c r="Z129" i="6"/>
  <c r="AB162" i="1"/>
  <c r="Z161" i="6"/>
  <c r="AB100" i="1"/>
  <c r="Z99" i="6"/>
  <c r="AB50" i="1"/>
  <c r="Z49" i="6"/>
  <c r="AB112" i="1"/>
  <c r="Z111" i="6"/>
  <c r="AB144" i="1"/>
  <c r="Z143" i="6"/>
  <c r="AB176" i="1"/>
  <c r="Z175" i="6"/>
  <c r="AB118" i="1"/>
  <c r="Z117" i="6"/>
  <c r="AB150" i="1"/>
  <c r="Z149" i="6"/>
  <c r="AB182" i="1"/>
  <c r="Z181" i="6"/>
  <c r="AB52" i="1"/>
  <c r="Z51" i="6"/>
  <c r="AB116" i="1"/>
  <c r="Z115" i="6"/>
  <c r="AB148" i="1"/>
  <c r="Z147" i="6"/>
  <c r="AB194" i="1"/>
  <c r="Z193" i="6"/>
  <c r="AB206" i="1"/>
  <c r="Z205" i="6"/>
  <c r="AB192" i="1"/>
  <c r="Z191" i="6"/>
  <c r="AB80" i="1"/>
  <c r="Z79" i="6"/>
  <c r="V70" i="1"/>
  <c r="T69" i="6"/>
  <c r="V102" i="1"/>
  <c r="T101" i="6"/>
  <c r="V122" i="1"/>
  <c r="T121" i="6"/>
  <c r="V154" i="1"/>
  <c r="T153" i="6"/>
  <c r="V90" i="1"/>
  <c r="T89" i="6"/>
  <c r="V118" i="1"/>
  <c r="T117" i="6"/>
  <c r="V150" i="1"/>
  <c r="T149" i="6"/>
  <c r="V182" i="1"/>
  <c r="T181" i="6"/>
  <c r="V52" i="1"/>
  <c r="T51" i="6"/>
  <c r="V116" i="1"/>
  <c r="T115" i="6"/>
  <c r="V148" i="1"/>
  <c r="T147" i="6"/>
  <c r="V192" i="1"/>
  <c r="T191" i="6"/>
  <c r="V204" i="1"/>
  <c r="T203" i="6"/>
  <c r="V84" i="1"/>
  <c r="T83" i="6"/>
  <c r="V72" i="1"/>
  <c r="T71" i="6"/>
  <c r="V92" i="1"/>
  <c r="T91" i="6"/>
  <c r="V120" i="1"/>
  <c r="T119" i="6"/>
  <c r="V152" i="1"/>
  <c r="T151" i="6"/>
  <c r="V184" i="1"/>
  <c r="T183" i="6"/>
  <c r="V58" i="1"/>
  <c r="T57" i="6"/>
  <c r="V180" i="1"/>
  <c r="T179" i="6"/>
  <c r="P66" i="1"/>
  <c r="N65" i="6"/>
  <c r="P94" i="1"/>
  <c r="N93" i="6"/>
  <c r="P106" i="1"/>
  <c r="N105" i="6"/>
  <c r="P138" i="1"/>
  <c r="N137" i="6"/>
  <c r="P170" i="1"/>
  <c r="N169" i="6"/>
  <c r="P98" i="1"/>
  <c r="N97" i="6"/>
  <c r="P62" i="1"/>
  <c r="N61" i="6"/>
  <c r="P88" i="1"/>
  <c r="N87" i="6"/>
  <c r="P192" i="1"/>
  <c r="N191" i="6"/>
  <c r="P110" i="1"/>
  <c r="N109" i="6"/>
  <c r="P142" i="1"/>
  <c r="N141" i="6"/>
  <c r="P174" i="1"/>
  <c r="N173" i="6"/>
  <c r="P180" i="1"/>
  <c r="N179" i="6"/>
  <c r="P52" i="1"/>
  <c r="N51" i="6"/>
  <c r="P116" i="1"/>
  <c r="N115" i="6"/>
  <c r="P148" i="1"/>
  <c r="N147" i="6"/>
  <c r="P200" i="1"/>
  <c r="N199" i="6"/>
  <c r="P46" i="1"/>
  <c r="N45" i="6"/>
  <c r="P128" i="1"/>
  <c r="N127" i="6"/>
  <c r="P160" i="1"/>
  <c r="N159" i="6"/>
  <c r="J70" i="1"/>
  <c r="H69" i="6"/>
  <c r="J102" i="1"/>
  <c r="H101" i="6"/>
  <c r="J122" i="1"/>
  <c r="H121" i="6"/>
  <c r="J154" i="1"/>
  <c r="H153" i="6"/>
  <c r="J90" i="1"/>
  <c r="H89" i="6"/>
  <c r="J118" i="1"/>
  <c r="H117" i="6"/>
  <c r="J150" i="1"/>
  <c r="H149" i="6"/>
  <c r="J182" i="1"/>
  <c r="H181" i="6"/>
  <c r="J52" i="1"/>
  <c r="H51" i="6"/>
  <c r="J68" i="1"/>
  <c r="H67" i="6"/>
  <c r="J84" i="1"/>
  <c r="H83" i="6"/>
  <c r="J100" i="1"/>
  <c r="H99" i="6"/>
  <c r="J116" i="1"/>
  <c r="H115" i="6"/>
  <c r="J132" i="1"/>
  <c r="H131" i="6"/>
  <c r="J148" i="1"/>
  <c r="H147" i="6"/>
  <c r="J164" i="1"/>
  <c r="H163" i="6"/>
  <c r="J180" i="1"/>
  <c r="H179" i="6"/>
  <c r="J202" i="1"/>
  <c r="H201" i="6"/>
  <c r="J48" i="1"/>
  <c r="H47" i="6"/>
  <c r="J98" i="1"/>
  <c r="H97" i="6"/>
  <c r="J62" i="1"/>
  <c r="H61" i="6"/>
  <c r="H37" i="6"/>
  <c r="H11" i="6"/>
  <c r="N19" i="6"/>
  <c r="N39" i="6"/>
  <c r="AB70" i="1"/>
  <c r="Z69" i="6"/>
  <c r="AB102" i="1"/>
  <c r="Z101" i="6"/>
  <c r="AB146" i="1"/>
  <c r="Z145" i="6"/>
  <c r="AB178" i="1"/>
  <c r="Z177" i="6"/>
  <c r="AB58" i="1"/>
  <c r="Z57" i="6"/>
  <c r="AB128" i="1"/>
  <c r="Z127" i="6"/>
  <c r="AB160" i="1"/>
  <c r="Z159" i="6"/>
  <c r="AB134" i="1"/>
  <c r="Z133" i="6"/>
  <c r="AB166" i="1"/>
  <c r="Z165" i="6"/>
  <c r="AB60" i="1"/>
  <c r="Z59" i="6"/>
  <c r="AB132" i="1"/>
  <c r="Z131" i="6"/>
  <c r="AB202" i="1"/>
  <c r="Z201" i="6"/>
  <c r="AB104" i="1"/>
  <c r="Z103" i="6"/>
  <c r="AB64" i="1"/>
  <c r="Z63" i="6"/>
  <c r="V86" i="1"/>
  <c r="T85" i="6"/>
  <c r="V106" i="1"/>
  <c r="T105" i="6"/>
  <c r="V170" i="1"/>
  <c r="T169" i="6"/>
  <c r="V82" i="1"/>
  <c r="T81" i="6"/>
  <c r="V166" i="1"/>
  <c r="T165" i="6"/>
  <c r="V196" i="1"/>
  <c r="T195" i="6"/>
  <c r="V132" i="1"/>
  <c r="T131" i="6"/>
  <c r="V164" i="1"/>
  <c r="T163" i="6"/>
  <c r="V200" i="1"/>
  <c r="T199" i="6"/>
  <c r="V98" i="1"/>
  <c r="T97" i="6"/>
  <c r="V80" i="1"/>
  <c r="T79" i="6"/>
  <c r="V104" i="1"/>
  <c r="T103" i="6"/>
  <c r="V168" i="1"/>
  <c r="T167" i="6"/>
  <c r="V50" i="1"/>
  <c r="T49" i="6"/>
  <c r="P76" i="1"/>
  <c r="N75" i="6"/>
  <c r="P78" i="1"/>
  <c r="N77" i="6"/>
  <c r="P122" i="1"/>
  <c r="N121" i="6"/>
  <c r="P68" i="1"/>
  <c r="N67" i="6"/>
  <c r="P104" i="1"/>
  <c r="N103" i="6"/>
  <c r="P126" i="1"/>
  <c r="N125" i="6"/>
  <c r="P186" i="1"/>
  <c r="N185" i="6"/>
  <c r="P132" i="1"/>
  <c r="N131" i="6"/>
  <c r="P112" i="1"/>
  <c r="N111" i="6"/>
  <c r="J106" i="1"/>
  <c r="H105" i="6"/>
  <c r="J82" i="1"/>
  <c r="H81" i="6"/>
  <c r="J60" i="1"/>
  <c r="H59" i="6"/>
  <c r="J108" i="1"/>
  <c r="H107" i="6"/>
  <c r="J156" i="1"/>
  <c r="H155" i="6"/>
  <c r="J206" i="1"/>
  <c r="H205" i="6"/>
  <c r="J12" i="1"/>
  <c r="H29" i="6"/>
  <c r="H43" i="6"/>
  <c r="N9" i="6"/>
  <c r="AB78" i="1"/>
  <c r="Z77" i="6"/>
  <c r="AB154" i="1"/>
  <c r="Z153" i="6"/>
  <c r="AB62" i="1"/>
  <c r="Z61" i="6"/>
  <c r="AB110" i="1"/>
  <c r="Z109" i="6"/>
  <c r="AB174" i="1"/>
  <c r="Z173" i="6"/>
  <c r="AB140" i="1"/>
  <c r="Z139" i="6"/>
  <c r="AB72" i="1"/>
  <c r="Z71" i="6"/>
  <c r="V146" i="1"/>
  <c r="T145" i="6"/>
  <c r="V142" i="1"/>
  <c r="T141" i="6"/>
  <c r="V108" i="1"/>
  <c r="T107" i="6"/>
  <c r="V202" i="1"/>
  <c r="T201" i="6"/>
  <c r="V88" i="1"/>
  <c r="T87" i="6"/>
  <c r="V176" i="1"/>
  <c r="T175" i="6"/>
  <c r="P90" i="1"/>
  <c r="N89" i="6"/>
  <c r="P130" i="1"/>
  <c r="N129" i="6"/>
  <c r="P58" i="1"/>
  <c r="N57" i="6"/>
  <c r="P100" i="1"/>
  <c r="N99" i="6"/>
  <c r="P194" i="1"/>
  <c r="N193" i="6"/>
  <c r="P140" i="1"/>
  <c r="N139" i="6"/>
  <c r="J146" i="1"/>
  <c r="H145" i="6"/>
  <c r="H27" i="6"/>
  <c r="H35" i="6"/>
  <c r="H13" i="6"/>
  <c r="H7" i="6"/>
  <c r="H21" i="6"/>
  <c r="H33" i="6"/>
  <c r="H9" i="6"/>
  <c r="H25" i="6"/>
  <c r="H23" i="6"/>
  <c r="N35" i="6"/>
  <c r="N21" i="6"/>
  <c r="N7" i="6"/>
  <c r="AB68" i="1"/>
  <c r="Z67" i="6"/>
  <c r="AB94" i="1"/>
  <c r="Z93" i="6"/>
  <c r="AB106" i="1"/>
  <c r="Z105" i="6"/>
  <c r="AB138" i="1"/>
  <c r="Z137" i="6"/>
  <c r="AB170" i="1"/>
  <c r="Z169" i="6"/>
  <c r="AB180" i="1"/>
  <c r="Z179" i="6"/>
  <c r="AB54" i="1"/>
  <c r="Z53" i="6"/>
  <c r="AB120" i="1"/>
  <c r="Z119" i="6"/>
  <c r="AB152" i="1"/>
  <c r="Z151" i="6"/>
  <c r="AB82" i="1"/>
  <c r="Z81" i="6"/>
  <c r="AB126" i="1"/>
  <c r="Z125" i="6"/>
  <c r="AB158" i="1"/>
  <c r="Z157" i="6"/>
  <c r="AB190" i="1"/>
  <c r="Z189" i="6"/>
  <c r="AB56" i="1"/>
  <c r="Z55" i="6"/>
  <c r="AB124" i="1"/>
  <c r="Z123" i="6"/>
  <c r="AB156" i="1"/>
  <c r="Z155" i="6"/>
  <c r="AB200" i="1"/>
  <c r="Z199" i="6"/>
  <c r="AB46" i="1"/>
  <c r="Z45" i="6"/>
  <c r="AB198" i="1"/>
  <c r="Z197" i="6"/>
  <c r="AB88" i="1"/>
  <c r="Z87" i="6"/>
  <c r="V78" i="1"/>
  <c r="T77" i="6"/>
  <c r="V74" i="1"/>
  <c r="T73" i="6"/>
  <c r="V130" i="1"/>
  <c r="T129" i="6"/>
  <c r="V162" i="1"/>
  <c r="T161" i="6"/>
  <c r="V66" i="1"/>
  <c r="T65" i="6"/>
  <c r="V126" i="1"/>
  <c r="T125" i="6"/>
  <c r="V158" i="1"/>
  <c r="T157" i="6"/>
  <c r="V190" i="1"/>
  <c r="T189" i="6"/>
  <c r="V56" i="1"/>
  <c r="T55" i="6"/>
  <c r="V124" i="1"/>
  <c r="T123" i="6"/>
  <c r="V156" i="1"/>
  <c r="T155" i="6"/>
  <c r="V198" i="1"/>
  <c r="T197" i="6"/>
  <c r="V206" i="1"/>
  <c r="T205" i="6"/>
  <c r="V100" i="1"/>
  <c r="T99" i="6"/>
  <c r="V76" i="1"/>
  <c r="T75" i="6"/>
  <c r="V96" i="1"/>
  <c r="T95" i="6"/>
  <c r="V128" i="1"/>
  <c r="T127" i="6"/>
  <c r="V160" i="1"/>
  <c r="T159" i="6"/>
  <c r="V188" i="1"/>
  <c r="T187" i="6"/>
  <c r="V62" i="1"/>
  <c r="T61" i="6"/>
  <c r="P70" i="1"/>
  <c r="N69" i="6"/>
  <c r="P102" i="1"/>
  <c r="N101" i="6"/>
  <c r="P114" i="1"/>
  <c r="N113" i="6"/>
  <c r="P146" i="1"/>
  <c r="N145" i="6"/>
  <c r="P178" i="1"/>
  <c r="N177" i="6"/>
  <c r="P50" i="1"/>
  <c r="N49" i="6"/>
  <c r="P64" i="1"/>
  <c r="N63" i="6"/>
  <c r="P96" i="1"/>
  <c r="N95" i="6"/>
  <c r="P198" i="1"/>
  <c r="N197" i="6"/>
  <c r="P118" i="1"/>
  <c r="N117" i="6"/>
  <c r="P150" i="1"/>
  <c r="N149" i="6"/>
  <c r="P182" i="1"/>
  <c r="N181" i="6"/>
  <c r="P196" i="1"/>
  <c r="N195" i="6"/>
  <c r="P56" i="1"/>
  <c r="N55" i="6"/>
  <c r="P124" i="1"/>
  <c r="N123" i="6"/>
  <c r="P156" i="1"/>
  <c r="N155" i="6"/>
  <c r="P202" i="1"/>
  <c r="N201" i="6"/>
  <c r="P188" i="1"/>
  <c r="N187" i="6"/>
  <c r="P136" i="1"/>
  <c r="N135" i="6"/>
  <c r="P168" i="1"/>
  <c r="N167" i="6"/>
  <c r="J78" i="1"/>
  <c r="H77" i="6"/>
  <c r="J74" i="1"/>
  <c r="H73" i="6"/>
  <c r="J130" i="1"/>
  <c r="H129" i="6"/>
  <c r="J162" i="1"/>
  <c r="H161" i="6"/>
  <c r="J66" i="1"/>
  <c r="H65" i="6"/>
  <c r="J126" i="1"/>
  <c r="H125" i="6"/>
  <c r="J158" i="1"/>
  <c r="H157" i="6"/>
  <c r="J190" i="1"/>
  <c r="H189" i="6"/>
  <c r="J56" i="1"/>
  <c r="H55" i="6"/>
  <c r="J72" i="1"/>
  <c r="H71" i="6"/>
  <c r="J88" i="1"/>
  <c r="H87" i="6"/>
  <c r="J104" i="1"/>
  <c r="H103" i="6"/>
  <c r="J120" i="1"/>
  <c r="H119" i="6"/>
  <c r="J136" i="1"/>
  <c r="H135" i="6"/>
  <c r="J152" i="1"/>
  <c r="H151" i="6"/>
  <c r="J168" i="1"/>
  <c r="H167" i="6"/>
  <c r="J184" i="1"/>
  <c r="H183" i="6"/>
  <c r="J204" i="1"/>
  <c r="H203" i="6"/>
  <c r="J186" i="1"/>
  <c r="H185" i="6"/>
  <c r="J50" i="1"/>
  <c r="H49" i="6"/>
  <c r="P10" i="1"/>
  <c r="AB12" i="1"/>
  <c r="AT22" i="1"/>
  <c r="AV22" i="1" s="1"/>
  <c r="AR21" i="6"/>
  <c r="AQ24" i="6"/>
  <c r="AS24" i="1"/>
  <c r="AT4" i="6"/>
  <c r="AU4" i="1"/>
  <c r="J14" i="1"/>
  <c r="J16" i="1"/>
  <c r="AU184" i="1" l="1"/>
  <c r="AU50" i="1"/>
  <c r="AU162" i="1"/>
  <c r="AU152" i="1"/>
  <c r="AU158" i="1"/>
  <c r="AU124" i="1"/>
  <c r="AU86" i="1"/>
  <c r="BF86" i="1" s="1"/>
  <c r="AU46" i="1"/>
  <c r="BF46" i="1" s="1"/>
  <c r="AU144" i="1"/>
  <c r="AU80" i="1"/>
  <c r="AU142" i="1"/>
  <c r="AU140" i="1"/>
  <c r="AU138" i="1"/>
  <c r="AU104" i="1"/>
  <c r="AU136" i="1"/>
  <c r="BF136" i="1" s="1"/>
  <c r="AU126" i="1"/>
  <c r="BF126" i="1" s="1"/>
  <c r="AU74" i="1"/>
  <c r="AU146" i="1"/>
  <c r="AU108" i="1"/>
  <c r="AU98" i="1"/>
  <c r="AU164" i="1"/>
  <c r="AU100" i="1"/>
  <c r="AU182" i="1"/>
  <c r="BF182" i="1" s="1"/>
  <c r="AU154" i="1"/>
  <c r="BF154" i="1" s="1"/>
  <c r="AU204" i="1"/>
  <c r="AU72" i="1"/>
  <c r="AU14" i="1"/>
  <c r="AU76" i="1"/>
  <c r="AU200" i="1"/>
  <c r="AU128" i="1"/>
  <c r="AU64" i="1"/>
  <c r="BF64" i="1" s="1"/>
  <c r="AU178" i="1"/>
  <c r="BF178" i="1" s="1"/>
  <c r="AU92" i="1"/>
  <c r="E9" i="8"/>
  <c r="E8" i="15" s="1"/>
  <c r="AU8" i="1"/>
  <c r="AU56" i="1"/>
  <c r="AU78" i="1"/>
  <c r="AU12" i="1"/>
  <c r="AU60" i="1"/>
  <c r="BF60" i="1" s="1"/>
  <c r="AU48" i="1"/>
  <c r="BF48" i="1" s="1"/>
  <c r="AU148" i="1"/>
  <c r="AU84" i="1"/>
  <c r="AU150" i="1"/>
  <c r="BF150" i="1" s="1"/>
  <c r="AU122" i="1"/>
  <c r="AU66" i="1"/>
  <c r="AU54" i="1"/>
  <c r="AU166" i="1"/>
  <c r="BF166" i="1" s="1"/>
  <c r="AU58" i="1"/>
  <c r="BF58" i="1" s="1"/>
  <c r="AU176" i="1"/>
  <c r="BF176" i="1" s="1"/>
  <c r="AU112" i="1"/>
  <c r="AU196" i="1"/>
  <c r="AU114" i="1"/>
  <c r="AU192" i="1"/>
  <c r="AU194" i="1"/>
  <c r="AU206" i="1"/>
  <c r="BF206" i="1" s="1"/>
  <c r="AU82" i="1"/>
  <c r="BF82" i="1" s="1"/>
  <c r="AU202" i="1"/>
  <c r="AU132" i="1"/>
  <c r="BF132" i="1" s="1"/>
  <c r="AU68" i="1"/>
  <c r="BF68" i="1" s="1"/>
  <c r="AU118" i="1"/>
  <c r="AU102" i="1"/>
  <c r="AU120" i="1"/>
  <c r="AU168" i="1"/>
  <c r="BF168" i="1" s="1"/>
  <c r="AU188" i="1"/>
  <c r="BF188" i="1" s="1"/>
  <c r="AU170" i="1"/>
  <c r="BF170" i="1" s="1"/>
  <c r="AU198" i="1"/>
  <c r="BF198" i="1" s="1"/>
  <c r="AU160" i="1"/>
  <c r="AU96" i="1"/>
  <c r="AU174" i="1"/>
  <c r="AU94" i="1"/>
  <c r="AU172" i="1"/>
  <c r="BF172" i="1" s="1"/>
  <c r="AU134" i="1"/>
  <c r="BF134" i="1" s="1"/>
  <c r="AU10" i="1"/>
  <c r="AU190" i="1"/>
  <c r="AU186" i="1"/>
  <c r="BF186" i="1" s="1"/>
  <c r="AU88" i="1"/>
  <c r="AU130" i="1"/>
  <c r="AU156" i="1"/>
  <c r="AU106" i="1"/>
  <c r="BF106" i="1" s="1"/>
  <c r="AU62" i="1"/>
  <c r="BF62" i="1" s="1"/>
  <c r="AU180" i="1"/>
  <c r="BF180" i="1" s="1"/>
  <c r="AU116" i="1"/>
  <c r="AU52" i="1"/>
  <c r="BF52" i="1" s="1"/>
  <c r="AU90" i="1"/>
  <c r="AU70" i="1"/>
  <c r="BF70" i="1" s="1"/>
  <c r="AU110" i="1"/>
  <c r="G169" i="8"/>
  <c r="G168" i="8"/>
  <c r="I190" i="8"/>
  <c r="I191" i="8"/>
  <c r="E186" i="8"/>
  <c r="C185" i="14" s="1"/>
  <c r="E187" i="8"/>
  <c r="E186" i="15" s="1"/>
  <c r="G137" i="8"/>
  <c r="G136" i="8"/>
  <c r="I188" i="8"/>
  <c r="I189" i="8"/>
  <c r="I130" i="8"/>
  <c r="I131" i="8"/>
  <c r="K54" i="8"/>
  <c r="K55" i="8"/>
  <c r="K78" i="8"/>
  <c r="K79" i="8"/>
  <c r="I104" i="8"/>
  <c r="I105" i="8"/>
  <c r="K128" i="8"/>
  <c r="K129" i="8"/>
  <c r="E116" i="8"/>
  <c r="E115" i="15" s="1"/>
  <c r="E117" i="8"/>
  <c r="C116" i="14" s="1"/>
  <c r="G180" i="8"/>
  <c r="G181" i="8"/>
  <c r="K206" i="8"/>
  <c r="K207" i="8"/>
  <c r="E17" i="8"/>
  <c r="E16" i="8"/>
  <c r="E204" i="8"/>
  <c r="E203" i="15" s="1"/>
  <c r="E205" i="8"/>
  <c r="E204" i="15" s="1"/>
  <c r="E73" i="8"/>
  <c r="E72" i="15" s="1"/>
  <c r="E72" i="8"/>
  <c r="E71" i="15" s="1"/>
  <c r="E75" i="8"/>
  <c r="E74" i="8"/>
  <c r="G118" i="8"/>
  <c r="G119" i="8"/>
  <c r="G102" i="8"/>
  <c r="G103" i="8"/>
  <c r="I160" i="8"/>
  <c r="I161" i="8"/>
  <c r="I124" i="8"/>
  <c r="I125" i="8"/>
  <c r="I126" i="8"/>
  <c r="I127" i="8"/>
  <c r="I74" i="8"/>
  <c r="I75" i="8"/>
  <c r="J74" i="8" s="1"/>
  <c r="K46" i="8"/>
  <c r="K47" i="8"/>
  <c r="K56" i="8"/>
  <c r="K57" i="8"/>
  <c r="K83" i="8"/>
  <c r="K82" i="8"/>
  <c r="K180" i="8"/>
  <c r="K181" i="8"/>
  <c r="K94" i="8"/>
  <c r="K95" i="8"/>
  <c r="E146" i="8"/>
  <c r="E145" i="15" s="1"/>
  <c r="E147" i="8"/>
  <c r="G58" i="8"/>
  <c r="G59" i="8"/>
  <c r="I88" i="8"/>
  <c r="I89" i="8"/>
  <c r="I146" i="8"/>
  <c r="I147" i="8"/>
  <c r="K110" i="8"/>
  <c r="K111" i="8"/>
  <c r="E108" i="8"/>
  <c r="C107" i="14" s="1"/>
  <c r="E109" i="8"/>
  <c r="G113" i="8"/>
  <c r="G112" i="8"/>
  <c r="G105" i="8"/>
  <c r="G104" i="8"/>
  <c r="G76" i="8"/>
  <c r="G77" i="8"/>
  <c r="I80" i="8"/>
  <c r="I81" i="8"/>
  <c r="I132" i="8"/>
  <c r="I133" i="8"/>
  <c r="I170" i="8"/>
  <c r="I171" i="8"/>
  <c r="K104" i="8"/>
  <c r="K105" i="8"/>
  <c r="K166" i="8"/>
  <c r="K167" i="8"/>
  <c r="K59" i="8"/>
  <c r="K58" i="8"/>
  <c r="K70" i="8"/>
  <c r="K71" i="8"/>
  <c r="E98" i="8"/>
  <c r="C97" i="14" s="1"/>
  <c r="E99" i="8"/>
  <c r="E164" i="8"/>
  <c r="E165" i="8"/>
  <c r="E100" i="8"/>
  <c r="C99" i="14" s="1"/>
  <c r="E101" i="8"/>
  <c r="E100" i="15" s="1"/>
  <c r="E182" i="8"/>
  <c r="E181" i="15" s="1"/>
  <c r="E183" i="8"/>
  <c r="E182" i="15" s="1"/>
  <c r="E154" i="8"/>
  <c r="C153" i="14" s="1"/>
  <c r="E155" i="8"/>
  <c r="G161" i="8"/>
  <c r="G160" i="8"/>
  <c r="G148" i="8"/>
  <c r="G149" i="8"/>
  <c r="G175" i="8"/>
  <c r="G174" i="8"/>
  <c r="G89" i="8"/>
  <c r="G88" i="8"/>
  <c r="G139" i="8"/>
  <c r="G138" i="8"/>
  <c r="I180" i="8"/>
  <c r="I181" i="8"/>
  <c r="I120" i="8"/>
  <c r="I121" i="8"/>
  <c r="I204" i="8"/>
  <c r="I205" i="8"/>
  <c r="I52" i="8"/>
  <c r="I53" i="8"/>
  <c r="I90" i="8"/>
  <c r="I91" i="8"/>
  <c r="I70" i="8"/>
  <c r="I71" i="8"/>
  <c r="K194" i="8"/>
  <c r="K195" i="8"/>
  <c r="K182" i="8"/>
  <c r="K183" i="8"/>
  <c r="K144" i="8"/>
  <c r="K145" i="8"/>
  <c r="K162" i="8"/>
  <c r="K163" i="8"/>
  <c r="K67" i="8"/>
  <c r="K66" i="8"/>
  <c r="G121" i="8"/>
  <c r="G120" i="8"/>
  <c r="G185" i="8"/>
  <c r="G184" i="8"/>
  <c r="I144" i="8"/>
  <c r="I145" i="8"/>
  <c r="I178" i="8"/>
  <c r="I179" i="8"/>
  <c r="K48" i="8"/>
  <c r="K49" i="8"/>
  <c r="K92" i="8"/>
  <c r="K93" i="8"/>
  <c r="G14" i="8"/>
  <c r="G13" i="15" s="1"/>
  <c r="G15" i="8"/>
  <c r="G14" i="15" s="1"/>
  <c r="E169" i="8"/>
  <c r="E168" i="15" s="1"/>
  <c r="E168" i="8"/>
  <c r="G147" i="8"/>
  <c r="G146" i="8"/>
  <c r="E89" i="8"/>
  <c r="E88" i="8"/>
  <c r="C87" i="14" s="1"/>
  <c r="G65" i="8"/>
  <c r="G64" i="8"/>
  <c r="I158" i="8"/>
  <c r="I159" i="8"/>
  <c r="K106" i="8"/>
  <c r="K107" i="8"/>
  <c r="G100" i="8"/>
  <c r="G101" i="8"/>
  <c r="E156" i="8"/>
  <c r="C155" i="14" s="1"/>
  <c r="E157" i="8"/>
  <c r="E156" i="15" s="1"/>
  <c r="I164" i="8"/>
  <c r="I165" i="8"/>
  <c r="K64" i="8"/>
  <c r="K65" i="8"/>
  <c r="E62" i="8"/>
  <c r="C61" i="14" s="1"/>
  <c r="E63" i="8"/>
  <c r="E62" i="15" s="1"/>
  <c r="E91" i="8"/>
  <c r="E90" i="15" s="1"/>
  <c r="E90" i="8"/>
  <c r="E89" i="15" s="1"/>
  <c r="G193" i="8"/>
  <c r="G192" i="8"/>
  <c r="I102" i="8"/>
  <c r="I103" i="8"/>
  <c r="Q22" i="8"/>
  <c r="Q23" i="8"/>
  <c r="E137" i="8"/>
  <c r="E136" i="8"/>
  <c r="E135" i="15" s="1"/>
  <c r="E126" i="8"/>
  <c r="E125" i="15" s="1"/>
  <c r="E127" i="8"/>
  <c r="G188" i="8"/>
  <c r="G189" i="8"/>
  <c r="G57" i="8"/>
  <c r="G56" i="8"/>
  <c r="G50" i="8"/>
  <c r="G51" i="8"/>
  <c r="I100" i="8"/>
  <c r="I101" i="8"/>
  <c r="E14" i="8"/>
  <c r="E15" i="8"/>
  <c r="K12" i="8"/>
  <c r="K13" i="8"/>
  <c r="E77" i="8"/>
  <c r="E76" i="15" s="1"/>
  <c r="E76" i="8"/>
  <c r="C75" i="14" s="1"/>
  <c r="G145" i="8"/>
  <c r="G144" i="8"/>
  <c r="G73" i="8"/>
  <c r="G72" i="8"/>
  <c r="E201" i="8"/>
  <c r="E200" i="15" s="1"/>
  <c r="E200" i="8"/>
  <c r="E199" i="15" s="1"/>
  <c r="E129" i="8"/>
  <c r="E128" i="8"/>
  <c r="E127" i="15" s="1"/>
  <c r="E65" i="8"/>
  <c r="E64" i="15" s="1"/>
  <c r="E64" i="8"/>
  <c r="E178" i="8"/>
  <c r="E179" i="8"/>
  <c r="G172" i="8"/>
  <c r="G173" i="8"/>
  <c r="G163" i="8"/>
  <c r="G162" i="8"/>
  <c r="I68" i="8"/>
  <c r="I69" i="8"/>
  <c r="I114" i="8"/>
  <c r="I115" i="8"/>
  <c r="K136" i="8"/>
  <c r="K137" i="8"/>
  <c r="L136" i="8" s="1"/>
  <c r="K16" i="8"/>
  <c r="K17" i="8"/>
  <c r="E93" i="8"/>
  <c r="E92" i="8"/>
  <c r="G177" i="8"/>
  <c r="G176" i="8"/>
  <c r="G54" i="8"/>
  <c r="G55" i="8"/>
  <c r="I136" i="8"/>
  <c r="I137" i="8"/>
  <c r="I138" i="8"/>
  <c r="I139" i="8"/>
  <c r="K84" i="8"/>
  <c r="K85" i="8"/>
  <c r="E162" i="8"/>
  <c r="E161" i="15" s="1"/>
  <c r="E163" i="8"/>
  <c r="E162" i="15" s="1"/>
  <c r="I62" i="8"/>
  <c r="I63" i="8"/>
  <c r="E153" i="8"/>
  <c r="E152" i="15" s="1"/>
  <c r="E152" i="8"/>
  <c r="G124" i="8"/>
  <c r="G125" i="8"/>
  <c r="I156" i="8"/>
  <c r="I157" i="8"/>
  <c r="J156" i="8" s="1"/>
  <c r="I142" i="8"/>
  <c r="I143" i="8"/>
  <c r="E185" i="8"/>
  <c r="E184" i="8"/>
  <c r="E57" i="8"/>
  <c r="E56" i="15" s="1"/>
  <c r="E56" i="8"/>
  <c r="E78" i="8"/>
  <c r="E79" i="8"/>
  <c r="E78" i="15" s="1"/>
  <c r="G196" i="8"/>
  <c r="G197" i="8"/>
  <c r="G179" i="8"/>
  <c r="G178" i="8"/>
  <c r="I128" i="8"/>
  <c r="I129" i="8"/>
  <c r="I206" i="8"/>
  <c r="I207" i="8"/>
  <c r="I66" i="8"/>
  <c r="I67" i="8"/>
  <c r="K200" i="8"/>
  <c r="K201" i="8"/>
  <c r="K152" i="8"/>
  <c r="K153" i="8"/>
  <c r="K68" i="8"/>
  <c r="K69" i="8"/>
  <c r="G140" i="8"/>
  <c r="G141" i="8"/>
  <c r="I202" i="8"/>
  <c r="I203" i="8"/>
  <c r="K62" i="8"/>
  <c r="K63" i="8"/>
  <c r="G132" i="8"/>
  <c r="G133" i="8"/>
  <c r="K202" i="8"/>
  <c r="K203" i="8"/>
  <c r="K178" i="8"/>
  <c r="K179" i="8"/>
  <c r="E148" i="8"/>
  <c r="C147" i="14" s="1"/>
  <c r="E149" i="8"/>
  <c r="E150" i="8"/>
  <c r="E151" i="8"/>
  <c r="E150" i="15" s="1"/>
  <c r="G129" i="8"/>
  <c r="G128" i="8"/>
  <c r="G143" i="8"/>
  <c r="G142" i="8"/>
  <c r="G106" i="8"/>
  <c r="G107" i="8"/>
  <c r="I58" i="8"/>
  <c r="I59" i="8"/>
  <c r="I92" i="8"/>
  <c r="I93" i="8"/>
  <c r="I192" i="8"/>
  <c r="I193" i="8"/>
  <c r="I154" i="8"/>
  <c r="I155" i="8"/>
  <c r="K80" i="8"/>
  <c r="K81" i="8"/>
  <c r="K148" i="8"/>
  <c r="K149" i="8"/>
  <c r="K150" i="8"/>
  <c r="K151" i="8"/>
  <c r="K112" i="8"/>
  <c r="K113" i="8"/>
  <c r="K130" i="8"/>
  <c r="K131" i="8"/>
  <c r="G207" i="8"/>
  <c r="G206" i="8"/>
  <c r="G84" i="8"/>
  <c r="G85" i="8"/>
  <c r="I64" i="8"/>
  <c r="I65" i="8"/>
  <c r="I94" i="8"/>
  <c r="I95" i="8"/>
  <c r="K168" i="8"/>
  <c r="K169" i="8"/>
  <c r="E190" i="8"/>
  <c r="E189" i="15" s="1"/>
  <c r="E191" i="8"/>
  <c r="I162" i="8"/>
  <c r="I163" i="8"/>
  <c r="E158" i="8"/>
  <c r="E157" i="15" s="1"/>
  <c r="E159" i="8"/>
  <c r="E158" i="15" s="1"/>
  <c r="G114" i="8"/>
  <c r="G115" i="8"/>
  <c r="K124" i="8"/>
  <c r="K125" i="8"/>
  <c r="E106" i="8"/>
  <c r="E105" i="15" s="1"/>
  <c r="E107" i="8"/>
  <c r="G10" i="8"/>
  <c r="G11" i="8"/>
  <c r="E121" i="8"/>
  <c r="E120" i="15" s="1"/>
  <c r="E120" i="8"/>
  <c r="C119" i="14" s="1"/>
  <c r="E67" i="8"/>
  <c r="E66" i="8"/>
  <c r="G203" i="8"/>
  <c r="G202" i="8"/>
  <c r="G199" i="8"/>
  <c r="G198" i="8"/>
  <c r="G70" i="8"/>
  <c r="G71" i="8"/>
  <c r="I56" i="8"/>
  <c r="I57" i="8"/>
  <c r="I78" i="8"/>
  <c r="I79" i="8"/>
  <c r="K190" i="8"/>
  <c r="K191" i="8"/>
  <c r="K170" i="8"/>
  <c r="K171" i="8"/>
  <c r="G131" i="8"/>
  <c r="G130" i="8"/>
  <c r="K72" i="8"/>
  <c r="K73" i="8"/>
  <c r="E13" i="8"/>
  <c r="E12" i="15" s="1"/>
  <c r="E12" i="8"/>
  <c r="C11" i="14" s="1"/>
  <c r="E61" i="8"/>
  <c r="E60" i="15" s="1"/>
  <c r="E60" i="8"/>
  <c r="C59" i="14" s="1"/>
  <c r="G68" i="8"/>
  <c r="G69" i="8"/>
  <c r="I50" i="8"/>
  <c r="I51" i="8"/>
  <c r="I98" i="8"/>
  <c r="I99" i="8"/>
  <c r="I196" i="8"/>
  <c r="I197" i="8"/>
  <c r="I106" i="8"/>
  <c r="I107" i="8"/>
  <c r="K134" i="8"/>
  <c r="K135" i="8"/>
  <c r="E49" i="8"/>
  <c r="E48" i="15" s="1"/>
  <c r="E48" i="8"/>
  <c r="E47" i="15" s="1"/>
  <c r="E85" i="8"/>
  <c r="E84" i="15" s="1"/>
  <c r="E84" i="8"/>
  <c r="C83" i="14" s="1"/>
  <c r="E122" i="8"/>
  <c r="C121" i="14" s="1"/>
  <c r="E123" i="8"/>
  <c r="G116" i="8"/>
  <c r="G117" i="8"/>
  <c r="G62" i="8"/>
  <c r="G63" i="8"/>
  <c r="I182" i="8"/>
  <c r="I183" i="8"/>
  <c r="E54" i="8"/>
  <c r="E53" i="15" s="1"/>
  <c r="E55" i="8"/>
  <c r="E166" i="8"/>
  <c r="E167" i="8"/>
  <c r="G164" i="8"/>
  <c r="G165" i="8"/>
  <c r="E59" i="8"/>
  <c r="E58" i="15" s="1"/>
  <c r="E58" i="8"/>
  <c r="E57" i="15" s="1"/>
  <c r="E177" i="8"/>
  <c r="E176" i="15" s="1"/>
  <c r="E176" i="8"/>
  <c r="E113" i="8"/>
  <c r="E112" i="15" s="1"/>
  <c r="E112" i="8"/>
  <c r="E196" i="8"/>
  <c r="E195" i="15" s="1"/>
  <c r="E197" i="8"/>
  <c r="E196" i="15" s="1"/>
  <c r="E114" i="8"/>
  <c r="E113" i="15" s="1"/>
  <c r="E115" i="8"/>
  <c r="E114" i="15" s="1"/>
  <c r="G49" i="8"/>
  <c r="G48" i="8"/>
  <c r="G86" i="8"/>
  <c r="G87" i="8"/>
  <c r="I140" i="8"/>
  <c r="I141" i="8"/>
  <c r="K204" i="8"/>
  <c r="K205" i="8"/>
  <c r="K98" i="8"/>
  <c r="K99" i="8"/>
  <c r="E193" i="8"/>
  <c r="E192" i="8"/>
  <c r="E194" i="8"/>
  <c r="E193" i="15" s="1"/>
  <c r="E195" i="8"/>
  <c r="E194" i="15" s="1"/>
  <c r="G204" i="8"/>
  <c r="G205" i="8"/>
  <c r="G155" i="8"/>
  <c r="G154" i="8"/>
  <c r="I46" i="8"/>
  <c r="I47" i="8"/>
  <c r="K96" i="8"/>
  <c r="K97" i="8"/>
  <c r="K186" i="8"/>
  <c r="K187" i="8"/>
  <c r="E51" i="8"/>
  <c r="E50" i="8"/>
  <c r="G97" i="8"/>
  <c r="G96" i="8"/>
  <c r="K88" i="8"/>
  <c r="K89" i="8"/>
  <c r="K158" i="8"/>
  <c r="K159" i="8"/>
  <c r="K138" i="8"/>
  <c r="K139" i="8"/>
  <c r="G195" i="8"/>
  <c r="G194" i="8"/>
  <c r="I108" i="8"/>
  <c r="I109" i="8"/>
  <c r="K154" i="8"/>
  <c r="K155" i="8"/>
  <c r="E83" i="8"/>
  <c r="E82" i="15" s="1"/>
  <c r="E82" i="8"/>
  <c r="G123" i="8"/>
  <c r="G122" i="8"/>
  <c r="I200" i="8"/>
  <c r="I201" i="8"/>
  <c r="I86" i="8"/>
  <c r="I87" i="8"/>
  <c r="K160" i="8"/>
  <c r="K161" i="8"/>
  <c r="E69" i="8"/>
  <c r="E68" i="8"/>
  <c r="E102" i="8"/>
  <c r="E103" i="8"/>
  <c r="E102" i="15" s="1"/>
  <c r="G52" i="8"/>
  <c r="G53" i="8"/>
  <c r="G98" i="8"/>
  <c r="G99" i="8"/>
  <c r="I184" i="8"/>
  <c r="I185" i="8"/>
  <c r="I148" i="8"/>
  <c r="I149" i="8"/>
  <c r="I122" i="8"/>
  <c r="I123" i="8"/>
  <c r="K192" i="8"/>
  <c r="K193" i="8"/>
  <c r="K118" i="8"/>
  <c r="K119" i="8"/>
  <c r="K51" i="8"/>
  <c r="K50" i="8"/>
  <c r="K76" i="8"/>
  <c r="K77" i="8"/>
  <c r="G92" i="8"/>
  <c r="G93" i="8"/>
  <c r="I172" i="8"/>
  <c r="I173" i="8"/>
  <c r="K184" i="8"/>
  <c r="K185" i="8"/>
  <c r="K188" i="8"/>
  <c r="K189" i="8"/>
  <c r="BA14" i="1"/>
  <c r="I14" i="8"/>
  <c r="I15" i="8"/>
  <c r="I14" i="15" s="1"/>
  <c r="G183" i="8"/>
  <c r="G182" i="8"/>
  <c r="I198" i="8"/>
  <c r="I199" i="8"/>
  <c r="K156" i="8"/>
  <c r="K157" i="8"/>
  <c r="K120" i="8"/>
  <c r="K121" i="8"/>
  <c r="G90" i="8"/>
  <c r="G91" i="8"/>
  <c r="K140" i="8"/>
  <c r="K141" i="8"/>
  <c r="E206" i="8"/>
  <c r="C205" i="14" s="1"/>
  <c r="E207" i="8"/>
  <c r="G187" i="8"/>
  <c r="G186" i="8"/>
  <c r="I168" i="8"/>
  <c r="I169" i="8"/>
  <c r="I166" i="8"/>
  <c r="I167" i="8"/>
  <c r="K132" i="8"/>
  <c r="K133" i="8"/>
  <c r="K146" i="8"/>
  <c r="K147" i="8"/>
  <c r="E202" i="8"/>
  <c r="E203" i="8"/>
  <c r="E202" i="15" s="1"/>
  <c r="E132" i="8"/>
  <c r="E131" i="15" s="1"/>
  <c r="E133" i="8"/>
  <c r="E132" i="15" s="1"/>
  <c r="E118" i="8"/>
  <c r="E117" i="15" s="1"/>
  <c r="E119" i="8"/>
  <c r="G46" i="8"/>
  <c r="G47" i="8"/>
  <c r="G110" i="8"/>
  <c r="G111" i="8"/>
  <c r="G94" i="8"/>
  <c r="G95" i="8"/>
  <c r="I72" i="8"/>
  <c r="I73" i="8"/>
  <c r="I150" i="8"/>
  <c r="I151" i="8"/>
  <c r="K116" i="8"/>
  <c r="K117" i="8"/>
  <c r="G108" i="8"/>
  <c r="G109" i="8"/>
  <c r="E188" i="8"/>
  <c r="E187" i="15" s="1"/>
  <c r="E189" i="8"/>
  <c r="E170" i="8"/>
  <c r="E171" i="8"/>
  <c r="G191" i="8"/>
  <c r="G190" i="8"/>
  <c r="E198" i="8"/>
  <c r="C197" i="14" s="1"/>
  <c r="E199" i="8"/>
  <c r="E198" i="15" s="1"/>
  <c r="E161" i="8"/>
  <c r="E160" i="8"/>
  <c r="E97" i="8"/>
  <c r="E96" i="8"/>
  <c r="C95" i="14" s="1"/>
  <c r="E174" i="8"/>
  <c r="E175" i="8"/>
  <c r="E174" i="15" s="1"/>
  <c r="E94" i="8"/>
  <c r="E93" i="15" s="1"/>
  <c r="E95" i="8"/>
  <c r="E94" i="15" s="1"/>
  <c r="G135" i="8"/>
  <c r="G134" i="8"/>
  <c r="I54" i="8"/>
  <c r="I55" i="8"/>
  <c r="I174" i="8"/>
  <c r="I175" i="8"/>
  <c r="K108" i="8"/>
  <c r="K109" i="8"/>
  <c r="K75" i="8"/>
  <c r="K74" i="8"/>
  <c r="E172" i="8"/>
  <c r="E173" i="8"/>
  <c r="E172" i="15" s="1"/>
  <c r="E134" i="8"/>
  <c r="E135" i="8"/>
  <c r="E134" i="15" s="1"/>
  <c r="G60" i="8"/>
  <c r="G61" i="8"/>
  <c r="G74" i="8"/>
  <c r="G75" i="8"/>
  <c r="I60" i="8"/>
  <c r="I61" i="8"/>
  <c r="K164" i="8"/>
  <c r="K165" i="8"/>
  <c r="K114" i="8"/>
  <c r="K115" i="8"/>
  <c r="E11" i="8"/>
  <c r="F10" i="8" s="1"/>
  <c r="E10" i="8"/>
  <c r="G156" i="8"/>
  <c r="G157" i="8"/>
  <c r="G151" i="8"/>
  <c r="G150" i="8"/>
  <c r="K198" i="8"/>
  <c r="K199" i="8"/>
  <c r="I176" i="8"/>
  <c r="I177" i="8"/>
  <c r="G127" i="8"/>
  <c r="G126" i="8"/>
  <c r="I82" i="8"/>
  <c r="I83" i="8"/>
  <c r="K102" i="8"/>
  <c r="K103" i="8"/>
  <c r="E53" i="8"/>
  <c r="E52" i="15" s="1"/>
  <c r="E52" i="8"/>
  <c r="E51" i="15" s="1"/>
  <c r="E70" i="8"/>
  <c r="E71" i="8"/>
  <c r="G171" i="8"/>
  <c r="G170" i="8"/>
  <c r="G66" i="8"/>
  <c r="G67" i="8"/>
  <c r="I152" i="8"/>
  <c r="I153" i="8"/>
  <c r="I84" i="8"/>
  <c r="I85" i="8"/>
  <c r="I118" i="8"/>
  <c r="I119" i="8"/>
  <c r="K52" i="8"/>
  <c r="K53" i="8"/>
  <c r="K176" i="8"/>
  <c r="K177" i="8"/>
  <c r="K100" i="8"/>
  <c r="K101" i="8"/>
  <c r="K86" i="8"/>
  <c r="K87" i="8"/>
  <c r="E110" i="8"/>
  <c r="C109" i="14" s="1"/>
  <c r="E111" i="8"/>
  <c r="E110" i="15" s="1"/>
  <c r="G167" i="8"/>
  <c r="G166" i="8"/>
  <c r="I194" i="8"/>
  <c r="I195" i="8"/>
  <c r="I48" i="8"/>
  <c r="I49" i="8"/>
  <c r="K172" i="8"/>
  <c r="K173" i="8"/>
  <c r="K122" i="8"/>
  <c r="K123" i="8"/>
  <c r="E105" i="8"/>
  <c r="E104" i="8"/>
  <c r="C103" i="14" s="1"/>
  <c r="I96" i="8"/>
  <c r="I97" i="8"/>
  <c r="E130" i="8"/>
  <c r="E129" i="15" s="1"/>
  <c r="E131" i="8"/>
  <c r="E130" i="15" s="1"/>
  <c r="I76" i="8"/>
  <c r="I77" i="8"/>
  <c r="K126" i="8"/>
  <c r="K127" i="8"/>
  <c r="K174" i="8"/>
  <c r="K175" i="8"/>
  <c r="G78" i="8"/>
  <c r="G79" i="8"/>
  <c r="K60" i="8"/>
  <c r="K61" i="8"/>
  <c r="E180" i="8"/>
  <c r="E179" i="15" s="1"/>
  <c r="E181" i="8"/>
  <c r="G201" i="8"/>
  <c r="G200" i="8"/>
  <c r="I116" i="8"/>
  <c r="I117" i="8"/>
  <c r="E124" i="8"/>
  <c r="C123" i="14" s="1"/>
  <c r="E125" i="8"/>
  <c r="E86" i="8"/>
  <c r="E87" i="8"/>
  <c r="E86" i="15" s="1"/>
  <c r="G82" i="8"/>
  <c r="G83" i="8"/>
  <c r="E46" i="8"/>
  <c r="C45" i="14" s="1"/>
  <c r="E47" i="8"/>
  <c r="E46" i="15" s="1"/>
  <c r="E145" i="8"/>
  <c r="E144" i="8"/>
  <c r="E143" i="15" s="1"/>
  <c r="E81" i="8"/>
  <c r="E80" i="8"/>
  <c r="E79" i="15" s="1"/>
  <c r="E142" i="8"/>
  <c r="C141" i="14" s="1"/>
  <c r="E143" i="8"/>
  <c r="G153" i="8"/>
  <c r="G152" i="8"/>
  <c r="G81" i="8"/>
  <c r="G80" i="8"/>
  <c r="I112" i="8"/>
  <c r="I113" i="8"/>
  <c r="I110" i="8"/>
  <c r="I111" i="8"/>
  <c r="K142" i="8"/>
  <c r="K143" i="8"/>
  <c r="E140" i="8"/>
  <c r="C139" i="14" s="1"/>
  <c r="E141" i="8"/>
  <c r="E140" i="15" s="1"/>
  <c r="E138" i="8"/>
  <c r="E139" i="8"/>
  <c r="G159" i="8"/>
  <c r="G158" i="8"/>
  <c r="I186" i="8"/>
  <c r="I187" i="8"/>
  <c r="I134" i="8"/>
  <c r="I135" i="8"/>
  <c r="K196" i="8"/>
  <c r="K197" i="8"/>
  <c r="K91" i="8"/>
  <c r="K90" i="8"/>
  <c r="E15" i="15"/>
  <c r="E16" i="15"/>
  <c r="E185" i="15"/>
  <c r="E183" i="15"/>
  <c r="E184" i="15"/>
  <c r="E151" i="15"/>
  <c r="E88" i="15"/>
  <c r="E87" i="15"/>
  <c r="E55" i="15"/>
  <c r="E66" i="15"/>
  <c r="E65" i="15"/>
  <c r="E77" i="15"/>
  <c r="E11" i="15"/>
  <c r="E59" i="15"/>
  <c r="E106" i="15"/>
  <c r="E180" i="15"/>
  <c r="E147" i="15"/>
  <c r="E148" i="15"/>
  <c r="E116" i="15"/>
  <c r="E149" i="15"/>
  <c r="E122" i="15"/>
  <c r="E70" i="15"/>
  <c r="E69" i="15"/>
  <c r="I9" i="14"/>
  <c r="K9" i="15"/>
  <c r="P15" i="14"/>
  <c r="R15" i="15"/>
  <c r="E54" i="15"/>
  <c r="E124" i="15"/>
  <c r="E166" i="15"/>
  <c r="E165" i="15"/>
  <c r="E85" i="15"/>
  <c r="E175" i="15"/>
  <c r="E144" i="15"/>
  <c r="E111" i="15"/>
  <c r="E80" i="15"/>
  <c r="E142" i="15"/>
  <c r="E141" i="15"/>
  <c r="E191" i="15"/>
  <c r="E192" i="15"/>
  <c r="E138" i="15"/>
  <c r="E137" i="15"/>
  <c r="G15" i="14"/>
  <c r="I15" i="15"/>
  <c r="G11" i="14"/>
  <c r="I11" i="15"/>
  <c r="E11" i="14"/>
  <c r="G11" i="15"/>
  <c r="E50" i="15"/>
  <c r="E49" i="15"/>
  <c r="E167" i="15"/>
  <c r="E136" i="15"/>
  <c r="E104" i="15"/>
  <c r="E190" i="15"/>
  <c r="E126" i="15"/>
  <c r="E74" i="15"/>
  <c r="E73" i="15"/>
  <c r="E146" i="15"/>
  <c r="E206" i="15"/>
  <c r="E108" i="15"/>
  <c r="E107" i="15"/>
  <c r="E81" i="15"/>
  <c r="E98" i="15"/>
  <c r="E97" i="15"/>
  <c r="E201" i="15"/>
  <c r="E164" i="15"/>
  <c r="E163" i="15"/>
  <c r="E67" i="15"/>
  <c r="E68" i="15"/>
  <c r="E118" i="15"/>
  <c r="E154" i="15"/>
  <c r="E153" i="15"/>
  <c r="E101" i="15"/>
  <c r="O19" i="14"/>
  <c r="Q19" i="15"/>
  <c r="E13" i="15"/>
  <c r="E14" i="15"/>
  <c r="E188" i="15"/>
  <c r="E170" i="15"/>
  <c r="E169" i="15"/>
  <c r="E197" i="15"/>
  <c r="E159" i="15"/>
  <c r="E160" i="15"/>
  <c r="E128" i="15"/>
  <c r="E96" i="15"/>
  <c r="E95" i="15"/>
  <c r="E63" i="15"/>
  <c r="E173" i="15"/>
  <c r="E178" i="15"/>
  <c r="E177" i="15"/>
  <c r="E171" i="15"/>
  <c r="E91" i="15"/>
  <c r="E92" i="15"/>
  <c r="E133" i="15"/>
  <c r="U13" i="6"/>
  <c r="I13" i="15"/>
  <c r="AZ14" i="1"/>
  <c r="G9" i="14"/>
  <c r="I9" i="15"/>
  <c r="O18" i="14"/>
  <c r="Q18" i="15"/>
  <c r="R18" i="8"/>
  <c r="S18" i="8" s="1"/>
  <c r="J10" i="8"/>
  <c r="O13" i="6"/>
  <c r="H12" i="8"/>
  <c r="I12" i="15"/>
  <c r="I14" i="14"/>
  <c r="C117" i="14"/>
  <c r="C169" i="14"/>
  <c r="C133" i="14"/>
  <c r="C105" i="14"/>
  <c r="C179" i="14"/>
  <c r="C89" i="14"/>
  <c r="C69" i="14"/>
  <c r="K10" i="15"/>
  <c r="C49" i="14"/>
  <c r="C161" i="14"/>
  <c r="C81" i="14"/>
  <c r="C67" i="14"/>
  <c r="C173" i="14"/>
  <c r="C85" i="14"/>
  <c r="C143" i="14"/>
  <c r="C137" i="14"/>
  <c r="C101" i="14"/>
  <c r="C71" i="14"/>
  <c r="C145" i="14"/>
  <c r="C108" i="14"/>
  <c r="C163" i="14"/>
  <c r="C181" i="14"/>
  <c r="AZ8" i="1"/>
  <c r="G8" i="8"/>
  <c r="C201" i="14"/>
  <c r="C73" i="14"/>
  <c r="C13" i="14"/>
  <c r="C14" i="14"/>
  <c r="C63" i="14"/>
  <c r="C177" i="14"/>
  <c r="C91" i="14"/>
  <c r="C159" i="14"/>
  <c r="C151" i="14"/>
  <c r="C15" i="14"/>
  <c r="C65" i="14"/>
  <c r="C149" i="14"/>
  <c r="I16" i="15"/>
  <c r="C167" i="14"/>
  <c r="C171" i="14"/>
  <c r="C183" i="14"/>
  <c r="C55" i="14"/>
  <c r="C77" i="14"/>
  <c r="C165" i="14"/>
  <c r="C175" i="14"/>
  <c r="C111" i="14"/>
  <c r="C113" i="14"/>
  <c r="C191" i="14"/>
  <c r="C193" i="14"/>
  <c r="G13" i="14"/>
  <c r="E13" i="14"/>
  <c r="Q20" i="15"/>
  <c r="J8" i="8"/>
  <c r="G8" i="14"/>
  <c r="L8" i="8"/>
  <c r="I8" i="14"/>
  <c r="C157" i="14"/>
  <c r="E8" i="8"/>
  <c r="C8" i="14"/>
  <c r="I9" i="6"/>
  <c r="BF116" i="1"/>
  <c r="I11" i="6"/>
  <c r="O7" i="6"/>
  <c r="J152" i="8"/>
  <c r="BF102" i="1"/>
  <c r="H82" i="8"/>
  <c r="BF96" i="1"/>
  <c r="BF192" i="1"/>
  <c r="AZ152" i="1"/>
  <c r="AY162" i="1"/>
  <c r="AZ182" i="1"/>
  <c r="BA198" i="1"/>
  <c r="BB12" i="1"/>
  <c r="AY14" i="1"/>
  <c r="AY186" i="1"/>
  <c r="AY152" i="1"/>
  <c r="AY88" i="1"/>
  <c r="AY158" i="1"/>
  <c r="AY130" i="1"/>
  <c r="AZ136" i="1"/>
  <c r="AZ124" i="1"/>
  <c r="AZ150" i="1"/>
  <c r="AZ64" i="1"/>
  <c r="AZ114" i="1"/>
  <c r="BA188" i="1"/>
  <c r="BA76" i="1"/>
  <c r="BA156" i="1"/>
  <c r="BA158" i="1"/>
  <c r="BA130" i="1"/>
  <c r="BB198" i="1"/>
  <c r="BB124" i="1"/>
  <c r="BB126" i="1"/>
  <c r="BB54" i="1"/>
  <c r="BB106" i="1"/>
  <c r="AZ100" i="1"/>
  <c r="BA176" i="1"/>
  <c r="BA142" i="1"/>
  <c r="BB78" i="1"/>
  <c r="AY156" i="1"/>
  <c r="AY106" i="1"/>
  <c r="AZ126" i="1"/>
  <c r="AZ78" i="1"/>
  <c r="BA104" i="1"/>
  <c r="BA164" i="1"/>
  <c r="BA82" i="1"/>
  <c r="BB64" i="1"/>
  <c r="BB60" i="1"/>
  <c r="BB128" i="1"/>
  <c r="BB102" i="1"/>
  <c r="AY62" i="1"/>
  <c r="AY180" i="1"/>
  <c r="AY116" i="1"/>
  <c r="AY52" i="1"/>
  <c r="AY90" i="1"/>
  <c r="AY70" i="1"/>
  <c r="AZ200" i="1"/>
  <c r="AZ180" i="1"/>
  <c r="AZ192" i="1"/>
  <c r="AZ170" i="1"/>
  <c r="AZ66" i="1"/>
  <c r="BA152" i="1"/>
  <c r="BA84" i="1"/>
  <c r="BA116" i="1"/>
  <c r="BA118" i="1"/>
  <c r="BA102" i="1"/>
  <c r="BB206" i="1"/>
  <c r="BB52" i="1"/>
  <c r="BB176" i="1"/>
  <c r="BB100" i="1"/>
  <c r="BB86" i="1"/>
  <c r="AY110" i="1"/>
  <c r="AZ166" i="1"/>
  <c r="BA194" i="1"/>
  <c r="BA48" i="1"/>
  <c r="BB172" i="1"/>
  <c r="BB122" i="1"/>
  <c r="AY124" i="1"/>
  <c r="AZ82" i="1"/>
  <c r="AY46" i="1"/>
  <c r="AY80" i="1"/>
  <c r="BA110" i="1"/>
  <c r="AY140" i="1"/>
  <c r="BA186" i="1"/>
  <c r="BB196" i="1"/>
  <c r="BF10" i="1"/>
  <c r="BE22" i="1"/>
  <c r="AY204" i="1"/>
  <c r="AY72" i="1"/>
  <c r="AY74" i="1"/>
  <c r="AZ188" i="1"/>
  <c r="AZ56" i="1"/>
  <c r="AZ118" i="1"/>
  <c r="AZ50" i="1"/>
  <c r="AZ102" i="1"/>
  <c r="BA160" i="1"/>
  <c r="BA100" i="1"/>
  <c r="BA124" i="1"/>
  <c r="BA126" i="1"/>
  <c r="BA74" i="1"/>
  <c r="BB46" i="1"/>
  <c r="BB56" i="1"/>
  <c r="BB82" i="1"/>
  <c r="BB180" i="1"/>
  <c r="AY146" i="1"/>
  <c r="AZ58" i="1"/>
  <c r="BA88" i="1"/>
  <c r="BA146" i="1"/>
  <c r="AY108" i="1"/>
  <c r="AZ112" i="1"/>
  <c r="AZ104" i="1"/>
  <c r="AZ76" i="1"/>
  <c r="BA80" i="1"/>
  <c r="BA132" i="1"/>
  <c r="BA170" i="1"/>
  <c r="BB104" i="1"/>
  <c r="BB166" i="1"/>
  <c r="BB58" i="1"/>
  <c r="BB70" i="1"/>
  <c r="AY98" i="1"/>
  <c r="AY164" i="1"/>
  <c r="AY100" i="1"/>
  <c r="AY182" i="1"/>
  <c r="AY154" i="1"/>
  <c r="AZ160" i="1"/>
  <c r="AZ148" i="1"/>
  <c r="AZ174" i="1"/>
  <c r="AZ88" i="1"/>
  <c r="AZ138" i="1"/>
  <c r="BA180" i="1"/>
  <c r="BA120" i="1"/>
  <c r="BA204" i="1"/>
  <c r="BA52" i="1"/>
  <c r="BA90" i="1"/>
  <c r="BA70" i="1"/>
  <c r="BB194" i="1"/>
  <c r="BB182" i="1"/>
  <c r="BB144" i="1"/>
  <c r="BB162" i="1"/>
  <c r="BB66" i="1"/>
  <c r="AZ120" i="1"/>
  <c r="AZ184" i="1"/>
  <c r="BA144" i="1"/>
  <c r="BA178" i="1"/>
  <c r="BB48" i="1"/>
  <c r="BB92" i="1"/>
  <c r="AY86" i="1"/>
  <c r="AY144" i="1"/>
  <c r="AY142" i="1"/>
  <c r="BB142" i="1"/>
  <c r="AZ158" i="1"/>
  <c r="BA134" i="1"/>
  <c r="BB90" i="1"/>
  <c r="AY126" i="1"/>
  <c r="AY76" i="1"/>
  <c r="AZ144" i="1"/>
  <c r="AZ72" i="1"/>
  <c r="AY200" i="1"/>
  <c r="AY128" i="1"/>
  <c r="AY64" i="1"/>
  <c r="AY178" i="1"/>
  <c r="AZ172" i="1"/>
  <c r="AZ162" i="1"/>
  <c r="BA68" i="1"/>
  <c r="BA114" i="1"/>
  <c r="BB136" i="1"/>
  <c r="BB16" i="1"/>
  <c r="AY92" i="1"/>
  <c r="AZ176" i="1"/>
  <c r="AZ54" i="1"/>
  <c r="BA136" i="1"/>
  <c r="BA138" i="1"/>
  <c r="BB84" i="1"/>
  <c r="AY8" i="1"/>
  <c r="BA112" i="1"/>
  <c r="BF80" i="1"/>
  <c r="AY120" i="1"/>
  <c r="AY66" i="1"/>
  <c r="AZ202" i="1"/>
  <c r="AZ198" i="1"/>
  <c r="AZ70" i="1"/>
  <c r="BA206" i="1"/>
  <c r="BA66" i="1"/>
  <c r="BB152" i="1"/>
  <c r="BB68" i="1"/>
  <c r="AZ140" i="1"/>
  <c r="AZ130" i="1"/>
  <c r="BB72" i="1"/>
  <c r="AY12" i="1"/>
  <c r="AY60" i="1"/>
  <c r="AZ68" i="1"/>
  <c r="BA98" i="1"/>
  <c r="BA106" i="1"/>
  <c r="BB134" i="1"/>
  <c r="AY148" i="1"/>
  <c r="AY84" i="1"/>
  <c r="AY122" i="1"/>
  <c r="AZ128" i="1"/>
  <c r="AZ116" i="1"/>
  <c r="AZ142" i="1"/>
  <c r="AZ62" i="1"/>
  <c r="AZ106" i="1"/>
  <c r="BA58" i="1"/>
  <c r="BA92" i="1"/>
  <c r="BA182" i="1"/>
  <c r="BA154" i="1"/>
  <c r="BB80" i="1"/>
  <c r="BB148" i="1"/>
  <c r="BB150" i="1"/>
  <c r="BB112" i="1"/>
  <c r="BB130" i="1"/>
  <c r="AZ206" i="1"/>
  <c r="AZ84" i="1"/>
  <c r="BA64" i="1"/>
  <c r="BA94" i="1"/>
  <c r="BB168" i="1"/>
  <c r="AY138" i="1"/>
  <c r="AY184" i="1"/>
  <c r="AY56" i="1"/>
  <c r="AY78" i="1"/>
  <c r="AZ196" i="1"/>
  <c r="AZ178" i="1"/>
  <c r="BA128" i="1"/>
  <c r="BA56" i="1"/>
  <c r="BA78" i="1"/>
  <c r="BB190" i="1"/>
  <c r="BB170" i="1"/>
  <c r="BA202" i="1"/>
  <c r="BB62" i="1"/>
  <c r="AZ132" i="1"/>
  <c r="BA50" i="1"/>
  <c r="BA196" i="1"/>
  <c r="BB202" i="1"/>
  <c r="BB178" i="1"/>
  <c r="AY48" i="1"/>
  <c r="AY150" i="1"/>
  <c r="BA192" i="1"/>
  <c r="BF140" i="1"/>
  <c r="AY54" i="1"/>
  <c r="AY166" i="1"/>
  <c r="AZ164" i="1"/>
  <c r="AY58" i="1"/>
  <c r="AY176" i="1"/>
  <c r="AY112" i="1"/>
  <c r="AY196" i="1"/>
  <c r="AY114" i="1"/>
  <c r="AZ48" i="1"/>
  <c r="AZ86" i="1"/>
  <c r="BA140" i="1"/>
  <c r="BB204" i="1"/>
  <c r="BB98" i="1"/>
  <c r="AY192" i="1"/>
  <c r="AY194" i="1"/>
  <c r="AZ204" i="1"/>
  <c r="AZ154" i="1"/>
  <c r="BA46" i="1"/>
  <c r="BB96" i="1"/>
  <c r="BB186" i="1"/>
  <c r="AY104" i="1"/>
  <c r="AZ156" i="1"/>
  <c r="AZ146" i="1"/>
  <c r="BA62" i="1"/>
  <c r="BA190" i="1"/>
  <c r="BA162" i="1"/>
  <c r="BB88" i="1"/>
  <c r="BB156" i="1"/>
  <c r="BB158" i="1"/>
  <c r="BB120" i="1"/>
  <c r="BB138" i="1"/>
  <c r="AZ194" i="1"/>
  <c r="AZ90" i="1"/>
  <c r="BA108" i="1"/>
  <c r="BB140" i="1"/>
  <c r="BB154" i="1"/>
  <c r="AY206" i="1"/>
  <c r="AY82" i="1"/>
  <c r="AZ186" i="1"/>
  <c r="AZ122" i="1"/>
  <c r="BA168" i="1"/>
  <c r="BA200" i="1"/>
  <c r="BA166" i="1"/>
  <c r="BA86" i="1"/>
  <c r="BB132" i="1"/>
  <c r="BB160" i="1"/>
  <c r="BB146" i="1"/>
  <c r="AY202" i="1"/>
  <c r="AY132" i="1"/>
  <c r="AY68" i="1"/>
  <c r="AY118" i="1"/>
  <c r="AY102" i="1"/>
  <c r="AZ46" i="1"/>
  <c r="AZ52" i="1"/>
  <c r="AZ110" i="1"/>
  <c r="AZ98" i="1"/>
  <c r="AZ94" i="1"/>
  <c r="BA184" i="1"/>
  <c r="BA72" i="1"/>
  <c r="BA148" i="1"/>
  <c r="BA150" i="1"/>
  <c r="BA122" i="1"/>
  <c r="BB192" i="1"/>
  <c r="BB116" i="1"/>
  <c r="BB118" i="1"/>
  <c r="BB50" i="1"/>
  <c r="BB76" i="1"/>
  <c r="AZ108" i="1"/>
  <c r="AZ92" i="1"/>
  <c r="BA172" i="1"/>
  <c r="BB184" i="1"/>
  <c r="AZ80" i="1"/>
  <c r="AY190" i="1"/>
  <c r="AZ168" i="1"/>
  <c r="AZ96" i="1"/>
  <c r="BA96" i="1"/>
  <c r="AY16" i="1"/>
  <c r="BF124" i="1"/>
  <c r="AY188" i="1"/>
  <c r="AY170" i="1"/>
  <c r="AZ190" i="1"/>
  <c r="AY198" i="1"/>
  <c r="AY160" i="1"/>
  <c r="AY96" i="1"/>
  <c r="AY174" i="1"/>
  <c r="AY94" i="1"/>
  <c r="AZ134" i="1"/>
  <c r="BA54" i="1"/>
  <c r="BA174" i="1"/>
  <c r="BB108" i="1"/>
  <c r="BB74" i="1"/>
  <c r="AY172" i="1"/>
  <c r="AY134" i="1"/>
  <c r="AZ60" i="1"/>
  <c r="AZ74" i="1"/>
  <c r="BA60" i="1"/>
  <c r="BB164" i="1"/>
  <c r="BB114" i="1"/>
  <c r="BF94" i="1"/>
  <c r="BB94" i="1"/>
  <c r="BF110" i="1"/>
  <c r="BB110" i="1"/>
  <c r="BF118" i="1"/>
  <c r="BF144" i="1"/>
  <c r="AY168" i="1"/>
  <c r="BF156" i="1"/>
  <c r="BF90" i="1"/>
  <c r="BF128" i="1"/>
  <c r="BF114" i="1"/>
  <c r="AY10" i="1"/>
  <c r="BF98" i="1"/>
  <c r="BF148" i="1"/>
  <c r="BF122" i="1"/>
  <c r="AZ10" i="1"/>
  <c r="BF112" i="1"/>
  <c r="BF92" i="1"/>
  <c r="BF174" i="1"/>
  <c r="BB174" i="1"/>
  <c r="BF200" i="1"/>
  <c r="BB200" i="1"/>
  <c r="AY136" i="1"/>
  <c r="BF72" i="1"/>
  <c r="BB188" i="1"/>
  <c r="BF50" i="1"/>
  <c r="AY50" i="1"/>
  <c r="BF164" i="1"/>
  <c r="BF76" i="1"/>
  <c r="BF142" i="1"/>
  <c r="I49" i="6"/>
  <c r="I203" i="6"/>
  <c r="I167" i="6"/>
  <c r="I135" i="6"/>
  <c r="I103" i="6"/>
  <c r="I71" i="6"/>
  <c r="I189" i="6"/>
  <c r="I125" i="6"/>
  <c r="I161" i="6"/>
  <c r="I73" i="6"/>
  <c r="O167" i="6"/>
  <c r="O187" i="6"/>
  <c r="O155" i="6"/>
  <c r="O55" i="6"/>
  <c r="O181" i="6"/>
  <c r="O117" i="6"/>
  <c r="O95" i="6"/>
  <c r="O49" i="6"/>
  <c r="O145" i="6"/>
  <c r="O101" i="6"/>
  <c r="U61" i="6"/>
  <c r="U159" i="6"/>
  <c r="U95" i="6"/>
  <c r="U99" i="6"/>
  <c r="U197" i="6"/>
  <c r="U123" i="6"/>
  <c r="U189" i="6"/>
  <c r="U125" i="6"/>
  <c r="U161" i="6"/>
  <c r="U73" i="6"/>
  <c r="AA87" i="6"/>
  <c r="AA45" i="6"/>
  <c r="AA155" i="6"/>
  <c r="AA55" i="6"/>
  <c r="AA157" i="6"/>
  <c r="AA81" i="6"/>
  <c r="AA119" i="6"/>
  <c r="AA179" i="6"/>
  <c r="AA137" i="6"/>
  <c r="AA93" i="6"/>
  <c r="I145" i="6"/>
  <c r="O193" i="6"/>
  <c r="O57" i="6"/>
  <c r="O89" i="6"/>
  <c r="U87" i="6"/>
  <c r="U107" i="6"/>
  <c r="U145" i="6"/>
  <c r="AA139" i="6"/>
  <c r="AA109" i="6"/>
  <c r="AA153" i="6"/>
  <c r="I205" i="6"/>
  <c r="I107" i="6"/>
  <c r="I81" i="6"/>
  <c r="O111" i="6"/>
  <c r="O185" i="6"/>
  <c r="O103" i="6"/>
  <c r="O121" i="6"/>
  <c r="O75" i="6"/>
  <c r="U167" i="6"/>
  <c r="U79" i="6"/>
  <c r="U199" i="6"/>
  <c r="U131" i="6"/>
  <c r="U165" i="6"/>
  <c r="U169" i="6"/>
  <c r="U85" i="6"/>
  <c r="AA103" i="6"/>
  <c r="AA131" i="6"/>
  <c r="AA165" i="6"/>
  <c r="AA159" i="6"/>
  <c r="AA57" i="6"/>
  <c r="AA145" i="6"/>
  <c r="AA69" i="6"/>
  <c r="I97" i="6"/>
  <c r="I201" i="6"/>
  <c r="I163" i="6"/>
  <c r="I131" i="6"/>
  <c r="I99" i="6"/>
  <c r="I67" i="6"/>
  <c r="I181" i="6"/>
  <c r="I117" i="6"/>
  <c r="I153" i="6"/>
  <c r="I101" i="6"/>
  <c r="O159" i="6"/>
  <c r="O45" i="6"/>
  <c r="O147" i="6"/>
  <c r="O51" i="6"/>
  <c r="O173" i="6"/>
  <c r="O109" i="6"/>
  <c r="O87" i="6"/>
  <c r="O97" i="6"/>
  <c r="O137" i="6"/>
  <c r="O93" i="6"/>
  <c r="U179" i="6"/>
  <c r="U183" i="6"/>
  <c r="U119" i="6"/>
  <c r="U71" i="6"/>
  <c r="U203" i="6"/>
  <c r="U147" i="6"/>
  <c r="U51" i="6"/>
  <c r="U149" i="6"/>
  <c r="U89" i="6"/>
  <c r="U121" i="6"/>
  <c r="U69" i="6"/>
  <c r="AA191" i="6"/>
  <c r="AA193" i="6"/>
  <c r="AA115" i="6"/>
  <c r="AA181" i="6"/>
  <c r="AA117" i="6"/>
  <c r="AA143" i="6"/>
  <c r="AA49" i="6"/>
  <c r="AA161" i="6"/>
  <c r="AA75" i="6"/>
  <c r="AA65" i="6"/>
  <c r="O119" i="6"/>
  <c r="O107" i="6"/>
  <c r="O183" i="6"/>
  <c r="O91" i="6"/>
  <c r="U143" i="6"/>
  <c r="U171" i="6"/>
  <c r="U177" i="6"/>
  <c r="AA183" i="6"/>
  <c r="AA47" i="6"/>
  <c r="AA91" i="6"/>
  <c r="AT101" i="6"/>
  <c r="I187" i="6"/>
  <c r="I75" i="6"/>
  <c r="I169" i="6"/>
  <c r="O143" i="6"/>
  <c r="O189" i="6"/>
  <c r="O71" i="6"/>
  <c r="I197" i="6"/>
  <c r="I199" i="6"/>
  <c r="I159" i="6"/>
  <c r="I127" i="6"/>
  <c r="I95" i="6"/>
  <c r="I63" i="6"/>
  <c r="I173" i="6"/>
  <c r="I177" i="6"/>
  <c r="I93" i="6"/>
  <c r="O171" i="6"/>
  <c r="O133" i="6"/>
  <c r="O161" i="6"/>
  <c r="U53" i="6"/>
  <c r="U67" i="6"/>
  <c r="U173" i="6"/>
  <c r="U113" i="6"/>
  <c r="AA107" i="6"/>
  <c r="AA135" i="6"/>
  <c r="AA73" i="6"/>
  <c r="AA15" i="6"/>
  <c r="I171" i="6"/>
  <c r="I91" i="6"/>
  <c r="I133" i="6"/>
  <c r="O175" i="6"/>
  <c r="O59" i="6"/>
  <c r="O53" i="6"/>
  <c r="O73" i="6"/>
  <c r="U135" i="6"/>
  <c r="U59" i="6"/>
  <c r="U137" i="6"/>
  <c r="AA163" i="6"/>
  <c r="AA83" i="6"/>
  <c r="AA113" i="6"/>
  <c r="I185" i="6"/>
  <c r="I151" i="6"/>
  <c r="I55" i="6"/>
  <c r="I65" i="6"/>
  <c r="I77" i="6"/>
  <c r="O201" i="6"/>
  <c r="O195" i="6"/>
  <c r="O197" i="6"/>
  <c r="O177" i="6"/>
  <c r="U187" i="6"/>
  <c r="U75" i="6"/>
  <c r="U55" i="6"/>
  <c r="U65" i="6"/>
  <c r="U77" i="6"/>
  <c r="AA123" i="6"/>
  <c r="AA125" i="6"/>
  <c r="AA53" i="6"/>
  <c r="AA169" i="6"/>
  <c r="AA105" i="6"/>
  <c r="AA67" i="6"/>
  <c r="O139" i="6"/>
  <c r="O99" i="6"/>
  <c r="O129" i="6"/>
  <c r="U175" i="6"/>
  <c r="U201" i="6"/>
  <c r="U141" i="6"/>
  <c r="AA71" i="6"/>
  <c r="AA173" i="6"/>
  <c r="AA61" i="6"/>
  <c r="AA77" i="6"/>
  <c r="I155" i="6"/>
  <c r="I59" i="6"/>
  <c r="I105" i="6"/>
  <c r="O131" i="6"/>
  <c r="O125" i="6"/>
  <c r="O67" i="6"/>
  <c r="O77" i="6"/>
  <c r="U49" i="6"/>
  <c r="U103" i="6"/>
  <c r="U97" i="6"/>
  <c r="U163" i="6"/>
  <c r="U195" i="6"/>
  <c r="U81" i="6"/>
  <c r="U105" i="6"/>
  <c r="AA63" i="6"/>
  <c r="AA201" i="6"/>
  <c r="AA59" i="6"/>
  <c r="AA133" i="6"/>
  <c r="AA127" i="6"/>
  <c r="AA177" i="6"/>
  <c r="AA101" i="6"/>
  <c r="I61" i="6"/>
  <c r="I47" i="6"/>
  <c r="I179" i="6"/>
  <c r="I147" i="6"/>
  <c r="I115" i="6"/>
  <c r="I83" i="6"/>
  <c r="I51" i="6"/>
  <c r="I149" i="6"/>
  <c r="I89" i="6"/>
  <c r="I121" i="6"/>
  <c r="I69" i="6"/>
  <c r="O127" i="6"/>
  <c r="O199" i="6"/>
  <c r="O115" i="6"/>
  <c r="O179" i="6"/>
  <c r="O141" i="6"/>
  <c r="O191" i="6"/>
  <c r="O61" i="6"/>
  <c r="O169" i="6"/>
  <c r="O105" i="6"/>
  <c r="O65" i="6"/>
  <c r="U57" i="6"/>
  <c r="U151" i="6"/>
  <c r="U91" i="6"/>
  <c r="U83" i="6"/>
  <c r="U191" i="6"/>
  <c r="U115" i="6"/>
  <c r="U181" i="6"/>
  <c r="U117" i="6"/>
  <c r="U153" i="6"/>
  <c r="U101" i="6"/>
  <c r="AA79" i="6"/>
  <c r="AA205" i="6"/>
  <c r="AA147" i="6"/>
  <c r="AA51" i="6"/>
  <c r="AA149" i="6"/>
  <c r="AA175" i="6"/>
  <c r="AA111" i="6"/>
  <c r="AA99" i="6"/>
  <c r="AA129" i="6"/>
  <c r="AA85" i="6"/>
  <c r="I109" i="6"/>
  <c r="O205" i="6"/>
  <c r="O165" i="6"/>
  <c r="O83" i="6"/>
  <c r="U193" i="6"/>
  <c r="U63" i="6"/>
  <c r="U47" i="6"/>
  <c r="U93" i="6"/>
  <c r="AA171" i="6"/>
  <c r="AA167" i="6"/>
  <c r="AA121" i="6"/>
  <c r="AS21" i="6"/>
  <c r="AA11" i="6"/>
  <c r="I183" i="6"/>
  <c r="I119" i="6"/>
  <c r="I87" i="6"/>
  <c r="I157" i="6"/>
  <c r="I129" i="6"/>
  <c r="O135" i="6"/>
  <c r="O123" i="6"/>
  <c r="O149" i="6"/>
  <c r="O63" i="6"/>
  <c r="O113" i="6"/>
  <c r="O69" i="6"/>
  <c r="U127" i="6"/>
  <c r="U205" i="6"/>
  <c r="U155" i="6"/>
  <c r="U157" i="6"/>
  <c r="U129" i="6"/>
  <c r="AA197" i="6"/>
  <c r="AA199" i="6"/>
  <c r="AA189" i="6"/>
  <c r="AA151" i="6"/>
  <c r="AT3" i="6"/>
  <c r="BF54" i="1"/>
  <c r="AT115" i="6"/>
  <c r="BF138" i="1"/>
  <c r="O9" i="6"/>
  <c r="BF204" i="1"/>
  <c r="BF160" i="1"/>
  <c r="BF146" i="1"/>
  <c r="I53" i="6"/>
  <c r="I123" i="6"/>
  <c r="I165" i="6"/>
  <c r="I85" i="6"/>
  <c r="O163" i="6"/>
  <c r="O81" i="6"/>
  <c r="I57" i="6"/>
  <c r="I45" i="6"/>
  <c r="I175" i="6"/>
  <c r="I143" i="6"/>
  <c r="I111" i="6"/>
  <c r="I79" i="6"/>
  <c r="I195" i="6"/>
  <c r="I141" i="6"/>
  <c r="I113" i="6"/>
  <c r="O151" i="6"/>
  <c r="O47" i="6"/>
  <c r="O79" i="6"/>
  <c r="O85" i="6"/>
  <c r="U111" i="6"/>
  <c r="U139" i="6"/>
  <c r="U109" i="6"/>
  <c r="AA203" i="6"/>
  <c r="AA141" i="6"/>
  <c r="AA97" i="6"/>
  <c r="I191" i="6"/>
  <c r="I139" i="6"/>
  <c r="I193" i="6"/>
  <c r="I137" i="6"/>
  <c r="O203" i="6"/>
  <c r="O157" i="6"/>
  <c r="O153" i="6"/>
  <c r="U185" i="6"/>
  <c r="U45" i="6"/>
  <c r="U133" i="6"/>
  <c r="AA95" i="6"/>
  <c r="AA195" i="6"/>
  <c r="AA185" i="6"/>
  <c r="AA89" i="6"/>
  <c r="I7" i="6"/>
  <c r="BF8" i="1"/>
  <c r="BF12" i="1"/>
  <c r="BF194" i="1"/>
  <c r="BF184" i="1"/>
  <c r="BF152" i="1"/>
  <c r="BF120" i="1"/>
  <c r="BF88" i="1"/>
  <c r="BF56" i="1"/>
  <c r="BF158" i="1"/>
  <c r="BF66" i="1"/>
  <c r="BF130" i="1"/>
  <c r="BF78" i="1"/>
  <c r="BF202" i="1"/>
  <c r="BF108" i="1"/>
  <c r="BF196" i="1"/>
  <c r="BF100" i="1"/>
  <c r="BF104" i="1"/>
  <c r="BF190" i="1"/>
  <c r="BF162" i="1"/>
  <c r="BF74" i="1"/>
  <c r="BF84" i="1"/>
  <c r="AA187" i="6"/>
  <c r="AT24" i="1"/>
  <c r="AV24" i="1" s="1"/>
  <c r="AR23" i="6"/>
  <c r="AQ26" i="6"/>
  <c r="AS26" i="1"/>
  <c r="I13" i="6"/>
  <c r="BF14" i="1"/>
  <c r="I15" i="6"/>
  <c r="AB18" i="1"/>
  <c r="V18" i="1"/>
  <c r="P16" i="1"/>
  <c r="J18" i="1"/>
  <c r="C131" i="14" l="1"/>
  <c r="C47" i="14"/>
  <c r="E109" i="15"/>
  <c r="C93" i="14"/>
  <c r="C199" i="14"/>
  <c r="C129" i="14"/>
  <c r="E45" i="15"/>
  <c r="C53" i="14"/>
  <c r="C51" i="14"/>
  <c r="C189" i="14"/>
  <c r="E99" i="15"/>
  <c r="E155" i="15"/>
  <c r="C125" i="14"/>
  <c r="C79" i="14"/>
  <c r="C115" i="14"/>
  <c r="E103" i="15"/>
  <c r="E121" i="15"/>
  <c r="E61" i="15"/>
  <c r="AU16" i="1"/>
  <c r="BF16" i="1" s="1"/>
  <c r="C195" i="14"/>
  <c r="C203" i="14"/>
  <c r="G17" i="8"/>
  <c r="G16" i="8"/>
  <c r="C135" i="14"/>
  <c r="C187" i="14"/>
  <c r="E75" i="15"/>
  <c r="I18" i="8"/>
  <c r="I19" i="8"/>
  <c r="E139" i="15"/>
  <c r="E83" i="15"/>
  <c r="E119" i="15"/>
  <c r="Q24" i="8"/>
  <c r="Q25" i="8"/>
  <c r="C127" i="14"/>
  <c r="E123" i="15"/>
  <c r="K19" i="8"/>
  <c r="K18" i="8"/>
  <c r="E19" i="8"/>
  <c r="E18" i="15" s="1"/>
  <c r="E18" i="8"/>
  <c r="E17" i="15" s="1"/>
  <c r="C57" i="14"/>
  <c r="E10" i="15"/>
  <c r="E205" i="15"/>
  <c r="AT155" i="6"/>
  <c r="H9" i="14"/>
  <c r="J9" i="15"/>
  <c r="H151" i="14"/>
  <c r="J151" i="15"/>
  <c r="D9" i="14"/>
  <c r="F9" i="15"/>
  <c r="E153" i="14"/>
  <c r="G153" i="15"/>
  <c r="I97" i="14"/>
  <c r="K97" i="15"/>
  <c r="E47" i="14"/>
  <c r="G47" i="15"/>
  <c r="O21" i="14"/>
  <c r="Q21" i="15"/>
  <c r="I113" i="14"/>
  <c r="K113" i="15"/>
  <c r="I116" i="14"/>
  <c r="K116" i="15"/>
  <c r="E45" i="14"/>
  <c r="G45" i="15"/>
  <c r="E185" i="14"/>
  <c r="G185" i="15"/>
  <c r="E145" i="14"/>
  <c r="G145" i="15"/>
  <c r="E83" i="14"/>
  <c r="G83" i="15"/>
  <c r="I149" i="14"/>
  <c r="K149" i="15"/>
  <c r="G153" i="14"/>
  <c r="I153" i="15"/>
  <c r="G57" i="14"/>
  <c r="I57" i="15"/>
  <c r="E61" i="14"/>
  <c r="G61" i="15"/>
  <c r="G105" i="14"/>
  <c r="I105" i="15"/>
  <c r="G49" i="14"/>
  <c r="I49" i="15"/>
  <c r="I62" i="14"/>
  <c r="K62" i="15"/>
  <c r="G201" i="14"/>
  <c r="I201" i="15"/>
  <c r="I67" i="14"/>
  <c r="K67" i="15"/>
  <c r="I200" i="14"/>
  <c r="K200" i="15"/>
  <c r="G65" i="14"/>
  <c r="I65" i="15"/>
  <c r="G127" i="14"/>
  <c r="I127" i="15"/>
  <c r="E197" i="14"/>
  <c r="G197" i="15"/>
  <c r="E73" i="14"/>
  <c r="G73" i="15"/>
  <c r="E193" i="14"/>
  <c r="G193" i="15"/>
  <c r="G135" i="14"/>
  <c r="I135" i="15"/>
  <c r="E175" i="14"/>
  <c r="G175" i="15"/>
  <c r="I135" i="14"/>
  <c r="K135" i="15"/>
  <c r="E172" i="14"/>
  <c r="G172" i="15"/>
  <c r="E143" i="14"/>
  <c r="G143" i="15"/>
  <c r="I107" i="14"/>
  <c r="K107" i="15"/>
  <c r="G171" i="14"/>
  <c r="I171" i="15"/>
  <c r="E122" i="14"/>
  <c r="G122" i="15"/>
  <c r="E181" i="14"/>
  <c r="G181" i="15"/>
  <c r="I47" i="14"/>
  <c r="K47" i="15"/>
  <c r="E119" i="14"/>
  <c r="G119" i="15"/>
  <c r="I181" i="14"/>
  <c r="K181" i="15"/>
  <c r="G51" i="14"/>
  <c r="I51" i="15"/>
  <c r="E137" i="14"/>
  <c r="G137" i="15"/>
  <c r="E159" i="14"/>
  <c r="G159" i="15"/>
  <c r="I165" i="14"/>
  <c r="K165" i="15"/>
  <c r="G80" i="14"/>
  <c r="I80" i="15"/>
  <c r="E111" i="14"/>
  <c r="G111" i="15"/>
  <c r="G145" i="14"/>
  <c r="I145" i="15"/>
  <c r="I93" i="14"/>
  <c r="K93" i="15"/>
  <c r="I55" i="14"/>
  <c r="K55" i="15"/>
  <c r="G126" i="14"/>
  <c r="I126" i="15"/>
  <c r="G159" i="14"/>
  <c r="I159" i="15"/>
  <c r="E55" i="14"/>
  <c r="G55" i="15"/>
  <c r="G173" i="14"/>
  <c r="I173" i="15"/>
  <c r="E107" i="14"/>
  <c r="G107" i="15"/>
  <c r="I119" i="14"/>
  <c r="K119" i="15"/>
  <c r="G185" i="14"/>
  <c r="I185" i="15"/>
  <c r="G111" i="14"/>
  <c r="I111" i="15"/>
  <c r="E81" i="14"/>
  <c r="G81" i="15"/>
  <c r="E113" i="14"/>
  <c r="G113" i="15"/>
  <c r="G183" i="14"/>
  <c r="I183" i="15"/>
  <c r="G199" i="14"/>
  <c r="I199" i="15"/>
  <c r="I137" i="14"/>
  <c r="K137" i="15"/>
  <c r="E95" i="14"/>
  <c r="G95" i="15"/>
  <c r="I171" i="14"/>
  <c r="K171" i="15"/>
  <c r="I99" i="14"/>
  <c r="K99" i="15"/>
  <c r="I205" i="14"/>
  <c r="K205" i="15"/>
  <c r="G83" i="14"/>
  <c r="I83" i="15"/>
  <c r="E169" i="14"/>
  <c r="G169" i="15"/>
  <c r="E200" i="14"/>
  <c r="G200" i="15"/>
  <c r="I127" i="14"/>
  <c r="K127" i="15"/>
  <c r="G164" i="14"/>
  <c r="I164" i="15"/>
  <c r="E125" i="14"/>
  <c r="G125" i="15"/>
  <c r="I173" i="14"/>
  <c r="K173" i="15"/>
  <c r="E99" i="14"/>
  <c r="G99" i="15"/>
  <c r="I125" i="14"/>
  <c r="K125" i="15"/>
  <c r="G156" i="14"/>
  <c r="I156" i="15"/>
  <c r="G187" i="14"/>
  <c r="I187" i="15"/>
  <c r="I50" i="14"/>
  <c r="K50" i="15"/>
  <c r="G71" i="14"/>
  <c r="I71" i="15"/>
  <c r="I145" i="14"/>
  <c r="K145" i="15"/>
  <c r="I155" i="14"/>
  <c r="K155" i="15"/>
  <c r="F11" i="14"/>
  <c r="H11" i="15"/>
  <c r="P17" i="14"/>
  <c r="R17" i="15"/>
  <c r="E9" i="15"/>
  <c r="C9" i="14"/>
  <c r="H73" i="14"/>
  <c r="J73" i="15"/>
  <c r="H7" i="14"/>
  <c r="J7" i="15"/>
  <c r="I185" i="14"/>
  <c r="K185" i="15"/>
  <c r="E203" i="14"/>
  <c r="G203" i="15"/>
  <c r="I203" i="14"/>
  <c r="K203" i="15"/>
  <c r="I115" i="14"/>
  <c r="K115" i="15"/>
  <c r="I139" i="14"/>
  <c r="K139" i="15"/>
  <c r="E156" i="14"/>
  <c r="G156" i="15"/>
  <c r="I167" i="14"/>
  <c r="K167" i="15"/>
  <c r="E205" i="14"/>
  <c r="G205" i="15"/>
  <c r="I148" i="14"/>
  <c r="K148" i="15"/>
  <c r="G181" i="14"/>
  <c r="I181" i="15"/>
  <c r="E106" i="14"/>
  <c r="G106" i="15"/>
  <c r="E141" i="14"/>
  <c r="G141" i="15"/>
  <c r="I177" i="14"/>
  <c r="K177" i="15"/>
  <c r="G195" i="14"/>
  <c r="I195" i="15"/>
  <c r="E67" i="14"/>
  <c r="G67" i="15"/>
  <c r="I61" i="14"/>
  <c r="K61" i="15"/>
  <c r="E129" i="14"/>
  <c r="G129" i="15"/>
  <c r="I169" i="14"/>
  <c r="K169" i="15"/>
  <c r="I199" i="14"/>
  <c r="K199" i="15"/>
  <c r="G55" i="14"/>
  <c r="I55" i="15"/>
  <c r="E69" i="14"/>
  <c r="G69" i="15"/>
  <c r="E195" i="14"/>
  <c r="G195" i="15"/>
  <c r="E9" i="14"/>
  <c r="G9" i="15"/>
  <c r="G53" i="14"/>
  <c r="I53" i="15"/>
  <c r="I83" i="14"/>
  <c r="K83" i="15"/>
  <c r="E54" i="14"/>
  <c r="G54" i="15"/>
  <c r="G113" i="14"/>
  <c r="I113" i="15"/>
  <c r="E171" i="14"/>
  <c r="G171" i="15"/>
  <c r="E189" i="14"/>
  <c r="G189" i="15"/>
  <c r="G121" i="14"/>
  <c r="I121" i="15"/>
  <c r="E121" i="14"/>
  <c r="G121" i="15"/>
  <c r="E7" i="14"/>
  <c r="G7" i="15"/>
  <c r="G177" i="14"/>
  <c r="I177" i="15"/>
  <c r="I65" i="14"/>
  <c r="K65" i="15"/>
  <c r="I193" i="14"/>
  <c r="K193" i="15"/>
  <c r="G203" i="14"/>
  <c r="I203" i="15"/>
  <c r="E87" i="14"/>
  <c r="G87" i="15"/>
  <c r="I103" i="14"/>
  <c r="K103" i="15"/>
  <c r="G79" i="14"/>
  <c r="I79" i="15"/>
  <c r="G87" i="14"/>
  <c r="I87" i="15"/>
  <c r="I180" i="14"/>
  <c r="K180" i="15"/>
  <c r="I45" i="14"/>
  <c r="K45" i="15"/>
  <c r="G125" i="14"/>
  <c r="I125" i="15"/>
  <c r="E101" i="14"/>
  <c r="G101" i="15"/>
  <c r="E188" i="14"/>
  <c r="G188" i="15"/>
  <c r="G95" i="14"/>
  <c r="I95" i="15"/>
  <c r="I89" i="14"/>
  <c r="K89" i="15"/>
  <c r="E158" i="14"/>
  <c r="G158" i="15"/>
  <c r="I141" i="14"/>
  <c r="K141" i="15"/>
  <c r="E79" i="14"/>
  <c r="G79" i="15"/>
  <c r="E149" i="14"/>
  <c r="G149" i="15"/>
  <c r="G59" i="14"/>
  <c r="I59" i="15"/>
  <c r="I187" i="14"/>
  <c r="K187" i="15"/>
  <c r="E51" i="14"/>
  <c r="G51" i="15"/>
  <c r="I88" i="14"/>
  <c r="K88" i="15"/>
  <c r="G47" i="14"/>
  <c r="I47" i="15"/>
  <c r="I86" i="14"/>
  <c r="K86" i="15"/>
  <c r="I175" i="14"/>
  <c r="K175" i="15"/>
  <c r="G101" i="14"/>
  <c r="I101" i="15"/>
  <c r="G152" i="14"/>
  <c r="I152" i="15"/>
  <c r="E191" i="14"/>
  <c r="G191" i="15"/>
  <c r="E199" i="14"/>
  <c r="G199" i="15"/>
  <c r="I102" i="14"/>
  <c r="K102" i="15"/>
  <c r="I59" i="14"/>
  <c r="K59" i="15"/>
  <c r="G163" i="14"/>
  <c r="I163" i="15"/>
  <c r="G141" i="14"/>
  <c r="I141" i="15"/>
  <c r="I105" i="14"/>
  <c r="K105" i="15"/>
  <c r="I123" i="14"/>
  <c r="K123" i="15"/>
  <c r="G155" i="14"/>
  <c r="I155" i="15"/>
  <c r="E63" i="14"/>
  <c r="G63" i="15"/>
  <c r="I49" i="14"/>
  <c r="K49" i="15"/>
  <c r="E97" i="14"/>
  <c r="G97" i="15"/>
  <c r="G167" i="14"/>
  <c r="I167" i="15"/>
  <c r="G61" i="14"/>
  <c r="I61" i="15"/>
  <c r="F81" i="14"/>
  <c r="H81" i="15"/>
  <c r="J135" i="14"/>
  <c r="L135" i="15"/>
  <c r="I95" i="14"/>
  <c r="K95" i="15"/>
  <c r="G139" i="14"/>
  <c r="I139" i="15"/>
  <c r="E163" i="14"/>
  <c r="G163" i="15"/>
  <c r="E133" i="14"/>
  <c r="G133" i="15"/>
  <c r="I183" i="14"/>
  <c r="K183" i="15"/>
  <c r="G149" i="14"/>
  <c r="I149" i="15"/>
  <c r="I159" i="14"/>
  <c r="K159" i="15"/>
  <c r="I157" i="14"/>
  <c r="K157" i="15"/>
  <c r="E155" i="14"/>
  <c r="G155" i="15"/>
  <c r="G93" i="14"/>
  <c r="I93" i="15"/>
  <c r="I129" i="14"/>
  <c r="K129" i="15"/>
  <c r="I147" i="14"/>
  <c r="K147" i="15"/>
  <c r="G191" i="14"/>
  <c r="I191" i="15"/>
  <c r="E105" i="14"/>
  <c r="G105" i="15"/>
  <c r="E115" i="14"/>
  <c r="G115" i="15"/>
  <c r="I133" i="14"/>
  <c r="K133" i="15"/>
  <c r="G98" i="14"/>
  <c r="I98" i="15"/>
  <c r="E131" i="14"/>
  <c r="G131" i="15"/>
  <c r="I72" i="14"/>
  <c r="K72" i="15"/>
  <c r="E139" i="14"/>
  <c r="G139" i="15"/>
  <c r="I151" i="14"/>
  <c r="K151" i="15"/>
  <c r="G77" i="14"/>
  <c r="I77" i="15"/>
  <c r="G206" i="14"/>
  <c r="I206" i="15"/>
  <c r="E177" i="14"/>
  <c r="G177" i="15"/>
  <c r="E201" i="14"/>
  <c r="G201" i="15"/>
  <c r="G137" i="14"/>
  <c r="I137" i="15"/>
  <c r="E53" i="14"/>
  <c r="G53" i="15"/>
  <c r="I15" i="14"/>
  <c r="K15" i="15"/>
  <c r="G67" i="14"/>
  <c r="I67" i="15"/>
  <c r="E72" i="14"/>
  <c r="G72" i="15"/>
  <c r="I11" i="14"/>
  <c r="K11" i="15"/>
  <c r="E109" i="14"/>
  <c r="G109" i="15"/>
  <c r="E89" i="14"/>
  <c r="G89" i="15"/>
  <c r="G143" i="14"/>
  <c r="I143" i="15"/>
  <c r="I161" i="14"/>
  <c r="K161" i="15"/>
  <c r="G69" i="14"/>
  <c r="I69" i="15"/>
  <c r="G119" i="14"/>
  <c r="I119" i="15"/>
  <c r="E173" i="14"/>
  <c r="G173" i="15"/>
  <c r="I69" i="14"/>
  <c r="K69" i="15"/>
  <c r="G169" i="14"/>
  <c r="I169" i="15"/>
  <c r="E75" i="14"/>
  <c r="G75" i="15"/>
  <c r="E57" i="14"/>
  <c r="G57" i="15"/>
  <c r="I179" i="14"/>
  <c r="K179" i="15"/>
  <c r="G74" i="14"/>
  <c r="I74" i="15"/>
  <c r="G123" i="14"/>
  <c r="I123" i="15"/>
  <c r="E49" i="14"/>
  <c r="G49" i="15"/>
  <c r="E187" i="14"/>
  <c r="G187" i="15"/>
  <c r="G85" i="14"/>
  <c r="I85" i="15"/>
  <c r="E167" i="14"/>
  <c r="G167" i="15"/>
  <c r="I195" i="14"/>
  <c r="K195" i="15"/>
  <c r="E157" i="14"/>
  <c r="G157" i="15"/>
  <c r="G110" i="14"/>
  <c r="I110" i="15"/>
  <c r="E151" i="14"/>
  <c r="G151" i="15"/>
  <c r="E135" i="14"/>
  <c r="G135" i="15"/>
  <c r="I73" i="14"/>
  <c r="K73" i="15"/>
  <c r="I117" i="14"/>
  <c r="K117" i="15"/>
  <c r="G108" i="14"/>
  <c r="I108" i="15"/>
  <c r="I87" i="14"/>
  <c r="K87" i="15"/>
  <c r="G193" i="14"/>
  <c r="I193" i="15"/>
  <c r="I85" i="14"/>
  <c r="K85" i="15"/>
  <c r="I51" i="14"/>
  <c r="K51" i="15"/>
  <c r="G117" i="14"/>
  <c r="I117" i="15"/>
  <c r="G151" i="14"/>
  <c r="I151" i="15"/>
  <c r="E180" i="14"/>
  <c r="G180" i="15"/>
  <c r="I101" i="14"/>
  <c r="K101" i="15"/>
  <c r="I63" i="14"/>
  <c r="K63" i="15"/>
  <c r="G103" i="14"/>
  <c r="I103" i="15"/>
  <c r="G176" i="14"/>
  <c r="I176" i="15"/>
  <c r="I53" i="14"/>
  <c r="K53" i="15"/>
  <c r="I197" i="14"/>
  <c r="K197" i="15"/>
  <c r="G76" i="14"/>
  <c r="I76" i="15"/>
  <c r="E123" i="14"/>
  <c r="G123" i="15"/>
  <c r="I192" i="14"/>
  <c r="K192" i="15"/>
  <c r="I154" i="14"/>
  <c r="K154" i="15"/>
  <c r="G10" i="14"/>
  <c r="I10" i="15"/>
  <c r="C10" i="14"/>
  <c r="H155" i="14"/>
  <c r="J155" i="15"/>
  <c r="C7" i="14"/>
  <c r="E7" i="15"/>
  <c r="J7" i="14"/>
  <c r="L7" i="15"/>
  <c r="G45" i="14"/>
  <c r="I45" i="15"/>
  <c r="E85" i="14"/>
  <c r="G85" i="15"/>
  <c r="I75" i="14"/>
  <c r="K75" i="15"/>
  <c r="E93" i="14"/>
  <c r="G93" i="15"/>
  <c r="G165" i="14"/>
  <c r="I165" i="15"/>
  <c r="G189" i="14"/>
  <c r="I189" i="15"/>
  <c r="G63" i="14"/>
  <c r="I63" i="15"/>
  <c r="I111" i="14"/>
  <c r="K111" i="15"/>
  <c r="I79" i="14"/>
  <c r="K79" i="15"/>
  <c r="G91" i="14"/>
  <c r="I91" i="15"/>
  <c r="E62" i="14"/>
  <c r="G62" i="15"/>
  <c r="E127" i="14"/>
  <c r="G127" i="15"/>
  <c r="I201" i="14"/>
  <c r="K201" i="15"/>
  <c r="G97" i="14"/>
  <c r="I97" i="15"/>
  <c r="I71" i="14"/>
  <c r="K71" i="15"/>
  <c r="I68" i="14"/>
  <c r="K68" i="15"/>
  <c r="I189" i="14"/>
  <c r="K189" i="15"/>
  <c r="G66" i="14"/>
  <c r="I66" i="15"/>
  <c r="G205" i="14"/>
  <c r="I205" i="15"/>
  <c r="E198" i="14"/>
  <c r="G198" i="15"/>
  <c r="E194" i="14"/>
  <c r="G194" i="15"/>
  <c r="G136" i="14"/>
  <c r="I136" i="15"/>
  <c r="E176" i="14"/>
  <c r="G176" i="15"/>
  <c r="I136" i="14"/>
  <c r="K136" i="15"/>
  <c r="E161" i="14"/>
  <c r="G161" i="15"/>
  <c r="E71" i="14"/>
  <c r="G71" i="15"/>
  <c r="I163" i="14"/>
  <c r="K163" i="15"/>
  <c r="G161" i="14"/>
  <c r="I161" i="15"/>
  <c r="I91" i="14"/>
  <c r="K91" i="15"/>
  <c r="E183" i="14"/>
  <c r="G183" i="15"/>
  <c r="I143" i="14"/>
  <c r="K143" i="15"/>
  <c r="G89" i="14"/>
  <c r="I89" i="15"/>
  <c r="G179" i="14"/>
  <c r="I179" i="15"/>
  <c r="E147" i="14"/>
  <c r="G147" i="15"/>
  <c r="I57" i="14"/>
  <c r="K57" i="15"/>
  <c r="G131" i="14"/>
  <c r="I131" i="15"/>
  <c r="E103" i="14"/>
  <c r="G103" i="15"/>
  <c r="I109" i="14"/>
  <c r="K109" i="15"/>
  <c r="I81" i="14"/>
  <c r="K81" i="15"/>
  <c r="G73" i="14"/>
  <c r="I73" i="15"/>
  <c r="G99" i="14"/>
  <c r="I99" i="15"/>
  <c r="E117" i="14"/>
  <c r="G117" i="15"/>
  <c r="E59" i="14"/>
  <c r="G59" i="15"/>
  <c r="G133" i="14"/>
  <c r="I133" i="15"/>
  <c r="G109" i="14"/>
  <c r="I109" i="15"/>
  <c r="E82" i="14"/>
  <c r="G82" i="15"/>
  <c r="G157" i="14"/>
  <c r="I157" i="15"/>
  <c r="G147" i="14"/>
  <c r="I147" i="15"/>
  <c r="I131" i="14"/>
  <c r="K131" i="15"/>
  <c r="G107" i="14"/>
  <c r="I107" i="15"/>
  <c r="G197" i="14"/>
  <c r="I197" i="15"/>
  <c r="I121" i="14"/>
  <c r="K121" i="15"/>
  <c r="E165" i="14"/>
  <c r="G165" i="15"/>
  <c r="I100" i="14"/>
  <c r="K100" i="15"/>
  <c r="I206" i="14"/>
  <c r="K206" i="15"/>
  <c r="G115" i="14"/>
  <c r="I115" i="15"/>
  <c r="E65" i="14"/>
  <c r="G65" i="15"/>
  <c r="E179" i="14"/>
  <c r="G179" i="15"/>
  <c r="I128" i="14"/>
  <c r="K128" i="15"/>
  <c r="G81" i="14"/>
  <c r="I81" i="15"/>
  <c r="E77" i="14"/>
  <c r="G77" i="15"/>
  <c r="I77" i="14"/>
  <c r="K77" i="15"/>
  <c r="G175" i="14"/>
  <c r="I175" i="15"/>
  <c r="I126" i="14"/>
  <c r="K126" i="15"/>
  <c r="G129" i="14"/>
  <c r="I129" i="15"/>
  <c r="G75" i="14"/>
  <c r="I75" i="15"/>
  <c r="E91" i="14"/>
  <c r="G91" i="15"/>
  <c r="I191" i="14"/>
  <c r="K191" i="15"/>
  <c r="I146" i="14"/>
  <c r="K146" i="15"/>
  <c r="I153" i="14"/>
  <c r="K153" i="15"/>
  <c r="E12" i="14"/>
  <c r="G12" i="15"/>
  <c r="J76" i="8"/>
  <c r="H158" i="8"/>
  <c r="L192" i="8"/>
  <c r="L100" i="8"/>
  <c r="L180" i="8"/>
  <c r="L148" i="8"/>
  <c r="L14" i="8"/>
  <c r="L146" i="8"/>
  <c r="AT181" i="6"/>
  <c r="I194" i="15"/>
  <c r="I82" i="15"/>
  <c r="I114" i="15"/>
  <c r="I102" i="15"/>
  <c r="I188" i="15"/>
  <c r="I50" i="15"/>
  <c r="I90" i="15"/>
  <c r="AT47" i="6"/>
  <c r="G118" i="15"/>
  <c r="G170" i="15"/>
  <c r="G78" i="15"/>
  <c r="G9" i="8"/>
  <c r="H8" i="8" s="1"/>
  <c r="H122" i="8"/>
  <c r="C194" i="14"/>
  <c r="C12" i="14"/>
  <c r="C120" i="14"/>
  <c r="C110" i="14"/>
  <c r="C132" i="14"/>
  <c r="C122" i="14"/>
  <c r="C56" i="14"/>
  <c r="C178" i="14"/>
  <c r="C130" i="14"/>
  <c r="C196" i="14"/>
  <c r="C68" i="14"/>
  <c r="C104" i="14"/>
  <c r="C118" i="14"/>
  <c r="C60" i="14"/>
  <c r="C16" i="14"/>
  <c r="C206" i="14"/>
  <c r="C106" i="14"/>
  <c r="C48" i="14"/>
  <c r="C202" i="14"/>
  <c r="C94" i="14"/>
  <c r="C164" i="14"/>
  <c r="C52" i="14"/>
  <c r="AT95" i="6"/>
  <c r="AT179" i="6"/>
  <c r="L116" i="8"/>
  <c r="L58" i="8"/>
  <c r="H180" i="8"/>
  <c r="C74" i="14"/>
  <c r="H172" i="8"/>
  <c r="J176" i="8"/>
  <c r="L62" i="8"/>
  <c r="C76" i="14"/>
  <c r="G90" i="15"/>
  <c r="K186" i="15"/>
  <c r="H54" i="8"/>
  <c r="H112" i="8"/>
  <c r="L102" i="8"/>
  <c r="G196" i="15"/>
  <c r="H194" i="8"/>
  <c r="L50" i="8"/>
  <c r="L88" i="8"/>
  <c r="C128" i="14"/>
  <c r="K164" i="15"/>
  <c r="G52" i="15"/>
  <c r="K60" i="15"/>
  <c r="K78" i="15"/>
  <c r="G100" i="15"/>
  <c r="K124" i="15"/>
  <c r="L206" i="8"/>
  <c r="H106" i="8"/>
  <c r="J60" i="8"/>
  <c r="L86" i="8"/>
  <c r="L126" i="8"/>
  <c r="C198" i="14"/>
  <c r="I58" i="15"/>
  <c r="C148" i="14"/>
  <c r="C66" i="14"/>
  <c r="K12" i="15"/>
  <c r="G168" i="15"/>
  <c r="K90" i="15"/>
  <c r="C86" i="14"/>
  <c r="J110" i="8"/>
  <c r="J136" i="8"/>
  <c r="K168" i="15"/>
  <c r="I154" i="15"/>
  <c r="G128" i="15"/>
  <c r="K190" i="15"/>
  <c r="K16" i="15"/>
  <c r="G182" i="15"/>
  <c r="G148" i="15"/>
  <c r="K52" i="15"/>
  <c r="K64" i="15"/>
  <c r="K174" i="15"/>
  <c r="K106" i="15"/>
  <c r="K198" i="15"/>
  <c r="I160" i="15"/>
  <c r="K196" i="15"/>
  <c r="C80" i="14"/>
  <c r="K172" i="15"/>
  <c r="I84" i="15"/>
  <c r="G192" i="15"/>
  <c r="C134" i="14"/>
  <c r="K156" i="15"/>
  <c r="G12" i="14"/>
  <c r="J12" i="8"/>
  <c r="H138" i="8"/>
  <c r="J126" i="8"/>
  <c r="I118" i="15"/>
  <c r="I130" i="15"/>
  <c r="C17" i="14"/>
  <c r="H62" i="8"/>
  <c r="H176" i="8"/>
  <c r="H98" i="8"/>
  <c r="H58" i="8"/>
  <c r="J52" i="8"/>
  <c r="J182" i="8"/>
  <c r="L154" i="8"/>
  <c r="F116" i="8"/>
  <c r="F108" i="8"/>
  <c r="F68" i="8"/>
  <c r="I46" i="15"/>
  <c r="G86" i="15"/>
  <c r="K114" i="15"/>
  <c r="I150" i="15"/>
  <c r="K160" i="15"/>
  <c r="K158" i="15"/>
  <c r="G16" i="14"/>
  <c r="J16" i="8"/>
  <c r="I178" i="15"/>
  <c r="K66" i="15"/>
  <c r="K194" i="15"/>
  <c r="I204" i="15"/>
  <c r="G88" i="15"/>
  <c r="K104" i="15"/>
  <c r="G76" i="15"/>
  <c r="K110" i="15"/>
  <c r="K56" i="15"/>
  <c r="I124" i="15"/>
  <c r="G50" i="15"/>
  <c r="G60" i="15"/>
  <c r="G108" i="15"/>
  <c r="K120" i="15"/>
  <c r="I134" i="15"/>
  <c r="G80" i="15"/>
  <c r="G136" i="15"/>
  <c r="I148" i="15"/>
  <c r="H156" i="8"/>
  <c r="L162" i="8"/>
  <c r="L68" i="8"/>
  <c r="O20" i="14"/>
  <c r="R20" i="8"/>
  <c r="S20" i="8" s="1"/>
  <c r="K138" i="15"/>
  <c r="I104" i="15"/>
  <c r="H160" i="8"/>
  <c r="L96" i="8"/>
  <c r="I112" i="15"/>
  <c r="H188" i="8"/>
  <c r="J140" i="8"/>
  <c r="J164" i="8"/>
  <c r="J206" i="8"/>
  <c r="L72" i="8"/>
  <c r="F76" i="8"/>
  <c r="G154" i="15"/>
  <c r="K98" i="15"/>
  <c r="G48" i="15"/>
  <c r="Q22" i="15"/>
  <c r="K184" i="15"/>
  <c r="G94" i="15"/>
  <c r="I166" i="15"/>
  <c r="I190" i="15"/>
  <c r="K150" i="15"/>
  <c r="K202" i="15"/>
  <c r="G140" i="15"/>
  <c r="I144" i="15"/>
  <c r="I70" i="15"/>
  <c r="I120" i="15"/>
  <c r="G174" i="15"/>
  <c r="K70" i="15"/>
  <c r="I170" i="15"/>
  <c r="G104" i="15"/>
  <c r="K94" i="15"/>
  <c r="K46" i="15"/>
  <c r="I100" i="15"/>
  <c r="I174" i="15"/>
  <c r="I96" i="15"/>
  <c r="I186" i="15"/>
  <c r="K142" i="15"/>
  <c r="G152" i="15"/>
  <c r="I158" i="15"/>
  <c r="I184" i="15"/>
  <c r="J80" i="8"/>
  <c r="J66" i="8"/>
  <c r="J64" i="8"/>
  <c r="J98" i="8"/>
  <c r="L112" i="8"/>
  <c r="L178" i="8"/>
  <c r="I48" i="15"/>
  <c r="I62" i="15"/>
  <c r="H198" i="8"/>
  <c r="H72" i="8"/>
  <c r="J108" i="8"/>
  <c r="L118" i="8"/>
  <c r="L128" i="8"/>
  <c r="F16" i="8"/>
  <c r="F14" i="8"/>
  <c r="G204" i="15"/>
  <c r="K204" i="15"/>
  <c r="G134" i="15"/>
  <c r="K76" i="15"/>
  <c r="G46" i="15"/>
  <c r="G186" i="15"/>
  <c r="G146" i="15"/>
  <c r="G206" i="15"/>
  <c r="I106" i="15"/>
  <c r="I122" i="15"/>
  <c r="K92" i="15"/>
  <c r="G184" i="15"/>
  <c r="K144" i="15"/>
  <c r="I180" i="15"/>
  <c r="I10" i="14"/>
  <c r="L10" i="8"/>
  <c r="I72" i="15"/>
  <c r="I168" i="15"/>
  <c r="E14" i="14"/>
  <c r="H14" i="8"/>
  <c r="H13" i="15" s="1"/>
  <c r="H200" i="8"/>
  <c r="H150" i="8"/>
  <c r="J146" i="8"/>
  <c r="L182" i="8"/>
  <c r="L166" i="8"/>
  <c r="L134" i="8"/>
  <c r="L200" i="8"/>
  <c r="F56" i="8"/>
  <c r="F134" i="8"/>
  <c r="C158" i="14"/>
  <c r="K130" i="15"/>
  <c r="K80" i="15"/>
  <c r="I92" i="15"/>
  <c r="G142" i="15"/>
  <c r="I196" i="15"/>
  <c r="G132" i="15"/>
  <c r="I202" i="15"/>
  <c r="K170" i="15"/>
  <c r="I78" i="15"/>
  <c r="G10" i="15"/>
  <c r="I54" i="15"/>
  <c r="I138" i="15"/>
  <c r="I68" i="15"/>
  <c r="G144" i="15"/>
  <c r="G190" i="15"/>
  <c r="G110" i="15"/>
  <c r="I162" i="15"/>
  <c r="I88" i="15"/>
  <c r="I86" i="15"/>
  <c r="G126" i="15"/>
  <c r="F8" i="8"/>
  <c r="F12" i="8"/>
  <c r="AT57" i="6"/>
  <c r="AT131" i="6"/>
  <c r="AT165" i="6"/>
  <c r="AT149" i="6"/>
  <c r="AT191" i="6"/>
  <c r="AT75" i="6"/>
  <c r="AT147" i="6"/>
  <c r="AT79" i="6"/>
  <c r="AT163" i="6"/>
  <c r="AT173" i="6"/>
  <c r="AT97" i="6"/>
  <c r="AT61" i="6"/>
  <c r="AT117" i="6"/>
  <c r="AT85" i="6"/>
  <c r="AT71" i="6"/>
  <c r="AT91" i="6"/>
  <c r="AT121" i="6"/>
  <c r="AT175" i="6"/>
  <c r="AT93" i="6"/>
  <c r="AT139" i="6"/>
  <c r="AT199" i="6"/>
  <c r="AT111" i="6"/>
  <c r="AT59" i="6"/>
  <c r="AT167" i="6"/>
  <c r="AT123" i="6"/>
  <c r="AT45" i="6"/>
  <c r="AT9" i="6"/>
  <c r="AT127" i="6"/>
  <c r="AT135" i="6"/>
  <c r="AT171" i="6"/>
  <c r="AT109" i="6"/>
  <c r="AT49" i="6"/>
  <c r="AT51" i="6"/>
  <c r="AT89" i="6"/>
  <c r="BA18" i="1"/>
  <c r="AT113" i="6"/>
  <c r="AT141" i="6"/>
  <c r="AT143" i="6"/>
  <c r="BB18" i="1"/>
  <c r="BE24" i="1"/>
  <c r="AY18" i="1"/>
  <c r="AZ16" i="1"/>
  <c r="O15" i="6"/>
  <c r="AT153" i="6"/>
  <c r="AT197" i="6"/>
  <c r="AT99" i="6"/>
  <c r="AA17" i="6"/>
  <c r="AT73" i="6"/>
  <c r="AT177" i="6"/>
  <c r="AT157" i="6"/>
  <c r="AT105" i="6"/>
  <c r="AT187" i="6"/>
  <c r="AT129" i="6"/>
  <c r="AT133" i="6"/>
  <c r="U17" i="6"/>
  <c r="AT189" i="6"/>
  <c r="AT65" i="6"/>
  <c r="AT185" i="6"/>
  <c r="AT193" i="6"/>
  <c r="AS23" i="6"/>
  <c r="AT103" i="6"/>
  <c r="AT201" i="6"/>
  <c r="AT151" i="6"/>
  <c r="AT11" i="6"/>
  <c r="AT161" i="6"/>
  <c r="AT67" i="6"/>
  <c r="AT195" i="6"/>
  <c r="AT77" i="6"/>
  <c r="AT55" i="6"/>
  <c r="AT183" i="6"/>
  <c r="AT169" i="6"/>
  <c r="AT125" i="6"/>
  <c r="AT145" i="6"/>
  <c r="AT159" i="6"/>
  <c r="AT69" i="6"/>
  <c r="AT205" i="6"/>
  <c r="AT13" i="6"/>
  <c r="AT81" i="6"/>
  <c r="AT87" i="6"/>
  <c r="AT83" i="6"/>
  <c r="AT107" i="6"/>
  <c r="AT119" i="6"/>
  <c r="AT63" i="6"/>
  <c r="AT203" i="6"/>
  <c r="AT137" i="6"/>
  <c r="AT53" i="6"/>
  <c r="AT7" i="6"/>
  <c r="AT26" i="1"/>
  <c r="AV26" i="1" s="1"/>
  <c r="AR25" i="6"/>
  <c r="AQ28" i="6"/>
  <c r="AS28" i="1"/>
  <c r="I17" i="6"/>
  <c r="AB20" i="1"/>
  <c r="V20" i="1"/>
  <c r="P18" i="1"/>
  <c r="J20" i="1"/>
  <c r="AU18" i="1" l="1"/>
  <c r="BF18" i="1" s="1"/>
  <c r="I20" i="8"/>
  <c r="I21" i="8"/>
  <c r="E21" i="8"/>
  <c r="E20" i="8"/>
  <c r="E19" i="15" s="1"/>
  <c r="K20" i="8"/>
  <c r="K21" i="8"/>
  <c r="G18" i="8"/>
  <c r="G19" i="8"/>
  <c r="Q26" i="8"/>
  <c r="Q27" i="8"/>
  <c r="I18" i="14"/>
  <c r="K18" i="15"/>
  <c r="D133" i="14"/>
  <c r="F133" i="15"/>
  <c r="J165" i="14"/>
  <c r="L165" i="15"/>
  <c r="F199" i="14"/>
  <c r="H199" i="15"/>
  <c r="J9" i="14"/>
  <c r="L9" i="15"/>
  <c r="D13" i="14"/>
  <c r="F13" i="15"/>
  <c r="H107" i="14"/>
  <c r="J107" i="15"/>
  <c r="H63" i="14"/>
  <c r="J63" i="15"/>
  <c r="J71" i="14"/>
  <c r="L71" i="15"/>
  <c r="F187" i="14"/>
  <c r="H187" i="15"/>
  <c r="F159" i="14"/>
  <c r="H159" i="15"/>
  <c r="E15" i="14"/>
  <c r="G15" i="15"/>
  <c r="D107" i="14"/>
  <c r="F107" i="15"/>
  <c r="H51" i="14"/>
  <c r="J51" i="15"/>
  <c r="F61" i="14"/>
  <c r="H61" i="15"/>
  <c r="H125" i="14"/>
  <c r="J125" i="15"/>
  <c r="H109" i="14"/>
  <c r="J109" i="15"/>
  <c r="G52" i="14"/>
  <c r="I52" i="15"/>
  <c r="J85" i="14"/>
  <c r="L85" i="15"/>
  <c r="I176" i="14"/>
  <c r="K176" i="15"/>
  <c r="E68" i="14"/>
  <c r="G68" i="15"/>
  <c r="J87" i="14"/>
  <c r="L87" i="15"/>
  <c r="G128" i="14"/>
  <c r="I128" i="15"/>
  <c r="F53" i="14"/>
  <c r="H53" i="15"/>
  <c r="H175" i="14"/>
  <c r="J175" i="15"/>
  <c r="F179" i="14"/>
  <c r="H179" i="15"/>
  <c r="E124" i="14"/>
  <c r="G124" i="15"/>
  <c r="E112" i="14"/>
  <c r="G112" i="15"/>
  <c r="E114" i="14"/>
  <c r="G114" i="15"/>
  <c r="G116" i="14"/>
  <c r="I116" i="15"/>
  <c r="G146" i="14"/>
  <c r="I146" i="15"/>
  <c r="G142" i="14"/>
  <c r="I142" i="15"/>
  <c r="G64" i="14"/>
  <c r="I64" i="15"/>
  <c r="J147" i="14"/>
  <c r="L147" i="15"/>
  <c r="I182" i="14"/>
  <c r="K182" i="15"/>
  <c r="I96" i="14"/>
  <c r="K96" i="15"/>
  <c r="J99" i="14"/>
  <c r="L99" i="15"/>
  <c r="H75" i="14"/>
  <c r="J75" i="15"/>
  <c r="D55" i="14"/>
  <c r="F55" i="15"/>
  <c r="J181" i="14"/>
  <c r="L181" i="15"/>
  <c r="O23" i="14"/>
  <c r="Q23" i="15"/>
  <c r="D15" i="14"/>
  <c r="F15" i="15"/>
  <c r="F71" i="14"/>
  <c r="H71" i="15"/>
  <c r="J177" i="14"/>
  <c r="L177" i="15"/>
  <c r="H65" i="14"/>
  <c r="J65" i="15"/>
  <c r="H205" i="14"/>
  <c r="J205" i="15"/>
  <c r="G17" i="14"/>
  <c r="I17" i="15"/>
  <c r="J67" i="14"/>
  <c r="L67" i="15"/>
  <c r="D115" i="14"/>
  <c r="F115" i="15"/>
  <c r="F57" i="14"/>
  <c r="H57" i="15"/>
  <c r="F137" i="14"/>
  <c r="H137" i="15"/>
  <c r="E92" i="14"/>
  <c r="G92" i="15"/>
  <c r="E130" i="14"/>
  <c r="G130" i="15"/>
  <c r="E164" i="14"/>
  <c r="G164" i="15"/>
  <c r="I122" i="14"/>
  <c r="K122" i="15"/>
  <c r="E178" i="14"/>
  <c r="G178" i="15"/>
  <c r="I140" i="14"/>
  <c r="K140" i="15"/>
  <c r="H59" i="14"/>
  <c r="J59" i="15"/>
  <c r="E166" i="14"/>
  <c r="G166" i="15"/>
  <c r="E116" i="14"/>
  <c r="G116" i="15"/>
  <c r="J49" i="14"/>
  <c r="L49" i="15"/>
  <c r="I178" i="14"/>
  <c r="K178" i="15"/>
  <c r="E202" i="14"/>
  <c r="G202" i="15"/>
  <c r="F171" i="14"/>
  <c r="H171" i="15"/>
  <c r="J57" i="14"/>
  <c r="L57" i="15"/>
  <c r="E150" i="14"/>
  <c r="G150" i="15"/>
  <c r="E138" i="14"/>
  <c r="G138" i="15"/>
  <c r="G198" i="14"/>
  <c r="I198" i="15"/>
  <c r="G132" i="14"/>
  <c r="I132" i="15"/>
  <c r="J179" i="14"/>
  <c r="L179" i="15"/>
  <c r="I134" i="14"/>
  <c r="K134" i="15"/>
  <c r="I54" i="14"/>
  <c r="K54" i="15"/>
  <c r="J191" i="14"/>
  <c r="L191" i="15"/>
  <c r="D11" i="14"/>
  <c r="F11" i="15"/>
  <c r="H145" i="14"/>
  <c r="J145" i="15"/>
  <c r="F197" i="14"/>
  <c r="H197" i="15"/>
  <c r="J111" i="14"/>
  <c r="L111" i="15"/>
  <c r="H79" i="14"/>
  <c r="J79" i="15"/>
  <c r="H163" i="14"/>
  <c r="J163" i="15"/>
  <c r="J161" i="14"/>
  <c r="L161" i="15"/>
  <c r="J153" i="14"/>
  <c r="L153" i="15"/>
  <c r="F97" i="14"/>
  <c r="H97" i="15"/>
  <c r="H11" i="14"/>
  <c r="J11" i="15"/>
  <c r="E98" i="14"/>
  <c r="G98" i="15"/>
  <c r="I108" i="14"/>
  <c r="K108" i="15"/>
  <c r="F7" i="14"/>
  <c r="H7" i="15"/>
  <c r="E96" i="14"/>
  <c r="G96" i="15"/>
  <c r="I82" i="14"/>
  <c r="K82" i="15"/>
  <c r="E162" i="14"/>
  <c r="G162" i="15"/>
  <c r="G56" i="14"/>
  <c r="I56" i="15"/>
  <c r="F105" i="14"/>
  <c r="H105" i="15"/>
  <c r="I84" i="14"/>
  <c r="K84" i="15"/>
  <c r="E84" i="14"/>
  <c r="G84" i="15"/>
  <c r="F193" i="14"/>
  <c r="H193" i="15"/>
  <c r="J101" i="14"/>
  <c r="L101" i="15"/>
  <c r="E70" i="14"/>
  <c r="G70" i="15"/>
  <c r="J115" i="14"/>
  <c r="L115" i="15"/>
  <c r="E102" i="14"/>
  <c r="G102" i="15"/>
  <c r="E120" i="14"/>
  <c r="G120" i="15"/>
  <c r="E56" i="14"/>
  <c r="G56" i="15"/>
  <c r="E66" i="14"/>
  <c r="G66" i="15"/>
  <c r="G200" i="14"/>
  <c r="I200" i="15"/>
  <c r="J145" i="14"/>
  <c r="L145" i="15"/>
  <c r="I132" i="14"/>
  <c r="K132" i="15"/>
  <c r="I112" i="14"/>
  <c r="K112" i="15"/>
  <c r="I74" i="14"/>
  <c r="K74" i="15"/>
  <c r="I118" i="14"/>
  <c r="K118" i="15"/>
  <c r="E20" i="15"/>
  <c r="D7" i="14"/>
  <c r="F7" i="15"/>
  <c r="J199" i="14"/>
  <c r="L199" i="15"/>
  <c r="J127" i="14"/>
  <c r="L127" i="15"/>
  <c r="J133" i="14"/>
  <c r="L133" i="15"/>
  <c r="F149" i="14"/>
  <c r="H149" i="15"/>
  <c r="I17" i="14"/>
  <c r="K17" i="15"/>
  <c r="J117" i="14"/>
  <c r="L117" i="15"/>
  <c r="H97" i="14"/>
  <c r="J97" i="15"/>
  <c r="D75" i="14"/>
  <c r="F75" i="15"/>
  <c r="H139" i="14"/>
  <c r="J139" i="15"/>
  <c r="J95" i="14"/>
  <c r="L95" i="15"/>
  <c r="P19" i="14"/>
  <c r="R19" i="15"/>
  <c r="F155" i="14"/>
  <c r="H155" i="15"/>
  <c r="H15" i="14"/>
  <c r="J15" i="15"/>
  <c r="D67" i="14"/>
  <c r="F67" i="15"/>
  <c r="H181" i="14"/>
  <c r="J181" i="15"/>
  <c r="F175" i="14"/>
  <c r="H175" i="15"/>
  <c r="E64" i="14"/>
  <c r="G64" i="15"/>
  <c r="H135" i="14"/>
  <c r="J135" i="15"/>
  <c r="I166" i="14"/>
  <c r="K166" i="15"/>
  <c r="E74" i="14"/>
  <c r="G74" i="15"/>
  <c r="J125" i="14"/>
  <c r="L125" i="15"/>
  <c r="J205" i="14"/>
  <c r="L205" i="15"/>
  <c r="I48" i="14"/>
  <c r="K48" i="15"/>
  <c r="I152" i="14"/>
  <c r="K152" i="15"/>
  <c r="G140" i="14"/>
  <c r="I140" i="15"/>
  <c r="F111" i="14"/>
  <c r="H111" i="15"/>
  <c r="G172" i="14"/>
  <c r="I172" i="15"/>
  <c r="J61" i="14"/>
  <c r="L61" i="15"/>
  <c r="G94" i="14"/>
  <c r="I94" i="15"/>
  <c r="F121" i="14"/>
  <c r="H121" i="15"/>
  <c r="E58" i="14"/>
  <c r="G58" i="15"/>
  <c r="E8" i="14"/>
  <c r="G8" i="15"/>
  <c r="E160" i="14"/>
  <c r="G160" i="15"/>
  <c r="G60" i="14"/>
  <c r="I60" i="15"/>
  <c r="G192" i="14"/>
  <c r="I192" i="15"/>
  <c r="G182" i="14"/>
  <c r="I182" i="15"/>
  <c r="J13" i="14"/>
  <c r="L13" i="15"/>
  <c r="I188" i="14"/>
  <c r="K188" i="15"/>
  <c r="I162" i="14"/>
  <c r="K162" i="15"/>
  <c r="I58" i="14"/>
  <c r="K58" i="15"/>
  <c r="F157" i="14"/>
  <c r="H157" i="15"/>
  <c r="L188" i="8"/>
  <c r="L48" i="8"/>
  <c r="L54" i="8"/>
  <c r="L74" i="8"/>
  <c r="L82" i="8"/>
  <c r="L132" i="8"/>
  <c r="J192" i="8"/>
  <c r="J172" i="8"/>
  <c r="J142" i="8"/>
  <c r="J116" i="8"/>
  <c r="J132" i="8"/>
  <c r="H102" i="8"/>
  <c r="H114" i="8"/>
  <c r="F120" i="8"/>
  <c r="F206" i="8"/>
  <c r="F52" i="8"/>
  <c r="F118" i="8"/>
  <c r="F74" i="8"/>
  <c r="F86" i="8"/>
  <c r="F194" i="8"/>
  <c r="F48" i="8"/>
  <c r="F130" i="8"/>
  <c r="F132" i="8"/>
  <c r="F196" i="8"/>
  <c r="L84" i="8"/>
  <c r="L176" i="8"/>
  <c r="G102" i="14"/>
  <c r="J102" i="8"/>
  <c r="G114" i="14"/>
  <c r="J114" i="8"/>
  <c r="J198" i="8"/>
  <c r="G90" i="14"/>
  <c r="J90" i="8"/>
  <c r="J200" i="8"/>
  <c r="G50" i="14"/>
  <c r="J50" i="8"/>
  <c r="G82" i="14"/>
  <c r="J82" i="8"/>
  <c r="J56" i="8"/>
  <c r="J94" i="8"/>
  <c r="G194" i="14"/>
  <c r="J194" i="8"/>
  <c r="G188" i="14"/>
  <c r="J188" i="8"/>
  <c r="J128" i="8"/>
  <c r="H120" i="8"/>
  <c r="E78" i="14"/>
  <c r="H78" i="8"/>
  <c r="H66" i="8"/>
  <c r="H56" i="8"/>
  <c r="E170" i="14"/>
  <c r="H170" i="8"/>
  <c r="H124" i="8"/>
  <c r="E118" i="14"/>
  <c r="H118" i="8"/>
  <c r="H64" i="8"/>
  <c r="H96" i="8"/>
  <c r="F106" i="8"/>
  <c r="F104" i="8"/>
  <c r="F80" i="8"/>
  <c r="F122" i="8"/>
  <c r="F178" i="8"/>
  <c r="F164" i="8"/>
  <c r="F110" i="8"/>
  <c r="F128" i="8"/>
  <c r="F202" i="8"/>
  <c r="F148" i="8"/>
  <c r="F94" i="8"/>
  <c r="C170" i="14"/>
  <c r="F170" i="8"/>
  <c r="C160" i="14"/>
  <c r="F160" i="8"/>
  <c r="F60" i="8"/>
  <c r="C156" i="14"/>
  <c r="F156" i="8"/>
  <c r="C96" i="14"/>
  <c r="F96" i="8"/>
  <c r="C84" i="14"/>
  <c r="F84" i="8"/>
  <c r="C18" i="14"/>
  <c r="C88" i="14"/>
  <c r="F88" i="8"/>
  <c r="L140" i="8"/>
  <c r="L122" i="8"/>
  <c r="H92" i="8"/>
  <c r="H130" i="8"/>
  <c r="F13" i="14"/>
  <c r="H178" i="8"/>
  <c r="H68" i="8"/>
  <c r="H84" i="8"/>
  <c r="C82" i="14"/>
  <c r="F82" i="8"/>
  <c r="F81" i="15" s="1"/>
  <c r="E52" i="14"/>
  <c r="H52" i="8"/>
  <c r="H164" i="8"/>
  <c r="I156" i="14"/>
  <c r="L156" i="8"/>
  <c r="L155" i="15" s="1"/>
  <c r="C62" i="14"/>
  <c r="F62" i="8"/>
  <c r="I190" i="14"/>
  <c r="L190" i="8"/>
  <c r="E100" i="14"/>
  <c r="H100" i="8"/>
  <c r="C204" i="14"/>
  <c r="F204" i="8"/>
  <c r="C50" i="14"/>
  <c r="F50" i="8"/>
  <c r="I172" i="14"/>
  <c r="L172" i="8"/>
  <c r="C200" i="14"/>
  <c r="F200" i="8"/>
  <c r="I124" i="14"/>
  <c r="L124" i="8"/>
  <c r="E196" i="14"/>
  <c r="H196" i="8"/>
  <c r="H162" i="8"/>
  <c r="H202" i="8"/>
  <c r="I196" i="14"/>
  <c r="L196" i="8"/>
  <c r="C90" i="14"/>
  <c r="F90" i="8"/>
  <c r="I78" i="14"/>
  <c r="L78" i="8"/>
  <c r="C154" i="14"/>
  <c r="F154" i="8"/>
  <c r="G84" i="14"/>
  <c r="J84" i="8"/>
  <c r="C142" i="14"/>
  <c r="F142" i="8"/>
  <c r="I174" i="14"/>
  <c r="L174" i="8"/>
  <c r="I90" i="14"/>
  <c r="L90" i="8"/>
  <c r="L89" i="15" s="1"/>
  <c r="H166" i="8"/>
  <c r="C162" i="14"/>
  <c r="F162" i="8"/>
  <c r="F66" i="8"/>
  <c r="L108" i="8"/>
  <c r="H70" i="8"/>
  <c r="G160" i="14"/>
  <c r="J160" i="8"/>
  <c r="I52" i="14"/>
  <c r="L52" i="8"/>
  <c r="L51" i="15" s="1"/>
  <c r="E128" i="14"/>
  <c r="H128" i="8"/>
  <c r="H127" i="15" s="1"/>
  <c r="C100" i="14"/>
  <c r="F100" i="8"/>
  <c r="I60" i="14"/>
  <c r="L60" i="8"/>
  <c r="I164" i="14"/>
  <c r="L164" i="8"/>
  <c r="E90" i="14"/>
  <c r="H90" i="8"/>
  <c r="I16" i="14"/>
  <c r="L16" i="8"/>
  <c r="E168" i="14"/>
  <c r="H168" i="8"/>
  <c r="L18" i="8"/>
  <c r="F158" i="8"/>
  <c r="H116" i="8"/>
  <c r="L152" i="8"/>
  <c r="E148" i="14"/>
  <c r="H148" i="8"/>
  <c r="G154" i="14"/>
  <c r="J154" i="8"/>
  <c r="G58" i="14"/>
  <c r="J58" i="8"/>
  <c r="C180" i="14"/>
  <c r="F180" i="8"/>
  <c r="I106" i="14"/>
  <c r="L106" i="8"/>
  <c r="I186" i="14"/>
  <c r="L186" i="8"/>
  <c r="H74" i="8"/>
  <c r="H73" i="15" s="1"/>
  <c r="I64" i="14"/>
  <c r="L64" i="8"/>
  <c r="F198" i="8"/>
  <c r="E192" i="14"/>
  <c r="H192" i="8"/>
  <c r="I198" i="14"/>
  <c r="L198" i="8"/>
  <c r="L197" i="15" s="1"/>
  <c r="E182" i="14"/>
  <c r="H182" i="8"/>
  <c r="I168" i="14"/>
  <c r="L168" i="8"/>
  <c r="I12" i="14"/>
  <c r="L12" i="8"/>
  <c r="C176" i="14"/>
  <c r="F176" i="8"/>
  <c r="F175" i="15" s="1"/>
  <c r="C19" i="14"/>
  <c r="G88" i="14"/>
  <c r="J88" i="8"/>
  <c r="J87" i="15" s="1"/>
  <c r="G138" i="14"/>
  <c r="J138" i="8"/>
  <c r="C150" i="14"/>
  <c r="F150" i="8"/>
  <c r="E184" i="14"/>
  <c r="H184" i="8"/>
  <c r="I76" i="14"/>
  <c r="L76" i="8"/>
  <c r="L75" i="15" s="1"/>
  <c r="G184" i="14"/>
  <c r="J184" i="8"/>
  <c r="C102" i="14"/>
  <c r="F102" i="8"/>
  <c r="F101" i="15" s="1"/>
  <c r="I70" i="14"/>
  <c r="L70" i="8"/>
  <c r="L69" i="15" s="1"/>
  <c r="I202" i="14"/>
  <c r="L202" i="8"/>
  <c r="L201" i="15" s="1"/>
  <c r="C54" i="14"/>
  <c r="F54" i="8"/>
  <c r="I18" i="15"/>
  <c r="E136" i="14"/>
  <c r="H136" i="8"/>
  <c r="H135" i="15" s="1"/>
  <c r="E60" i="14"/>
  <c r="H60" i="8"/>
  <c r="H59" i="15" s="1"/>
  <c r="I104" i="14"/>
  <c r="L104" i="8"/>
  <c r="L103" i="15" s="1"/>
  <c r="C166" i="14"/>
  <c r="F166" i="8"/>
  <c r="G130" i="14"/>
  <c r="J130" i="8"/>
  <c r="G54" i="14"/>
  <c r="J54" i="8"/>
  <c r="I92" i="14"/>
  <c r="L92" i="8"/>
  <c r="L91" i="15" s="1"/>
  <c r="G174" i="14"/>
  <c r="J174" i="8"/>
  <c r="J173" i="15" s="1"/>
  <c r="G118" i="14"/>
  <c r="J118" i="8"/>
  <c r="J117" i="15" s="1"/>
  <c r="E110" i="14"/>
  <c r="H110" i="8"/>
  <c r="E10" i="14"/>
  <c r="H10" i="8"/>
  <c r="H9" i="15" s="1"/>
  <c r="G92" i="14"/>
  <c r="J92" i="8"/>
  <c r="G168" i="14"/>
  <c r="J168" i="8"/>
  <c r="J167" i="15" s="1"/>
  <c r="G122" i="14"/>
  <c r="J122" i="8"/>
  <c r="J121" i="15" s="1"/>
  <c r="C186" i="14"/>
  <c r="F186" i="8"/>
  <c r="G158" i="14"/>
  <c r="J158" i="8"/>
  <c r="C72" i="14"/>
  <c r="F72" i="8"/>
  <c r="E174" i="14"/>
  <c r="H174" i="8"/>
  <c r="G190" i="14"/>
  <c r="J190" i="8"/>
  <c r="J189" i="15" s="1"/>
  <c r="E48" i="14"/>
  <c r="H48" i="8"/>
  <c r="G112" i="14"/>
  <c r="J112" i="8"/>
  <c r="J111" i="15" s="1"/>
  <c r="C144" i="14"/>
  <c r="F144" i="8"/>
  <c r="E50" i="14"/>
  <c r="H50" i="8"/>
  <c r="H49" i="15" s="1"/>
  <c r="E88" i="14"/>
  <c r="H88" i="8"/>
  <c r="C168" i="14"/>
  <c r="F168" i="8"/>
  <c r="E86" i="14"/>
  <c r="H86" i="8"/>
  <c r="C138" i="14"/>
  <c r="F138" i="8"/>
  <c r="G162" i="14"/>
  <c r="J162" i="8"/>
  <c r="J161" i="15" s="1"/>
  <c r="C190" i="14"/>
  <c r="F190" i="8"/>
  <c r="I150" i="14"/>
  <c r="L150" i="8"/>
  <c r="L149" i="15" s="1"/>
  <c r="C98" i="14"/>
  <c r="F98" i="8"/>
  <c r="E190" i="14"/>
  <c r="H190" i="8"/>
  <c r="G78" i="14"/>
  <c r="J78" i="8"/>
  <c r="J77" i="15" s="1"/>
  <c r="I80" i="14"/>
  <c r="L80" i="8"/>
  <c r="L79" i="15" s="1"/>
  <c r="Q24" i="15"/>
  <c r="G72" i="14"/>
  <c r="J72" i="8"/>
  <c r="G106" i="14"/>
  <c r="J106" i="8"/>
  <c r="J105" i="15" s="1"/>
  <c r="C78" i="14"/>
  <c r="F78" i="8"/>
  <c r="C46" i="14"/>
  <c r="F46" i="8"/>
  <c r="G100" i="14"/>
  <c r="J100" i="8"/>
  <c r="J99" i="15" s="1"/>
  <c r="G120" i="14"/>
  <c r="J120" i="8"/>
  <c r="G166" i="14"/>
  <c r="J166" i="8"/>
  <c r="J165" i="15" s="1"/>
  <c r="I98" i="14"/>
  <c r="L98" i="8"/>
  <c r="L97" i="15" s="1"/>
  <c r="G16" i="15"/>
  <c r="E80" i="14"/>
  <c r="H80" i="8"/>
  <c r="G124" i="14"/>
  <c r="J124" i="8"/>
  <c r="J123" i="15" s="1"/>
  <c r="G204" i="14"/>
  <c r="J204" i="8"/>
  <c r="I158" i="14"/>
  <c r="L158" i="8"/>
  <c r="L157" i="15" s="1"/>
  <c r="C192" i="14"/>
  <c r="F192" i="8"/>
  <c r="F191" i="15" s="1"/>
  <c r="E134" i="14"/>
  <c r="H134" i="8"/>
  <c r="C188" i="14"/>
  <c r="F188" i="8"/>
  <c r="F187" i="15" s="1"/>
  <c r="C124" i="14"/>
  <c r="F124" i="8"/>
  <c r="E144" i="14"/>
  <c r="H144" i="8"/>
  <c r="I170" i="14"/>
  <c r="L170" i="8"/>
  <c r="L169" i="15" s="1"/>
  <c r="I130" i="14"/>
  <c r="L130" i="8"/>
  <c r="L129" i="15" s="1"/>
  <c r="E206" i="14"/>
  <c r="H206" i="8"/>
  <c r="H205" i="15" s="1"/>
  <c r="C58" i="14"/>
  <c r="F58" i="8"/>
  <c r="F57" i="15" s="1"/>
  <c r="G62" i="14"/>
  <c r="J62" i="8"/>
  <c r="J61" i="15" s="1"/>
  <c r="E152" i="14"/>
  <c r="H152" i="8"/>
  <c r="H151" i="15" s="1"/>
  <c r="I46" i="14"/>
  <c r="L46" i="8"/>
  <c r="L45" i="15" s="1"/>
  <c r="G70" i="14"/>
  <c r="J70" i="8"/>
  <c r="E94" i="14"/>
  <c r="H94" i="8"/>
  <c r="E154" i="14"/>
  <c r="H154" i="8"/>
  <c r="H153" i="15" s="1"/>
  <c r="C140" i="14"/>
  <c r="F140" i="8"/>
  <c r="I56" i="14"/>
  <c r="L56" i="8"/>
  <c r="L55" i="15" s="1"/>
  <c r="I194" i="14"/>
  <c r="L194" i="8"/>
  <c r="L193" i="15" s="1"/>
  <c r="I160" i="14"/>
  <c r="L160" i="8"/>
  <c r="L159" i="15" s="1"/>
  <c r="G46" i="14"/>
  <c r="J46" i="8"/>
  <c r="E142" i="14"/>
  <c r="H142" i="8"/>
  <c r="C182" i="14"/>
  <c r="F182" i="8"/>
  <c r="C126" i="14"/>
  <c r="F126" i="8"/>
  <c r="C112" i="14"/>
  <c r="F112" i="8"/>
  <c r="C64" i="14"/>
  <c r="F64" i="8"/>
  <c r="F63" i="15" s="1"/>
  <c r="G202" i="14"/>
  <c r="J202" i="8"/>
  <c r="E146" i="14"/>
  <c r="H146" i="8"/>
  <c r="H145" i="15" s="1"/>
  <c r="C114" i="14"/>
  <c r="F114" i="8"/>
  <c r="G48" i="14"/>
  <c r="J48" i="8"/>
  <c r="J47" i="15" s="1"/>
  <c r="I142" i="14"/>
  <c r="L142" i="8"/>
  <c r="L141" i="15" s="1"/>
  <c r="I94" i="14"/>
  <c r="L94" i="8"/>
  <c r="L93" i="15" s="1"/>
  <c r="G144" i="14"/>
  <c r="J144" i="8"/>
  <c r="I184" i="14"/>
  <c r="L184" i="8"/>
  <c r="L183" i="15" s="1"/>
  <c r="G14" i="14"/>
  <c r="J14" i="8"/>
  <c r="G104" i="14"/>
  <c r="J104" i="8"/>
  <c r="G134" i="14"/>
  <c r="J134" i="8"/>
  <c r="J133" i="15" s="1"/>
  <c r="C146" i="14"/>
  <c r="F146" i="8"/>
  <c r="I66" i="14"/>
  <c r="L66" i="8"/>
  <c r="L65" i="15" s="1"/>
  <c r="G150" i="14"/>
  <c r="J150" i="8"/>
  <c r="E126" i="14"/>
  <c r="H126" i="8"/>
  <c r="H125" i="15" s="1"/>
  <c r="G68" i="14"/>
  <c r="J68" i="8"/>
  <c r="J67" i="15" s="1"/>
  <c r="E132" i="14"/>
  <c r="H132" i="8"/>
  <c r="H131" i="15" s="1"/>
  <c r="G180" i="14"/>
  <c r="J180" i="8"/>
  <c r="J179" i="15" s="1"/>
  <c r="E186" i="14"/>
  <c r="H186" i="8"/>
  <c r="I204" i="14"/>
  <c r="L204" i="8"/>
  <c r="L203" i="15" s="1"/>
  <c r="G186" i="14"/>
  <c r="J186" i="8"/>
  <c r="J185" i="15" s="1"/>
  <c r="E104" i="14"/>
  <c r="H104" i="8"/>
  <c r="C152" i="14"/>
  <c r="F152" i="8"/>
  <c r="C172" i="14"/>
  <c r="F172" i="8"/>
  <c r="C70" i="14"/>
  <c r="F70" i="8"/>
  <c r="G148" i="14"/>
  <c r="J148" i="8"/>
  <c r="J147" i="15" s="1"/>
  <c r="I120" i="14"/>
  <c r="L120" i="8"/>
  <c r="L119" i="15" s="1"/>
  <c r="I110" i="14"/>
  <c r="L110" i="8"/>
  <c r="L109" i="15" s="1"/>
  <c r="G178" i="14"/>
  <c r="J178" i="8"/>
  <c r="J177" i="15" s="1"/>
  <c r="I114" i="14"/>
  <c r="L114" i="8"/>
  <c r="L113" i="15" s="1"/>
  <c r="G86" i="14"/>
  <c r="J86" i="8"/>
  <c r="J85" i="15" s="1"/>
  <c r="C92" i="14"/>
  <c r="F92" i="8"/>
  <c r="G196" i="14"/>
  <c r="J196" i="8"/>
  <c r="J195" i="15" s="1"/>
  <c r="I144" i="14"/>
  <c r="L144" i="8"/>
  <c r="L143" i="15" s="1"/>
  <c r="E46" i="14"/>
  <c r="H46" i="8"/>
  <c r="E204" i="14"/>
  <c r="H204" i="8"/>
  <c r="G96" i="14"/>
  <c r="J96" i="8"/>
  <c r="J95" i="15" s="1"/>
  <c r="G170" i="14"/>
  <c r="J170" i="8"/>
  <c r="E140" i="14"/>
  <c r="H140" i="8"/>
  <c r="H139" i="15" s="1"/>
  <c r="O22" i="14"/>
  <c r="R22" i="8"/>
  <c r="S22" i="8" s="1"/>
  <c r="I138" i="14"/>
  <c r="L138" i="8"/>
  <c r="L137" i="15" s="1"/>
  <c r="C174" i="14"/>
  <c r="F174" i="8"/>
  <c r="E108" i="14"/>
  <c r="H108" i="8"/>
  <c r="H107" i="15" s="1"/>
  <c r="E76" i="14"/>
  <c r="H76" i="8"/>
  <c r="C136" i="14"/>
  <c r="F136" i="8"/>
  <c r="C184" i="14"/>
  <c r="F184" i="8"/>
  <c r="S7" i="15"/>
  <c r="BB20" i="1"/>
  <c r="AY20" i="1"/>
  <c r="AZ18" i="1"/>
  <c r="BE26" i="1"/>
  <c r="BA20" i="1"/>
  <c r="O17" i="6"/>
  <c r="AS25" i="6"/>
  <c r="AT15" i="6"/>
  <c r="AA19" i="6"/>
  <c r="U19" i="6"/>
  <c r="AT28" i="1"/>
  <c r="AV28" i="1" s="1"/>
  <c r="AR27" i="6"/>
  <c r="AQ30" i="6"/>
  <c r="AS30" i="1"/>
  <c r="I19" i="6"/>
  <c r="AB22" i="1"/>
  <c r="V22" i="1"/>
  <c r="P20" i="1"/>
  <c r="J22" i="1"/>
  <c r="AU20" i="1" l="1"/>
  <c r="BF20" i="1" s="1"/>
  <c r="E22" i="8"/>
  <c r="E23" i="8"/>
  <c r="E22" i="15" s="1"/>
  <c r="I22" i="8"/>
  <c r="I23" i="8"/>
  <c r="Q29" i="8"/>
  <c r="Q28" i="8"/>
  <c r="G20" i="8"/>
  <c r="G21" i="8"/>
  <c r="K22" i="8"/>
  <c r="K23" i="8"/>
  <c r="F45" i="14"/>
  <c r="H45" i="15"/>
  <c r="D183" i="14"/>
  <c r="F183" i="15"/>
  <c r="D173" i="14"/>
  <c r="F173" i="15"/>
  <c r="H169" i="14"/>
  <c r="J169" i="15"/>
  <c r="D69" i="14"/>
  <c r="F69" i="15"/>
  <c r="D151" i="14"/>
  <c r="F151" i="15"/>
  <c r="H143" i="14"/>
  <c r="J143" i="15"/>
  <c r="D113" i="14"/>
  <c r="F113" i="15"/>
  <c r="H201" i="14"/>
  <c r="J201" i="15"/>
  <c r="D111" i="14"/>
  <c r="F111" i="15"/>
  <c r="D181" i="14"/>
  <c r="F181" i="15"/>
  <c r="H45" i="14"/>
  <c r="J45" i="15"/>
  <c r="D139" i="14"/>
  <c r="F139" i="15"/>
  <c r="F93" i="14"/>
  <c r="H93" i="15"/>
  <c r="D123" i="14"/>
  <c r="F123" i="15"/>
  <c r="F133" i="14"/>
  <c r="H133" i="15"/>
  <c r="D97" i="14"/>
  <c r="F97" i="15"/>
  <c r="D189" i="14"/>
  <c r="F189" i="15"/>
  <c r="I20" i="14"/>
  <c r="K20" i="15"/>
  <c r="F85" i="14"/>
  <c r="H85" i="15"/>
  <c r="F87" i="14"/>
  <c r="H87" i="15"/>
  <c r="D143" i="14"/>
  <c r="F143" i="15"/>
  <c r="F47" i="14"/>
  <c r="H47" i="15"/>
  <c r="F173" i="14"/>
  <c r="H173" i="15"/>
  <c r="H157" i="14"/>
  <c r="J157" i="15"/>
  <c r="H91" i="14"/>
  <c r="J91" i="15"/>
  <c r="F109" i="14"/>
  <c r="H109" i="15"/>
  <c r="H53" i="14"/>
  <c r="J53" i="15"/>
  <c r="D165" i="14"/>
  <c r="F165" i="15"/>
  <c r="J63" i="14"/>
  <c r="L63" i="15"/>
  <c r="F115" i="14"/>
  <c r="H115" i="15"/>
  <c r="D161" i="14"/>
  <c r="F161" i="15"/>
  <c r="F161" i="14"/>
  <c r="H161" i="15"/>
  <c r="F177" i="14"/>
  <c r="H177" i="15"/>
  <c r="J121" i="14"/>
  <c r="L121" i="15"/>
  <c r="D159" i="14"/>
  <c r="F159" i="15"/>
  <c r="D93" i="14"/>
  <c r="F93" i="15"/>
  <c r="D109" i="14"/>
  <c r="F109" i="15"/>
  <c r="D79" i="14"/>
  <c r="F79" i="15"/>
  <c r="F63" i="14"/>
  <c r="H63" i="15"/>
  <c r="F169" i="14"/>
  <c r="H169" i="15"/>
  <c r="F77" i="14"/>
  <c r="H77" i="15"/>
  <c r="H187" i="14"/>
  <c r="J187" i="15"/>
  <c r="H93" i="14"/>
  <c r="J93" i="15"/>
  <c r="H49" i="14"/>
  <c r="J49" i="15"/>
  <c r="H101" i="14"/>
  <c r="J101" i="15"/>
  <c r="D195" i="14"/>
  <c r="F195" i="15"/>
  <c r="D193" i="14"/>
  <c r="F193" i="15"/>
  <c r="D51" i="14"/>
  <c r="F51" i="15"/>
  <c r="F101" i="14"/>
  <c r="H101" i="15"/>
  <c r="H171" i="14"/>
  <c r="J171" i="15"/>
  <c r="J73" i="14"/>
  <c r="L73" i="15"/>
  <c r="D135" i="14"/>
  <c r="F135" i="15"/>
  <c r="F75" i="14"/>
  <c r="H75" i="15"/>
  <c r="P21" i="14"/>
  <c r="R21" i="15"/>
  <c r="F203" i="14"/>
  <c r="H203" i="15"/>
  <c r="D91" i="14"/>
  <c r="F91" i="15"/>
  <c r="O25" i="14"/>
  <c r="Q25" i="15"/>
  <c r="F185" i="14"/>
  <c r="H185" i="15"/>
  <c r="J13" i="15"/>
  <c r="E21" i="15"/>
  <c r="E17" i="14"/>
  <c r="G17" i="15"/>
  <c r="H119" i="14"/>
  <c r="J119" i="15"/>
  <c r="D45" i="14"/>
  <c r="F45" i="15"/>
  <c r="I19" i="14"/>
  <c r="K19" i="15"/>
  <c r="D53" i="14"/>
  <c r="F53" i="15"/>
  <c r="H183" i="14"/>
  <c r="J183" i="15"/>
  <c r="F183" i="14"/>
  <c r="H183" i="15"/>
  <c r="H137" i="14"/>
  <c r="J137" i="15"/>
  <c r="G19" i="14"/>
  <c r="I19" i="15"/>
  <c r="J11" i="14"/>
  <c r="L11" i="15"/>
  <c r="F181" i="14"/>
  <c r="H181" i="15"/>
  <c r="F191" i="14"/>
  <c r="H191" i="15"/>
  <c r="J105" i="14"/>
  <c r="L105" i="15"/>
  <c r="H57" i="14"/>
  <c r="J57" i="15"/>
  <c r="F147" i="14"/>
  <c r="H147" i="15"/>
  <c r="D157" i="14"/>
  <c r="F157" i="15"/>
  <c r="J15" i="14"/>
  <c r="L15" i="15"/>
  <c r="J163" i="14"/>
  <c r="L163" i="15"/>
  <c r="D99" i="14"/>
  <c r="F99" i="15"/>
  <c r="F69" i="14"/>
  <c r="H69" i="15"/>
  <c r="J173" i="14"/>
  <c r="L173" i="15"/>
  <c r="H83" i="14"/>
  <c r="J83" i="15"/>
  <c r="J77" i="14"/>
  <c r="L77" i="15"/>
  <c r="J195" i="14"/>
  <c r="L195" i="15"/>
  <c r="F195" i="14"/>
  <c r="H195" i="15"/>
  <c r="D199" i="14"/>
  <c r="F199" i="15"/>
  <c r="D49" i="14"/>
  <c r="F49" i="15"/>
  <c r="F99" i="14"/>
  <c r="H99" i="15"/>
  <c r="D61" i="14"/>
  <c r="F61" i="15"/>
  <c r="F163" i="14"/>
  <c r="H163" i="15"/>
  <c r="J139" i="14"/>
  <c r="L139" i="15"/>
  <c r="D83" i="14"/>
  <c r="F83" i="15"/>
  <c r="D155" i="14"/>
  <c r="F155" i="15"/>
  <c r="D147" i="14"/>
  <c r="F147" i="15"/>
  <c r="D163" i="14"/>
  <c r="F163" i="15"/>
  <c r="D103" i="14"/>
  <c r="F103" i="15"/>
  <c r="F117" i="14"/>
  <c r="H117" i="15"/>
  <c r="H55" i="14"/>
  <c r="J55" i="15"/>
  <c r="H197" i="14"/>
  <c r="J197" i="15"/>
  <c r="D131" i="14"/>
  <c r="F131" i="15"/>
  <c r="D85" i="14"/>
  <c r="F85" i="15"/>
  <c r="D205" i="14"/>
  <c r="F205" i="15"/>
  <c r="H131" i="14"/>
  <c r="J131" i="15"/>
  <c r="H191" i="14"/>
  <c r="J191" i="15"/>
  <c r="J53" i="14"/>
  <c r="L53" i="15"/>
  <c r="D171" i="14"/>
  <c r="F171" i="15"/>
  <c r="D145" i="14"/>
  <c r="F145" i="15"/>
  <c r="F141" i="14"/>
  <c r="H141" i="15"/>
  <c r="H69" i="14"/>
  <c r="J69" i="15"/>
  <c r="F143" i="14"/>
  <c r="H143" i="15"/>
  <c r="H203" i="14"/>
  <c r="J203" i="15"/>
  <c r="F79" i="14"/>
  <c r="H79" i="15"/>
  <c r="F189" i="14"/>
  <c r="H189" i="15"/>
  <c r="D137" i="14"/>
  <c r="F137" i="15"/>
  <c r="D167" i="14"/>
  <c r="F167" i="15"/>
  <c r="D71" i="14"/>
  <c r="F71" i="15"/>
  <c r="D185" i="14"/>
  <c r="F185" i="15"/>
  <c r="H129" i="14"/>
  <c r="J129" i="15"/>
  <c r="J17" i="14"/>
  <c r="L17" i="15"/>
  <c r="J107" i="14"/>
  <c r="L107" i="15"/>
  <c r="F165" i="14"/>
  <c r="H165" i="15"/>
  <c r="F51" i="14"/>
  <c r="H51" i="15"/>
  <c r="F83" i="14"/>
  <c r="H83" i="15"/>
  <c r="F129" i="14"/>
  <c r="H129" i="15"/>
  <c r="D87" i="14"/>
  <c r="F87" i="15"/>
  <c r="D169" i="14"/>
  <c r="F169" i="15"/>
  <c r="D201" i="14"/>
  <c r="F201" i="15"/>
  <c r="D177" i="14"/>
  <c r="F177" i="15"/>
  <c r="D105" i="14"/>
  <c r="F105" i="15"/>
  <c r="F55" i="14"/>
  <c r="H55" i="15"/>
  <c r="F119" i="14"/>
  <c r="H119" i="15"/>
  <c r="H193" i="14"/>
  <c r="J193" i="15"/>
  <c r="H81" i="14"/>
  <c r="J81" i="15"/>
  <c r="H199" i="14"/>
  <c r="J199" i="15"/>
  <c r="H113" i="14"/>
  <c r="J113" i="15"/>
  <c r="J175" i="14"/>
  <c r="L175" i="15"/>
  <c r="D129" i="14"/>
  <c r="F129" i="15"/>
  <c r="D73" i="14"/>
  <c r="F73" i="15"/>
  <c r="D119" i="14"/>
  <c r="F119" i="15"/>
  <c r="H115" i="14"/>
  <c r="J115" i="15"/>
  <c r="J131" i="14"/>
  <c r="L131" i="15"/>
  <c r="J47" i="14"/>
  <c r="L47" i="15"/>
  <c r="F103" i="14"/>
  <c r="H103" i="15"/>
  <c r="H149" i="14"/>
  <c r="J149" i="15"/>
  <c r="H103" i="14"/>
  <c r="J103" i="15"/>
  <c r="D125" i="14"/>
  <c r="F125" i="15"/>
  <c r="D77" i="14"/>
  <c r="F77" i="15"/>
  <c r="H71" i="14"/>
  <c r="J71" i="15"/>
  <c r="D149" i="14"/>
  <c r="F149" i="15"/>
  <c r="J167" i="14"/>
  <c r="L167" i="15"/>
  <c r="D197" i="14"/>
  <c r="F197" i="15"/>
  <c r="J185" i="14"/>
  <c r="L185" i="15"/>
  <c r="D179" i="14"/>
  <c r="F179" i="15"/>
  <c r="H153" i="14"/>
  <c r="J153" i="15"/>
  <c r="J151" i="14"/>
  <c r="L151" i="15"/>
  <c r="F167" i="14"/>
  <c r="H167" i="15"/>
  <c r="F89" i="14"/>
  <c r="H89" i="15"/>
  <c r="J59" i="14"/>
  <c r="L59" i="15"/>
  <c r="H159" i="14"/>
  <c r="J159" i="15"/>
  <c r="D65" i="14"/>
  <c r="F65" i="15"/>
  <c r="D141" i="14"/>
  <c r="F141" i="15"/>
  <c r="D153" i="14"/>
  <c r="F153" i="15"/>
  <c r="D89" i="14"/>
  <c r="F89" i="15"/>
  <c r="F201" i="14"/>
  <c r="H201" i="15"/>
  <c r="J123" i="14"/>
  <c r="L123" i="15"/>
  <c r="J171" i="14"/>
  <c r="L171" i="15"/>
  <c r="D203" i="14"/>
  <c r="F203" i="15"/>
  <c r="J189" i="14"/>
  <c r="L189" i="15"/>
  <c r="F67" i="14"/>
  <c r="H67" i="15"/>
  <c r="F91" i="14"/>
  <c r="H91" i="15"/>
  <c r="D95" i="14"/>
  <c r="F95" i="15"/>
  <c r="D59" i="14"/>
  <c r="F59" i="15"/>
  <c r="D127" i="14"/>
  <c r="F127" i="15"/>
  <c r="D121" i="14"/>
  <c r="F121" i="15"/>
  <c r="F95" i="14"/>
  <c r="H95" i="15"/>
  <c r="F123" i="14"/>
  <c r="H123" i="15"/>
  <c r="F65" i="14"/>
  <c r="H65" i="15"/>
  <c r="H127" i="14"/>
  <c r="J127" i="15"/>
  <c r="H89" i="14"/>
  <c r="J89" i="15"/>
  <c r="J83" i="14"/>
  <c r="L83" i="15"/>
  <c r="D47" i="14"/>
  <c r="F47" i="15"/>
  <c r="D117" i="14"/>
  <c r="F117" i="15"/>
  <c r="F113" i="14"/>
  <c r="H113" i="15"/>
  <c r="H141" i="14"/>
  <c r="J141" i="15"/>
  <c r="J81" i="14"/>
  <c r="L81" i="15"/>
  <c r="J187" i="14"/>
  <c r="L187" i="15"/>
  <c r="F18" i="8"/>
  <c r="C20" i="14"/>
  <c r="T8" i="8"/>
  <c r="Q7" i="14"/>
  <c r="J155" i="14"/>
  <c r="J51" i="14"/>
  <c r="L20" i="8"/>
  <c r="J197" i="14"/>
  <c r="F73" i="14"/>
  <c r="J89" i="14"/>
  <c r="F127" i="14"/>
  <c r="S115" i="15"/>
  <c r="D81" i="14"/>
  <c r="I20" i="15"/>
  <c r="J113" i="14"/>
  <c r="H147" i="14"/>
  <c r="H179" i="14"/>
  <c r="H123" i="14"/>
  <c r="H77" i="14"/>
  <c r="H121" i="14"/>
  <c r="F59" i="14"/>
  <c r="C21" i="14"/>
  <c r="J93" i="14"/>
  <c r="F145" i="14"/>
  <c r="J45" i="14"/>
  <c r="F205" i="14"/>
  <c r="H105" i="14"/>
  <c r="J69" i="14"/>
  <c r="F107" i="14"/>
  <c r="F139" i="14"/>
  <c r="H85" i="14"/>
  <c r="H177" i="14"/>
  <c r="H185" i="14"/>
  <c r="F131" i="14"/>
  <c r="D191" i="14"/>
  <c r="H161" i="14"/>
  <c r="H111" i="14"/>
  <c r="H167" i="14"/>
  <c r="H117" i="14"/>
  <c r="F135" i="14"/>
  <c r="J65" i="14"/>
  <c r="H13" i="14"/>
  <c r="J141" i="14"/>
  <c r="J159" i="14"/>
  <c r="F153" i="14"/>
  <c r="F151" i="14"/>
  <c r="J129" i="14"/>
  <c r="H99" i="14"/>
  <c r="D101" i="14"/>
  <c r="H67" i="14"/>
  <c r="J157" i="14"/>
  <c r="E16" i="14"/>
  <c r="H16" i="8"/>
  <c r="H15" i="15" s="1"/>
  <c r="H173" i="14"/>
  <c r="G18" i="14"/>
  <c r="J18" i="8"/>
  <c r="J143" i="14"/>
  <c r="J109" i="14"/>
  <c r="J203" i="14"/>
  <c r="J183" i="14"/>
  <c r="H47" i="14"/>
  <c r="D63" i="14"/>
  <c r="J193" i="14"/>
  <c r="H61" i="14"/>
  <c r="J169" i="14"/>
  <c r="J97" i="14"/>
  <c r="O24" i="14"/>
  <c r="R24" i="8"/>
  <c r="S24" i="8" s="1"/>
  <c r="J137" i="14"/>
  <c r="H95" i="14"/>
  <c r="H195" i="14"/>
  <c r="J119" i="14"/>
  <c r="F125" i="14"/>
  <c r="D187" i="14"/>
  <c r="J79" i="14"/>
  <c r="J149" i="14"/>
  <c r="F49" i="14"/>
  <c r="H189" i="14"/>
  <c r="F9" i="14"/>
  <c r="J91" i="14"/>
  <c r="J103" i="14"/>
  <c r="D175" i="14"/>
  <c r="H133" i="14"/>
  <c r="J55" i="14"/>
  <c r="D57" i="14"/>
  <c r="H165" i="14"/>
  <c r="J201" i="14"/>
  <c r="J75" i="14"/>
  <c r="H87" i="14"/>
  <c r="BA22" i="1"/>
  <c r="BE28" i="1"/>
  <c r="BB22" i="1"/>
  <c r="AY22" i="1"/>
  <c r="AZ20" i="1"/>
  <c r="AA21" i="6"/>
  <c r="AT17" i="6"/>
  <c r="U21" i="6"/>
  <c r="AS27" i="6"/>
  <c r="O19" i="6"/>
  <c r="AT30" i="1"/>
  <c r="AV30" i="1" s="1"/>
  <c r="AR29" i="6"/>
  <c r="AQ32" i="6"/>
  <c r="AS32" i="1"/>
  <c r="I21" i="6"/>
  <c r="AB24" i="1"/>
  <c r="V24" i="1"/>
  <c r="P22" i="1"/>
  <c r="J24" i="1"/>
  <c r="AU22" i="1" l="1"/>
  <c r="BF22" i="1" s="1"/>
  <c r="K24" i="8"/>
  <c r="K25" i="8"/>
  <c r="E25" i="8"/>
  <c r="E24" i="8"/>
  <c r="G22" i="8"/>
  <c r="G23" i="8"/>
  <c r="I24" i="8"/>
  <c r="I25" i="8"/>
  <c r="Q30" i="8"/>
  <c r="Q31" i="8"/>
  <c r="T88" i="8"/>
  <c r="T87" i="15" s="1"/>
  <c r="S87" i="15"/>
  <c r="T104" i="8"/>
  <c r="T103" i="15" s="1"/>
  <c r="S103" i="15"/>
  <c r="T126" i="8"/>
  <c r="T125" i="15" s="1"/>
  <c r="S125" i="15"/>
  <c r="T102" i="8"/>
  <c r="T101" i="15" s="1"/>
  <c r="S101" i="15"/>
  <c r="T130" i="8"/>
  <c r="T129" i="15" s="1"/>
  <c r="S129" i="15"/>
  <c r="T154" i="8"/>
  <c r="T153" i="15" s="1"/>
  <c r="S153" i="15"/>
  <c r="T142" i="8"/>
  <c r="T141" i="15" s="1"/>
  <c r="S141" i="15"/>
  <c r="T118" i="8"/>
  <c r="T117" i="15" s="1"/>
  <c r="S117" i="15"/>
  <c r="T112" i="8"/>
  <c r="T111" i="15" s="1"/>
  <c r="S111" i="15"/>
  <c r="T192" i="8"/>
  <c r="T191" i="15" s="1"/>
  <c r="S191" i="15"/>
  <c r="T186" i="8"/>
  <c r="T185" i="15" s="1"/>
  <c r="S185" i="15"/>
  <c r="T86" i="8"/>
  <c r="T85" i="15" s="1"/>
  <c r="S85" i="15"/>
  <c r="T108" i="8"/>
  <c r="T107" i="15" s="1"/>
  <c r="S107" i="15"/>
  <c r="T70" i="8"/>
  <c r="T69" i="15" s="1"/>
  <c r="S69" i="15"/>
  <c r="T206" i="8"/>
  <c r="T205" i="15" s="1"/>
  <c r="S205" i="15"/>
  <c r="T146" i="8"/>
  <c r="T145" i="15" s="1"/>
  <c r="S145" i="15"/>
  <c r="T148" i="8"/>
  <c r="T147" i="15" s="1"/>
  <c r="S147" i="15"/>
  <c r="T90" i="8"/>
  <c r="T89" i="15" s="1"/>
  <c r="S89" i="15"/>
  <c r="T84" i="8"/>
  <c r="T83" i="15" s="1"/>
  <c r="S83" i="15"/>
  <c r="T156" i="8"/>
  <c r="T155" i="15" s="1"/>
  <c r="S155" i="15"/>
  <c r="O26" i="14"/>
  <c r="Q26" i="15"/>
  <c r="T200" i="8"/>
  <c r="S199" i="15"/>
  <c r="T58" i="8"/>
  <c r="T57" i="15" s="1"/>
  <c r="S57" i="15"/>
  <c r="T50" i="8"/>
  <c r="T49" i="15" s="1"/>
  <c r="S49" i="15"/>
  <c r="T138" i="8"/>
  <c r="T137" i="15" s="1"/>
  <c r="S137" i="15"/>
  <c r="T62" i="8"/>
  <c r="T61" i="15" s="1"/>
  <c r="S61" i="15"/>
  <c r="T64" i="8"/>
  <c r="T63" i="15" s="1"/>
  <c r="S63" i="15"/>
  <c r="T184" i="8"/>
  <c r="T183" i="15" s="1"/>
  <c r="S183" i="15"/>
  <c r="T110" i="8"/>
  <c r="T109" i="15" s="1"/>
  <c r="S109" i="15"/>
  <c r="H17" i="14"/>
  <c r="J17" i="15"/>
  <c r="T68" i="8"/>
  <c r="T67" i="15" s="1"/>
  <c r="S67" i="15"/>
  <c r="I21" i="14"/>
  <c r="K21" i="15"/>
  <c r="T60" i="8"/>
  <c r="T59" i="15" s="1"/>
  <c r="S59" i="15"/>
  <c r="T78" i="8"/>
  <c r="T77" i="15" s="1"/>
  <c r="S77" i="15"/>
  <c r="T182" i="8"/>
  <c r="T181" i="15" s="1"/>
  <c r="S181" i="15"/>
  <c r="T164" i="8"/>
  <c r="T163" i="15" s="1"/>
  <c r="S163" i="15"/>
  <c r="Q171" i="14"/>
  <c r="S171" i="15"/>
  <c r="T74" i="8"/>
  <c r="T73" i="15" s="1"/>
  <c r="S73" i="15"/>
  <c r="J19" i="14"/>
  <c r="L19" i="15"/>
  <c r="T72" i="8"/>
  <c r="S71" i="15"/>
  <c r="Q11" i="14"/>
  <c r="S11" i="15"/>
  <c r="T14" i="8"/>
  <c r="T13" i="15" s="1"/>
  <c r="S13" i="15"/>
  <c r="T134" i="8"/>
  <c r="T133" i="15" s="1"/>
  <c r="S133" i="15"/>
  <c r="T80" i="8"/>
  <c r="T79" i="15" s="1"/>
  <c r="S79" i="15"/>
  <c r="T98" i="8"/>
  <c r="T97" i="15" s="1"/>
  <c r="S97" i="15"/>
  <c r="T100" i="8"/>
  <c r="T99" i="15" s="1"/>
  <c r="S99" i="15"/>
  <c r="T152" i="8"/>
  <c r="T151" i="15" s="1"/>
  <c r="S151" i="15"/>
  <c r="T160" i="8"/>
  <c r="T159" i="15" s="1"/>
  <c r="S159" i="15"/>
  <c r="T136" i="8"/>
  <c r="T135" i="15" s="1"/>
  <c r="S135" i="15"/>
  <c r="T168" i="8"/>
  <c r="T167" i="15" s="1"/>
  <c r="S167" i="15"/>
  <c r="T162" i="8"/>
  <c r="T161" i="15" s="1"/>
  <c r="S161" i="15"/>
  <c r="T132" i="8"/>
  <c r="T131" i="15" s="1"/>
  <c r="S131" i="15"/>
  <c r="T178" i="8"/>
  <c r="T177" i="15" s="1"/>
  <c r="S177" i="15"/>
  <c r="T140" i="8"/>
  <c r="T139" i="15" s="1"/>
  <c r="S139" i="15"/>
  <c r="O27" i="14"/>
  <c r="Q27" i="15"/>
  <c r="T106" i="8"/>
  <c r="T105" i="15" s="1"/>
  <c r="S105" i="15"/>
  <c r="T46" i="8"/>
  <c r="T45" i="15" s="1"/>
  <c r="S45" i="15"/>
  <c r="T94" i="8"/>
  <c r="T93" i="15" s="1"/>
  <c r="S93" i="15"/>
  <c r="T180" i="8"/>
  <c r="T179" i="15" s="1"/>
  <c r="S179" i="15"/>
  <c r="T114" i="8"/>
  <c r="T113" i="15" s="1"/>
  <c r="S113" i="15"/>
  <c r="T82" i="8"/>
  <c r="T81" i="15" s="1"/>
  <c r="S81" i="15"/>
  <c r="T128" i="8"/>
  <c r="T127" i="15" s="1"/>
  <c r="S127" i="15"/>
  <c r="T54" i="8"/>
  <c r="T53" i="15" s="1"/>
  <c r="S53" i="15"/>
  <c r="T52" i="8"/>
  <c r="T51" i="15" s="1"/>
  <c r="S51" i="15"/>
  <c r="T202" i="8"/>
  <c r="T201" i="15" s="1"/>
  <c r="S201" i="15"/>
  <c r="T10" i="8"/>
  <c r="T9" i="15" s="1"/>
  <c r="S9" i="15"/>
  <c r="T196" i="8"/>
  <c r="T195" i="15" s="1"/>
  <c r="S195" i="15"/>
  <c r="E23" i="15"/>
  <c r="E24" i="15"/>
  <c r="T76" i="8"/>
  <c r="T75" i="15" s="1"/>
  <c r="S75" i="15"/>
  <c r="T166" i="8"/>
  <c r="T165" i="15" s="1"/>
  <c r="S165" i="15"/>
  <c r="T56" i="8"/>
  <c r="T55" i="15" s="1"/>
  <c r="S55" i="15"/>
  <c r="T176" i="8"/>
  <c r="T175" i="15" s="1"/>
  <c r="S175" i="15"/>
  <c r="T92" i="8"/>
  <c r="T91" i="15" s="1"/>
  <c r="S91" i="15"/>
  <c r="T190" i="8"/>
  <c r="T189" i="15" s="1"/>
  <c r="S189" i="15"/>
  <c r="T150" i="8"/>
  <c r="T149" i="15" s="1"/>
  <c r="S149" i="15"/>
  <c r="T188" i="8"/>
  <c r="T187" i="15" s="1"/>
  <c r="S187" i="15"/>
  <c r="T120" i="8"/>
  <c r="T119" i="15" s="1"/>
  <c r="S119" i="15"/>
  <c r="T96" i="8"/>
  <c r="T95" i="15" s="1"/>
  <c r="S95" i="15"/>
  <c r="P23" i="14"/>
  <c r="R23" i="15"/>
  <c r="T170" i="8"/>
  <c r="T169" i="15" s="1"/>
  <c r="S169" i="15"/>
  <c r="T194" i="8"/>
  <c r="T193" i="15" s="1"/>
  <c r="S193" i="15"/>
  <c r="T48" i="8"/>
  <c r="T47" i="15" s="1"/>
  <c r="S47" i="15"/>
  <c r="T204" i="8"/>
  <c r="T203" i="15" s="1"/>
  <c r="S203" i="15"/>
  <c r="T144" i="8"/>
  <c r="T143" i="15" s="1"/>
  <c r="S143" i="15"/>
  <c r="T174" i="8"/>
  <c r="T173" i="15" s="1"/>
  <c r="S173" i="15"/>
  <c r="T158" i="8"/>
  <c r="T157" i="15" s="1"/>
  <c r="S157" i="15"/>
  <c r="E19" i="14"/>
  <c r="G19" i="15"/>
  <c r="T66" i="8"/>
  <c r="T65" i="15" s="1"/>
  <c r="S65" i="15"/>
  <c r="G21" i="14"/>
  <c r="I21" i="15"/>
  <c r="T122" i="8"/>
  <c r="T121" i="15" s="1"/>
  <c r="S121" i="15"/>
  <c r="T124" i="8"/>
  <c r="T123" i="15" s="1"/>
  <c r="S123" i="15"/>
  <c r="E18" i="14"/>
  <c r="G18" i="15"/>
  <c r="T198" i="8"/>
  <c r="T197" i="15" s="1"/>
  <c r="S197" i="15"/>
  <c r="R7" i="14"/>
  <c r="T7" i="15"/>
  <c r="D17" i="14"/>
  <c r="F17" i="15"/>
  <c r="T12" i="8"/>
  <c r="F20" i="8"/>
  <c r="Q199" i="14"/>
  <c r="Q71" i="14"/>
  <c r="R26" i="8"/>
  <c r="S26" i="8" s="1"/>
  <c r="T116" i="8"/>
  <c r="T172" i="8"/>
  <c r="Q115" i="14"/>
  <c r="R51" i="14"/>
  <c r="Q51" i="14"/>
  <c r="Q197" i="14"/>
  <c r="Q81" i="14"/>
  <c r="Q127" i="14"/>
  <c r="Q83" i="14"/>
  <c r="Q155" i="14"/>
  <c r="Q53" i="14"/>
  <c r="H18" i="8"/>
  <c r="G20" i="14"/>
  <c r="J20" i="8"/>
  <c r="Q73" i="14"/>
  <c r="I22" i="15"/>
  <c r="Q163" i="14"/>
  <c r="Q89" i="14"/>
  <c r="Q59" i="14"/>
  <c r="Q201" i="14"/>
  <c r="Q9" i="14"/>
  <c r="Q79" i="14"/>
  <c r="Q195" i="14"/>
  <c r="Q97" i="14"/>
  <c r="Q63" i="14"/>
  <c r="Q109" i="14"/>
  <c r="F15" i="14"/>
  <c r="Q101" i="14"/>
  <c r="Q153" i="14"/>
  <c r="Q65" i="14"/>
  <c r="Q167" i="14"/>
  <c r="Q131" i="14"/>
  <c r="Q139" i="14"/>
  <c r="Q179" i="14"/>
  <c r="Q45" i="14"/>
  <c r="Q181" i="14"/>
  <c r="Q133" i="14"/>
  <c r="Q69" i="14"/>
  <c r="Q145" i="14"/>
  <c r="Q121" i="14"/>
  <c r="Q165" i="14"/>
  <c r="Q187" i="14"/>
  <c r="Q169" i="14"/>
  <c r="Q143" i="14"/>
  <c r="Q157" i="14"/>
  <c r="Q99" i="14"/>
  <c r="Q159" i="14"/>
  <c r="Q111" i="14"/>
  <c r="Q185" i="14"/>
  <c r="Q107" i="14"/>
  <c r="Q147" i="14"/>
  <c r="R147" i="14"/>
  <c r="K22" i="15"/>
  <c r="Q105" i="14"/>
  <c r="Q93" i="14"/>
  <c r="Q77" i="14"/>
  <c r="Q175" i="14"/>
  <c r="Q95" i="14"/>
  <c r="Q47" i="14"/>
  <c r="Q57" i="14"/>
  <c r="Q49" i="14"/>
  <c r="Q61" i="14"/>
  <c r="Q67" i="14"/>
  <c r="Q141" i="14"/>
  <c r="Q135" i="14"/>
  <c r="Q161" i="14"/>
  <c r="Q177" i="14"/>
  <c r="Q113" i="14"/>
  <c r="Q189" i="14"/>
  <c r="Q87" i="14"/>
  <c r="Q103" i="14"/>
  <c r="Q125" i="14"/>
  <c r="Q137" i="14"/>
  <c r="Q183" i="14"/>
  <c r="Q129" i="14"/>
  <c r="Q28" i="15"/>
  <c r="Q205" i="14"/>
  <c r="Q123" i="14"/>
  <c r="Q75" i="14"/>
  <c r="Q55" i="14"/>
  <c r="Q91" i="14"/>
  <c r="Q149" i="14"/>
  <c r="Q119" i="14"/>
  <c r="Q193" i="14"/>
  <c r="Q203" i="14"/>
  <c r="Q173" i="14"/>
  <c r="Q151" i="14"/>
  <c r="Q13" i="14"/>
  <c r="Q117" i="14"/>
  <c r="Q191" i="14"/>
  <c r="Q85" i="14"/>
  <c r="AY24" i="1"/>
  <c r="BB24" i="1"/>
  <c r="BE30" i="1"/>
  <c r="BA24" i="1"/>
  <c r="AZ22" i="1"/>
  <c r="AA23" i="6"/>
  <c r="U23" i="6"/>
  <c r="O21" i="6"/>
  <c r="AS29" i="6"/>
  <c r="AT19" i="6"/>
  <c r="AT32" i="1"/>
  <c r="AV32" i="1" s="1"/>
  <c r="AR31" i="6"/>
  <c r="AQ34" i="6"/>
  <c r="AS34" i="1"/>
  <c r="I23" i="6"/>
  <c r="AB26" i="1"/>
  <c r="V26" i="1"/>
  <c r="P24" i="1"/>
  <c r="J26" i="1"/>
  <c r="R137" i="14" l="1"/>
  <c r="R87" i="14"/>
  <c r="R111" i="14"/>
  <c r="R129" i="14"/>
  <c r="R107" i="14"/>
  <c r="R155" i="14"/>
  <c r="R109" i="14"/>
  <c r="R83" i="14"/>
  <c r="R197" i="14"/>
  <c r="R141" i="14"/>
  <c r="R125" i="14"/>
  <c r="R133" i="14"/>
  <c r="R67" i="14"/>
  <c r="R63" i="14"/>
  <c r="R57" i="14"/>
  <c r="R185" i="14"/>
  <c r="R181" i="14"/>
  <c r="R101" i="14"/>
  <c r="R97" i="14"/>
  <c r="R191" i="14"/>
  <c r="AU24" i="1"/>
  <c r="BF24" i="1" s="1"/>
  <c r="R73" i="14"/>
  <c r="E27" i="8"/>
  <c r="E26" i="15" s="1"/>
  <c r="E26" i="8"/>
  <c r="R69" i="14"/>
  <c r="R139" i="14"/>
  <c r="G25" i="8"/>
  <c r="G24" i="8"/>
  <c r="Q32" i="8"/>
  <c r="Q33" i="8"/>
  <c r="K27" i="8"/>
  <c r="K26" i="8"/>
  <c r="R13" i="14"/>
  <c r="I26" i="8"/>
  <c r="I27" i="8"/>
  <c r="R205" i="14"/>
  <c r="R91" i="14"/>
  <c r="R75" i="14"/>
  <c r="R161" i="14"/>
  <c r="R81" i="14"/>
  <c r="R85" i="14"/>
  <c r="R117" i="14"/>
  <c r="R151" i="14"/>
  <c r="R193" i="14"/>
  <c r="R103" i="14"/>
  <c r="R135" i="14"/>
  <c r="R89" i="14"/>
  <c r="R173" i="14"/>
  <c r="R177" i="14"/>
  <c r="R149" i="14"/>
  <c r="R55" i="14"/>
  <c r="R123" i="14"/>
  <c r="R99" i="14"/>
  <c r="R45" i="14"/>
  <c r="R113" i="14"/>
  <c r="R61" i="14"/>
  <c r="R145" i="14"/>
  <c r="R153" i="14"/>
  <c r="R195" i="14"/>
  <c r="R201" i="14"/>
  <c r="R183" i="14"/>
  <c r="R49" i="14"/>
  <c r="R77" i="14"/>
  <c r="R163" i="14"/>
  <c r="R175" i="14"/>
  <c r="R159" i="14"/>
  <c r="R167" i="14"/>
  <c r="R59" i="14"/>
  <c r="R47" i="14"/>
  <c r="R203" i="14"/>
  <c r="R119" i="14"/>
  <c r="R189" i="14"/>
  <c r="R95" i="14"/>
  <c r="R169" i="14"/>
  <c r="R121" i="14"/>
  <c r="R179" i="14"/>
  <c r="R131" i="14"/>
  <c r="R65" i="14"/>
  <c r="R79" i="14"/>
  <c r="R93" i="14"/>
  <c r="R143" i="14"/>
  <c r="R187" i="14"/>
  <c r="R53" i="14"/>
  <c r="G23" i="14"/>
  <c r="I23" i="15"/>
  <c r="R105" i="14"/>
  <c r="R157" i="14"/>
  <c r="R165" i="14"/>
  <c r="R9" i="14"/>
  <c r="R115" i="14"/>
  <c r="T115" i="15"/>
  <c r="D19" i="14"/>
  <c r="F19" i="15"/>
  <c r="T16" i="8"/>
  <c r="T15" i="15" s="1"/>
  <c r="S15" i="15"/>
  <c r="P25" i="14"/>
  <c r="R25" i="15"/>
  <c r="R71" i="14"/>
  <c r="T71" i="15"/>
  <c r="R199" i="14"/>
  <c r="T199" i="15"/>
  <c r="E25" i="15"/>
  <c r="E20" i="14"/>
  <c r="G20" i="15"/>
  <c r="I23" i="14"/>
  <c r="K23" i="15"/>
  <c r="H19" i="14"/>
  <c r="J19" i="15"/>
  <c r="R11" i="14"/>
  <c r="T11" i="15"/>
  <c r="G24" i="14"/>
  <c r="I24" i="15"/>
  <c r="C23" i="14"/>
  <c r="O29" i="14"/>
  <c r="Q29" i="15"/>
  <c r="R127" i="14"/>
  <c r="E21" i="14"/>
  <c r="G21" i="15"/>
  <c r="S17" i="15"/>
  <c r="H17" i="15"/>
  <c r="R171" i="14"/>
  <c r="T171" i="15"/>
  <c r="C24" i="14"/>
  <c r="J24" i="8"/>
  <c r="G22" i="14"/>
  <c r="J22" i="8"/>
  <c r="F17" i="14"/>
  <c r="C22" i="14"/>
  <c r="F22" i="8"/>
  <c r="I22" i="14"/>
  <c r="L22" i="8"/>
  <c r="C25" i="14"/>
  <c r="H20" i="8"/>
  <c r="Q30" i="15"/>
  <c r="O28" i="14"/>
  <c r="R28" i="8"/>
  <c r="S28" i="8" s="1"/>
  <c r="K24" i="15"/>
  <c r="Q15" i="14"/>
  <c r="BA26" i="1"/>
  <c r="BB26" i="1"/>
  <c r="AY26" i="1"/>
  <c r="BE32" i="1"/>
  <c r="AZ24" i="1"/>
  <c r="AA25" i="6"/>
  <c r="O23" i="6"/>
  <c r="AT21" i="6"/>
  <c r="U25" i="6"/>
  <c r="AS31" i="6"/>
  <c r="AT34" i="1"/>
  <c r="AV34" i="1" s="1"/>
  <c r="AR33" i="6"/>
  <c r="AQ36" i="6"/>
  <c r="AS36" i="1"/>
  <c r="I25" i="6"/>
  <c r="AB28" i="1"/>
  <c r="V28" i="1"/>
  <c r="P26" i="1"/>
  <c r="AU26" i="1" s="1"/>
  <c r="J28" i="1"/>
  <c r="K28" i="8" l="1"/>
  <c r="K29" i="8"/>
  <c r="R15" i="14"/>
  <c r="G26" i="8"/>
  <c r="G27" i="8"/>
  <c r="E29" i="8"/>
  <c r="E28" i="15" s="1"/>
  <c r="E28" i="8"/>
  <c r="E27" i="15" s="1"/>
  <c r="I28" i="8"/>
  <c r="I29" i="8"/>
  <c r="Q34" i="8"/>
  <c r="Q35" i="8"/>
  <c r="Q17" i="14"/>
  <c r="T18" i="8"/>
  <c r="R17" i="14" s="1"/>
  <c r="I25" i="14"/>
  <c r="K25" i="15"/>
  <c r="D21" i="14"/>
  <c r="F21" i="15"/>
  <c r="P27" i="14"/>
  <c r="R27" i="15"/>
  <c r="G25" i="14"/>
  <c r="I25" i="15"/>
  <c r="J21" i="14"/>
  <c r="L21" i="15"/>
  <c r="E23" i="14"/>
  <c r="G23" i="15"/>
  <c r="E22" i="14"/>
  <c r="G22" i="15"/>
  <c r="S19" i="15"/>
  <c r="H19" i="15"/>
  <c r="H23" i="14"/>
  <c r="J23" i="15"/>
  <c r="H21" i="14"/>
  <c r="J21" i="15"/>
  <c r="O31" i="14"/>
  <c r="Q31" i="15"/>
  <c r="F24" i="8"/>
  <c r="C26" i="14"/>
  <c r="H22" i="8"/>
  <c r="F19" i="14"/>
  <c r="I26" i="15"/>
  <c r="Q32" i="15"/>
  <c r="F26" i="8"/>
  <c r="I24" i="14"/>
  <c r="L24" i="8"/>
  <c r="O30" i="14"/>
  <c r="R30" i="8"/>
  <c r="S30" i="8" s="1"/>
  <c r="BB28" i="1"/>
  <c r="AY28" i="1"/>
  <c r="BA28" i="1"/>
  <c r="BE34" i="1"/>
  <c r="AZ26" i="1"/>
  <c r="AA27" i="6"/>
  <c r="AT23" i="6"/>
  <c r="O25" i="6"/>
  <c r="U27" i="6"/>
  <c r="AS33" i="6"/>
  <c r="AT36" i="1"/>
  <c r="AV36" i="1" s="1"/>
  <c r="AR35" i="6"/>
  <c r="AQ38" i="6"/>
  <c r="AS38" i="1"/>
  <c r="BF26" i="1"/>
  <c r="I27" i="6"/>
  <c r="AB30" i="1"/>
  <c r="V30" i="1"/>
  <c r="P28" i="1"/>
  <c r="J30" i="1"/>
  <c r="C27" i="14" l="1"/>
  <c r="AU28" i="1"/>
  <c r="BF28" i="1" s="1"/>
  <c r="G28" i="8"/>
  <c r="G29" i="8"/>
  <c r="E30" i="8"/>
  <c r="E29" i="15" s="1"/>
  <c r="E31" i="8"/>
  <c r="E30" i="15" s="1"/>
  <c r="I30" i="8"/>
  <c r="I31" i="8"/>
  <c r="Q37" i="8"/>
  <c r="Q36" i="8"/>
  <c r="K30" i="8"/>
  <c r="K31" i="8"/>
  <c r="T17" i="15"/>
  <c r="Q19" i="14"/>
  <c r="P29" i="14"/>
  <c r="R29" i="15"/>
  <c r="D25" i="14"/>
  <c r="F25" i="15"/>
  <c r="I28" i="14"/>
  <c r="K28" i="15"/>
  <c r="E25" i="14"/>
  <c r="G25" i="15"/>
  <c r="F21" i="14"/>
  <c r="H21" i="15"/>
  <c r="D23" i="14"/>
  <c r="F23" i="15"/>
  <c r="I27" i="14"/>
  <c r="K27" i="15"/>
  <c r="O33" i="14"/>
  <c r="Q33" i="15"/>
  <c r="J23" i="14"/>
  <c r="L23" i="15"/>
  <c r="T20" i="8"/>
  <c r="E24" i="14"/>
  <c r="G24" i="15"/>
  <c r="G27" i="14"/>
  <c r="I27" i="15"/>
  <c r="I26" i="14"/>
  <c r="K26" i="15"/>
  <c r="L26" i="8"/>
  <c r="L28" i="8"/>
  <c r="S21" i="15"/>
  <c r="H24" i="8"/>
  <c r="G26" i="14"/>
  <c r="J26" i="8"/>
  <c r="G26" i="15"/>
  <c r="C29" i="14"/>
  <c r="I28" i="15"/>
  <c r="O32" i="14"/>
  <c r="R32" i="8"/>
  <c r="S32" i="8" s="1"/>
  <c r="AY30" i="1"/>
  <c r="BA30" i="1"/>
  <c r="BE36" i="1"/>
  <c r="BB30" i="1"/>
  <c r="AZ28" i="1"/>
  <c r="AT25" i="6"/>
  <c r="AA29" i="6"/>
  <c r="O27" i="6"/>
  <c r="U29" i="6"/>
  <c r="AS35" i="6"/>
  <c r="AT38" i="1"/>
  <c r="AV38" i="1" s="1"/>
  <c r="AR37" i="6"/>
  <c r="AQ40" i="6"/>
  <c r="AS40" i="1"/>
  <c r="I29" i="6"/>
  <c r="AB32" i="1"/>
  <c r="V32" i="1"/>
  <c r="P30" i="1"/>
  <c r="J32" i="1"/>
  <c r="AU30" i="1" l="1"/>
  <c r="BF30" i="1" s="1"/>
  <c r="E33" i="8"/>
  <c r="E32" i="15" s="1"/>
  <c r="E32" i="8"/>
  <c r="E31" i="15" s="1"/>
  <c r="K32" i="8"/>
  <c r="K33" i="8"/>
  <c r="G30" i="8"/>
  <c r="G31" i="8"/>
  <c r="I32" i="8"/>
  <c r="I33" i="8"/>
  <c r="Q38" i="8"/>
  <c r="Q39" i="8"/>
  <c r="O35" i="14"/>
  <c r="Q35" i="15"/>
  <c r="F23" i="14"/>
  <c r="H23" i="15"/>
  <c r="O34" i="14"/>
  <c r="Q34" i="15"/>
  <c r="E28" i="14"/>
  <c r="G28" i="15"/>
  <c r="R19" i="14"/>
  <c r="T19" i="15"/>
  <c r="E27" i="14"/>
  <c r="G27" i="15"/>
  <c r="G29" i="14"/>
  <c r="I29" i="15"/>
  <c r="H25" i="14"/>
  <c r="J25" i="15"/>
  <c r="J27" i="14"/>
  <c r="L27" i="15"/>
  <c r="P31" i="14"/>
  <c r="R31" i="15"/>
  <c r="I29" i="14"/>
  <c r="K29" i="15"/>
  <c r="J25" i="14"/>
  <c r="L25" i="15"/>
  <c r="R34" i="8"/>
  <c r="S34" i="8" s="1"/>
  <c r="C30" i="14"/>
  <c r="T22" i="8"/>
  <c r="S23" i="15"/>
  <c r="H28" i="8"/>
  <c r="Q21" i="14"/>
  <c r="E26" i="14"/>
  <c r="H26" i="8"/>
  <c r="H25" i="15" s="1"/>
  <c r="G28" i="14"/>
  <c r="J28" i="8"/>
  <c r="C28" i="14"/>
  <c r="F28" i="8"/>
  <c r="Q36" i="15"/>
  <c r="I30" i="15"/>
  <c r="K30" i="15"/>
  <c r="BA32" i="1"/>
  <c r="BB32" i="1"/>
  <c r="BE38" i="1"/>
  <c r="AY32" i="1"/>
  <c r="AZ30" i="1"/>
  <c r="O29" i="6"/>
  <c r="AA31" i="6"/>
  <c r="AT27" i="6"/>
  <c r="U31" i="6"/>
  <c r="AS37" i="6"/>
  <c r="AT40" i="1"/>
  <c r="AV40" i="1" s="1"/>
  <c r="AR39" i="6"/>
  <c r="AQ42" i="6"/>
  <c r="AS42" i="1"/>
  <c r="I31" i="6"/>
  <c r="AB34" i="1"/>
  <c r="V34" i="1"/>
  <c r="P32" i="1"/>
  <c r="AU32" i="1" s="1"/>
  <c r="J34" i="1"/>
  <c r="G33" i="8" l="1"/>
  <c r="G32" i="8"/>
  <c r="I34" i="8"/>
  <c r="I35" i="8"/>
  <c r="Q40" i="8"/>
  <c r="Q41" i="8"/>
  <c r="K35" i="8"/>
  <c r="K34" i="8"/>
  <c r="E35" i="8"/>
  <c r="E34" i="15" s="1"/>
  <c r="E34" i="8"/>
  <c r="C33" i="14" s="1"/>
  <c r="I32" i="14"/>
  <c r="K32" i="15"/>
  <c r="G31" i="14"/>
  <c r="I31" i="15"/>
  <c r="H27" i="14"/>
  <c r="J27" i="15"/>
  <c r="I31" i="14"/>
  <c r="K31" i="15"/>
  <c r="E29" i="14"/>
  <c r="G29" i="15"/>
  <c r="F27" i="14"/>
  <c r="H27" i="15"/>
  <c r="P33" i="14"/>
  <c r="R33" i="15"/>
  <c r="O38" i="14"/>
  <c r="Q38" i="15"/>
  <c r="D27" i="14"/>
  <c r="F27" i="15"/>
  <c r="O37" i="14"/>
  <c r="Q37" i="15"/>
  <c r="C31" i="14"/>
  <c r="R21" i="14"/>
  <c r="T21" i="15"/>
  <c r="F30" i="8"/>
  <c r="C32" i="14"/>
  <c r="T24" i="8"/>
  <c r="R38" i="8"/>
  <c r="S38" i="8" s="1"/>
  <c r="Q23" i="14"/>
  <c r="S27" i="15"/>
  <c r="F25" i="14"/>
  <c r="L32" i="8"/>
  <c r="I30" i="14"/>
  <c r="L30" i="8"/>
  <c r="G30" i="14"/>
  <c r="J30" i="8"/>
  <c r="O36" i="14"/>
  <c r="R36" i="8"/>
  <c r="S36" i="8" s="1"/>
  <c r="BB34" i="1"/>
  <c r="AY34" i="1"/>
  <c r="BA34" i="1"/>
  <c r="BE40" i="1"/>
  <c r="AZ32" i="1"/>
  <c r="AT29" i="6"/>
  <c r="AA33" i="6"/>
  <c r="O31" i="6"/>
  <c r="U33" i="6"/>
  <c r="AS39" i="6"/>
  <c r="AT42" i="1"/>
  <c r="AV42" i="1" s="1"/>
  <c r="AR41" i="6"/>
  <c r="AQ44" i="6"/>
  <c r="AS44" i="1"/>
  <c r="BF32" i="1"/>
  <c r="I33" i="6"/>
  <c r="AB36" i="1"/>
  <c r="V36" i="1"/>
  <c r="P34" i="1"/>
  <c r="J36" i="1"/>
  <c r="E33" i="15" l="1"/>
  <c r="AU34" i="1"/>
  <c r="BF34" i="1" s="1"/>
  <c r="E37" i="8"/>
  <c r="E36" i="8"/>
  <c r="E35" i="15" s="1"/>
  <c r="G34" i="8"/>
  <c r="G35" i="8"/>
  <c r="Q42" i="8"/>
  <c r="Q43" i="8"/>
  <c r="I36" i="8"/>
  <c r="I37" i="8"/>
  <c r="K36" i="8"/>
  <c r="K37" i="8"/>
  <c r="O39" i="14"/>
  <c r="Q39" i="15"/>
  <c r="E31" i="14"/>
  <c r="G31" i="15"/>
  <c r="J31" i="14"/>
  <c r="L31" i="15"/>
  <c r="D29" i="14"/>
  <c r="F29" i="15"/>
  <c r="E36" i="15"/>
  <c r="I33" i="14"/>
  <c r="K33" i="15"/>
  <c r="T26" i="8"/>
  <c r="T25" i="15" s="1"/>
  <c r="S25" i="15"/>
  <c r="P37" i="14"/>
  <c r="R37" i="15"/>
  <c r="E30" i="14"/>
  <c r="G30" i="15"/>
  <c r="G33" i="14"/>
  <c r="I33" i="15"/>
  <c r="P35" i="14"/>
  <c r="R35" i="15"/>
  <c r="H29" i="14"/>
  <c r="J29" i="15"/>
  <c r="R23" i="14"/>
  <c r="T23" i="15"/>
  <c r="G32" i="14"/>
  <c r="I32" i="15"/>
  <c r="J29" i="14"/>
  <c r="L29" i="15"/>
  <c r="J32" i="8"/>
  <c r="H30" i="8"/>
  <c r="F32" i="8"/>
  <c r="C34" i="14"/>
  <c r="T28" i="8"/>
  <c r="Q27" i="14"/>
  <c r="Q25" i="14"/>
  <c r="F34" i="8"/>
  <c r="Q40" i="15"/>
  <c r="C35" i="14"/>
  <c r="K34" i="15"/>
  <c r="BA36" i="1"/>
  <c r="AY36" i="1"/>
  <c r="BE42" i="1"/>
  <c r="BB36" i="1"/>
  <c r="AZ34" i="1"/>
  <c r="U35" i="6"/>
  <c r="O33" i="6"/>
  <c r="AA35" i="6"/>
  <c r="AT31" i="6"/>
  <c r="AS41" i="6"/>
  <c r="AT44" i="1"/>
  <c r="AV44" i="1" s="1"/>
  <c r="AR43" i="6"/>
  <c r="I35" i="6"/>
  <c r="AB38" i="1"/>
  <c r="V38" i="1"/>
  <c r="P36" i="1"/>
  <c r="AU36" i="1" s="1"/>
  <c r="J38" i="1"/>
  <c r="I38" i="8" l="1"/>
  <c r="I39" i="8"/>
  <c r="Q45" i="8"/>
  <c r="Q44" i="8"/>
  <c r="E38" i="8"/>
  <c r="E39" i="8"/>
  <c r="E38" i="15" s="1"/>
  <c r="G36" i="8"/>
  <c r="G37" i="8"/>
  <c r="K38" i="8"/>
  <c r="K39" i="8"/>
  <c r="R25" i="14"/>
  <c r="G36" i="14"/>
  <c r="I36" i="15"/>
  <c r="E34" i="14"/>
  <c r="G34" i="15"/>
  <c r="G34" i="14"/>
  <c r="I34" i="15"/>
  <c r="S29" i="15"/>
  <c r="H29" i="15"/>
  <c r="G35" i="14"/>
  <c r="I35" i="15"/>
  <c r="E33" i="14"/>
  <c r="G33" i="15"/>
  <c r="R27" i="14"/>
  <c r="T27" i="15"/>
  <c r="H31" i="14"/>
  <c r="J31" i="15"/>
  <c r="E37" i="15"/>
  <c r="I36" i="14"/>
  <c r="K36" i="15"/>
  <c r="I35" i="14"/>
  <c r="K35" i="15"/>
  <c r="O41" i="14"/>
  <c r="Q41" i="15"/>
  <c r="D33" i="14"/>
  <c r="F33" i="15"/>
  <c r="E32" i="14"/>
  <c r="G32" i="15"/>
  <c r="D31" i="14"/>
  <c r="F31" i="15"/>
  <c r="J34" i="8"/>
  <c r="F29" i="14"/>
  <c r="H32" i="8"/>
  <c r="H34" i="8"/>
  <c r="O40" i="14"/>
  <c r="R40" i="8"/>
  <c r="S40" i="8" s="1"/>
  <c r="C37" i="14"/>
  <c r="I34" i="14"/>
  <c r="L34" i="8"/>
  <c r="Q42" i="15"/>
  <c r="J36" i="8"/>
  <c r="L36" i="8"/>
  <c r="BB38" i="1"/>
  <c r="AY38" i="1"/>
  <c r="BA38" i="1"/>
  <c r="BE44" i="1"/>
  <c r="AZ36" i="1"/>
  <c r="AT33" i="6"/>
  <c r="O35" i="6"/>
  <c r="U37" i="6"/>
  <c r="AA37" i="6"/>
  <c r="AS43" i="6"/>
  <c r="BF36" i="1"/>
  <c r="I37" i="6"/>
  <c r="AB40" i="1"/>
  <c r="V40" i="1"/>
  <c r="P38" i="1"/>
  <c r="J40" i="1"/>
  <c r="AU38" i="1" l="1"/>
  <c r="BF38" i="1" s="1"/>
  <c r="E41" i="8"/>
  <c r="E40" i="8"/>
  <c r="E39" i="15" s="1"/>
  <c r="G38" i="8"/>
  <c r="G39" i="8"/>
  <c r="K40" i="8"/>
  <c r="K41" i="8"/>
  <c r="I40" i="8"/>
  <c r="I41" i="8"/>
  <c r="T30" i="8"/>
  <c r="R29" i="14" s="1"/>
  <c r="E40" i="15"/>
  <c r="J35" i="14"/>
  <c r="L35" i="15"/>
  <c r="P39" i="14"/>
  <c r="R39" i="15"/>
  <c r="F33" i="14"/>
  <c r="H33" i="15"/>
  <c r="I37" i="14"/>
  <c r="K37" i="15"/>
  <c r="F31" i="14"/>
  <c r="H31" i="15"/>
  <c r="H33" i="14"/>
  <c r="J33" i="15"/>
  <c r="J33" i="14"/>
  <c r="L33" i="15"/>
  <c r="H35" i="14"/>
  <c r="J35" i="15"/>
  <c r="O43" i="14"/>
  <c r="Q43" i="15"/>
  <c r="Q29" i="14"/>
  <c r="G37" i="14"/>
  <c r="I37" i="15"/>
  <c r="E35" i="14"/>
  <c r="G35" i="15"/>
  <c r="C38" i="14"/>
  <c r="C36" i="14"/>
  <c r="F36" i="8"/>
  <c r="S33" i="15"/>
  <c r="S31" i="15"/>
  <c r="Q44" i="15"/>
  <c r="L38" i="8"/>
  <c r="O42" i="14"/>
  <c r="R42" i="8"/>
  <c r="S42" i="8" s="1"/>
  <c r="BB40" i="1"/>
  <c r="BA40" i="1"/>
  <c r="AY40" i="1"/>
  <c r="AZ38" i="1"/>
  <c r="O37" i="6"/>
  <c r="AA39" i="6"/>
  <c r="U39" i="6"/>
  <c r="AT35" i="6"/>
  <c r="I39" i="6"/>
  <c r="AB42" i="1"/>
  <c r="V42" i="1"/>
  <c r="P40" i="1"/>
  <c r="J42" i="1"/>
  <c r="T29" i="15" l="1"/>
  <c r="C39" i="14"/>
  <c r="AU40" i="1"/>
  <c r="BF40" i="1" s="1"/>
  <c r="E43" i="8"/>
  <c r="E42" i="15" s="1"/>
  <c r="E42" i="8"/>
  <c r="E41" i="15" s="1"/>
  <c r="G41" i="8"/>
  <c r="G40" i="8"/>
  <c r="I42" i="8"/>
  <c r="I43" i="8"/>
  <c r="K43" i="8"/>
  <c r="K42" i="8"/>
  <c r="J37" i="14"/>
  <c r="L37" i="15"/>
  <c r="D35" i="14"/>
  <c r="F35" i="15"/>
  <c r="I38" i="14"/>
  <c r="K38" i="15"/>
  <c r="E36" i="14"/>
  <c r="G36" i="15"/>
  <c r="I39" i="14"/>
  <c r="K39" i="15"/>
  <c r="G39" i="14"/>
  <c r="I39" i="15"/>
  <c r="P41" i="14"/>
  <c r="R41" i="15"/>
  <c r="E37" i="14"/>
  <c r="G37" i="15"/>
  <c r="G38" i="14"/>
  <c r="I38" i="15"/>
  <c r="J38" i="8"/>
  <c r="F38" i="8"/>
  <c r="C40" i="14"/>
  <c r="T32" i="8"/>
  <c r="Q33" i="14"/>
  <c r="T34" i="8"/>
  <c r="Q31" i="14"/>
  <c r="O44" i="14"/>
  <c r="R44" i="8"/>
  <c r="S44" i="8" s="1"/>
  <c r="H36" i="8"/>
  <c r="C41" i="14"/>
  <c r="F40" i="8"/>
  <c r="K40" i="15"/>
  <c r="I40" i="15"/>
  <c r="G38" i="15"/>
  <c r="AY42" i="1"/>
  <c r="BA42" i="1"/>
  <c r="BB42" i="1"/>
  <c r="AZ40" i="1"/>
  <c r="O39" i="6"/>
  <c r="AT37" i="6"/>
  <c r="U41" i="6"/>
  <c r="AA41" i="6"/>
  <c r="I41" i="6"/>
  <c r="AB44" i="1"/>
  <c r="V44" i="1"/>
  <c r="P42" i="1"/>
  <c r="J44" i="1"/>
  <c r="AU42" i="1" l="1"/>
  <c r="BF42" i="1" s="1"/>
  <c r="I44" i="8"/>
  <c r="I45" i="8"/>
  <c r="K44" i="8"/>
  <c r="K45" i="8"/>
  <c r="E45" i="8"/>
  <c r="E44" i="15" s="1"/>
  <c r="E44" i="8"/>
  <c r="G42" i="8"/>
  <c r="G43" i="8"/>
  <c r="G41" i="14"/>
  <c r="I41" i="15"/>
  <c r="R31" i="14"/>
  <c r="T31" i="15"/>
  <c r="F35" i="14"/>
  <c r="H35" i="15"/>
  <c r="E43" i="15"/>
  <c r="E39" i="14"/>
  <c r="G39" i="15"/>
  <c r="I41" i="14"/>
  <c r="K41" i="15"/>
  <c r="R33" i="14"/>
  <c r="T33" i="15"/>
  <c r="D37" i="14"/>
  <c r="F37" i="15"/>
  <c r="G42" i="14"/>
  <c r="I42" i="15"/>
  <c r="D39" i="14"/>
  <c r="F39" i="15"/>
  <c r="P43" i="14"/>
  <c r="R43" i="15"/>
  <c r="H37" i="14"/>
  <c r="J37" i="15"/>
  <c r="S35" i="15"/>
  <c r="I40" i="14"/>
  <c r="L40" i="8"/>
  <c r="J42" i="8"/>
  <c r="E38" i="14"/>
  <c r="H38" i="8"/>
  <c r="H37" i="15" s="1"/>
  <c r="G40" i="14"/>
  <c r="J40" i="8"/>
  <c r="C43" i="14"/>
  <c r="K42" i="15"/>
  <c r="AY44" i="1"/>
  <c r="BA44" i="1"/>
  <c r="BB44" i="1"/>
  <c r="AZ42" i="1"/>
  <c r="O41" i="6"/>
  <c r="U43" i="6"/>
  <c r="AT39" i="6"/>
  <c r="AA43" i="6"/>
  <c r="I43" i="6"/>
  <c r="P44" i="1"/>
  <c r="AU44" i="1" l="1"/>
  <c r="BF44" i="1" s="1"/>
  <c r="G44" i="8"/>
  <c r="G45" i="8"/>
  <c r="H39" i="14"/>
  <c r="J39" i="15"/>
  <c r="H41" i="14"/>
  <c r="J41" i="15"/>
  <c r="E41" i="14"/>
  <c r="G41" i="15"/>
  <c r="I43" i="14"/>
  <c r="K43" i="15"/>
  <c r="G43" i="14"/>
  <c r="I43" i="15"/>
  <c r="J39" i="14"/>
  <c r="L39" i="15"/>
  <c r="E40" i="14"/>
  <c r="G40" i="15"/>
  <c r="H40" i="8"/>
  <c r="S39" i="15" s="1"/>
  <c r="T36" i="8"/>
  <c r="Q35" i="14"/>
  <c r="I42" i="14"/>
  <c r="L42" i="8"/>
  <c r="K44" i="15"/>
  <c r="C42" i="14"/>
  <c r="F42" i="8"/>
  <c r="F37" i="14"/>
  <c r="I44" i="15"/>
  <c r="AZ44" i="1"/>
  <c r="AT41" i="6"/>
  <c r="O43" i="6"/>
  <c r="D41" i="14" l="1"/>
  <c r="F41" i="15"/>
  <c r="J41" i="14"/>
  <c r="L41" i="15"/>
  <c r="E42" i="14"/>
  <c r="G42" i="15"/>
  <c r="F39" i="14"/>
  <c r="H39" i="15"/>
  <c r="E43" i="14"/>
  <c r="G43" i="15"/>
  <c r="T38" i="8"/>
  <c r="T37" i="15" s="1"/>
  <c r="S37" i="15"/>
  <c r="R35" i="14"/>
  <c r="T35" i="15"/>
  <c r="H42" i="8"/>
  <c r="T40" i="8"/>
  <c r="Q37" i="14"/>
  <c r="I44" i="14"/>
  <c r="L44" i="8"/>
  <c r="G44" i="14"/>
  <c r="J44" i="8"/>
  <c r="C44" i="14"/>
  <c r="F44" i="8"/>
  <c r="Q39" i="14"/>
  <c r="BF208" i="1"/>
  <c r="AU209" i="1"/>
  <c r="AU208" i="1"/>
  <c r="AT43" i="6"/>
  <c r="E44" i="14" l="1"/>
  <c r="G44" i="15"/>
  <c r="S41" i="15"/>
  <c r="H41" i="15"/>
  <c r="H43" i="14"/>
  <c r="J43" i="15"/>
  <c r="R37" i="14"/>
  <c r="D43" i="14"/>
  <c r="F43" i="15"/>
  <c r="J43" i="14"/>
  <c r="L43" i="15"/>
  <c r="R39" i="14"/>
  <c r="T39" i="15"/>
  <c r="F41" i="14"/>
  <c r="H44" i="8"/>
  <c r="I17" i="10"/>
  <c r="J2" i="10"/>
  <c r="I19" i="10"/>
  <c r="L2" i="10"/>
  <c r="H2" i="10"/>
  <c r="B2" i="10"/>
  <c r="T42" i="8" l="1"/>
  <c r="F43" i="14"/>
  <c r="H43" i="15"/>
  <c r="Q41" i="14"/>
  <c r="S43" i="15"/>
  <c r="S208" i="8" l="1"/>
  <c r="C2" i="10" s="1"/>
  <c r="D2" i="10" s="1"/>
  <c r="S209" i="8"/>
  <c r="I18" i="10" s="1"/>
  <c r="T44" i="8"/>
  <c r="R43" i="14" s="1"/>
  <c r="Q43" i="14"/>
  <c r="R41" i="14"/>
  <c r="T41" i="15"/>
  <c r="I11" i="10" l="1"/>
  <c r="K2" i="10"/>
  <c r="T208" i="8"/>
  <c r="T43" i="15"/>
  <c r="F2" i="10"/>
  <c r="I2" i="10" s="1"/>
  <c r="I20" i="10" l="1"/>
  <c r="M2" i="10"/>
</calcChain>
</file>

<file path=xl/sharedStrings.xml><?xml version="1.0" encoding="utf-8"?>
<sst xmlns="http://schemas.openxmlformats.org/spreadsheetml/2006/main" count="448" uniqueCount="174">
  <si>
    <t>Prezime i ime</t>
  </si>
  <si>
    <t>JMBAG</t>
  </si>
  <si>
    <t>NV1</t>
  </si>
  <si>
    <t>NV2</t>
  </si>
  <si>
    <t>NV3</t>
  </si>
  <si>
    <t>NV4</t>
  </si>
  <si>
    <t>ISHOD POLOŽEN</t>
  </si>
  <si>
    <t>ISHOD 1</t>
  </si>
  <si>
    <t>ISHOD 2</t>
  </si>
  <si>
    <t>ISHOD 3</t>
  </si>
  <si>
    <t>ISHOD 4</t>
  </si>
  <si>
    <t>UK</t>
  </si>
  <si>
    <t>ISHOD 5</t>
  </si>
  <si>
    <t>Rbr.</t>
  </si>
  <si>
    <t>MAX POSTOTAKA</t>
  </si>
  <si>
    <t>KOLEGIJ  UKUPNO</t>
  </si>
  <si>
    <t>MAX B</t>
  </si>
  <si>
    <t>MAX P</t>
  </si>
  <si>
    <t>Način vrednovanja</t>
  </si>
  <si>
    <t>B</t>
  </si>
  <si>
    <t>P</t>
  </si>
  <si>
    <t>B - bodovi</t>
  </si>
  <si>
    <t>P - postoci</t>
  </si>
  <si>
    <t>Ime i prezime nastavnika:</t>
  </si>
  <si>
    <t>Potpis</t>
  </si>
  <si>
    <t>Status studenta:</t>
  </si>
  <si>
    <t>Datum:</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</si>
  <si>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</si>
  <si>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</si>
  <si>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</si>
  <si>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</si>
  <si>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</si>
  <si>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</si>
  <si>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</si>
  <si>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</si>
  <si>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</si>
  <si>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</si>
  <si>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</si>
  <si>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</si>
  <si>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</si>
  <si>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</si>
  <si>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</si>
  <si>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</si>
  <si>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</si>
  <si>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</si>
  <si>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</si>
  <si>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</si>
  <si>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</si>
  <si>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</si>
  <si>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</si>
  <si>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</si>
  <si>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</si>
  <si>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</si>
  <si>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</si>
  <si>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</si>
  <si>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</si>
  <si>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</si>
  <si>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</si>
  <si>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</si>
  <si>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</si>
  <si>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</si>
  <si>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</si>
  <si>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</si>
  <si>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</si>
  <si>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</si>
  <si>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</si>
  <si>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</si>
  <si>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</si>
  <si>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</si>
  <si>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</si>
  <si>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</si>
  <si>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</si>
  <si>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</si>
  <si>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</si>
  <si>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</si>
  <si>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</si>
  <si>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</si>
  <si>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ISHOD 6</t>
  </si>
  <si>
    <t>ISHOD 7</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</si>
  <si>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</si>
  <si>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</si>
  <si>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</si>
  <si>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</si>
  <si>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</si>
  <si>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</si>
  <si>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</si>
  <si>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</si>
  <si>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</si>
  <si>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</si>
  <si>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</si>
  <si>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</si>
  <si>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</si>
  <si>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</si>
  <si>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</si>
  <si>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</si>
  <si>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</si>
  <si>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</si>
  <si>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</si>
  <si>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</si>
  <si>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</si>
  <si>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</si>
  <si>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</si>
  <si>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</si>
  <si>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</si>
  <si>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</si>
  <si>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</si>
  <si>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</si>
  <si>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</si>
  <si>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</si>
  <si>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</si>
  <si>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</si>
  <si>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</si>
  <si>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</si>
  <si>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</si>
  <si>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</si>
  <si>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</si>
  <si>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</si>
  <si>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</si>
  <si>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</si>
  <si>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</si>
  <si>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</si>
  <si>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</si>
  <si>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</si>
  <si>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</si>
  <si>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</si>
  <si>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</si>
  <si>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</si>
  <si>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</si>
  <si>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</si>
  <si>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Kolegij/Studij:</t>
  </si>
  <si>
    <t>Ishod položen</t>
  </si>
  <si>
    <t>Broj ishoda za parcijalni ispit</t>
  </si>
  <si>
    <t>Napomena</t>
  </si>
  <si>
    <t>ISPIT POLOŽEN</t>
  </si>
  <si>
    <t>Kolegij/ Studij:</t>
  </si>
  <si>
    <t>Položeni/nepoloženi ishodi</t>
  </si>
  <si>
    <t>I1</t>
  </si>
  <si>
    <t>I2</t>
  </si>
  <si>
    <t>I3</t>
  </si>
  <si>
    <t>I4</t>
  </si>
  <si>
    <t>I5</t>
  </si>
  <si>
    <t>I6</t>
  </si>
  <si>
    <t>I7</t>
  </si>
  <si>
    <t>aktivan</t>
  </si>
  <si>
    <t>br aktivni</t>
  </si>
  <si>
    <t>Položili</t>
  </si>
  <si>
    <t>Polozili kroz kontinuirano</t>
  </si>
  <si>
    <t>broj aktivnih kontinuirano</t>
  </si>
  <si>
    <t>Prolaznost kontinuirano</t>
  </si>
  <si>
    <t>Prolaznost nakon ispita</t>
  </si>
  <si>
    <t>koliko ih je pristupilo cjelovitom</t>
  </si>
  <si>
    <t>Prosjek bodova kontinuirano</t>
  </si>
  <si>
    <t>Prosjek bodova nakon ispita</t>
  </si>
  <si>
    <t>Prosjecna ocjena kontinuirano</t>
  </si>
  <si>
    <t>Prosjecna ocjena nakon ispita</t>
  </si>
  <si>
    <t>Polozili ukupno</t>
  </si>
  <si>
    <t>polozili kroz ispite</t>
  </si>
  <si>
    <t>Broj studenta koji su cjeloviti ispit</t>
  </si>
  <si>
    <t>Odabrali</t>
  </si>
  <si>
    <t>Pristupilli</t>
  </si>
  <si>
    <t>Položili kroz kontinuirano praćenje</t>
  </si>
  <si>
    <t>Položili na ispitnom roku</t>
  </si>
  <si>
    <t>Odabrali cjeloviti ispit</t>
  </si>
  <si>
    <t>Pristupili cjelovitom ispitu</t>
  </si>
  <si>
    <t>Položili cijeloviti ispit</t>
  </si>
  <si>
    <t>Broj aktivnih studenata na kolegiju tijekom semestra</t>
  </si>
  <si>
    <t>Položili ukupno</t>
  </si>
  <si>
    <t>Datum</t>
  </si>
  <si>
    <t>OCJENA</t>
  </si>
  <si>
    <t>________________</t>
  </si>
  <si>
    <t>Status</t>
  </si>
  <si>
    <t>Kolegij/studij</t>
  </si>
  <si>
    <t>Ime</t>
  </si>
  <si>
    <t>Prezime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</si>
</sst>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charset val="238"/>
      <scheme val="minor"/>
    </font>
    <font>
      <b/>
      <sz val="11"/>
      <color theme="1"/>
      <name val="Calibri"/>
      <family val="2"/>
      <charset val="238"/>
      <scheme val="minor"/>
    </font>
    <font>
      <b/>
      <sz val="12"/>
      <color theme="1"/>
      <name val="Calibri"/>
      <family val="2"/>
      <charset val="238"/>
      <scheme val="minor"/>
    </font>
    <font>
      <b/>
      <sz val="14"/>
      <color theme="1"/>
      <name val="Calibri"/>
      <family val="2"/>
      <charset val="238"/>
      <scheme val="minor"/>
    </font>
    <font>
      <sz val="14"/>
      <color theme="1"/>
      <name val="Calibri"/>
      <family val="2"/>
      <charset val="238"/>
      <scheme val="minor"/>
    </font>
    <font>
      <sz val="8"/>
      <name val="Calibri"/>
      <family val="2"/>
      <charset val="238"/>
      <scheme val="minor"/>
    </font>
    <font>
      <b/>
      <sz val="10"/>
      <color theme="1"/>
      <name val="Calibri"/>
      <family val="2"/>
      <charset val="238"/>
      <scheme val="minor"/>
    </font>
    <font>
      <b/>
      <sz val="11"/>
      <color theme="1"/>
      <name val="Calibri"/>
      <family val="2"/>
      <scheme val="minor"/>
    </font>
    <font>
      <sz val="11"/>
      <color rgb="FF00B050"/>
      <name val="Calibri"/>
      <family val="2"/>
      <charset val="238"/>
      <scheme val="minor"/>
    </font>
  </fonts>
  <fills count="8">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39997558519241921"/>
        <bgColor indexed="64"/>
      </patternFill>
    </fill>
    <fill>
      <patternFill patternType="solid">
        <fgColor rgb="FFFFFF00"/>
        <bgColor indexed="64"/>
      </patternFill>
    </fill>
  </fills>
  <borders count="54">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style="thin">
        <color auto="1"/>
      </bottom>
      <diagonal/>
    </border>
    <border>
      <left/>
      <right/>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style="medium">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auto="1"/>
      </left>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thin">
        <color auto="1"/>
      </left>
      <right/>
      <top/>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medium">
        <color auto="1"/>
      </right>
      <top/>
      <bottom/>
      <diagonal/>
    </border>
    <border>
      <left style="medium">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s>
  <cellStyleXfs count="1">
    <xf numFmtId="0" fontId="0" fillId="0" borderId="0"/>
  </cellStyleXfs>
  <cellXfs count="295">
    <xf numFmtId="0" fontId="0" fillId="0" borderId="0" xfId="0"/>
    <xf numFmtId="0" fontId="0" fillId="0" borderId="0" xfId="0" applyAlignment="1">
      <alignment horizontal="center" vertical="center"/>
    </xf>
    <xf numFmtId="0" fontId="1" fillId="0" borderId="0" xfId="0" applyFont="1" applyAlignment="1">
      <alignment horizontal="center" vertical="center"/>
    </xf>
    <xf numFmtId="0" fontId="0" fillId="0" borderId="0" xfId="0" applyFill="1" applyAlignment="1">
      <alignment horizontal="center" vertical="center"/>
    </xf>
    <xf numFmtId="2" fontId="0" fillId="0" borderId="2" xfId="0" applyNumberFormat="1" applyBorder="1" applyAlignment="1">
      <alignment horizontal="center" vertical="center" wrapText="1"/>
    </xf>
    <xf numFmtId="2" fontId="0" fillId="0" borderId="5" xfId="0" applyNumberFormat="1" applyBorder="1" applyAlignment="1">
      <alignment horizontal="center" vertical="center" wrapText="1"/>
    </xf>
    <xf numFmtId="2" fontId="0" fillId="0" borderId="7" xfId="0" applyNumberFormat="1" applyBorder="1" applyAlignment="1">
      <alignment horizontal="center" vertical="center" wrapText="1"/>
    </xf>
    <xf numFmtId="1" fontId="0" fillId="0" borderId="0" xfId="0" applyNumberFormat="1" applyAlignment="1">
      <alignment horizontal="center" vertical="center"/>
    </xf>
    <xf numFmtId="2" fontId="0" fillId="0" borderId="2" xfId="0" applyNumberFormat="1" applyBorder="1" applyAlignment="1" applyProtection="1">
      <alignment horizontal="center" vertical="center" wrapText="1"/>
    </xf>
    <xf numFmtId="2" fontId="0" fillId="0" borderId="5" xfId="0" applyNumberFormat="1" applyBorder="1" applyAlignment="1" applyProtection="1">
      <alignment horizontal="center" vertical="center" wrapText="1"/>
    </xf>
    <xf numFmtId="0" fontId="1" fillId="0" borderId="0" xfId="0" applyFont="1" applyAlignment="1">
      <alignment horizontal="center" vertical="center" wrapText="1"/>
    </xf>
    <xf numFmtId="14" fontId="1" fillId="0" borderId="0" xfId="0" applyNumberFormat="1" applyFont="1" applyAlignment="1">
      <alignment horizontal="center" vertical="center" wrapText="1"/>
    </xf>
    <xf numFmtId="0" fontId="1" fillId="0" borderId="10" xfId="0" applyFont="1" applyBorder="1" applyAlignment="1" applyProtection="1">
      <alignment vertical="center" wrapText="1"/>
      <protection locked="0"/>
    </xf>
    <xf numFmtId="2" fontId="1" fillId="0" borderId="33" xfId="0" applyNumberFormat="1" applyFont="1" applyBorder="1" applyAlignment="1">
      <alignment horizontal="center" vertical="center" wrapText="1"/>
    </xf>
    <xf numFmtId="2" fontId="0" fillId="0" borderId="7" xfId="0" applyNumberFormat="1" applyBorder="1" applyAlignment="1">
      <alignment horizontal="center" vertical="center" wrapText="1"/>
    </xf>
    <xf numFmtId="2" fontId="1" fillId="0" borderId="8" xfId="0" applyNumberFormat="1" applyFont="1" applyFill="1" applyBorder="1" applyAlignment="1">
      <alignment horizontal="center" vertical="center" wrapText="1"/>
    </xf>
    <xf numFmtId="2" fontId="1" fillId="0" borderId="11" xfId="0" applyNumberFormat="1" applyFont="1" applyFill="1" applyBorder="1" applyAlignment="1">
      <alignment horizontal="center" vertical="center" wrapText="1"/>
    </xf>
    <xf numFmtId="2" fontId="1" fillId="0" borderId="15" xfId="0" applyNumberFormat="1" applyFont="1" applyBorder="1" applyAlignment="1">
      <alignment horizontal="center" vertical="center" wrapText="1"/>
    </xf>
    <xf numFmtId="2" fontId="0" fillId="0" borderId="2" xfId="0" applyNumberFormat="1" applyBorder="1" applyAlignment="1" applyProtection="1">
      <alignment horizontal="center" vertical="center" wrapText="1"/>
      <protection locked="0"/>
    </xf>
    <xf numFmtId="2" fontId="0" fillId="0" borderId="1" xfId="0" applyNumberFormat="1" applyBorder="1" applyAlignment="1" applyProtection="1">
      <alignment horizontal="center" vertical="center" wrapText="1"/>
      <protection locked="0"/>
    </xf>
    <xf numFmtId="2" fontId="0" fillId="0" borderId="9" xfId="0" applyNumberFormat="1" applyBorder="1" applyAlignment="1" applyProtection="1">
      <alignment horizontal="center" vertical="center" wrapText="1"/>
      <protection locked="0"/>
    </xf>
    <xf numFmtId="2" fontId="0" fillId="3" borderId="5" xfId="0" applyNumberFormat="1" applyFill="1" applyBorder="1" applyAlignment="1" applyProtection="1">
      <alignment horizontal="center" vertical="center" wrapText="1"/>
      <protection locked="0"/>
    </xf>
    <xf numFmtId="2" fontId="0" fillId="2" borderId="28" xfId="0" applyNumberFormat="1" applyFill="1" applyBorder="1" applyAlignment="1">
      <alignment horizontal="center" vertical="center" wrapText="1"/>
    </xf>
    <xf numFmtId="2" fontId="0" fillId="2" borderId="1" xfId="0" applyNumberFormat="1" applyFill="1" applyBorder="1" applyAlignment="1" applyProtection="1">
      <alignment horizontal="center" vertical="center" wrapText="1"/>
      <protection locked="0"/>
    </xf>
    <xf numFmtId="2" fontId="0" fillId="2" borderId="2" xfId="0" applyNumberFormat="1" applyFill="1" applyBorder="1" applyAlignment="1" applyProtection="1">
      <alignment horizontal="center" vertical="center" wrapText="1"/>
      <protection locked="0"/>
    </xf>
    <xf numFmtId="2" fontId="0" fillId="2" borderId="39" xfId="0" applyNumberFormat="1" applyFill="1" applyBorder="1" applyAlignment="1" applyProtection="1">
      <alignment horizontal="center" vertical="center" wrapText="1"/>
      <protection locked="0"/>
    </xf>
    <xf numFmtId="2" fontId="0" fillId="2" borderId="40" xfId="0" applyNumberFormat="1" applyFill="1" applyBorder="1" applyAlignment="1" applyProtection="1">
      <alignment horizontal="center" vertical="center" wrapText="1"/>
      <protection locked="0"/>
    </xf>
    <xf numFmtId="2" fontId="0" fillId="0" borderId="29" xfId="0" applyNumberFormat="1" applyFill="1" applyBorder="1" applyAlignment="1">
      <alignment horizontal="center" vertical="center" wrapText="1"/>
    </xf>
    <xf numFmtId="2" fontId="0" fillId="0" borderId="7" xfId="0" applyNumberFormat="1" applyFill="1" applyBorder="1" applyAlignment="1">
      <alignment horizontal="center" vertical="center" wrapText="1"/>
    </xf>
    <xf numFmtId="2" fontId="0" fillId="0" borderId="6" xfId="0" applyNumberFormat="1" applyFill="1" applyBorder="1" applyAlignment="1">
      <alignment horizontal="center" vertical="center" wrapText="1"/>
    </xf>
    <xf numFmtId="2" fontId="0" fillId="0" borderId="6" xfId="0" applyNumberFormat="1" applyBorder="1" applyAlignment="1">
      <alignment horizontal="center" vertical="center" wrapText="1"/>
    </xf>
    <xf numFmtId="0" fontId="2" fillId="0" borderId="10" xfId="0" applyFont="1" applyBorder="1" applyAlignment="1" applyProtection="1">
      <alignment vertical="center" wrapText="1"/>
    </xf>
    <xf numFmtId="0" fontId="1" fillId="0" borderId="10" xfId="0" applyFont="1" applyBorder="1" applyAlignment="1" applyProtection="1">
      <alignment vertical="center" wrapText="1"/>
    </xf>
    <xf numFmtId="0" fontId="1" fillId="0" borderId="0" xfId="0" applyFont="1" applyAlignment="1" applyProtection="1">
      <alignment horizontal="center" vertical="center" wrapText="1"/>
    </xf>
    <xf numFmtId="1" fontId="0" fillId="0" borderId="0" xfId="0" applyNumberFormat="1" applyBorder="1" applyAlignment="1" applyProtection="1">
      <alignment horizontal="center" vertical="center" wrapText="1"/>
    </xf>
    <xf numFmtId="2" fontId="0" fillId="0" borderId="37" xfId="0" applyNumberFormat="1" applyBorder="1" applyAlignment="1" applyProtection="1">
      <alignment horizontal="center" vertical="center" wrapText="1"/>
    </xf>
    <xf numFmtId="1" fontId="0" fillId="0" borderId="10" xfId="0" applyNumberFormat="1" applyBorder="1" applyAlignment="1" applyProtection="1">
      <alignment horizontal="center" vertical="center" wrapText="1"/>
    </xf>
    <xf numFmtId="2" fontId="0" fillId="0" borderId="10" xfId="0" applyNumberFormat="1" applyBorder="1" applyAlignment="1" applyProtection="1">
      <alignment horizontal="center" vertical="center" wrapText="1"/>
    </xf>
    <xf numFmtId="2" fontId="1" fillId="0" borderId="8" xfId="0" applyNumberFormat="1" applyFont="1" applyFill="1" applyBorder="1" applyAlignment="1" applyProtection="1">
      <alignment horizontal="center" vertical="center" wrapText="1"/>
    </xf>
    <xf numFmtId="2" fontId="1" fillId="0" borderId="11" xfId="0" applyNumberFormat="1" applyFont="1" applyFill="1" applyBorder="1" applyAlignment="1" applyProtection="1">
      <alignment horizontal="center" vertical="center" wrapText="1"/>
    </xf>
    <xf numFmtId="2" fontId="1" fillId="0" borderId="15" xfId="0" applyNumberFormat="1" applyFont="1" applyBorder="1" applyAlignment="1" applyProtection="1">
      <alignment horizontal="center" vertical="center" wrapText="1"/>
    </xf>
    <xf numFmtId="2" fontId="0" fillId="0" borderId="1" xfId="0" applyNumberFormat="1" applyBorder="1" applyAlignment="1" applyProtection="1">
      <alignment horizontal="center" vertical="center" wrapText="1"/>
    </xf>
    <xf numFmtId="2" fontId="0" fillId="0" borderId="9" xfId="0" applyNumberFormat="1" applyBorder="1" applyAlignment="1" applyProtection="1">
      <alignment horizontal="center" vertical="center" wrapText="1"/>
    </xf>
    <xf numFmtId="2" fontId="1" fillId="0" borderId="4" xfId="0" applyNumberFormat="1" applyFont="1" applyBorder="1" applyAlignment="1" applyProtection="1">
      <alignment horizontal="center" vertical="center" wrapText="1"/>
    </xf>
    <xf numFmtId="2" fontId="0" fillId="3" borderId="5" xfId="0" applyNumberFormat="1" applyFill="1" applyBorder="1" applyAlignment="1" applyProtection="1">
      <alignment horizontal="center" vertical="center" wrapText="1"/>
    </xf>
    <xf numFmtId="2" fontId="1" fillId="0" borderId="6" xfId="0" applyNumberFormat="1" applyFont="1" applyBorder="1" applyAlignment="1" applyProtection="1">
      <alignment horizontal="center" vertical="center" wrapText="1"/>
    </xf>
    <xf numFmtId="2" fontId="0" fillId="2" borderId="28" xfId="0" applyNumberFormat="1" applyFill="1" applyBorder="1" applyAlignment="1" applyProtection="1">
      <alignment horizontal="center" vertical="center" wrapText="1"/>
    </xf>
    <xf numFmtId="2" fontId="0" fillId="2" borderId="1" xfId="0" applyNumberFormat="1" applyFill="1" applyBorder="1" applyAlignment="1" applyProtection="1">
      <alignment horizontal="center" vertical="center" wrapText="1"/>
    </xf>
    <xf numFmtId="2" fontId="0" fillId="2" borderId="2" xfId="0" applyNumberFormat="1" applyFill="1" applyBorder="1" applyAlignment="1" applyProtection="1">
      <alignment horizontal="center" vertical="center" wrapText="1"/>
    </xf>
    <xf numFmtId="2" fontId="0" fillId="2" borderId="39" xfId="0" applyNumberFormat="1" applyFill="1" applyBorder="1" applyAlignment="1" applyProtection="1">
      <alignment horizontal="center" vertical="center" wrapText="1"/>
    </xf>
    <xf numFmtId="2" fontId="0" fillId="2" borderId="40" xfId="0" applyNumberFormat="1" applyFill="1" applyBorder="1" applyAlignment="1" applyProtection="1">
      <alignment horizontal="center" vertical="center" wrapText="1"/>
    </xf>
    <xf numFmtId="2" fontId="0" fillId="0" borderId="29" xfId="0" applyNumberFormat="1" applyFill="1" applyBorder="1" applyAlignment="1" applyProtection="1">
      <alignment horizontal="center" vertical="center" wrapText="1"/>
    </xf>
    <xf numFmtId="2" fontId="0" fillId="0" borderId="7" xfId="0" applyNumberFormat="1" applyFill="1" applyBorder="1" applyAlignment="1" applyProtection="1">
      <alignment horizontal="center" vertical="center" wrapText="1"/>
    </xf>
    <xf numFmtId="2" fontId="0" fillId="0" borderId="6" xfId="0" applyNumberFormat="1" applyFill="1" applyBorder="1" applyAlignment="1" applyProtection="1">
      <alignment horizontal="center" vertical="center" wrapText="1"/>
    </xf>
    <xf numFmtId="2" fontId="1" fillId="0" borderId="42" xfId="0" applyNumberFormat="1" applyFont="1" applyBorder="1" applyAlignment="1">
      <alignment horizontal="center" vertical="center" wrapText="1"/>
    </xf>
    <xf numFmtId="2" fontId="1" fillId="0" borderId="31" xfId="0" applyNumberFormat="1" applyFont="1" applyBorder="1" applyAlignment="1">
      <alignment horizontal="center" vertical="center" wrapText="1"/>
    </xf>
    <xf numFmtId="2" fontId="0" fillId="3" borderId="4" xfId="0" applyNumberFormat="1" applyFill="1" applyBorder="1" applyAlignment="1" applyProtection="1">
      <alignment horizontal="center" vertical="center" wrapText="1"/>
      <protection locked="0"/>
    </xf>
    <xf numFmtId="2" fontId="0" fillId="3" borderId="6" xfId="0" applyNumberFormat="1" applyFill="1" applyBorder="1" applyAlignment="1" applyProtection="1">
      <alignment horizontal="center" vertical="center" wrapText="1"/>
      <protection locked="0"/>
    </xf>
    <xf numFmtId="2" fontId="0" fillId="3" borderId="7" xfId="0" applyNumberFormat="1" applyFill="1" applyBorder="1" applyAlignment="1" applyProtection="1">
      <alignment horizontal="center" vertical="center" wrapText="1"/>
      <protection locked="0"/>
    </xf>
    <xf numFmtId="2" fontId="1" fillId="0" borderId="33" xfId="0" applyNumberFormat="1" applyFont="1" applyBorder="1" applyAlignment="1">
      <alignment horizontal="center" vertical="center" wrapText="1"/>
    </xf>
    <xf numFmtId="2" fontId="0" fillId="0" borderId="6" xfId="0" applyNumberFormat="1" applyBorder="1" applyAlignment="1">
      <alignment horizontal="center" vertical="center" wrapText="1"/>
    </xf>
    <xf numFmtId="2" fontId="0" fillId="0" borderId="28" xfId="0" applyNumberFormat="1" applyBorder="1" applyAlignment="1">
      <alignment horizontal="center" vertical="center"/>
    </xf>
    <xf numFmtId="2" fontId="0" fillId="0" borderId="29" xfId="0" applyNumberFormat="1" applyBorder="1" applyAlignment="1">
      <alignment horizontal="center" vertical="center"/>
    </xf>
    <xf numFmtId="2" fontId="0" fillId="0" borderId="6" xfId="0" applyNumberFormat="1" applyBorder="1" applyAlignment="1">
      <alignment horizontal="center" vertical="center"/>
    </xf>
    <xf numFmtId="0" fontId="1" fillId="0" borderId="0" xfId="0" applyFont="1" applyAlignment="1" applyProtection="1">
      <alignment horizontal="center" vertical="center"/>
      <protection locked="0"/>
    </xf>
    <xf numFmtId="2" fontId="0" fillId="0" borderId="28" xfId="0" applyNumberFormat="1" applyBorder="1" applyAlignment="1">
      <alignment horizontal="center" vertical="center"/>
    </xf>
    <xf numFmtId="0" fontId="1" fillId="0" borderId="0" xfId="0" applyFont="1" applyAlignment="1" applyProtection="1">
      <alignment horizontal="center" vertical="center"/>
    </xf>
    <xf numFmtId="14" fontId="0" fillId="0" borderId="0" xfId="0" applyNumberFormat="1" applyAlignment="1">
      <alignment horizontal="center" vertical="center"/>
    </xf>
    <xf numFmtId="0" fontId="0" fillId="0" borderId="0" xfId="0" applyFont="1"/>
    <xf numFmtId="2" fontId="0" fillId="5" borderId="39" xfId="0" applyNumberFormat="1" applyFill="1" applyBorder="1" applyAlignment="1">
      <alignment horizontal="center" vertical="center"/>
    </xf>
    <xf numFmtId="1" fontId="7" fillId="7" borderId="29" xfId="0" applyNumberFormat="1" applyFont="1" applyFill="1" applyBorder="1" applyAlignment="1">
      <alignment horizontal="center" vertical="center" wrapText="1"/>
    </xf>
    <xf numFmtId="2" fontId="1" fillId="7" borderId="29" xfId="0" applyNumberFormat="1" applyFont="1" applyFill="1" applyBorder="1" applyAlignment="1">
      <alignment horizontal="center" vertical="center" wrapText="1"/>
    </xf>
    <xf numFmtId="1" fontId="1" fillId="7" borderId="29" xfId="0" applyNumberFormat="1" applyFont="1" applyFill="1" applyBorder="1" applyAlignment="1">
      <alignment horizontal="center" vertical="center" wrapText="1"/>
    </xf>
    <xf numFmtId="0" fontId="0" fillId="0" borderId="0" xfId="0" applyAlignment="1">
      <alignment vertical="center"/>
    </xf>
    <xf numFmtId="1" fontId="0" fillId="0" borderId="0" xfId="0" applyNumberFormat="1"/>
    <xf numFmtId="0" fontId="0" fillId="0" borderId="0" xfId="0" applyAlignment="1">
      <alignment wrapText="1"/>
    </xf>
    <xf numFmtId="2" fontId="1" fillId="0" borderId="0" xfId="0" applyNumberFormat="1" applyFont="1" applyBorder="1" applyAlignment="1">
      <alignment horizontal="center" vertical="top" wrapText="1"/>
    </xf>
    <xf numFmtId="1" fontId="1" fillId="0" borderId="0" xfId="0" applyNumberFormat="1" applyFont="1" applyBorder="1" applyAlignment="1">
      <alignment horizontal="center" vertical="top" wrapText="1"/>
    </xf>
    <xf numFmtId="0" fontId="8" fillId="0" borderId="0" xfId="0" applyFont="1"/>
    <xf numFmtId="10" fontId="0" fillId="0" borderId="0" xfId="0" applyNumberFormat="1" applyFont="1"/>
    <xf numFmtId="1" fontId="1" fillId="0" borderId="30" xfId="0" applyNumberFormat="1" applyFont="1" applyBorder="1" applyAlignment="1">
      <alignment horizontal="center" wrapText="1"/>
    </xf>
    <xf numFmtId="2" fontId="1" fillId="0" borderId="46" xfId="0" applyNumberFormat="1" applyFont="1" applyBorder="1" applyAlignment="1">
      <alignment horizontal="center" wrapText="1"/>
    </xf>
    <xf numFmtId="2" fontId="1" fillId="0" borderId="14" xfId="0" applyNumberFormat="1" applyFont="1" applyBorder="1" applyAlignment="1">
      <alignment horizontal="center" vertical="center" wrapText="1"/>
    </xf>
    <xf numFmtId="2" fontId="1" fillId="0" borderId="33" xfId="0" applyNumberFormat="1" applyFont="1" applyBorder="1" applyAlignment="1" applyProtection="1">
      <alignment horizontal="center" vertical="center" wrapText="1"/>
    </xf>
    <xf numFmtId="2" fontId="1" fillId="0" borderId="14" xfId="0" applyNumberFormat="1" applyFont="1" applyBorder="1" applyAlignment="1" applyProtection="1">
      <alignment horizontal="center" vertical="center" wrapText="1"/>
    </xf>
    <xf numFmtId="2" fontId="0" fillId="0" borderId="7" xfId="0" applyNumberFormat="1" applyBorder="1" applyAlignment="1" applyProtection="1">
      <alignment horizontal="center" vertical="center" wrapText="1"/>
    </xf>
    <xf numFmtId="2" fontId="1" fillId="0" borderId="1" xfId="0" applyNumberFormat="1" applyFont="1" applyBorder="1" applyAlignment="1" applyProtection="1">
      <alignment horizontal="center" vertical="center" wrapText="1"/>
    </xf>
    <xf numFmtId="0" fontId="0" fillId="0" borderId="0" xfId="0" applyAlignment="1">
      <alignment horizontal="center" vertical="center"/>
    </xf>
    <xf numFmtId="0" fontId="1" fillId="0" borderId="0" xfId="0" applyFont="1" applyAlignment="1">
      <alignment horizontal="center" vertical="center" wrapText="1"/>
    </xf>
    <xf numFmtId="1" fontId="7" fillId="6" borderId="30" xfId="0" applyNumberFormat="1" applyFont="1" applyFill="1" applyBorder="1" applyAlignment="1" applyProtection="1">
      <alignment vertical="center" wrapText="1"/>
      <protection locked="0"/>
    </xf>
    <xf numFmtId="2"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xf>
    <xf numFmtId="0" fontId="0" fillId="0" borderId="46" xfId="0" applyBorder="1" applyAlignment="1" applyProtection="1">
      <alignment horizontal="center" vertical="center"/>
    </xf>
    <xf numFmtId="0" fontId="1" fillId="0" borderId="0" xfId="0" applyFont="1" applyAlignment="1">
      <alignment vertical="center" wrapText="1"/>
    </xf>
    <xf numFmtId="1" fontId="1" fillId="0" borderId="0" xfId="0" applyNumberFormat="1" applyFont="1" applyAlignment="1" applyProtection="1">
      <alignment vertical="center" wrapText="1"/>
    </xf>
    <xf numFmtId="14" fontId="0" fillId="0" borderId="0" xfId="0" applyNumberFormat="1" applyAlignment="1" applyProtection="1">
      <alignment horizontal="center" vertical="center"/>
    </xf>
    <xf numFmtId="2" fontId="1" fillId="0" borderId="42" xfId="0" applyNumberFormat="1" applyFont="1" applyBorder="1" applyAlignment="1" applyProtection="1">
      <alignment horizontal="center" vertical="center" wrapText="1"/>
    </xf>
    <xf numFmtId="2" fontId="0" fillId="3" borderId="4" xfId="0" applyNumberFormat="1" applyFill="1" applyBorder="1" applyAlignment="1" applyProtection="1">
      <alignment horizontal="center" vertical="center" wrapText="1"/>
    </xf>
    <xf numFmtId="2" fontId="1" fillId="0" borderId="31" xfId="0" applyNumberFormat="1" applyFont="1" applyBorder="1" applyAlignment="1" applyProtection="1">
      <alignment horizontal="center" vertical="center" wrapText="1"/>
    </xf>
    <xf numFmtId="2" fontId="0" fillId="3" borderId="6" xfId="0" applyNumberFormat="1" applyFill="1" applyBorder="1" applyAlignment="1" applyProtection="1">
      <alignment horizontal="center" vertical="center" wrapText="1"/>
    </xf>
    <xf numFmtId="2" fontId="0" fillId="0" borderId="28" xfId="0" applyNumberFormat="1" applyBorder="1" applyAlignment="1" applyProtection="1">
      <alignment horizontal="center" vertical="center"/>
    </xf>
    <xf numFmtId="2" fontId="0" fillId="4" borderId="1" xfId="0" applyNumberFormat="1" applyFill="1" applyBorder="1" applyAlignment="1" applyProtection="1">
      <alignment horizontal="center" vertical="center"/>
    </xf>
    <xf numFmtId="2" fontId="0" fillId="0" borderId="29" xfId="0" applyNumberFormat="1" applyBorder="1" applyAlignment="1" applyProtection="1">
      <alignment horizontal="center" vertical="center"/>
    </xf>
    <xf numFmtId="2" fontId="0" fillId="0" borderId="6" xfId="0" applyNumberFormat="1" applyBorder="1" applyAlignment="1" applyProtection="1">
      <alignment horizontal="center" vertical="center"/>
    </xf>
    <xf numFmtId="2" fontId="0" fillId="5" borderId="39" xfId="0" applyNumberFormat="1" applyFill="1" applyBorder="1" applyAlignment="1" applyProtection="1">
      <alignment horizontal="center" vertical="center"/>
    </xf>
    <xf numFmtId="0" fontId="0" fillId="0" borderId="0" xfId="0" applyAlignment="1" applyProtection="1">
      <alignment vertical="center"/>
    </xf>
    <xf numFmtId="1" fontId="7" fillId="7" borderId="29" xfId="0" applyNumberFormat="1" applyFont="1" applyFill="1" applyBorder="1" applyAlignment="1" applyProtection="1">
      <alignment horizontal="center" vertical="center" wrapText="1"/>
    </xf>
    <xf numFmtId="2" fontId="1" fillId="7" borderId="29" xfId="0" applyNumberFormat="1" applyFont="1" applyFill="1" applyBorder="1" applyAlignment="1" applyProtection="1">
      <alignment horizontal="center" vertical="center" wrapText="1"/>
    </xf>
    <xf numFmtId="1" fontId="1" fillId="7" borderId="29" xfId="0" applyNumberFormat="1" applyFont="1" applyFill="1" applyBorder="1" applyAlignment="1" applyProtection="1">
      <alignment horizontal="center" vertical="center" wrapText="1"/>
    </xf>
    <xf numFmtId="1" fontId="7" fillId="6" borderId="30" xfId="0" applyNumberFormat="1" applyFont="1" applyFill="1" applyBorder="1" applyAlignment="1" applyProtection="1">
      <alignment vertical="center" wrapText="1"/>
    </xf>
    <xf numFmtId="0" fontId="1" fillId="0" borderId="46" xfId="0" applyFont="1" applyBorder="1" applyAlignment="1" applyProtection="1">
      <alignment vertical="center" wrapText="1"/>
      <protection locked="0"/>
    </xf>
    <xf numFmtId="0" fontId="1" fillId="0" borderId="0" xfId="0" applyFont="1" applyBorder="1" applyAlignment="1" applyProtection="1">
      <alignment vertical="center" wrapText="1"/>
      <protection locked="0"/>
    </xf>
    <xf numFmtId="0" fontId="3" fillId="0" borderId="0" xfId="0" applyFont="1" applyBorder="1" applyAlignment="1" applyProtection="1">
      <alignment vertical="center" wrapText="1"/>
      <protection locked="0"/>
    </xf>
    <xf numFmtId="0" fontId="3" fillId="0" borderId="0" xfId="0" applyFont="1" applyBorder="1" applyAlignment="1" applyProtection="1">
      <alignment vertical="center" wrapText="1"/>
    </xf>
    <xf numFmtId="2" fontId="0" fillId="0" borderId="6" xfId="0" applyNumberFormat="1" applyBorder="1" applyAlignment="1">
      <alignment horizontal="center" vertical="center" wrapText="1"/>
    </xf>
    <xf numFmtId="0" fontId="1" fillId="0" borderId="49" xfId="0" applyFont="1" applyBorder="1" applyAlignment="1" applyProtection="1">
      <alignment vertical="center" wrapText="1"/>
    </xf>
    <xf numFmtId="0" fontId="0" fillId="0" borderId="27" xfId="0" applyBorder="1" applyAlignment="1">
      <alignment horizontal="center" vertical="center"/>
    </xf>
    <xf numFmtId="0" fontId="0" fillId="0" borderId="30" xfId="0" applyBorder="1" applyAlignment="1">
      <alignment horizontal="center" vertical="center"/>
    </xf>
    <xf numFmtId="2" fontId="1" fillId="0" borderId="27" xfId="0" applyNumberFormat="1" applyFont="1" applyBorder="1" applyAlignment="1" applyProtection="1">
      <alignment horizontal="center" vertical="center" wrapText="1"/>
    </xf>
    <xf numFmtId="2" fontId="1" fillId="0" borderId="30" xfId="0" applyNumberFormat="1" applyFont="1" applyBorder="1" applyAlignment="1" applyProtection="1">
      <alignment horizontal="center" vertical="center" wrapText="1"/>
    </xf>
    <xf numFmtId="0" fontId="7" fillId="0" borderId="27" xfId="0" applyFont="1" applyBorder="1" applyAlignment="1">
      <alignment horizontal="center" vertical="center"/>
    </xf>
    <xf numFmtId="0" fontId="7" fillId="0" borderId="41" xfId="0" applyFont="1" applyBorder="1" applyAlignment="1">
      <alignment horizontal="center" vertical="center"/>
    </xf>
    <xf numFmtId="0" fontId="7" fillId="0" borderId="30" xfId="0" applyFont="1" applyBorder="1" applyAlignment="1">
      <alignment horizontal="center" vertical="center"/>
    </xf>
    <xf numFmtId="2" fontId="3" fillId="0" borderId="41" xfId="0" applyNumberFormat="1" applyFont="1" applyBorder="1" applyAlignment="1">
      <alignment horizontal="center" vertical="center"/>
    </xf>
    <xf numFmtId="0" fontId="3" fillId="0" borderId="30" xfId="0" applyFont="1" applyBorder="1" applyAlignment="1">
      <alignment horizontal="center" vertical="center"/>
    </xf>
    <xf numFmtId="2" fontId="1" fillId="0" borderId="41" xfId="0" applyNumberFormat="1" applyFont="1" applyBorder="1" applyAlignment="1" applyProtection="1">
      <alignment horizontal="center" vertical="center" wrapText="1"/>
    </xf>
    <xf numFmtId="0" fontId="3" fillId="0" borderId="45" xfId="0" applyFont="1" applyBorder="1" applyAlignment="1">
      <alignment horizontal="center" vertical="center"/>
    </xf>
    <xf numFmtId="0" fontId="3" fillId="0" borderId="27" xfId="0" applyFont="1" applyBorder="1" applyAlignment="1">
      <alignment horizontal="center" vertical="center"/>
    </xf>
    <xf numFmtId="0" fontId="3" fillId="0" borderId="41" xfId="0" applyFont="1" applyBorder="1" applyAlignment="1">
      <alignment horizontal="center" vertical="center"/>
    </xf>
    <xf numFmtId="2" fontId="1" fillId="0" borderId="26" xfId="0" applyNumberFormat="1" applyFont="1" applyBorder="1" applyAlignment="1" applyProtection="1">
      <alignment horizontal="center" vertical="center" wrapText="1"/>
      <protection locked="0"/>
    </xf>
    <xf numFmtId="2" fontId="1" fillId="0" borderId="18" xfId="0" applyNumberFormat="1" applyFont="1" applyBorder="1" applyAlignment="1" applyProtection="1">
      <alignment horizontal="center" vertical="center" wrapText="1"/>
      <protection locked="0"/>
    </xf>
    <xf numFmtId="2" fontId="3" fillId="0" borderId="27" xfId="0" applyNumberFormat="1" applyFont="1" applyBorder="1" applyAlignment="1" applyProtection="1">
      <alignment horizontal="center" vertical="center" wrapText="1"/>
      <protection locked="0"/>
    </xf>
    <xf numFmtId="2" fontId="3" fillId="0" borderId="41" xfId="0" applyNumberFormat="1" applyFont="1" applyBorder="1" applyAlignment="1" applyProtection="1">
      <alignment horizontal="center" vertical="center" wrapText="1"/>
      <protection locked="0"/>
    </xf>
    <xf numFmtId="2" fontId="3" fillId="0" borderId="30" xfId="0" applyNumberFormat="1" applyFont="1" applyBorder="1" applyAlignment="1" applyProtection="1">
      <alignment horizontal="center" vertical="center" wrapText="1"/>
      <protection locked="0"/>
    </xf>
    <xf numFmtId="2" fontId="1" fillId="0" borderId="26" xfId="0" applyNumberFormat="1" applyFont="1" applyBorder="1" applyAlignment="1" applyProtection="1">
      <alignment horizontal="center" vertical="center" wrapText="1"/>
    </xf>
    <xf numFmtId="2" fontId="1" fillId="0" borderId="18" xfId="0" applyNumberFormat="1" applyFont="1" applyBorder="1" applyAlignment="1" applyProtection="1">
      <alignment horizontal="center" vertical="center" wrapText="1"/>
    </xf>
    <xf numFmtId="2" fontId="3" fillId="0" borderId="27" xfId="0" applyNumberFormat="1" applyFont="1" applyBorder="1" applyAlignment="1">
      <alignment horizontal="center" vertical="center" wrapText="1"/>
    </xf>
    <xf numFmtId="2" fontId="4" fillId="0" borderId="30" xfId="0" applyNumberFormat="1" applyFont="1" applyBorder="1" applyAlignment="1">
      <alignment horizontal="center" vertical="center" wrapText="1"/>
    </xf>
    <xf numFmtId="2" fontId="1" fillId="0" borderId="26" xfId="0" applyNumberFormat="1" applyFont="1" applyBorder="1" applyAlignment="1">
      <alignment horizontal="center" vertical="center" wrapText="1"/>
    </xf>
    <xf numFmtId="2" fontId="0" fillId="0" borderId="18" xfId="0" applyNumberFormat="1" applyBorder="1" applyAlignment="1">
      <alignment horizontal="center" vertical="center" wrapText="1"/>
    </xf>
    <xf numFmtId="2" fontId="1" fillId="0" borderId="18" xfId="0" applyNumberFormat="1" applyFont="1" applyBorder="1" applyAlignment="1">
      <alignment horizontal="center" vertical="center" wrapText="1"/>
    </xf>
    <xf numFmtId="2" fontId="0" fillId="0" borderId="24" xfId="0" applyNumberFormat="1" applyBorder="1" applyAlignment="1">
      <alignment horizontal="center" vertical="center" wrapText="1"/>
    </xf>
    <xf numFmtId="2" fontId="0" fillId="0" borderId="17" xfId="0" applyNumberFormat="1" applyBorder="1" applyAlignment="1">
      <alignment horizontal="center" vertical="center" wrapText="1"/>
    </xf>
    <xf numFmtId="2" fontId="0" fillId="0" borderId="24" xfId="0" applyNumberFormat="1" applyFill="1" applyBorder="1" applyAlignment="1">
      <alignment horizontal="center" vertical="center" wrapText="1"/>
    </xf>
    <xf numFmtId="2" fontId="0" fillId="0" borderId="17" xfId="0" applyNumberFormat="1" applyFill="1" applyBorder="1" applyAlignment="1">
      <alignment horizontal="center" vertical="center" wrapText="1"/>
    </xf>
    <xf numFmtId="1" fontId="0" fillId="0" borderId="25" xfId="0" applyNumberFormat="1" applyBorder="1" applyAlignment="1">
      <alignment horizontal="center" vertical="center" wrapText="1"/>
    </xf>
    <xf numFmtId="1" fontId="0" fillId="0" borderId="16" xfId="0" applyNumberFormat="1" applyBorder="1" applyAlignment="1">
      <alignment horizontal="center" vertical="center" wrapText="1"/>
    </xf>
    <xf numFmtId="2" fontId="0" fillId="2" borderId="24" xfId="0" applyNumberFormat="1" applyFill="1" applyBorder="1" applyAlignment="1" applyProtection="1">
      <alignment horizontal="center" vertical="center" wrapText="1"/>
    </xf>
    <xf numFmtId="2" fontId="0" fillId="2" borderId="17" xfId="0" applyNumberFormat="1" applyFill="1" applyBorder="1" applyAlignment="1" applyProtection="1">
      <alignment horizontal="center" vertical="center" wrapText="1"/>
    </xf>
    <xf numFmtId="49" fontId="0" fillId="2" borderId="24" xfId="0" applyNumberFormat="1" applyFill="1" applyBorder="1" applyAlignment="1" applyProtection="1">
      <alignment horizontal="center" vertical="center" wrapText="1"/>
    </xf>
    <xf numFmtId="49" fontId="0" fillId="2" borderId="17" xfId="0" applyNumberFormat="1" applyFill="1" applyBorder="1" applyAlignment="1" applyProtection="1">
      <alignment horizontal="center" vertical="center" wrapText="1"/>
    </xf>
    <xf numFmtId="2" fontId="3" fillId="0" borderId="36" xfId="0" applyNumberFormat="1" applyFont="1" applyBorder="1" applyAlignment="1">
      <alignment horizontal="center" vertical="center" wrapText="1"/>
    </xf>
    <xf numFmtId="2" fontId="4" fillId="0" borderId="37" xfId="0" applyNumberFormat="1" applyFont="1" applyBorder="1" applyAlignment="1">
      <alignment horizontal="center" vertical="center" wrapText="1"/>
    </xf>
    <xf numFmtId="2" fontId="4" fillId="0" borderId="38" xfId="0" applyNumberFormat="1" applyFont="1" applyBorder="1" applyAlignment="1">
      <alignment horizontal="center" vertical="center" wrapText="1"/>
    </xf>
    <xf numFmtId="0" fontId="1" fillId="0" borderId="49"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51" xfId="0" applyFont="1" applyBorder="1" applyAlignment="1">
      <alignment horizontal="center" vertical="center" wrapText="1"/>
    </xf>
    <xf numFmtId="2" fontId="1" fillId="0" borderId="23" xfId="0" applyNumberFormat="1" applyFont="1" applyBorder="1" applyAlignment="1">
      <alignment horizontal="center" vertical="center" wrapText="1"/>
    </xf>
    <xf numFmtId="2" fontId="0" fillId="0" borderId="35" xfId="0" applyNumberFormat="1" applyBorder="1" applyAlignment="1">
      <alignment horizontal="center" vertical="center" wrapText="1"/>
    </xf>
    <xf numFmtId="2" fontId="0" fillId="0" borderId="19" xfId="0" applyNumberFormat="1" applyBorder="1" applyAlignment="1">
      <alignment horizontal="center" vertical="center" wrapText="1"/>
    </xf>
    <xf numFmtId="2" fontId="0" fillId="0" borderId="22" xfId="0" applyNumberFormat="1" applyBorder="1" applyAlignment="1">
      <alignment horizontal="center" vertical="center" wrapText="1"/>
    </xf>
    <xf numFmtId="1" fontId="1" fillId="0" borderId="26" xfId="0" applyNumberFormat="1" applyFont="1" applyBorder="1" applyAlignment="1">
      <alignment horizontal="center" vertical="center" wrapText="1"/>
    </xf>
    <xf numFmtId="1" fontId="0" fillId="0" borderId="22" xfId="0" applyNumberFormat="1" applyBorder="1" applyAlignment="1">
      <alignment horizontal="center" vertical="center" wrapText="1"/>
    </xf>
    <xf numFmtId="1" fontId="0" fillId="0" borderId="18" xfId="0" applyNumberFormat="1" applyBorder="1" applyAlignment="1">
      <alignment horizontal="center" vertical="center" wrapText="1"/>
    </xf>
    <xf numFmtId="2" fontId="1" fillId="0" borderId="24" xfId="0" applyNumberFormat="1" applyFont="1" applyBorder="1" applyAlignment="1">
      <alignment horizontal="center" vertical="center" wrapText="1"/>
    </xf>
    <xf numFmtId="2" fontId="0" fillId="0" borderId="21" xfId="0" applyNumberFormat="1" applyBorder="1" applyAlignment="1">
      <alignment horizontal="center" vertical="center" wrapText="1"/>
    </xf>
    <xf numFmtId="1" fontId="1" fillId="0" borderId="25" xfId="0" applyNumberFormat="1" applyFont="1" applyBorder="1" applyAlignment="1">
      <alignment horizontal="center" vertical="center" wrapText="1"/>
    </xf>
    <xf numFmtId="1" fontId="0" fillId="0" borderId="20" xfId="0" applyNumberFormat="1" applyBorder="1" applyAlignment="1">
      <alignment horizontal="center" vertical="center" wrapText="1"/>
    </xf>
    <xf numFmtId="2" fontId="0" fillId="0" borderId="6" xfId="0" applyNumberFormat="1" applyBorder="1" applyAlignment="1">
      <alignment horizontal="center" vertical="center" wrapText="1"/>
    </xf>
    <xf numFmtId="2" fontId="0" fillId="0" borderId="7" xfId="0" applyNumberFormat="1" applyBorder="1" applyAlignment="1">
      <alignment horizontal="center" vertical="center" wrapText="1"/>
    </xf>
    <xf numFmtId="2" fontId="0" fillId="0" borderId="12" xfId="0" applyNumberFormat="1" applyBorder="1" applyAlignment="1">
      <alignment horizontal="center" vertical="center" wrapText="1"/>
    </xf>
    <xf numFmtId="2" fontId="1" fillId="0" borderId="1" xfId="0" applyNumberFormat="1" applyFont="1" applyBorder="1" applyAlignment="1">
      <alignment horizontal="center" vertical="center" wrapText="1"/>
    </xf>
    <xf numFmtId="2" fontId="1" fillId="0" borderId="2" xfId="0" applyNumberFormat="1" applyFont="1" applyBorder="1" applyAlignment="1">
      <alignment horizontal="center" vertical="center" wrapText="1"/>
    </xf>
    <xf numFmtId="2" fontId="1" fillId="0" borderId="3" xfId="0" applyNumberFormat="1" applyFont="1" applyBorder="1" applyAlignment="1">
      <alignment horizontal="center" vertical="center" wrapText="1"/>
    </xf>
    <xf numFmtId="2" fontId="1" fillId="0" borderId="9" xfId="0" applyNumberFormat="1" applyFont="1" applyBorder="1" applyAlignment="1">
      <alignment horizontal="center" vertical="center" wrapText="1"/>
    </xf>
    <xf numFmtId="2" fontId="1" fillId="0" borderId="13" xfId="0" applyNumberFormat="1" applyFont="1" applyBorder="1" applyAlignment="1">
      <alignment horizontal="center" vertical="center" wrapText="1"/>
    </xf>
    <xf numFmtId="0" fontId="2" fillId="0" borderId="49" xfId="0" applyFont="1" applyBorder="1" applyAlignment="1">
      <alignment horizontal="center" vertical="center" wrapText="1"/>
    </xf>
    <xf numFmtId="0" fontId="2" fillId="0" borderId="51" xfId="0" applyFont="1" applyBorder="1" applyAlignment="1">
      <alignment horizontal="center" vertical="center" wrapText="1"/>
    </xf>
    <xf numFmtId="1" fontId="2" fillId="0" borderId="0" xfId="0" applyNumberFormat="1" applyFont="1" applyAlignment="1">
      <alignment horizontal="left" vertical="center" wrapText="1"/>
    </xf>
    <xf numFmtId="0" fontId="2" fillId="0" borderId="49" xfId="0" applyFont="1" applyBorder="1" applyAlignment="1" applyProtection="1">
      <alignment horizontal="center" vertical="center" wrapText="1"/>
      <protection locked="0"/>
    </xf>
    <xf numFmtId="0" fontId="2" fillId="0" borderId="50" xfId="0" applyFont="1" applyBorder="1" applyAlignment="1" applyProtection="1">
      <alignment horizontal="center" vertical="center" wrapText="1"/>
      <protection locked="0"/>
    </xf>
    <xf numFmtId="0" fontId="2" fillId="0" borderId="51" xfId="0" applyFont="1" applyBorder="1" applyAlignment="1" applyProtection="1">
      <alignment horizontal="center" vertical="center" wrapText="1"/>
      <protection locked="0"/>
    </xf>
    <xf numFmtId="0" fontId="2" fillId="0" borderId="10" xfId="0" applyFont="1" applyBorder="1" applyAlignment="1">
      <alignment horizontal="center" vertical="center" wrapText="1"/>
    </xf>
    <xf numFmtId="2" fontId="1" fillId="0" borderId="22" xfId="0" applyNumberFormat="1" applyFont="1" applyBorder="1" applyAlignment="1">
      <alignment horizontal="center" vertical="center" wrapText="1"/>
    </xf>
    <xf numFmtId="0" fontId="1" fillId="7" borderId="33" xfId="0" applyFont="1" applyFill="1" applyBorder="1" applyAlignment="1">
      <alignment horizontal="center" vertical="center" wrapText="1"/>
    </xf>
    <xf numFmtId="0" fontId="1" fillId="7" borderId="34"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1" fillId="0" borderId="49" xfId="0" applyFont="1" applyBorder="1" applyAlignment="1" applyProtection="1">
      <alignment horizontal="center" vertical="top" wrapText="1"/>
      <protection locked="0"/>
    </xf>
    <xf numFmtId="0" fontId="1" fillId="0" borderId="50" xfId="0" applyFont="1" applyBorder="1" applyAlignment="1" applyProtection="1">
      <alignment horizontal="center" vertical="top" wrapText="1"/>
      <protection locked="0"/>
    </xf>
    <xf numFmtId="0" fontId="1" fillId="0" borderId="51" xfId="0" applyFont="1" applyBorder="1" applyAlignment="1" applyProtection="1">
      <alignment horizontal="center" vertical="top" wrapText="1"/>
      <protection locked="0"/>
    </xf>
    <xf numFmtId="2" fontId="1" fillId="0" borderId="33" xfId="0" applyNumberFormat="1" applyFont="1" applyBorder="1" applyAlignment="1">
      <alignment horizontal="center" vertical="center" wrapText="1"/>
    </xf>
    <xf numFmtId="2" fontId="1" fillId="0" borderId="34" xfId="0" applyNumberFormat="1" applyFont="1" applyBorder="1" applyAlignment="1">
      <alignment horizontal="center" vertical="center" wrapText="1"/>
    </xf>
    <xf numFmtId="2" fontId="1" fillId="0" borderId="14" xfId="0" applyNumberFormat="1" applyFont="1" applyBorder="1" applyAlignment="1">
      <alignment horizontal="center" vertical="center" wrapText="1"/>
    </xf>
    <xf numFmtId="2" fontId="0" fillId="0" borderId="31" xfId="0" applyNumberFormat="1" applyBorder="1" applyAlignment="1">
      <alignment horizontal="center" vertical="center" wrapText="1"/>
    </xf>
    <xf numFmtId="2" fontId="0" fillId="0" borderId="32" xfId="0" applyNumberFormat="1" applyBorder="1" applyAlignment="1">
      <alignment horizontal="center" vertical="center" wrapText="1"/>
    </xf>
    <xf numFmtId="0" fontId="3" fillId="0" borderId="10" xfId="0" applyFont="1" applyBorder="1" applyAlignment="1" applyProtection="1">
      <alignment horizontal="center" vertical="center" wrapText="1"/>
    </xf>
    <xf numFmtId="2" fontId="1" fillId="0" borderId="9" xfId="0" applyNumberFormat="1" applyFont="1" applyBorder="1" applyAlignment="1" applyProtection="1">
      <alignment horizontal="center" vertical="center" wrapText="1"/>
    </xf>
    <xf numFmtId="2" fontId="1" fillId="0" borderId="2" xfId="0" applyNumberFormat="1" applyFont="1" applyBorder="1" applyAlignment="1" applyProtection="1">
      <alignment horizontal="center" vertical="center" wrapText="1"/>
    </xf>
    <xf numFmtId="2" fontId="1" fillId="0" borderId="3" xfId="0" applyNumberFormat="1" applyFont="1" applyBorder="1" applyAlignment="1" applyProtection="1">
      <alignment horizontal="center" vertical="center" wrapText="1"/>
    </xf>
    <xf numFmtId="2" fontId="1" fillId="0" borderId="13" xfId="0" applyNumberFormat="1" applyFont="1" applyBorder="1" applyAlignment="1" applyProtection="1">
      <alignment horizontal="center" vertical="center" wrapText="1"/>
    </xf>
    <xf numFmtId="2" fontId="1" fillId="0" borderId="1" xfId="0" applyNumberFormat="1" applyFont="1" applyBorder="1" applyAlignment="1" applyProtection="1">
      <alignment horizontal="center" vertical="center" wrapText="1"/>
    </xf>
    <xf numFmtId="2" fontId="1" fillId="0" borderId="33" xfId="0" applyNumberFormat="1" applyFont="1" applyBorder="1" applyAlignment="1" applyProtection="1">
      <alignment horizontal="center" vertical="center" wrapText="1"/>
    </xf>
    <xf numFmtId="2" fontId="1" fillId="0" borderId="34" xfId="0" applyNumberFormat="1" applyFont="1" applyBorder="1" applyAlignment="1" applyProtection="1">
      <alignment horizontal="center" vertical="center" wrapText="1"/>
    </xf>
    <xf numFmtId="2" fontId="1" fillId="0" borderId="14" xfId="0" applyNumberFormat="1" applyFont="1" applyBorder="1" applyAlignment="1" applyProtection="1">
      <alignment horizontal="center" vertical="center" wrapText="1"/>
    </xf>
    <xf numFmtId="2" fontId="0" fillId="0" borderId="24" xfId="0" applyNumberFormat="1" applyFill="1" applyBorder="1" applyAlignment="1" applyProtection="1">
      <alignment horizontal="center" vertical="center" wrapText="1"/>
    </xf>
    <xf numFmtId="2" fontId="0" fillId="0" borderId="17" xfId="0" applyNumberFormat="1" applyBorder="1" applyAlignment="1" applyProtection="1">
      <alignment horizontal="center" vertical="center" wrapText="1"/>
    </xf>
    <xf numFmtId="2" fontId="0" fillId="0" borderId="18" xfId="0" applyNumberFormat="1" applyBorder="1" applyAlignment="1" applyProtection="1">
      <alignment horizontal="center" vertical="center" wrapText="1"/>
    </xf>
    <xf numFmtId="2" fontId="0" fillId="0" borderId="17" xfId="0" applyNumberFormat="1" applyFill="1" applyBorder="1" applyAlignment="1" applyProtection="1">
      <alignment horizontal="center" vertical="center" wrapText="1"/>
    </xf>
    <xf numFmtId="2" fontId="1" fillId="0" borderId="22" xfId="0" applyNumberFormat="1" applyFont="1" applyBorder="1" applyAlignment="1" applyProtection="1">
      <alignment horizontal="center" vertical="center" wrapText="1"/>
    </xf>
    <xf numFmtId="14" fontId="1" fillId="0" borderId="10" xfId="0" applyNumberFormat="1" applyFont="1" applyBorder="1" applyAlignment="1" applyProtection="1">
      <alignment horizontal="center" vertical="center" wrapText="1"/>
    </xf>
    <xf numFmtId="1" fontId="2" fillId="0" borderId="0" xfId="0" applyNumberFormat="1" applyFont="1" applyAlignment="1" applyProtection="1">
      <alignment horizontal="left" vertical="center" wrapText="1"/>
    </xf>
    <xf numFmtId="0" fontId="2" fillId="0" borderId="10" xfId="0" applyFont="1" applyBorder="1" applyAlignment="1" applyProtection="1">
      <alignment horizontal="center" vertical="center" wrapText="1"/>
    </xf>
    <xf numFmtId="2" fontId="0" fillId="0" borderId="6" xfId="0" applyNumberFormat="1" applyBorder="1" applyAlignment="1" applyProtection="1">
      <alignment horizontal="center" vertical="center" wrapText="1"/>
    </xf>
    <xf numFmtId="2" fontId="0" fillId="0" borderId="7" xfId="0" applyNumberFormat="1" applyBorder="1" applyAlignment="1" applyProtection="1">
      <alignment horizontal="center" vertical="center" wrapText="1"/>
    </xf>
    <xf numFmtId="2" fontId="0" fillId="0" borderId="12" xfId="0" applyNumberFormat="1" applyBorder="1" applyAlignment="1" applyProtection="1">
      <alignment horizontal="center" vertical="center" wrapText="1"/>
    </xf>
    <xf numFmtId="2" fontId="0" fillId="0" borderId="31" xfId="0" applyNumberFormat="1" applyBorder="1" applyAlignment="1" applyProtection="1">
      <alignment horizontal="center" vertical="center" wrapText="1"/>
    </xf>
    <xf numFmtId="2" fontId="0" fillId="0" borderId="32" xfId="0" applyNumberFormat="1" applyBorder="1" applyAlignment="1" applyProtection="1">
      <alignment horizontal="center" vertical="center" wrapText="1"/>
    </xf>
    <xf numFmtId="2" fontId="3" fillId="0" borderId="27" xfId="0" applyNumberFormat="1" applyFont="1" applyBorder="1" applyAlignment="1" applyProtection="1">
      <alignment horizontal="center" vertical="center" wrapText="1"/>
    </xf>
    <xf numFmtId="2" fontId="4" fillId="0" borderId="30" xfId="0" applyNumberFormat="1" applyFont="1" applyBorder="1" applyAlignment="1" applyProtection="1">
      <alignment horizontal="center" vertical="center" wrapText="1"/>
    </xf>
    <xf numFmtId="2" fontId="3" fillId="0" borderId="41" xfId="0" applyNumberFormat="1" applyFont="1" applyBorder="1" applyAlignment="1" applyProtection="1">
      <alignment horizontal="center" vertical="center" wrapText="1"/>
    </xf>
    <xf numFmtId="2" fontId="3" fillId="0" borderId="30" xfId="0" applyNumberFormat="1" applyFont="1" applyBorder="1" applyAlignment="1" applyProtection="1">
      <alignment horizontal="center" vertical="center" wrapText="1"/>
    </xf>
    <xf numFmtId="1" fontId="0" fillId="0" borderId="25" xfId="0" applyNumberFormat="1" applyBorder="1" applyAlignment="1" applyProtection="1">
      <alignment horizontal="center" vertical="center" wrapText="1"/>
    </xf>
    <xf numFmtId="1" fontId="0" fillId="0" borderId="16" xfId="0" applyNumberFormat="1" applyBorder="1" applyAlignment="1" applyProtection="1">
      <alignment horizontal="center" vertical="center" wrapText="1"/>
    </xf>
    <xf numFmtId="1" fontId="0" fillId="2" borderId="26" xfId="0" applyNumberFormat="1" applyFill="1" applyBorder="1" applyAlignment="1" applyProtection="1">
      <alignment horizontal="center" vertical="center" wrapText="1"/>
    </xf>
    <xf numFmtId="1" fontId="0" fillId="2" borderId="18" xfId="0" applyNumberFormat="1" applyFill="1" applyBorder="1" applyAlignment="1" applyProtection="1">
      <alignment horizontal="center" vertical="center" wrapText="1"/>
    </xf>
    <xf numFmtId="1" fontId="1" fillId="0" borderId="25" xfId="0" applyNumberFormat="1" applyFont="1" applyBorder="1" applyAlignment="1" applyProtection="1">
      <alignment horizontal="center" vertical="center" wrapText="1"/>
    </xf>
    <xf numFmtId="1" fontId="0" fillId="0" borderId="20" xfId="0" applyNumberFormat="1" applyBorder="1" applyAlignment="1" applyProtection="1">
      <alignment horizontal="center" vertical="center" wrapText="1"/>
    </xf>
    <xf numFmtId="1" fontId="1" fillId="0" borderId="26" xfId="0" applyNumberFormat="1" applyFont="1" applyBorder="1" applyAlignment="1" applyProtection="1">
      <alignment horizontal="center" vertical="center" wrapText="1"/>
    </xf>
    <xf numFmtId="1" fontId="0" fillId="0" borderId="22" xfId="0" applyNumberFormat="1" applyBorder="1" applyAlignment="1" applyProtection="1">
      <alignment horizontal="center" vertical="center" wrapText="1"/>
    </xf>
    <xf numFmtId="1" fontId="0" fillId="0" borderId="18" xfId="0" applyNumberFormat="1" applyBorder="1" applyAlignment="1" applyProtection="1">
      <alignment horizontal="center" vertical="center" wrapText="1"/>
    </xf>
    <xf numFmtId="2" fontId="1" fillId="0" borderId="23" xfId="0" applyNumberFormat="1" applyFont="1" applyBorder="1" applyAlignment="1" applyProtection="1">
      <alignment horizontal="center" vertical="center" wrapText="1"/>
    </xf>
    <xf numFmtId="2" fontId="1" fillId="0" borderId="35" xfId="0" applyNumberFormat="1" applyFont="1" applyBorder="1" applyAlignment="1" applyProtection="1">
      <alignment horizontal="center" vertical="center" wrapText="1"/>
    </xf>
    <xf numFmtId="2" fontId="1" fillId="0" borderId="19" xfId="0" applyNumberFormat="1" applyFont="1" applyBorder="1" applyAlignment="1" applyProtection="1">
      <alignment horizontal="center" vertical="center" wrapText="1"/>
    </xf>
    <xf numFmtId="0" fontId="6" fillId="0" borderId="10" xfId="0" applyFont="1" applyBorder="1" applyAlignment="1" applyProtection="1">
      <alignment horizontal="center" vertical="center" wrapText="1"/>
    </xf>
    <xf numFmtId="0" fontId="1" fillId="0" borderId="10" xfId="0" applyFont="1" applyBorder="1" applyAlignment="1" applyProtection="1">
      <alignment horizontal="center" vertical="center" wrapText="1"/>
    </xf>
    <xf numFmtId="0" fontId="0" fillId="0" borderId="27" xfId="0" applyBorder="1" applyAlignment="1" applyProtection="1">
      <alignment horizontal="center" vertical="center"/>
    </xf>
    <xf numFmtId="0" fontId="0" fillId="0" borderId="30" xfId="0" applyBorder="1" applyAlignment="1" applyProtection="1">
      <alignment horizontal="center" vertical="center"/>
    </xf>
    <xf numFmtId="2" fontId="0" fillId="0" borderId="28" xfId="0" applyNumberFormat="1" applyBorder="1" applyAlignment="1">
      <alignment horizontal="center" vertical="center" wrapText="1"/>
    </xf>
    <xf numFmtId="0" fontId="0" fillId="0" borderId="29" xfId="0" applyBorder="1" applyAlignment="1">
      <alignment horizontal="center" vertical="center" wrapText="1"/>
    </xf>
    <xf numFmtId="1" fontId="0" fillId="0" borderId="28" xfId="0" applyNumberFormat="1" applyBorder="1" applyAlignment="1">
      <alignment horizontal="center" vertical="center"/>
    </xf>
    <xf numFmtId="0" fontId="0" fillId="0" borderId="29" xfId="0" applyBorder="1" applyAlignment="1">
      <alignment horizontal="center" vertical="center"/>
    </xf>
    <xf numFmtId="0" fontId="0" fillId="0" borderId="3" xfId="0" applyBorder="1" applyAlignment="1">
      <alignment horizontal="center" vertical="center"/>
    </xf>
    <xf numFmtId="0" fontId="0" fillId="0" borderId="8" xfId="0" applyBorder="1" applyAlignment="1">
      <alignment horizontal="center" vertical="center"/>
    </xf>
    <xf numFmtId="0" fontId="0" fillId="0" borderId="41" xfId="0" applyBorder="1" applyAlignment="1" applyProtection="1">
      <alignment horizontal="center" vertical="center"/>
    </xf>
    <xf numFmtId="2" fontId="1" fillId="0" borderId="33" xfId="0" applyNumberFormat="1" applyFont="1" applyBorder="1" applyAlignment="1" applyProtection="1">
      <alignment horizontal="center" vertical="center" wrapText="1"/>
      <protection locked="0"/>
    </xf>
    <xf numFmtId="0" fontId="1" fillId="0" borderId="9" xfId="0" applyFont="1" applyBorder="1" applyAlignment="1">
      <alignment horizontal="center" vertical="center" wrapText="1"/>
    </xf>
    <xf numFmtId="2" fontId="0" fillId="0" borderId="43" xfId="0" applyNumberFormat="1" applyFill="1" applyBorder="1" applyAlignment="1" applyProtection="1">
      <alignment horizontal="center" vertical="center" wrapText="1"/>
      <protection locked="0"/>
    </xf>
    <xf numFmtId="0" fontId="0" fillId="0" borderId="17" xfId="0" applyFill="1" applyBorder="1" applyAlignment="1">
      <alignment horizontal="center" vertical="center" wrapText="1"/>
    </xf>
    <xf numFmtId="2" fontId="0" fillId="0" borderId="44" xfId="0" applyNumberFormat="1" applyFill="1" applyBorder="1" applyAlignment="1" applyProtection="1">
      <alignment horizontal="center" vertical="center" wrapText="1"/>
      <protection locked="0"/>
    </xf>
    <xf numFmtId="0" fontId="0" fillId="0" borderId="18" xfId="0" applyFill="1" applyBorder="1" applyAlignment="1">
      <alignment horizontal="center" vertical="center" wrapText="1"/>
    </xf>
    <xf numFmtId="0" fontId="1" fillId="0" borderId="10" xfId="0" applyFont="1" applyBorder="1" applyAlignment="1">
      <alignment horizontal="center" vertical="center" wrapText="1"/>
    </xf>
    <xf numFmtId="0" fontId="1" fillId="0" borderId="47" xfId="0" applyFont="1" applyBorder="1" applyAlignment="1">
      <alignment horizontal="center" vertical="center" wrapText="1"/>
    </xf>
    <xf numFmtId="1" fontId="1" fillId="0" borderId="48" xfId="0" applyNumberFormat="1" applyFont="1" applyBorder="1" applyAlignment="1">
      <alignment horizontal="center" vertical="center" wrapText="1"/>
    </xf>
    <xf numFmtId="1" fontId="1" fillId="0" borderId="10" xfId="0" applyNumberFormat="1" applyFont="1" applyBorder="1" applyAlignment="1">
      <alignment horizontal="center" vertical="center" wrapText="1"/>
    </xf>
    <xf numFmtId="0" fontId="0" fillId="0" borderId="10"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3" xfId="0" applyBorder="1" applyAlignment="1" applyProtection="1">
      <alignment horizontal="center" vertical="center"/>
    </xf>
    <xf numFmtId="0" fontId="0" fillId="0" borderId="8" xfId="0" applyBorder="1" applyAlignment="1" applyProtection="1">
      <alignment horizontal="center" vertical="center"/>
    </xf>
    <xf numFmtId="1" fontId="0" fillId="0" borderId="28" xfId="0" applyNumberFormat="1" applyBorder="1" applyAlignment="1" applyProtection="1">
      <alignment horizontal="center" vertical="center"/>
    </xf>
    <xf numFmtId="0" fontId="0" fillId="0" borderId="29" xfId="0" applyBorder="1" applyAlignment="1" applyProtection="1">
      <alignment horizontal="center" vertical="center"/>
    </xf>
    <xf numFmtId="2" fontId="0" fillId="0" borderId="44" xfId="0" applyNumberFormat="1" applyFill="1" applyBorder="1" applyAlignment="1" applyProtection="1">
      <alignment horizontal="center" vertical="center" wrapText="1"/>
    </xf>
    <xf numFmtId="0" fontId="0" fillId="0" borderId="18" xfId="0" applyFill="1" applyBorder="1" applyAlignment="1" applyProtection="1">
      <alignment horizontal="center" vertical="center" wrapText="1"/>
    </xf>
    <xf numFmtId="2" fontId="0" fillId="0" borderId="43" xfId="0" applyNumberFormat="1" applyFill="1" applyBorder="1" applyAlignment="1" applyProtection="1">
      <alignment horizontal="center" vertical="center" wrapText="1"/>
    </xf>
    <xf numFmtId="0" fontId="0" fillId="0" borderId="17" xfId="0" applyFill="1" applyBorder="1" applyAlignment="1" applyProtection="1">
      <alignment horizontal="center" vertical="center" wrapText="1"/>
    </xf>
    <xf numFmtId="0" fontId="1" fillId="0" borderId="9" xfId="0" applyFont="1" applyBorder="1" applyAlignment="1" applyProtection="1">
      <alignment horizontal="center" vertical="center" wrapText="1"/>
    </xf>
    <xf numFmtId="0" fontId="1" fillId="0" borderId="0" xfId="0" applyFont="1" applyAlignment="1" applyProtection="1">
      <alignment horizontal="center" vertical="center" wrapText="1"/>
    </xf>
    <xf numFmtId="0" fontId="1" fillId="7" borderId="33" xfId="0" applyFont="1" applyFill="1" applyBorder="1" applyAlignment="1" applyProtection="1">
      <alignment horizontal="center" vertical="center" wrapText="1"/>
    </xf>
    <xf numFmtId="0" fontId="1" fillId="7" borderId="34" xfId="0" applyFont="1" applyFill="1" applyBorder="1" applyAlignment="1" applyProtection="1">
      <alignment horizontal="center" vertical="center" wrapText="1"/>
    </xf>
    <xf numFmtId="0" fontId="1" fillId="7" borderId="14" xfId="0" applyFont="1" applyFill="1" applyBorder="1" applyAlignment="1" applyProtection="1">
      <alignment horizontal="center" vertical="center" wrapText="1"/>
    </xf>
    <xf numFmtId="0" fontId="1" fillId="0" borderId="47" xfId="0" applyFont="1" applyBorder="1" applyAlignment="1" applyProtection="1">
      <alignment horizontal="center" vertical="center" wrapText="1"/>
    </xf>
    <xf numFmtId="0" fontId="0" fillId="0" borderId="52" xfId="0" applyBorder="1" applyAlignment="1" applyProtection="1">
      <alignment horizontal="center" vertical="center" wrapText="1"/>
    </xf>
    <xf numFmtId="0" fontId="0" fillId="0" borderId="53" xfId="0" applyBorder="1" applyAlignment="1" applyProtection="1">
      <alignment horizontal="center" vertical="center" wrapText="1"/>
    </xf>
    <xf numFmtId="0" fontId="0" fillId="0" borderId="36" xfId="0" applyBorder="1" applyAlignment="1" applyProtection="1">
      <alignment horizontal="center" vertical="center" wrapText="1"/>
    </xf>
    <xf numFmtId="0" fontId="0" fillId="0" borderId="4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37" xfId="0" applyBorder="1" applyAlignment="1" applyProtection="1">
      <alignment horizontal="center" vertical="center" wrapText="1"/>
    </xf>
    <xf numFmtId="0" fontId="1" fillId="0" borderId="46" xfId="0" applyFont="1" applyBorder="1" applyAlignment="1" applyProtection="1">
      <alignment horizontal="center" vertical="center" wrapText="1"/>
    </xf>
    <xf numFmtId="0" fontId="1" fillId="0" borderId="30" xfId="0" applyFont="1" applyBorder="1" applyAlignment="1" applyProtection="1">
      <alignment horizontal="center" vertical="center" wrapText="1"/>
    </xf>
    <xf numFmtId="1" fontId="1" fillId="0" borderId="48" xfId="0" applyNumberFormat="1" applyFont="1" applyBorder="1" applyAlignment="1" applyProtection="1">
      <alignment horizontal="center" vertical="center" wrapText="1"/>
    </xf>
    <xf numFmtId="1" fontId="1" fillId="0" borderId="10" xfId="0" applyNumberFormat="1" applyFont="1" applyBorder="1" applyAlignment="1" applyProtection="1">
      <alignment horizontal="center" vertical="center" wrapText="1"/>
    </xf>
    <xf numFmtId="0" fontId="0" fillId="0" borderId="49" xfId="0" applyBorder="1" applyAlignment="1" applyProtection="1">
      <alignment horizontal="center" vertical="center"/>
    </xf>
    <xf numFmtId="0" fontId="0" fillId="0" borderId="50" xfId="0" applyBorder="1" applyAlignment="1" applyProtection="1">
      <alignment horizontal="center" vertical="center"/>
    </xf>
    <xf numFmtId="0" fontId="0" fillId="0" borderId="51" xfId="0" applyBorder="1" applyAlignment="1" applyProtection="1">
      <alignment horizontal="center" vertical="center"/>
    </xf>
    <xf numFmtId="0" fontId="7" fillId="0" borderId="27" xfId="0" applyFont="1" applyBorder="1" applyAlignment="1" applyProtection="1">
      <alignment horizontal="center" vertical="center"/>
    </xf>
    <xf numFmtId="0" fontId="7" fillId="0" borderId="41" xfId="0" applyFont="1" applyBorder="1" applyAlignment="1" applyProtection="1">
      <alignment horizontal="center" vertical="center"/>
    </xf>
    <xf numFmtId="0" fontId="7" fillId="0" borderId="30" xfId="0" applyFont="1" applyBorder="1" applyAlignment="1" applyProtection="1">
      <alignment horizontal="center" vertical="center"/>
    </xf>
    <xf numFmtId="2" fontId="1" fillId="0" borderId="24" xfId="0" applyNumberFormat="1" applyFont="1" applyBorder="1" applyAlignment="1" applyProtection="1">
      <alignment horizontal="center" vertical="center" wrapText="1"/>
    </xf>
    <xf numFmtId="2" fontId="0" fillId="0" borderId="21" xfId="0" applyNumberFormat="1" applyBorder="1" applyAlignment="1" applyProtection="1">
      <alignment horizontal="center" vertical="center" wrapText="1"/>
    </xf>
    <xf numFmtId="0" fontId="1" fillId="0" borderId="48" xfId="0" applyFont="1" applyBorder="1" applyAlignment="1" applyProtection="1">
      <alignment horizontal="center" vertical="center" wrapText="1"/>
    </xf>
    <xf numFmtId="2" fontId="0" fillId="0" borderId="28" xfId="0" applyNumberFormat="1" applyBorder="1" applyAlignment="1" applyProtection="1">
      <alignment horizontal="center" vertical="center" wrapText="1"/>
    </xf>
    <xf numFmtId="0" fontId="0" fillId="0" borderId="29" xfId="0" applyBorder="1" applyAlignment="1" applyProtection="1">
      <alignment horizontal="center" vertical="center" wrapText="1"/>
    </xf>
    <xf numFmtId="0" fontId="0" fillId="0" borderId="0" xfId="0" applyProtection="1">
      <protection locked="0"/>
    </xf>
    <xf numFmtId="0" fontId="0" fillId="0" borderId="0" xfId="0" applyAlignment="1">
      <alignment horizontal="center"/>
    </xf>
    <xf numFmtId="0" fontId="0" fillId="0" borderId="0" xfId="0" applyAlignment="1" applyProtection="1">
      <alignment horizontal="center"/>
      <protection locked="0"/>
    </xf>
  </cellXfs>
  <cellStyles count="1">
    <cellStyle name="Normalno" xfId="0" builtinId="0"/>
  </cellStyles>
  <dxfs count="47">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01"/>
  <sheetViews>
    <sheetView tabSelected="1" zoomScale="130" zoomScaleNormal="130" workbookViewId="0">
      <selection activeCell="D1" sqref="D1"/>
    </sheetView>
  </sheetViews>
  <sheetFormatPr defaultRowHeight="15" x14ac:dyDescent="0.25"/>
  <cols>
    <col min="2" max="3" width="20" style="293" hidden="1" customWidth="1"/>
    <col min="4" max="4" width="14.7109375" style="294" customWidth="1"/>
    <col min="5" max="5" width="18.28515625" style="294" customWidth="1"/>
    <col min="6" max="6" width="17.42578125" style="294" customWidth="1"/>
    <col min="7" max="16" width="9.140625" style="292"/>
  </cols>
  <sheetData>
    <row r="1" spans="1:6" x14ac:dyDescent="0.25">
      <c r="B1" s="293" t="s">
        <v>0</v>
      </c>
      <c r="C1" s="293" t="s">
        <v>1</v>
      </c>
      <c r="D1" s="294" t="s">
        <v>1</v>
      </c>
      <c r="E1" s="294" t="s">
        <v>172</v>
      </c>
      <c r="F1" s="294" t="s">
        <v>173</v>
      </c>
    </row>
    <row r="2" spans="1:6" x14ac:dyDescent="0.25">
      <c r="A2" t="s">
        <v>27</v>
      </c>
      <c r="B2" s="293" t="str">
        <f>_xlfn.CONCAT(F2," ",E2)</f>
        <v xml:space="preserve"> </v>
      </c>
      <c r="C2" s="293">
        <f>D2</f>
        <v>0</v>
      </c>
    </row>
    <row r="3" spans="1:6" x14ac:dyDescent="0.25">
      <c r="A3" t="s">
        <v>28</v>
      </c>
      <c r="B3" s="293" t="str">
        <f t="shared" ref="B3:B66" si="0">_xlfn.CONCAT(F3," ",E3)</f>
        <v xml:space="preserve"> </v>
      </c>
      <c r="C3" s="293">
        <f t="shared" ref="C3:C66" si="1">D3</f>
        <v>0</v>
      </c>
    </row>
    <row r="4" spans="1:6" x14ac:dyDescent="0.25">
      <c r="A4" t="s">
        <v>29</v>
      </c>
      <c r="B4" s="293" t="str">
        <f t="shared" si="0"/>
        <v xml:space="preserve"> </v>
      </c>
      <c r="C4" s="293">
        <f t="shared" si="1"/>
        <v>0</v>
      </c>
    </row>
    <row r="5" spans="1:6" x14ac:dyDescent="0.25">
      <c r="A5" t="s">
        <v>30</v>
      </c>
      <c r="B5" s="293" t="str">
        <f t="shared" si="0"/>
        <v xml:space="preserve"> </v>
      </c>
      <c r="C5" s="293">
        <f t="shared" si="1"/>
        <v>0</v>
      </c>
    </row>
    <row r="6" spans="1:6" x14ac:dyDescent="0.25">
      <c r="A6" t="s">
        <v>31</v>
      </c>
      <c r="B6" s="293" t="str">
        <f t="shared" si="0"/>
        <v xml:space="preserve"> </v>
      </c>
      <c r="C6" s="293">
        <f t="shared" si="1"/>
        <v>0</v>
      </c>
    </row>
    <row r="7" spans="1:6" x14ac:dyDescent="0.25">
      <c r="A7" t="s">
        <v>32</v>
      </c>
      <c r="B7" s="293" t="str">
        <f t="shared" si="0"/>
        <v xml:space="preserve"> </v>
      </c>
      <c r="C7" s="293">
        <f t="shared" si="1"/>
        <v>0</v>
      </c>
    </row>
    <row r="8" spans="1:6" x14ac:dyDescent="0.25">
      <c r="A8" t="s">
        <v>33</v>
      </c>
      <c r="B8" s="293" t="str">
        <f t="shared" si="0"/>
        <v xml:space="preserve"> </v>
      </c>
      <c r="C8" s="293">
        <f t="shared" si="1"/>
        <v>0</v>
      </c>
    </row>
    <row r="9" spans="1:6" x14ac:dyDescent="0.25">
      <c r="A9" t="s">
        <v>34</v>
      </c>
      <c r="B9" s="293" t="str">
        <f t="shared" si="0"/>
        <v xml:space="preserve"> </v>
      </c>
      <c r="C9" s="293">
        <f t="shared" si="1"/>
        <v>0</v>
      </c>
    </row>
    <row r="10" spans="1:6" x14ac:dyDescent="0.25">
      <c r="A10" t="s">
        <v>35</v>
      </c>
      <c r="B10" s="293" t="str">
        <f t="shared" si="0"/>
        <v xml:space="preserve"> </v>
      </c>
      <c r="C10" s="293">
        <f t="shared" si="1"/>
        <v>0</v>
      </c>
    </row>
    <row r="11" spans="1:6" x14ac:dyDescent="0.25">
      <c r="A11" t="s">
        <v>36</v>
      </c>
      <c r="B11" s="293" t="str">
        <f t="shared" si="0"/>
        <v xml:space="preserve"> </v>
      </c>
      <c r="C11" s="293">
        <f t="shared" si="1"/>
        <v>0</v>
      </c>
    </row>
    <row r="12" spans="1:6" x14ac:dyDescent="0.25">
      <c r="A12" t="s">
        <v>37</v>
      </c>
      <c r="B12" s="293" t="str">
        <f t="shared" si="0"/>
        <v xml:space="preserve"> </v>
      </c>
      <c r="C12" s="293">
        <f t="shared" si="1"/>
        <v>0</v>
      </c>
    </row>
    <row r="13" spans="1:6" x14ac:dyDescent="0.25">
      <c r="A13" t="s">
        <v>38</v>
      </c>
      <c r="B13" s="293" t="str">
        <f t="shared" si="0"/>
        <v xml:space="preserve"> </v>
      </c>
      <c r="C13" s="293">
        <f t="shared" si="1"/>
        <v>0</v>
      </c>
    </row>
    <row r="14" spans="1:6" x14ac:dyDescent="0.25">
      <c r="A14" t="s">
        <v>39</v>
      </c>
      <c r="B14" s="293" t="str">
        <f t="shared" si="0"/>
        <v xml:space="preserve"> </v>
      </c>
      <c r="C14" s="293">
        <f t="shared" si="1"/>
        <v>0</v>
      </c>
    </row>
    <row r="15" spans="1:6" x14ac:dyDescent="0.25">
      <c r="A15" t="s">
        <v>40</v>
      </c>
      <c r="B15" s="293" t="str">
        <f t="shared" si="0"/>
        <v xml:space="preserve"> </v>
      </c>
      <c r="C15" s="293">
        <f t="shared" si="1"/>
        <v>0</v>
      </c>
    </row>
    <row r="16" spans="1:6" x14ac:dyDescent="0.25">
      <c r="A16" t="s">
        <v>41</v>
      </c>
      <c r="B16" s="293" t="str">
        <f t="shared" si="0"/>
        <v xml:space="preserve"> </v>
      </c>
      <c r="C16" s="293">
        <f t="shared" si="1"/>
        <v>0</v>
      </c>
    </row>
    <row r="17" spans="1:3" x14ac:dyDescent="0.25">
      <c r="A17" t="s">
        <v>42</v>
      </c>
      <c r="B17" s="293" t="str">
        <f t="shared" si="0"/>
        <v xml:space="preserve"> </v>
      </c>
      <c r="C17" s="293">
        <f t="shared" si="1"/>
        <v>0</v>
      </c>
    </row>
    <row r="18" spans="1:3" x14ac:dyDescent="0.25">
      <c r="A18" t="s">
        <v>43</v>
      </c>
      <c r="B18" s="293" t="str">
        <f t="shared" si="0"/>
        <v xml:space="preserve"> </v>
      </c>
      <c r="C18" s="293">
        <f t="shared" si="1"/>
        <v>0</v>
      </c>
    </row>
    <row r="19" spans="1:3" x14ac:dyDescent="0.25">
      <c r="A19" t="s">
        <v>44</v>
      </c>
      <c r="B19" s="293" t="str">
        <f t="shared" si="0"/>
        <v xml:space="preserve"> </v>
      </c>
      <c r="C19" s="293">
        <f t="shared" si="1"/>
        <v>0</v>
      </c>
    </row>
    <row r="20" spans="1:3" x14ac:dyDescent="0.25">
      <c r="A20" t="s">
        <v>45</v>
      </c>
      <c r="B20" s="293" t="str">
        <f t="shared" si="0"/>
        <v xml:space="preserve"> </v>
      </c>
      <c r="C20" s="293">
        <f t="shared" si="1"/>
        <v>0</v>
      </c>
    </row>
    <row r="21" spans="1:3" x14ac:dyDescent="0.25">
      <c r="A21" t="s">
        <v>46</v>
      </c>
      <c r="B21" s="293" t="str">
        <f t="shared" si="0"/>
        <v xml:space="preserve"> </v>
      </c>
      <c r="C21" s="293">
        <f t="shared" si="1"/>
        <v>0</v>
      </c>
    </row>
    <row r="22" spans="1:3" x14ac:dyDescent="0.25">
      <c r="A22" t="s">
        <v>47</v>
      </c>
      <c r="B22" s="293" t="str">
        <f t="shared" si="0"/>
        <v xml:space="preserve"> </v>
      </c>
      <c r="C22" s="293">
        <f t="shared" si="1"/>
        <v>0</v>
      </c>
    </row>
    <row r="23" spans="1:3" x14ac:dyDescent="0.25">
      <c r="A23" t="s">
        <v>48</v>
      </c>
      <c r="B23" s="293" t="str">
        <f t="shared" si="0"/>
        <v xml:space="preserve"> </v>
      </c>
      <c r="C23" s="293">
        <f t="shared" si="1"/>
        <v>0</v>
      </c>
    </row>
    <row r="24" spans="1:3" x14ac:dyDescent="0.25">
      <c r="A24" t="s">
        <v>49</v>
      </c>
      <c r="B24" s="293" t="str">
        <f t="shared" si="0"/>
        <v xml:space="preserve"> </v>
      </c>
      <c r="C24" s="293">
        <f t="shared" si="1"/>
        <v>0</v>
      </c>
    </row>
    <row r="25" spans="1:3" x14ac:dyDescent="0.25">
      <c r="A25" t="s">
        <v>50</v>
      </c>
      <c r="B25" s="293" t="str">
        <f t="shared" si="0"/>
        <v xml:space="preserve"> </v>
      </c>
      <c r="C25" s="293">
        <f t="shared" si="1"/>
        <v>0</v>
      </c>
    </row>
    <row r="26" spans="1:3" x14ac:dyDescent="0.25">
      <c r="A26" t="s">
        <v>51</v>
      </c>
      <c r="B26" s="293" t="str">
        <f t="shared" si="0"/>
        <v xml:space="preserve"> </v>
      </c>
      <c r="C26" s="293">
        <f t="shared" si="1"/>
        <v>0</v>
      </c>
    </row>
    <row r="27" spans="1:3" x14ac:dyDescent="0.25">
      <c r="A27" t="s">
        <v>52</v>
      </c>
      <c r="B27" s="293" t="str">
        <f t="shared" si="0"/>
        <v xml:space="preserve"> </v>
      </c>
      <c r="C27" s="293">
        <f t="shared" si="1"/>
        <v>0</v>
      </c>
    </row>
    <row r="28" spans="1:3" x14ac:dyDescent="0.25">
      <c r="A28" t="s">
        <v>53</v>
      </c>
      <c r="B28" s="293" t="str">
        <f t="shared" si="0"/>
        <v xml:space="preserve"> </v>
      </c>
      <c r="C28" s="293">
        <f t="shared" si="1"/>
        <v>0</v>
      </c>
    </row>
    <row r="29" spans="1:3" x14ac:dyDescent="0.25">
      <c r="A29" t="s">
        <v>54</v>
      </c>
      <c r="B29" s="293" t="str">
        <f t="shared" si="0"/>
        <v xml:space="preserve"> </v>
      </c>
      <c r="C29" s="293">
        <f t="shared" si="1"/>
        <v>0</v>
      </c>
    </row>
    <row r="30" spans="1:3" x14ac:dyDescent="0.25">
      <c r="A30" t="s">
        <v>55</v>
      </c>
      <c r="B30" s="293" t="str">
        <f t="shared" si="0"/>
        <v xml:space="preserve"> </v>
      </c>
      <c r="C30" s="293">
        <f t="shared" si="1"/>
        <v>0</v>
      </c>
    </row>
    <row r="31" spans="1:3" x14ac:dyDescent="0.25">
      <c r="A31" t="s">
        <v>56</v>
      </c>
      <c r="B31" s="293" t="str">
        <f t="shared" si="0"/>
        <v xml:space="preserve"> </v>
      </c>
      <c r="C31" s="293">
        <f t="shared" si="1"/>
        <v>0</v>
      </c>
    </row>
    <row r="32" spans="1:3" x14ac:dyDescent="0.25">
      <c r="A32" t="s">
        <v>57</v>
      </c>
      <c r="B32" s="293" t="str">
        <f t="shared" si="0"/>
        <v xml:space="preserve"> </v>
      </c>
      <c r="C32" s="293">
        <f t="shared" si="1"/>
        <v>0</v>
      </c>
    </row>
    <row r="33" spans="1:3" x14ac:dyDescent="0.25">
      <c r="A33" t="s">
        <v>58</v>
      </c>
      <c r="B33" s="293" t="str">
        <f t="shared" si="0"/>
        <v xml:space="preserve"> </v>
      </c>
      <c r="C33" s="293">
        <f t="shared" si="1"/>
        <v>0</v>
      </c>
    </row>
    <row r="34" spans="1:3" x14ac:dyDescent="0.25">
      <c r="A34" t="s">
        <v>59</v>
      </c>
      <c r="B34" s="293" t="str">
        <f t="shared" si="0"/>
        <v xml:space="preserve"> </v>
      </c>
      <c r="C34" s="293">
        <f t="shared" si="1"/>
        <v>0</v>
      </c>
    </row>
    <row r="35" spans="1:3" x14ac:dyDescent="0.25">
      <c r="A35" t="s">
        <v>60</v>
      </c>
      <c r="B35" s="293" t="str">
        <f t="shared" si="0"/>
        <v xml:space="preserve"> </v>
      </c>
      <c r="C35" s="293">
        <f t="shared" si="1"/>
        <v>0</v>
      </c>
    </row>
    <row r="36" spans="1:3" x14ac:dyDescent="0.25">
      <c r="A36" t="s">
        <v>61</v>
      </c>
      <c r="B36" s="293" t="str">
        <f t="shared" si="0"/>
        <v xml:space="preserve"> </v>
      </c>
      <c r="C36" s="293">
        <f t="shared" si="1"/>
        <v>0</v>
      </c>
    </row>
    <row r="37" spans="1:3" x14ac:dyDescent="0.25">
      <c r="A37" t="s">
        <v>62</v>
      </c>
      <c r="B37" s="293" t="str">
        <f t="shared" si="0"/>
        <v xml:space="preserve"> </v>
      </c>
      <c r="C37" s="293">
        <f t="shared" si="1"/>
        <v>0</v>
      </c>
    </row>
    <row r="38" spans="1:3" x14ac:dyDescent="0.25">
      <c r="A38" t="s">
        <v>63</v>
      </c>
      <c r="B38" s="293" t="str">
        <f t="shared" si="0"/>
        <v xml:space="preserve"> </v>
      </c>
      <c r="C38" s="293">
        <f t="shared" si="1"/>
        <v>0</v>
      </c>
    </row>
    <row r="39" spans="1:3" x14ac:dyDescent="0.25">
      <c r="A39" t="s">
        <v>64</v>
      </c>
      <c r="B39" s="293" t="str">
        <f t="shared" si="0"/>
        <v xml:space="preserve"> </v>
      </c>
      <c r="C39" s="293">
        <f t="shared" si="1"/>
        <v>0</v>
      </c>
    </row>
    <row r="40" spans="1:3" x14ac:dyDescent="0.25">
      <c r="A40" t="s">
        <v>65</v>
      </c>
      <c r="B40" s="293" t="str">
        <f t="shared" si="0"/>
        <v xml:space="preserve"> </v>
      </c>
      <c r="C40" s="293">
        <f t="shared" si="1"/>
        <v>0</v>
      </c>
    </row>
    <row r="41" spans="1:3" x14ac:dyDescent="0.25">
      <c r="A41" t="s">
        <v>66</v>
      </c>
      <c r="B41" s="293" t="str">
        <f t="shared" si="0"/>
        <v xml:space="preserve"> </v>
      </c>
      <c r="C41" s="293">
        <f t="shared" si="1"/>
        <v>0</v>
      </c>
    </row>
    <row r="42" spans="1:3" x14ac:dyDescent="0.25">
      <c r="A42" t="s">
        <v>67</v>
      </c>
      <c r="B42" s="293" t="str">
        <f t="shared" si="0"/>
        <v xml:space="preserve"> </v>
      </c>
      <c r="C42" s="293">
        <f t="shared" si="1"/>
        <v>0</v>
      </c>
    </row>
    <row r="43" spans="1:3" x14ac:dyDescent="0.25">
      <c r="A43" t="s">
        <v>68</v>
      </c>
      <c r="B43" s="293" t="str">
        <f t="shared" si="0"/>
        <v xml:space="preserve"> </v>
      </c>
      <c r="C43" s="293">
        <f t="shared" si="1"/>
        <v>0</v>
      </c>
    </row>
    <row r="44" spans="1:3" x14ac:dyDescent="0.25">
      <c r="A44" t="s">
        <v>69</v>
      </c>
      <c r="B44" s="293" t="str">
        <f t="shared" si="0"/>
        <v xml:space="preserve"> </v>
      </c>
      <c r="C44" s="293">
        <f t="shared" si="1"/>
        <v>0</v>
      </c>
    </row>
    <row r="45" spans="1:3" x14ac:dyDescent="0.25">
      <c r="A45" t="s">
        <v>70</v>
      </c>
      <c r="B45" s="293" t="str">
        <f t="shared" si="0"/>
        <v xml:space="preserve"> </v>
      </c>
      <c r="C45" s="293">
        <f t="shared" si="1"/>
        <v>0</v>
      </c>
    </row>
    <row r="46" spans="1:3" x14ac:dyDescent="0.25">
      <c r="A46" t="s">
        <v>71</v>
      </c>
      <c r="B46" s="293" t="str">
        <f t="shared" si="0"/>
        <v xml:space="preserve"> </v>
      </c>
      <c r="C46" s="293">
        <f t="shared" si="1"/>
        <v>0</v>
      </c>
    </row>
    <row r="47" spans="1:3" x14ac:dyDescent="0.25">
      <c r="A47" t="s">
        <v>72</v>
      </c>
      <c r="B47" s="293" t="str">
        <f t="shared" si="0"/>
        <v xml:space="preserve"> </v>
      </c>
      <c r="C47" s="293">
        <f t="shared" si="1"/>
        <v>0</v>
      </c>
    </row>
    <row r="48" spans="1:3" x14ac:dyDescent="0.25">
      <c r="A48" t="s">
        <v>73</v>
      </c>
      <c r="B48" s="293" t="str">
        <f t="shared" si="0"/>
        <v xml:space="preserve"> </v>
      </c>
      <c r="C48" s="293">
        <f t="shared" si="1"/>
        <v>0</v>
      </c>
    </row>
    <row r="49" spans="1:3" x14ac:dyDescent="0.25">
      <c r="A49" t="s">
        <v>74</v>
      </c>
      <c r="B49" s="293" t="str">
        <f t="shared" si="0"/>
        <v xml:space="preserve"> </v>
      </c>
      <c r="C49" s="293">
        <f t="shared" si="1"/>
        <v>0</v>
      </c>
    </row>
    <row r="50" spans="1:3" x14ac:dyDescent="0.25">
      <c r="A50" t="s">
        <v>75</v>
      </c>
      <c r="B50" s="293" t="str">
        <f t="shared" si="0"/>
        <v xml:space="preserve"> </v>
      </c>
      <c r="C50" s="293">
        <f t="shared" si="1"/>
        <v>0</v>
      </c>
    </row>
    <row r="51" spans="1:3" x14ac:dyDescent="0.25">
      <c r="A51" t="s">
        <v>76</v>
      </c>
      <c r="B51" s="293" t="str">
        <f t="shared" si="0"/>
        <v xml:space="preserve"> </v>
      </c>
      <c r="C51" s="293">
        <f t="shared" si="1"/>
        <v>0</v>
      </c>
    </row>
    <row r="52" spans="1:3" x14ac:dyDescent="0.25">
      <c r="A52" t="s">
        <v>79</v>
      </c>
      <c r="B52" s="293" t="str">
        <f t="shared" si="0"/>
        <v xml:space="preserve"> </v>
      </c>
      <c r="C52" s="293">
        <f t="shared" si="1"/>
        <v>0</v>
      </c>
    </row>
    <row r="53" spans="1:3" x14ac:dyDescent="0.25">
      <c r="A53" t="s">
        <v>80</v>
      </c>
      <c r="B53" s="293" t="str">
        <f t="shared" si="0"/>
        <v xml:space="preserve"> </v>
      </c>
      <c r="C53" s="293">
        <f t="shared" si="1"/>
        <v>0</v>
      </c>
    </row>
    <row r="54" spans="1:3" x14ac:dyDescent="0.25">
      <c r="A54" t="s">
        <v>81</v>
      </c>
      <c r="B54" s="293" t="str">
        <f t="shared" si="0"/>
        <v xml:space="preserve"> </v>
      </c>
      <c r="C54" s="293">
        <f t="shared" si="1"/>
        <v>0</v>
      </c>
    </row>
    <row r="55" spans="1:3" x14ac:dyDescent="0.25">
      <c r="A55" t="s">
        <v>82</v>
      </c>
      <c r="B55" s="293" t="str">
        <f t="shared" si="0"/>
        <v xml:space="preserve"> </v>
      </c>
      <c r="C55" s="293">
        <f t="shared" si="1"/>
        <v>0</v>
      </c>
    </row>
    <row r="56" spans="1:3" x14ac:dyDescent="0.25">
      <c r="A56" t="s">
        <v>83</v>
      </c>
      <c r="B56" s="293" t="str">
        <f t="shared" si="0"/>
        <v xml:space="preserve"> </v>
      </c>
      <c r="C56" s="293">
        <f t="shared" si="1"/>
        <v>0</v>
      </c>
    </row>
    <row r="57" spans="1:3" x14ac:dyDescent="0.25">
      <c r="A57" t="s">
        <v>84</v>
      </c>
      <c r="B57" s="293" t="str">
        <f t="shared" si="0"/>
        <v xml:space="preserve"> </v>
      </c>
      <c r="C57" s="293">
        <f t="shared" si="1"/>
        <v>0</v>
      </c>
    </row>
    <row r="58" spans="1:3" x14ac:dyDescent="0.25">
      <c r="A58" t="s">
        <v>85</v>
      </c>
      <c r="B58" s="293" t="str">
        <f t="shared" si="0"/>
        <v xml:space="preserve"> </v>
      </c>
      <c r="C58" s="293">
        <f t="shared" si="1"/>
        <v>0</v>
      </c>
    </row>
    <row r="59" spans="1:3" x14ac:dyDescent="0.25">
      <c r="A59" t="s">
        <v>86</v>
      </c>
      <c r="B59" s="293" t="str">
        <f t="shared" si="0"/>
        <v xml:space="preserve"> </v>
      </c>
      <c r="C59" s="293">
        <f t="shared" si="1"/>
        <v>0</v>
      </c>
    </row>
    <row r="60" spans="1:3" x14ac:dyDescent="0.25">
      <c r="A60" t="s">
        <v>87</v>
      </c>
      <c r="B60" s="293" t="str">
        <f t="shared" si="0"/>
        <v xml:space="preserve"> </v>
      </c>
      <c r="C60" s="293">
        <f t="shared" si="1"/>
        <v>0</v>
      </c>
    </row>
    <row r="61" spans="1:3" x14ac:dyDescent="0.25">
      <c r="A61" t="s">
        <v>88</v>
      </c>
      <c r="B61" s="293" t="str">
        <f t="shared" si="0"/>
        <v xml:space="preserve"> </v>
      </c>
      <c r="C61" s="293">
        <f t="shared" si="1"/>
        <v>0</v>
      </c>
    </row>
    <row r="62" spans="1:3" x14ac:dyDescent="0.25">
      <c r="A62" t="s">
        <v>89</v>
      </c>
      <c r="B62" s="293" t="str">
        <f t="shared" si="0"/>
        <v xml:space="preserve"> </v>
      </c>
      <c r="C62" s="293">
        <f t="shared" si="1"/>
        <v>0</v>
      </c>
    </row>
    <row r="63" spans="1:3" x14ac:dyDescent="0.25">
      <c r="A63" t="s">
        <v>90</v>
      </c>
      <c r="B63" s="293" t="str">
        <f t="shared" si="0"/>
        <v xml:space="preserve"> </v>
      </c>
      <c r="C63" s="293">
        <f t="shared" si="1"/>
        <v>0</v>
      </c>
    </row>
    <row r="64" spans="1:3" x14ac:dyDescent="0.25">
      <c r="A64" t="s">
        <v>91</v>
      </c>
      <c r="B64" s="293" t="str">
        <f t="shared" si="0"/>
        <v xml:space="preserve"> </v>
      </c>
      <c r="C64" s="293">
        <f t="shared" si="1"/>
        <v>0</v>
      </c>
    </row>
    <row r="65" spans="1:3" x14ac:dyDescent="0.25">
      <c r="A65" t="s">
        <v>92</v>
      </c>
      <c r="B65" s="293" t="str">
        <f t="shared" si="0"/>
        <v xml:space="preserve"> </v>
      </c>
      <c r="C65" s="293">
        <f t="shared" si="1"/>
        <v>0</v>
      </c>
    </row>
    <row r="66" spans="1:3" x14ac:dyDescent="0.25">
      <c r="A66" t="s">
        <v>93</v>
      </c>
      <c r="B66" s="293" t="str">
        <f t="shared" si="0"/>
        <v xml:space="preserve"> </v>
      </c>
      <c r="C66" s="293">
        <f t="shared" si="1"/>
        <v>0</v>
      </c>
    </row>
    <row r="67" spans="1:3" x14ac:dyDescent="0.25">
      <c r="A67" t="s">
        <v>94</v>
      </c>
      <c r="B67" s="293" t="str">
        <f t="shared" ref="B67:B101" si="2">_xlfn.CONCAT(F67," ",E67)</f>
        <v xml:space="preserve"> </v>
      </c>
      <c r="C67" s="293">
        <f t="shared" ref="C67:C101" si="3">D67</f>
        <v>0</v>
      </c>
    </row>
    <row r="68" spans="1:3" x14ac:dyDescent="0.25">
      <c r="A68" t="s">
        <v>95</v>
      </c>
      <c r="B68" s="293" t="str">
        <f t="shared" si="2"/>
        <v xml:space="preserve"> </v>
      </c>
      <c r="C68" s="293">
        <f t="shared" si="3"/>
        <v>0</v>
      </c>
    </row>
    <row r="69" spans="1:3" x14ac:dyDescent="0.25">
      <c r="A69" t="s">
        <v>96</v>
      </c>
      <c r="B69" s="293" t="str">
        <f t="shared" si="2"/>
        <v xml:space="preserve"> </v>
      </c>
      <c r="C69" s="293">
        <f t="shared" si="3"/>
        <v>0</v>
      </c>
    </row>
    <row r="70" spans="1:3" x14ac:dyDescent="0.25">
      <c r="A70" t="s">
        <v>97</v>
      </c>
      <c r="B70" s="293" t="str">
        <f t="shared" si="2"/>
        <v xml:space="preserve"> </v>
      </c>
      <c r="C70" s="293">
        <f t="shared" si="3"/>
        <v>0</v>
      </c>
    </row>
    <row r="71" spans="1:3" x14ac:dyDescent="0.25">
      <c r="A71" t="s">
        <v>98</v>
      </c>
      <c r="B71" s="293" t="str">
        <f t="shared" si="2"/>
        <v xml:space="preserve"> </v>
      </c>
      <c r="C71" s="293">
        <f t="shared" si="3"/>
        <v>0</v>
      </c>
    </row>
    <row r="72" spans="1:3" x14ac:dyDescent="0.25">
      <c r="A72" t="s">
        <v>99</v>
      </c>
      <c r="B72" s="293" t="str">
        <f t="shared" si="2"/>
        <v xml:space="preserve"> </v>
      </c>
      <c r="C72" s="293">
        <f t="shared" si="3"/>
        <v>0</v>
      </c>
    </row>
    <row r="73" spans="1:3" x14ac:dyDescent="0.25">
      <c r="A73" t="s">
        <v>100</v>
      </c>
      <c r="B73" s="293" t="str">
        <f t="shared" si="2"/>
        <v xml:space="preserve"> </v>
      </c>
      <c r="C73" s="293">
        <f t="shared" si="3"/>
        <v>0</v>
      </c>
    </row>
    <row r="74" spans="1:3" x14ac:dyDescent="0.25">
      <c r="A74" t="s">
        <v>101</v>
      </c>
      <c r="B74" s="293" t="str">
        <f t="shared" si="2"/>
        <v xml:space="preserve"> </v>
      </c>
      <c r="C74" s="293">
        <f t="shared" si="3"/>
        <v>0</v>
      </c>
    </row>
    <row r="75" spans="1:3" x14ac:dyDescent="0.25">
      <c r="A75" t="s">
        <v>102</v>
      </c>
      <c r="B75" s="293" t="str">
        <f t="shared" si="2"/>
        <v xml:space="preserve"> </v>
      </c>
      <c r="C75" s="293">
        <f t="shared" si="3"/>
        <v>0</v>
      </c>
    </row>
    <row r="76" spans="1:3" x14ac:dyDescent="0.25">
      <c r="A76" t="s">
        <v>103</v>
      </c>
      <c r="B76" s="293" t="str">
        <f t="shared" si="2"/>
        <v xml:space="preserve"> </v>
      </c>
      <c r="C76" s="293">
        <f t="shared" si="3"/>
        <v>0</v>
      </c>
    </row>
    <row r="77" spans="1:3" x14ac:dyDescent="0.25">
      <c r="A77" t="s">
        <v>104</v>
      </c>
      <c r="B77" s="293" t="str">
        <f t="shared" si="2"/>
        <v xml:space="preserve"> </v>
      </c>
      <c r="C77" s="293">
        <f t="shared" si="3"/>
        <v>0</v>
      </c>
    </row>
    <row r="78" spans="1:3" x14ac:dyDescent="0.25">
      <c r="A78" t="s">
        <v>105</v>
      </c>
      <c r="B78" s="293" t="str">
        <f t="shared" si="2"/>
        <v xml:space="preserve"> </v>
      </c>
      <c r="C78" s="293">
        <f t="shared" si="3"/>
        <v>0</v>
      </c>
    </row>
    <row r="79" spans="1:3" x14ac:dyDescent="0.25">
      <c r="A79" t="s">
        <v>106</v>
      </c>
      <c r="B79" s="293" t="str">
        <f t="shared" si="2"/>
        <v xml:space="preserve"> </v>
      </c>
      <c r="C79" s="293">
        <f t="shared" si="3"/>
        <v>0</v>
      </c>
    </row>
    <row r="80" spans="1:3" x14ac:dyDescent="0.25">
      <c r="A80" t="s">
        <v>107</v>
      </c>
      <c r="B80" s="293" t="str">
        <f t="shared" si="2"/>
        <v xml:space="preserve"> </v>
      </c>
      <c r="C80" s="293">
        <f t="shared" si="3"/>
        <v>0</v>
      </c>
    </row>
    <row r="81" spans="1:3" x14ac:dyDescent="0.25">
      <c r="A81" t="s">
        <v>108</v>
      </c>
      <c r="B81" s="293" t="str">
        <f t="shared" si="2"/>
        <v xml:space="preserve"> </v>
      </c>
      <c r="C81" s="293">
        <f t="shared" si="3"/>
        <v>0</v>
      </c>
    </row>
    <row r="82" spans="1:3" x14ac:dyDescent="0.25">
      <c r="A82" t="s">
        <v>109</v>
      </c>
      <c r="B82" s="293" t="str">
        <f t="shared" si="2"/>
        <v xml:space="preserve"> </v>
      </c>
      <c r="C82" s="293">
        <f t="shared" si="3"/>
        <v>0</v>
      </c>
    </row>
    <row r="83" spans="1:3" x14ac:dyDescent="0.25">
      <c r="A83" t="s">
        <v>110</v>
      </c>
      <c r="B83" s="293" t="str">
        <f t="shared" si="2"/>
        <v xml:space="preserve"> </v>
      </c>
      <c r="C83" s="293">
        <f t="shared" si="3"/>
        <v>0</v>
      </c>
    </row>
    <row r="84" spans="1:3" x14ac:dyDescent="0.25">
      <c r="A84" t="s">
        <v>111</v>
      </c>
      <c r="B84" s="293" t="str">
        <f t="shared" si="2"/>
        <v xml:space="preserve"> </v>
      </c>
      <c r="C84" s="293">
        <f t="shared" si="3"/>
        <v>0</v>
      </c>
    </row>
    <row r="85" spans="1:3" x14ac:dyDescent="0.25">
      <c r="A85" t="s">
        <v>112</v>
      </c>
      <c r="B85" s="293" t="str">
        <f t="shared" si="2"/>
        <v xml:space="preserve"> </v>
      </c>
      <c r="C85" s="293">
        <f t="shared" si="3"/>
        <v>0</v>
      </c>
    </row>
    <row r="86" spans="1:3" x14ac:dyDescent="0.25">
      <c r="A86" t="s">
        <v>113</v>
      </c>
      <c r="B86" s="293" t="str">
        <f t="shared" si="2"/>
        <v xml:space="preserve"> </v>
      </c>
      <c r="C86" s="293">
        <f t="shared" si="3"/>
        <v>0</v>
      </c>
    </row>
    <row r="87" spans="1:3" x14ac:dyDescent="0.25">
      <c r="A87" t="s">
        <v>114</v>
      </c>
      <c r="B87" s="293" t="str">
        <f t="shared" si="2"/>
        <v xml:space="preserve"> </v>
      </c>
      <c r="C87" s="293">
        <f t="shared" si="3"/>
        <v>0</v>
      </c>
    </row>
    <row r="88" spans="1:3" x14ac:dyDescent="0.25">
      <c r="A88" t="s">
        <v>115</v>
      </c>
      <c r="B88" s="293" t="str">
        <f t="shared" si="2"/>
        <v xml:space="preserve"> </v>
      </c>
      <c r="C88" s="293">
        <f t="shared" si="3"/>
        <v>0</v>
      </c>
    </row>
    <row r="89" spans="1:3" x14ac:dyDescent="0.25">
      <c r="A89" t="s">
        <v>116</v>
      </c>
      <c r="B89" s="293" t="str">
        <f t="shared" si="2"/>
        <v xml:space="preserve"> </v>
      </c>
      <c r="C89" s="293">
        <f t="shared" si="3"/>
        <v>0</v>
      </c>
    </row>
    <row r="90" spans="1:3" x14ac:dyDescent="0.25">
      <c r="A90" t="s">
        <v>117</v>
      </c>
      <c r="B90" s="293" t="str">
        <f t="shared" si="2"/>
        <v xml:space="preserve"> </v>
      </c>
      <c r="C90" s="293">
        <f t="shared" si="3"/>
        <v>0</v>
      </c>
    </row>
    <row r="91" spans="1:3" x14ac:dyDescent="0.25">
      <c r="A91" t="s">
        <v>118</v>
      </c>
      <c r="B91" s="293" t="str">
        <f t="shared" si="2"/>
        <v xml:space="preserve"> </v>
      </c>
      <c r="C91" s="293">
        <f t="shared" si="3"/>
        <v>0</v>
      </c>
    </row>
    <row r="92" spans="1:3" x14ac:dyDescent="0.25">
      <c r="A92" t="s">
        <v>119</v>
      </c>
      <c r="B92" s="293" t="str">
        <f t="shared" si="2"/>
        <v xml:space="preserve"> </v>
      </c>
      <c r="C92" s="293">
        <f t="shared" si="3"/>
        <v>0</v>
      </c>
    </row>
    <row r="93" spans="1:3" x14ac:dyDescent="0.25">
      <c r="A93" t="s">
        <v>120</v>
      </c>
      <c r="B93" s="293" t="str">
        <f t="shared" si="2"/>
        <v xml:space="preserve"> </v>
      </c>
      <c r="C93" s="293">
        <f t="shared" si="3"/>
        <v>0</v>
      </c>
    </row>
    <row r="94" spans="1:3" x14ac:dyDescent="0.25">
      <c r="A94" t="s">
        <v>121</v>
      </c>
      <c r="B94" s="293" t="str">
        <f t="shared" si="2"/>
        <v xml:space="preserve"> </v>
      </c>
      <c r="C94" s="293">
        <f t="shared" si="3"/>
        <v>0</v>
      </c>
    </row>
    <row r="95" spans="1:3" x14ac:dyDescent="0.25">
      <c r="A95" t="s">
        <v>122</v>
      </c>
      <c r="B95" s="293" t="str">
        <f t="shared" si="2"/>
        <v xml:space="preserve"> </v>
      </c>
      <c r="C95" s="293">
        <f t="shared" si="3"/>
        <v>0</v>
      </c>
    </row>
    <row r="96" spans="1:3" x14ac:dyDescent="0.25">
      <c r="A96" t="s">
        <v>123</v>
      </c>
      <c r="B96" s="293" t="str">
        <f t="shared" si="2"/>
        <v xml:space="preserve"> </v>
      </c>
      <c r="C96" s="293">
        <f t="shared" si="3"/>
        <v>0</v>
      </c>
    </row>
    <row r="97" spans="1:3" x14ac:dyDescent="0.25">
      <c r="A97" t="s">
        <v>124</v>
      </c>
      <c r="B97" s="293" t="str">
        <f t="shared" si="2"/>
        <v xml:space="preserve"> </v>
      </c>
      <c r="C97" s="293">
        <f t="shared" si="3"/>
        <v>0</v>
      </c>
    </row>
    <row r="98" spans="1:3" x14ac:dyDescent="0.25">
      <c r="A98" t="s">
        <v>125</v>
      </c>
      <c r="B98" s="293" t="str">
        <f t="shared" si="2"/>
        <v xml:space="preserve"> </v>
      </c>
      <c r="C98" s="293">
        <f t="shared" si="3"/>
        <v>0</v>
      </c>
    </row>
    <row r="99" spans="1:3" x14ac:dyDescent="0.25">
      <c r="A99" t="s">
        <v>126</v>
      </c>
      <c r="B99" s="293" t="str">
        <f t="shared" si="2"/>
        <v xml:space="preserve"> </v>
      </c>
      <c r="C99" s="293">
        <f t="shared" si="3"/>
        <v>0</v>
      </c>
    </row>
    <row r="100" spans="1:3" x14ac:dyDescent="0.25">
      <c r="A100" t="s">
        <v>127</v>
      </c>
      <c r="B100" s="293" t="str">
        <f t="shared" si="2"/>
        <v xml:space="preserve"> </v>
      </c>
      <c r="C100" s="293">
        <f t="shared" si="3"/>
        <v>0</v>
      </c>
    </row>
    <row r="101" spans="1:3" x14ac:dyDescent="0.25">
      <c r="A101" t="s">
        <v>128</v>
      </c>
      <c r="B101" s="293" t="str">
        <f t="shared" si="2"/>
        <v xml:space="preserve"> </v>
      </c>
      <c r="C101" s="293">
        <f t="shared" si="3"/>
        <v>0</v>
      </c>
    </row>
  </sheetData>
  <sheetProtection algorithmName="SHA-512" hashValue="3DK97VftWaG85zDcPRxa4WPta7wh4P/e+Qkv8pJqXhpHTtx66AARbTrRUFWQyHpI6THW0SmFwKPysA2Ud9dDig==" saltValue="4mYtXisdF3/oFlCTh6uWhA==" spinCount="100000" sheet="1" objects="1" scenarios="1" selectLockedCells="1"/>
  <phoneticPr fontId="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1">
    <pageSetUpPr fitToPage="1"/>
  </sheetPr>
  <dimension ref="A1:BF209"/>
  <sheetViews>
    <sheetView zoomScale="50" zoomScaleNormal="50" workbookViewId="0">
      <pane xSplit="4" ySplit="7" topLeftCell="E168" activePane="bottomRight" state="frozen"/>
      <selection pane="topRight" activeCell="E1" sqref="E1"/>
      <selection pane="bottomLeft" activeCell="A7" sqref="A7"/>
      <selection pane="bottomRight" activeCell="E168" sqref="E168"/>
    </sheetView>
  </sheetViews>
  <sheetFormatPr defaultColWidth="8.85546875" defaultRowHeight="15" x14ac:dyDescent="0.25"/>
  <cols>
    <col min="1" max="1" width="9.140625" style="7" customWidth="1"/>
    <col min="2" max="2" width="25.7109375" style="1" customWidth="1"/>
    <col min="3" max="3" width="17" style="7" customWidth="1"/>
    <col min="4" max="4" width="8" style="1" bestFit="1" customWidth="1"/>
    <col min="5" max="8" width="6.85546875" style="1" customWidth="1"/>
    <col min="9" max="9" width="7.42578125" style="1" customWidth="1"/>
    <col min="10" max="10" width="9.28515625" style="2" customWidth="1"/>
    <col min="11" max="15" width="6.85546875" style="1" customWidth="1"/>
    <col min="16" max="16" width="9.5703125" style="2" customWidth="1"/>
    <col min="17" max="21" width="6.85546875" style="1" customWidth="1"/>
    <col min="22" max="22" width="9.28515625" style="2" customWidth="1"/>
    <col min="23" max="27" width="6.85546875" style="1" customWidth="1"/>
    <col min="28" max="28" width="9.5703125" style="2" customWidth="1"/>
    <col min="29" max="33" width="6.85546875" style="2" customWidth="1"/>
    <col min="34" max="34" width="9.5703125" style="2" customWidth="1"/>
    <col min="35" max="39" width="6.85546875" style="2" customWidth="1"/>
    <col min="40" max="40" width="9.5703125" style="2" customWidth="1"/>
    <col min="41" max="45" width="6.85546875" style="2" customWidth="1"/>
    <col min="46" max="46" width="9.5703125" style="2" customWidth="1"/>
    <col min="47" max="47" width="9" style="2" bestFit="1" customWidth="1"/>
    <col min="48" max="48" width="9" style="66" bestFit="1" customWidth="1"/>
    <col min="49" max="49" width="9" style="66" customWidth="1"/>
    <col min="50" max="50" width="32.85546875" style="64" customWidth="1"/>
    <col min="51" max="58" width="8.85546875" style="87"/>
    <col min="59" max="16384" width="8.85546875" style="1"/>
  </cols>
  <sheetData>
    <row r="1" spans="1:58" s="2" customFormat="1" ht="36" customHeight="1" thickBot="1" x14ac:dyDescent="0.3">
      <c r="A1" s="10"/>
      <c r="B1" s="11">
        <f ca="1">TODAY()</f>
        <v>45595</v>
      </c>
      <c r="C1" s="178" t="s">
        <v>23</v>
      </c>
      <c r="D1" s="178"/>
      <c r="E1" s="178"/>
      <c r="F1" s="179"/>
      <c r="G1" s="180"/>
      <c r="H1" s="180"/>
      <c r="I1" s="180"/>
      <c r="J1" s="181"/>
      <c r="K1" s="10"/>
      <c r="L1" s="10"/>
      <c r="M1" s="176" t="s">
        <v>24</v>
      </c>
      <c r="N1" s="177"/>
      <c r="O1" s="154"/>
      <c r="P1" s="155"/>
      <c r="Q1" s="155"/>
      <c r="R1" s="155"/>
      <c r="S1" s="155"/>
      <c r="T1" s="156"/>
      <c r="U1" s="10"/>
      <c r="V1" s="176" t="s">
        <v>171</v>
      </c>
      <c r="W1" s="177"/>
      <c r="X1" s="187"/>
      <c r="Y1" s="188"/>
      <c r="Z1" s="188"/>
      <c r="AA1" s="188"/>
      <c r="AB1" s="188"/>
      <c r="AC1" s="188"/>
      <c r="AD1" s="189"/>
      <c r="AE1" s="12"/>
      <c r="AF1" s="182" t="s">
        <v>170</v>
      </c>
      <c r="AG1" s="182"/>
      <c r="AH1" s="110"/>
      <c r="AI1" s="88"/>
      <c r="AJ1" s="88"/>
      <c r="AK1" s="88"/>
      <c r="AL1" s="88"/>
      <c r="AM1" s="88"/>
      <c r="AN1" s="88"/>
      <c r="AO1" s="88"/>
      <c r="AP1" s="88"/>
      <c r="AQ1" s="88"/>
      <c r="AR1" s="111"/>
      <c r="AS1" s="111"/>
      <c r="AT1" s="111"/>
      <c r="AU1" s="112"/>
      <c r="AV1" s="113"/>
      <c r="AW1" s="113"/>
      <c r="AX1" s="112"/>
    </row>
    <row r="2" spans="1:58" ht="15.75" thickBot="1" x14ac:dyDescent="0.3">
      <c r="A2" s="184" t="s">
        <v>157</v>
      </c>
      <c r="B2" s="185"/>
      <c r="C2" s="186"/>
    </row>
    <row r="3" spans="1:58" ht="30.75" thickBot="1" x14ac:dyDescent="0.3">
      <c r="A3" s="70" t="s">
        <v>158</v>
      </c>
      <c r="B3" s="71" t="s">
        <v>159</v>
      </c>
      <c r="C3" s="72" t="s">
        <v>145</v>
      </c>
      <c r="D3" s="81" t="s">
        <v>21</v>
      </c>
      <c r="E3" s="171" t="s">
        <v>7</v>
      </c>
      <c r="F3" s="172"/>
      <c r="G3" s="172"/>
      <c r="H3" s="172"/>
      <c r="I3" s="172"/>
      <c r="J3" s="173"/>
      <c r="K3" s="174" t="s">
        <v>8</v>
      </c>
      <c r="L3" s="172"/>
      <c r="M3" s="172"/>
      <c r="N3" s="172"/>
      <c r="O3" s="172"/>
      <c r="P3" s="175"/>
      <c r="Q3" s="171" t="s">
        <v>9</v>
      </c>
      <c r="R3" s="172"/>
      <c r="S3" s="172"/>
      <c r="T3" s="172"/>
      <c r="U3" s="172"/>
      <c r="V3" s="173"/>
      <c r="W3" s="174" t="s">
        <v>10</v>
      </c>
      <c r="X3" s="172"/>
      <c r="Y3" s="172"/>
      <c r="Z3" s="172"/>
      <c r="AA3" s="172"/>
      <c r="AB3" s="175"/>
      <c r="AC3" s="190" t="s">
        <v>12</v>
      </c>
      <c r="AD3" s="191"/>
      <c r="AE3" s="191"/>
      <c r="AF3" s="191"/>
      <c r="AG3" s="191"/>
      <c r="AH3" s="192"/>
      <c r="AI3" s="190" t="s">
        <v>77</v>
      </c>
      <c r="AJ3" s="191"/>
      <c r="AK3" s="191"/>
      <c r="AL3" s="191"/>
      <c r="AM3" s="191"/>
      <c r="AN3" s="192"/>
      <c r="AO3" s="190" t="s">
        <v>78</v>
      </c>
      <c r="AP3" s="191"/>
      <c r="AQ3" s="191"/>
      <c r="AR3" s="191"/>
      <c r="AS3" s="191"/>
      <c r="AT3" s="192"/>
      <c r="AU3" s="82" t="s">
        <v>15</v>
      </c>
      <c r="AV3" s="118" t="s">
        <v>131</v>
      </c>
      <c r="AW3" s="118" t="s">
        <v>143</v>
      </c>
      <c r="AX3" s="131" t="s">
        <v>132</v>
      </c>
      <c r="AY3" s="127" t="s">
        <v>135</v>
      </c>
      <c r="AZ3" s="127"/>
      <c r="BA3" s="127"/>
      <c r="BB3" s="127"/>
      <c r="BC3" s="127"/>
      <c r="BD3" s="127"/>
      <c r="BE3" s="127"/>
      <c r="BF3" s="120" t="s">
        <v>168</v>
      </c>
    </row>
    <row r="4" spans="1:58" ht="28.15" customHeight="1" thickBot="1" x14ac:dyDescent="0.3">
      <c r="A4" s="89"/>
      <c r="B4" s="89"/>
      <c r="C4" s="89"/>
      <c r="D4" s="80" t="s">
        <v>22</v>
      </c>
      <c r="E4" s="168" t="s">
        <v>14</v>
      </c>
      <c r="F4" s="169"/>
      <c r="G4" s="169"/>
      <c r="H4" s="169"/>
      <c r="I4" s="169"/>
      <c r="J4" s="15">
        <f>I7</f>
        <v>0</v>
      </c>
      <c r="K4" s="170" t="s">
        <v>14</v>
      </c>
      <c r="L4" s="169"/>
      <c r="M4" s="169"/>
      <c r="N4" s="169"/>
      <c r="O4" s="169"/>
      <c r="P4" s="16">
        <f>O7</f>
        <v>0</v>
      </c>
      <c r="Q4" s="168" t="s">
        <v>14</v>
      </c>
      <c r="R4" s="169"/>
      <c r="S4" s="169"/>
      <c r="T4" s="169"/>
      <c r="U4" s="169"/>
      <c r="V4" s="15">
        <f>U7</f>
        <v>0</v>
      </c>
      <c r="W4" s="170" t="s">
        <v>14</v>
      </c>
      <c r="X4" s="169"/>
      <c r="Y4" s="169"/>
      <c r="Z4" s="169"/>
      <c r="AA4" s="169"/>
      <c r="AB4" s="16">
        <f>AA7</f>
        <v>0</v>
      </c>
      <c r="AC4" s="193" t="s">
        <v>14</v>
      </c>
      <c r="AD4" s="194"/>
      <c r="AE4" s="194"/>
      <c r="AF4" s="194"/>
      <c r="AG4" s="170"/>
      <c r="AH4" s="15">
        <f>AG7</f>
        <v>0</v>
      </c>
      <c r="AI4" s="193" t="s">
        <v>14</v>
      </c>
      <c r="AJ4" s="194"/>
      <c r="AK4" s="194"/>
      <c r="AL4" s="194"/>
      <c r="AM4" s="170"/>
      <c r="AN4" s="15">
        <f>AM7</f>
        <v>0</v>
      </c>
      <c r="AO4" s="193" t="s">
        <v>14</v>
      </c>
      <c r="AP4" s="194"/>
      <c r="AQ4" s="194"/>
      <c r="AR4" s="194"/>
      <c r="AS4" s="170"/>
      <c r="AT4" s="15">
        <f>AS7</f>
        <v>0</v>
      </c>
      <c r="AU4" s="17" t="str">
        <f>IF(AU5=100,"OK","GREŠKA")</f>
        <v>GREŠKA</v>
      </c>
      <c r="AV4" s="125"/>
      <c r="AW4" s="125"/>
      <c r="AX4" s="132"/>
      <c r="AY4" s="128"/>
      <c r="AZ4" s="128"/>
      <c r="BA4" s="128"/>
      <c r="BB4" s="128"/>
      <c r="BC4" s="128"/>
      <c r="BD4" s="128"/>
      <c r="BE4" s="128"/>
      <c r="BF4" s="121"/>
    </row>
    <row r="5" spans="1:58" ht="45" x14ac:dyDescent="0.25">
      <c r="A5" s="166" t="s">
        <v>13</v>
      </c>
      <c r="B5" s="164" t="s">
        <v>0</v>
      </c>
      <c r="C5" s="161" t="s">
        <v>1</v>
      </c>
      <c r="D5" s="13" t="s">
        <v>18</v>
      </c>
      <c r="E5" s="19" t="s">
        <v>2</v>
      </c>
      <c r="F5" s="18" t="s">
        <v>3</v>
      </c>
      <c r="G5" s="18" t="s">
        <v>4</v>
      </c>
      <c r="H5" s="18" t="s">
        <v>5</v>
      </c>
      <c r="I5" s="4" t="s">
        <v>11</v>
      </c>
      <c r="J5" s="138" t="s">
        <v>6</v>
      </c>
      <c r="K5" s="20" t="s">
        <v>2</v>
      </c>
      <c r="L5" s="18" t="s">
        <v>3</v>
      </c>
      <c r="M5" s="18" t="s">
        <v>4</v>
      </c>
      <c r="N5" s="18" t="s">
        <v>5</v>
      </c>
      <c r="O5" s="4" t="s">
        <v>11</v>
      </c>
      <c r="P5" s="138" t="s">
        <v>6</v>
      </c>
      <c r="Q5" s="20" t="s">
        <v>2</v>
      </c>
      <c r="R5" s="18" t="s">
        <v>3</v>
      </c>
      <c r="S5" s="18" t="s">
        <v>4</v>
      </c>
      <c r="T5" s="18" t="s">
        <v>5</v>
      </c>
      <c r="U5" s="4" t="s">
        <v>11</v>
      </c>
      <c r="V5" s="157" t="s">
        <v>6</v>
      </c>
      <c r="W5" s="19" t="s">
        <v>2</v>
      </c>
      <c r="X5" s="18" t="s">
        <v>3</v>
      </c>
      <c r="Y5" s="18" t="s">
        <v>4</v>
      </c>
      <c r="Z5" s="18" t="s">
        <v>5</v>
      </c>
      <c r="AA5" s="4" t="s">
        <v>11</v>
      </c>
      <c r="AB5" s="138" t="s">
        <v>6</v>
      </c>
      <c r="AC5" s="19" t="s">
        <v>2</v>
      </c>
      <c r="AD5" s="18" t="s">
        <v>3</v>
      </c>
      <c r="AE5" s="18" t="s">
        <v>4</v>
      </c>
      <c r="AF5" s="18" t="s">
        <v>5</v>
      </c>
      <c r="AG5" s="4" t="s">
        <v>11</v>
      </c>
      <c r="AH5" s="138" t="s">
        <v>6</v>
      </c>
      <c r="AI5" s="19" t="s">
        <v>2</v>
      </c>
      <c r="AJ5" s="18" t="s">
        <v>3</v>
      </c>
      <c r="AK5" s="18" t="s">
        <v>4</v>
      </c>
      <c r="AL5" s="18" t="s">
        <v>5</v>
      </c>
      <c r="AM5" s="4" t="s">
        <v>11</v>
      </c>
      <c r="AN5" s="138" t="s">
        <v>6</v>
      </c>
      <c r="AO5" s="19" t="s">
        <v>2</v>
      </c>
      <c r="AP5" s="18" t="s">
        <v>3</v>
      </c>
      <c r="AQ5" s="18" t="s">
        <v>4</v>
      </c>
      <c r="AR5" s="18" t="s">
        <v>5</v>
      </c>
      <c r="AS5" s="4" t="s">
        <v>11</v>
      </c>
      <c r="AT5" s="138" t="s">
        <v>6</v>
      </c>
      <c r="AU5" s="151">
        <f>AB4+V4+P4+J4+AH4+AN4+AT4</f>
        <v>0</v>
      </c>
      <c r="AV5" s="125"/>
      <c r="AW5" s="125"/>
      <c r="AX5" s="132"/>
      <c r="AY5" s="128"/>
      <c r="AZ5" s="128"/>
      <c r="BA5" s="128"/>
      <c r="BB5" s="128"/>
      <c r="BC5" s="128"/>
      <c r="BD5" s="128"/>
      <c r="BE5" s="128"/>
      <c r="BF5" s="121"/>
    </row>
    <row r="6" spans="1:58" ht="15" customHeight="1" x14ac:dyDescent="0.25">
      <c r="A6" s="167"/>
      <c r="B6" s="165"/>
      <c r="C6" s="162"/>
      <c r="D6" s="54" t="s">
        <v>16</v>
      </c>
      <c r="E6" s="56">
        <v>0</v>
      </c>
      <c r="F6" s="21">
        <v>0</v>
      </c>
      <c r="G6" s="21">
        <v>0</v>
      </c>
      <c r="H6" s="21">
        <v>0</v>
      </c>
      <c r="I6" s="5">
        <f>SUM(E6:H6)</f>
        <v>0</v>
      </c>
      <c r="J6" s="160"/>
      <c r="K6" s="56">
        <v>0</v>
      </c>
      <c r="L6" s="21">
        <v>0</v>
      </c>
      <c r="M6" s="21">
        <v>0</v>
      </c>
      <c r="N6" s="21">
        <v>0</v>
      </c>
      <c r="O6" s="5">
        <f>SUM(K6:N6)</f>
        <v>0</v>
      </c>
      <c r="P6" s="160"/>
      <c r="Q6" s="56">
        <v>0</v>
      </c>
      <c r="R6" s="21">
        <v>0</v>
      </c>
      <c r="S6" s="21">
        <v>0</v>
      </c>
      <c r="T6" s="21">
        <v>0</v>
      </c>
      <c r="U6" s="5">
        <f>SUM(Q6:T6)</f>
        <v>0</v>
      </c>
      <c r="V6" s="158"/>
      <c r="W6" s="56">
        <v>0</v>
      </c>
      <c r="X6" s="21">
        <v>0</v>
      </c>
      <c r="Y6" s="21">
        <v>0</v>
      </c>
      <c r="Z6" s="21">
        <v>0</v>
      </c>
      <c r="AA6" s="5">
        <f>SUM(W6:Z6)</f>
        <v>0</v>
      </c>
      <c r="AB6" s="160"/>
      <c r="AC6" s="56">
        <v>0</v>
      </c>
      <c r="AD6" s="21">
        <v>0</v>
      </c>
      <c r="AE6" s="21">
        <v>0</v>
      </c>
      <c r="AF6" s="21">
        <v>0</v>
      </c>
      <c r="AG6" s="5">
        <f>SUM(AC6:AF6)</f>
        <v>0</v>
      </c>
      <c r="AH6" s="183"/>
      <c r="AI6" s="56">
        <v>0</v>
      </c>
      <c r="AJ6" s="21">
        <v>0</v>
      </c>
      <c r="AK6" s="21">
        <v>0</v>
      </c>
      <c r="AL6" s="21">
        <v>0</v>
      </c>
      <c r="AM6" s="5">
        <f>SUM(AI6:AL6)</f>
        <v>0</v>
      </c>
      <c r="AN6" s="183"/>
      <c r="AO6" s="56">
        <v>0</v>
      </c>
      <c r="AP6" s="21">
        <v>0</v>
      </c>
      <c r="AQ6" s="21">
        <v>0</v>
      </c>
      <c r="AR6" s="21">
        <v>0</v>
      </c>
      <c r="AS6" s="5">
        <f>SUM(AO6:AR6)</f>
        <v>0</v>
      </c>
      <c r="AT6" s="183"/>
      <c r="AU6" s="152"/>
      <c r="AV6" s="125"/>
      <c r="AW6" s="125"/>
      <c r="AX6" s="132"/>
      <c r="AY6" s="126" t="s">
        <v>136</v>
      </c>
      <c r="AZ6" s="126" t="s">
        <v>137</v>
      </c>
      <c r="BA6" s="126" t="s">
        <v>138</v>
      </c>
      <c r="BB6" s="126" t="s">
        <v>139</v>
      </c>
      <c r="BC6" s="126" t="s">
        <v>140</v>
      </c>
      <c r="BD6" s="126" t="s">
        <v>141</v>
      </c>
      <c r="BE6" s="126" t="s">
        <v>142</v>
      </c>
      <c r="BF6" s="121"/>
    </row>
    <row r="7" spans="1:58" ht="15.75" customHeight="1" thickBot="1" x14ac:dyDescent="0.3">
      <c r="A7" s="146"/>
      <c r="B7" s="142"/>
      <c r="C7" s="163"/>
      <c r="D7" s="55" t="s">
        <v>17</v>
      </c>
      <c r="E7" s="57">
        <v>0</v>
      </c>
      <c r="F7" s="58">
        <v>0</v>
      </c>
      <c r="G7" s="58">
        <v>0</v>
      </c>
      <c r="H7" s="58">
        <v>0</v>
      </c>
      <c r="I7" s="14">
        <f>SUM(E7:H7)</f>
        <v>0</v>
      </c>
      <c r="J7" s="139"/>
      <c r="K7" s="57">
        <v>0</v>
      </c>
      <c r="L7" s="58">
        <v>0</v>
      </c>
      <c r="M7" s="58">
        <v>0</v>
      </c>
      <c r="N7" s="58">
        <v>0</v>
      </c>
      <c r="O7" s="6">
        <f>SUM(K7:N7)</f>
        <v>0</v>
      </c>
      <c r="P7" s="139"/>
      <c r="Q7" s="57">
        <v>0</v>
      </c>
      <c r="R7" s="58">
        <v>0</v>
      </c>
      <c r="S7" s="58">
        <v>0</v>
      </c>
      <c r="T7" s="58">
        <v>0</v>
      </c>
      <c r="U7" s="6">
        <f>SUM(Q7:T7)</f>
        <v>0</v>
      </c>
      <c r="V7" s="159"/>
      <c r="W7" s="57">
        <v>0</v>
      </c>
      <c r="X7" s="58">
        <v>0</v>
      </c>
      <c r="Y7" s="58">
        <v>0</v>
      </c>
      <c r="Z7" s="58">
        <v>0</v>
      </c>
      <c r="AA7" s="6">
        <f>SUM(W7:Z7)</f>
        <v>0</v>
      </c>
      <c r="AB7" s="139"/>
      <c r="AC7" s="57">
        <v>0</v>
      </c>
      <c r="AD7" s="58">
        <v>0</v>
      </c>
      <c r="AE7" s="58">
        <v>0</v>
      </c>
      <c r="AF7" s="58">
        <v>0</v>
      </c>
      <c r="AG7" s="6">
        <f>SUM(AC7:AF7)</f>
        <v>0</v>
      </c>
      <c r="AH7" s="140"/>
      <c r="AI7" s="57">
        <v>0</v>
      </c>
      <c r="AJ7" s="58">
        <v>0</v>
      </c>
      <c r="AK7" s="58">
        <v>0</v>
      </c>
      <c r="AL7" s="58">
        <v>0</v>
      </c>
      <c r="AM7" s="6">
        <f>SUM(AI7:AL7)</f>
        <v>0</v>
      </c>
      <c r="AN7" s="140"/>
      <c r="AO7" s="57">
        <v>0</v>
      </c>
      <c r="AP7" s="58">
        <v>0</v>
      </c>
      <c r="AQ7" s="58">
        <v>0</v>
      </c>
      <c r="AR7" s="58">
        <v>0</v>
      </c>
      <c r="AS7" s="6">
        <f>SUM(AO7:AR7)</f>
        <v>0</v>
      </c>
      <c r="AT7" s="140"/>
      <c r="AU7" s="153"/>
      <c r="AV7" s="119"/>
      <c r="AW7" s="119"/>
      <c r="AX7" s="133"/>
      <c r="AY7" s="124"/>
      <c r="AZ7" s="124"/>
      <c r="BA7" s="124"/>
      <c r="BB7" s="124"/>
      <c r="BC7" s="124"/>
      <c r="BD7" s="124"/>
      <c r="BE7" s="124"/>
      <c r="BF7" s="122"/>
    </row>
    <row r="8" spans="1:58" ht="15" customHeight="1" x14ac:dyDescent="0.25">
      <c r="A8" s="145">
        <v>1</v>
      </c>
      <c r="B8" s="147" t="str">
        <f>'Popis studenata'!B2</f>
        <v xml:space="preserve"> </v>
      </c>
      <c r="C8" s="147">
        <f>'Popis studenata'!C2</f>
        <v>0</v>
      </c>
      <c r="D8" s="22" t="s">
        <v>19</v>
      </c>
      <c r="E8" s="23"/>
      <c r="F8" s="24"/>
      <c r="G8" s="24"/>
      <c r="H8" s="24"/>
      <c r="I8" s="143">
        <f>IF((E9+F9+G9+H9)&gt;$J$4,"GREŠKA",E9+F9+G9+H9)</f>
        <v>0</v>
      </c>
      <c r="J8" s="138" t="str">
        <f>IF(I8=0,"NE",(IF(I8&gt;=($J$4/2),"DA","NE")))</f>
        <v>NE</v>
      </c>
      <c r="K8" s="25"/>
      <c r="L8" s="26"/>
      <c r="M8" s="26"/>
      <c r="N8" s="26"/>
      <c r="O8" s="143">
        <f>IF((K9+L9+M9+N9)&gt;$P$4,"GREŠKA",K9+L9+M9+N9)</f>
        <v>0</v>
      </c>
      <c r="P8" s="138" t="str">
        <f>IF(O8=0,"NE",(IF(O8&gt;=($P$4/2),"DA","NE")))</f>
        <v>NE</v>
      </c>
      <c r="Q8" s="23"/>
      <c r="R8" s="24"/>
      <c r="S8" s="24"/>
      <c r="T8" s="24"/>
      <c r="U8" s="143">
        <f>IF((Q9+R9+S9+T9)&gt;$V$4,"GREŠKA",Q9+R9+S9+T9)</f>
        <v>0</v>
      </c>
      <c r="V8" s="138" t="str">
        <f>IF(U8=0,"NE",(IF(U8&gt;=($V$4/2),"DA","NE")))</f>
        <v>NE</v>
      </c>
      <c r="W8" s="23"/>
      <c r="X8" s="24"/>
      <c r="Y8" s="24"/>
      <c r="Z8" s="24"/>
      <c r="AA8" s="143">
        <f>IF((W9+X9+Y9+Z9)&gt;$AB$4,"GREŠKA",W9+X9+Y9+Z9)</f>
        <v>0</v>
      </c>
      <c r="AB8" s="138" t="str">
        <f>IF(AA8=0,"NE",(IF(AA8&gt;=($AB$4/2),"DA","NE")))</f>
        <v>NE</v>
      </c>
      <c r="AC8" s="23"/>
      <c r="AD8" s="24"/>
      <c r="AE8" s="24"/>
      <c r="AF8" s="24"/>
      <c r="AG8" s="143">
        <f>IF((AC9+AD9+AE9+AF9)&gt;$AH$4,"GREŠKA",AC9+AD9+AE9+AF9)</f>
        <v>0</v>
      </c>
      <c r="AH8" s="138" t="str">
        <f>IF(AG8=0,"NE",(IF(AG8&gt;=($AH$4/2),"DA","NE")))</f>
        <v>NE</v>
      </c>
      <c r="AI8" s="23"/>
      <c r="AJ8" s="24"/>
      <c r="AK8" s="24"/>
      <c r="AL8" s="24"/>
      <c r="AM8" s="141">
        <f>IF((AI9+AJ9+AK9+AL9)&gt;$AN$4,"GREŠKA",AI9+AJ9+AK9+AL9)</f>
        <v>0</v>
      </c>
      <c r="AN8" s="138" t="str">
        <f>IF(AM8=0,"NE",(IF(AM8&gt;=($AN$4/2),"DA","NE")))</f>
        <v>NE</v>
      </c>
      <c r="AO8" s="23"/>
      <c r="AP8" s="24"/>
      <c r="AQ8" s="24"/>
      <c r="AR8" s="24"/>
      <c r="AS8" s="141">
        <f>IF((AO9+AP9+AQ9+AR9)&gt;$AT$4,"GREŠKA",AO9+AP9+AQ9+AR9)</f>
        <v>0</v>
      </c>
      <c r="AT8" s="138" t="str">
        <f>IF(AS8=0,"NE",(IF(AS8&gt;=($AT$4/2),"DA","NE")))</f>
        <v>NE</v>
      </c>
      <c r="AU8" s="136">
        <f>IF(AND(J8="da",P8="da",V8="da",AB8="da",AH8="da",AN8="da",AT8="da"),I8+O8+U8+AA8+AS8+AM8+AG8,0)</f>
        <v>0</v>
      </c>
      <c r="AV8" s="134" t="str">
        <f>IF(OR(COUNTIF(J8:AT9,"ne")&gt;3,COUNTIF(J8:AT9,"ne")=0),"NE",COUNTIF(J8:AT9,"ne"))</f>
        <v>NE</v>
      </c>
      <c r="AW8" s="118" t="str">
        <f>IF(SUM(COUNTBLANK(E8:H8),COUNTBLANK(K8:N8),COUNTBLANK(Q8:T8),COUNTBLANK(W8:Z8),COUNTBLANK(AC8:AF8),COUNTBLANK(AI8:AL8),COUNTBLANK(AO8:AR8))=28,"NE","DA")</f>
        <v>NE</v>
      </c>
      <c r="AX8" s="129"/>
      <c r="AY8" s="123" t="str">
        <f>J8</f>
        <v>NE</v>
      </c>
      <c r="AZ8" s="123" t="str">
        <f>P8</f>
        <v>NE</v>
      </c>
      <c r="BA8" s="123" t="str">
        <f>V8</f>
        <v>NE</v>
      </c>
      <c r="BB8" s="123" t="str">
        <f>AB8</f>
        <v>NE</v>
      </c>
      <c r="BC8" s="123" t="str">
        <f>AH8</f>
        <v>NE</v>
      </c>
      <c r="BD8" s="123" t="str">
        <f>AN8</f>
        <v>NE</v>
      </c>
      <c r="BE8" s="123" t="str">
        <f>AT8</f>
        <v>NE</v>
      </c>
      <c r="BF8" s="116" t="str">
        <f>IF(AU8&lt;50, "NE",IF(AU8&lt;60,2,IF(AU8&lt;75,3,IF(AU8&lt;90,4,5))))</f>
        <v>NE</v>
      </c>
    </row>
    <row r="9" spans="1:58" s="3" customFormat="1" ht="15.75" customHeight="1" thickBot="1" x14ac:dyDescent="0.3">
      <c r="A9" s="146"/>
      <c r="B9" s="148"/>
      <c r="C9" s="148"/>
      <c r="D9" s="27" t="s">
        <v>20</v>
      </c>
      <c r="E9" s="28">
        <f>IF($E$7=0,0,$E$7/$E$6*E8)</f>
        <v>0</v>
      </c>
      <c r="F9" s="28">
        <f>IF($F$7=0,0,$F$7/$F$6*F8)</f>
        <v>0</v>
      </c>
      <c r="G9" s="28">
        <f>IF($G$7=0,0,$G$7/$G$6*G8)</f>
        <v>0</v>
      </c>
      <c r="H9" s="28">
        <f>IF($H$7=0,0,$H$7/$H$6*H8)</f>
        <v>0</v>
      </c>
      <c r="I9" s="142"/>
      <c r="J9" s="139"/>
      <c r="K9" s="29">
        <f>IF($K$7=0,0,$K$7/$K$6*K8)</f>
        <v>0</v>
      </c>
      <c r="L9" s="28">
        <f>IF($L$7=0,0,$L$7/$L$6*L8)</f>
        <v>0</v>
      </c>
      <c r="M9" s="28">
        <f>IF($M$7=0,0,$M$7/$M$6*M8)</f>
        <v>0</v>
      </c>
      <c r="N9" s="28">
        <f>IF($N$7=0,0,$N$7/$N$6*N8)</f>
        <v>0</v>
      </c>
      <c r="O9" s="142"/>
      <c r="P9" s="139"/>
      <c r="Q9" s="29">
        <f>IF($Q$7=0,0,$Q$7/$Q$6*Q8)</f>
        <v>0</v>
      </c>
      <c r="R9" s="28">
        <f>IF($R$7=0,0,$R$7/$R$6*R8)</f>
        <v>0</v>
      </c>
      <c r="S9" s="28">
        <f>IF($S$7=0,0,$S$7/$S$6*S8)</f>
        <v>0</v>
      </c>
      <c r="T9" s="28">
        <f>IF($T$7=0,0,$T$7/$T$6*T8)</f>
        <v>0</v>
      </c>
      <c r="U9" s="142"/>
      <c r="V9" s="139"/>
      <c r="W9" s="29">
        <f>IF($W$7=0,0,$W$7/$W$6*W8)</f>
        <v>0</v>
      </c>
      <c r="X9" s="28">
        <f>IF($X$7=0,0,$X$7/$X$6*X8)</f>
        <v>0</v>
      </c>
      <c r="Y9" s="28">
        <f>IF($Y$7=0,0,$Y$7/$Y$6*Y8)</f>
        <v>0</v>
      </c>
      <c r="Z9" s="28">
        <f>IF($Z$7=0,0,$Z$7/$Z$6*Z8)</f>
        <v>0</v>
      </c>
      <c r="AA9" s="142"/>
      <c r="AB9" s="139"/>
      <c r="AC9" s="29">
        <f>IF($AC$7=0,0,$AC$7/$AC$6*AC8)</f>
        <v>0</v>
      </c>
      <c r="AD9" s="28">
        <f>IF($AD$7=0,0,$AD$7/$AD$6*AD8)</f>
        <v>0</v>
      </c>
      <c r="AE9" s="28">
        <f>IF($AE$7=0,0,$AE$7/$AE$6*AE8)</f>
        <v>0</v>
      </c>
      <c r="AF9" s="28">
        <f>IF($AF$7=0,0,$AF$7/$AF$6*AF8)</f>
        <v>0</v>
      </c>
      <c r="AG9" s="144"/>
      <c r="AH9" s="140"/>
      <c r="AI9" s="30">
        <f>IF($AI$7=0,0,$AI$7/$AI$6*AI8)</f>
        <v>0</v>
      </c>
      <c r="AJ9" s="30">
        <f>IF($AJ$7=0,0,$AJ$7/$AJ$6*AJ8)</f>
        <v>0</v>
      </c>
      <c r="AK9" s="30">
        <f>IF($AK$7=0,0,$AK$7/$AK$6*AK8)</f>
        <v>0</v>
      </c>
      <c r="AL9" s="30">
        <f>IF($AL$7=0,0,$AL$7/$AL$6*AL8)</f>
        <v>0</v>
      </c>
      <c r="AM9" s="142"/>
      <c r="AN9" s="139"/>
      <c r="AO9" s="30">
        <f>IF($AO$7=0,0,$AO$7/$AO$6*AO8)</f>
        <v>0</v>
      </c>
      <c r="AP9" s="30">
        <f>IF($AP$7=0,0,$AP$7/$AP$6*AP8)</f>
        <v>0</v>
      </c>
      <c r="AQ9" s="30">
        <f>IF($AQ$7=0,0,$AQ$7/$AQ$6*AQ8)</f>
        <v>0</v>
      </c>
      <c r="AR9" s="30">
        <f>IF($AR$7=0,0,$AR$7/$AR$6*AR8)</f>
        <v>0</v>
      </c>
      <c r="AS9" s="142"/>
      <c r="AT9" s="139"/>
      <c r="AU9" s="137"/>
      <c r="AV9" s="135"/>
      <c r="AW9" s="119"/>
      <c r="AX9" s="130"/>
      <c r="AY9" s="124"/>
      <c r="AZ9" s="124"/>
      <c r="BA9" s="124"/>
      <c r="BB9" s="124"/>
      <c r="BC9" s="124"/>
      <c r="BD9" s="124"/>
      <c r="BE9" s="124"/>
      <c r="BF9" s="117"/>
    </row>
    <row r="10" spans="1:58" ht="15" customHeight="1" x14ac:dyDescent="0.25">
      <c r="A10" s="145">
        <v>2</v>
      </c>
      <c r="B10" s="147" t="str">
        <f>'Popis studenata'!B3</f>
        <v xml:space="preserve"> </v>
      </c>
      <c r="C10" s="147">
        <f>'Popis studenata'!C3</f>
        <v>0</v>
      </c>
      <c r="D10" s="22" t="s">
        <v>19</v>
      </c>
      <c r="E10" s="23"/>
      <c r="F10" s="24"/>
      <c r="G10" s="24"/>
      <c r="H10" s="24"/>
      <c r="I10" s="143">
        <f>IF((E11+F11+G11+H11)&gt;$J$4,"GREŠKA",E11+F11+G11+H11)</f>
        <v>0</v>
      </c>
      <c r="J10" s="138" t="str">
        <f>IF(I10=0,"NE",(IF(I10&gt;=($J$4/2),"DA","NE")))</f>
        <v>NE</v>
      </c>
      <c r="K10" s="23"/>
      <c r="L10" s="24"/>
      <c r="M10" s="24"/>
      <c r="N10" s="24"/>
      <c r="O10" s="143">
        <f>IF((K11+L11+M11+N11)&gt;$P$4,"GREŠKA",K11+L11+M11+N11)</f>
        <v>0</v>
      </c>
      <c r="P10" s="138" t="str">
        <f>IF(O10=0,"NE",(IF(O10&gt;=($P$4/2),"DA","NE")))</f>
        <v>NE</v>
      </c>
      <c r="Q10" s="23"/>
      <c r="R10" s="24"/>
      <c r="S10" s="24"/>
      <c r="T10" s="24"/>
      <c r="U10" s="143">
        <f>IF((Q11+R11+S11+T11)&gt;$V$4,"GREŠKA",Q11+R11+S11+T11)</f>
        <v>0</v>
      </c>
      <c r="V10" s="138" t="str">
        <f>IF(U10=0,"NE",(IF(U10&gt;=($V$4/2),"DA","NE")))</f>
        <v>NE</v>
      </c>
      <c r="W10" s="23"/>
      <c r="X10" s="24"/>
      <c r="Y10" s="24"/>
      <c r="Z10" s="24"/>
      <c r="AA10" s="143">
        <f>IF((W11+X11+Y11+Z11)&gt;$AB$4,"GREŠKA",W11+X11+Y11+Z11)</f>
        <v>0</v>
      </c>
      <c r="AB10" s="138" t="str">
        <f>IF(AA10=0,"NE",(IF(AA10&gt;=($AB$4/2),"DA","NE")))</f>
        <v>NE</v>
      </c>
      <c r="AC10" s="23"/>
      <c r="AD10" s="24"/>
      <c r="AE10" s="24"/>
      <c r="AF10" s="24"/>
      <c r="AG10" s="143">
        <f t="shared" ref="AG10" si="0">IF((AC11+AD11+AE11+AF11)&gt;$AH$4,"GREŠKA",AC11+AD11+AE11+AF11)</f>
        <v>0</v>
      </c>
      <c r="AH10" s="138" t="str">
        <f t="shared" ref="AH10" si="1">IF(AG10=0,"NE",(IF(AG10&gt;=($AH$4/2),"DA","NE")))</f>
        <v>NE</v>
      </c>
      <c r="AI10" s="23"/>
      <c r="AJ10" s="24"/>
      <c r="AK10" s="24"/>
      <c r="AL10" s="24"/>
      <c r="AM10" s="141">
        <f t="shared" ref="AM10" si="2">IF((AI11+AJ11+AK11+AL11)&gt;$AN$4,"GREŠKA",AI11+AJ11+AK11+AL11)</f>
        <v>0</v>
      </c>
      <c r="AN10" s="138" t="str">
        <f t="shared" ref="AN10" si="3">IF(AM10=0,"NE",(IF(AM10&gt;=($AN$4/2),"DA","NE")))</f>
        <v>NE</v>
      </c>
      <c r="AO10" s="23"/>
      <c r="AP10" s="24"/>
      <c r="AQ10" s="24"/>
      <c r="AR10" s="24"/>
      <c r="AS10" s="141">
        <f t="shared" ref="AS10" si="4">IF((AO11+AP11+AQ11+AR11)&gt;$AT$4,"GREŠKA",AO11+AP11+AQ11+AR11)</f>
        <v>0</v>
      </c>
      <c r="AT10" s="138" t="str">
        <f t="shared" ref="AT10" si="5">IF(AS10=0,"NE",(IF(AS10&gt;=($AT$4/2),"DA","NE")))</f>
        <v>NE</v>
      </c>
      <c r="AU10" s="136">
        <f t="shared" ref="AU10" si="6">IF(AND(J10="da",P10="da",V10="da",AB10="da",AH10="da",AN10="da",AT10="da"),I10+O10+U10+AA10+AS10+AM10+AG10,0)</f>
        <v>0</v>
      </c>
      <c r="AV10" s="134" t="str">
        <f t="shared" ref="AV10" si="7">IF(OR(COUNTIF(J10:AT11,"ne")&gt;3,COUNTIF(J10:AT11,"ne")=0),"NE",COUNTIF(J10:AT11,"ne"))</f>
        <v>NE</v>
      </c>
      <c r="AW10" s="118" t="str">
        <f t="shared" ref="AW10" si="8">IF(SUM(COUNTBLANK(E10:H10),COUNTBLANK(K10:N10),COUNTBLANK(Q10:T10),COUNTBLANK(W10:Z10),COUNTBLANK(AC10:AF10),COUNTBLANK(AI10:AL10),COUNTBLANK(AO10:AR10))=28,"NE","DA")</f>
        <v>NE</v>
      </c>
      <c r="AX10" s="129"/>
      <c r="AY10" s="123" t="str">
        <f>J10</f>
        <v>NE</v>
      </c>
      <c r="AZ10" s="123" t="str">
        <f>P10</f>
        <v>NE</v>
      </c>
      <c r="BA10" s="123" t="str">
        <f>V10</f>
        <v>NE</v>
      </c>
      <c r="BB10" s="123" t="str">
        <f>AB10</f>
        <v>NE</v>
      </c>
      <c r="BC10" s="123" t="str">
        <f>AH10</f>
        <v>NE</v>
      </c>
      <c r="BD10" s="123" t="str">
        <f>AN10</f>
        <v>NE</v>
      </c>
      <c r="BE10" s="123" t="str">
        <f>AT10</f>
        <v>NE</v>
      </c>
      <c r="BF10" s="116" t="str">
        <f t="shared" ref="BF10" si="9">IF(AU10&lt;50, "NE",IF(AU10&lt;60,2,IF(AU10&lt;75,3,IF(AU10&lt;90,4,5))))</f>
        <v>NE</v>
      </c>
    </row>
    <row r="11" spans="1:58" ht="15.75" customHeight="1" thickBot="1" x14ac:dyDescent="0.3">
      <c r="A11" s="146"/>
      <c r="B11" s="148"/>
      <c r="C11" s="148"/>
      <c r="D11" s="27" t="s">
        <v>20</v>
      </c>
      <c r="E11" s="28">
        <f>IF($E$7=0,0,$E$7/$E$6*E10)</f>
        <v>0</v>
      </c>
      <c r="F11" s="28">
        <f>IF($F$7=0,0,$F$7/$F$6*F10)</f>
        <v>0</v>
      </c>
      <c r="G11" s="28">
        <f>IF($G$7=0,0,$G$7/$G$6*G10)</f>
        <v>0</v>
      </c>
      <c r="H11" s="28">
        <f>IF($H$7=0,0,$H$7/$H$6*H10)</f>
        <v>0</v>
      </c>
      <c r="I11" s="142"/>
      <c r="J11" s="139"/>
      <c r="K11" s="29">
        <f>IF($K$7=0,0,$K$7/$K$6*K10)</f>
        <v>0</v>
      </c>
      <c r="L11" s="28">
        <f>IF($L$7=0,0,$L$7/$L$6*L10)</f>
        <v>0</v>
      </c>
      <c r="M11" s="28">
        <f>IF($M$7=0,0,$M$7/$M$6*M10)</f>
        <v>0</v>
      </c>
      <c r="N11" s="28">
        <f>IF($N$7=0,0,$N$7/$N$6*N10)</f>
        <v>0</v>
      </c>
      <c r="O11" s="142"/>
      <c r="P11" s="139"/>
      <c r="Q11" s="29">
        <f>IF($Q$7=0,0,$Q$7/$Q$6*Q10)</f>
        <v>0</v>
      </c>
      <c r="R11" s="28">
        <f>IF($R$7=0,0,$R$7/$R$6*R10)</f>
        <v>0</v>
      </c>
      <c r="S11" s="28">
        <f>IF($S$7=0,0,$S$7/$S$6*S10)</f>
        <v>0</v>
      </c>
      <c r="T11" s="28">
        <f>IF($T$7=0,0,$T$7/$T$6*T10)</f>
        <v>0</v>
      </c>
      <c r="U11" s="142"/>
      <c r="V11" s="139"/>
      <c r="W11" s="29">
        <f>IF($W$7=0,0,$W$7/$W$6*W10)</f>
        <v>0</v>
      </c>
      <c r="X11" s="28">
        <f>IF($X$7=0,0,$X$7/$X$6*X10)</f>
        <v>0</v>
      </c>
      <c r="Y11" s="28">
        <f>IF($Y$7=0,0,$Y$7/$Y$6*Y10)</f>
        <v>0</v>
      </c>
      <c r="Z11" s="28">
        <f>IF($Z$7=0,0,$Z$7/$Z$6*Z10)</f>
        <v>0</v>
      </c>
      <c r="AA11" s="142"/>
      <c r="AB11" s="139"/>
      <c r="AC11" s="29">
        <f t="shared" ref="AC11" si="10">IF($AC$7=0,0,$AC$7/$AC$6*AC10)</f>
        <v>0</v>
      </c>
      <c r="AD11" s="28">
        <f t="shared" ref="AD11" si="11">IF($AD$7=0,0,$AD$7/$AD$6*AD10)</f>
        <v>0</v>
      </c>
      <c r="AE11" s="28">
        <f t="shared" ref="AE11" si="12">IF($AE$7=0,0,$AE$7/$AE$6*AE10)</f>
        <v>0</v>
      </c>
      <c r="AF11" s="28">
        <f t="shared" ref="AF11" si="13">IF($AF$7=0,0,$AF$7/$AF$6*AF10)</f>
        <v>0</v>
      </c>
      <c r="AG11" s="144"/>
      <c r="AH11" s="140"/>
      <c r="AI11" s="30">
        <f t="shared" ref="AI11" si="14">IF($AI$7=0,0,$AI$7/$AI$6*AI10)</f>
        <v>0</v>
      </c>
      <c r="AJ11" s="30">
        <f t="shared" ref="AJ11" si="15">IF($AJ$7=0,0,$AJ$7/$AJ$6*AJ10)</f>
        <v>0</v>
      </c>
      <c r="AK11" s="30">
        <f t="shared" ref="AK11" si="16">IF($AK$7=0,0,$AK$7/$AK$6*AK10)</f>
        <v>0</v>
      </c>
      <c r="AL11" s="30">
        <f t="shared" ref="AL11" si="17">IF($AL$7=0,0,$AL$7/$AL$6*AL10)</f>
        <v>0</v>
      </c>
      <c r="AM11" s="142"/>
      <c r="AN11" s="139"/>
      <c r="AO11" s="30">
        <f t="shared" ref="AO11" si="18">IF($AO$7=0,0,$AO$7/$AO$6*AO10)</f>
        <v>0</v>
      </c>
      <c r="AP11" s="30">
        <f t="shared" ref="AP11" si="19">IF($AP$7=0,0,$AP$7/$AP$6*AP10)</f>
        <v>0</v>
      </c>
      <c r="AQ11" s="30">
        <f t="shared" ref="AQ11" si="20">IF($AQ$7=0,0,$AQ$7/$AQ$6*AQ10)</f>
        <v>0</v>
      </c>
      <c r="AR11" s="114">
        <f t="shared" ref="AR11" si="21">IF($AR$7=0,0,$AR$7/$AR$6*AR10)</f>
        <v>0</v>
      </c>
      <c r="AS11" s="142"/>
      <c r="AT11" s="139"/>
      <c r="AU11" s="137"/>
      <c r="AV11" s="135"/>
      <c r="AW11" s="119"/>
      <c r="AX11" s="130"/>
      <c r="AY11" s="124"/>
      <c r="AZ11" s="124"/>
      <c r="BA11" s="124"/>
      <c r="BB11" s="124"/>
      <c r="BC11" s="124"/>
      <c r="BD11" s="124"/>
      <c r="BE11" s="124"/>
      <c r="BF11" s="117"/>
    </row>
    <row r="12" spans="1:58" ht="15" customHeight="1" x14ac:dyDescent="0.25">
      <c r="A12" s="145">
        <v>3</v>
      </c>
      <c r="B12" s="147" t="str">
        <f>'Popis studenata'!B4</f>
        <v xml:space="preserve"> </v>
      </c>
      <c r="C12" s="147">
        <f>'Popis studenata'!C4</f>
        <v>0</v>
      </c>
      <c r="D12" s="22" t="s">
        <v>19</v>
      </c>
      <c r="E12" s="23"/>
      <c r="F12" s="24"/>
      <c r="G12" s="24"/>
      <c r="H12" s="24"/>
      <c r="I12" s="143">
        <f>IF((E13+F13+G13+H13)&gt;$J$4,"GREŠKA",E13+F13+G13+H13)</f>
        <v>0</v>
      </c>
      <c r="J12" s="138" t="str">
        <f>IF(I12=0,"NE",(IF(I12&gt;=($J$4/2),"DA","NE")))</f>
        <v>NE</v>
      </c>
      <c r="K12" s="23"/>
      <c r="L12" s="24"/>
      <c r="M12" s="24"/>
      <c r="N12" s="24"/>
      <c r="O12" s="143">
        <f>IF((K13+L13+M13+N13)&gt;$P$4,"GREŠKA",K13+L13+M13+N13)</f>
        <v>0</v>
      </c>
      <c r="P12" s="138" t="str">
        <f>IF(O12=0,"NE",(IF(O12&gt;=($P$4/2),"DA","NE")))</f>
        <v>NE</v>
      </c>
      <c r="Q12" s="23"/>
      <c r="R12" s="24"/>
      <c r="S12" s="24"/>
      <c r="T12" s="24"/>
      <c r="U12" s="143">
        <f>IF((Q13+R13+S13+T13)&gt;$V$4,"GREŠKA",Q13+R13+S13+T13)</f>
        <v>0</v>
      </c>
      <c r="V12" s="138" t="str">
        <f>IF(U12=0,"NE",(IF(U12&gt;=($V$4/2),"DA","NE")))</f>
        <v>NE</v>
      </c>
      <c r="W12" s="23"/>
      <c r="X12" s="24"/>
      <c r="Y12" s="24"/>
      <c r="Z12" s="24"/>
      <c r="AA12" s="143">
        <f>IF((W13+X13+Y13+Z13)&gt;$AB$4,"GREŠKA",W13+X13+Y13+Z13)</f>
        <v>0</v>
      </c>
      <c r="AB12" s="138" t="str">
        <f>IF(AA12=0,"NE",(IF(AA12&gt;=($AB$4/2),"DA","NE")))</f>
        <v>NE</v>
      </c>
      <c r="AC12" s="23"/>
      <c r="AD12" s="24"/>
      <c r="AE12" s="24"/>
      <c r="AF12" s="24"/>
      <c r="AG12" s="143">
        <f t="shared" ref="AG12" si="22">IF((AC13+AD13+AE13+AF13)&gt;$AH$4,"GREŠKA",AC13+AD13+AE13+AF13)</f>
        <v>0</v>
      </c>
      <c r="AH12" s="138" t="str">
        <f t="shared" ref="AH12" si="23">IF(AG12=0,"NE",(IF(AG12&gt;=($AH$4/2),"DA","NE")))</f>
        <v>NE</v>
      </c>
      <c r="AI12" s="23"/>
      <c r="AJ12" s="24"/>
      <c r="AK12" s="24"/>
      <c r="AL12" s="24"/>
      <c r="AM12" s="141">
        <f t="shared" ref="AM12" si="24">IF((AI13+AJ13+AK13+AL13)&gt;$AN$4,"GREŠKA",AI13+AJ13+AK13+AL13)</f>
        <v>0</v>
      </c>
      <c r="AN12" s="138" t="str">
        <f t="shared" ref="AN12" si="25">IF(AM12=0,"NE",(IF(AM12&gt;=($AN$4/2),"DA","NE")))</f>
        <v>NE</v>
      </c>
      <c r="AO12" s="23"/>
      <c r="AP12" s="24"/>
      <c r="AQ12" s="24"/>
      <c r="AR12" s="24"/>
      <c r="AS12" s="141">
        <f t="shared" ref="AS12" si="26">IF((AO13+AP13+AQ13+AR13)&gt;$AT$4,"GREŠKA",AO13+AP13+AQ13+AR13)</f>
        <v>0</v>
      </c>
      <c r="AT12" s="138" t="str">
        <f t="shared" ref="AT12" si="27">IF(AS12=0,"NE",(IF(AS12&gt;=($AT$4/2),"DA","NE")))</f>
        <v>NE</v>
      </c>
      <c r="AU12" s="136">
        <f t="shared" ref="AU12" si="28">IF(AND(J12="da",P12="da",V12="da",AB12="da",AH12="da",AN12="da",AT12="da"),I12+O12+U12+AA12+AS12+AM12+AG12,0)</f>
        <v>0</v>
      </c>
      <c r="AV12" s="134" t="str">
        <f t="shared" ref="AV12" si="29">IF(OR(COUNTIF(J12:AT13,"ne")&gt;3,COUNTIF(J12:AT13,"ne")=0),"NE",COUNTIF(J12:AT13,"ne"))</f>
        <v>NE</v>
      </c>
      <c r="AW12" s="118" t="str">
        <f t="shared" ref="AW12" si="30">IF(SUM(COUNTBLANK(E12:H12),COUNTBLANK(K12:N12),COUNTBLANK(Q12:T12),COUNTBLANK(W12:Z12),COUNTBLANK(AC12:AF12),COUNTBLANK(AI12:AL12),COUNTBLANK(AO12:AR12))=28,"NE","DA")</f>
        <v>NE</v>
      </c>
      <c r="AX12" s="129"/>
      <c r="AY12" s="123" t="str">
        <f>J12</f>
        <v>NE</v>
      </c>
      <c r="AZ12" s="123" t="str">
        <f>P12</f>
        <v>NE</v>
      </c>
      <c r="BA12" s="123" t="str">
        <f>V12</f>
        <v>NE</v>
      </c>
      <c r="BB12" s="123" t="str">
        <f>AB12</f>
        <v>NE</v>
      </c>
      <c r="BC12" s="123" t="str">
        <f>AH12</f>
        <v>NE</v>
      </c>
      <c r="BD12" s="123" t="str">
        <f>AN12</f>
        <v>NE</v>
      </c>
      <c r="BE12" s="123" t="str">
        <f>AT12</f>
        <v>NE</v>
      </c>
      <c r="BF12" s="116" t="str">
        <f t="shared" ref="BF12" si="31">IF(AU12&lt;50, "NE",IF(AU12&lt;60,2,IF(AU12&lt;75,3,IF(AU12&lt;90,4,5))))</f>
        <v>NE</v>
      </c>
    </row>
    <row r="13" spans="1:58" ht="15.75" customHeight="1" thickBot="1" x14ac:dyDescent="0.3">
      <c r="A13" s="146"/>
      <c r="B13" s="148"/>
      <c r="C13" s="148"/>
      <c r="D13" s="27" t="s">
        <v>20</v>
      </c>
      <c r="E13" s="28">
        <f>IF($E$7=0,0,$E$7/$E$6*E12)</f>
        <v>0</v>
      </c>
      <c r="F13" s="28">
        <f>IF($F$7=0,0,$F$7/$F$6*F12)</f>
        <v>0</v>
      </c>
      <c r="G13" s="28">
        <f>IF($G$7=0,0,$G$7/$G$6*G12)</f>
        <v>0</v>
      </c>
      <c r="H13" s="28">
        <f>IF($H$7=0,0,$H$7/$H$6*H12)</f>
        <v>0</v>
      </c>
      <c r="I13" s="142"/>
      <c r="J13" s="139"/>
      <c r="K13" s="29">
        <f>IF($K$7=0,0,$K$7/$K$6*K12)</f>
        <v>0</v>
      </c>
      <c r="L13" s="28">
        <f>IF($L$7=0,0,$L$7/$L$6*L12)</f>
        <v>0</v>
      </c>
      <c r="M13" s="28">
        <f>IF($M$7=0,0,$M$7/$M$6*M12)</f>
        <v>0</v>
      </c>
      <c r="N13" s="28">
        <f>IF($N$7=0,0,$N$7/$N$6*N12)</f>
        <v>0</v>
      </c>
      <c r="O13" s="142"/>
      <c r="P13" s="139"/>
      <c r="Q13" s="29">
        <f>IF($Q$7=0,0,$Q$7/$Q$6*Q12)</f>
        <v>0</v>
      </c>
      <c r="R13" s="28">
        <f>IF($R$7=0,0,$R$7/$R$6*R12)</f>
        <v>0</v>
      </c>
      <c r="S13" s="28">
        <f>IF($S$7=0,0,$S$7/$S$6*S12)</f>
        <v>0</v>
      </c>
      <c r="T13" s="28">
        <f>IF($T$7=0,0,$T$7/$T$6*T12)</f>
        <v>0</v>
      </c>
      <c r="U13" s="142"/>
      <c r="V13" s="139"/>
      <c r="W13" s="29">
        <f>IF($W$7=0,0,$W$7/$W$6*W12)</f>
        <v>0</v>
      </c>
      <c r="X13" s="28">
        <f>IF($X$7=0,0,$X$7/$X$6*X12)</f>
        <v>0</v>
      </c>
      <c r="Y13" s="28">
        <f>IF($Y$7=0,0,$Y$7/$Y$6*Y12)</f>
        <v>0</v>
      </c>
      <c r="Z13" s="28">
        <f>IF($Z$7=0,0,$Z$7/$Z$6*Z12)</f>
        <v>0</v>
      </c>
      <c r="AA13" s="142"/>
      <c r="AB13" s="139"/>
      <c r="AC13" s="29">
        <f t="shared" ref="AC13" si="32">IF($AC$7=0,0,$AC$7/$AC$6*AC12)</f>
        <v>0</v>
      </c>
      <c r="AD13" s="28">
        <f t="shared" ref="AD13" si="33">IF($AD$7=0,0,$AD$7/$AD$6*AD12)</f>
        <v>0</v>
      </c>
      <c r="AE13" s="28">
        <f t="shared" ref="AE13" si="34">IF($AE$7=0,0,$AE$7/$AE$6*AE12)</f>
        <v>0</v>
      </c>
      <c r="AF13" s="28">
        <f t="shared" ref="AF13" si="35">IF($AF$7=0,0,$AF$7/$AF$6*AF12)</f>
        <v>0</v>
      </c>
      <c r="AG13" s="144"/>
      <c r="AH13" s="140"/>
      <c r="AI13" s="30">
        <f t="shared" ref="AI13" si="36">IF($AI$7=0,0,$AI$7/$AI$6*AI12)</f>
        <v>0</v>
      </c>
      <c r="AJ13" s="30">
        <f t="shared" ref="AJ13" si="37">IF($AJ$7=0,0,$AJ$7/$AJ$6*AJ12)</f>
        <v>0</v>
      </c>
      <c r="AK13" s="30">
        <f t="shared" ref="AK13" si="38">IF($AK$7=0,0,$AK$7/$AK$6*AK12)</f>
        <v>0</v>
      </c>
      <c r="AL13" s="30">
        <f t="shared" ref="AL13" si="39">IF($AL$7=0,0,$AL$7/$AL$6*AL12)</f>
        <v>0</v>
      </c>
      <c r="AM13" s="142"/>
      <c r="AN13" s="139"/>
      <c r="AO13" s="30">
        <f t="shared" ref="AO13" si="40">IF($AO$7=0,0,$AO$7/$AO$6*AO12)</f>
        <v>0</v>
      </c>
      <c r="AP13" s="30">
        <f t="shared" ref="AP13" si="41">IF($AP$7=0,0,$AP$7/$AP$6*AP12)</f>
        <v>0</v>
      </c>
      <c r="AQ13" s="30">
        <f t="shared" ref="AQ13" si="42">IF($AQ$7=0,0,$AQ$7/$AQ$6*AQ12)</f>
        <v>0</v>
      </c>
      <c r="AR13" s="114">
        <f t="shared" ref="AR13" si="43">IF($AR$7=0,0,$AR$7/$AR$6*AR12)</f>
        <v>0</v>
      </c>
      <c r="AS13" s="142"/>
      <c r="AT13" s="139"/>
      <c r="AU13" s="137"/>
      <c r="AV13" s="135"/>
      <c r="AW13" s="119"/>
      <c r="AX13" s="130"/>
      <c r="AY13" s="124"/>
      <c r="AZ13" s="124"/>
      <c r="BA13" s="124"/>
      <c r="BB13" s="124"/>
      <c r="BC13" s="124"/>
      <c r="BD13" s="124"/>
      <c r="BE13" s="124"/>
      <c r="BF13" s="117"/>
    </row>
    <row r="14" spans="1:58" ht="15" customHeight="1" x14ac:dyDescent="0.25">
      <c r="A14" s="145">
        <v>4</v>
      </c>
      <c r="B14" s="147" t="str">
        <f>'Popis studenata'!B5</f>
        <v xml:space="preserve"> </v>
      </c>
      <c r="C14" s="147">
        <f>'Popis studenata'!C5</f>
        <v>0</v>
      </c>
      <c r="D14" s="22" t="s">
        <v>19</v>
      </c>
      <c r="E14" s="23"/>
      <c r="F14" s="24"/>
      <c r="G14" s="24"/>
      <c r="H14" s="24"/>
      <c r="I14" s="143">
        <f>IF((E15+F15+G15+H15)&gt;$J$4,"GREŠKA",E15+F15+G15+H15)</f>
        <v>0</v>
      </c>
      <c r="J14" s="138" t="str">
        <f>IF(I14=0,"NE",(IF(I14&gt;=($J$4/2),"DA","NE")))</f>
        <v>NE</v>
      </c>
      <c r="K14" s="23"/>
      <c r="L14" s="24"/>
      <c r="M14" s="24"/>
      <c r="N14" s="24"/>
      <c r="O14" s="143">
        <f>IF((K15+L15+M15+N15)&gt;$P$4,"GREŠKA",K15+L15+M15+N15)</f>
        <v>0</v>
      </c>
      <c r="P14" s="138" t="str">
        <f>IF(O14=0,"NE",(IF(O14&gt;=($P$4/2),"DA","NE")))</f>
        <v>NE</v>
      </c>
      <c r="Q14" s="23"/>
      <c r="R14" s="24"/>
      <c r="S14" s="24"/>
      <c r="T14" s="24"/>
      <c r="U14" s="143">
        <f>IF((Q15+R15+S15+T15)&gt;$V$4,"GREŠKA",Q15+R15+S15+T15)</f>
        <v>0</v>
      </c>
      <c r="V14" s="138" t="str">
        <f>IF(U14=0,"NE",(IF(U14&gt;=($V$4/2),"DA","NE")))</f>
        <v>NE</v>
      </c>
      <c r="W14" s="23"/>
      <c r="X14" s="24"/>
      <c r="Y14" s="24"/>
      <c r="Z14" s="24"/>
      <c r="AA14" s="143">
        <f>IF((W15+X15+Y15+Z15)&gt;$AB$4,"GREŠKA",W15+X15+Y15+Z15)</f>
        <v>0</v>
      </c>
      <c r="AB14" s="138" t="str">
        <f>IF(AA14=0,"NE",(IF(AA14&gt;=($AB$4/2),"DA","NE")))</f>
        <v>NE</v>
      </c>
      <c r="AC14" s="23"/>
      <c r="AD14" s="24"/>
      <c r="AE14" s="24"/>
      <c r="AF14" s="24"/>
      <c r="AG14" s="143">
        <f t="shared" ref="AG14" si="44">IF((AC15+AD15+AE15+AF15)&gt;$AH$4,"GREŠKA",AC15+AD15+AE15+AF15)</f>
        <v>0</v>
      </c>
      <c r="AH14" s="138" t="str">
        <f t="shared" ref="AH14" si="45">IF(AG14=0,"NE",(IF(AG14&gt;=($AH$4/2),"DA","NE")))</f>
        <v>NE</v>
      </c>
      <c r="AI14" s="23"/>
      <c r="AJ14" s="24"/>
      <c r="AK14" s="24"/>
      <c r="AL14" s="24"/>
      <c r="AM14" s="141">
        <f t="shared" ref="AM14" si="46">IF((AI15+AJ15+AK15+AL15)&gt;$AN$4,"GREŠKA",AI15+AJ15+AK15+AL15)</f>
        <v>0</v>
      </c>
      <c r="AN14" s="138" t="str">
        <f t="shared" ref="AN14" si="47">IF(AM14=0,"NE",(IF(AM14&gt;=($AN$4/2),"DA","NE")))</f>
        <v>NE</v>
      </c>
      <c r="AO14" s="23"/>
      <c r="AP14" s="24"/>
      <c r="AQ14" s="24"/>
      <c r="AR14" s="24"/>
      <c r="AS14" s="141">
        <f t="shared" ref="AS14" si="48">IF((AO15+AP15+AQ15+AR15)&gt;$AT$4,"GREŠKA",AO15+AP15+AQ15+AR15)</f>
        <v>0</v>
      </c>
      <c r="AT14" s="138" t="str">
        <f t="shared" ref="AT14" si="49">IF(AS14=0,"NE",(IF(AS14&gt;=($AT$4/2),"DA","NE")))</f>
        <v>NE</v>
      </c>
      <c r="AU14" s="136">
        <f t="shared" ref="AU14" si="50">IF(AND(J14="da",P14="da",V14="da",AB14="da",AH14="da",AN14="da",AT14="da"),I14+O14+U14+AA14+AS14+AM14+AG14,0)</f>
        <v>0</v>
      </c>
      <c r="AV14" s="134" t="str">
        <f t="shared" ref="AV14" si="51">IF(OR(COUNTIF(J14:AT15,"ne")&gt;3,COUNTIF(J14:AT15,"ne")=0),"NE",COUNTIF(J14:AT15,"ne"))</f>
        <v>NE</v>
      </c>
      <c r="AW14" s="118" t="str">
        <f t="shared" ref="AW14" si="52">IF(SUM(COUNTBLANK(E14:H14),COUNTBLANK(K14:N14),COUNTBLANK(Q14:T14),COUNTBLANK(W14:Z14),COUNTBLANK(AC14:AF14),COUNTBLANK(AI14:AL14),COUNTBLANK(AO14:AR14))=28,"NE","DA")</f>
        <v>NE</v>
      </c>
      <c r="AX14" s="129"/>
      <c r="AY14" s="123" t="str">
        <f>J14</f>
        <v>NE</v>
      </c>
      <c r="AZ14" s="123" t="str">
        <f>P14</f>
        <v>NE</v>
      </c>
      <c r="BA14" s="123" t="str">
        <f>V14</f>
        <v>NE</v>
      </c>
      <c r="BB14" s="123" t="str">
        <f>AB14</f>
        <v>NE</v>
      </c>
      <c r="BC14" s="123" t="str">
        <f>AH14</f>
        <v>NE</v>
      </c>
      <c r="BD14" s="123" t="str">
        <f>AN14</f>
        <v>NE</v>
      </c>
      <c r="BE14" s="123" t="str">
        <f>AT14</f>
        <v>NE</v>
      </c>
      <c r="BF14" s="116" t="str">
        <f t="shared" ref="BF14" si="53">IF(AU14&lt;50, "NE",IF(AU14&lt;60,2,IF(AU14&lt;75,3,IF(AU14&lt;90,4,5))))</f>
        <v>NE</v>
      </c>
    </row>
    <row r="15" spans="1:58" ht="15.75" customHeight="1" thickBot="1" x14ac:dyDescent="0.3">
      <c r="A15" s="146"/>
      <c r="B15" s="148"/>
      <c r="C15" s="148"/>
      <c r="D15" s="27" t="s">
        <v>20</v>
      </c>
      <c r="E15" s="28">
        <f>IF($E$7=0,0,$E$7/$E$6*E14)</f>
        <v>0</v>
      </c>
      <c r="F15" s="28">
        <f>IF($F$7=0,0,$F$7/$F$6*F14)</f>
        <v>0</v>
      </c>
      <c r="G15" s="28">
        <f>IF($G$7=0,0,$G$7/$G$6*G14)</f>
        <v>0</v>
      </c>
      <c r="H15" s="28">
        <f>IF($H$7=0,0,$H$7/$H$6*H14)</f>
        <v>0</v>
      </c>
      <c r="I15" s="142"/>
      <c r="J15" s="139"/>
      <c r="K15" s="29">
        <f>IF($K$7=0,0,$K$7/$K$6*K14)</f>
        <v>0</v>
      </c>
      <c r="L15" s="28">
        <f>IF($L$7=0,0,$L$7/$L$6*L14)</f>
        <v>0</v>
      </c>
      <c r="M15" s="28">
        <f>IF($M$7=0,0,$M$7/$M$6*M14)</f>
        <v>0</v>
      </c>
      <c r="N15" s="28">
        <f>IF($N$7=0,0,$N$7/$N$6*N14)</f>
        <v>0</v>
      </c>
      <c r="O15" s="142"/>
      <c r="P15" s="139"/>
      <c r="Q15" s="29">
        <f>IF($Q$7=0,0,$Q$7/$Q$6*Q14)</f>
        <v>0</v>
      </c>
      <c r="R15" s="28">
        <f>IF($R$7=0,0,$R$7/$R$6*R14)</f>
        <v>0</v>
      </c>
      <c r="S15" s="28">
        <f>IF($S$7=0,0,$S$7/$S$6*S14)</f>
        <v>0</v>
      </c>
      <c r="T15" s="28">
        <f>IF($T$7=0,0,$T$7/$T$6*T14)</f>
        <v>0</v>
      </c>
      <c r="U15" s="142"/>
      <c r="V15" s="139"/>
      <c r="W15" s="29">
        <f>IF($W$7=0,0,$W$7/$W$6*W14)</f>
        <v>0</v>
      </c>
      <c r="X15" s="28">
        <f>IF($X$7=0,0,$X$7/$X$6*X14)</f>
        <v>0</v>
      </c>
      <c r="Y15" s="28">
        <f>IF($Y$7=0,0,$Y$7/$Y$6*Y14)</f>
        <v>0</v>
      </c>
      <c r="Z15" s="28">
        <f>IF($Z$7=0,0,$Z$7/$Z$6*Z14)</f>
        <v>0</v>
      </c>
      <c r="AA15" s="142"/>
      <c r="AB15" s="139"/>
      <c r="AC15" s="29">
        <f t="shared" ref="AC15" si="54">IF($AC$7=0,0,$AC$7/$AC$6*AC14)</f>
        <v>0</v>
      </c>
      <c r="AD15" s="28">
        <f t="shared" ref="AD15" si="55">IF($AD$7=0,0,$AD$7/$AD$6*AD14)</f>
        <v>0</v>
      </c>
      <c r="AE15" s="28">
        <f t="shared" ref="AE15" si="56">IF($AE$7=0,0,$AE$7/$AE$6*AE14)</f>
        <v>0</v>
      </c>
      <c r="AF15" s="28">
        <f t="shared" ref="AF15" si="57">IF($AF$7=0,0,$AF$7/$AF$6*AF14)</f>
        <v>0</v>
      </c>
      <c r="AG15" s="144"/>
      <c r="AH15" s="140"/>
      <c r="AI15" s="30">
        <f t="shared" ref="AI15" si="58">IF($AI$7=0,0,$AI$7/$AI$6*AI14)</f>
        <v>0</v>
      </c>
      <c r="AJ15" s="30">
        <f t="shared" ref="AJ15" si="59">IF($AJ$7=0,0,$AJ$7/$AJ$6*AJ14)</f>
        <v>0</v>
      </c>
      <c r="AK15" s="30">
        <f t="shared" ref="AK15" si="60">IF($AK$7=0,0,$AK$7/$AK$6*AK14)</f>
        <v>0</v>
      </c>
      <c r="AL15" s="30">
        <f t="shared" ref="AL15" si="61">IF($AL$7=0,0,$AL$7/$AL$6*AL14)</f>
        <v>0</v>
      </c>
      <c r="AM15" s="142"/>
      <c r="AN15" s="139"/>
      <c r="AO15" s="30">
        <f t="shared" ref="AO15" si="62">IF($AO$7=0,0,$AO$7/$AO$6*AO14)</f>
        <v>0</v>
      </c>
      <c r="AP15" s="30">
        <f t="shared" ref="AP15" si="63">IF($AP$7=0,0,$AP$7/$AP$6*AP14)</f>
        <v>0</v>
      </c>
      <c r="AQ15" s="30">
        <f t="shared" ref="AQ15" si="64">IF($AQ$7=0,0,$AQ$7/$AQ$6*AQ14)</f>
        <v>0</v>
      </c>
      <c r="AR15" s="114">
        <f t="shared" ref="AR15" si="65">IF($AR$7=0,0,$AR$7/$AR$6*AR14)</f>
        <v>0</v>
      </c>
      <c r="AS15" s="142"/>
      <c r="AT15" s="139"/>
      <c r="AU15" s="137"/>
      <c r="AV15" s="135"/>
      <c r="AW15" s="119"/>
      <c r="AX15" s="130"/>
      <c r="AY15" s="124"/>
      <c r="AZ15" s="124"/>
      <c r="BA15" s="124"/>
      <c r="BB15" s="124"/>
      <c r="BC15" s="124"/>
      <c r="BD15" s="124"/>
      <c r="BE15" s="124"/>
      <c r="BF15" s="117"/>
    </row>
    <row r="16" spans="1:58" ht="15" customHeight="1" x14ac:dyDescent="0.25">
      <c r="A16" s="145">
        <v>5</v>
      </c>
      <c r="B16" s="147" t="str">
        <f>'Popis studenata'!B6</f>
        <v xml:space="preserve"> </v>
      </c>
      <c r="C16" s="147">
        <f>'Popis studenata'!C6</f>
        <v>0</v>
      </c>
      <c r="D16" s="22" t="s">
        <v>19</v>
      </c>
      <c r="E16" s="23"/>
      <c r="F16" s="24"/>
      <c r="G16" s="24"/>
      <c r="H16" s="24"/>
      <c r="I16" s="143">
        <f>IF((E17+F17+G17+H17)&gt;$J$4,"GREŠKA",E17+F17+G17+H17)</f>
        <v>0</v>
      </c>
      <c r="J16" s="138" t="str">
        <f>IF(I16=0,"NE",(IF(I16&gt;=($J$4/2),"DA","NE")))</f>
        <v>NE</v>
      </c>
      <c r="K16" s="23"/>
      <c r="L16" s="24"/>
      <c r="M16" s="24"/>
      <c r="N16" s="24"/>
      <c r="O16" s="143">
        <f>IF((K17+L17+M17+N17)&gt;$P$4,"GREŠKA",K17+L17+M17+N17)</f>
        <v>0</v>
      </c>
      <c r="P16" s="138" t="str">
        <f>IF(O16=0,"NE",(IF(O16&gt;=($P$4/2),"DA","NE")))</f>
        <v>NE</v>
      </c>
      <c r="Q16" s="23"/>
      <c r="R16" s="24"/>
      <c r="S16" s="24"/>
      <c r="T16" s="24"/>
      <c r="U16" s="143">
        <f>IF((Q17+R17+S17+T17)&gt;$V$4,"GREŠKA",Q17+R17+S17+T17)</f>
        <v>0</v>
      </c>
      <c r="V16" s="138" t="str">
        <f>IF(U16=0,"NE",(IF(U16&gt;=($V$4/2),"DA","NE")))</f>
        <v>NE</v>
      </c>
      <c r="W16" s="23"/>
      <c r="X16" s="24"/>
      <c r="Y16" s="24"/>
      <c r="Z16" s="24"/>
      <c r="AA16" s="143">
        <f>IF((W17+X17+Y17+Z17)&gt;$AB$4,"GREŠKA",W17+X17+Y17+Z17)</f>
        <v>0</v>
      </c>
      <c r="AB16" s="138" t="str">
        <f>IF(AA16=0,"NE",(IF(AA16&gt;=($AB$4/2),"DA","NE")))</f>
        <v>NE</v>
      </c>
      <c r="AC16" s="23"/>
      <c r="AD16" s="24"/>
      <c r="AE16" s="24"/>
      <c r="AF16" s="24"/>
      <c r="AG16" s="143">
        <f t="shared" ref="AG16" si="66">IF((AC17+AD17+AE17+AF17)&gt;$AH$4,"GREŠKA",AC17+AD17+AE17+AF17)</f>
        <v>0</v>
      </c>
      <c r="AH16" s="138" t="str">
        <f t="shared" ref="AH16" si="67">IF(AG16=0,"NE",(IF(AG16&gt;=($AH$4/2),"DA","NE")))</f>
        <v>NE</v>
      </c>
      <c r="AI16" s="23"/>
      <c r="AJ16" s="24"/>
      <c r="AK16" s="24"/>
      <c r="AL16" s="24"/>
      <c r="AM16" s="141">
        <f t="shared" ref="AM16" si="68">IF((AI17+AJ17+AK17+AL17)&gt;$AN$4,"GREŠKA",AI17+AJ17+AK17+AL17)</f>
        <v>0</v>
      </c>
      <c r="AN16" s="138" t="str">
        <f t="shared" ref="AN16" si="69">IF(AM16=0,"NE",(IF(AM16&gt;=($AN$4/2),"DA","NE")))</f>
        <v>NE</v>
      </c>
      <c r="AO16" s="23"/>
      <c r="AP16" s="24"/>
      <c r="AQ16" s="24"/>
      <c r="AR16" s="24"/>
      <c r="AS16" s="141">
        <f t="shared" ref="AS16" si="70">IF((AO17+AP17+AQ17+AR17)&gt;$AT$4,"GREŠKA",AO17+AP17+AQ17+AR17)</f>
        <v>0</v>
      </c>
      <c r="AT16" s="138" t="str">
        <f t="shared" ref="AT16" si="71">IF(AS16=0,"NE",(IF(AS16&gt;=($AT$4/2),"DA","NE")))</f>
        <v>NE</v>
      </c>
      <c r="AU16" s="136">
        <f t="shared" ref="AU16" si="72">IF(AND(J16="da",P16="da",V16="da",AB16="da",AH16="da",AN16="da",AT16="da"),I16+O16+U16+AA16+AS16+AM16+AG16,0)</f>
        <v>0</v>
      </c>
      <c r="AV16" s="134" t="str">
        <f t="shared" ref="AV16" si="73">IF(OR(COUNTIF(J16:AT17,"ne")&gt;3,COUNTIF(J16:AT17,"ne")=0),"NE",COUNTIF(J16:AT17,"ne"))</f>
        <v>NE</v>
      </c>
      <c r="AW16" s="118" t="str">
        <f t="shared" ref="AW16" si="74">IF(SUM(COUNTBLANK(E16:H16),COUNTBLANK(K16:N16),COUNTBLANK(Q16:T16),COUNTBLANK(W16:Z16),COUNTBLANK(AC16:AF16),COUNTBLANK(AI16:AL16),COUNTBLANK(AO16:AR16))=28,"NE","DA")</f>
        <v>NE</v>
      </c>
      <c r="AX16" s="129"/>
      <c r="AY16" s="123" t="str">
        <f>J16</f>
        <v>NE</v>
      </c>
      <c r="AZ16" s="123" t="str">
        <f>P16</f>
        <v>NE</v>
      </c>
      <c r="BA16" s="123" t="str">
        <f>V16</f>
        <v>NE</v>
      </c>
      <c r="BB16" s="123" t="str">
        <f>AB16</f>
        <v>NE</v>
      </c>
      <c r="BC16" s="123" t="str">
        <f>AH16</f>
        <v>NE</v>
      </c>
      <c r="BD16" s="123" t="str">
        <f>AN16</f>
        <v>NE</v>
      </c>
      <c r="BE16" s="123" t="str">
        <f>AT16</f>
        <v>NE</v>
      </c>
      <c r="BF16" s="116" t="str">
        <f t="shared" ref="BF16" si="75">IF(AU16&lt;50, "NE",IF(AU16&lt;60,2,IF(AU16&lt;75,3,IF(AU16&lt;90,4,5))))</f>
        <v>NE</v>
      </c>
    </row>
    <row r="17" spans="1:58" ht="15.75" customHeight="1" thickBot="1" x14ac:dyDescent="0.3">
      <c r="A17" s="146"/>
      <c r="B17" s="148"/>
      <c r="C17" s="148"/>
      <c r="D17" s="27" t="s">
        <v>20</v>
      </c>
      <c r="E17" s="28">
        <f>IF($E$7=0,0,$E$7/$E$6*E16)</f>
        <v>0</v>
      </c>
      <c r="F17" s="28">
        <f>IF($F$7=0,0,$F$7/$F$6*F16)</f>
        <v>0</v>
      </c>
      <c r="G17" s="28">
        <f>IF($G$7=0,0,$G$7/$G$6*G16)</f>
        <v>0</v>
      </c>
      <c r="H17" s="28">
        <f>IF($H$7=0,0,$H$7/$H$6*H16)</f>
        <v>0</v>
      </c>
      <c r="I17" s="142"/>
      <c r="J17" s="139"/>
      <c r="K17" s="29">
        <f>IF($K$7=0,0,$K$7/$K$6*K16)</f>
        <v>0</v>
      </c>
      <c r="L17" s="28">
        <f>IF($L$7=0,0,$L$7/$L$6*L16)</f>
        <v>0</v>
      </c>
      <c r="M17" s="28">
        <f>IF($M$7=0,0,$M$7/$M$6*M16)</f>
        <v>0</v>
      </c>
      <c r="N17" s="28">
        <f>IF($N$7=0,0,$N$7/$N$6*N16)</f>
        <v>0</v>
      </c>
      <c r="O17" s="142"/>
      <c r="P17" s="139"/>
      <c r="Q17" s="29">
        <f>IF($Q$7=0,0,$Q$7/$Q$6*Q16)</f>
        <v>0</v>
      </c>
      <c r="R17" s="28">
        <f>IF($R$7=0,0,$R$7/$R$6*R16)</f>
        <v>0</v>
      </c>
      <c r="S17" s="28">
        <f>IF($S$7=0,0,$S$7/$S$6*S16)</f>
        <v>0</v>
      </c>
      <c r="T17" s="28">
        <f>IF($T$7=0,0,$T$7/$T$6*T16)</f>
        <v>0</v>
      </c>
      <c r="U17" s="142"/>
      <c r="V17" s="139"/>
      <c r="W17" s="29">
        <f>IF($W$7=0,0,$W$7/$W$6*W16)</f>
        <v>0</v>
      </c>
      <c r="X17" s="28">
        <f>IF($X$7=0,0,$X$7/$X$6*X16)</f>
        <v>0</v>
      </c>
      <c r="Y17" s="28">
        <f>IF($Y$7=0,0,$Y$7/$Y$6*Y16)</f>
        <v>0</v>
      </c>
      <c r="Z17" s="28">
        <f>IF($Z$7=0,0,$Z$7/$Z$6*Z16)</f>
        <v>0</v>
      </c>
      <c r="AA17" s="142"/>
      <c r="AB17" s="139"/>
      <c r="AC17" s="29">
        <f t="shared" ref="AC17" si="76">IF($AC$7=0,0,$AC$7/$AC$6*AC16)</f>
        <v>0</v>
      </c>
      <c r="AD17" s="28">
        <f t="shared" ref="AD17" si="77">IF($AD$7=0,0,$AD$7/$AD$6*AD16)</f>
        <v>0</v>
      </c>
      <c r="AE17" s="28">
        <f t="shared" ref="AE17" si="78">IF($AE$7=0,0,$AE$7/$AE$6*AE16)</f>
        <v>0</v>
      </c>
      <c r="AF17" s="28">
        <f t="shared" ref="AF17" si="79">IF($AF$7=0,0,$AF$7/$AF$6*AF16)</f>
        <v>0</v>
      </c>
      <c r="AG17" s="144"/>
      <c r="AH17" s="140"/>
      <c r="AI17" s="30">
        <f t="shared" ref="AI17" si="80">IF($AI$7=0,0,$AI$7/$AI$6*AI16)</f>
        <v>0</v>
      </c>
      <c r="AJ17" s="30">
        <f t="shared" ref="AJ17" si="81">IF($AJ$7=0,0,$AJ$7/$AJ$6*AJ16)</f>
        <v>0</v>
      </c>
      <c r="AK17" s="30">
        <f t="shared" ref="AK17" si="82">IF($AK$7=0,0,$AK$7/$AK$6*AK16)</f>
        <v>0</v>
      </c>
      <c r="AL17" s="30">
        <f t="shared" ref="AL17" si="83">IF($AL$7=0,0,$AL$7/$AL$6*AL16)</f>
        <v>0</v>
      </c>
      <c r="AM17" s="142"/>
      <c r="AN17" s="139"/>
      <c r="AO17" s="30">
        <f t="shared" ref="AO17" si="84">IF($AO$7=0,0,$AO$7/$AO$6*AO16)</f>
        <v>0</v>
      </c>
      <c r="AP17" s="30">
        <f t="shared" ref="AP17" si="85">IF($AP$7=0,0,$AP$7/$AP$6*AP16)</f>
        <v>0</v>
      </c>
      <c r="AQ17" s="30">
        <f t="shared" ref="AQ17" si="86">IF($AQ$7=0,0,$AQ$7/$AQ$6*AQ16)</f>
        <v>0</v>
      </c>
      <c r="AR17" s="114">
        <f t="shared" ref="AR17" si="87">IF($AR$7=0,0,$AR$7/$AR$6*AR16)</f>
        <v>0</v>
      </c>
      <c r="AS17" s="142"/>
      <c r="AT17" s="139"/>
      <c r="AU17" s="137"/>
      <c r="AV17" s="135"/>
      <c r="AW17" s="119"/>
      <c r="AX17" s="130"/>
      <c r="AY17" s="124"/>
      <c r="AZ17" s="124"/>
      <c r="BA17" s="124"/>
      <c r="BB17" s="124"/>
      <c r="BC17" s="124"/>
      <c r="BD17" s="124"/>
      <c r="BE17" s="124"/>
      <c r="BF17" s="117"/>
    </row>
    <row r="18" spans="1:58" ht="15" customHeight="1" x14ac:dyDescent="0.25">
      <c r="A18" s="145">
        <v>6</v>
      </c>
      <c r="B18" s="147" t="str">
        <f>'Popis studenata'!B7</f>
        <v xml:space="preserve"> </v>
      </c>
      <c r="C18" s="147">
        <f>'Popis studenata'!C7</f>
        <v>0</v>
      </c>
      <c r="D18" s="22" t="s">
        <v>19</v>
      </c>
      <c r="E18" s="23"/>
      <c r="F18" s="24"/>
      <c r="G18" s="24"/>
      <c r="H18" s="24"/>
      <c r="I18" s="143">
        <f>IF((E19+F19+G19+H19)&gt;$J$4,"GREŠKA",E19+F19+G19+H19)</f>
        <v>0</v>
      </c>
      <c r="J18" s="138" t="str">
        <f>IF(I18=0,"NE",(IF(I18&gt;=($J$4/2),"DA","NE")))</f>
        <v>NE</v>
      </c>
      <c r="K18" s="23"/>
      <c r="L18" s="24"/>
      <c r="M18" s="24"/>
      <c r="N18" s="24"/>
      <c r="O18" s="143">
        <f>IF((K19+L19+M19+N19)&gt;$P$4,"GREŠKA",K19+L19+M19+N19)</f>
        <v>0</v>
      </c>
      <c r="P18" s="138" t="str">
        <f>IF(O18=0,"NE",(IF(O18&gt;=($P$4/2),"DA","NE")))</f>
        <v>NE</v>
      </c>
      <c r="Q18" s="23"/>
      <c r="R18" s="24"/>
      <c r="S18" s="24"/>
      <c r="T18" s="24"/>
      <c r="U18" s="143">
        <f>IF((Q19+R19+S19+T19)&gt;$V$4,"GREŠKA",Q19+R19+S19+T19)</f>
        <v>0</v>
      </c>
      <c r="V18" s="138" t="str">
        <f>IF(U18=0,"NE",(IF(U18&gt;=($V$4/2),"DA","NE")))</f>
        <v>NE</v>
      </c>
      <c r="W18" s="23"/>
      <c r="X18" s="24"/>
      <c r="Y18" s="24"/>
      <c r="Z18" s="24"/>
      <c r="AA18" s="143">
        <f>IF((W19+X19+Y19+Z19)&gt;$AB$4,"GREŠKA",W19+X19+Y19+Z19)</f>
        <v>0</v>
      </c>
      <c r="AB18" s="138" t="str">
        <f>IF(AA18=0,"NE",(IF(AA18&gt;=($AB$4/2),"DA","NE")))</f>
        <v>NE</v>
      </c>
      <c r="AC18" s="23"/>
      <c r="AD18" s="24"/>
      <c r="AE18" s="24"/>
      <c r="AF18" s="24"/>
      <c r="AG18" s="143">
        <f t="shared" ref="AG18" si="88">IF((AC19+AD19+AE19+AF19)&gt;$AH$4,"GREŠKA",AC19+AD19+AE19+AF19)</f>
        <v>0</v>
      </c>
      <c r="AH18" s="138" t="str">
        <f t="shared" ref="AH18" si="89">IF(AG18=0,"NE",(IF(AG18&gt;=($AH$4/2),"DA","NE")))</f>
        <v>NE</v>
      </c>
      <c r="AI18" s="23"/>
      <c r="AJ18" s="24"/>
      <c r="AK18" s="24"/>
      <c r="AL18" s="24"/>
      <c r="AM18" s="141">
        <f t="shared" ref="AM18" si="90">IF((AI19+AJ19+AK19+AL19)&gt;$AN$4,"GREŠKA",AI19+AJ19+AK19+AL19)</f>
        <v>0</v>
      </c>
      <c r="AN18" s="138" t="str">
        <f t="shared" ref="AN18" si="91">IF(AM18=0,"NE",(IF(AM18&gt;=($AN$4/2),"DA","NE")))</f>
        <v>NE</v>
      </c>
      <c r="AO18" s="23"/>
      <c r="AP18" s="24"/>
      <c r="AQ18" s="24"/>
      <c r="AR18" s="24"/>
      <c r="AS18" s="141">
        <f t="shared" ref="AS18" si="92">IF((AO19+AP19+AQ19+AR19)&gt;$AT$4,"GREŠKA",AO19+AP19+AQ19+AR19)</f>
        <v>0</v>
      </c>
      <c r="AT18" s="138" t="str">
        <f t="shared" ref="AT18" si="93">IF(AS18=0,"NE",(IF(AS18&gt;=($AT$4/2),"DA","NE")))</f>
        <v>NE</v>
      </c>
      <c r="AU18" s="136">
        <f t="shared" ref="AU18" si="94">IF(AND(J18="da",P18="da",V18="da",AB18="da",AH18="da",AN18="da",AT18="da"),I18+O18+U18+AA18+AS18+AM18+AG18,0)</f>
        <v>0</v>
      </c>
      <c r="AV18" s="134" t="str">
        <f t="shared" ref="AV18" si="95">IF(OR(COUNTIF(J18:AT19,"ne")&gt;3,COUNTIF(J18:AT19,"ne")=0),"NE",COUNTIF(J18:AT19,"ne"))</f>
        <v>NE</v>
      </c>
      <c r="AW18" s="118" t="str">
        <f t="shared" ref="AW18" si="96">IF(SUM(COUNTBLANK(E18:H18),COUNTBLANK(K18:N18),COUNTBLANK(Q18:T18),COUNTBLANK(W18:Z18),COUNTBLANK(AC18:AF18),COUNTBLANK(AI18:AL18),COUNTBLANK(AO18:AR18))=28,"NE","DA")</f>
        <v>NE</v>
      </c>
      <c r="AX18" s="129"/>
      <c r="AY18" s="123" t="str">
        <f>J18</f>
        <v>NE</v>
      </c>
      <c r="AZ18" s="123" t="str">
        <f>P18</f>
        <v>NE</v>
      </c>
      <c r="BA18" s="123" t="str">
        <f>V18</f>
        <v>NE</v>
      </c>
      <c r="BB18" s="123" t="str">
        <f>AB18</f>
        <v>NE</v>
      </c>
      <c r="BC18" s="123" t="str">
        <f>AH18</f>
        <v>NE</v>
      </c>
      <c r="BD18" s="123" t="str">
        <f>AN18</f>
        <v>NE</v>
      </c>
      <c r="BE18" s="123" t="str">
        <f>AT18</f>
        <v>NE</v>
      </c>
      <c r="BF18" s="116" t="str">
        <f t="shared" ref="BF18" si="97">IF(AU18&lt;50, "NE",IF(AU18&lt;60,2,IF(AU18&lt;75,3,IF(AU18&lt;90,4,5))))</f>
        <v>NE</v>
      </c>
    </row>
    <row r="19" spans="1:58" ht="15.75" customHeight="1" thickBot="1" x14ac:dyDescent="0.3">
      <c r="A19" s="146"/>
      <c r="B19" s="148"/>
      <c r="C19" s="148"/>
      <c r="D19" s="27" t="s">
        <v>20</v>
      </c>
      <c r="E19" s="28">
        <f>IF($E$7=0,0,$E$7/$E$6*E18)</f>
        <v>0</v>
      </c>
      <c r="F19" s="28">
        <f>IF($F$7=0,0,$F$7/$F$6*F18)</f>
        <v>0</v>
      </c>
      <c r="G19" s="28">
        <f>IF($G$7=0,0,$G$7/$G$6*G18)</f>
        <v>0</v>
      </c>
      <c r="H19" s="28">
        <f>IF($H$7=0,0,$H$7/$H$6*H18)</f>
        <v>0</v>
      </c>
      <c r="I19" s="142"/>
      <c r="J19" s="139"/>
      <c r="K19" s="29">
        <f>IF($K$7=0,0,$K$7/$K$6*K18)</f>
        <v>0</v>
      </c>
      <c r="L19" s="28">
        <f>IF($L$7=0,0,$L$7/$L$6*L18)</f>
        <v>0</v>
      </c>
      <c r="M19" s="28">
        <f>IF($M$7=0,0,$M$7/$M$6*M18)</f>
        <v>0</v>
      </c>
      <c r="N19" s="28">
        <f>IF($N$7=0,0,$N$7/$N$6*N18)</f>
        <v>0</v>
      </c>
      <c r="O19" s="142"/>
      <c r="P19" s="139"/>
      <c r="Q19" s="29">
        <f>IF($Q$7=0,0,$Q$7/$Q$6*Q18)</f>
        <v>0</v>
      </c>
      <c r="R19" s="28">
        <f>IF($R$7=0,0,$R$7/$R$6*R18)</f>
        <v>0</v>
      </c>
      <c r="S19" s="28">
        <f>IF($S$7=0,0,$S$7/$S$6*S18)</f>
        <v>0</v>
      </c>
      <c r="T19" s="28">
        <f>IF($T$7=0,0,$T$7/$T$6*T18)</f>
        <v>0</v>
      </c>
      <c r="U19" s="142"/>
      <c r="V19" s="139"/>
      <c r="W19" s="29">
        <f>IF($W$7=0,0,$W$7/$W$6*W18)</f>
        <v>0</v>
      </c>
      <c r="X19" s="28">
        <f>IF($X$7=0,0,$X$7/$X$6*X18)</f>
        <v>0</v>
      </c>
      <c r="Y19" s="28">
        <f>IF($Y$7=0,0,$Y$7/$Y$6*Y18)</f>
        <v>0</v>
      </c>
      <c r="Z19" s="28">
        <f>IF($Z$7=0,0,$Z$7/$Z$6*Z18)</f>
        <v>0</v>
      </c>
      <c r="AA19" s="142"/>
      <c r="AB19" s="139"/>
      <c r="AC19" s="29">
        <f t="shared" ref="AC19" si="98">IF($AC$7=0,0,$AC$7/$AC$6*AC18)</f>
        <v>0</v>
      </c>
      <c r="AD19" s="28">
        <f t="shared" ref="AD19" si="99">IF($AD$7=0,0,$AD$7/$AD$6*AD18)</f>
        <v>0</v>
      </c>
      <c r="AE19" s="28">
        <f t="shared" ref="AE19" si="100">IF($AE$7=0,0,$AE$7/$AE$6*AE18)</f>
        <v>0</v>
      </c>
      <c r="AF19" s="28">
        <f t="shared" ref="AF19" si="101">IF($AF$7=0,0,$AF$7/$AF$6*AF18)</f>
        <v>0</v>
      </c>
      <c r="AG19" s="144"/>
      <c r="AH19" s="140"/>
      <c r="AI19" s="30">
        <f t="shared" ref="AI19" si="102">IF($AI$7=0,0,$AI$7/$AI$6*AI18)</f>
        <v>0</v>
      </c>
      <c r="AJ19" s="30">
        <f t="shared" ref="AJ19" si="103">IF($AJ$7=0,0,$AJ$7/$AJ$6*AJ18)</f>
        <v>0</v>
      </c>
      <c r="AK19" s="30">
        <f t="shared" ref="AK19" si="104">IF($AK$7=0,0,$AK$7/$AK$6*AK18)</f>
        <v>0</v>
      </c>
      <c r="AL19" s="30">
        <f t="shared" ref="AL19" si="105">IF($AL$7=0,0,$AL$7/$AL$6*AL18)</f>
        <v>0</v>
      </c>
      <c r="AM19" s="142"/>
      <c r="AN19" s="139"/>
      <c r="AO19" s="30">
        <f t="shared" ref="AO19" si="106">IF($AO$7=0,0,$AO$7/$AO$6*AO18)</f>
        <v>0</v>
      </c>
      <c r="AP19" s="30">
        <f t="shared" ref="AP19" si="107">IF($AP$7=0,0,$AP$7/$AP$6*AP18)</f>
        <v>0</v>
      </c>
      <c r="AQ19" s="30">
        <f t="shared" ref="AQ19" si="108">IF($AQ$7=0,0,$AQ$7/$AQ$6*AQ18)</f>
        <v>0</v>
      </c>
      <c r="AR19" s="114">
        <f t="shared" ref="AR19" si="109">IF($AR$7=0,0,$AR$7/$AR$6*AR18)</f>
        <v>0</v>
      </c>
      <c r="AS19" s="142"/>
      <c r="AT19" s="139"/>
      <c r="AU19" s="137"/>
      <c r="AV19" s="135"/>
      <c r="AW19" s="119"/>
      <c r="AX19" s="130"/>
      <c r="AY19" s="124"/>
      <c r="AZ19" s="124"/>
      <c r="BA19" s="124"/>
      <c r="BB19" s="124"/>
      <c r="BC19" s="124"/>
      <c r="BD19" s="124"/>
      <c r="BE19" s="124"/>
      <c r="BF19" s="117"/>
    </row>
    <row r="20" spans="1:58" ht="15" customHeight="1" x14ac:dyDescent="0.25">
      <c r="A20" s="145">
        <v>7</v>
      </c>
      <c r="B20" s="147" t="str">
        <f>'Popis studenata'!B8</f>
        <v xml:space="preserve"> </v>
      </c>
      <c r="C20" s="147">
        <f>'Popis studenata'!C8</f>
        <v>0</v>
      </c>
      <c r="D20" s="22" t="s">
        <v>19</v>
      </c>
      <c r="E20" s="23"/>
      <c r="F20" s="24"/>
      <c r="G20" s="24"/>
      <c r="H20" s="24"/>
      <c r="I20" s="143">
        <f>IF((E21+F21+G21+H21)&gt;$J$4,"GREŠKA",E21+F21+G21+H21)</f>
        <v>0</v>
      </c>
      <c r="J20" s="138" t="str">
        <f>IF(I20=0,"NE",(IF(I20&gt;=($J$4/2),"DA","NE")))</f>
        <v>NE</v>
      </c>
      <c r="K20" s="23"/>
      <c r="L20" s="24"/>
      <c r="M20" s="24"/>
      <c r="N20" s="24"/>
      <c r="O20" s="143">
        <f>IF((K21+L21+M21+N21)&gt;$P$4,"GREŠKA",K21+L21+M21+N21)</f>
        <v>0</v>
      </c>
      <c r="P20" s="138" t="str">
        <f>IF(O20=0,"NE",(IF(O20&gt;=($P$4/2),"DA","NE")))</f>
        <v>NE</v>
      </c>
      <c r="Q20" s="23"/>
      <c r="R20" s="24"/>
      <c r="S20" s="24"/>
      <c r="T20" s="24"/>
      <c r="U20" s="143">
        <f>IF((Q21+R21+S21+T21)&gt;$V$4,"GREŠKA",Q21+R21+S21+T21)</f>
        <v>0</v>
      </c>
      <c r="V20" s="138" t="str">
        <f>IF(U20=0,"NE",(IF(U20&gt;=($V$4/2),"DA","NE")))</f>
        <v>NE</v>
      </c>
      <c r="W20" s="23"/>
      <c r="X20" s="24"/>
      <c r="Y20" s="24"/>
      <c r="Z20" s="24"/>
      <c r="AA20" s="143">
        <f>IF((W21+X21+Y21+Z21)&gt;$AB$4,"GREŠKA",W21+X21+Y21+Z21)</f>
        <v>0</v>
      </c>
      <c r="AB20" s="138" t="str">
        <f>IF(AA20=0,"NE",(IF(AA20&gt;=($AB$4/2),"DA","NE")))</f>
        <v>NE</v>
      </c>
      <c r="AC20" s="23"/>
      <c r="AD20" s="24"/>
      <c r="AE20" s="24"/>
      <c r="AF20" s="24"/>
      <c r="AG20" s="143">
        <f t="shared" ref="AG20" si="110">IF((AC21+AD21+AE21+AF21)&gt;$AH$4,"GREŠKA",AC21+AD21+AE21+AF21)</f>
        <v>0</v>
      </c>
      <c r="AH20" s="138" t="str">
        <f t="shared" ref="AH20" si="111">IF(AG20=0,"NE",(IF(AG20&gt;=($AH$4/2),"DA","NE")))</f>
        <v>NE</v>
      </c>
      <c r="AI20" s="23"/>
      <c r="AJ20" s="24"/>
      <c r="AK20" s="24"/>
      <c r="AL20" s="24"/>
      <c r="AM20" s="141">
        <f t="shared" ref="AM20" si="112">IF((AI21+AJ21+AK21+AL21)&gt;$AN$4,"GREŠKA",AI21+AJ21+AK21+AL21)</f>
        <v>0</v>
      </c>
      <c r="AN20" s="138" t="str">
        <f t="shared" ref="AN20" si="113">IF(AM20=0,"NE",(IF(AM20&gt;=($AN$4/2),"DA","NE")))</f>
        <v>NE</v>
      </c>
      <c r="AO20" s="23"/>
      <c r="AP20" s="24"/>
      <c r="AQ20" s="24"/>
      <c r="AR20" s="24"/>
      <c r="AS20" s="141">
        <f t="shared" ref="AS20" si="114">IF((AO21+AP21+AQ21+AR21)&gt;$AT$4,"GREŠKA",AO21+AP21+AQ21+AR21)</f>
        <v>0</v>
      </c>
      <c r="AT20" s="138" t="str">
        <f t="shared" ref="AT20" si="115">IF(AS20=0,"NE",(IF(AS20&gt;=($AT$4/2),"DA","NE")))</f>
        <v>NE</v>
      </c>
      <c r="AU20" s="136">
        <f t="shared" ref="AU20" si="116">IF(AND(J20="da",P20="da",V20="da",AB20="da",AH20="da",AN20="da",AT20="da"),I20+O20+U20+AA20+AS20+AM20+AG20,0)</f>
        <v>0</v>
      </c>
      <c r="AV20" s="134" t="str">
        <f t="shared" ref="AV20" si="117">IF(OR(COUNTIF(J20:AT21,"ne")&gt;3,COUNTIF(J20:AT21,"ne")=0),"NE",COUNTIF(J20:AT21,"ne"))</f>
        <v>NE</v>
      </c>
      <c r="AW20" s="118" t="str">
        <f t="shared" ref="AW20" si="118">IF(SUM(COUNTBLANK(E20:H20),COUNTBLANK(K20:N20),COUNTBLANK(Q20:T20),COUNTBLANK(W20:Z20),COUNTBLANK(AC20:AF20),COUNTBLANK(AI20:AL20),COUNTBLANK(AO20:AR20))=28,"NE","DA")</f>
        <v>NE</v>
      </c>
      <c r="AX20" s="129"/>
      <c r="AY20" s="123" t="str">
        <f>J20</f>
        <v>NE</v>
      </c>
      <c r="AZ20" s="123" t="str">
        <f>P20</f>
        <v>NE</v>
      </c>
      <c r="BA20" s="123" t="str">
        <f>V20</f>
        <v>NE</v>
      </c>
      <c r="BB20" s="123" t="str">
        <f>AB20</f>
        <v>NE</v>
      </c>
      <c r="BC20" s="123" t="str">
        <f>AH20</f>
        <v>NE</v>
      </c>
      <c r="BD20" s="123" t="str">
        <f>AN20</f>
        <v>NE</v>
      </c>
      <c r="BE20" s="123" t="str">
        <f>AT20</f>
        <v>NE</v>
      </c>
      <c r="BF20" s="116" t="str">
        <f t="shared" ref="BF20" si="119">IF(AU20&lt;50, "NE",IF(AU20&lt;60,2,IF(AU20&lt;75,3,IF(AU20&lt;90,4,5))))</f>
        <v>NE</v>
      </c>
    </row>
    <row r="21" spans="1:58" ht="15.75" customHeight="1" thickBot="1" x14ac:dyDescent="0.3">
      <c r="A21" s="146"/>
      <c r="B21" s="148"/>
      <c r="C21" s="148"/>
      <c r="D21" s="27" t="s">
        <v>20</v>
      </c>
      <c r="E21" s="28">
        <f>IF($E$7=0,0,$E$7/$E$6*E20)</f>
        <v>0</v>
      </c>
      <c r="F21" s="28">
        <f>IF($F$7=0,0,$F$7/$F$6*F20)</f>
        <v>0</v>
      </c>
      <c r="G21" s="28">
        <f>IF($G$7=0,0,$G$7/$G$6*G20)</f>
        <v>0</v>
      </c>
      <c r="H21" s="28">
        <f>IF($H$7=0,0,$H$7/$H$6*H20)</f>
        <v>0</v>
      </c>
      <c r="I21" s="142"/>
      <c r="J21" s="139"/>
      <c r="K21" s="29">
        <f>IF($K$7=0,0,$K$7/$K$6*K20)</f>
        <v>0</v>
      </c>
      <c r="L21" s="28">
        <f>IF($L$7=0,0,$L$7/$L$6*L20)</f>
        <v>0</v>
      </c>
      <c r="M21" s="28">
        <f>IF($M$7=0,0,$M$7/$M$6*M20)</f>
        <v>0</v>
      </c>
      <c r="N21" s="28">
        <f>IF($N$7=0,0,$N$7/$N$6*N20)</f>
        <v>0</v>
      </c>
      <c r="O21" s="142"/>
      <c r="P21" s="139"/>
      <c r="Q21" s="29">
        <f>IF($Q$7=0,0,$Q$7/$Q$6*Q20)</f>
        <v>0</v>
      </c>
      <c r="R21" s="28">
        <f>IF($R$7=0,0,$R$7/$R$6*R20)</f>
        <v>0</v>
      </c>
      <c r="S21" s="28">
        <f>IF($S$7=0,0,$S$7/$S$6*S20)</f>
        <v>0</v>
      </c>
      <c r="T21" s="28">
        <f>IF($T$7=0,0,$T$7/$T$6*T20)</f>
        <v>0</v>
      </c>
      <c r="U21" s="142"/>
      <c r="V21" s="139"/>
      <c r="W21" s="29">
        <f>IF($W$7=0,0,$W$7/$W$6*W20)</f>
        <v>0</v>
      </c>
      <c r="X21" s="28">
        <f>IF($X$7=0,0,$X$7/$X$6*X20)</f>
        <v>0</v>
      </c>
      <c r="Y21" s="28">
        <f>IF($Y$7=0,0,$Y$7/$Y$6*Y20)</f>
        <v>0</v>
      </c>
      <c r="Z21" s="28">
        <f>IF($Z$7=0,0,$Z$7/$Z$6*Z20)</f>
        <v>0</v>
      </c>
      <c r="AA21" s="142"/>
      <c r="AB21" s="139"/>
      <c r="AC21" s="29">
        <f t="shared" ref="AC21" si="120">IF($AC$7=0,0,$AC$7/$AC$6*AC20)</f>
        <v>0</v>
      </c>
      <c r="AD21" s="28">
        <f t="shared" ref="AD21" si="121">IF($AD$7=0,0,$AD$7/$AD$6*AD20)</f>
        <v>0</v>
      </c>
      <c r="AE21" s="28">
        <f t="shared" ref="AE21" si="122">IF($AE$7=0,0,$AE$7/$AE$6*AE20)</f>
        <v>0</v>
      </c>
      <c r="AF21" s="28">
        <f t="shared" ref="AF21" si="123">IF($AF$7=0,0,$AF$7/$AF$6*AF20)</f>
        <v>0</v>
      </c>
      <c r="AG21" s="144"/>
      <c r="AH21" s="140"/>
      <c r="AI21" s="30">
        <f t="shared" ref="AI21" si="124">IF($AI$7=0,0,$AI$7/$AI$6*AI20)</f>
        <v>0</v>
      </c>
      <c r="AJ21" s="30">
        <f t="shared" ref="AJ21" si="125">IF($AJ$7=0,0,$AJ$7/$AJ$6*AJ20)</f>
        <v>0</v>
      </c>
      <c r="AK21" s="30">
        <f t="shared" ref="AK21" si="126">IF($AK$7=0,0,$AK$7/$AK$6*AK20)</f>
        <v>0</v>
      </c>
      <c r="AL21" s="30">
        <f t="shared" ref="AL21" si="127">IF($AL$7=0,0,$AL$7/$AL$6*AL20)</f>
        <v>0</v>
      </c>
      <c r="AM21" s="142"/>
      <c r="AN21" s="139"/>
      <c r="AO21" s="30">
        <f t="shared" ref="AO21" si="128">IF($AO$7=0,0,$AO$7/$AO$6*AO20)</f>
        <v>0</v>
      </c>
      <c r="AP21" s="30">
        <f t="shared" ref="AP21" si="129">IF($AP$7=0,0,$AP$7/$AP$6*AP20)</f>
        <v>0</v>
      </c>
      <c r="AQ21" s="30">
        <f t="shared" ref="AQ21" si="130">IF($AQ$7=0,0,$AQ$7/$AQ$6*AQ20)</f>
        <v>0</v>
      </c>
      <c r="AR21" s="114">
        <f t="shared" ref="AR21" si="131">IF($AR$7=0,0,$AR$7/$AR$6*AR20)</f>
        <v>0</v>
      </c>
      <c r="AS21" s="142"/>
      <c r="AT21" s="139"/>
      <c r="AU21" s="137"/>
      <c r="AV21" s="135"/>
      <c r="AW21" s="119"/>
      <c r="AX21" s="130"/>
      <c r="AY21" s="124"/>
      <c r="AZ21" s="124"/>
      <c r="BA21" s="124"/>
      <c r="BB21" s="124"/>
      <c r="BC21" s="124"/>
      <c r="BD21" s="124"/>
      <c r="BE21" s="124"/>
      <c r="BF21" s="117"/>
    </row>
    <row r="22" spans="1:58" ht="15" customHeight="1" x14ac:dyDescent="0.25">
      <c r="A22" s="145">
        <v>8</v>
      </c>
      <c r="B22" s="147" t="str">
        <f>'Popis studenata'!B9</f>
        <v xml:space="preserve"> </v>
      </c>
      <c r="C22" s="147">
        <f>'Popis studenata'!C9</f>
        <v>0</v>
      </c>
      <c r="D22" s="22" t="s">
        <v>19</v>
      </c>
      <c r="E22" s="23"/>
      <c r="F22" s="24"/>
      <c r="G22" s="24"/>
      <c r="H22" s="24"/>
      <c r="I22" s="143">
        <f>IF((E23+F23+G23+H23)&gt;$J$4,"GREŠKA",E23+F23+G23+H23)</f>
        <v>0</v>
      </c>
      <c r="J22" s="138" t="str">
        <f>IF(I22=0,"NE",(IF(I22&gt;=($J$4/2),"DA","NE")))</f>
        <v>NE</v>
      </c>
      <c r="K22" s="23"/>
      <c r="L22" s="24"/>
      <c r="M22" s="24"/>
      <c r="N22" s="24"/>
      <c r="O22" s="143">
        <f>IF((K23+L23+M23+N23)&gt;$P$4,"GREŠKA",K23+L23+M23+N23)</f>
        <v>0</v>
      </c>
      <c r="P22" s="138" t="str">
        <f>IF(O22=0,"NE",(IF(O22&gt;=($P$4/2),"DA","NE")))</f>
        <v>NE</v>
      </c>
      <c r="Q22" s="23"/>
      <c r="R22" s="24"/>
      <c r="S22" s="24"/>
      <c r="T22" s="24"/>
      <c r="U22" s="143">
        <f>IF((Q23+R23+S23+T23)&gt;$V$4,"GREŠKA",Q23+R23+S23+T23)</f>
        <v>0</v>
      </c>
      <c r="V22" s="138" t="str">
        <f>IF(U22=0,"NE",(IF(U22&gt;=($V$4/2),"DA","NE")))</f>
        <v>NE</v>
      </c>
      <c r="W22" s="23"/>
      <c r="X22" s="24"/>
      <c r="Y22" s="24"/>
      <c r="Z22" s="24"/>
      <c r="AA22" s="143">
        <f>IF((W23+X23+Y23+Z23)&gt;$AB$4,"GREŠKA",W23+X23+Y23+Z23)</f>
        <v>0</v>
      </c>
      <c r="AB22" s="138" t="str">
        <f>IF(AA22=0,"NE",(IF(AA22&gt;=($AB$4/2),"DA","NE")))</f>
        <v>NE</v>
      </c>
      <c r="AC22" s="23"/>
      <c r="AD22" s="24"/>
      <c r="AE22" s="24"/>
      <c r="AF22" s="24"/>
      <c r="AG22" s="143">
        <f t="shared" ref="AG22" si="132">IF((AC23+AD23+AE23+AF23)&gt;$AH$4,"GREŠKA",AC23+AD23+AE23+AF23)</f>
        <v>0</v>
      </c>
      <c r="AH22" s="138" t="str">
        <f t="shared" ref="AH22" si="133">IF(AG22=0,"NE",(IF(AG22&gt;=($AH$4/2),"DA","NE")))</f>
        <v>NE</v>
      </c>
      <c r="AI22" s="23"/>
      <c r="AJ22" s="24"/>
      <c r="AK22" s="24"/>
      <c r="AL22" s="24"/>
      <c r="AM22" s="141">
        <f t="shared" ref="AM22" si="134">IF((AI23+AJ23+AK23+AL23)&gt;$AN$4,"GREŠKA",AI23+AJ23+AK23+AL23)</f>
        <v>0</v>
      </c>
      <c r="AN22" s="138" t="str">
        <f t="shared" ref="AN22" si="135">IF(AM22=0,"NE",(IF(AM22&gt;=($AN$4/2),"DA","NE")))</f>
        <v>NE</v>
      </c>
      <c r="AO22" s="23"/>
      <c r="AP22" s="24"/>
      <c r="AQ22" s="24"/>
      <c r="AR22" s="24"/>
      <c r="AS22" s="141">
        <f t="shared" ref="AS22" si="136">IF((AO23+AP23+AQ23+AR23)&gt;$AT$4,"GREŠKA",AO23+AP23+AQ23+AR23)</f>
        <v>0</v>
      </c>
      <c r="AT22" s="138" t="str">
        <f t="shared" ref="AT22" si="137">IF(AS22=0,"NE",(IF(AS22&gt;=($AT$4/2),"DA","NE")))</f>
        <v>NE</v>
      </c>
      <c r="AU22" s="136">
        <f t="shared" ref="AU22" si="138">IF(AND(J22="da",P22="da",V22="da",AB22="da",AH22="da",AN22="da",AT22="da"),I22+O22+U22+AA22+AS22+AM22+AG22,0)</f>
        <v>0</v>
      </c>
      <c r="AV22" s="134" t="str">
        <f t="shared" ref="AV22" si="139">IF(OR(COUNTIF(J22:AT23,"ne")&gt;3,COUNTIF(J22:AT23,"ne")=0),"NE",COUNTIF(J22:AT23,"ne"))</f>
        <v>NE</v>
      </c>
      <c r="AW22" s="118" t="str">
        <f t="shared" ref="AW22" si="140">IF(SUM(COUNTBLANK(E22:H22),COUNTBLANK(K22:N22),COUNTBLANK(Q22:T22),COUNTBLANK(W22:Z22),COUNTBLANK(AC22:AF22),COUNTBLANK(AI22:AL22),COUNTBLANK(AO22:AR22))=28,"NE","DA")</f>
        <v>NE</v>
      </c>
      <c r="AX22" s="129"/>
      <c r="AY22" s="123" t="str">
        <f>J22</f>
        <v>NE</v>
      </c>
      <c r="AZ22" s="123" t="str">
        <f>P22</f>
        <v>NE</v>
      </c>
      <c r="BA22" s="123" t="str">
        <f>V22</f>
        <v>NE</v>
      </c>
      <c r="BB22" s="123" t="str">
        <f>AB22</f>
        <v>NE</v>
      </c>
      <c r="BC22" s="123" t="str">
        <f>AH22</f>
        <v>NE</v>
      </c>
      <c r="BD22" s="123" t="str">
        <f>AN22</f>
        <v>NE</v>
      </c>
      <c r="BE22" s="123" t="str">
        <f>AT22</f>
        <v>NE</v>
      </c>
      <c r="BF22" s="116" t="str">
        <f t="shared" ref="BF22" si="141">IF(AU22&lt;50, "NE",IF(AU22&lt;60,2,IF(AU22&lt;75,3,IF(AU22&lt;90,4,5))))</f>
        <v>NE</v>
      </c>
    </row>
    <row r="23" spans="1:58" ht="15.75" customHeight="1" thickBot="1" x14ac:dyDescent="0.3">
      <c r="A23" s="146"/>
      <c r="B23" s="148"/>
      <c r="C23" s="148"/>
      <c r="D23" s="27" t="s">
        <v>20</v>
      </c>
      <c r="E23" s="28">
        <f>IF($E$7=0,0,$E$7/$E$6*E22)</f>
        <v>0</v>
      </c>
      <c r="F23" s="28">
        <f>IF($F$7=0,0,$F$7/$F$6*F22)</f>
        <v>0</v>
      </c>
      <c r="G23" s="28">
        <f>IF($G$7=0,0,$G$7/$G$6*G22)</f>
        <v>0</v>
      </c>
      <c r="H23" s="28">
        <f>IF($H$7=0,0,$H$7/$H$6*H22)</f>
        <v>0</v>
      </c>
      <c r="I23" s="142"/>
      <c r="J23" s="139"/>
      <c r="K23" s="29">
        <f>IF($K$7=0,0,$K$7/$K$6*K22)</f>
        <v>0</v>
      </c>
      <c r="L23" s="28">
        <f>IF($L$7=0,0,$L$7/$L$6*L22)</f>
        <v>0</v>
      </c>
      <c r="M23" s="28">
        <f>IF($M$7=0,0,$M$7/$M$6*M22)</f>
        <v>0</v>
      </c>
      <c r="N23" s="28">
        <f>IF($N$7=0,0,$N$7/$N$6*N22)</f>
        <v>0</v>
      </c>
      <c r="O23" s="142"/>
      <c r="P23" s="139"/>
      <c r="Q23" s="29">
        <f>IF($Q$7=0,0,$Q$7/$Q$6*Q22)</f>
        <v>0</v>
      </c>
      <c r="R23" s="28">
        <f>IF($R$7=0,0,$R$7/$R$6*R22)</f>
        <v>0</v>
      </c>
      <c r="S23" s="28">
        <f>IF($S$7=0,0,$S$7/$S$6*S22)</f>
        <v>0</v>
      </c>
      <c r="T23" s="28">
        <f>IF($T$7=0,0,$T$7/$T$6*T22)</f>
        <v>0</v>
      </c>
      <c r="U23" s="142"/>
      <c r="V23" s="139"/>
      <c r="W23" s="29">
        <f>IF($W$7=0,0,$W$7/$W$6*W22)</f>
        <v>0</v>
      </c>
      <c r="X23" s="28">
        <f>IF($X$7=0,0,$X$7/$X$6*X22)</f>
        <v>0</v>
      </c>
      <c r="Y23" s="28">
        <f>IF($Y$7=0,0,$Y$7/$Y$6*Y22)</f>
        <v>0</v>
      </c>
      <c r="Z23" s="28">
        <f>IF($Z$7=0,0,$Z$7/$Z$6*Z22)</f>
        <v>0</v>
      </c>
      <c r="AA23" s="142"/>
      <c r="AB23" s="139"/>
      <c r="AC23" s="29">
        <f t="shared" ref="AC23" si="142">IF($AC$7=0,0,$AC$7/$AC$6*AC22)</f>
        <v>0</v>
      </c>
      <c r="AD23" s="28">
        <f t="shared" ref="AD23" si="143">IF($AD$7=0,0,$AD$7/$AD$6*AD22)</f>
        <v>0</v>
      </c>
      <c r="AE23" s="28">
        <f t="shared" ref="AE23" si="144">IF($AE$7=0,0,$AE$7/$AE$6*AE22)</f>
        <v>0</v>
      </c>
      <c r="AF23" s="28">
        <f t="shared" ref="AF23" si="145">IF($AF$7=0,0,$AF$7/$AF$6*AF22)</f>
        <v>0</v>
      </c>
      <c r="AG23" s="144"/>
      <c r="AH23" s="140"/>
      <c r="AI23" s="30">
        <f t="shared" ref="AI23" si="146">IF($AI$7=0,0,$AI$7/$AI$6*AI22)</f>
        <v>0</v>
      </c>
      <c r="AJ23" s="30">
        <f t="shared" ref="AJ23" si="147">IF($AJ$7=0,0,$AJ$7/$AJ$6*AJ22)</f>
        <v>0</v>
      </c>
      <c r="AK23" s="30">
        <f t="shared" ref="AK23" si="148">IF($AK$7=0,0,$AK$7/$AK$6*AK22)</f>
        <v>0</v>
      </c>
      <c r="AL23" s="30">
        <f t="shared" ref="AL23" si="149">IF($AL$7=0,0,$AL$7/$AL$6*AL22)</f>
        <v>0</v>
      </c>
      <c r="AM23" s="142"/>
      <c r="AN23" s="139"/>
      <c r="AO23" s="30">
        <f t="shared" ref="AO23" si="150">IF($AO$7=0,0,$AO$7/$AO$6*AO22)</f>
        <v>0</v>
      </c>
      <c r="AP23" s="30">
        <f t="shared" ref="AP23" si="151">IF($AP$7=0,0,$AP$7/$AP$6*AP22)</f>
        <v>0</v>
      </c>
      <c r="AQ23" s="30">
        <f t="shared" ref="AQ23" si="152">IF($AQ$7=0,0,$AQ$7/$AQ$6*AQ22)</f>
        <v>0</v>
      </c>
      <c r="AR23" s="114">
        <f t="shared" ref="AR23" si="153">IF($AR$7=0,0,$AR$7/$AR$6*AR22)</f>
        <v>0</v>
      </c>
      <c r="AS23" s="142"/>
      <c r="AT23" s="139"/>
      <c r="AU23" s="137"/>
      <c r="AV23" s="135"/>
      <c r="AW23" s="119"/>
      <c r="AX23" s="130"/>
      <c r="AY23" s="124"/>
      <c r="AZ23" s="124"/>
      <c r="BA23" s="124"/>
      <c r="BB23" s="124"/>
      <c r="BC23" s="124"/>
      <c r="BD23" s="124"/>
      <c r="BE23" s="124"/>
      <c r="BF23" s="117"/>
    </row>
    <row r="24" spans="1:58" ht="15" customHeight="1" x14ac:dyDescent="0.25">
      <c r="A24" s="145">
        <v>9</v>
      </c>
      <c r="B24" s="147" t="str">
        <f>'Popis studenata'!B10</f>
        <v xml:space="preserve"> </v>
      </c>
      <c r="C24" s="147">
        <f>'Popis studenata'!C10</f>
        <v>0</v>
      </c>
      <c r="D24" s="22" t="s">
        <v>19</v>
      </c>
      <c r="E24" s="23"/>
      <c r="F24" s="24"/>
      <c r="G24" s="24"/>
      <c r="H24" s="24"/>
      <c r="I24" s="143">
        <f>IF((E25+F25+G25+H25)&gt;$J$4,"GREŠKA",E25+F25+G25+H25)</f>
        <v>0</v>
      </c>
      <c r="J24" s="138" t="str">
        <f>IF(I24=0,"NE",(IF(I24&gt;=($J$4/2),"DA","NE")))</f>
        <v>NE</v>
      </c>
      <c r="K24" s="23"/>
      <c r="L24" s="24"/>
      <c r="M24" s="24"/>
      <c r="N24" s="24"/>
      <c r="O24" s="143">
        <f>IF((K25+L25+M25+N25)&gt;$P$4,"GREŠKA",K25+L25+M25+N25)</f>
        <v>0</v>
      </c>
      <c r="P24" s="138" t="str">
        <f>IF(O24=0,"NE",(IF(O24&gt;=($P$4/2),"DA","NE")))</f>
        <v>NE</v>
      </c>
      <c r="Q24" s="23"/>
      <c r="R24" s="24"/>
      <c r="S24" s="24"/>
      <c r="T24" s="24"/>
      <c r="U24" s="143">
        <f>IF((Q25+R25+S25+T25)&gt;$V$4,"GREŠKA",Q25+R25+S25+T25)</f>
        <v>0</v>
      </c>
      <c r="V24" s="138" t="str">
        <f>IF(U24=0,"NE",(IF(U24&gt;=($V$4/2),"DA","NE")))</f>
        <v>NE</v>
      </c>
      <c r="W24" s="23"/>
      <c r="X24" s="24"/>
      <c r="Y24" s="24"/>
      <c r="Z24" s="24"/>
      <c r="AA24" s="143">
        <f>IF((W25+X25+Y25+Z25)&gt;$AB$4,"GREŠKA",W25+X25+Y25+Z25)</f>
        <v>0</v>
      </c>
      <c r="AB24" s="138" t="str">
        <f>IF(AA24=0,"NE",(IF(AA24&gt;=($AB$4/2),"DA","NE")))</f>
        <v>NE</v>
      </c>
      <c r="AC24" s="23"/>
      <c r="AD24" s="24"/>
      <c r="AE24" s="24"/>
      <c r="AF24" s="24"/>
      <c r="AG24" s="143">
        <f t="shared" ref="AG24" si="154">IF((AC25+AD25+AE25+AF25)&gt;$AH$4,"GREŠKA",AC25+AD25+AE25+AF25)</f>
        <v>0</v>
      </c>
      <c r="AH24" s="138" t="str">
        <f t="shared" ref="AH24" si="155">IF(AG24=0,"NE",(IF(AG24&gt;=($AH$4/2),"DA","NE")))</f>
        <v>NE</v>
      </c>
      <c r="AI24" s="23"/>
      <c r="AJ24" s="24"/>
      <c r="AK24" s="24"/>
      <c r="AL24" s="24"/>
      <c r="AM24" s="141">
        <f t="shared" ref="AM24" si="156">IF((AI25+AJ25+AK25+AL25)&gt;$AN$4,"GREŠKA",AI25+AJ25+AK25+AL25)</f>
        <v>0</v>
      </c>
      <c r="AN24" s="138" t="str">
        <f t="shared" ref="AN24" si="157">IF(AM24=0,"NE",(IF(AM24&gt;=($AN$4/2),"DA","NE")))</f>
        <v>NE</v>
      </c>
      <c r="AO24" s="23"/>
      <c r="AP24" s="24"/>
      <c r="AQ24" s="24"/>
      <c r="AR24" s="24"/>
      <c r="AS24" s="141">
        <f t="shared" ref="AS24" si="158">IF((AO25+AP25+AQ25+AR25)&gt;$AT$4,"GREŠKA",AO25+AP25+AQ25+AR25)</f>
        <v>0</v>
      </c>
      <c r="AT24" s="138" t="str">
        <f t="shared" ref="AT24" si="159">IF(AS24=0,"NE",(IF(AS24&gt;=($AT$4/2),"DA","NE")))</f>
        <v>NE</v>
      </c>
      <c r="AU24" s="136">
        <f t="shared" ref="AU24" si="160">IF(AND(J24="da",P24="da",V24="da",AB24="da",AH24="da",AN24="da",AT24="da"),I24+O24+U24+AA24+AS24+AM24+AG24,0)</f>
        <v>0</v>
      </c>
      <c r="AV24" s="134" t="str">
        <f t="shared" ref="AV24" si="161">IF(OR(COUNTIF(J24:AT25,"ne")&gt;3,COUNTIF(J24:AT25,"ne")=0),"NE",COUNTIF(J24:AT25,"ne"))</f>
        <v>NE</v>
      </c>
      <c r="AW24" s="118" t="str">
        <f t="shared" ref="AW24" si="162">IF(SUM(COUNTBLANK(E24:H24),COUNTBLANK(K24:N24),COUNTBLANK(Q24:T24),COUNTBLANK(W24:Z24),COUNTBLANK(AC24:AF24),COUNTBLANK(AI24:AL24),COUNTBLANK(AO24:AR24))=28,"NE","DA")</f>
        <v>NE</v>
      </c>
      <c r="AX24" s="129"/>
      <c r="AY24" s="123" t="str">
        <f>J24</f>
        <v>NE</v>
      </c>
      <c r="AZ24" s="123" t="str">
        <f>P24</f>
        <v>NE</v>
      </c>
      <c r="BA24" s="123" t="str">
        <f>V24</f>
        <v>NE</v>
      </c>
      <c r="BB24" s="123" t="str">
        <f>AB24</f>
        <v>NE</v>
      </c>
      <c r="BC24" s="123" t="str">
        <f>AH24</f>
        <v>NE</v>
      </c>
      <c r="BD24" s="123" t="str">
        <f>AN24</f>
        <v>NE</v>
      </c>
      <c r="BE24" s="123" t="str">
        <f>AT24</f>
        <v>NE</v>
      </c>
      <c r="BF24" s="116" t="str">
        <f t="shared" ref="BF24" si="163">IF(AU24&lt;50, "NE",IF(AU24&lt;60,2,IF(AU24&lt;75,3,IF(AU24&lt;90,4,5))))</f>
        <v>NE</v>
      </c>
    </row>
    <row r="25" spans="1:58" ht="15.75" customHeight="1" thickBot="1" x14ac:dyDescent="0.3">
      <c r="A25" s="146"/>
      <c r="B25" s="148"/>
      <c r="C25" s="148"/>
      <c r="D25" s="27" t="s">
        <v>20</v>
      </c>
      <c r="E25" s="28">
        <f>IF($E$7=0,0,$E$7/$E$6*E24)</f>
        <v>0</v>
      </c>
      <c r="F25" s="28">
        <f>IF($F$7=0,0,$F$7/$F$6*F24)</f>
        <v>0</v>
      </c>
      <c r="G25" s="28">
        <f>IF($G$7=0,0,$G$7/$G$6*G24)</f>
        <v>0</v>
      </c>
      <c r="H25" s="28">
        <f>IF($H$7=0,0,$H$7/$H$6*H24)</f>
        <v>0</v>
      </c>
      <c r="I25" s="142"/>
      <c r="J25" s="139"/>
      <c r="K25" s="29">
        <f>IF($K$7=0,0,$K$7/$K$6*K24)</f>
        <v>0</v>
      </c>
      <c r="L25" s="28">
        <f>IF($L$7=0,0,$L$7/$L$6*L24)</f>
        <v>0</v>
      </c>
      <c r="M25" s="28">
        <f>IF($M$7=0,0,$M$7/$M$6*M24)</f>
        <v>0</v>
      </c>
      <c r="N25" s="28">
        <f>IF($N$7=0,0,$N$7/$N$6*N24)</f>
        <v>0</v>
      </c>
      <c r="O25" s="142"/>
      <c r="P25" s="139"/>
      <c r="Q25" s="29">
        <f>IF($Q$7=0,0,$Q$7/$Q$6*Q24)</f>
        <v>0</v>
      </c>
      <c r="R25" s="28">
        <f>IF($R$7=0,0,$R$7/$R$6*R24)</f>
        <v>0</v>
      </c>
      <c r="S25" s="28">
        <f>IF($S$7=0,0,$S$7/$S$6*S24)</f>
        <v>0</v>
      </c>
      <c r="T25" s="28">
        <f>IF($T$7=0,0,$T$7/$T$6*T24)</f>
        <v>0</v>
      </c>
      <c r="U25" s="142"/>
      <c r="V25" s="139"/>
      <c r="W25" s="29">
        <f>IF($W$7=0,0,$W$7/$W$6*W24)</f>
        <v>0</v>
      </c>
      <c r="X25" s="28">
        <f>IF($X$7=0,0,$X$7/$X$6*X24)</f>
        <v>0</v>
      </c>
      <c r="Y25" s="28">
        <f>IF($Y$7=0,0,$Y$7/$Y$6*Y24)</f>
        <v>0</v>
      </c>
      <c r="Z25" s="28">
        <f>IF($Z$7=0,0,$Z$7/$Z$6*Z24)</f>
        <v>0</v>
      </c>
      <c r="AA25" s="142"/>
      <c r="AB25" s="139"/>
      <c r="AC25" s="29">
        <f t="shared" ref="AC25" si="164">IF($AC$7=0,0,$AC$7/$AC$6*AC24)</f>
        <v>0</v>
      </c>
      <c r="AD25" s="28">
        <f t="shared" ref="AD25" si="165">IF($AD$7=0,0,$AD$7/$AD$6*AD24)</f>
        <v>0</v>
      </c>
      <c r="AE25" s="28">
        <f t="shared" ref="AE25" si="166">IF($AE$7=0,0,$AE$7/$AE$6*AE24)</f>
        <v>0</v>
      </c>
      <c r="AF25" s="28">
        <f t="shared" ref="AF25" si="167">IF($AF$7=0,0,$AF$7/$AF$6*AF24)</f>
        <v>0</v>
      </c>
      <c r="AG25" s="144"/>
      <c r="AH25" s="140"/>
      <c r="AI25" s="30">
        <f t="shared" ref="AI25" si="168">IF($AI$7=0,0,$AI$7/$AI$6*AI24)</f>
        <v>0</v>
      </c>
      <c r="AJ25" s="30">
        <f t="shared" ref="AJ25" si="169">IF($AJ$7=0,0,$AJ$7/$AJ$6*AJ24)</f>
        <v>0</v>
      </c>
      <c r="AK25" s="30">
        <f t="shared" ref="AK25" si="170">IF($AK$7=0,0,$AK$7/$AK$6*AK24)</f>
        <v>0</v>
      </c>
      <c r="AL25" s="30">
        <f t="shared" ref="AL25" si="171">IF($AL$7=0,0,$AL$7/$AL$6*AL24)</f>
        <v>0</v>
      </c>
      <c r="AM25" s="142"/>
      <c r="AN25" s="139"/>
      <c r="AO25" s="30">
        <f t="shared" ref="AO25" si="172">IF($AO$7=0,0,$AO$7/$AO$6*AO24)</f>
        <v>0</v>
      </c>
      <c r="AP25" s="30">
        <f t="shared" ref="AP25" si="173">IF($AP$7=0,0,$AP$7/$AP$6*AP24)</f>
        <v>0</v>
      </c>
      <c r="AQ25" s="30">
        <f t="shared" ref="AQ25" si="174">IF($AQ$7=0,0,$AQ$7/$AQ$6*AQ24)</f>
        <v>0</v>
      </c>
      <c r="AR25" s="114">
        <f t="shared" ref="AR25" si="175">IF($AR$7=0,0,$AR$7/$AR$6*AR24)</f>
        <v>0</v>
      </c>
      <c r="AS25" s="142"/>
      <c r="AT25" s="139"/>
      <c r="AU25" s="137"/>
      <c r="AV25" s="135"/>
      <c r="AW25" s="119"/>
      <c r="AX25" s="130"/>
      <c r="AY25" s="124"/>
      <c r="AZ25" s="124"/>
      <c r="BA25" s="124"/>
      <c r="BB25" s="124"/>
      <c r="BC25" s="124"/>
      <c r="BD25" s="124"/>
      <c r="BE25" s="124"/>
      <c r="BF25" s="117"/>
    </row>
    <row r="26" spans="1:58" ht="15" customHeight="1" x14ac:dyDescent="0.25">
      <c r="A26" s="145">
        <v>10</v>
      </c>
      <c r="B26" s="147" t="str">
        <f>'Popis studenata'!B11</f>
        <v xml:space="preserve"> </v>
      </c>
      <c r="C26" s="147">
        <f>'Popis studenata'!C11</f>
        <v>0</v>
      </c>
      <c r="D26" s="22" t="s">
        <v>19</v>
      </c>
      <c r="E26" s="23"/>
      <c r="F26" s="24"/>
      <c r="G26" s="24"/>
      <c r="H26" s="24"/>
      <c r="I26" s="143">
        <f>IF((E27+F27+G27+H27)&gt;$J$4,"GREŠKA",E27+F27+G27+H27)</f>
        <v>0</v>
      </c>
      <c r="J26" s="138" t="str">
        <f>IF(I26=0,"NE",(IF(I26&gt;=($J$4/2),"DA","NE")))</f>
        <v>NE</v>
      </c>
      <c r="K26" s="23"/>
      <c r="L26" s="24"/>
      <c r="M26" s="24"/>
      <c r="N26" s="24"/>
      <c r="O26" s="143">
        <f>IF((K27+L27+M27+N27)&gt;$P$4,"GREŠKA",K27+L27+M27+N27)</f>
        <v>0</v>
      </c>
      <c r="P26" s="138" t="str">
        <f>IF(O26=0,"NE",(IF(O26&gt;=($P$4/2),"DA","NE")))</f>
        <v>NE</v>
      </c>
      <c r="Q26" s="23"/>
      <c r="R26" s="24"/>
      <c r="S26" s="24"/>
      <c r="T26" s="24"/>
      <c r="U26" s="143">
        <f>IF((Q27+R27+S27+T27)&gt;$V$4,"GREŠKA",Q27+R27+S27+T27)</f>
        <v>0</v>
      </c>
      <c r="V26" s="138" t="str">
        <f>IF(U26=0,"NE",(IF(U26&gt;=($V$4/2),"DA","NE")))</f>
        <v>NE</v>
      </c>
      <c r="W26" s="23"/>
      <c r="X26" s="24"/>
      <c r="Y26" s="24"/>
      <c r="Z26" s="24"/>
      <c r="AA26" s="143">
        <f>IF((W27+X27+Y27+Z27)&gt;$AB$4,"GREŠKA",W27+X27+Y27+Z27)</f>
        <v>0</v>
      </c>
      <c r="AB26" s="138" t="str">
        <f>IF(AA26=0,"NE",(IF(AA26&gt;=($AB$4/2),"DA","NE")))</f>
        <v>NE</v>
      </c>
      <c r="AC26" s="23"/>
      <c r="AD26" s="24"/>
      <c r="AE26" s="24"/>
      <c r="AF26" s="24"/>
      <c r="AG26" s="143">
        <f t="shared" ref="AG26" si="176">IF((AC27+AD27+AE27+AF27)&gt;$AH$4,"GREŠKA",AC27+AD27+AE27+AF27)</f>
        <v>0</v>
      </c>
      <c r="AH26" s="138" t="str">
        <f t="shared" ref="AH26" si="177">IF(AG26=0,"NE",(IF(AG26&gt;=($AH$4/2),"DA","NE")))</f>
        <v>NE</v>
      </c>
      <c r="AI26" s="23"/>
      <c r="AJ26" s="24"/>
      <c r="AK26" s="24"/>
      <c r="AL26" s="24"/>
      <c r="AM26" s="141">
        <f t="shared" ref="AM26" si="178">IF((AI27+AJ27+AK27+AL27)&gt;$AN$4,"GREŠKA",AI27+AJ27+AK27+AL27)</f>
        <v>0</v>
      </c>
      <c r="AN26" s="138" t="str">
        <f t="shared" ref="AN26" si="179">IF(AM26=0,"NE",(IF(AM26&gt;=($AN$4/2),"DA","NE")))</f>
        <v>NE</v>
      </c>
      <c r="AO26" s="23"/>
      <c r="AP26" s="24"/>
      <c r="AQ26" s="24"/>
      <c r="AR26" s="24"/>
      <c r="AS26" s="141">
        <f t="shared" ref="AS26" si="180">IF((AO27+AP27+AQ27+AR27)&gt;$AT$4,"GREŠKA",AO27+AP27+AQ27+AR27)</f>
        <v>0</v>
      </c>
      <c r="AT26" s="138" t="str">
        <f t="shared" ref="AT26" si="181">IF(AS26=0,"NE",(IF(AS26&gt;=($AT$4/2),"DA","NE")))</f>
        <v>NE</v>
      </c>
      <c r="AU26" s="136">
        <f t="shared" ref="AU26" si="182">IF(AND(J26="da",P26="da",V26="da",AB26="da",AH26="da",AN26="da",AT26="da"),I26+O26+U26+AA26+AS26+AM26+AG26,0)</f>
        <v>0</v>
      </c>
      <c r="AV26" s="134" t="str">
        <f t="shared" ref="AV26" si="183">IF(OR(COUNTIF(J26:AT27,"ne")&gt;3,COUNTIF(J26:AT27,"ne")=0),"NE",COUNTIF(J26:AT27,"ne"))</f>
        <v>NE</v>
      </c>
      <c r="AW26" s="118" t="str">
        <f t="shared" ref="AW26" si="184">IF(SUM(COUNTBLANK(E26:H26),COUNTBLANK(K26:N26),COUNTBLANK(Q26:T26),COUNTBLANK(W26:Z26),COUNTBLANK(AC26:AF26),COUNTBLANK(AI26:AL26),COUNTBLANK(AO26:AR26))=28,"NE","DA")</f>
        <v>NE</v>
      </c>
      <c r="AX26" s="129"/>
      <c r="AY26" s="123" t="str">
        <f>J26</f>
        <v>NE</v>
      </c>
      <c r="AZ26" s="123" t="str">
        <f>P26</f>
        <v>NE</v>
      </c>
      <c r="BA26" s="123" t="str">
        <f>V26</f>
        <v>NE</v>
      </c>
      <c r="BB26" s="123" t="str">
        <f>AB26</f>
        <v>NE</v>
      </c>
      <c r="BC26" s="123" t="str">
        <f>AH26</f>
        <v>NE</v>
      </c>
      <c r="BD26" s="123" t="str">
        <f>AN26</f>
        <v>NE</v>
      </c>
      <c r="BE26" s="123" t="str">
        <f>AT26</f>
        <v>NE</v>
      </c>
      <c r="BF26" s="116" t="str">
        <f t="shared" ref="BF26" si="185">IF(AU26&lt;50, "NE",IF(AU26&lt;60,2,IF(AU26&lt;75,3,IF(AU26&lt;90,4,5))))</f>
        <v>NE</v>
      </c>
    </row>
    <row r="27" spans="1:58" ht="15.75" customHeight="1" thickBot="1" x14ac:dyDescent="0.3">
      <c r="A27" s="146"/>
      <c r="B27" s="148"/>
      <c r="C27" s="148"/>
      <c r="D27" s="27" t="s">
        <v>20</v>
      </c>
      <c r="E27" s="28">
        <f>IF($E$7=0,0,$E$7/$E$6*E26)</f>
        <v>0</v>
      </c>
      <c r="F27" s="28">
        <f>IF($F$7=0,0,$F$7/$F$6*F26)</f>
        <v>0</v>
      </c>
      <c r="G27" s="28">
        <f>IF($G$7=0,0,$G$7/$G$6*G26)</f>
        <v>0</v>
      </c>
      <c r="H27" s="28">
        <f>IF($H$7=0,0,$H$7/$H$6*H26)</f>
        <v>0</v>
      </c>
      <c r="I27" s="142"/>
      <c r="J27" s="139"/>
      <c r="K27" s="29">
        <f>IF($K$7=0,0,$K$7/$K$6*K26)</f>
        <v>0</v>
      </c>
      <c r="L27" s="28">
        <f>IF($L$7=0,0,$L$7/$L$6*L26)</f>
        <v>0</v>
      </c>
      <c r="M27" s="28">
        <f>IF($M$7=0,0,$M$7/$M$6*M26)</f>
        <v>0</v>
      </c>
      <c r="N27" s="28">
        <f>IF($N$7=0,0,$N$7/$N$6*N26)</f>
        <v>0</v>
      </c>
      <c r="O27" s="142"/>
      <c r="P27" s="139"/>
      <c r="Q27" s="29">
        <f>IF($Q$7=0,0,$Q$7/$Q$6*Q26)</f>
        <v>0</v>
      </c>
      <c r="R27" s="28">
        <f>IF($R$7=0,0,$R$7/$R$6*R26)</f>
        <v>0</v>
      </c>
      <c r="S27" s="28">
        <f>IF($S$7=0,0,$S$7/$S$6*S26)</f>
        <v>0</v>
      </c>
      <c r="T27" s="28">
        <f>IF($T$7=0,0,$T$7/$T$6*T26)</f>
        <v>0</v>
      </c>
      <c r="U27" s="142"/>
      <c r="V27" s="139"/>
      <c r="W27" s="29">
        <f>IF($W$7=0,0,$W$7/$W$6*W26)</f>
        <v>0</v>
      </c>
      <c r="X27" s="28">
        <f>IF($X$7=0,0,$X$7/$X$6*X26)</f>
        <v>0</v>
      </c>
      <c r="Y27" s="28">
        <f>IF($Y$7=0,0,$Y$7/$Y$6*Y26)</f>
        <v>0</v>
      </c>
      <c r="Z27" s="28">
        <f>IF($Z$7=0,0,$Z$7/$Z$6*Z26)</f>
        <v>0</v>
      </c>
      <c r="AA27" s="142"/>
      <c r="AB27" s="139"/>
      <c r="AC27" s="29">
        <f t="shared" ref="AC27" si="186">IF($AC$7=0,0,$AC$7/$AC$6*AC26)</f>
        <v>0</v>
      </c>
      <c r="AD27" s="28">
        <f t="shared" ref="AD27" si="187">IF($AD$7=0,0,$AD$7/$AD$6*AD26)</f>
        <v>0</v>
      </c>
      <c r="AE27" s="28">
        <f t="shared" ref="AE27" si="188">IF($AE$7=0,0,$AE$7/$AE$6*AE26)</f>
        <v>0</v>
      </c>
      <c r="AF27" s="28">
        <f t="shared" ref="AF27" si="189">IF($AF$7=0,0,$AF$7/$AF$6*AF26)</f>
        <v>0</v>
      </c>
      <c r="AG27" s="144"/>
      <c r="AH27" s="140"/>
      <c r="AI27" s="30">
        <f t="shared" ref="AI27" si="190">IF($AI$7=0,0,$AI$7/$AI$6*AI26)</f>
        <v>0</v>
      </c>
      <c r="AJ27" s="30">
        <f t="shared" ref="AJ27" si="191">IF($AJ$7=0,0,$AJ$7/$AJ$6*AJ26)</f>
        <v>0</v>
      </c>
      <c r="AK27" s="30">
        <f t="shared" ref="AK27" si="192">IF($AK$7=0,0,$AK$7/$AK$6*AK26)</f>
        <v>0</v>
      </c>
      <c r="AL27" s="30">
        <f t="shared" ref="AL27" si="193">IF($AL$7=0,0,$AL$7/$AL$6*AL26)</f>
        <v>0</v>
      </c>
      <c r="AM27" s="142"/>
      <c r="AN27" s="139"/>
      <c r="AO27" s="30">
        <f t="shared" ref="AO27" si="194">IF($AO$7=0,0,$AO$7/$AO$6*AO26)</f>
        <v>0</v>
      </c>
      <c r="AP27" s="30">
        <f t="shared" ref="AP27" si="195">IF($AP$7=0,0,$AP$7/$AP$6*AP26)</f>
        <v>0</v>
      </c>
      <c r="AQ27" s="30">
        <f t="shared" ref="AQ27" si="196">IF($AQ$7=0,0,$AQ$7/$AQ$6*AQ26)</f>
        <v>0</v>
      </c>
      <c r="AR27" s="114">
        <f t="shared" ref="AR27" si="197">IF($AR$7=0,0,$AR$7/$AR$6*AR26)</f>
        <v>0</v>
      </c>
      <c r="AS27" s="142"/>
      <c r="AT27" s="139"/>
      <c r="AU27" s="137"/>
      <c r="AV27" s="135"/>
      <c r="AW27" s="119"/>
      <c r="AX27" s="130"/>
      <c r="AY27" s="124"/>
      <c r="AZ27" s="124"/>
      <c r="BA27" s="124"/>
      <c r="BB27" s="124"/>
      <c r="BC27" s="124"/>
      <c r="BD27" s="124"/>
      <c r="BE27" s="124"/>
      <c r="BF27" s="117"/>
    </row>
    <row r="28" spans="1:58" ht="15" customHeight="1" x14ac:dyDescent="0.25">
      <c r="A28" s="145">
        <v>11</v>
      </c>
      <c r="B28" s="147" t="str">
        <f>'Popis studenata'!B12</f>
        <v xml:space="preserve"> </v>
      </c>
      <c r="C28" s="147">
        <f>'Popis studenata'!C12</f>
        <v>0</v>
      </c>
      <c r="D28" s="22" t="s">
        <v>19</v>
      </c>
      <c r="E28" s="23"/>
      <c r="F28" s="24"/>
      <c r="G28" s="24"/>
      <c r="H28" s="24"/>
      <c r="I28" s="143">
        <f>IF((E29+F29+G29+H29)&gt;$J$4,"GREŠKA",E29+F29+G29+H29)</f>
        <v>0</v>
      </c>
      <c r="J28" s="138" t="str">
        <f>IF(I28=0,"NE",(IF(I28&gt;=($J$4/2),"DA","NE")))</f>
        <v>NE</v>
      </c>
      <c r="K28" s="23"/>
      <c r="L28" s="24"/>
      <c r="M28" s="24"/>
      <c r="N28" s="24"/>
      <c r="O28" s="143">
        <f>IF((K29+L29+M29+N29)&gt;$P$4,"GREŠKA",K29+L29+M29+N29)</f>
        <v>0</v>
      </c>
      <c r="P28" s="138" t="str">
        <f>IF(O28=0,"NE",(IF(O28&gt;=($P$4/2),"DA","NE")))</f>
        <v>NE</v>
      </c>
      <c r="Q28" s="23"/>
      <c r="R28" s="24"/>
      <c r="S28" s="24"/>
      <c r="T28" s="24"/>
      <c r="U28" s="143">
        <f>IF((Q29+R29+S29+T29)&gt;$V$4,"GREŠKA",Q29+R29+S29+T29)</f>
        <v>0</v>
      </c>
      <c r="V28" s="138" t="str">
        <f>IF(U28=0,"NE",(IF(U28&gt;=($V$4/2),"DA","NE")))</f>
        <v>NE</v>
      </c>
      <c r="W28" s="23"/>
      <c r="X28" s="24"/>
      <c r="Y28" s="24"/>
      <c r="Z28" s="24"/>
      <c r="AA28" s="143">
        <f>IF((W29+X29+Y29+Z29)&gt;$AB$4,"GREŠKA",W29+X29+Y29+Z29)</f>
        <v>0</v>
      </c>
      <c r="AB28" s="138" t="str">
        <f>IF(AA28=0,"NE",(IF(AA28&gt;=($AB$4/2),"DA","NE")))</f>
        <v>NE</v>
      </c>
      <c r="AC28" s="23"/>
      <c r="AD28" s="24"/>
      <c r="AE28" s="24"/>
      <c r="AF28" s="24"/>
      <c r="AG28" s="143">
        <f t="shared" ref="AG28" si="198">IF((AC29+AD29+AE29+AF29)&gt;$AH$4,"GREŠKA",AC29+AD29+AE29+AF29)</f>
        <v>0</v>
      </c>
      <c r="AH28" s="138" t="str">
        <f t="shared" ref="AH28" si="199">IF(AG28=0,"NE",(IF(AG28&gt;=($AH$4/2),"DA","NE")))</f>
        <v>NE</v>
      </c>
      <c r="AI28" s="23"/>
      <c r="AJ28" s="24"/>
      <c r="AK28" s="24"/>
      <c r="AL28" s="24"/>
      <c r="AM28" s="141">
        <f t="shared" ref="AM28" si="200">IF((AI29+AJ29+AK29+AL29)&gt;$AN$4,"GREŠKA",AI29+AJ29+AK29+AL29)</f>
        <v>0</v>
      </c>
      <c r="AN28" s="138" t="str">
        <f t="shared" ref="AN28" si="201">IF(AM28=0,"NE",(IF(AM28&gt;=($AN$4/2),"DA","NE")))</f>
        <v>NE</v>
      </c>
      <c r="AO28" s="23"/>
      <c r="AP28" s="24"/>
      <c r="AQ28" s="24"/>
      <c r="AR28" s="24"/>
      <c r="AS28" s="141">
        <f t="shared" ref="AS28" si="202">IF((AO29+AP29+AQ29+AR29)&gt;$AT$4,"GREŠKA",AO29+AP29+AQ29+AR29)</f>
        <v>0</v>
      </c>
      <c r="AT28" s="138" t="str">
        <f t="shared" ref="AT28" si="203">IF(AS28=0,"NE",(IF(AS28&gt;=($AT$4/2),"DA","NE")))</f>
        <v>NE</v>
      </c>
      <c r="AU28" s="136">
        <f t="shared" ref="AU28" si="204">IF(AND(J28="da",P28="da",V28="da",AB28="da",AH28="da",AN28="da",AT28="da"),I28+O28+U28+AA28+AS28+AM28+AG28,0)</f>
        <v>0</v>
      </c>
      <c r="AV28" s="134" t="str">
        <f t="shared" ref="AV28" si="205">IF(OR(COUNTIF(J28:AT29,"ne")&gt;3,COUNTIF(J28:AT29,"ne")=0),"NE",COUNTIF(J28:AT29,"ne"))</f>
        <v>NE</v>
      </c>
      <c r="AW28" s="118" t="str">
        <f t="shared" ref="AW28" si="206">IF(SUM(COUNTBLANK(E28:H28),COUNTBLANK(K28:N28),COUNTBLANK(Q28:T28),COUNTBLANK(W28:Z28),COUNTBLANK(AC28:AF28),COUNTBLANK(AI28:AL28),COUNTBLANK(AO28:AR28))=28,"NE","DA")</f>
        <v>NE</v>
      </c>
      <c r="AX28" s="129"/>
      <c r="AY28" s="123" t="str">
        <f>J28</f>
        <v>NE</v>
      </c>
      <c r="AZ28" s="123" t="str">
        <f>P28</f>
        <v>NE</v>
      </c>
      <c r="BA28" s="123" t="str">
        <f>V28</f>
        <v>NE</v>
      </c>
      <c r="BB28" s="123" t="str">
        <f>AB28</f>
        <v>NE</v>
      </c>
      <c r="BC28" s="123" t="str">
        <f>AH28</f>
        <v>NE</v>
      </c>
      <c r="BD28" s="123" t="str">
        <f>AN28</f>
        <v>NE</v>
      </c>
      <c r="BE28" s="123" t="str">
        <f>AT28</f>
        <v>NE</v>
      </c>
      <c r="BF28" s="116" t="str">
        <f t="shared" ref="BF28" si="207">IF(AU28&lt;50, "NE",IF(AU28&lt;60,2,IF(AU28&lt;75,3,IF(AU28&lt;90,4,5))))</f>
        <v>NE</v>
      </c>
    </row>
    <row r="29" spans="1:58" ht="15.75" customHeight="1" thickBot="1" x14ac:dyDescent="0.3">
      <c r="A29" s="146"/>
      <c r="B29" s="148"/>
      <c r="C29" s="148"/>
      <c r="D29" s="27" t="s">
        <v>20</v>
      </c>
      <c r="E29" s="28">
        <f>IF($E$7=0,0,$E$7/$E$6*E28)</f>
        <v>0</v>
      </c>
      <c r="F29" s="28">
        <f>IF($F$7=0,0,$F$7/$F$6*F28)</f>
        <v>0</v>
      </c>
      <c r="G29" s="28">
        <f>IF($G$7=0,0,$G$7/$G$6*G28)</f>
        <v>0</v>
      </c>
      <c r="H29" s="28">
        <f>IF($H$7=0,0,$H$7/$H$6*H28)</f>
        <v>0</v>
      </c>
      <c r="I29" s="142"/>
      <c r="J29" s="139"/>
      <c r="K29" s="29">
        <f>IF($K$7=0,0,$K$7/$K$6*K28)</f>
        <v>0</v>
      </c>
      <c r="L29" s="28">
        <f>IF($L$7=0,0,$L$7/$L$6*L28)</f>
        <v>0</v>
      </c>
      <c r="M29" s="28">
        <f>IF($M$7=0,0,$M$7/$M$6*M28)</f>
        <v>0</v>
      </c>
      <c r="N29" s="28">
        <f>IF($N$7=0,0,$N$7/$N$6*N28)</f>
        <v>0</v>
      </c>
      <c r="O29" s="142"/>
      <c r="P29" s="139"/>
      <c r="Q29" s="29">
        <f>IF($Q$7=0,0,$Q$7/$Q$6*Q28)</f>
        <v>0</v>
      </c>
      <c r="R29" s="28">
        <f>IF($R$7=0,0,$R$7/$R$6*R28)</f>
        <v>0</v>
      </c>
      <c r="S29" s="28">
        <f>IF($S$7=0,0,$S$7/$S$6*S28)</f>
        <v>0</v>
      </c>
      <c r="T29" s="28">
        <f>IF($T$7=0,0,$T$7/$T$6*T28)</f>
        <v>0</v>
      </c>
      <c r="U29" s="142"/>
      <c r="V29" s="139"/>
      <c r="W29" s="29">
        <f>IF($W$7=0,0,$W$7/$W$6*W28)</f>
        <v>0</v>
      </c>
      <c r="X29" s="28">
        <f>IF($X$7=0,0,$X$7/$X$6*X28)</f>
        <v>0</v>
      </c>
      <c r="Y29" s="28">
        <f>IF($Y$7=0,0,$Y$7/$Y$6*Y28)</f>
        <v>0</v>
      </c>
      <c r="Z29" s="28">
        <f>IF($Z$7=0,0,$Z$7/$Z$6*Z28)</f>
        <v>0</v>
      </c>
      <c r="AA29" s="142"/>
      <c r="AB29" s="139"/>
      <c r="AC29" s="29">
        <f t="shared" ref="AC29" si="208">IF($AC$7=0,0,$AC$7/$AC$6*AC28)</f>
        <v>0</v>
      </c>
      <c r="AD29" s="28">
        <f t="shared" ref="AD29" si="209">IF($AD$7=0,0,$AD$7/$AD$6*AD28)</f>
        <v>0</v>
      </c>
      <c r="AE29" s="28">
        <f t="shared" ref="AE29" si="210">IF($AE$7=0,0,$AE$7/$AE$6*AE28)</f>
        <v>0</v>
      </c>
      <c r="AF29" s="28">
        <f t="shared" ref="AF29" si="211">IF($AF$7=0,0,$AF$7/$AF$6*AF28)</f>
        <v>0</v>
      </c>
      <c r="AG29" s="144"/>
      <c r="AH29" s="140"/>
      <c r="AI29" s="30">
        <f t="shared" ref="AI29" si="212">IF($AI$7=0,0,$AI$7/$AI$6*AI28)</f>
        <v>0</v>
      </c>
      <c r="AJ29" s="30">
        <f t="shared" ref="AJ29" si="213">IF($AJ$7=0,0,$AJ$7/$AJ$6*AJ28)</f>
        <v>0</v>
      </c>
      <c r="AK29" s="30">
        <f t="shared" ref="AK29" si="214">IF($AK$7=0,0,$AK$7/$AK$6*AK28)</f>
        <v>0</v>
      </c>
      <c r="AL29" s="30">
        <f t="shared" ref="AL29" si="215">IF($AL$7=0,0,$AL$7/$AL$6*AL28)</f>
        <v>0</v>
      </c>
      <c r="AM29" s="142"/>
      <c r="AN29" s="139"/>
      <c r="AO29" s="30">
        <f t="shared" ref="AO29" si="216">IF($AO$7=0,0,$AO$7/$AO$6*AO28)</f>
        <v>0</v>
      </c>
      <c r="AP29" s="30">
        <f t="shared" ref="AP29" si="217">IF($AP$7=0,0,$AP$7/$AP$6*AP28)</f>
        <v>0</v>
      </c>
      <c r="AQ29" s="30">
        <f t="shared" ref="AQ29" si="218">IF($AQ$7=0,0,$AQ$7/$AQ$6*AQ28)</f>
        <v>0</v>
      </c>
      <c r="AR29" s="114">
        <f t="shared" ref="AR29" si="219">IF($AR$7=0,0,$AR$7/$AR$6*AR28)</f>
        <v>0</v>
      </c>
      <c r="AS29" s="142"/>
      <c r="AT29" s="139"/>
      <c r="AU29" s="137"/>
      <c r="AV29" s="135"/>
      <c r="AW29" s="119"/>
      <c r="AX29" s="130"/>
      <c r="AY29" s="124"/>
      <c r="AZ29" s="124"/>
      <c r="BA29" s="124"/>
      <c r="BB29" s="124"/>
      <c r="BC29" s="124"/>
      <c r="BD29" s="124"/>
      <c r="BE29" s="124"/>
      <c r="BF29" s="117"/>
    </row>
    <row r="30" spans="1:58" ht="15" customHeight="1" x14ac:dyDescent="0.25">
      <c r="A30" s="145">
        <v>12</v>
      </c>
      <c r="B30" s="147" t="str">
        <f>'Popis studenata'!B13</f>
        <v xml:space="preserve"> </v>
      </c>
      <c r="C30" s="147">
        <f>'Popis studenata'!C13</f>
        <v>0</v>
      </c>
      <c r="D30" s="22" t="s">
        <v>19</v>
      </c>
      <c r="E30" s="23"/>
      <c r="F30" s="24"/>
      <c r="G30" s="24"/>
      <c r="H30" s="24"/>
      <c r="I30" s="143">
        <f>IF((E31+F31+G31+H31)&gt;$J$4,"GREŠKA",E31+F31+G31+H31)</f>
        <v>0</v>
      </c>
      <c r="J30" s="138" t="str">
        <f>IF(I30=0,"NE",(IF(I30&gt;=($J$4/2),"DA","NE")))</f>
        <v>NE</v>
      </c>
      <c r="K30" s="23"/>
      <c r="L30" s="24"/>
      <c r="M30" s="24"/>
      <c r="N30" s="24"/>
      <c r="O30" s="143">
        <f>IF((K31+L31+M31+N31)&gt;$P$4,"GREŠKA",K31+L31+M31+N31)</f>
        <v>0</v>
      </c>
      <c r="P30" s="138" t="str">
        <f>IF(O30=0,"NE",(IF(O30&gt;=($P$4/2),"DA","NE")))</f>
        <v>NE</v>
      </c>
      <c r="Q30" s="23"/>
      <c r="R30" s="24"/>
      <c r="S30" s="24"/>
      <c r="T30" s="24"/>
      <c r="U30" s="143">
        <f>IF((Q31+R31+S31+T31)&gt;$V$4,"GREŠKA",Q31+R31+S31+T31)</f>
        <v>0</v>
      </c>
      <c r="V30" s="138" t="str">
        <f>IF(U30=0,"NE",(IF(U30&gt;=($V$4/2),"DA","NE")))</f>
        <v>NE</v>
      </c>
      <c r="W30" s="23"/>
      <c r="X30" s="24"/>
      <c r="Y30" s="24"/>
      <c r="Z30" s="24"/>
      <c r="AA30" s="143">
        <f>IF((W31+X31+Y31+Z31)&gt;$AB$4,"GREŠKA",W31+X31+Y31+Z31)</f>
        <v>0</v>
      </c>
      <c r="AB30" s="138" t="str">
        <f>IF(AA30=0,"NE",(IF(AA30&gt;=($AB$4/2),"DA","NE")))</f>
        <v>NE</v>
      </c>
      <c r="AC30" s="23"/>
      <c r="AD30" s="24"/>
      <c r="AE30" s="24"/>
      <c r="AF30" s="24"/>
      <c r="AG30" s="143">
        <f t="shared" ref="AG30" si="220">IF((AC31+AD31+AE31+AF31)&gt;$AH$4,"GREŠKA",AC31+AD31+AE31+AF31)</f>
        <v>0</v>
      </c>
      <c r="AH30" s="138" t="str">
        <f t="shared" ref="AH30" si="221">IF(AG30=0,"NE",(IF(AG30&gt;=($AH$4/2),"DA","NE")))</f>
        <v>NE</v>
      </c>
      <c r="AI30" s="23"/>
      <c r="AJ30" s="24"/>
      <c r="AK30" s="24"/>
      <c r="AL30" s="24"/>
      <c r="AM30" s="141">
        <f t="shared" ref="AM30" si="222">IF((AI31+AJ31+AK31+AL31)&gt;$AN$4,"GREŠKA",AI31+AJ31+AK31+AL31)</f>
        <v>0</v>
      </c>
      <c r="AN30" s="138" t="str">
        <f t="shared" ref="AN30" si="223">IF(AM30=0,"NE",(IF(AM30&gt;=($AN$4/2),"DA","NE")))</f>
        <v>NE</v>
      </c>
      <c r="AO30" s="23"/>
      <c r="AP30" s="24"/>
      <c r="AQ30" s="24"/>
      <c r="AR30" s="24"/>
      <c r="AS30" s="141">
        <f t="shared" ref="AS30" si="224">IF((AO31+AP31+AQ31+AR31)&gt;$AT$4,"GREŠKA",AO31+AP31+AQ31+AR31)</f>
        <v>0</v>
      </c>
      <c r="AT30" s="138" t="str">
        <f t="shared" ref="AT30" si="225">IF(AS30=0,"NE",(IF(AS30&gt;=($AT$4/2),"DA","NE")))</f>
        <v>NE</v>
      </c>
      <c r="AU30" s="136">
        <f t="shared" ref="AU30" si="226">IF(AND(J30="da",P30="da",V30="da",AB30="da",AH30="da",AN30="da",AT30="da"),I30+O30+U30+AA30+AS30+AM30+AG30,0)</f>
        <v>0</v>
      </c>
      <c r="AV30" s="134" t="str">
        <f t="shared" ref="AV30" si="227">IF(OR(COUNTIF(J30:AT31,"ne")&gt;3,COUNTIF(J30:AT31,"ne")=0),"NE",COUNTIF(J30:AT31,"ne"))</f>
        <v>NE</v>
      </c>
      <c r="AW30" s="118" t="str">
        <f t="shared" ref="AW30" si="228">IF(SUM(COUNTBLANK(E30:H30),COUNTBLANK(K30:N30),COUNTBLANK(Q30:T30),COUNTBLANK(W30:Z30),COUNTBLANK(AC30:AF30),COUNTBLANK(AI30:AL30),COUNTBLANK(AO30:AR30))=28,"NE","DA")</f>
        <v>NE</v>
      </c>
      <c r="AX30" s="129"/>
      <c r="AY30" s="123" t="str">
        <f>J30</f>
        <v>NE</v>
      </c>
      <c r="AZ30" s="123" t="str">
        <f>P30</f>
        <v>NE</v>
      </c>
      <c r="BA30" s="123" t="str">
        <f>V30</f>
        <v>NE</v>
      </c>
      <c r="BB30" s="123" t="str">
        <f>AB30</f>
        <v>NE</v>
      </c>
      <c r="BC30" s="123" t="str">
        <f>AH30</f>
        <v>NE</v>
      </c>
      <c r="BD30" s="123" t="str">
        <f>AN30</f>
        <v>NE</v>
      </c>
      <c r="BE30" s="123" t="str">
        <f>AT30</f>
        <v>NE</v>
      </c>
      <c r="BF30" s="116" t="str">
        <f t="shared" ref="BF30" si="229">IF(AU30&lt;50, "NE",IF(AU30&lt;60,2,IF(AU30&lt;75,3,IF(AU30&lt;90,4,5))))</f>
        <v>NE</v>
      </c>
    </row>
    <row r="31" spans="1:58" ht="15.75" customHeight="1" thickBot="1" x14ac:dyDescent="0.3">
      <c r="A31" s="146"/>
      <c r="B31" s="148"/>
      <c r="C31" s="148"/>
      <c r="D31" s="27" t="s">
        <v>20</v>
      </c>
      <c r="E31" s="28">
        <f>IF($E$7=0,0,$E$7/$E$6*E30)</f>
        <v>0</v>
      </c>
      <c r="F31" s="28">
        <f>IF($F$7=0,0,$F$7/$F$6*F30)</f>
        <v>0</v>
      </c>
      <c r="G31" s="28">
        <f>IF($G$7=0,0,$G$7/$G$6*G30)</f>
        <v>0</v>
      </c>
      <c r="H31" s="28">
        <f>IF($H$7=0,0,$H$7/$H$6*H30)</f>
        <v>0</v>
      </c>
      <c r="I31" s="142"/>
      <c r="J31" s="139"/>
      <c r="K31" s="29">
        <f>IF($K$7=0,0,$K$7/$K$6*K30)</f>
        <v>0</v>
      </c>
      <c r="L31" s="28">
        <f>IF($L$7=0,0,$L$7/$L$6*L30)</f>
        <v>0</v>
      </c>
      <c r="M31" s="28">
        <f>IF($M$7=0,0,$M$7/$M$6*M30)</f>
        <v>0</v>
      </c>
      <c r="N31" s="28">
        <f>IF($N$7=0,0,$N$7/$N$6*N30)</f>
        <v>0</v>
      </c>
      <c r="O31" s="142"/>
      <c r="P31" s="139"/>
      <c r="Q31" s="29">
        <f>IF($Q$7=0,0,$Q$7/$Q$6*Q30)</f>
        <v>0</v>
      </c>
      <c r="R31" s="28">
        <f>IF($R$7=0,0,$R$7/$R$6*R30)</f>
        <v>0</v>
      </c>
      <c r="S31" s="28">
        <f>IF($S$7=0,0,$S$7/$S$6*S30)</f>
        <v>0</v>
      </c>
      <c r="T31" s="28">
        <f>IF($T$7=0,0,$T$7/$T$6*T30)</f>
        <v>0</v>
      </c>
      <c r="U31" s="142"/>
      <c r="V31" s="139"/>
      <c r="W31" s="29">
        <f>IF($W$7=0,0,$W$7/$W$6*W30)</f>
        <v>0</v>
      </c>
      <c r="X31" s="28">
        <f>IF($X$7=0,0,$X$7/$X$6*X30)</f>
        <v>0</v>
      </c>
      <c r="Y31" s="28">
        <f>IF($Y$7=0,0,$Y$7/$Y$6*Y30)</f>
        <v>0</v>
      </c>
      <c r="Z31" s="28">
        <f>IF($Z$7=0,0,$Z$7/$Z$6*Z30)</f>
        <v>0</v>
      </c>
      <c r="AA31" s="142"/>
      <c r="AB31" s="139"/>
      <c r="AC31" s="29">
        <f t="shared" ref="AC31" si="230">IF($AC$7=0,0,$AC$7/$AC$6*AC30)</f>
        <v>0</v>
      </c>
      <c r="AD31" s="28">
        <f t="shared" ref="AD31" si="231">IF($AD$7=0,0,$AD$7/$AD$6*AD30)</f>
        <v>0</v>
      </c>
      <c r="AE31" s="28">
        <f t="shared" ref="AE31" si="232">IF($AE$7=0,0,$AE$7/$AE$6*AE30)</f>
        <v>0</v>
      </c>
      <c r="AF31" s="28">
        <f t="shared" ref="AF31" si="233">IF($AF$7=0,0,$AF$7/$AF$6*AF30)</f>
        <v>0</v>
      </c>
      <c r="AG31" s="144"/>
      <c r="AH31" s="140"/>
      <c r="AI31" s="30">
        <f t="shared" ref="AI31" si="234">IF($AI$7=0,0,$AI$7/$AI$6*AI30)</f>
        <v>0</v>
      </c>
      <c r="AJ31" s="30">
        <f t="shared" ref="AJ31" si="235">IF($AJ$7=0,0,$AJ$7/$AJ$6*AJ30)</f>
        <v>0</v>
      </c>
      <c r="AK31" s="30">
        <f t="shared" ref="AK31" si="236">IF($AK$7=0,0,$AK$7/$AK$6*AK30)</f>
        <v>0</v>
      </c>
      <c r="AL31" s="30">
        <f t="shared" ref="AL31" si="237">IF($AL$7=0,0,$AL$7/$AL$6*AL30)</f>
        <v>0</v>
      </c>
      <c r="AM31" s="142"/>
      <c r="AN31" s="139"/>
      <c r="AO31" s="30">
        <f t="shared" ref="AO31" si="238">IF($AO$7=0,0,$AO$7/$AO$6*AO30)</f>
        <v>0</v>
      </c>
      <c r="AP31" s="30">
        <f t="shared" ref="AP31" si="239">IF($AP$7=0,0,$AP$7/$AP$6*AP30)</f>
        <v>0</v>
      </c>
      <c r="AQ31" s="30">
        <f t="shared" ref="AQ31" si="240">IF($AQ$7=0,0,$AQ$7/$AQ$6*AQ30)</f>
        <v>0</v>
      </c>
      <c r="AR31" s="114">
        <f t="shared" ref="AR31" si="241">IF($AR$7=0,0,$AR$7/$AR$6*AR30)</f>
        <v>0</v>
      </c>
      <c r="AS31" s="142"/>
      <c r="AT31" s="139"/>
      <c r="AU31" s="137"/>
      <c r="AV31" s="135"/>
      <c r="AW31" s="119"/>
      <c r="AX31" s="130"/>
      <c r="AY31" s="124"/>
      <c r="AZ31" s="124"/>
      <c r="BA31" s="124"/>
      <c r="BB31" s="124"/>
      <c r="BC31" s="124"/>
      <c r="BD31" s="124"/>
      <c r="BE31" s="124"/>
      <c r="BF31" s="117"/>
    </row>
    <row r="32" spans="1:58" ht="15" customHeight="1" x14ac:dyDescent="0.25">
      <c r="A32" s="145">
        <v>13</v>
      </c>
      <c r="B32" s="147" t="str">
        <f>'Popis studenata'!B14</f>
        <v xml:space="preserve"> </v>
      </c>
      <c r="C32" s="147">
        <f>'Popis studenata'!C14</f>
        <v>0</v>
      </c>
      <c r="D32" s="22" t="s">
        <v>19</v>
      </c>
      <c r="E32" s="23"/>
      <c r="F32" s="24"/>
      <c r="G32" s="24"/>
      <c r="H32" s="24"/>
      <c r="I32" s="143">
        <f>IF((E33+F33+G33+H33)&gt;$J$4,"GREŠKA",E33+F33+G33+H33)</f>
        <v>0</v>
      </c>
      <c r="J32" s="138" t="str">
        <f>IF(I32=0,"NE",(IF(I32&gt;=($J$4/2),"DA","NE")))</f>
        <v>NE</v>
      </c>
      <c r="K32" s="23"/>
      <c r="L32" s="24"/>
      <c r="M32" s="24"/>
      <c r="N32" s="24"/>
      <c r="O32" s="143">
        <f>IF((K33+L33+M33+N33)&gt;$P$4,"GREŠKA",K33+L33+M33+N33)</f>
        <v>0</v>
      </c>
      <c r="P32" s="138" t="str">
        <f>IF(O32=0,"NE",(IF(O32&gt;=($P$4/2),"DA","NE")))</f>
        <v>NE</v>
      </c>
      <c r="Q32" s="23"/>
      <c r="R32" s="24"/>
      <c r="S32" s="24"/>
      <c r="T32" s="24"/>
      <c r="U32" s="143">
        <f>IF((Q33+R33+S33+T33)&gt;$V$4,"GREŠKA",Q33+R33+S33+T33)</f>
        <v>0</v>
      </c>
      <c r="V32" s="138" t="str">
        <f>IF(U32=0,"NE",(IF(U32&gt;=($V$4/2),"DA","NE")))</f>
        <v>NE</v>
      </c>
      <c r="W32" s="23"/>
      <c r="X32" s="24"/>
      <c r="Y32" s="24"/>
      <c r="Z32" s="24"/>
      <c r="AA32" s="143">
        <f>IF((W33+X33+Y33+Z33)&gt;$AB$4,"GREŠKA",W33+X33+Y33+Z33)</f>
        <v>0</v>
      </c>
      <c r="AB32" s="138" t="str">
        <f>IF(AA32=0,"NE",(IF(AA32&gt;=($AB$4/2),"DA","NE")))</f>
        <v>NE</v>
      </c>
      <c r="AC32" s="23"/>
      <c r="AD32" s="24"/>
      <c r="AE32" s="24"/>
      <c r="AF32" s="24"/>
      <c r="AG32" s="143">
        <f t="shared" ref="AG32" si="242">IF((AC33+AD33+AE33+AF33)&gt;$AH$4,"GREŠKA",AC33+AD33+AE33+AF33)</f>
        <v>0</v>
      </c>
      <c r="AH32" s="138" t="str">
        <f t="shared" ref="AH32" si="243">IF(AG32=0,"NE",(IF(AG32&gt;=($AH$4/2),"DA","NE")))</f>
        <v>NE</v>
      </c>
      <c r="AI32" s="23"/>
      <c r="AJ32" s="24"/>
      <c r="AK32" s="24"/>
      <c r="AL32" s="24"/>
      <c r="AM32" s="141">
        <f t="shared" ref="AM32" si="244">IF((AI33+AJ33+AK33+AL33)&gt;$AN$4,"GREŠKA",AI33+AJ33+AK33+AL33)</f>
        <v>0</v>
      </c>
      <c r="AN32" s="138" t="str">
        <f t="shared" ref="AN32" si="245">IF(AM32=0,"NE",(IF(AM32&gt;=($AN$4/2),"DA","NE")))</f>
        <v>NE</v>
      </c>
      <c r="AO32" s="23"/>
      <c r="AP32" s="24"/>
      <c r="AQ32" s="24"/>
      <c r="AR32" s="24"/>
      <c r="AS32" s="141">
        <f t="shared" ref="AS32" si="246">IF((AO33+AP33+AQ33+AR33)&gt;$AT$4,"GREŠKA",AO33+AP33+AQ33+AR33)</f>
        <v>0</v>
      </c>
      <c r="AT32" s="138" t="str">
        <f t="shared" ref="AT32" si="247">IF(AS32=0,"NE",(IF(AS32&gt;=($AT$4/2),"DA","NE")))</f>
        <v>NE</v>
      </c>
      <c r="AU32" s="136">
        <f t="shared" ref="AU32" si="248">IF(AND(J32="da",P32="da",V32="da",AB32="da",AH32="da",AN32="da",AT32="da"),I32+O32+U32+AA32+AS32+AM32+AG32,0)</f>
        <v>0</v>
      </c>
      <c r="AV32" s="134" t="str">
        <f t="shared" ref="AV32" si="249">IF(OR(COUNTIF(J32:AT33,"ne")&gt;3,COUNTIF(J32:AT33,"ne")=0),"NE",COUNTIF(J32:AT33,"ne"))</f>
        <v>NE</v>
      </c>
      <c r="AW32" s="118" t="str">
        <f t="shared" ref="AW32" si="250">IF(SUM(COUNTBLANK(E32:H32),COUNTBLANK(K32:N32),COUNTBLANK(Q32:T32),COUNTBLANK(W32:Z32),COUNTBLANK(AC32:AF32),COUNTBLANK(AI32:AL32),COUNTBLANK(AO32:AR32))=28,"NE","DA")</f>
        <v>NE</v>
      </c>
      <c r="AX32" s="129"/>
      <c r="AY32" s="123" t="str">
        <f>J32</f>
        <v>NE</v>
      </c>
      <c r="AZ32" s="123" t="str">
        <f>P32</f>
        <v>NE</v>
      </c>
      <c r="BA32" s="123" t="str">
        <f>V32</f>
        <v>NE</v>
      </c>
      <c r="BB32" s="123" t="str">
        <f>AB32</f>
        <v>NE</v>
      </c>
      <c r="BC32" s="123" t="str">
        <f>AH32</f>
        <v>NE</v>
      </c>
      <c r="BD32" s="123" t="str">
        <f>AN32</f>
        <v>NE</v>
      </c>
      <c r="BE32" s="123" t="str">
        <f>AT32</f>
        <v>NE</v>
      </c>
      <c r="BF32" s="116" t="str">
        <f t="shared" ref="BF32" si="251">IF(AU32&lt;50, "NE",IF(AU32&lt;60,2,IF(AU32&lt;75,3,IF(AU32&lt;90,4,5))))</f>
        <v>NE</v>
      </c>
    </row>
    <row r="33" spans="1:58" ht="15.75" customHeight="1" thickBot="1" x14ac:dyDescent="0.3">
      <c r="A33" s="146"/>
      <c r="B33" s="148"/>
      <c r="C33" s="148"/>
      <c r="D33" s="27" t="s">
        <v>20</v>
      </c>
      <c r="E33" s="28">
        <f>IF($E$7=0,0,$E$7/$E$6*E32)</f>
        <v>0</v>
      </c>
      <c r="F33" s="28">
        <f>IF($F$7=0,0,$F$7/$F$6*F32)</f>
        <v>0</v>
      </c>
      <c r="G33" s="28">
        <f>IF($G$7=0,0,$G$7/$G$6*G32)</f>
        <v>0</v>
      </c>
      <c r="H33" s="28">
        <f>IF($H$7=0,0,$H$7/$H$6*H32)</f>
        <v>0</v>
      </c>
      <c r="I33" s="142"/>
      <c r="J33" s="139"/>
      <c r="K33" s="29">
        <f>IF($K$7=0,0,$K$7/$K$6*K32)</f>
        <v>0</v>
      </c>
      <c r="L33" s="28">
        <f>IF($L$7=0,0,$L$7/$L$6*L32)</f>
        <v>0</v>
      </c>
      <c r="M33" s="28">
        <f>IF($M$7=0,0,$M$7/$M$6*M32)</f>
        <v>0</v>
      </c>
      <c r="N33" s="28">
        <f>IF($N$7=0,0,$N$7/$N$6*N32)</f>
        <v>0</v>
      </c>
      <c r="O33" s="142"/>
      <c r="P33" s="139"/>
      <c r="Q33" s="29">
        <f>IF($Q$7=0,0,$Q$7/$Q$6*Q32)</f>
        <v>0</v>
      </c>
      <c r="R33" s="28">
        <f>IF($R$7=0,0,$R$7/$R$6*R32)</f>
        <v>0</v>
      </c>
      <c r="S33" s="28">
        <f>IF($S$7=0,0,$S$7/$S$6*S32)</f>
        <v>0</v>
      </c>
      <c r="T33" s="28">
        <f>IF($T$7=0,0,$T$7/$T$6*T32)</f>
        <v>0</v>
      </c>
      <c r="U33" s="142"/>
      <c r="V33" s="139"/>
      <c r="W33" s="29">
        <f>IF($W$7=0,0,$W$7/$W$6*W32)</f>
        <v>0</v>
      </c>
      <c r="X33" s="28">
        <f>IF($X$7=0,0,$X$7/$X$6*X32)</f>
        <v>0</v>
      </c>
      <c r="Y33" s="28">
        <f>IF($Y$7=0,0,$Y$7/$Y$6*Y32)</f>
        <v>0</v>
      </c>
      <c r="Z33" s="28">
        <f>IF($Z$7=0,0,$Z$7/$Z$6*Z32)</f>
        <v>0</v>
      </c>
      <c r="AA33" s="142"/>
      <c r="AB33" s="139"/>
      <c r="AC33" s="29">
        <f t="shared" ref="AC33" si="252">IF($AC$7=0,0,$AC$7/$AC$6*AC32)</f>
        <v>0</v>
      </c>
      <c r="AD33" s="28">
        <f t="shared" ref="AD33" si="253">IF($AD$7=0,0,$AD$7/$AD$6*AD32)</f>
        <v>0</v>
      </c>
      <c r="AE33" s="28">
        <f t="shared" ref="AE33" si="254">IF($AE$7=0,0,$AE$7/$AE$6*AE32)</f>
        <v>0</v>
      </c>
      <c r="AF33" s="28">
        <f t="shared" ref="AF33" si="255">IF($AF$7=0,0,$AF$7/$AF$6*AF32)</f>
        <v>0</v>
      </c>
      <c r="AG33" s="144"/>
      <c r="AH33" s="140"/>
      <c r="AI33" s="30">
        <f t="shared" ref="AI33" si="256">IF($AI$7=0,0,$AI$7/$AI$6*AI32)</f>
        <v>0</v>
      </c>
      <c r="AJ33" s="30">
        <f t="shared" ref="AJ33" si="257">IF($AJ$7=0,0,$AJ$7/$AJ$6*AJ32)</f>
        <v>0</v>
      </c>
      <c r="AK33" s="30">
        <f t="shared" ref="AK33" si="258">IF($AK$7=0,0,$AK$7/$AK$6*AK32)</f>
        <v>0</v>
      </c>
      <c r="AL33" s="30">
        <f t="shared" ref="AL33" si="259">IF($AL$7=0,0,$AL$7/$AL$6*AL32)</f>
        <v>0</v>
      </c>
      <c r="AM33" s="142"/>
      <c r="AN33" s="139"/>
      <c r="AO33" s="30">
        <f t="shared" ref="AO33" si="260">IF($AO$7=0,0,$AO$7/$AO$6*AO32)</f>
        <v>0</v>
      </c>
      <c r="AP33" s="30">
        <f t="shared" ref="AP33" si="261">IF($AP$7=0,0,$AP$7/$AP$6*AP32)</f>
        <v>0</v>
      </c>
      <c r="AQ33" s="30">
        <f t="shared" ref="AQ33" si="262">IF($AQ$7=0,0,$AQ$7/$AQ$6*AQ32)</f>
        <v>0</v>
      </c>
      <c r="AR33" s="114">
        <f t="shared" ref="AR33" si="263">IF($AR$7=0,0,$AR$7/$AR$6*AR32)</f>
        <v>0</v>
      </c>
      <c r="AS33" s="142"/>
      <c r="AT33" s="139"/>
      <c r="AU33" s="137"/>
      <c r="AV33" s="135"/>
      <c r="AW33" s="119"/>
      <c r="AX33" s="130"/>
      <c r="AY33" s="124"/>
      <c r="AZ33" s="124"/>
      <c r="BA33" s="124"/>
      <c r="BB33" s="124"/>
      <c r="BC33" s="124"/>
      <c r="BD33" s="124"/>
      <c r="BE33" s="124"/>
      <c r="BF33" s="117"/>
    </row>
    <row r="34" spans="1:58" ht="15" customHeight="1" x14ac:dyDescent="0.25">
      <c r="A34" s="145">
        <v>14</v>
      </c>
      <c r="B34" s="147" t="str">
        <f>'Popis studenata'!B15</f>
        <v xml:space="preserve"> </v>
      </c>
      <c r="C34" s="147">
        <f>'Popis studenata'!C15</f>
        <v>0</v>
      </c>
      <c r="D34" s="22" t="s">
        <v>19</v>
      </c>
      <c r="E34" s="23"/>
      <c r="F34" s="24"/>
      <c r="G34" s="24"/>
      <c r="H34" s="24"/>
      <c r="I34" s="143">
        <f>IF((E35+F35+G35+H35)&gt;$J$4,"GREŠKA",E35+F35+G35+H35)</f>
        <v>0</v>
      </c>
      <c r="J34" s="138" t="str">
        <f>IF(I34=0,"NE",(IF(I34&gt;=($J$4/2),"DA","NE")))</f>
        <v>NE</v>
      </c>
      <c r="K34" s="23"/>
      <c r="L34" s="24"/>
      <c r="M34" s="24"/>
      <c r="N34" s="24"/>
      <c r="O34" s="143">
        <f>IF((K35+L35+M35+N35)&gt;$P$4,"GREŠKA",K35+L35+M35+N35)</f>
        <v>0</v>
      </c>
      <c r="P34" s="138" t="str">
        <f>IF(O34=0,"NE",(IF(O34&gt;=($P$4/2),"DA","NE")))</f>
        <v>NE</v>
      </c>
      <c r="Q34" s="23"/>
      <c r="R34" s="24"/>
      <c r="S34" s="24"/>
      <c r="T34" s="24"/>
      <c r="U34" s="143">
        <f>IF((Q35+R35+S35+T35)&gt;$V$4,"GREŠKA",Q35+R35+S35+T35)</f>
        <v>0</v>
      </c>
      <c r="V34" s="138" t="str">
        <f>IF(U34=0,"NE",(IF(U34&gt;=($V$4/2),"DA","NE")))</f>
        <v>NE</v>
      </c>
      <c r="W34" s="23"/>
      <c r="X34" s="24"/>
      <c r="Y34" s="24"/>
      <c r="Z34" s="24"/>
      <c r="AA34" s="143">
        <f>IF((W35+X35+Y35+Z35)&gt;$AB$4,"GREŠKA",W35+X35+Y35+Z35)</f>
        <v>0</v>
      </c>
      <c r="AB34" s="138" t="str">
        <f>IF(AA34=0,"NE",(IF(AA34&gt;=($AB$4/2),"DA","NE")))</f>
        <v>NE</v>
      </c>
      <c r="AC34" s="23"/>
      <c r="AD34" s="24"/>
      <c r="AE34" s="24"/>
      <c r="AF34" s="24"/>
      <c r="AG34" s="143">
        <f t="shared" ref="AG34" si="264">IF((AC35+AD35+AE35+AF35)&gt;$AH$4,"GREŠKA",AC35+AD35+AE35+AF35)</f>
        <v>0</v>
      </c>
      <c r="AH34" s="138" t="str">
        <f t="shared" ref="AH34" si="265">IF(AG34=0,"NE",(IF(AG34&gt;=($AH$4/2),"DA","NE")))</f>
        <v>NE</v>
      </c>
      <c r="AI34" s="23"/>
      <c r="AJ34" s="24"/>
      <c r="AK34" s="24"/>
      <c r="AL34" s="24"/>
      <c r="AM34" s="141">
        <f t="shared" ref="AM34" si="266">IF((AI35+AJ35+AK35+AL35)&gt;$AN$4,"GREŠKA",AI35+AJ35+AK35+AL35)</f>
        <v>0</v>
      </c>
      <c r="AN34" s="138" t="str">
        <f t="shared" ref="AN34" si="267">IF(AM34=0,"NE",(IF(AM34&gt;=($AN$4/2),"DA","NE")))</f>
        <v>NE</v>
      </c>
      <c r="AO34" s="23"/>
      <c r="AP34" s="24"/>
      <c r="AQ34" s="24"/>
      <c r="AR34" s="24"/>
      <c r="AS34" s="141">
        <f t="shared" ref="AS34" si="268">IF((AO35+AP35+AQ35+AR35)&gt;$AT$4,"GREŠKA",AO35+AP35+AQ35+AR35)</f>
        <v>0</v>
      </c>
      <c r="AT34" s="138" t="str">
        <f t="shared" ref="AT34" si="269">IF(AS34=0,"NE",(IF(AS34&gt;=($AT$4/2),"DA","NE")))</f>
        <v>NE</v>
      </c>
      <c r="AU34" s="136">
        <f t="shared" ref="AU34" si="270">IF(AND(J34="da",P34="da",V34="da",AB34="da",AH34="da",AN34="da",AT34="da"),I34+O34+U34+AA34+AS34+AM34+AG34,0)</f>
        <v>0</v>
      </c>
      <c r="AV34" s="134" t="str">
        <f t="shared" ref="AV34" si="271">IF(OR(COUNTIF(J34:AT35,"ne")&gt;3,COUNTIF(J34:AT35,"ne")=0),"NE",COUNTIF(J34:AT35,"ne"))</f>
        <v>NE</v>
      </c>
      <c r="AW34" s="118" t="str">
        <f t="shared" ref="AW34" si="272">IF(SUM(COUNTBLANK(E34:H34),COUNTBLANK(K34:N34),COUNTBLANK(Q34:T34),COUNTBLANK(W34:Z34),COUNTBLANK(AC34:AF34),COUNTBLANK(AI34:AL34),COUNTBLANK(AO34:AR34))=28,"NE","DA")</f>
        <v>NE</v>
      </c>
      <c r="AX34" s="129"/>
      <c r="AY34" s="123" t="str">
        <f>J34</f>
        <v>NE</v>
      </c>
      <c r="AZ34" s="123" t="str">
        <f>P34</f>
        <v>NE</v>
      </c>
      <c r="BA34" s="123" t="str">
        <f>V34</f>
        <v>NE</v>
      </c>
      <c r="BB34" s="123" t="str">
        <f>AB34</f>
        <v>NE</v>
      </c>
      <c r="BC34" s="123" t="str">
        <f>AH34</f>
        <v>NE</v>
      </c>
      <c r="BD34" s="123" t="str">
        <f>AN34</f>
        <v>NE</v>
      </c>
      <c r="BE34" s="123" t="str">
        <f>AT34</f>
        <v>NE</v>
      </c>
      <c r="BF34" s="116" t="str">
        <f t="shared" ref="BF34" si="273">IF(AU34&lt;50, "NE",IF(AU34&lt;60,2,IF(AU34&lt;75,3,IF(AU34&lt;90,4,5))))</f>
        <v>NE</v>
      </c>
    </row>
    <row r="35" spans="1:58" ht="15.75" customHeight="1" thickBot="1" x14ac:dyDescent="0.3">
      <c r="A35" s="146"/>
      <c r="B35" s="148"/>
      <c r="C35" s="148"/>
      <c r="D35" s="27" t="s">
        <v>20</v>
      </c>
      <c r="E35" s="28">
        <f>IF($E$7=0,0,$E$7/$E$6*E34)</f>
        <v>0</v>
      </c>
      <c r="F35" s="28">
        <f>IF($F$7=0,0,$F$7/$F$6*F34)</f>
        <v>0</v>
      </c>
      <c r="G35" s="28">
        <f>IF($G$7=0,0,$G$7/$G$6*G34)</f>
        <v>0</v>
      </c>
      <c r="H35" s="28">
        <f>IF($H$7=0,0,$H$7/$H$6*H34)</f>
        <v>0</v>
      </c>
      <c r="I35" s="142"/>
      <c r="J35" s="139"/>
      <c r="K35" s="29">
        <f>IF($K$7=0,0,$K$7/$K$6*K34)</f>
        <v>0</v>
      </c>
      <c r="L35" s="28">
        <f>IF($L$7=0,0,$L$7/$L$6*L34)</f>
        <v>0</v>
      </c>
      <c r="M35" s="28">
        <f>IF($M$7=0,0,$M$7/$M$6*M34)</f>
        <v>0</v>
      </c>
      <c r="N35" s="28">
        <f>IF($N$7=0,0,$N$7/$N$6*N34)</f>
        <v>0</v>
      </c>
      <c r="O35" s="142"/>
      <c r="P35" s="139"/>
      <c r="Q35" s="29">
        <f>IF($Q$7=0,0,$Q$7/$Q$6*Q34)</f>
        <v>0</v>
      </c>
      <c r="R35" s="28">
        <f>IF($R$7=0,0,$R$7/$R$6*R34)</f>
        <v>0</v>
      </c>
      <c r="S35" s="28">
        <f>IF($S$7=0,0,$S$7/$S$6*S34)</f>
        <v>0</v>
      </c>
      <c r="T35" s="28">
        <f>IF($T$7=0,0,$T$7/$T$6*T34)</f>
        <v>0</v>
      </c>
      <c r="U35" s="142"/>
      <c r="V35" s="139"/>
      <c r="W35" s="29">
        <f>IF($W$7=0,0,$W$7/$W$6*W34)</f>
        <v>0</v>
      </c>
      <c r="X35" s="28">
        <f>IF($X$7=0,0,$X$7/$X$6*X34)</f>
        <v>0</v>
      </c>
      <c r="Y35" s="28">
        <f>IF($Y$7=0,0,$Y$7/$Y$6*Y34)</f>
        <v>0</v>
      </c>
      <c r="Z35" s="28">
        <f>IF($Z$7=0,0,$Z$7/$Z$6*Z34)</f>
        <v>0</v>
      </c>
      <c r="AA35" s="142"/>
      <c r="AB35" s="139"/>
      <c r="AC35" s="29">
        <f t="shared" ref="AC35" si="274">IF($AC$7=0,0,$AC$7/$AC$6*AC34)</f>
        <v>0</v>
      </c>
      <c r="AD35" s="28">
        <f t="shared" ref="AD35" si="275">IF($AD$7=0,0,$AD$7/$AD$6*AD34)</f>
        <v>0</v>
      </c>
      <c r="AE35" s="28">
        <f t="shared" ref="AE35" si="276">IF($AE$7=0,0,$AE$7/$AE$6*AE34)</f>
        <v>0</v>
      </c>
      <c r="AF35" s="28">
        <f t="shared" ref="AF35" si="277">IF($AF$7=0,0,$AF$7/$AF$6*AF34)</f>
        <v>0</v>
      </c>
      <c r="AG35" s="144"/>
      <c r="AH35" s="140"/>
      <c r="AI35" s="30">
        <f t="shared" ref="AI35" si="278">IF($AI$7=0,0,$AI$7/$AI$6*AI34)</f>
        <v>0</v>
      </c>
      <c r="AJ35" s="30">
        <f t="shared" ref="AJ35" si="279">IF($AJ$7=0,0,$AJ$7/$AJ$6*AJ34)</f>
        <v>0</v>
      </c>
      <c r="AK35" s="30">
        <f t="shared" ref="AK35" si="280">IF($AK$7=0,0,$AK$7/$AK$6*AK34)</f>
        <v>0</v>
      </c>
      <c r="AL35" s="30">
        <f t="shared" ref="AL35" si="281">IF($AL$7=0,0,$AL$7/$AL$6*AL34)</f>
        <v>0</v>
      </c>
      <c r="AM35" s="142"/>
      <c r="AN35" s="139"/>
      <c r="AO35" s="30">
        <f t="shared" ref="AO35" si="282">IF($AO$7=0,0,$AO$7/$AO$6*AO34)</f>
        <v>0</v>
      </c>
      <c r="AP35" s="30">
        <f t="shared" ref="AP35" si="283">IF($AP$7=0,0,$AP$7/$AP$6*AP34)</f>
        <v>0</v>
      </c>
      <c r="AQ35" s="30">
        <f t="shared" ref="AQ35" si="284">IF($AQ$7=0,0,$AQ$7/$AQ$6*AQ34)</f>
        <v>0</v>
      </c>
      <c r="AR35" s="114">
        <f t="shared" ref="AR35" si="285">IF($AR$7=0,0,$AR$7/$AR$6*AR34)</f>
        <v>0</v>
      </c>
      <c r="AS35" s="142"/>
      <c r="AT35" s="139"/>
      <c r="AU35" s="137"/>
      <c r="AV35" s="135"/>
      <c r="AW35" s="119"/>
      <c r="AX35" s="130"/>
      <c r="AY35" s="124"/>
      <c r="AZ35" s="124"/>
      <c r="BA35" s="124"/>
      <c r="BB35" s="124"/>
      <c r="BC35" s="124"/>
      <c r="BD35" s="124"/>
      <c r="BE35" s="124"/>
      <c r="BF35" s="117"/>
    </row>
    <row r="36" spans="1:58" ht="15" customHeight="1" x14ac:dyDescent="0.25">
      <c r="A36" s="145">
        <v>15</v>
      </c>
      <c r="B36" s="147" t="str">
        <f>'Popis studenata'!B16</f>
        <v xml:space="preserve"> </v>
      </c>
      <c r="C36" s="147">
        <f>'Popis studenata'!C16</f>
        <v>0</v>
      </c>
      <c r="D36" s="22" t="s">
        <v>19</v>
      </c>
      <c r="E36" s="23"/>
      <c r="F36" s="24"/>
      <c r="G36" s="24"/>
      <c r="H36" s="24"/>
      <c r="I36" s="143">
        <f>IF((E37+F37+G37+H37)&gt;$J$4,"GREŠKA",E37+F37+G37+H37)</f>
        <v>0</v>
      </c>
      <c r="J36" s="138" t="str">
        <f>IF(I36=0,"NE",(IF(I36&gt;=($J$4/2),"DA","NE")))</f>
        <v>NE</v>
      </c>
      <c r="K36" s="23"/>
      <c r="L36" s="24"/>
      <c r="M36" s="24"/>
      <c r="N36" s="24"/>
      <c r="O36" s="143">
        <f>IF((K37+L37+M37+N37)&gt;$P$4,"GREŠKA",K37+L37+M37+N37)</f>
        <v>0</v>
      </c>
      <c r="P36" s="138" t="str">
        <f>IF(O36=0,"NE",(IF(O36&gt;=($P$4/2),"DA","NE")))</f>
        <v>NE</v>
      </c>
      <c r="Q36" s="23"/>
      <c r="R36" s="24"/>
      <c r="S36" s="24"/>
      <c r="T36" s="24"/>
      <c r="U36" s="143">
        <f>IF((Q37+R37+S37+T37)&gt;$V$4,"GREŠKA",Q37+R37+S37+T37)</f>
        <v>0</v>
      </c>
      <c r="V36" s="138" t="str">
        <f>IF(U36=0,"NE",(IF(U36&gt;=($V$4/2),"DA","NE")))</f>
        <v>NE</v>
      </c>
      <c r="W36" s="23"/>
      <c r="X36" s="24"/>
      <c r="Y36" s="24"/>
      <c r="Z36" s="24"/>
      <c r="AA36" s="143">
        <f>IF((W37+X37+Y37+Z37)&gt;$AB$4,"GREŠKA",W37+X37+Y37+Z37)</f>
        <v>0</v>
      </c>
      <c r="AB36" s="138" t="str">
        <f>IF(AA36=0,"NE",(IF(AA36&gt;=($AB$4/2),"DA","NE")))</f>
        <v>NE</v>
      </c>
      <c r="AC36" s="23"/>
      <c r="AD36" s="24"/>
      <c r="AE36" s="24"/>
      <c r="AF36" s="24"/>
      <c r="AG36" s="143">
        <f t="shared" ref="AG36" si="286">IF((AC37+AD37+AE37+AF37)&gt;$AH$4,"GREŠKA",AC37+AD37+AE37+AF37)</f>
        <v>0</v>
      </c>
      <c r="AH36" s="138" t="str">
        <f t="shared" ref="AH36" si="287">IF(AG36=0,"NE",(IF(AG36&gt;=($AH$4/2),"DA","NE")))</f>
        <v>NE</v>
      </c>
      <c r="AI36" s="23"/>
      <c r="AJ36" s="24"/>
      <c r="AK36" s="24"/>
      <c r="AL36" s="24"/>
      <c r="AM36" s="141">
        <f t="shared" ref="AM36" si="288">IF((AI37+AJ37+AK37+AL37)&gt;$AN$4,"GREŠKA",AI37+AJ37+AK37+AL37)</f>
        <v>0</v>
      </c>
      <c r="AN36" s="138" t="str">
        <f t="shared" ref="AN36" si="289">IF(AM36=0,"NE",(IF(AM36&gt;=($AN$4/2),"DA","NE")))</f>
        <v>NE</v>
      </c>
      <c r="AO36" s="23"/>
      <c r="AP36" s="24"/>
      <c r="AQ36" s="24"/>
      <c r="AR36" s="24"/>
      <c r="AS36" s="141">
        <f t="shared" ref="AS36" si="290">IF((AO37+AP37+AQ37+AR37)&gt;$AT$4,"GREŠKA",AO37+AP37+AQ37+AR37)</f>
        <v>0</v>
      </c>
      <c r="AT36" s="138" t="str">
        <f t="shared" ref="AT36" si="291">IF(AS36=0,"NE",(IF(AS36&gt;=($AT$4/2),"DA","NE")))</f>
        <v>NE</v>
      </c>
      <c r="AU36" s="136">
        <f t="shared" ref="AU36" si="292">IF(AND(J36="da",P36="da",V36="da",AB36="da",AH36="da",AN36="da",AT36="da"),I36+O36+U36+AA36+AS36+AM36+AG36,0)</f>
        <v>0</v>
      </c>
      <c r="AV36" s="134" t="str">
        <f t="shared" ref="AV36" si="293">IF(OR(COUNTIF(J36:AT37,"ne")&gt;3,COUNTIF(J36:AT37,"ne")=0),"NE",COUNTIF(J36:AT37,"ne"))</f>
        <v>NE</v>
      </c>
      <c r="AW36" s="118" t="str">
        <f t="shared" ref="AW36" si="294">IF(SUM(COUNTBLANK(E36:H36),COUNTBLANK(K36:N36),COUNTBLANK(Q36:T36),COUNTBLANK(W36:Z36),COUNTBLANK(AC36:AF36),COUNTBLANK(AI36:AL36),COUNTBLANK(AO36:AR36))=28,"NE","DA")</f>
        <v>NE</v>
      </c>
      <c r="AX36" s="129"/>
      <c r="AY36" s="123" t="str">
        <f>J36</f>
        <v>NE</v>
      </c>
      <c r="AZ36" s="123" t="str">
        <f>P36</f>
        <v>NE</v>
      </c>
      <c r="BA36" s="123" t="str">
        <f>V36</f>
        <v>NE</v>
      </c>
      <c r="BB36" s="123" t="str">
        <f>AB36</f>
        <v>NE</v>
      </c>
      <c r="BC36" s="123" t="str">
        <f>AH36</f>
        <v>NE</v>
      </c>
      <c r="BD36" s="123" t="str">
        <f>AN36</f>
        <v>NE</v>
      </c>
      <c r="BE36" s="123" t="str">
        <f>AT36</f>
        <v>NE</v>
      </c>
      <c r="BF36" s="116" t="str">
        <f t="shared" ref="BF36" si="295">IF(AU36&lt;50, "NE",IF(AU36&lt;60,2,IF(AU36&lt;75,3,IF(AU36&lt;90,4,5))))</f>
        <v>NE</v>
      </c>
    </row>
    <row r="37" spans="1:58" ht="15.75" customHeight="1" thickBot="1" x14ac:dyDescent="0.3">
      <c r="A37" s="146"/>
      <c r="B37" s="148"/>
      <c r="C37" s="148"/>
      <c r="D37" s="27" t="s">
        <v>20</v>
      </c>
      <c r="E37" s="28">
        <f>IF($E$7=0,0,$E$7/$E$6*E36)</f>
        <v>0</v>
      </c>
      <c r="F37" s="28">
        <f>IF($F$7=0,0,$F$7/$F$6*F36)</f>
        <v>0</v>
      </c>
      <c r="G37" s="28">
        <f>IF($G$7=0,0,$G$7/$G$6*G36)</f>
        <v>0</v>
      </c>
      <c r="H37" s="28">
        <f>IF($H$7=0,0,$H$7/$H$6*H36)</f>
        <v>0</v>
      </c>
      <c r="I37" s="142"/>
      <c r="J37" s="139"/>
      <c r="K37" s="29">
        <f>IF($K$7=0,0,$K$7/$K$6*K36)</f>
        <v>0</v>
      </c>
      <c r="L37" s="28">
        <f>IF($L$7=0,0,$L$7/$L$6*L36)</f>
        <v>0</v>
      </c>
      <c r="M37" s="28">
        <f>IF($M$7=0,0,$M$7/$M$6*M36)</f>
        <v>0</v>
      </c>
      <c r="N37" s="28">
        <f>IF($N$7=0,0,$N$7/$N$6*N36)</f>
        <v>0</v>
      </c>
      <c r="O37" s="142"/>
      <c r="P37" s="139"/>
      <c r="Q37" s="29">
        <f>IF($Q$7=0,0,$Q$7/$Q$6*Q36)</f>
        <v>0</v>
      </c>
      <c r="R37" s="28">
        <f>IF($R$7=0,0,$R$7/$R$6*R36)</f>
        <v>0</v>
      </c>
      <c r="S37" s="28">
        <f>IF($S$7=0,0,$S$7/$S$6*S36)</f>
        <v>0</v>
      </c>
      <c r="T37" s="28">
        <f>IF($T$7=0,0,$T$7/$T$6*T36)</f>
        <v>0</v>
      </c>
      <c r="U37" s="142"/>
      <c r="V37" s="139"/>
      <c r="W37" s="29">
        <f>IF($W$7=0,0,$W$7/$W$6*W36)</f>
        <v>0</v>
      </c>
      <c r="X37" s="28">
        <f>IF($X$7=0,0,$X$7/$X$6*X36)</f>
        <v>0</v>
      </c>
      <c r="Y37" s="28">
        <f>IF($Y$7=0,0,$Y$7/$Y$6*Y36)</f>
        <v>0</v>
      </c>
      <c r="Z37" s="28">
        <f>IF($Z$7=0,0,$Z$7/$Z$6*Z36)</f>
        <v>0</v>
      </c>
      <c r="AA37" s="142"/>
      <c r="AB37" s="139"/>
      <c r="AC37" s="29">
        <f t="shared" ref="AC37" si="296">IF($AC$7=0,0,$AC$7/$AC$6*AC36)</f>
        <v>0</v>
      </c>
      <c r="AD37" s="28">
        <f t="shared" ref="AD37" si="297">IF($AD$7=0,0,$AD$7/$AD$6*AD36)</f>
        <v>0</v>
      </c>
      <c r="AE37" s="28">
        <f t="shared" ref="AE37" si="298">IF($AE$7=0,0,$AE$7/$AE$6*AE36)</f>
        <v>0</v>
      </c>
      <c r="AF37" s="28">
        <f t="shared" ref="AF37" si="299">IF($AF$7=0,0,$AF$7/$AF$6*AF36)</f>
        <v>0</v>
      </c>
      <c r="AG37" s="144"/>
      <c r="AH37" s="140"/>
      <c r="AI37" s="30">
        <f t="shared" ref="AI37" si="300">IF($AI$7=0,0,$AI$7/$AI$6*AI36)</f>
        <v>0</v>
      </c>
      <c r="AJ37" s="30">
        <f t="shared" ref="AJ37" si="301">IF($AJ$7=0,0,$AJ$7/$AJ$6*AJ36)</f>
        <v>0</v>
      </c>
      <c r="AK37" s="30">
        <f t="shared" ref="AK37" si="302">IF($AK$7=0,0,$AK$7/$AK$6*AK36)</f>
        <v>0</v>
      </c>
      <c r="AL37" s="30">
        <f t="shared" ref="AL37" si="303">IF($AL$7=0,0,$AL$7/$AL$6*AL36)</f>
        <v>0</v>
      </c>
      <c r="AM37" s="142"/>
      <c r="AN37" s="139"/>
      <c r="AO37" s="30">
        <f t="shared" ref="AO37" si="304">IF($AO$7=0,0,$AO$7/$AO$6*AO36)</f>
        <v>0</v>
      </c>
      <c r="AP37" s="30">
        <f t="shared" ref="AP37" si="305">IF($AP$7=0,0,$AP$7/$AP$6*AP36)</f>
        <v>0</v>
      </c>
      <c r="AQ37" s="30">
        <f t="shared" ref="AQ37" si="306">IF($AQ$7=0,0,$AQ$7/$AQ$6*AQ36)</f>
        <v>0</v>
      </c>
      <c r="AR37" s="114">
        <f t="shared" ref="AR37" si="307">IF($AR$7=0,0,$AR$7/$AR$6*AR36)</f>
        <v>0</v>
      </c>
      <c r="AS37" s="142"/>
      <c r="AT37" s="139"/>
      <c r="AU37" s="137"/>
      <c r="AV37" s="135"/>
      <c r="AW37" s="119"/>
      <c r="AX37" s="130"/>
      <c r="AY37" s="124"/>
      <c r="AZ37" s="124"/>
      <c r="BA37" s="124"/>
      <c r="BB37" s="124"/>
      <c r="BC37" s="124"/>
      <c r="BD37" s="124"/>
      <c r="BE37" s="124"/>
      <c r="BF37" s="117"/>
    </row>
    <row r="38" spans="1:58" ht="15" customHeight="1" x14ac:dyDescent="0.25">
      <c r="A38" s="145">
        <v>16</v>
      </c>
      <c r="B38" s="147" t="str">
        <f>'Popis studenata'!B17</f>
        <v xml:space="preserve"> </v>
      </c>
      <c r="C38" s="147">
        <f>'Popis studenata'!C17</f>
        <v>0</v>
      </c>
      <c r="D38" s="22" t="s">
        <v>19</v>
      </c>
      <c r="E38" s="23"/>
      <c r="F38" s="24"/>
      <c r="G38" s="24"/>
      <c r="H38" s="24"/>
      <c r="I38" s="143">
        <f>IF((E39+F39+G39+H39)&gt;$J$4,"GREŠKA",E39+F39+G39+H39)</f>
        <v>0</v>
      </c>
      <c r="J38" s="138" t="str">
        <f>IF(I38=0,"NE",(IF(I38&gt;=($J$4/2),"DA","NE")))</f>
        <v>NE</v>
      </c>
      <c r="K38" s="23"/>
      <c r="L38" s="24"/>
      <c r="M38" s="24"/>
      <c r="N38" s="24"/>
      <c r="O38" s="143">
        <f>IF((K39+L39+M39+N39)&gt;$P$4,"GREŠKA",K39+L39+M39+N39)</f>
        <v>0</v>
      </c>
      <c r="P38" s="138" t="str">
        <f>IF(O38=0,"NE",(IF(O38&gt;=($P$4/2),"DA","NE")))</f>
        <v>NE</v>
      </c>
      <c r="Q38" s="23"/>
      <c r="R38" s="24"/>
      <c r="S38" s="24"/>
      <c r="T38" s="24"/>
      <c r="U38" s="143">
        <f>IF((Q39+R39+S39+T39)&gt;$V$4,"GREŠKA",Q39+R39+S39+T39)</f>
        <v>0</v>
      </c>
      <c r="V38" s="138" t="str">
        <f>IF(U38=0,"NE",(IF(U38&gt;=($V$4/2),"DA","NE")))</f>
        <v>NE</v>
      </c>
      <c r="W38" s="23"/>
      <c r="X38" s="24"/>
      <c r="Y38" s="24"/>
      <c r="Z38" s="24"/>
      <c r="AA38" s="143">
        <f>IF((W39+X39+Y39+Z39)&gt;$AB$4,"GREŠKA",W39+X39+Y39+Z39)</f>
        <v>0</v>
      </c>
      <c r="AB38" s="138" t="str">
        <f>IF(AA38=0,"NE",(IF(AA38&gt;=($AB$4/2),"DA","NE")))</f>
        <v>NE</v>
      </c>
      <c r="AC38" s="23"/>
      <c r="AD38" s="24"/>
      <c r="AE38" s="24"/>
      <c r="AF38" s="24"/>
      <c r="AG38" s="143">
        <f t="shared" ref="AG38" si="308">IF((AC39+AD39+AE39+AF39)&gt;$AH$4,"GREŠKA",AC39+AD39+AE39+AF39)</f>
        <v>0</v>
      </c>
      <c r="AH38" s="138" t="str">
        <f t="shared" ref="AH38" si="309">IF(AG38=0,"NE",(IF(AG38&gt;=($AH$4/2),"DA","NE")))</f>
        <v>NE</v>
      </c>
      <c r="AI38" s="23"/>
      <c r="AJ38" s="24"/>
      <c r="AK38" s="24"/>
      <c r="AL38" s="24"/>
      <c r="AM38" s="141">
        <f t="shared" ref="AM38" si="310">IF((AI39+AJ39+AK39+AL39)&gt;$AN$4,"GREŠKA",AI39+AJ39+AK39+AL39)</f>
        <v>0</v>
      </c>
      <c r="AN38" s="138" t="str">
        <f t="shared" ref="AN38" si="311">IF(AM38=0,"NE",(IF(AM38&gt;=($AN$4/2),"DA","NE")))</f>
        <v>NE</v>
      </c>
      <c r="AO38" s="23"/>
      <c r="AP38" s="24"/>
      <c r="AQ38" s="24"/>
      <c r="AR38" s="24"/>
      <c r="AS38" s="141">
        <f t="shared" ref="AS38" si="312">IF((AO39+AP39+AQ39+AR39)&gt;$AT$4,"GREŠKA",AO39+AP39+AQ39+AR39)</f>
        <v>0</v>
      </c>
      <c r="AT38" s="138" t="str">
        <f t="shared" ref="AT38" si="313">IF(AS38=0,"NE",(IF(AS38&gt;=($AT$4/2),"DA","NE")))</f>
        <v>NE</v>
      </c>
      <c r="AU38" s="136">
        <f t="shared" ref="AU38" si="314">IF(AND(J38="da",P38="da",V38="da",AB38="da",AH38="da",AN38="da",AT38="da"),I38+O38+U38+AA38+AS38+AM38+AG38,0)</f>
        <v>0</v>
      </c>
      <c r="AV38" s="134" t="str">
        <f t="shared" ref="AV38" si="315">IF(OR(COUNTIF(J38:AT39,"ne")&gt;3,COUNTIF(J38:AT39,"ne")=0),"NE",COUNTIF(J38:AT39,"ne"))</f>
        <v>NE</v>
      </c>
      <c r="AW38" s="118" t="str">
        <f t="shared" ref="AW38" si="316">IF(SUM(COUNTBLANK(E38:H38),COUNTBLANK(K38:N38),COUNTBLANK(Q38:T38),COUNTBLANK(W38:Z38),COUNTBLANK(AC38:AF38),COUNTBLANK(AI38:AL38),COUNTBLANK(AO38:AR38))=28,"NE","DA")</f>
        <v>NE</v>
      </c>
      <c r="AX38" s="129"/>
      <c r="AY38" s="123" t="str">
        <f>J38</f>
        <v>NE</v>
      </c>
      <c r="AZ38" s="123" t="str">
        <f>P38</f>
        <v>NE</v>
      </c>
      <c r="BA38" s="123" t="str">
        <f>V38</f>
        <v>NE</v>
      </c>
      <c r="BB38" s="123" t="str">
        <f>AB38</f>
        <v>NE</v>
      </c>
      <c r="BC38" s="123" t="str">
        <f>AH38</f>
        <v>NE</v>
      </c>
      <c r="BD38" s="123" t="str">
        <f>AN38</f>
        <v>NE</v>
      </c>
      <c r="BE38" s="123" t="str">
        <f>AT38</f>
        <v>NE</v>
      </c>
      <c r="BF38" s="116" t="str">
        <f t="shared" ref="BF38" si="317">IF(AU38&lt;50, "NE",IF(AU38&lt;60,2,IF(AU38&lt;75,3,IF(AU38&lt;90,4,5))))</f>
        <v>NE</v>
      </c>
    </row>
    <row r="39" spans="1:58" ht="15.75" customHeight="1" thickBot="1" x14ac:dyDescent="0.3">
      <c r="A39" s="146"/>
      <c r="B39" s="148"/>
      <c r="C39" s="148"/>
      <c r="D39" s="27" t="s">
        <v>20</v>
      </c>
      <c r="E39" s="28">
        <f>IF($E$7=0,0,$E$7/$E$6*E38)</f>
        <v>0</v>
      </c>
      <c r="F39" s="28">
        <f>IF($F$7=0,0,$F$7/$F$6*F38)</f>
        <v>0</v>
      </c>
      <c r="G39" s="28">
        <f>IF($G$7=0,0,$G$7/$G$6*G38)</f>
        <v>0</v>
      </c>
      <c r="H39" s="28">
        <f>IF($H$7=0,0,$H$7/$H$6*H38)</f>
        <v>0</v>
      </c>
      <c r="I39" s="142"/>
      <c r="J39" s="139"/>
      <c r="K39" s="29">
        <f>IF($K$7=0,0,$K$7/$K$6*K38)</f>
        <v>0</v>
      </c>
      <c r="L39" s="28">
        <f>IF($L$7=0,0,$L$7/$L$6*L38)</f>
        <v>0</v>
      </c>
      <c r="M39" s="28">
        <f>IF($M$7=0,0,$M$7/$M$6*M38)</f>
        <v>0</v>
      </c>
      <c r="N39" s="28">
        <f>IF($N$7=0,0,$N$7/$N$6*N38)</f>
        <v>0</v>
      </c>
      <c r="O39" s="142"/>
      <c r="P39" s="139"/>
      <c r="Q39" s="29">
        <f>IF($Q$7=0,0,$Q$7/$Q$6*Q38)</f>
        <v>0</v>
      </c>
      <c r="R39" s="28">
        <f>IF($R$7=0,0,$R$7/$R$6*R38)</f>
        <v>0</v>
      </c>
      <c r="S39" s="28">
        <f>IF($S$7=0,0,$S$7/$S$6*S38)</f>
        <v>0</v>
      </c>
      <c r="T39" s="28">
        <f>IF($T$7=0,0,$T$7/$T$6*T38)</f>
        <v>0</v>
      </c>
      <c r="U39" s="142"/>
      <c r="V39" s="139"/>
      <c r="W39" s="29">
        <f>IF($W$7=0,0,$W$7/$W$6*W38)</f>
        <v>0</v>
      </c>
      <c r="X39" s="28">
        <f>IF($X$7=0,0,$X$7/$X$6*X38)</f>
        <v>0</v>
      </c>
      <c r="Y39" s="28">
        <f>IF($Y$7=0,0,$Y$7/$Y$6*Y38)</f>
        <v>0</v>
      </c>
      <c r="Z39" s="28">
        <f>IF($Z$7=0,0,$Z$7/$Z$6*Z38)</f>
        <v>0</v>
      </c>
      <c r="AA39" s="142"/>
      <c r="AB39" s="139"/>
      <c r="AC39" s="29">
        <f t="shared" ref="AC39" si="318">IF($AC$7=0,0,$AC$7/$AC$6*AC38)</f>
        <v>0</v>
      </c>
      <c r="AD39" s="28">
        <f t="shared" ref="AD39" si="319">IF($AD$7=0,0,$AD$7/$AD$6*AD38)</f>
        <v>0</v>
      </c>
      <c r="AE39" s="28">
        <f t="shared" ref="AE39" si="320">IF($AE$7=0,0,$AE$7/$AE$6*AE38)</f>
        <v>0</v>
      </c>
      <c r="AF39" s="28">
        <f t="shared" ref="AF39" si="321">IF($AF$7=0,0,$AF$7/$AF$6*AF38)</f>
        <v>0</v>
      </c>
      <c r="AG39" s="144"/>
      <c r="AH39" s="140"/>
      <c r="AI39" s="30">
        <f t="shared" ref="AI39" si="322">IF($AI$7=0,0,$AI$7/$AI$6*AI38)</f>
        <v>0</v>
      </c>
      <c r="AJ39" s="30">
        <f t="shared" ref="AJ39" si="323">IF($AJ$7=0,0,$AJ$7/$AJ$6*AJ38)</f>
        <v>0</v>
      </c>
      <c r="AK39" s="30">
        <f t="shared" ref="AK39" si="324">IF($AK$7=0,0,$AK$7/$AK$6*AK38)</f>
        <v>0</v>
      </c>
      <c r="AL39" s="30">
        <f t="shared" ref="AL39" si="325">IF($AL$7=0,0,$AL$7/$AL$6*AL38)</f>
        <v>0</v>
      </c>
      <c r="AM39" s="142"/>
      <c r="AN39" s="139"/>
      <c r="AO39" s="30">
        <f t="shared" ref="AO39" si="326">IF($AO$7=0,0,$AO$7/$AO$6*AO38)</f>
        <v>0</v>
      </c>
      <c r="AP39" s="30">
        <f t="shared" ref="AP39" si="327">IF($AP$7=0,0,$AP$7/$AP$6*AP38)</f>
        <v>0</v>
      </c>
      <c r="AQ39" s="30">
        <f t="shared" ref="AQ39" si="328">IF($AQ$7=0,0,$AQ$7/$AQ$6*AQ38)</f>
        <v>0</v>
      </c>
      <c r="AR39" s="114">
        <f t="shared" ref="AR39" si="329">IF($AR$7=0,0,$AR$7/$AR$6*AR38)</f>
        <v>0</v>
      </c>
      <c r="AS39" s="142"/>
      <c r="AT39" s="139"/>
      <c r="AU39" s="137"/>
      <c r="AV39" s="135"/>
      <c r="AW39" s="119"/>
      <c r="AX39" s="130"/>
      <c r="AY39" s="124"/>
      <c r="AZ39" s="124"/>
      <c r="BA39" s="124"/>
      <c r="BB39" s="124"/>
      <c r="BC39" s="124"/>
      <c r="BD39" s="124"/>
      <c r="BE39" s="124"/>
      <c r="BF39" s="117"/>
    </row>
    <row r="40" spans="1:58" ht="15" customHeight="1" x14ac:dyDescent="0.25">
      <c r="A40" s="145">
        <v>17</v>
      </c>
      <c r="B40" s="147" t="str">
        <f>'Popis studenata'!B18</f>
        <v xml:space="preserve"> </v>
      </c>
      <c r="C40" s="147">
        <f>'Popis studenata'!C18</f>
        <v>0</v>
      </c>
      <c r="D40" s="22" t="s">
        <v>19</v>
      </c>
      <c r="E40" s="23"/>
      <c r="F40" s="24"/>
      <c r="G40" s="24"/>
      <c r="H40" s="24"/>
      <c r="I40" s="143">
        <f>IF((E41+F41+G41+H41)&gt;$J$4,"GREŠKA",E41+F41+G41+H41)</f>
        <v>0</v>
      </c>
      <c r="J40" s="138" t="str">
        <f>IF(I40=0,"NE",(IF(I40&gt;=($J$4/2),"DA","NE")))</f>
        <v>NE</v>
      </c>
      <c r="K40" s="23"/>
      <c r="L40" s="24"/>
      <c r="M40" s="24"/>
      <c r="N40" s="24"/>
      <c r="O40" s="143">
        <f>IF((K41+L41+M41+N41)&gt;$P$4,"GREŠKA",K41+L41+M41+N41)</f>
        <v>0</v>
      </c>
      <c r="P40" s="138" t="str">
        <f>IF(O40=0,"NE",(IF(O40&gt;=($P$4/2),"DA","NE")))</f>
        <v>NE</v>
      </c>
      <c r="Q40" s="23"/>
      <c r="R40" s="24"/>
      <c r="S40" s="24"/>
      <c r="T40" s="24"/>
      <c r="U40" s="143">
        <f>IF((Q41+R41+S41+T41)&gt;$V$4,"GREŠKA",Q41+R41+S41+T41)</f>
        <v>0</v>
      </c>
      <c r="V40" s="138" t="str">
        <f>IF(U40=0,"NE",(IF(U40&gt;=($V$4/2),"DA","NE")))</f>
        <v>NE</v>
      </c>
      <c r="W40" s="23"/>
      <c r="X40" s="24"/>
      <c r="Y40" s="24"/>
      <c r="Z40" s="24"/>
      <c r="AA40" s="143">
        <f>IF((W41+X41+Y41+Z41)&gt;$AB$4,"GREŠKA",W41+X41+Y41+Z41)</f>
        <v>0</v>
      </c>
      <c r="AB40" s="138" t="str">
        <f>IF(AA40=0,"NE",(IF(AA40&gt;=($AB$4/2),"DA","NE")))</f>
        <v>NE</v>
      </c>
      <c r="AC40" s="23"/>
      <c r="AD40" s="24"/>
      <c r="AE40" s="24"/>
      <c r="AF40" s="24"/>
      <c r="AG40" s="143">
        <f t="shared" ref="AG40" si="330">IF((AC41+AD41+AE41+AF41)&gt;$AH$4,"GREŠKA",AC41+AD41+AE41+AF41)</f>
        <v>0</v>
      </c>
      <c r="AH40" s="138" t="str">
        <f t="shared" ref="AH40" si="331">IF(AG40=0,"NE",(IF(AG40&gt;=($AH$4/2),"DA","NE")))</f>
        <v>NE</v>
      </c>
      <c r="AI40" s="23"/>
      <c r="AJ40" s="24"/>
      <c r="AK40" s="24"/>
      <c r="AL40" s="24"/>
      <c r="AM40" s="141">
        <f t="shared" ref="AM40" si="332">IF((AI41+AJ41+AK41+AL41)&gt;$AN$4,"GREŠKA",AI41+AJ41+AK41+AL41)</f>
        <v>0</v>
      </c>
      <c r="AN40" s="138" t="str">
        <f t="shared" ref="AN40" si="333">IF(AM40=0,"NE",(IF(AM40&gt;=($AN$4/2),"DA","NE")))</f>
        <v>NE</v>
      </c>
      <c r="AO40" s="23"/>
      <c r="AP40" s="24"/>
      <c r="AQ40" s="24"/>
      <c r="AR40" s="24"/>
      <c r="AS40" s="141">
        <f t="shared" ref="AS40" si="334">IF((AO41+AP41+AQ41+AR41)&gt;$AT$4,"GREŠKA",AO41+AP41+AQ41+AR41)</f>
        <v>0</v>
      </c>
      <c r="AT40" s="138" t="str">
        <f t="shared" ref="AT40" si="335">IF(AS40=0,"NE",(IF(AS40&gt;=($AT$4/2),"DA","NE")))</f>
        <v>NE</v>
      </c>
      <c r="AU40" s="136">
        <f t="shared" ref="AU40" si="336">IF(AND(J40="da",P40="da",V40="da",AB40="da",AH40="da",AN40="da",AT40="da"),I40+O40+U40+AA40+AS40+AM40+AG40,0)</f>
        <v>0</v>
      </c>
      <c r="AV40" s="134" t="str">
        <f t="shared" ref="AV40" si="337">IF(OR(COUNTIF(J40:AT41,"ne")&gt;3,COUNTIF(J40:AT41,"ne")=0),"NE",COUNTIF(J40:AT41,"ne"))</f>
        <v>NE</v>
      </c>
      <c r="AW40" s="118" t="str">
        <f t="shared" ref="AW40" si="338">IF(SUM(COUNTBLANK(E40:H40),COUNTBLANK(K40:N40),COUNTBLANK(Q40:T40),COUNTBLANK(W40:Z40),COUNTBLANK(AC40:AF40),COUNTBLANK(AI40:AL40),COUNTBLANK(AO40:AR40))=28,"NE","DA")</f>
        <v>NE</v>
      </c>
      <c r="AX40" s="129"/>
      <c r="AY40" s="123" t="str">
        <f>J40</f>
        <v>NE</v>
      </c>
      <c r="AZ40" s="123" t="str">
        <f>P40</f>
        <v>NE</v>
      </c>
      <c r="BA40" s="123" t="str">
        <f>V40</f>
        <v>NE</v>
      </c>
      <c r="BB40" s="123" t="str">
        <f>AB40</f>
        <v>NE</v>
      </c>
      <c r="BC40" s="123" t="str">
        <f>AH40</f>
        <v>NE</v>
      </c>
      <c r="BD40" s="123" t="str">
        <f>AN40</f>
        <v>NE</v>
      </c>
      <c r="BE40" s="123" t="str">
        <f>AT40</f>
        <v>NE</v>
      </c>
      <c r="BF40" s="116" t="str">
        <f t="shared" ref="BF40" si="339">IF(AU40&lt;50, "NE",IF(AU40&lt;60,2,IF(AU40&lt;75,3,IF(AU40&lt;90,4,5))))</f>
        <v>NE</v>
      </c>
    </row>
    <row r="41" spans="1:58" ht="15.75" customHeight="1" thickBot="1" x14ac:dyDescent="0.3">
      <c r="A41" s="146"/>
      <c r="B41" s="148"/>
      <c r="C41" s="148"/>
      <c r="D41" s="27" t="s">
        <v>20</v>
      </c>
      <c r="E41" s="28">
        <f>IF($E$7=0,0,$E$7/$E$6*E40)</f>
        <v>0</v>
      </c>
      <c r="F41" s="28">
        <f>IF($F$7=0,0,$F$7/$F$6*F40)</f>
        <v>0</v>
      </c>
      <c r="G41" s="28">
        <f>IF($G$7=0,0,$G$7/$G$6*G40)</f>
        <v>0</v>
      </c>
      <c r="H41" s="28">
        <f>IF($H$7=0,0,$H$7/$H$6*H40)</f>
        <v>0</v>
      </c>
      <c r="I41" s="142"/>
      <c r="J41" s="139"/>
      <c r="K41" s="29">
        <f>IF($K$7=0,0,$K$7/$K$6*K40)</f>
        <v>0</v>
      </c>
      <c r="L41" s="28">
        <f>IF($L$7=0,0,$L$7/$L$6*L40)</f>
        <v>0</v>
      </c>
      <c r="M41" s="28">
        <f>IF($M$7=0,0,$M$7/$M$6*M40)</f>
        <v>0</v>
      </c>
      <c r="N41" s="28">
        <f>IF($N$7=0,0,$N$7/$N$6*N40)</f>
        <v>0</v>
      </c>
      <c r="O41" s="142"/>
      <c r="P41" s="139"/>
      <c r="Q41" s="29">
        <f>IF($Q$7=0,0,$Q$7/$Q$6*Q40)</f>
        <v>0</v>
      </c>
      <c r="R41" s="28">
        <f>IF($R$7=0,0,$R$7/$R$6*R40)</f>
        <v>0</v>
      </c>
      <c r="S41" s="28">
        <f>IF($S$7=0,0,$S$7/$S$6*S40)</f>
        <v>0</v>
      </c>
      <c r="T41" s="28">
        <f>IF($T$7=0,0,$T$7/$T$6*T40)</f>
        <v>0</v>
      </c>
      <c r="U41" s="142"/>
      <c r="V41" s="139"/>
      <c r="W41" s="29">
        <f>IF($W$7=0,0,$W$7/$W$6*W40)</f>
        <v>0</v>
      </c>
      <c r="X41" s="28">
        <f>IF($X$7=0,0,$X$7/$X$6*X40)</f>
        <v>0</v>
      </c>
      <c r="Y41" s="28">
        <f>IF($Y$7=0,0,$Y$7/$Y$6*Y40)</f>
        <v>0</v>
      </c>
      <c r="Z41" s="28">
        <f>IF($Z$7=0,0,$Z$7/$Z$6*Z40)</f>
        <v>0</v>
      </c>
      <c r="AA41" s="142"/>
      <c r="AB41" s="139"/>
      <c r="AC41" s="29">
        <f t="shared" ref="AC41" si="340">IF($AC$7=0,0,$AC$7/$AC$6*AC40)</f>
        <v>0</v>
      </c>
      <c r="AD41" s="28">
        <f t="shared" ref="AD41" si="341">IF($AD$7=0,0,$AD$7/$AD$6*AD40)</f>
        <v>0</v>
      </c>
      <c r="AE41" s="28">
        <f t="shared" ref="AE41" si="342">IF($AE$7=0,0,$AE$7/$AE$6*AE40)</f>
        <v>0</v>
      </c>
      <c r="AF41" s="28">
        <f t="shared" ref="AF41" si="343">IF($AF$7=0,0,$AF$7/$AF$6*AF40)</f>
        <v>0</v>
      </c>
      <c r="AG41" s="144"/>
      <c r="AH41" s="140"/>
      <c r="AI41" s="30">
        <f t="shared" ref="AI41" si="344">IF($AI$7=0,0,$AI$7/$AI$6*AI40)</f>
        <v>0</v>
      </c>
      <c r="AJ41" s="30">
        <f t="shared" ref="AJ41" si="345">IF($AJ$7=0,0,$AJ$7/$AJ$6*AJ40)</f>
        <v>0</v>
      </c>
      <c r="AK41" s="30">
        <f t="shared" ref="AK41" si="346">IF($AK$7=0,0,$AK$7/$AK$6*AK40)</f>
        <v>0</v>
      </c>
      <c r="AL41" s="30">
        <f t="shared" ref="AL41" si="347">IF($AL$7=0,0,$AL$7/$AL$6*AL40)</f>
        <v>0</v>
      </c>
      <c r="AM41" s="142"/>
      <c r="AN41" s="139"/>
      <c r="AO41" s="30">
        <f t="shared" ref="AO41" si="348">IF($AO$7=0,0,$AO$7/$AO$6*AO40)</f>
        <v>0</v>
      </c>
      <c r="AP41" s="30">
        <f t="shared" ref="AP41" si="349">IF($AP$7=0,0,$AP$7/$AP$6*AP40)</f>
        <v>0</v>
      </c>
      <c r="AQ41" s="30">
        <f t="shared" ref="AQ41" si="350">IF($AQ$7=0,0,$AQ$7/$AQ$6*AQ40)</f>
        <v>0</v>
      </c>
      <c r="AR41" s="114">
        <f t="shared" ref="AR41" si="351">IF($AR$7=0,0,$AR$7/$AR$6*AR40)</f>
        <v>0</v>
      </c>
      <c r="AS41" s="142"/>
      <c r="AT41" s="139"/>
      <c r="AU41" s="137"/>
      <c r="AV41" s="135"/>
      <c r="AW41" s="119"/>
      <c r="AX41" s="130"/>
      <c r="AY41" s="124"/>
      <c r="AZ41" s="124"/>
      <c r="BA41" s="124"/>
      <c r="BB41" s="124"/>
      <c r="BC41" s="124"/>
      <c r="BD41" s="124"/>
      <c r="BE41" s="124"/>
      <c r="BF41" s="117"/>
    </row>
    <row r="42" spans="1:58" ht="15" customHeight="1" x14ac:dyDescent="0.25">
      <c r="A42" s="145">
        <v>18</v>
      </c>
      <c r="B42" s="147" t="str">
        <f>'Popis studenata'!B19</f>
        <v xml:space="preserve"> </v>
      </c>
      <c r="C42" s="147">
        <f>'Popis studenata'!C19</f>
        <v>0</v>
      </c>
      <c r="D42" s="22" t="s">
        <v>19</v>
      </c>
      <c r="E42" s="23"/>
      <c r="F42" s="24"/>
      <c r="G42" s="24"/>
      <c r="H42" s="24"/>
      <c r="I42" s="143">
        <f>IF((E43+F43+G43+H43)&gt;$J$4,"GREŠKA",E43+F43+G43+H43)</f>
        <v>0</v>
      </c>
      <c r="J42" s="138" t="str">
        <f>IF(I42=0,"NE",(IF(I42&gt;=($J$4/2),"DA","NE")))</f>
        <v>NE</v>
      </c>
      <c r="K42" s="23"/>
      <c r="L42" s="24"/>
      <c r="M42" s="24"/>
      <c r="N42" s="24"/>
      <c r="O42" s="143">
        <f>IF((K43+L43+M43+N43)&gt;$P$4,"GREŠKA",K43+L43+M43+N43)</f>
        <v>0</v>
      </c>
      <c r="P42" s="138" t="str">
        <f>IF(O42=0,"NE",(IF(O42&gt;=($P$4/2),"DA","NE")))</f>
        <v>NE</v>
      </c>
      <c r="Q42" s="23"/>
      <c r="R42" s="24"/>
      <c r="S42" s="24"/>
      <c r="T42" s="24"/>
      <c r="U42" s="143">
        <f>IF((Q43+R43+S43+T43)&gt;$V$4,"GREŠKA",Q43+R43+S43+T43)</f>
        <v>0</v>
      </c>
      <c r="V42" s="138" t="str">
        <f>IF(U42=0,"NE",(IF(U42&gt;=($V$4/2),"DA","NE")))</f>
        <v>NE</v>
      </c>
      <c r="W42" s="23"/>
      <c r="X42" s="24"/>
      <c r="Y42" s="24"/>
      <c r="Z42" s="24"/>
      <c r="AA42" s="143">
        <f>IF((W43+X43+Y43+Z43)&gt;$AB$4,"GREŠKA",W43+X43+Y43+Z43)</f>
        <v>0</v>
      </c>
      <c r="AB42" s="138" t="str">
        <f>IF(AA42=0,"NE",(IF(AA42&gt;=($AB$4/2),"DA","NE")))</f>
        <v>NE</v>
      </c>
      <c r="AC42" s="23"/>
      <c r="AD42" s="24"/>
      <c r="AE42" s="24"/>
      <c r="AF42" s="24"/>
      <c r="AG42" s="143">
        <f t="shared" ref="AG42" si="352">IF((AC43+AD43+AE43+AF43)&gt;$AH$4,"GREŠKA",AC43+AD43+AE43+AF43)</f>
        <v>0</v>
      </c>
      <c r="AH42" s="138" t="str">
        <f t="shared" ref="AH42" si="353">IF(AG42=0,"NE",(IF(AG42&gt;=($AH$4/2),"DA","NE")))</f>
        <v>NE</v>
      </c>
      <c r="AI42" s="23"/>
      <c r="AJ42" s="24"/>
      <c r="AK42" s="24"/>
      <c r="AL42" s="24"/>
      <c r="AM42" s="141">
        <f t="shared" ref="AM42" si="354">IF((AI43+AJ43+AK43+AL43)&gt;$AN$4,"GREŠKA",AI43+AJ43+AK43+AL43)</f>
        <v>0</v>
      </c>
      <c r="AN42" s="138" t="str">
        <f t="shared" ref="AN42" si="355">IF(AM42=0,"NE",(IF(AM42&gt;=($AN$4/2),"DA","NE")))</f>
        <v>NE</v>
      </c>
      <c r="AO42" s="23"/>
      <c r="AP42" s="24"/>
      <c r="AQ42" s="24"/>
      <c r="AR42" s="24"/>
      <c r="AS42" s="141">
        <f t="shared" ref="AS42" si="356">IF((AO43+AP43+AQ43+AR43)&gt;$AT$4,"GREŠKA",AO43+AP43+AQ43+AR43)</f>
        <v>0</v>
      </c>
      <c r="AT42" s="138" t="str">
        <f t="shared" ref="AT42" si="357">IF(AS42=0,"NE",(IF(AS42&gt;=($AT$4/2),"DA","NE")))</f>
        <v>NE</v>
      </c>
      <c r="AU42" s="136">
        <f t="shared" ref="AU42" si="358">IF(AND(J42="da",P42="da",V42="da",AB42="da",AH42="da",AN42="da",AT42="da"),I42+O42+U42+AA42+AS42+AM42+AG42,0)</f>
        <v>0</v>
      </c>
      <c r="AV42" s="134" t="str">
        <f t="shared" ref="AV42" si="359">IF(OR(COUNTIF(J42:AT43,"ne")&gt;3,COUNTIF(J42:AT43,"ne")=0),"NE",COUNTIF(J42:AT43,"ne"))</f>
        <v>NE</v>
      </c>
      <c r="AW42" s="118" t="str">
        <f t="shared" ref="AW42" si="360">IF(SUM(COUNTBLANK(E42:H42),COUNTBLANK(K42:N42),COUNTBLANK(Q42:T42),COUNTBLANK(W42:Z42),COUNTBLANK(AC42:AF42),COUNTBLANK(AI42:AL42),COUNTBLANK(AO42:AR42))=28,"NE","DA")</f>
        <v>NE</v>
      </c>
      <c r="AX42" s="129"/>
      <c r="AY42" s="123" t="str">
        <f>J42</f>
        <v>NE</v>
      </c>
      <c r="AZ42" s="123" t="str">
        <f>P42</f>
        <v>NE</v>
      </c>
      <c r="BA42" s="123" t="str">
        <f>V42</f>
        <v>NE</v>
      </c>
      <c r="BB42" s="123" t="str">
        <f>AB42</f>
        <v>NE</v>
      </c>
      <c r="BC42" s="123" t="str">
        <f>AH42</f>
        <v>NE</v>
      </c>
      <c r="BD42" s="123" t="str">
        <f>AN42</f>
        <v>NE</v>
      </c>
      <c r="BE42" s="123" t="str">
        <f>AT42</f>
        <v>NE</v>
      </c>
      <c r="BF42" s="116" t="str">
        <f t="shared" ref="BF42" si="361">IF(AU42&lt;50, "NE",IF(AU42&lt;60,2,IF(AU42&lt;75,3,IF(AU42&lt;90,4,5))))</f>
        <v>NE</v>
      </c>
    </row>
    <row r="43" spans="1:58" ht="15.75" customHeight="1" thickBot="1" x14ac:dyDescent="0.3">
      <c r="A43" s="146"/>
      <c r="B43" s="148"/>
      <c r="C43" s="148"/>
      <c r="D43" s="27" t="s">
        <v>20</v>
      </c>
      <c r="E43" s="28">
        <f>IF($E$7=0,0,$E$7/$E$6*E42)</f>
        <v>0</v>
      </c>
      <c r="F43" s="28">
        <f>IF($F$7=0,0,$F$7/$F$6*F42)</f>
        <v>0</v>
      </c>
      <c r="G43" s="28">
        <f>IF($G$7=0,0,$G$7/$G$6*G42)</f>
        <v>0</v>
      </c>
      <c r="H43" s="28">
        <f>IF($H$7=0,0,$H$7/$H$6*H42)</f>
        <v>0</v>
      </c>
      <c r="I43" s="142"/>
      <c r="J43" s="139"/>
      <c r="K43" s="29">
        <f>IF($K$7=0,0,$K$7/$K$6*K42)</f>
        <v>0</v>
      </c>
      <c r="L43" s="28">
        <f>IF($L$7=0,0,$L$7/$L$6*L42)</f>
        <v>0</v>
      </c>
      <c r="M43" s="28">
        <f>IF($M$7=0,0,$M$7/$M$6*M42)</f>
        <v>0</v>
      </c>
      <c r="N43" s="28">
        <f>IF($N$7=0,0,$N$7/$N$6*N42)</f>
        <v>0</v>
      </c>
      <c r="O43" s="142"/>
      <c r="P43" s="139"/>
      <c r="Q43" s="29">
        <f>IF($Q$7=0,0,$Q$7/$Q$6*Q42)</f>
        <v>0</v>
      </c>
      <c r="R43" s="28">
        <f>IF($R$7=0,0,$R$7/$R$6*R42)</f>
        <v>0</v>
      </c>
      <c r="S43" s="28">
        <f>IF($S$7=0,0,$S$7/$S$6*S42)</f>
        <v>0</v>
      </c>
      <c r="T43" s="28">
        <f>IF($T$7=0,0,$T$7/$T$6*T42)</f>
        <v>0</v>
      </c>
      <c r="U43" s="142"/>
      <c r="V43" s="139"/>
      <c r="W43" s="29">
        <f>IF($W$7=0,0,$W$7/$W$6*W42)</f>
        <v>0</v>
      </c>
      <c r="X43" s="28">
        <f>IF($X$7=0,0,$X$7/$X$6*X42)</f>
        <v>0</v>
      </c>
      <c r="Y43" s="28">
        <f>IF($Y$7=0,0,$Y$7/$Y$6*Y42)</f>
        <v>0</v>
      </c>
      <c r="Z43" s="28">
        <f>IF($Z$7=0,0,$Z$7/$Z$6*Z42)</f>
        <v>0</v>
      </c>
      <c r="AA43" s="142"/>
      <c r="AB43" s="139"/>
      <c r="AC43" s="29">
        <f t="shared" ref="AC43" si="362">IF($AC$7=0,0,$AC$7/$AC$6*AC42)</f>
        <v>0</v>
      </c>
      <c r="AD43" s="28">
        <f t="shared" ref="AD43" si="363">IF($AD$7=0,0,$AD$7/$AD$6*AD42)</f>
        <v>0</v>
      </c>
      <c r="AE43" s="28">
        <f t="shared" ref="AE43" si="364">IF($AE$7=0,0,$AE$7/$AE$6*AE42)</f>
        <v>0</v>
      </c>
      <c r="AF43" s="28">
        <f t="shared" ref="AF43" si="365">IF($AF$7=0,0,$AF$7/$AF$6*AF42)</f>
        <v>0</v>
      </c>
      <c r="AG43" s="144"/>
      <c r="AH43" s="140"/>
      <c r="AI43" s="30">
        <f t="shared" ref="AI43" si="366">IF($AI$7=0,0,$AI$7/$AI$6*AI42)</f>
        <v>0</v>
      </c>
      <c r="AJ43" s="30">
        <f t="shared" ref="AJ43" si="367">IF($AJ$7=0,0,$AJ$7/$AJ$6*AJ42)</f>
        <v>0</v>
      </c>
      <c r="AK43" s="30">
        <f t="shared" ref="AK43" si="368">IF($AK$7=0,0,$AK$7/$AK$6*AK42)</f>
        <v>0</v>
      </c>
      <c r="AL43" s="30">
        <f t="shared" ref="AL43" si="369">IF($AL$7=0,0,$AL$7/$AL$6*AL42)</f>
        <v>0</v>
      </c>
      <c r="AM43" s="142"/>
      <c r="AN43" s="139"/>
      <c r="AO43" s="30">
        <f t="shared" ref="AO43" si="370">IF($AO$7=0,0,$AO$7/$AO$6*AO42)</f>
        <v>0</v>
      </c>
      <c r="AP43" s="30">
        <f t="shared" ref="AP43" si="371">IF($AP$7=0,0,$AP$7/$AP$6*AP42)</f>
        <v>0</v>
      </c>
      <c r="AQ43" s="30">
        <f t="shared" ref="AQ43" si="372">IF($AQ$7=0,0,$AQ$7/$AQ$6*AQ42)</f>
        <v>0</v>
      </c>
      <c r="AR43" s="114">
        <f t="shared" ref="AR43" si="373">IF($AR$7=0,0,$AR$7/$AR$6*AR42)</f>
        <v>0</v>
      </c>
      <c r="AS43" s="142"/>
      <c r="AT43" s="139"/>
      <c r="AU43" s="137"/>
      <c r="AV43" s="135"/>
      <c r="AW43" s="119"/>
      <c r="AX43" s="130"/>
      <c r="AY43" s="124"/>
      <c r="AZ43" s="124"/>
      <c r="BA43" s="124"/>
      <c r="BB43" s="124"/>
      <c r="BC43" s="124"/>
      <c r="BD43" s="124"/>
      <c r="BE43" s="124"/>
      <c r="BF43" s="117"/>
    </row>
    <row r="44" spans="1:58" ht="15" customHeight="1" x14ac:dyDescent="0.25">
      <c r="A44" s="145">
        <v>19</v>
      </c>
      <c r="B44" s="147" t="str">
        <f>'Popis studenata'!B20</f>
        <v xml:space="preserve"> </v>
      </c>
      <c r="C44" s="147">
        <f>'Popis studenata'!C20</f>
        <v>0</v>
      </c>
      <c r="D44" s="22" t="s">
        <v>19</v>
      </c>
      <c r="E44" s="23"/>
      <c r="F44" s="24"/>
      <c r="G44" s="24"/>
      <c r="H44" s="24"/>
      <c r="I44" s="143">
        <f>IF((E45+F45+G45+H45)&gt;$J$4,"GREŠKA",E45+F45+G45+H45)</f>
        <v>0</v>
      </c>
      <c r="J44" s="138" t="str">
        <f>IF(I44=0,"NE",(IF(I44&gt;=($J$4/2),"DA","NE")))</f>
        <v>NE</v>
      </c>
      <c r="K44" s="23"/>
      <c r="L44" s="24"/>
      <c r="M44" s="24"/>
      <c r="N44" s="24"/>
      <c r="O44" s="143">
        <f>IF((K45+L45+M45+N45)&gt;$P$4,"GREŠKA",K45+L45+M45+N45)</f>
        <v>0</v>
      </c>
      <c r="P44" s="138" t="str">
        <f>IF(O44=0,"NE",(IF(O44&gt;=($P$4/2),"DA","NE")))</f>
        <v>NE</v>
      </c>
      <c r="Q44" s="23"/>
      <c r="R44" s="24"/>
      <c r="S44" s="24"/>
      <c r="T44" s="24"/>
      <c r="U44" s="143">
        <f>IF((Q45+R45+S45+T45)&gt;$V$4,"GREŠKA",Q45+R45+S45+T45)</f>
        <v>0</v>
      </c>
      <c r="V44" s="138" t="str">
        <f>IF(U44=0,"NE",(IF(U44&gt;=($V$4/2),"DA","NE")))</f>
        <v>NE</v>
      </c>
      <c r="W44" s="23"/>
      <c r="X44" s="24"/>
      <c r="Y44" s="24"/>
      <c r="Z44" s="24"/>
      <c r="AA44" s="143">
        <f>IF((W45+X45+Y45+Z45)&gt;$AB$4,"GREŠKA",W45+X45+Y45+Z45)</f>
        <v>0</v>
      </c>
      <c r="AB44" s="138" t="str">
        <f>IF(AA44=0,"NE",(IF(AA44&gt;=($AB$4/2),"DA","NE")))</f>
        <v>NE</v>
      </c>
      <c r="AC44" s="23"/>
      <c r="AD44" s="24"/>
      <c r="AE44" s="24"/>
      <c r="AF44" s="24"/>
      <c r="AG44" s="143">
        <f t="shared" ref="AG44" si="374">IF((AC45+AD45+AE45+AF45)&gt;$AH$4,"GREŠKA",AC45+AD45+AE45+AF45)</f>
        <v>0</v>
      </c>
      <c r="AH44" s="138" t="str">
        <f t="shared" ref="AH44" si="375">IF(AG44=0,"NE",(IF(AG44&gt;=($AH$4/2),"DA","NE")))</f>
        <v>NE</v>
      </c>
      <c r="AI44" s="23"/>
      <c r="AJ44" s="24"/>
      <c r="AK44" s="24"/>
      <c r="AL44" s="24"/>
      <c r="AM44" s="141">
        <f t="shared" ref="AM44" si="376">IF((AI45+AJ45+AK45+AL45)&gt;$AN$4,"GREŠKA",AI45+AJ45+AK45+AL45)</f>
        <v>0</v>
      </c>
      <c r="AN44" s="138" t="str">
        <f t="shared" ref="AN44" si="377">IF(AM44=0,"NE",(IF(AM44&gt;=($AN$4/2),"DA","NE")))</f>
        <v>NE</v>
      </c>
      <c r="AO44" s="23"/>
      <c r="AP44" s="24"/>
      <c r="AQ44" s="24"/>
      <c r="AR44" s="24"/>
      <c r="AS44" s="141">
        <f t="shared" ref="AS44" si="378">IF((AO45+AP45+AQ45+AR45)&gt;$AT$4,"GREŠKA",AO45+AP45+AQ45+AR45)</f>
        <v>0</v>
      </c>
      <c r="AT44" s="138" t="str">
        <f t="shared" ref="AT44" si="379">IF(AS44=0,"NE",(IF(AS44&gt;=($AT$4/2),"DA","NE")))</f>
        <v>NE</v>
      </c>
      <c r="AU44" s="136">
        <f t="shared" ref="AU44" si="380">IF(AND(J44="da",P44="da",V44="da",AB44="da",AH44="da",AN44="da",AT44="da"),I44+O44+U44+AA44+AS44+AM44+AG44,0)</f>
        <v>0</v>
      </c>
      <c r="AV44" s="134" t="str">
        <f t="shared" ref="AV44" si="381">IF(OR(COUNTIF(J44:AT45,"ne")&gt;3,COUNTIF(J44:AT45,"ne")=0),"NE",COUNTIF(J44:AT45,"ne"))</f>
        <v>NE</v>
      </c>
      <c r="AW44" s="118" t="str">
        <f t="shared" ref="AW44" si="382">IF(SUM(COUNTBLANK(E44:H44),COUNTBLANK(K44:N44),COUNTBLANK(Q44:T44),COUNTBLANK(W44:Z44),COUNTBLANK(AC44:AF44),COUNTBLANK(AI44:AL44),COUNTBLANK(AO44:AR44))=28,"NE","DA")</f>
        <v>NE</v>
      </c>
      <c r="AX44" s="129"/>
      <c r="AY44" s="123" t="str">
        <f>J44</f>
        <v>NE</v>
      </c>
      <c r="AZ44" s="123" t="str">
        <f>P44</f>
        <v>NE</v>
      </c>
      <c r="BA44" s="123" t="str">
        <f>V44</f>
        <v>NE</v>
      </c>
      <c r="BB44" s="123" t="str">
        <f>AB44</f>
        <v>NE</v>
      </c>
      <c r="BC44" s="123" t="str">
        <f>AH44</f>
        <v>NE</v>
      </c>
      <c r="BD44" s="123" t="str">
        <f>AN44</f>
        <v>NE</v>
      </c>
      <c r="BE44" s="123" t="str">
        <f>AT44</f>
        <v>NE</v>
      </c>
      <c r="BF44" s="116" t="str">
        <f t="shared" ref="BF44" si="383">IF(AU44&lt;50, "NE",IF(AU44&lt;60,2,IF(AU44&lt;75,3,IF(AU44&lt;90,4,5))))</f>
        <v>NE</v>
      </c>
    </row>
    <row r="45" spans="1:58" ht="15.75" customHeight="1" thickBot="1" x14ac:dyDescent="0.3">
      <c r="A45" s="146"/>
      <c r="B45" s="148"/>
      <c r="C45" s="148"/>
      <c r="D45" s="27" t="s">
        <v>20</v>
      </c>
      <c r="E45" s="28">
        <f>IF($E$7=0,0,$E$7/$E$6*E44)</f>
        <v>0</v>
      </c>
      <c r="F45" s="28">
        <f>IF($F$7=0,0,$F$7/$F$6*F44)</f>
        <v>0</v>
      </c>
      <c r="G45" s="28">
        <f>IF($G$7=0,0,$G$7/$G$6*G44)</f>
        <v>0</v>
      </c>
      <c r="H45" s="28">
        <f>IF($H$7=0,0,$H$7/$H$6*H44)</f>
        <v>0</v>
      </c>
      <c r="I45" s="142"/>
      <c r="J45" s="139"/>
      <c r="K45" s="29">
        <f>IF($K$7=0,0,$K$7/$K$6*K44)</f>
        <v>0</v>
      </c>
      <c r="L45" s="28">
        <f>IF($L$7=0,0,$L$7/$L$6*L44)</f>
        <v>0</v>
      </c>
      <c r="M45" s="28">
        <f>IF($M$7=0,0,$M$7/$M$6*M44)</f>
        <v>0</v>
      </c>
      <c r="N45" s="28">
        <f>IF($N$7=0,0,$N$7/$N$6*N44)</f>
        <v>0</v>
      </c>
      <c r="O45" s="142"/>
      <c r="P45" s="139"/>
      <c r="Q45" s="29">
        <f>IF($Q$7=0,0,$Q$7/$Q$6*Q44)</f>
        <v>0</v>
      </c>
      <c r="R45" s="28">
        <f>IF($R$7=0,0,$R$7/$R$6*R44)</f>
        <v>0</v>
      </c>
      <c r="S45" s="28">
        <f>IF($S$7=0,0,$S$7/$S$6*S44)</f>
        <v>0</v>
      </c>
      <c r="T45" s="28">
        <f>IF($T$7=0,0,$T$7/$T$6*T44)</f>
        <v>0</v>
      </c>
      <c r="U45" s="142"/>
      <c r="V45" s="139"/>
      <c r="W45" s="29">
        <f>IF($W$7=0,0,$W$7/$W$6*W44)</f>
        <v>0</v>
      </c>
      <c r="X45" s="28">
        <f>IF($X$7=0,0,$X$7/$X$6*X44)</f>
        <v>0</v>
      </c>
      <c r="Y45" s="28">
        <f>IF($Y$7=0,0,$Y$7/$Y$6*Y44)</f>
        <v>0</v>
      </c>
      <c r="Z45" s="28">
        <f>IF($Z$7=0,0,$Z$7/$Z$6*Z44)</f>
        <v>0</v>
      </c>
      <c r="AA45" s="142"/>
      <c r="AB45" s="139"/>
      <c r="AC45" s="29">
        <f t="shared" ref="AC45:AC107" si="384">IF($AC$7=0,0,$AC$7/$AC$6*AC44)</f>
        <v>0</v>
      </c>
      <c r="AD45" s="28">
        <f t="shared" ref="AD45:AD107" si="385">IF($AD$7=0,0,$AD$7/$AD$6*AD44)</f>
        <v>0</v>
      </c>
      <c r="AE45" s="28">
        <f t="shared" ref="AE45:AE107" si="386">IF($AE$7=0,0,$AE$7/$AE$6*AE44)</f>
        <v>0</v>
      </c>
      <c r="AF45" s="28">
        <f t="shared" ref="AF45:AF107" si="387">IF($AF$7=0,0,$AF$7/$AF$6*AF44)</f>
        <v>0</v>
      </c>
      <c r="AG45" s="144"/>
      <c r="AH45" s="140"/>
      <c r="AI45" s="30">
        <f t="shared" ref="AI45:AI107" si="388">IF($AI$7=0,0,$AI$7/$AI$6*AI44)</f>
        <v>0</v>
      </c>
      <c r="AJ45" s="30">
        <f t="shared" ref="AJ45:AJ107" si="389">IF($AJ$7=0,0,$AJ$7/$AJ$6*AJ44)</f>
        <v>0</v>
      </c>
      <c r="AK45" s="30">
        <f t="shared" ref="AK45:AK107" si="390">IF($AK$7=0,0,$AK$7/$AK$6*AK44)</f>
        <v>0</v>
      </c>
      <c r="AL45" s="30">
        <f t="shared" ref="AL45:AL107" si="391">IF($AL$7=0,0,$AL$7/$AL$6*AL44)</f>
        <v>0</v>
      </c>
      <c r="AM45" s="142"/>
      <c r="AN45" s="139"/>
      <c r="AO45" s="30">
        <f t="shared" ref="AO45:AO107" si="392">IF($AO$7=0,0,$AO$7/$AO$6*AO44)</f>
        <v>0</v>
      </c>
      <c r="AP45" s="30">
        <f t="shared" ref="AP45:AP107" si="393">IF($AP$7=0,0,$AP$7/$AP$6*AP44)</f>
        <v>0</v>
      </c>
      <c r="AQ45" s="30">
        <f t="shared" ref="AQ45:AQ107" si="394">IF($AQ$7=0,0,$AQ$7/$AQ$6*AQ44)</f>
        <v>0</v>
      </c>
      <c r="AR45" s="114">
        <f t="shared" ref="AR45" si="395">IF($AR$7=0,0,$AR$7/$AR$6*AR44)</f>
        <v>0</v>
      </c>
      <c r="AS45" s="142"/>
      <c r="AT45" s="139"/>
      <c r="AU45" s="137"/>
      <c r="AV45" s="135"/>
      <c r="AW45" s="119"/>
      <c r="AX45" s="130"/>
      <c r="AY45" s="124"/>
      <c r="AZ45" s="124"/>
      <c r="BA45" s="124"/>
      <c r="BB45" s="124"/>
      <c r="BC45" s="124"/>
      <c r="BD45" s="124"/>
      <c r="BE45" s="124"/>
      <c r="BF45" s="117"/>
    </row>
    <row r="46" spans="1:58" ht="15" customHeight="1" x14ac:dyDescent="0.25">
      <c r="A46" s="145">
        <v>20</v>
      </c>
      <c r="B46" s="147" t="str">
        <f>'Popis studenata'!B21</f>
        <v xml:space="preserve"> </v>
      </c>
      <c r="C46" s="147">
        <f>'Popis studenata'!C21</f>
        <v>0</v>
      </c>
      <c r="D46" s="22" t="s">
        <v>19</v>
      </c>
      <c r="E46" s="23"/>
      <c r="F46" s="24"/>
      <c r="G46" s="24"/>
      <c r="H46" s="24"/>
      <c r="I46" s="143">
        <f t="shared" ref="I46" si="396">IF((E47+F47+G47+H47)&gt;$J$4,"GREŠKA",E47+F47+G47+H47)</f>
        <v>0</v>
      </c>
      <c r="J46" s="138" t="str">
        <f t="shared" ref="J46" si="397">IF(I46=0,"NE",(IF(I46&gt;=($J$4/2),"DA","NE")))</f>
        <v>NE</v>
      </c>
      <c r="K46" s="23"/>
      <c r="L46" s="24"/>
      <c r="M46" s="24"/>
      <c r="N46" s="24"/>
      <c r="O46" s="143">
        <f t="shared" ref="O46" si="398">IF((K47+L47+M47+N47)&gt;$P$4,"GREŠKA",K47+L47+M47+N47)</f>
        <v>0</v>
      </c>
      <c r="P46" s="138" t="str">
        <f t="shared" ref="P46" si="399">IF(O46=0,"NE",(IF(O46&gt;=($P$4/2),"DA","NE")))</f>
        <v>NE</v>
      </c>
      <c r="Q46" s="23"/>
      <c r="R46" s="24"/>
      <c r="S46" s="24"/>
      <c r="T46" s="24"/>
      <c r="U46" s="143">
        <f t="shared" ref="U46" si="400">IF((Q47+R47+S47+T47)&gt;$V$4,"GREŠKA",Q47+R47+S47+T47)</f>
        <v>0</v>
      </c>
      <c r="V46" s="138" t="str">
        <f t="shared" ref="V46" si="401">IF(U46=0,"NE",(IF(U46&gt;=($V$4/2),"DA","NE")))</f>
        <v>NE</v>
      </c>
      <c r="W46" s="23"/>
      <c r="X46" s="24"/>
      <c r="Y46" s="24"/>
      <c r="Z46" s="24"/>
      <c r="AA46" s="143">
        <f t="shared" ref="AA46" si="402">IF((W47+X47+Y47+Z47)&gt;$AB$4,"GREŠKA",W47+X47+Y47+Z47)</f>
        <v>0</v>
      </c>
      <c r="AB46" s="138" t="str">
        <f t="shared" ref="AB46" si="403">IF(AA46=0,"NE",(IF(AA46&gt;=($AB$4/2),"DA","NE")))</f>
        <v>NE</v>
      </c>
      <c r="AC46" s="23"/>
      <c r="AD46" s="24"/>
      <c r="AE46" s="24"/>
      <c r="AF46" s="24"/>
      <c r="AG46" s="143">
        <f t="shared" ref="AG46" si="404">IF((AC47+AD47+AE47+AF47)&gt;$AH$4,"GREŠKA",AC47+AD47+AE47+AF47)</f>
        <v>0</v>
      </c>
      <c r="AH46" s="138" t="str">
        <f t="shared" ref="AH46" si="405">IF(AG46=0,"NE",(IF(AG46&gt;=($AH$4/2),"DA","NE")))</f>
        <v>NE</v>
      </c>
      <c r="AI46" s="23"/>
      <c r="AJ46" s="24"/>
      <c r="AK46" s="24"/>
      <c r="AL46" s="24"/>
      <c r="AM46" s="141">
        <f t="shared" ref="AM46" si="406">IF((AI47+AJ47+AK47+AL47)&gt;$AN$4,"GREŠKA",AI47+AJ47+AK47+AL47)</f>
        <v>0</v>
      </c>
      <c r="AN46" s="138" t="str">
        <f t="shared" ref="AN46" si="407">IF(AM46=0,"NE",(IF(AM46&gt;=($AN$4/2),"DA","NE")))</f>
        <v>NE</v>
      </c>
      <c r="AO46" s="23"/>
      <c r="AP46" s="24"/>
      <c r="AQ46" s="24"/>
      <c r="AR46" s="24"/>
      <c r="AS46" s="141">
        <f t="shared" ref="AS46" si="408">IF((AO47+AP47+AQ47+AR47)&gt;$AT$4,"GREŠKA",AO47+AP47+AQ47+AR47)</f>
        <v>0</v>
      </c>
      <c r="AT46" s="138" t="str">
        <f t="shared" ref="AT46" si="409">IF(AS46=0,"NE",(IF(AS46&gt;=($AT$4/2),"DA","NE")))</f>
        <v>NE</v>
      </c>
      <c r="AU46" s="136">
        <f t="shared" ref="AU46" si="410">IF(AND(J46="da",P46="da",V46="da",AB46="da",AH46="da",AN46="da",AT46="da"),I46+O46+U46+AA46+AS46+AM46+AG46,0)</f>
        <v>0</v>
      </c>
      <c r="AV46" s="134" t="str">
        <f t="shared" ref="AV46" si="411">IF(OR(COUNTIF(J46:AT47,"ne")&gt;3,COUNTIF(J46:AT47,"ne")=0),"NE",COUNTIF(J46:AT47,"ne"))</f>
        <v>NE</v>
      </c>
      <c r="AW46" s="118" t="str">
        <f t="shared" ref="AW46" si="412">IF(SUM(COUNTBLANK(E46:H46),COUNTBLANK(K46:N46),COUNTBLANK(Q46:T46),COUNTBLANK(W46:Z46),COUNTBLANK(AC46:AF46),COUNTBLANK(AI46:AL46),COUNTBLANK(AO46:AR46))=28,"NE","DA")</f>
        <v>NE</v>
      </c>
      <c r="AX46" s="129"/>
      <c r="AY46" s="123" t="str">
        <f>J46</f>
        <v>NE</v>
      </c>
      <c r="AZ46" s="123" t="str">
        <f>P46</f>
        <v>NE</v>
      </c>
      <c r="BA46" s="123" t="str">
        <f>V46</f>
        <v>NE</v>
      </c>
      <c r="BB46" s="123" t="str">
        <f>AB46</f>
        <v>NE</v>
      </c>
      <c r="BC46" s="123" t="str">
        <f>AH46</f>
        <v>NE</v>
      </c>
      <c r="BD46" s="123" t="str">
        <f>AN46</f>
        <v>NE</v>
      </c>
      <c r="BE46" s="123" t="str">
        <f>AT46</f>
        <v>NE</v>
      </c>
      <c r="BF46" s="116" t="str">
        <f t="shared" ref="BF46" si="413">IF(AU46&lt;50, "NE",IF(AU46&lt;60,2,IF(AU46&lt;75,3,IF(AU46&lt;90,4,5))))</f>
        <v>NE</v>
      </c>
    </row>
    <row r="47" spans="1:58" ht="15.75" customHeight="1" thickBot="1" x14ac:dyDescent="0.3">
      <c r="A47" s="146"/>
      <c r="B47" s="148"/>
      <c r="C47" s="148"/>
      <c r="D47" s="27" t="s">
        <v>20</v>
      </c>
      <c r="E47" s="28">
        <f t="shared" ref="E47" si="414">IF($E$7=0,0,$E$7/$E$6*E46)</f>
        <v>0</v>
      </c>
      <c r="F47" s="28">
        <f t="shared" ref="F47" si="415">IF($F$7=0,0,$F$7/$F$6*F46)</f>
        <v>0</v>
      </c>
      <c r="G47" s="28">
        <f t="shared" ref="G47" si="416">IF($G$7=0,0,$G$7/$G$6*G46)</f>
        <v>0</v>
      </c>
      <c r="H47" s="28">
        <f t="shared" ref="H47" si="417">IF($H$7=0,0,$H$7/$H$6*H46)</f>
        <v>0</v>
      </c>
      <c r="I47" s="142"/>
      <c r="J47" s="139"/>
      <c r="K47" s="29">
        <f t="shared" ref="K47" si="418">IF($K$7=0,0,$K$7/$K$6*K46)</f>
        <v>0</v>
      </c>
      <c r="L47" s="28">
        <f t="shared" ref="L47" si="419">IF($L$7=0,0,$L$7/$L$6*L46)</f>
        <v>0</v>
      </c>
      <c r="M47" s="28">
        <f t="shared" ref="M47" si="420">IF($M$7=0,0,$M$7/$M$6*M46)</f>
        <v>0</v>
      </c>
      <c r="N47" s="28">
        <f t="shared" ref="N47" si="421">IF($N$7=0,0,$N$7/$N$6*N46)</f>
        <v>0</v>
      </c>
      <c r="O47" s="142"/>
      <c r="P47" s="139"/>
      <c r="Q47" s="29">
        <f t="shared" ref="Q47" si="422">IF($Q$7=0,0,$Q$7/$Q$6*Q46)</f>
        <v>0</v>
      </c>
      <c r="R47" s="28">
        <f t="shared" ref="R47" si="423">IF($R$7=0,0,$R$7/$R$6*R46)</f>
        <v>0</v>
      </c>
      <c r="S47" s="28">
        <f t="shared" ref="S47" si="424">IF($S$7=0,0,$S$7/$S$6*S46)</f>
        <v>0</v>
      </c>
      <c r="T47" s="28">
        <f t="shared" ref="T47" si="425">IF($T$7=0,0,$T$7/$T$6*T46)</f>
        <v>0</v>
      </c>
      <c r="U47" s="142"/>
      <c r="V47" s="139"/>
      <c r="W47" s="29">
        <f t="shared" ref="W47" si="426">IF($W$7=0,0,$W$7/$W$6*W46)</f>
        <v>0</v>
      </c>
      <c r="X47" s="28">
        <f t="shared" ref="X47" si="427">IF($X$7=0,0,$X$7/$X$6*X46)</f>
        <v>0</v>
      </c>
      <c r="Y47" s="28">
        <f t="shared" ref="Y47" si="428">IF($Y$7=0,0,$Y$7/$Y$6*Y46)</f>
        <v>0</v>
      </c>
      <c r="Z47" s="28">
        <f t="shared" ref="Z47" si="429">IF($Z$7=0,0,$Z$7/$Z$6*Z46)</f>
        <v>0</v>
      </c>
      <c r="AA47" s="142"/>
      <c r="AB47" s="139"/>
      <c r="AC47" s="29">
        <f t="shared" si="384"/>
        <v>0</v>
      </c>
      <c r="AD47" s="28">
        <f t="shared" si="385"/>
        <v>0</v>
      </c>
      <c r="AE47" s="28">
        <f t="shared" si="386"/>
        <v>0</v>
      </c>
      <c r="AF47" s="28">
        <f t="shared" si="387"/>
        <v>0</v>
      </c>
      <c r="AG47" s="144"/>
      <c r="AH47" s="140"/>
      <c r="AI47" s="60">
        <f t="shared" si="388"/>
        <v>0</v>
      </c>
      <c r="AJ47" s="60">
        <f t="shared" si="389"/>
        <v>0</v>
      </c>
      <c r="AK47" s="60">
        <f t="shared" si="390"/>
        <v>0</v>
      </c>
      <c r="AL47" s="60">
        <f t="shared" si="391"/>
        <v>0</v>
      </c>
      <c r="AM47" s="142"/>
      <c r="AN47" s="139"/>
      <c r="AO47" s="60">
        <f t="shared" si="392"/>
        <v>0</v>
      </c>
      <c r="AP47" s="60">
        <f t="shared" si="393"/>
        <v>0</v>
      </c>
      <c r="AQ47" s="60">
        <f t="shared" si="394"/>
        <v>0</v>
      </c>
      <c r="AR47" s="114">
        <f t="shared" ref="AR47" si="430">IF($AR$7=0,0,$AR$7/$AR$6*AR46)</f>
        <v>0</v>
      </c>
      <c r="AS47" s="142"/>
      <c r="AT47" s="139"/>
      <c r="AU47" s="137"/>
      <c r="AV47" s="135"/>
      <c r="AW47" s="119"/>
      <c r="AX47" s="130"/>
      <c r="AY47" s="124"/>
      <c r="AZ47" s="124"/>
      <c r="BA47" s="124"/>
      <c r="BB47" s="124"/>
      <c r="BC47" s="124"/>
      <c r="BD47" s="124"/>
      <c r="BE47" s="124"/>
      <c r="BF47" s="117"/>
    </row>
    <row r="48" spans="1:58" ht="15" customHeight="1" x14ac:dyDescent="0.25">
      <c r="A48" s="145">
        <v>21</v>
      </c>
      <c r="B48" s="147" t="str">
        <f>'Popis studenata'!B22</f>
        <v xml:space="preserve"> </v>
      </c>
      <c r="C48" s="147">
        <f>'Popis studenata'!C22</f>
        <v>0</v>
      </c>
      <c r="D48" s="22" t="s">
        <v>19</v>
      </c>
      <c r="E48" s="23"/>
      <c r="F48" s="24"/>
      <c r="G48" s="24"/>
      <c r="H48" s="24"/>
      <c r="I48" s="143">
        <f t="shared" ref="I48" si="431">IF((E49+F49+G49+H49)&gt;$J$4,"GREŠKA",E49+F49+G49+H49)</f>
        <v>0</v>
      </c>
      <c r="J48" s="138" t="str">
        <f t="shared" ref="J48" si="432">IF(I48=0,"NE",(IF(I48&gt;=($J$4/2),"DA","NE")))</f>
        <v>NE</v>
      </c>
      <c r="K48" s="23"/>
      <c r="L48" s="24"/>
      <c r="M48" s="24"/>
      <c r="N48" s="24"/>
      <c r="O48" s="143">
        <f t="shared" ref="O48" si="433">IF((K49+L49+M49+N49)&gt;$P$4,"GREŠKA",K49+L49+M49+N49)</f>
        <v>0</v>
      </c>
      <c r="P48" s="138" t="str">
        <f t="shared" ref="P48" si="434">IF(O48=0,"NE",(IF(O48&gt;=($P$4/2),"DA","NE")))</f>
        <v>NE</v>
      </c>
      <c r="Q48" s="23"/>
      <c r="R48" s="24"/>
      <c r="S48" s="24"/>
      <c r="T48" s="24"/>
      <c r="U48" s="143">
        <f t="shared" ref="U48" si="435">IF((Q49+R49+S49+T49)&gt;$V$4,"GREŠKA",Q49+R49+S49+T49)</f>
        <v>0</v>
      </c>
      <c r="V48" s="138" t="str">
        <f t="shared" ref="V48" si="436">IF(U48=0,"NE",(IF(U48&gt;=($V$4/2),"DA","NE")))</f>
        <v>NE</v>
      </c>
      <c r="W48" s="23"/>
      <c r="X48" s="24"/>
      <c r="Y48" s="24"/>
      <c r="Z48" s="24"/>
      <c r="AA48" s="143">
        <f t="shared" ref="AA48" si="437">IF((W49+X49+Y49+Z49)&gt;$AB$4,"GREŠKA",W49+X49+Y49+Z49)</f>
        <v>0</v>
      </c>
      <c r="AB48" s="138" t="str">
        <f t="shared" ref="AB48" si="438">IF(AA48=0,"NE",(IF(AA48&gt;=($AB$4/2),"DA","NE")))</f>
        <v>NE</v>
      </c>
      <c r="AC48" s="23"/>
      <c r="AD48" s="24"/>
      <c r="AE48" s="24"/>
      <c r="AF48" s="24"/>
      <c r="AG48" s="143">
        <f t="shared" ref="AG48" si="439">IF((AC49+AD49+AE49+AF49)&gt;$AH$4,"GREŠKA",AC49+AD49+AE49+AF49)</f>
        <v>0</v>
      </c>
      <c r="AH48" s="138" t="str">
        <f t="shared" ref="AH48" si="440">IF(AG48=0,"NE",(IF(AG48&gt;=($AH$4/2),"DA","NE")))</f>
        <v>NE</v>
      </c>
      <c r="AI48" s="23"/>
      <c r="AJ48" s="24"/>
      <c r="AK48" s="24"/>
      <c r="AL48" s="24"/>
      <c r="AM48" s="141">
        <f t="shared" ref="AM48" si="441">IF((AI49+AJ49+AK49+AL49)&gt;$AN$4,"GREŠKA",AI49+AJ49+AK49+AL49)</f>
        <v>0</v>
      </c>
      <c r="AN48" s="138" t="str">
        <f t="shared" ref="AN48" si="442">IF(AM48=0,"NE",(IF(AM48&gt;=($AN$4/2),"DA","NE")))</f>
        <v>NE</v>
      </c>
      <c r="AO48" s="23"/>
      <c r="AP48" s="24"/>
      <c r="AQ48" s="24"/>
      <c r="AR48" s="24"/>
      <c r="AS48" s="141">
        <f t="shared" ref="AS48" si="443">IF((AO49+AP49+AQ49+AR49)&gt;$AT$4,"GREŠKA",AO49+AP49+AQ49+AR49)</f>
        <v>0</v>
      </c>
      <c r="AT48" s="138" t="str">
        <f t="shared" ref="AT48" si="444">IF(AS48=0,"NE",(IF(AS48&gt;=($AT$4/2),"DA","NE")))</f>
        <v>NE</v>
      </c>
      <c r="AU48" s="136">
        <f t="shared" ref="AU48" si="445">IF(AND(J48="da",P48="da",V48="da",AB48="da",AH48="da",AN48="da",AT48="da"),I48+O48+U48+AA48+AS48+AM48+AG48,0)</f>
        <v>0</v>
      </c>
      <c r="AV48" s="134" t="str">
        <f t="shared" ref="AV48" si="446">IF(OR(COUNTIF(J48:AT49,"ne")&gt;3,COUNTIF(J48:AT49,"ne")=0),"NE",COUNTIF(J48:AT49,"ne"))</f>
        <v>NE</v>
      </c>
      <c r="AW48" s="118" t="str">
        <f t="shared" ref="AW48" si="447">IF(SUM(COUNTBLANK(E48:H48),COUNTBLANK(K48:N48),COUNTBLANK(Q48:T48),COUNTBLANK(W48:Z48),COUNTBLANK(AC48:AF48),COUNTBLANK(AI48:AL48),COUNTBLANK(AO48:AR48))=28,"NE","DA")</f>
        <v>NE</v>
      </c>
      <c r="AX48" s="129"/>
      <c r="AY48" s="123" t="str">
        <f>J48</f>
        <v>NE</v>
      </c>
      <c r="AZ48" s="123" t="str">
        <f>P48</f>
        <v>NE</v>
      </c>
      <c r="BA48" s="123" t="str">
        <f>V48</f>
        <v>NE</v>
      </c>
      <c r="BB48" s="123" t="str">
        <f>AB48</f>
        <v>NE</v>
      </c>
      <c r="BC48" s="123" t="str">
        <f>AH48</f>
        <v>NE</v>
      </c>
      <c r="BD48" s="123" t="str">
        <f>AN48</f>
        <v>NE</v>
      </c>
      <c r="BE48" s="123" t="str">
        <f>AT48</f>
        <v>NE</v>
      </c>
      <c r="BF48" s="116" t="str">
        <f t="shared" ref="BF48" si="448">IF(AU48&lt;50, "NE",IF(AU48&lt;60,2,IF(AU48&lt;75,3,IF(AU48&lt;90,4,5))))</f>
        <v>NE</v>
      </c>
    </row>
    <row r="49" spans="1:58" ht="15.75" customHeight="1" thickBot="1" x14ac:dyDescent="0.3">
      <c r="A49" s="146"/>
      <c r="B49" s="148"/>
      <c r="C49" s="148"/>
      <c r="D49" s="27" t="s">
        <v>20</v>
      </c>
      <c r="E49" s="28">
        <f t="shared" ref="E49" si="449">IF($E$7=0,0,$E$7/$E$6*E48)</f>
        <v>0</v>
      </c>
      <c r="F49" s="28">
        <f t="shared" ref="F49" si="450">IF($F$7=0,0,$F$7/$F$6*F48)</f>
        <v>0</v>
      </c>
      <c r="G49" s="28">
        <f t="shared" ref="G49" si="451">IF($G$7=0,0,$G$7/$G$6*G48)</f>
        <v>0</v>
      </c>
      <c r="H49" s="28">
        <f t="shared" ref="H49" si="452">IF($H$7=0,0,$H$7/$H$6*H48)</f>
        <v>0</v>
      </c>
      <c r="I49" s="142"/>
      <c r="J49" s="139"/>
      <c r="K49" s="29">
        <f t="shared" ref="K49" si="453">IF($K$7=0,0,$K$7/$K$6*K48)</f>
        <v>0</v>
      </c>
      <c r="L49" s="28">
        <f t="shared" ref="L49" si="454">IF($L$7=0,0,$L$7/$L$6*L48)</f>
        <v>0</v>
      </c>
      <c r="M49" s="28">
        <f t="shared" ref="M49" si="455">IF($M$7=0,0,$M$7/$M$6*M48)</f>
        <v>0</v>
      </c>
      <c r="N49" s="28">
        <f t="shared" ref="N49" si="456">IF($N$7=0,0,$N$7/$N$6*N48)</f>
        <v>0</v>
      </c>
      <c r="O49" s="142"/>
      <c r="P49" s="139"/>
      <c r="Q49" s="29">
        <f t="shared" ref="Q49" si="457">IF($Q$7=0,0,$Q$7/$Q$6*Q48)</f>
        <v>0</v>
      </c>
      <c r="R49" s="28">
        <f t="shared" ref="R49" si="458">IF($R$7=0,0,$R$7/$R$6*R48)</f>
        <v>0</v>
      </c>
      <c r="S49" s="28">
        <f t="shared" ref="S49" si="459">IF($S$7=0,0,$S$7/$S$6*S48)</f>
        <v>0</v>
      </c>
      <c r="T49" s="28">
        <f t="shared" ref="T49" si="460">IF($T$7=0,0,$T$7/$T$6*T48)</f>
        <v>0</v>
      </c>
      <c r="U49" s="142"/>
      <c r="V49" s="139"/>
      <c r="W49" s="29">
        <f t="shared" ref="W49" si="461">IF($W$7=0,0,$W$7/$W$6*W48)</f>
        <v>0</v>
      </c>
      <c r="X49" s="28">
        <f t="shared" ref="X49" si="462">IF($X$7=0,0,$X$7/$X$6*X48)</f>
        <v>0</v>
      </c>
      <c r="Y49" s="28">
        <f t="shared" ref="Y49" si="463">IF($Y$7=0,0,$Y$7/$Y$6*Y48)</f>
        <v>0</v>
      </c>
      <c r="Z49" s="28">
        <f t="shared" ref="Z49" si="464">IF($Z$7=0,0,$Z$7/$Z$6*Z48)</f>
        <v>0</v>
      </c>
      <c r="AA49" s="142"/>
      <c r="AB49" s="139"/>
      <c r="AC49" s="29">
        <f t="shared" si="384"/>
        <v>0</v>
      </c>
      <c r="AD49" s="28">
        <f t="shared" si="385"/>
        <v>0</v>
      </c>
      <c r="AE49" s="28">
        <f t="shared" si="386"/>
        <v>0</v>
      </c>
      <c r="AF49" s="28">
        <f t="shared" si="387"/>
        <v>0</v>
      </c>
      <c r="AG49" s="144"/>
      <c r="AH49" s="140"/>
      <c r="AI49" s="60">
        <f t="shared" si="388"/>
        <v>0</v>
      </c>
      <c r="AJ49" s="60">
        <f t="shared" si="389"/>
        <v>0</v>
      </c>
      <c r="AK49" s="60">
        <f t="shared" si="390"/>
        <v>0</v>
      </c>
      <c r="AL49" s="60">
        <f t="shared" si="391"/>
        <v>0</v>
      </c>
      <c r="AM49" s="142"/>
      <c r="AN49" s="139"/>
      <c r="AO49" s="60">
        <f t="shared" si="392"/>
        <v>0</v>
      </c>
      <c r="AP49" s="60">
        <f t="shared" si="393"/>
        <v>0</v>
      </c>
      <c r="AQ49" s="60">
        <f t="shared" si="394"/>
        <v>0</v>
      </c>
      <c r="AR49" s="114">
        <f t="shared" ref="AR49" si="465">IF($AR$7=0,0,$AR$7/$AR$6*AR48)</f>
        <v>0</v>
      </c>
      <c r="AS49" s="142"/>
      <c r="AT49" s="139"/>
      <c r="AU49" s="137"/>
      <c r="AV49" s="135"/>
      <c r="AW49" s="119"/>
      <c r="AX49" s="130"/>
      <c r="AY49" s="124"/>
      <c r="AZ49" s="124"/>
      <c r="BA49" s="124"/>
      <c r="BB49" s="124"/>
      <c r="BC49" s="124"/>
      <c r="BD49" s="124"/>
      <c r="BE49" s="124"/>
      <c r="BF49" s="117"/>
    </row>
    <row r="50" spans="1:58" ht="15" customHeight="1" x14ac:dyDescent="0.25">
      <c r="A50" s="145">
        <v>22</v>
      </c>
      <c r="B50" s="147" t="str">
        <f>'Popis studenata'!B23</f>
        <v xml:space="preserve"> </v>
      </c>
      <c r="C50" s="147">
        <f>'Popis studenata'!C23</f>
        <v>0</v>
      </c>
      <c r="D50" s="22" t="s">
        <v>19</v>
      </c>
      <c r="E50" s="23"/>
      <c r="F50" s="24"/>
      <c r="G50" s="24"/>
      <c r="H50" s="24"/>
      <c r="I50" s="143">
        <f t="shared" ref="I50" si="466">IF((E51+F51+G51+H51)&gt;$J$4,"GREŠKA",E51+F51+G51+H51)</f>
        <v>0</v>
      </c>
      <c r="J50" s="138" t="str">
        <f t="shared" ref="J50" si="467">IF(I50=0,"NE",(IF(I50&gt;=($J$4/2),"DA","NE")))</f>
        <v>NE</v>
      </c>
      <c r="K50" s="23"/>
      <c r="L50" s="24"/>
      <c r="M50" s="24"/>
      <c r="N50" s="24"/>
      <c r="O50" s="143">
        <f t="shared" ref="O50" si="468">IF((K51+L51+M51+N51)&gt;$P$4,"GREŠKA",K51+L51+M51+N51)</f>
        <v>0</v>
      </c>
      <c r="P50" s="138" t="str">
        <f t="shared" ref="P50" si="469">IF(O50=0,"NE",(IF(O50&gt;=($P$4/2),"DA","NE")))</f>
        <v>NE</v>
      </c>
      <c r="Q50" s="23"/>
      <c r="R50" s="24"/>
      <c r="S50" s="24"/>
      <c r="T50" s="24"/>
      <c r="U50" s="143">
        <f t="shared" ref="U50" si="470">IF((Q51+R51+S51+T51)&gt;$V$4,"GREŠKA",Q51+R51+S51+T51)</f>
        <v>0</v>
      </c>
      <c r="V50" s="138" t="str">
        <f t="shared" ref="V50" si="471">IF(U50=0,"NE",(IF(U50&gt;=($V$4/2),"DA","NE")))</f>
        <v>NE</v>
      </c>
      <c r="W50" s="23"/>
      <c r="X50" s="24"/>
      <c r="Y50" s="24"/>
      <c r="Z50" s="24"/>
      <c r="AA50" s="143">
        <f t="shared" ref="AA50" si="472">IF((W51+X51+Y51+Z51)&gt;$AB$4,"GREŠKA",W51+X51+Y51+Z51)</f>
        <v>0</v>
      </c>
      <c r="AB50" s="138" t="str">
        <f t="shared" ref="AB50" si="473">IF(AA50=0,"NE",(IF(AA50&gt;=($AB$4/2),"DA","NE")))</f>
        <v>NE</v>
      </c>
      <c r="AC50" s="23"/>
      <c r="AD50" s="24"/>
      <c r="AE50" s="24"/>
      <c r="AF50" s="24"/>
      <c r="AG50" s="143">
        <f t="shared" ref="AG50" si="474">IF((AC51+AD51+AE51+AF51)&gt;$AH$4,"GREŠKA",AC51+AD51+AE51+AF51)</f>
        <v>0</v>
      </c>
      <c r="AH50" s="138" t="str">
        <f t="shared" ref="AH50" si="475">IF(AG50=0,"NE",(IF(AG50&gt;=($AH$4/2),"DA","NE")))</f>
        <v>NE</v>
      </c>
      <c r="AI50" s="23"/>
      <c r="AJ50" s="24"/>
      <c r="AK50" s="24"/>
      <c r="AL50" s="24"/>
      <c r="AM50" s="141">
        <f t="shared" ref="AM50" si="476">IF((AI51+AJ51+AK51+AL51)&gt;$AN$4,"GREŠKA",AI51+AJ51+AK51+AL51)</f>
        <v>0</v>
      </c>
      <c r="AN50" s="138" t="str">
        <f t="shared" ref="AN50" si="477">IF(AM50=0,"NE",(IF(AM50&gt;=($AN$4/2),"DA","NE")))</f>
        <v>NE</v>
      </c>
      <c r="AO50" s="23"/>
      <c r="AP50" s="24"/>
      <c r="AQ50" s="24"/>
      <c r="AR50" s="24"/>
      <c r="AS50" s="141">
        <f t="shared" ref="AS50" si="478">IF((AO51+AP51+AQ51+AR51)&gt;$AT$4,"GREŠKA",AO51+AP51+AQ51+AR51)</f>
        <v>0</v>
      </c>
      <c r="AT50" s="138" t="str">
        <f t="shared" ref="AT50" si="479">IF(AS50=0,"NE",(IF(AS50&gt;=($AT$4/2),"DA","NE")))</f>
        <v>NE</v>
      </c>
      <c r="AU50" s="136">
        <f t="shared" ref="AU50" si="480">IF(AND(J50="da",P50="da",V50="da",AB50="da",AH50="da",AN50="da",AT50="da"),I50+O50+U50+AA50+AS50+AM50+AG50,0)</f>
        <v>0</v>
      </c>
      <c r="AV50" s="134" t="str">
        <f t="shared" ref="AV50" si="481">IF(OR(COUNTIF(J50:AT51,"ne")&gt;3,COUNTIF(J50:AT51,"ne")=0),"NE",COUNTIF(J50:AT51,"ne"))</f>
        <v>NE</v>
      </c>
      <c r="AW50" s="118" t="str">
        <f t="shared" ref="AW50" si="482">IF(SUM(COUNTBLANK(E50:H50),COUNTBLANK(K50:N50),COUNTBLANK(Q50:T50),COUNTBLANK(W50:Z50),COUNTBLANK(AC50:AF50),COUNTBLANK(AI50:AL50),COUNTBLANK(AO50:AR50))=28,"NE","DA")</f>
        <v>NE</v>
      </c>
      <c r="AX50" s="129"/>
      <c r="AY50" s="123" t="str">
        <f>J50</f>
        <v>NE</v>
      </c>
      <c r="AZ50" s="123" t="str">
        <f>P50</f>
        <v>NE</v>
      </c>
      <c r="BA50" s="123" t="str">
        <f>V50</f>
        <v>NE</v>
      </c>
      <c r="BB50" s="123" t="str">
        <f>AB50</f>
        <v>NE</v>
      </c>
      <c r="BC50" s="123" t="str">
        <f>AH50</f>
        <v>NE</v>
      </c>
      <c r="BD50" s="123" t="str">
        <f>AN50</f>
        <v>NE</v>
      </c>
      <c r="BE50" s="123" t="str">
        <f>AT50</f>
        <v>NE</v>
      </c>
      <c r="BF50" s="116" t="str">
        <f t="shared" ref="BF50" si="483">IF(AU50&lt;50, "NE",IF(AU50&lt;60,2,IF(AU50&lt;75,3,IF(AU50&lt;90,4,5))))</f>
        <v>NE</v>
      </c>
    </row>
    <row r="51" spans="1:58" ht="15.75" customHeight="1" thickBot="1" x14ac:dyDescent="0.3">
      <c r="A51" s="146"/>
      <c r="B51" s="148"/>
      <c r="C51" s="148"/>
      <c r="D51" s="27" t="s">
        <v>20</v>
      </c>
      <c r="E51" s="28">
        <f t="shared" ref="E51" si="484">IF($E$7=0,0,$E$7/$E$6*E50)</f>
        <v>0</v>
      </c>
      <c r="F51" s="28">
        <f t="shared" ref="F51" si="485">IF($F$7=0,0,$F$7/$F$6*F50)</f>
        <v>0</v>
      </c>
      <c r="G51" s="28">
        <f t="shared" ref="G51" si="486">IF($G$7=0,0,$G$7/$G$6*G50)</f>
        <v>0</v>
      </c>
      <c r="H51" s="28">
        <f t="shared" ref="H51" si="487">IF($H$7=0,0,$H$7/$H$6*H50)</f>
        <v>0</v>
      </c>
      <c r="I51" s="142"/>
      <c r="J51" s="139"/>
      <c r="K51" s="29">
        <f t="shared" ref="K51" si="488">IF($K$7=0,0,$K$7/$K$6*K50)</f>
        <v>0</v>
      </c>
      <c r="L51" s="28">
        <f t="shared" ref="L51" si="489">IF($L$7=0,0,$L$7/$L$6*L50)</f>
        <v>0</v>
      </c>
      <c r="M51" s="28">
        <f t="shared" ref="M51" si="490">IF($M$7=0,0,$M$7/$M$6*M50)</f>
        <v>0</v>
      </c>
      <c r="N51" s="28">
        <f t="shared" ref="N51" si="491">IF($N$7=0,0,$N$7/$N$6*N50)</f>
        <v>0</v>
      </c>
      <c r="O51" s="142"/>
      <c r="P51" s="139"/>
      <c r="Q51" s="29">
        <f t="shared" ref="Q51" si="492">IF($Q$7=0,0,$Q$7/$Q$6*Q50)</f>
        <v>0</v>
      </c>
      <c r="R51" s="28">
        <f t="shared" ref="R51" si="493">IF($R$7=0,0,$R$7/$R$6*R50)</f>
        <v>0</v>
      </c>
      <c r="S51" s="28">
        <f t="shared" ref="S51" si="494">IF($S$7=0,0,$S$7/$S$6*S50)</f>
        <v>0</v>
      </c>
      <c r="T51" s="28">
        <f t="shared" ref="T51" si="495">IF($T$7=0,0,$T$7/$T$6*T50)</f>
        <v>0</v>
      </c>
      <c r="U51" s="142"/>
      <c r="V51" s="139"/>
      <c r="W51" s="29">
        <f t="shared" ref="W51" si="496">IF($W$7=0,0,$W$7/$W$6*W50)</f>
        <v>0</v>
      </c>
      <c r="X51" s="28">
        <f t="shared" ref="X51" si="497">IF($X$7=0,0,$X$7/$X$6*X50)</f>
        <v>0</v>
      </c>
      <c r="Y51" s="28">
        <f t="shared" ref="Y51" si="498">IF($Y$7=0,0,$Y$7/$Y$6*Y50)</f>
        <v>0</v>
      </c>
      <c r="Z51" s="28">
        <f t="shared" ref="Z51" si="499">IF($Z$7=0,0,$Z$7/$Z$6*Z50)</f>
        <v>0</v>
      </c>
      <c r="AA51" s="142"/>
      <c r="AB51" s="139"/>
      <c r="AC51" s="29">
        <f t="shared" si="384"/>
        <v>0</v>
      </c>
      <c r="AD51" s="28">
        <f t="shared" si="385"/>
        <v>0</v>
      </c>
      <c r="AE51" s="28">
        <f t="shared" si="386"/>
        <v>0</v>
      </c>
      <c r="AF51" s="28">
        <f t="shared" si="387"/>
        <v>0</v>
      </c>
      <c r="AG51" s="144"/>
      <c r="AH51" s="140"/>
      <c r="AI51" s="60">
        <f t="shared" si="388"/>
        <v>0</v>
      </c>
      <c r="AJ51" s="60">
        <f t="shared" si="389"/>
        <v>0</v>
      </c>
      <c r="AK51" s="60">
        <f t="shared" si="390"/>
        <v>0</v>
      </c>
      <c r="AL51" s="60">
        <f t="shared" si="391"/>
        <v>0</v>
      </c>
      <c r="AM51" s="142"/>
      <c r="AN51" s="139"/>
      <c r="AO51" s="60">
        <f t="shared" si="392"/>
        <v>0</v>
      </c>
      <c r="AP51" s="60">
        <f t="shared" si="393"/>
        <v>0</v>
      </c>
      <c r="AQ51" s="60">
        <f t="shared" si="394"/>
        <v>0</v>
      </c>
      <c r="AR51" s="114">
        <f t="shared" ref="AR51" si="500">IF($AR$7=0,0,$AR$7/$AR$6*AR50)</f>
        <v>0</v>
      </c>
      <c r="AS51" s="142"/>
      <c r="AT51" s="139"/>
      <c r="AU51" s="137"/>
      <c r="AV51" s="135"/>
      <c r="AW51" s="119"/>
      <c r="AX51" s="130"/>
      <c r="AY51" s="124"/>
      <c r="AZ51" s="124"/>
      <c r="BA51" s="124"/>
      <c r="BB51" s="124"/>
      <c r="BC51" s="124"/>
      <c r="BD51" s="124"/>
      <c r="BE51" s="124"/>
      <c r="BF51" s="117"/>
    </row>
    <row r="52" spans="1:58" ht="15" customHeight="1" x14ac:dyDescent="0.25">
      <c r="A52" s="145">
        <v>23</v>
      </c>
      <c r="B52" s="147" t="str">
        <f>'Popis studenata'!B24</f>
        <v xml:space="preserve"> </v>
      </c>
      <c r="C52" s="147">
        <f>'Popis studenata'!C24</f>
        <v>0</v>
      </c>
      <c r="D52" s="22" t="s">
        <v>19</v>
      </c>
      <c r="E52" s="23"/>
      <c r="F52" s="24"/>
      <c r="G52" s="24"/>
      <c r="H52" s="24"/>
      <c r="I52" s="143">
        <f t="shared" ref="I52" si="501">IF((E53+F53+G53+H53)&gt;$J$4,"GREŠKA",E53+F53+G53+H53)</f>
        <v>0</v>
      </c>
      <c r="J52" s="138" t="str">
        <f t="shared" ref="J52" si="502">IF(I52=0,"NE",(IF(I52&gt;=($J$4/2),"DA","NE")))</f>
        <v>NE</v>
      </c>
      <c r="K52" s="23"/>
      <c r="L52" s="24"/>
      <c r="M52" s="24"/>
      <c r="N52" s="24"/>
      <c r="O52" s="143">
        <f t="shared" ref="O52" si="503">IF((K53+L53+M53+N53)&gt;$P$4,"GREŠKA",K53+L53+M53+N53)</f>
        <v>0</v>
      </c>
      <c r="P52" s="138" t="str">
        <f t="shared" ref="P52" si="504">IF(O52=0,"NE",(IF(O52&gt;=($P$4/2),"DA","NE")))</f>
        <v>NE</v>
      </c>
      <c r="Q52" s="23"/>
      <c r="R52" s="24"/>
      <c r="S52" s="24"/>
      <c r="T52" s="24"/>
      <c r="U52" s="143">
        <f t="shared" ref="U52" si="505">IF((Q53+R53+S53+T53)&gt;$V$4,"GREŠKA",Q53+R53+S53+T53)</f>
        <v>0</v>
      </c>
      <c r="V52" s="138" t="str">
        <f t="shared" ref="V52" si="506">IF(U52=0,"NE",(IF(U52&gt;=($V$4/2),"DA","NE")))</f>
        <v>NE</v>
      </c>
      <c r="W52" s="23"/>
      <c r="X52" s="24"/>
      <c r="Y52" s="24"/>
      <c r="Z52" s="24"/>
      <c r="AA52" s="143">
        <f t="shared" ref="AA52" si="507">IF((W53+X53+Y53+Z53)&gt;$AB$4,"GREŠKA",W53+X53+Y53+Z53)</f>
        <v>0</v>
      </c>
      <c r="AB52" s="138" t="str">
        <f t="shared" ref="AB52" si="508">IF(AA52=0,"NE",(IF(AA52&gt;=($AB$4/2),"DA","NE")))</f>
        <v>NE</v>
      </c>
      <c r="AC52" s="23"/>
      <c r="AD52" s="24"/>
      <c r="AE52" s="24"/>
      <c r="AF52" s="24"/>
      <c r="AG52" s="143">
        <f t="shared" ref="AG52" si="509">IF((AC53+AD53+AE53+AF53)&gt;$AH$4,"GREŠKA",AC53+AD53+AE53+AF53)</f>
        <v>0</v>
      </c>
      <c r="AH52" s="138" t="str">
        <f t="shared" ref="AH52" si="510">IF(AG52=0,"NE",(IF(AG52&gt;=($AH$4/2),"DA","NE")))</f>
        <v>NE</v>
      </c>
      <c r="AI52" s="23"/>
      <c r="AJ52" s="24"/>
      <c r="AK52" s="24"/>
      <c r="AL52" s="24"/>
      <c r="AM52" s="141">
        <f t="shared" ref="AM52" si="511">IF((AI53+AJ53+AK53+AL53)&gt;$AN$4,"GREŠKA",AI53+AJ53+AK53+AL53)</f>
        <v>0</v>
      </c>
      <c r="AN52" s="138" t="str">
        <f t="shared" ref="AN52" si="512">IF(AM52=0,"NE",(IF(AM52&gt;=($AN$4/2),"DA","NE")))</f>
        <v>NE</v>
      </c>
      <c r="AO52" s="23"/>
      <c r="AP52" s="24"/>
      <c r="AQ52" s="24"/>
      <c r="AR52" s="24"/>
      <c r="AS52" s="141">
        <f t="shared" ref="AS52" si="513">IF((AO53+AP53+AQ53+AR53)&gt;$AT$4,"GREŠKA",AO53+AP53+AQ53+AR53)</f>
        <v>0</v>
      </c>
      <c r="AT52" s="138" t="str">
        <f t="shared" ref="AT52" si="514">IF(AS52=0,"NE",(IF(AS52&gt;=($AT$4/2),"DA","NE")))</f>
        <v>NE</v>
      </c>
      <c r="AU52" s="136">
        <f t="shared" ref="AU52" si="515">IF(AND(J52="da",P52="da",V52="da",AB52="da",AH52="da",AN52="da",AT52="da"),I52+O52+U52+AA52+AS52+AM52+AG52,0)</f>
        <v>0</v>
      </c>
      <c r="AV52" s="134" t="str">
        <f t="shared" ref="AV52" si="516">IF(OR(COUNTIF(J52:AT53,"ne")&gt;3,COUNTIF(J52:AT53,"ne")=0),"NE",COUNTIF(J52:AT53,"ne"))</f>
        <v>NE</v>
      </c>
      <c r="AW52" s="118" t="str">
        <f t="shared" ref="AW52" si="517">IF(SUM(COUNTBLANK(E52:H52),COUNTBLANK(K52:N52),COUNTBLANK(Q52:T52),COUNTBLANK(W52:Z52),COUNTBLANK(AC52:AF52),COUNTBLANK(AI52:AL52),COUNTBLANK(AO52:AR52))=28,"NE","DA")</f>
        <v>NE</v>
      </c>
      <c r="AX52" s="129"/>
      <c r="AY52" s="123" t="str">
        <f>J52</f>
        <v>NE</v>
      </c>
      <c r="AZ52" s="123" t="str">
        <f>P52</f>
        <v>NE</v>
      </c>
      <c r="BA52" s="123" t="str">
        <f>V52</f>
        <v>NE</v>
      </c>
      <c r="BB52" s="123" t="str">
        <f>AB52</f>
        <v>NE</v>
      </c>
      <c r="BC52" s="123" t="str">
        <f>AH52</f>
        <v>NE</v>
      </c>
      <c r="BD52" s="123" t="str">
        <f>AN52</f>
        <v>NE</v>
      </c>
      <c r="BE52" s="123" t="str">
        <f>AT52</f>
        <v>NE</v>
      </c>
      <c r="BF52" s="116" t="str">
        <f t="shared" ref="BF52" si="518">IF(AU52&lt;50, "NE",IF(AU52&lt;60,2,IF(AU52&lt;75,3,IF(AU52&lt;90,4,5))))</f>
        <v>NE</v>
      </c>
    </row>
    <row r="53" spans="1:58" ht="15.75" customHeight="1" thickBot="1" x14ac:dyDescent="0.3">
      <c r="A53" s="146"/>
      <c r="B53" s="148"/>
      <c r="C53" s="148"/>
      <c r="D53" s="27" t="s">
        <v>20</v>
      </c>
      <c r="E53" s="28">
        <f t="shared" ref="E53" si="519">IF($E$7=0,0,$E$7/$E$6*E52)</f>
        <v>0</v>
      </c>
      <c r="F53" s="28">
        <f t="shared" ref="F53" si="520">IF($F$7=0,0,$F$7/$F$6*F52)</f>
        <v>0</v>
      </c>
      <c r="G53" s="28">
        <f t="shared" ref="G53" si="521">IF($G$7=0,0,$G$7/$G$6*G52)</f>
        <v>0</v>
      </c>
      <c r="H53" s="28">
        <f t="shared" ref="H53" si="522">IF($H$7=0,0,$H$7/$H$6*H52)</f>
        <v>0</v>
      </c>
      <c r="I53" s="142"/>
      <c r="J53" s="139"/>
      <c r="K53" s="29">
        <f t="shared" ref="K53" si="523">IF($K$7=0,0,$K$7/$K$6*K52)</f>
        <v>0</v>
      </c>
      <c r="L53" s="28">
        <f t="shared" ref="L53" si="524">IF($L$7=0,0,$L$7/$L$6*L52)</f>
        <v>0</v>
      </c>
      <c r="M53" s="28">
        <f t="shared" ref="M53" si="525">IF($M$7=0,0,$M$7/$M$6*M52)</f>
        <v>0</v>
      </c>
      <c r="N53" s="28">
        <f t="shared" ref="N53" si="526">IF($N$7=0,0,$N$7/$N$6*N52)</f>
        <v>0</v>
      </c>
      <c r="O53" s="142"/>
      <c r="P53" s="139"/>
      <c r="Q53" s="29">
        <f t="shared" ref="Q53" si="527">IF($Q$7=0,0,$Q$7/$Q$6*Q52)</f>
        <v>0</v>
      </c>
      <c r="R53" s="28">
        <f t="shared" ref="R53" si="528">IF($R$7=0,0,$R$7/$R$6*R52)</f>
        <v>0</v>
      </c>
      <c r="S53" s="28">
        <f t="shared" ref="S53" si="529">IF($S$7=0,0,$S$7/$S$6*S52)</f>
        <v>0</v>
      </c>
      <c r="T53" s="28">
        <f t="shared" ref="T53" si="530">IF($T$7=0,0,$T$7/$T$6*T52)</f>
        <v>0</v>
      </c>
      <c r="U53" s="142"/>
      <c r="V53" s="139"/>
      <c r="W53" s="29">
        <f t="shared" ref="W53" si="531">IF($W$7=0,0,$W$7/$W$6*W52)</f>
        <v>0</v>
      </c>
      <c r="X53" s="28">
        <f t="shared" ref="X53" si="532">IF($X$7=0,0,$X$7/$X$6*X52)</f>
        <v>0</v>
      </c>
      <c r="Y53" s="28">
        <f t="shared" ref="Y53" si="533">IF($Y$7=0,0,$Y$7/$Y$6*Y52)</f>
        <v>0</v>
      </c>
      <c r="Z53" s="28">
        <f t="shared" ref="Z53" si="534">IF($Z$7=0,0,$Z$7/$Z$6*Z52)</f>
        <v>0</v>
      </c>
      <c r="AA53" s="142"/>
      <c r="AB53" s="139"/>
      <c r="AC53" s="29">
        <f t="shared" si="384"/>
        <v>0</v>
      </c>
      <c r="AD53" s="28">
        <f t="shared" si="385"/>
        <v>0</v>
      </c>
      <c r="AE53" s="28">
        <f t="shared" si="386"/>
        <v>0</v>
      </c>
      <c r="AF53" s="28">
        <f t="shared" si="387"/>
        <v>0</v>
      </c>
      <c r="AG53" s="144"/>
      <c r="AH53" s="140"/>
      <c r="AI53" s="60">
        <f t="shared" si="388"/>
        <v>0</v>
      </c>
      <c r="AJ53" s="60">
        <f t="shared" si="389"/>
        <v>0</v>
      </c>
      <c r="AK53" s="60">
        <f t="shared" si="390"/>
        <v>0</v>
      </c>
      <c r="AL53" s="60">
        <f t="shared" si="391"/>
        <v>0</v>
      </c>
      <c r="AM53" s="142"/>
      <c r="AN53" s="139"/>
      <c r="AO53" s="60">
        <f t="shared" si="392"/>
        <v>0</v>
      </c>
      <c r="AP53" s="60">
        <f t="shared" si="393"/>
        <v>0</v>
      </c>
      <c r="AQ53" s="60">
        <f t="shared" si="394"/>
        <v>0</v>
      </c>
      <c r="AR53" s="114">
        <f t="shared" ref="AR53" si="535">IF($AR$7=0,0,$AR$7/$AR$6*AR52)</f>
        <v>0</v>
      </c>
      <c r="AS53" s="142"/>
      <c r="AT53" s="139"/>
      <c r="AU53" s="137"/>
      <c r="AV53" s="135"/>
      <c r="AW53" s="119"/>
      <c r="AX53" s="130"/>
      <c r="AY53" s="124"/>
      <c r="AZ53" s="124"/>
      <c r="BA53" s="124"/>
      <c r="BB53" s="124"/>
      <c r="BC53" s="124"/>
      <c r="BD53" s="124"/>
      <c r="BE53" s="124"/>
      <c r="BF53" s="117"/>
    </row>
    <row r="54" spans="1:58" ht="15" customHeight="1" x14ac:dyDescent="0.25">
      <c r="A54" s="145">
        <v>24</v>
      </c>
      <c r="B54" s="147" t="str">
        <f>'Popis studenata'!B25</f>
        <v xml:space="preserve"> </v>
      </c>
      <c r="C54" s="147">
        <f>'Popis studenata'!C25</f>
        <v>0</v>
      </c>
      <c r="D54" s="22" t="s">
        <v>19</v>
      </c>
      <c r="E54" s="23"/>
      <c r="F54" s="24"/>
      <c r="G54" s="24"/>
      <c r="H54" s="24"/>
      <c r="I54" s="143">
        <f t="shared" ref="I54" si="536">IF((E55+F55+G55+H55)&gt;$J$4,"GREŠKA",E55+F55+G55+H55)</f>
        <v>0</v>
      </c>
      <c r="J54" s="138" t="str">
        <f t="shared" ref="J54" si="537">IF(I54=0,"NE",(IF(I54&gt;=($J$4/2),"DA","NE")))</f>
        <v>NE</v>
      </c>
      <c r="K54" s="23"/>
      <c r="L54" s="24"/>
      <c r="M54" s="24"/>
      <c r="N54" s="24"/>
      <c r="O54" s="143">
        <f t="shared" ref="O54" si="538">IF((K55+L55+M55+N55)&gt;$P$4,"GREŠKA",K55+L55+M55+N55)</f>
        <v>0</v>
      </c>
      <c r="P54" s="138" t="str">
        <f t="shared" ref="P54" si="539">IF(O54=0,"NE",(IF(O54&gt;=($P$4/2),"DA","NE")))</f>
        <v>NE</v>
      </c>
      <c r="Q54" s="23"/>
      <c r="R54" s="24"/>
      <c r="S54" s="24"/>
      <c r="T54" s="24"/>
      <c r="U54" s="143">
        <f t="shared" ref="U54" si="540">IF((Q55+R55+S55+T55)&gt;$V$4,"GREŠKA",Q55+R55+S55+T55)</f>
        <v>0</v>
      </c>
      <c r="V54" s="138" t="str">
        <f t="shared" ref="V54" si="541">IF(U54=0,"NE",(IF(U54&gt;=($V$4/2),"DA","NE")))</f>
        <v>NE</v>
      </c>
      <c r="W54" s="23"/>
      <c r="X54" s="24"/>
      <c r="Y54" s="24"/>
      <c r="Z54" s="24"/>
      <c r="AA54" s="143">
        <f t="shared" ref="AA54" si="542">IF((W55+X55+Y55+Z55)&gt;$AB$4,"GREŠKA",W55+X55+Y55+Z55)</f>
        <v>0</v>
      </c>
      <c r="AB54" s="138" t="str">
        <f t="shared" ref="AB54" si="543">IF(AA54=0,"NE",(IF(AA54&gt;=($AB$4/2),"DA","NE")))</f>
        <v>NE</v>
      </c>
      <c r="AC54" s="23"/>
      <c r="AD54" s="24"/>
      <c r="AE54" s="24"/>
      <c r="AF54" s="24"/>
      <c r="AG54" s="143">
        <f t="shared" ref="AG54" si="544">IF((AC55+AD55+AE55+AF55)&gt;$AH$4,"GREŠKA",AC55+AD55+AE55+AF55)</f>
        <v>0</v>
      </c>
      <c r="AH54" s="138" t="str">
        <f t="shared" ref="AH54" si="545">IF(AG54=0,"NE",(IF(AG54&gt;=($AH$4/2),"DA","NE")))</f>
        <v>NE</v>
      </c>
      <c r="AI54" s="23"/>
      <c r="AJ54" s="24"/>
      <c r="AK54" s="24"/>
      <c r="AL54" s="24"/>
      <c r="AM54" s="141">
        <f t="shared" ref="AM54" si="546">IF((AI55+AJ55+AK55+AL55)&gt;$AN$4,"GREŠKA",AI55+AJ55+AK55+AL55)</f>
        <v>0</v>
      </c>
      <c r="AN54" s="138" t="str">
        <f t="shared" ref="AN54" si="547">IF(AM54=0,"NE",(IF(AM54&gt;=($AN$4/2),"DA","NE")))</f>
        <v>NE</v>
      </c>
      <c r="AO54" s="23"/>
      <c r="AP54" s="24"/>
      <c r="AQ54" s="24"/>
      <c r="AR54" s="24"/>
      <c r="AS54" s="141">
        <f t="shared" ref="AS54" si="548">IF((AO55+AP55+AQ55+AR55)&gt;$AT$4,"GREŠKA",AO55+AP55+AQ55+AR55)</f>
        <v>0</v>
      </c>
      <c r="AT54" s="138" t="str">
        <f t="shared" ref="AT54" si="549">IF(AS54=0,"NE",(IF(AS54&gt;=($AT$4/2),"DA","NE")))</f>
        <v>NE</v>
      </c>
      <c r="AU54" s="136">
        <f t="shared" ref="AU54" si="550">IF(AND(J54="da",P54="da",V54="da",AB54="da",AH54="da",AN54="da",AT54="da"),I54+O54+U54+AA54+AS54+AM54+AG54,0)</f>
        <v>0</v>
      </c>
      <c r="AV54" s="134" t="str">
        <f t="shared" ref="AV54" si="551">IF(OR(COUNTIF(J54:AT55,"ne")&gt;3,COUNTIF(J54:AT55,"ne")=0),"NE",COUNTIF(J54:AT55,"ne"))</f>
        <v>NE</v>
      </c>
      <c r="AW54" s="118" t="str">
        <f t="shared" ref="AW54" si="552">IF(SUM(COUNTBLANK(E54:H54),COUNTBLANK(K54:N54),COUNTBLANK(Q54:T54),COUNTBLANK(W54:Z54),COUNTBLANK(AC54:AF54),COUNTBLANK(AI54:AL54),COUNTBLANK(AO54:AR54))=28,"NE","DA")</f>
        <v>NE</v>
      </c>
      <c r="AX54" s="129"/>
      <c r="AY54" s="123" t="str">
        <f>J54</f>
        <v>NE</v>
      </c>
      <c r="AZ54" s="123" t="str">
        <f>P54</f>
        <v>NE</v>
      </c>
      <c r="BA54" s="123" t="str">
        <f>V54</f>
        <v>NE</v>
      </c>
      <c r="BB54" s="123" t="str">
        <f>AB54</f>
        <v>NE</v>
      </c>
      <c r="BC54" s="123" t="str">
        <f>AH54</f>
        <v>NE</v>
      </c>
      <c r="BD54" s="123" t="str">
        <f>AN54</f>
        <v>NE</v>
      </c>
      <c r="BE54" s="123" t="str">
        <f>AT54</f>
        <v>NE</v>
      </c>
      <c r="BF54" s="116" t="str">
        <f t="shared" ref="BF54" si="553">IF(AU54&lt;50, "NE",IF(AU54&lt;60,2,IF(AU54&lt;75,3,IF(AU54&lt;90,4,5))))</f>
        <v>NE</v>
      </c>
    </row>
    <row r="55" spans="1:58" ht="15.75" customHeight="1" thickBot="1" x14ac:dyDescent="0.3">
      <c r="A55" s="146"/>
      <c r="B55" s="148"/>
      <c r="C55" s="148"/>
      <c r="D55" s="27" t="s">
        <v>20</v>
      </c>
      <c r="E55" s="28">
        <f t="shared" ref="E55" si="554">IF($E$7=0,0,$E$7/$E$6*E54)</f>
        <v>0</v>
      </c>
      <c r="F55" s="28">
        <f t="shared" ref="F55" si="555">IF($F$7=0,0,$F$7/$F$6*F54)</f>
        <v>0</v>
      </c>
      <c r="G55" s="28">
        <f t="shared" ref="G55" si="556">IF($G$7=0,0,$G$7/$G$6*G54)</f>
        <v>0</v>
      </c>
      <c r="H55" s="28">
        <f t="shared" ref="H55" si="557">IF($H$7=0,0,$H$7/$H$6*H54)</f>
        <v>0</v>
      </c>
      <c r="I55" s="142"/>
      <c r="J55" s="139"/>
      <c r="K55" s="29">
        <f t="shared" ref="K55" si="558">IF($K$7=0,0,$K$7/$K$6*K54)</f>
        <v>0</v>
      </c>
      <c r="L55" s="28">
        <f t="shared" ref="L55" si="559">IF($L$7=0,0,$L$7/$L$6*L54)</f>
        <v>0</v>
      </c>
      <c r="M55" s="28">
        <f t="shared" ref="M55" si="560">IF($M$7=0,0,$M$7/$M$6*M54)</f>
        <v>0</v>
      </c>
      <c r="N55" s="28">
        <f t="shared" ref="N55" si="561">IF($N$7=0,0,$N$7/$N$6*N54)</f>
        <v>0</v>
      </c>
      <c r="O55" s="142"/>
      <c r="P55" s="139"/>
      <c r="Q55" s="29">
        <f t="shared" ref="Q55" si="562">IF($Q$7=0,0,$Q$7/$Q$6*Q54)</f>
        <v>0</v>
      </c>
      <c r="R55" s="28">
        <f t="shared" ref="R55" si="563">IF($R$7=0,0,$R$7/$R$6*R54)</f>
        <v>0</v>
      </c>
      <c r="S55" s="28">
        <f t="shared" ref="S55" si="564">IF($S$7=0,0,$S$7/$S$6*S54)</f>
        <v>0</v>
      </c>
      <c r="T55" s="28">
        <f t="shared" ref="T55" si="565">IF($T$7=0,0,$T$7/$T$6*T54)</f>
        <v>0</v>
      </c>
      <c r="U55" s="142"/>
      <c r="V55" s="139"/>
      <c r="W55" s="29">
        <f t="shared" ref="W55" si="566">IF($W$7=0,0,$W$7/$W$6*W54)</f>
        <v>0</v>
      </c>
      <c r="X55" s="28">
        <f t="shared" ref="X55" si="567">IF($X$7=0,0,$X$7/$X$6*X54)</f>
        <v>0</v>
      </c>
      <c r="Y55" s="28">
        <f t="shared" ref="Y55" si="568">IF($Y$7=0,0,$Y$7/$Y$6*Y54)</f>
        <v>0</v>
      </c>
      <c r="Z55" s="28">
        <f t="shared" ref="Z55" si="569">IF($Z$7=0,0,$Z$7/$Z$6*Z54)</f>
        <v>0</v>
      </c>
      <c r="AA55" s="142"/>
      <c r="AB55" s="139"/>
      <c r="AC55" s="29">
        <f t="shared" si="384"/>
        <v>0</v>
      </c>
      <c r="AD55" s="28">
        <f t="shared" si="385"/>
        <v>0</v>
      </c>
      <c r="AE55" s="28">
        <f t="shared" si="386"/>
        <v>0</v>
      </c>
      <c r="AF55" s="28">
        <f t="shared" si="387"/>
        <v>0</v>
      </c>
      <c r="AG55" s="144"/>
      <c r="AH55" s="140"/>
      <c r="AI55" s="60">
        <f t="shared" si="388"/>
        <v>0</v>
      </c>
      <c r="AJ55" s="60">
        <f t="shared" si="389"/>
        <v>0</v>
      </c>
      <c r="AK55" s="60">
        <f t="shared" si="390"/>
        <v>0</v>
      </c>
      <c r="AL55" s="60">
        <f t="shared" si="391"/>
        <v>0</v>
      </c>
      <c r="AM55" s="142"/>
      <c r="AN55" s="139"/>
      <c r="AO55" s="60">
        <f t="shared" si="392"/>
        <v>0</v>
      </c>
      <c r="AP55" s="60">
        <f t="shared" si="393"/>
        <v>0</v>
      </c>
      <c r="AQ55" s="60">
        <f t="shared" si="394"/>
        <v>0</v>
      </c>
      <c r="AR55" s="114">
        <f t="shared" ref="AR55" si="570">IF($AR$7=0,0,$AR$7/$AR$6*AR54)</f>
        <v>0</v>
      </c>
      <c r="AS55" s="142"/>
      <c r="AT55" s="139"/>
      <c r="AU55" s="137"/>
      <c r="AV55" s="135"/>
      <c r="AW55" s="119"/>
      <c r="AX55" s="130"/>
      <c r="AY55" s="124"/>
      <c r="AZ55" s="124"/>
      <c r="BA55" s="124"/>
      <c r="BB55" s="124"/>
      <c r="BC55" s="124"/>
      <c r="BD55" s="124"/>
      <c r="BE55" s="124"/>
      <c r="BF55" s="117"/>
    </row>
    <row r="56" spans="1:58" ht="15" customHeight="1" x14ac:dyDescent="0.25">
      <c r="A56" s="145">
        <v>25</v>
      </c>
      <c r="B56" s="147" t="str">
        <f>'Popis studenata'!B26</f>
        <v xml:space="preserve"> </v>
      </c>
      <c r="C56" s="147">
        <f>'Popis studenata'!C26</f>
        <v>0</v>
      </c>
      <c r="D56" s="22" t="s">
        <v>19</v>
      </c>
      <c r="E56" s="23"/>
      <c r="F56" s="24"/>
      <c r="G56" s="24"/>
      <c r="H56" s="24"/>
      <c r="I56" s="143">
        <f t="shared" ref="I56" si="571">IF((E57+F57+G57+H57)&gt;$J$4,"GREŠKA",E57+F57+G57+H57)</f>
        <v>0</v>
      </c>
      <c r="J56" s="138" t="str">
        <f t="shared" ref="J56" si="572">IF(I56=0,"NE",(IF(I56&gt;=($J$4/2),"DA","NE")))</f>
        <v>NE</v>
      </c>
      <c r="K56" s="23"/>
      <c r="L56" s="24"/>
      <c r="M56" s="24"/>
      <c r="N56" s="24"/>
      <c r="O56" s="143">
        <f t="shared" ref="O56" si="573">IF((K57+L57+M57+N57)&gt;$P$4,"GREŠKA",K57+L57+M57+N57)</f>
        <v>0</v>
      </c>
      <c r="P56" s="138" t="str">
        <f t="shared" ref="P56" si="574">IF(O56=0,"NE",(IF(O56&gt;=($P$4/2),"DA","NE")))</f>
        <v>NE</v>
      </c>
      <c r="Q56" s="23"/>
      <c r="R56" s="24"/>
      <c r="S56" s="24"/>
      <c r="T56" s="24"/>
      <c r="U56" s="143">
        <f t="shared" ref="U56" si="575">IF((Q57+R57+S57+T57)&gt;$V$4,"GREŠKA",Q57+R57+S57+T57)</f>
        <v>0</v>
      </c>
      <c r="V56" s="138" t="str">
        <f t="shared" ref="V56" si="576">IF(U56=0,"NE",(IF(U56&gt;=($V$4/2),"DA","NE")))</f>
        <v>NE</v>
      </c>
      <c r="W56" s="23"/>
      <c r="X56" s="24"/>
      <c r="Y56" s="24"/>
      <c r="Z56" s="24"/>
      <c r="AA56" s="143">
        <f t="shared" ref="AA56" si="577">IF((W57+X57+Y57+Z57)&gt;$AB$4,"GREŠKA",W57+X57+Y57+Z57)</f>
        <v>0</v>
      </c>
      <c r="AB56" s="138" t="str">
        <f t="shared" ref="AB56" si="578">IF(AA56=0,"NE",(IF(AA56&gt;=($AB$4/2),"DA","NE")))</f>
        <v>NE</v>
      </c>
      <c r="AC56" s="23"/>
      <c r="AD56" s="24"/>
      <c r="AE56" s="24"/>
      <c r="AF56" s="24"/>
      <c r="AG56" s="143">
        <f t="shared" ref="AG56" si="579">IF((AC57+AD57+AE57+AF57)&gt;$AH$4,"GREŠKA",AC57+AD57+AE57+AF57)</f>
        <v>0</v>
      </c>
      <c r="AH56" s="138" t="str">
        <f t="shared" ref="AH56" si="580">IF(AG56=0,"NE",(IF(AG56&gt;=($AH$4/2),"DA","NE")))</f>
        <v>NE</v>
      </c>
      <c r="AI56" s="23"/>
      <c r="AJ56" s="24"/>
      <c r="AK56" s="24"/>
      <c r="AL56" s="24"/>
      <c r="AM56" s="141">
        <f t="shared" ref="AM56" si="581">IF((AI57+AJ57+AK57+AL57)&gt;$AN$4,"GREŠKA",AI57+AJ57+AK57+AL57)</f>
        <v>0</v>
      </c>
      <c r="AN56" s="138" t="str">
        <f t="shared" ref="AN56" si="582">IF(AM56=0,"NE",(IF(AM56&gt;=($AN$4/2),"DA","NE")))</f>
        <v>NE</v>
      </c>
      <c r="AO56" s="23"/>
      <c r="AP56" s="24"/>
      <c r="AQ56" s="24"/>
      <c r="AR56" s="24"/>
      <c r="AS56" s="141">
        <f t="shared" ref="AS56" si="583">IF((AO57+AP57+AQ57+AR57)&gt;$AT$4,"GREŠKA",AO57+AP57+AQ57+AR57)</f>
        <v>0</v>
      </c>
      <c r="AT56" s="138" t="str">
        <f t="shared" ref="AT56" si="584">IF(AS56=0,"NE",(IF(AS56&gt;=($AT$4/2),"DA","NE")))</f>
        <v>NE</v>
      </c>
      <c r="AU56" s="136">
        <f t="shared" ref="AU56" si="585">IF(AND(J56="da",P56="da",V56="da",AB56="da",AH56="da",AN56="da",AT56="da"),I56+O56+U56+AA56+AS56+AM56+AG56,0)</f>
        <v>0</v>
      </c>
      <c r="AV56" s="134" t="str">
        <f t="shared" ref="AV56" si="586">IF(OR(COUNTIF(J56:AT57,"ne")&gt;3,COUNTIF(J56:AT57,"ne")=0),"NE",COUNTIF(J56:AT57,"ne"))</f>
        <v>NE</v>
      </c>
      <c r="AW56" s="118" t="str">
        <f t="shared" ref="AW56" si="587">IF(SUM(COUNTBLANK(E56:H56),COUNTBLANK(K56:N56),COUNTBLANK(Q56:T56),COUNTBLANK(W56:Z56),COUNTBLANK(AC56:AF56),COUNTBLANK(AI56:AL56),COUNTBLANK(AO56:AR56))=28,"NE","DA")</f>
        <v>NE</v>
      </c>
      <c r="AX56" s="129"/>
      <c r="AY56" s="123" t="str">
        <f>J56</f>
        <v>NE</v>
      </c>
      <c r="AZ56" s="123" t="str">
        <f>P56</f>
        <v>NE</v>
      </c>
      <c r="BA56" s="123" t="str">
        <f>V56</f>
        <v>NE</v>
      </c>
      <c r="BB56" s="123" t="str">
        <f>AB56</f>
        <v>NE</v>
      </c>
      <c r="BC56" s="123" t="str">
        <f>AH56</f>
        <v>NE</v>
      </c>
      <c r="BD56" s="123" t="str">
        <f>AN56</f>
        <v>NE</v>
      </c>
      <c r="BE56" s="123" t="str">
        <f>AT56</f>
        <v>NE</v>
      </c>
      <c r="BF56" s="116" t="str">
        <f t="shared" ref="BF56" si="588">IF(AU56&lt;50, "NE",IF(AU56&lt;60,2,IF(AU56&lt;75,3,IF(AU56&lt;90,4,5))))</f>
        <v>NE</v>
      </c>
    </row>
    <row r="57" spans="1:58" ht="15.75" customHeight="1" thickBot="1" x14ac:dyDescent="0.3">
      <c r="A57" s="146"/>
      <c r="B57" s="148"/>
      <c r="C57" s="148"/>
      <c r="D57" s="27" t="s">
        <v>20</v>
      </c>
      <c r="E57" s="28">
        <f t="shared" ref="E57" si="589">IF($E$7=0,0,$E$7/$E$6*E56)</f>
        <v>0</v>
      </c>
      <c r="F57" s="28">
        <f t="shared" ref="F57" si="590">IF($F$7=0,0,$F$7/$F$6*F56)</f>
        <v>0</v>
      </c>
      <c r="G57" s="28">
        <f t="shared" ref="G57" si="591">IF($G$7=0,0,$G$7/$G$6*G56)</f>
        <v>0</v>
      </c>
      <c r="H57" s="28">
        <f t="shared" ref="H57" si="592">IF($H$7=0,0,$H$7/$H$6*H56)</f>
        <v>0</v>
      </c>
      <c r="I57" s="142"/>
      <c r="J57" s="139"/>
      <c r="K57" s="29">
        <f t="shared" ref="K57" si="593">IF($K$7=0,0,$K$7/$K$6*K56)</f>
        <v>0</v>
      </c>
      <c r="L57" s="28">
        <f t="shared" ref="L57" si="594">IF($L$7=0,0,$L$7/$L$6*L56)</f>
        <v>0</v>
      </c>
      <c r="M57" s="28">
        <f t="shared" ref="M57" si="595">IF($M$7=0,0,$M$7/$M$6*M56)</f>
        <v>0</v>
      </c>
      <c r="N57" s="28">
        <f t="shared" ref="N57" si="596">IF($N$7=0,0,$N$7/$N$6*N56)</f>
        <v>0</v>
      </c>
      <c r="O57" s="142"/>
      <c r="P57" s="139"/>
      <c r="Q57" s="29">
        <f t="shared" ref="Q57" si="597">IF($Q$7=0,0,$Q$7/$Q$6*Q56)</f>
        <v>0</v>
      </c>
      <c r="R57" s="28">
        <f t="shared" ref="R57" si="598">IF($R$7=0,0,$R$7/$R$6*R56)</f>
        <v>0</v>
      </c>
      <c r="S57" s="28">
        <f t="shared" ref="S57" si="599">IF($S$7=0,0,$S$7/$S$6*S56)</f>
        <v>0</v>
      </c>
      <c r="T57" s="28">
        <f t="shared" ref="T57" si="600">IF($T$7=0,0,$T$7/$T$6*T56)</f>
        <v>0</v>
      </c>
      <c r="U57" s="142"/>
      <c r="V57" s="139"/>
      <c r="W57" s="29">
        <f t="shared" ref="W57" si="601">IF($W$7=0,0,$W$7/$W$6*W56)</f>
        <v>0</v>
      </c>
      <c r="X57" s="28">
        <f t="shared" ref="X57" si="602">IF($X$7=0,0,$X$7/$X$6*X56)</f>
        <v>0</v>
      </c>
      <c r="Y57" s="28">
        <f t="shared" ref="Y57" si="603">IF($Y$7=0,0,$Y$7/$Y$6*Y56)</f>
        <v>0</v>
      </c>
      <c r="Z57" s="28">
        <f t="shared" ref="Z57" si="604">IF($Z$7=0,0,$Z$7/$Z$6*Z56)</f>
        <v>0</v>
      </c>
      <c r="AA57" s="142"/>
      <c r="AB57" s="139"/>
      <c r="AC57" s="29">
        <f t="shared" si="384"/>
        <v>0</v>
      </c>
      <c r="AD57" s="28">
        <f t="shared" si="385"/>
        <v>0</v>
      </c>
      <c r="AE57" s="28">
        <f t="shared" si="386"/>
        <v>0</v>
      </c>
      <c r="AF57" s="28">
        <f t="shared" si="387"/>
        <v>0</v>
      </c>
      <c r="AG57" s="144"/>
      <c r="AH57" s="140"/>
      <c r="AI57" s="60">
        <f t="shared" si="388"/>
        <v>0</v>
      </c>
      <c r="AJ57" s="60">
        <f t="shared" si="389"/>
        <v>0</v>
      </c>
      <c r="AK57" s="60">
        <f t="shared" si="390"/>
        <v>0</v>
      </c>
      <c r="AL57" s="60">
        <f t="shared" si="391"/>
        <v>0</v>
      </c>
      <c r="AM57" s="142"/>
      <c r="AN57" s="139"/>
      <c r="AO57" s="60">
        <f t="shared" si="392"/>
        <v>0</v>
      </c>
      <c r="AP57" s="60">
        <f t="shared" si="393"/>
        <v>0</v>
      </c>
      <c r="AQ57" s="60">
        <f t="shared" si="394"/>
        <v>0</v>
      </c>
      <c r="AR57" s="114">
        <f t="shared" ref="AR57" si="605">IF($AR$7=0,0,$AR$7/$AR$6*AR56)</f>
        <v>0</v>
      </c>
      <c r="AS57" s="142"/>
      <c r="AT57" s="139"/>
      <c r="AU57" s="137"/>
      <c r="AV57" s="135"/>
      <c r="AW57" s="119"/>
      <c r="AX57" s="130"/>
      <c r="AY57" s="124"/>
      <c r="AZ57" s="124"/>
      <c r="BA57" s="124"/>
      <c r="BB57" s="124"/>
      <c r="BC57" s="124"/>
      <c r="BD57" s="124"/>
      <c r="BE57" s="124"/>
      <c r="BF57" s="117"/>
    </row>
    <row r="58" spans="1:58" ht="15" customHeight="1" x14ac:dyDescent="0.25">
      <c r="A58" s="145">
        <v>26</v>
      </c>
      <c r="B58" s="147" t="str">
        <f>'Popis studenata'!B27</f>
        <v xml:space="preserve"> </v>
      </c>
      <c r="C58" s="147">
        <f>'Popis studenata'!C27</f>
        <v>0</v>
      </c>
      <c r="D58" s="22" t="s">
        <v>19</v>
      </c>
      <c r="E58" s="23"/>
      <c r="F58" s="24"/>
      <c r="G58" s="24"/>
      <c r="H58" s="24"/>
      <c r="I58" s="143">
        <f t="shared" ref="I58" si="606">IF((E59+F59+G59+H59)&gt;$J$4,"GREŠKA",E59+F59+G59+H59)</f>
        <v>0</v>
      </c>
      <c r="J58" s="138" t="str">
        <f t="shared" ref="J58" si="607">IF(I58=0,"NE",(IF(I58&gt;=($J$4/2),"DA","NE")))</f>
        <v>NE</v>
      </c>
      <c r="K58" s="23"/>
      <c r="L58" s="24"/>
      <c r="M58" s="24"/>
      <c r="N58" s="24"/>
      <c r="O58" s="143">
        <f t="shared" ref="O58" si="608">IF((K59+L59+M59+N59)&gt;$P$4,"GREŠKA",K59+L59+M59+N59)</f>
        <v>0</v>
      </c>
      <c r="P58" s="138" t="str">
        <f t="shared" ref="P58" si="609">IF(O58=0,"NE",(IF(O58&gt;=($P$4/2),"DA","NE")))</f>
        <v>NE</v>
      </c>
      <c r="Q58" s="23"/>
      <c r="R58" s="24"/>
      <c r="S58" s="24"/>
      <c r="T58" s="24"/>
      <c r="U58" s="143">
        <f t="shared" ref="U58" si="610">IF((Q59+R59+S59+T59)&gt;$V$4,"GREŠKA",Q59+R59+S59+T59)</f>
        <v>0</v>
      </c>
      <c r="V58" s="138" t="str">
        <f t="shared" ref="V58" si="611">IF(U58=0,"NE",(IF(U58&gt;=($V$4/2),"DA","NE")))</f>
        <v>NE</v>
      </c>
      <c r="W58" s="23"/>
      <c r="X58" s="24"/>
      <c r="Y58" s="24"/>
      <c r="Z58" s="24"/>
      <c r="AA58" s="143">
        <f t="shared" ref="AA58" si="612">IF((W59+X59+Y59+Z59)&gt;$AB$4,"GREŠKA",W59+X59+Y59+Z59)</f>
        <v>0</v>
      </c>
      <c r="AB58" s="138" t="str">
        <f t="shared" ref="AB58" si="613">IF(AA58=0,"NE",(IF(AA58&gt;=($AB$4/2),"DA","NE")))</f>
        <v>NE</v>
      </c>
      <c r="AC58" s="23"/>
      <c r="AD58" s="24"/>
      <c r="AE58" s="24"/>
      <c r="AF58" s="24"/>
      <c r="AG58" s="143">
        <f t="shared" ref="AG58" si="614">IF((AC59+AD59+AE59+AF59)&gt;$AH$4,"GREŠKA",AC59+AD59+AE59+AF59)</f>
        <v>0</v>
      </c>
      <c r="AH58" s="138" t="str">
        <f t="shared" ref="AH58" si="615">IF(AG58=0,"NE",(IF(AG58&gt;=($AH$4/2),"DA","NE")))</f>
        <v>NE</v>
      </c>
      <c r="AI58" s="23"/>
      <c r="AJ58" s="24"/>
      <c r="AK58" s="24"/>
      <c r="AL58" s="24"/>
      <c r="AM58" s="141">
        <f t="shared" ref="AM58" si="616">IF((AI59+AJ59+AK59+AL59)&gt;$AN$4,"GREŠKA",AI59+AJ59+AK59+AL59)</f>
        <v>0</v>
      </c>
      <c r="AN58" s="138" t="str">
        <f t="shared" ref="AN58" si="617">IF(AM58=0,"NE",(IF(AM58&gt;=($AN$4/2),"DA","NE")))</f>
        <v>NE</v>
      </c>
      <c r="AO58" s="23"/>
      <c r="AP58" s="24"/>
      <c r="AQ58" s="24"/>
      <c r="AR58" s="24"/>
      <c r="AS58" s="141">
        <f t="shared" ref="AS58" si="618">IF((AO59+AP59+AQ59+AR59)&gt;$AT$4,"GREŠKA",AO59+AP59+AQ59+AR59)</f>
        <v>0</v>
      </c>
      <c r="AT58" s="138" t="str">
        <f t="shared" ref="AT58" si="619">IF(AS58=0,"NE",(IF(AS58&gt;=($AT$4/2),"DA","NE")))</f>
        <v>NE</v>
      </c>
      <c r="AU58" s="136">
        <f t="shared" ref="AU58" si="620">IF(AND(J58="da",P58="da",V58="da",AB58="da",AH58="da",AN58="da",AT58="da"),I58+O58+U58+AA58+AS58+AM58+AG58,0)</f>
        <v>0</v>
      </c>
      <c r="AV58" s="134" t="str">
        <f t="shared" ref="AV58" si="621">IF(OR(COUNTIF(J58:AT59,"ne")&gt;3,COUNTIF(J58:AT59,"ne")=0),"NE",COUNTIF(J58:AT59,"ne"))</f>
        <v>NE</v>
      </c>
      <c r="AW58" s="118" t="str">
        <f t="shared" ref="AW58" si="622">IF(SUM(COUNTBLANK(E58:H58),COUNTBLANK(K58:N58),COUNTBLANK(Q58:T58),COUNTBLANK(W58:Z58),COUNTBLANK(AC58:AF58),COUNTBLANK(AI58:AL58),COUNTBLANK(AO58:AR58))=28,"NE","DA")</f>
        <v>NE</v>
      </c>
      <c r="AX58" s="129"/>
      <c r="AY58" s="123" t="str">
        <f>J58</f>
        <v>NE</v>
      </c>
      <c r="AZ58" s="123" t="str">
        <f>P58</f>
        <v>NE</v>
      </c>
      <c r="BA58" s="123" t="str">
        <f>V58</f>
        <v>NE</v>
      </c>
      <c r="BB58" s="123" t="str">
        <f>AB58</f>
        <v>NE</v>
      </c>
      <c r="BC58" s="123" t="str">
        <f>AH58</f>
        <v>NE</v>
      </c>
      <c r="BD58" s="123" t="str">
        <f>AN58</f>
        <v>NE</v>
      </c>
      <c r="BE58" s="123" t="str">
        <f>AT58</f>
        <v>NE</v>
      </c>
      <c r="BF58" s="116" t="str">
        <f t="shared" ref="BF58" si="623">IF(AU58&lt;50, "NE",IF(AU58&lt;60,2,IF(AU58&lt;75,3,IF(AU58&lt;90,4,5))))</f>
        <v>NE</v>
      </c>
    </row>
    <row r="59" spans="1:58" ht="15.75" customHeight="1" thickBot="1" x14ac:dyDescent="0.3">
      <c r="A59" s="146"/>
      <c r="B59" s="148"/>
      <c r="C59" s="148"/>
      <c r="D59" s="27" t="s">
        <v>20</v>
      </c>
      <c r="E59" s="28">
        <f t="shared" ref="E59" si="624">IF($E$7=0,0,$E$7/$E$6*E58)</f>
        <v>0</v>
      </c>
      <c r="F59" s="28">
        <f t="shared" ref="F59" si="625">IF($F$7=0,0,$F$7/$F$6*F58)</f>
        <v>0</v>
      </c>
      <c r="G59" s="28">
        <f t="shared" ref="G59" si="626">IF($G$7=0,0,$G$7/$G$6*G58)</f>
        <v>0</v>
      </c>
      <c r="H59" s="28">
        <f t="shared" ref="H59" si="627">IF($H$7=0,0,$H$7/$H$6*H58)</f>
        <v>0</v>
      </c>
      <c r="I59" s="142"/>
      <c r="J59" s="139"/>
      <c r="K59" s="29">
        <f t="shared" ref="K59" si="628">IF($K$7=0,0,$K$7/$K$6*K58)</f>
        <v>0</v>
      </c>
      <c r="L59" s="28">
        <f t="shared" ref="L59" si="629">IF($L$7=0,0,$L$7/$L$6*L58)</f>
        <v>0</v>
      </c>
      <c r="M59" s="28">
        <f t="shared" ref="M59" si="630">IF($M$7=0,0,$M$7/$M$6*M58)</f>
        <v>0</v>
      </c>
      <c r="N59" s="28">
        <f t="shared" ref="N59" si="631">IF($N$7=0,0,$N$7/$N$6*N58)</f>
        <v>0</v>
      </c>
      <c r="O59" s="142"/>
      <c r="P59" s="139"/>
      <c r="Q59" s="29">
        <f t="shared" ref="Q59" si="632">IF($Q$7=0,0,$Q$7/$Q$6*Q58)</f>
        <v>0</v>
      </c>
      <c r="R59" s="28">
        <f t="shared" ref="R59" si="633">IF($R$7=0,0,$R$7/$R$6*R58)</f>
        <v>0</v>
      </c>
      <c r="S59" s="28">
        <f t="shared" ref="S59" si="634">IF($S$7=0,0,$S$7/$S$6*S58)</f>
        <v>0</v>
      </c>
      <c r="T59" s="28">
        <f t="shared" ref="T59" si="635">IF($T$7=0,0,$T$7/$T$6*T58)</f>
        <v>0</v>
      </c>
      <c r="U59" s="142"/>
      <c r="V59" s="139"/>
      <c r="W59" s="29">
        <f t="shared" ref="W59" si="636">IF($W$7=0,0,$W$7/$W$6*W58)</f>
        <v>0</v>
      </c>
      <c r="X59" s="28">
        <f t="shared" ref="X59" si="637">IF($X$7=0,0,$X$7/$X$6*X58)</f>
        <v>0</v>
      </c>
      <c r="Y59" s="28">
        <f t="shared" ref="Y59" si="638">IF($Y$7=0,0,$Y$7/$Y$6*Y58)</f>
        <v>0</v>
      </c>
      <c r="Z59" s="28">
        <f t="shared" ref="Z59" si="639">IF($Z$7=0,0,$Z$7/$Z$6*Z58)</f>
        <v>0</v>
      </c>
      <c r="AA59" s="142"/>
      <c r="AB59" s="139"/>
      <c r="AC59" s="29">
        <f t="shared" si="384"/>
        <v>0</v>
      </c>
      <c r="AD59" s="28">
        <f t="shared" si="385"/>
        <v>0</v>
      </c>
      <c r="AE59" s="28">
        <f t="shared" si="386"/>
        <v>0</v>
      </c>
      <c r="AF59" s="28">
        <f t="shared" si="387"/>
        <v>0</v>
      </c>
      <c r="AG59" s="144"/>
      <c r="AH59" s="140"/>
      <c r="AI59" s="60">
        <f t="shared" si="388"/>
        <v>0</v>
      </c>
      <c r="AJ59" s="60">
        <f t="shared" si="389"/>
        <v>0</v>
      </c>
      <c r="AK59" s="60">
        <f t="shared" si="390"/>
        <v>0</v>
      </c>
      <c r="AL59" s="60">
        <f t="shared" si="391"/>
        <v>0</v>
      </c>
      <c r="AM59" s="142"/>
      <c r="AN59" s="139"/>
      <c r="AO59" s="60">
        <f t="shared" si="392"/>
        <v>0</v>
      </c>
      <c r="AP59" s="60">
        <f t="shared" si="393"/>
        <v>0</v>
      </c>
      <c r="AQ59" s="60">
        <f t="shared" si="394"/>
        <v>0</v>
      </c>
      <c r="AR59" s="114">
        <f t="shared" ref="AR59" si="640">IF($AR$7=0,0,$AR$7/$AR$6*AR58)</f>
        <v>0</v>
      </c>
      <c r="AS59" s="142"/>
      <c r="AT59" s="139"/>
      <c r="AU59" s="137"/>
      <c r="AV59" s="135"/>
      <c r="AW59" s="119"/>
      <c r="AX59" s="130"/>
      <c r="AY59" s="124"/>
      <c r="AZ59" s="124"/>
      <c r="BA59" s="124"/>
      <c r="BB59" s="124"/>
      <c r="BC59" s="124"/>
      <c r="BD59" s="124"/>
      <c r="BE59" s="124"/>
      <c r="BF59" s="117"/>
    </row>
    <row r="60" spans="1:58" ht="15" customHeight="1" x14ac:dyDescent="0.25">
      <c r="A60" s="145">
        <v>27</v>
      </c>
      <c r="B60" s="147" t="str">
        <f>'Popis studenata'!B28</f>
        <v xml:space="preserve"> </v>
      </c>
      <c r="C60" s="147">
        <f>'Popis studenata'!C28</f>
        <v>0</v>
      </c>
      <c r="D60" s="22" t="s">
        <v>19</v>
      </c>
      <c r="E60" s="23"/>
      <c r="F60" s="24"/>
      <c r="G60" s="24"/>
      <c r="H60" s="24"/>
      <c r="I60" s="143">
        <f t="shared" ref="I60" si="641">IF((E61+F61+G61+H61)&gt;$J$4,"GREŠKA",E61+F61+G61+H61)</f>
        <v>0</v>
      </c>
      <c r="J60" s="138" t="str">
        <f t="shared" ref="J60" si="642">IF(I60=0,"NE",(IF(I60&gt;=($J$4/2),"DA","NE")))</f>
        <v>NE</v>
      </c>
      <c r="K60" s="23"/>
      <c r="L60" s="24"/>
      <c r="M60" s="24"/>
      <c r="N60" s="24"/>
      <c r="O60" s="143">
        <f t="shared" ref="O60" si="643">IF((K61+L61+M61+N61)&gt;$P$4,"GREŠKA",K61+L61+M61+N61)</f>
        <v>0</v>
      </c>
      <c r="P60" s="138" t="str">
        <f t="shared" ref="P60" si="644">IF(O60=0,"NE",(IF(O60&gt;=($P$4/2),"DA","NE")))</f>
        <v>NE</v>
      </c>
      <c r="Q60" s="23"/>
      <c r="R60" s="24"/>
      <c r="S60" s="24"/>
      <c r="T60" s="24"/>
      <c r="U60" s="143">
        <f t="shared" ref="U60" si="645">IF((Q61+R61+S61+T61)&gt;$V$4,"GREŠKA",Q61+R61+S61+T61)</f>
        <v>0</v>
      </c>
      <c r="V60" s="138" t="str">
        <f t="shared" ref="V60" si="646">IF(U60=0,"NE",(IF(U60&gt;=($V$4/2),"DA","NE")))</f>
        <v>NE</v>
      </c>
      <c r="W60" s="23"/>
      <c r="X60" s="24"/>
      <c r="Y60" s="24"/>
      <c r="Z60" s="24"/>
      <c r="AA60" s="143">
        <f t="shared" ref="AA60" si="647">IF((W61+X61+Y61+Z61)&gt;$AB$4,"GREŠKA",W61+X61+Y61+Z61)</f>
        <v>0</v>
      </c>
      <c r="AB60" s="138" t="str">
        <f t="shared" ref="AB60" si="648">IF(AA60=0,"NE",(IF(AA60&gt;=($AB$4/2),"DA","NE")))</f>
        <v>NE</v>
      </c>
      <c r="AC60" s="23"/>
      <c r="AD60" s="24"/>
      <c r="AE60" s="24"/>
      <c r="AF60" s="24"/>
      <c r="AG60" s="143">
        <f t="shared" ref="AG60" si="649">IF((AC61+AD61+AE61+AF61)&gt;$AH$4,"GREŠKA",AC61+AD61+AE61+AF61)</f>
        <v>0</v>
      </c>
      <c r="AH60" s="138" t="str">
        <f t="shared" ref="AH60" si="650">IF(AG60=0,"NE",(IF(AG60&gt;=($AH$4/2),"DA","NE")))</f>
        <v>NE</v>
      </c>
      <c r="AI60" s="23"/>
      <c r="AJ60" s="24"/>
      <c r="AK60" s="24"/>
      <c r="AL60" s="24"/>
      <c r="AM60" s="141">
        <f t="shared" ref="AM60" si="651">IF((AI61+AJ61+AK61+AL61)&gt;$AN$4,"GREŠKA",AI61+AJ61+AK61+AL61)</f>
        <v>0</v>
      </c>
      <c r="AN60" s="138" t="str">
        <f t="shared" ref="AN60" si="652">IF(AM60=0,"NE",(IF(AM60&gt;=($AN$4/2),"DA","NE")))</f>
        <v>NE</v>
      </c>
      <c r="AO60" s="23"/>
      <c r="AP60" s="24"/>
      <c r="AQ60" s="24"/>
      <c r="AR60" s="24"/>
      <c r="AS60" s="141">
        <f t="shared" ref="AS60" si="653">IF((AO61+AP61+AQ61+AR61)&gt;$AT$4,"GREŠKA",AO61+AP61+AQ61+AR61)</f>
        <v>0</v>
      </c>
      <c r="AT60" s="138" t="str">
        <f t="shared" ref="AT60" si="654">IF(AS60=0,"NE",(IF(AS60&gt;=($AT$4/2),"DA","NE")))</f>
        <v>NE</v>
      </c>
      <c r="AU60" s="136">
        <f t="shared" ref="AU60" si="655">IF(AND(J60="da",P60="da",V60="da",AB60="da",AH60="da",AN60="da",AT60="da"),I60+O60+U60+AA60+AS60+AM60+AG60,0)</f>
        <v>0</v>
      </c>
      <c r="AV60" s="134" t="str">
        <f t="shared" ref="AV60" si="656">IF(OR(COUNTIF(J60:AT61,"ne")&gt;3,COUNTIF(J60:AT61,"ne")=0),"NE",COUNTIF(J60:AT61,"ne"))</f>
        <v>NE</v>
      </c>
      <c r="AW60" s="118" t="str">
        <f t="shared" ref="AW60" si="657">IF(SUM(COUNTBLANK(E60:H60),COUNTBLANK(K60:N60),COUNTBLANK(Q60:T60),COUNTBLANK(W60:Z60),COUNTBLANK(AC60:AF60),COUNTBLANK(AI60:AL60),COUNTBLANK(AO60:AR60))=28,"NE","DA")</f>
        <v>NE</v>
      </c>
      <c r="AX60" s="129"/>
      <c r="AY60" s="123" t="str">
        <f>J60</f>
        <v>NE</v>
      </c>
      <c r="AZ60" s="123" t="str">
        <f>P60</f>
        <v>NE</v>
      </c>
      <c r="BA60" s="123" t="str">
        <f>V60</f>
        <v>NE</v>
      </c>
      <c r="BB60" s="123" t="str">
        <f>AB60</f>
        <v>NE</v>
      </c>
      <c r="BC60" s="123" t="str">
        <f>AH60</f>
        <v>NE</v>
      </c>
      <c r="BD60" s="123" t="str">
        <f>AN60</f>
        <v>NE</v>
      </c>
      <c r="BE60" s="123" t="str">
        <f>AT60</f>
        <v>NE</v>
      </c>
      <c r="BF60" s="116" t="str">
        <f t="shared" ref="BF60" si="658">IF(AU60&lt;50, "NE",IF(AU60&lt;60,2,IF(AU60&lt;75,3,IF(AU60&lt;90,4,5))))</f>
        <v>NE</v>
      </c>
    </row>
    <row r="61" spans="1:58" ht="15.75" customHeight="1" thickBot="1" x14ac:dyDescent="0.3">
      <c r="A61" s="146"/>
      <c r="B61" s="148"/>
      <c r="C61" s="148"/>
      <c r="D61" s="27" t="s">
        <v>20</v>
      </c>
      <c r="E61" s="28">
        <f t="shared" ref="E61" si="659">IF($E$7=0,0,$E$7/$E$6*E60)</f>
        <v>0</v>
      </c>
      <c r="F61" s="28">
        <f t="shared" ref="F61" si="660">IF($F$7=0,0,$F$7/$F$6*F60)</f>
        <v>0</v>
      </c>
      <c r="G61" s="28">
        <f t="shared" ref="G61" si="661">IF($G$7=0,0,$G$7/$G$6*G60)</f>
        <v>0</v>
      </c>
      <c r="H61" s="28">
        <f t="shared" ref="H61" si="662">IF($H$7=0,0,$H$7/$H$6*H60)</f>
        <v>0</v>
      </c>
      <c r="I61" s="142"/>
      <c r="J61" s="139"/>
      <c r="K61" s="29">
        <f t="shared" ref="K61" si="663">IF($K$7=0,0,$K$7/$K$6*K60)</f>
        <v>0</v>
      </c>
      <c r="L61" s="28">
        <f t="shared" ref="L61" si="664">IF($L$7=0,0,$L$7/$L$6*L60)</f>
        <v>0</v>
      </c>
      <c r="M61" s="28">
        <f t="shared" ref="M61" si="665">IF($M$7=0,0,$M$7/$M$6*M60)</f>
        <v>0</v>
      </c>
      <c r="N61" s="28">
        <f t="shared" ref="N61" si="666">IF($N$7=0,0,$N$7/$N$6*N60)</f>
        <v>0</v>
      </c>
      <c r="O61" s="142"/>
      <c r="P61" s="139"/>
      <c r="Q61" s="29">
        <f t="shared" ref="Q61" si="667">IF($Q$7=0,0,$Q$7/$Q$6*Q60)</f>
        <v>0</v>
      </c>
      <c r="R61" s="28">
        <f t="shared" ref="R61" si="668">IF($R$7=0,0,$R$7/$R$6*R60)</f>
        <v>0</v>
      </c>
      <c r="S61" s="28">
        <f t="shared" ref="S61" si="669">IF($S$7=0,0,$S$7/$S$6*S60)</f>
        <v>0</v>
      </c>
      <c r="T61" s="28">
        <f t="shared" ref="T61" si="670">IF($T$7=0,0,$T$7/$T$6*T60)</f>
        <v>0</v>
      </c>
      <c r="U61" s="142"/>
      <c r="V61" s="139"/>
      <c r="W61" s="29">
        <f t="shared" ref="W61" si="671">IF($W$7=0,0,$W$7/$W$6*W60)</f>
        <v>0</v>
      </c>
      <c r="X61" s="28">
        <f t="shared" ref="X61" si="672">IF($X$7=0,0,$X$7/$X$6*X60)</f>
        <v>0</v>
      </c>
      <c r="Y61" s="28">
        <f t="shared" ref="Y61" si="673">IF($Y$7=0,0,$Y$7/$Y$6*Y60)</f>
        <v>0</v>
      </c>
      <c r="Z61" s="28">
        <f t="shared" ref="Z61" si="674">IF($Z$7=0,0,$Z$7/$Z$6*Z60)</f>
        <v>0</v>
      </c>
      <c r="AA61" s="142"/>
      <c r="AB61" s="139"/>
      <c r="AC61" s="29">
        <f t="shared" si="384"/>
        <v>0</v>
      </c>
      <c r="AD61" s="28">
        <f t="shared" si="385"/>
        <v>0</v>
      </c>
      <c r="AE61" s="28">
        <f t="shared" si="386"/>
        <v>0</v>
      </c>
      <c r="AF61" s="28">
        <f t="shared" si="387"/>
        <v>0</v>
      </c>
      <c r="AG61" s="144"/>
      <c r="AH61" s="140"/>
      <c r="AI61" s="60">
        <f t="shared" si="388"/>
        <v>0</v>
      </c>
      <c r="AJ61" s="60">
        <f t="shared" si="389"/>
        <v>0</v>
      </c>
      <c r="AK61" s="60">
        <f t="shared" si="390"/>
        <v>0</v>
      </c>
      <c r="AL61" s="60">
        <f t="shared" si="391"/>
        <v>0</v>
      </c>
      <c r="AM61" s="142"/>
      <c r="AN61" s="139"/>
      <c r="AO61" s="60">
        <f t="shared" si="392"/>
        <v>0</v>
      </c>
      <c r="AP61" s="60">
        <f t="shared" si="393"/>
        <v>0</v>
      </c>
      <c r="AQ61" s="60">
        <f t="shared" si="394"/>
        <v>0</v>
      </c>
      <c r="AR61" s="114">
        <f t="shared" ref="AR61" si="675">IF($AR$7=0,0,$AR$7/$AR$6*AR60)</f>
        <v>0</v>
      </c>
      <c r="AS61" s="142"/>
      <c r="AT61" s="139"/>
      <c r="AU61" s="137"/>
      <c r="AV61" s="135"/>
      <c r="AW61" s="119"/>
      <c r="AX61" s="130"/>
      <c r="AY61" s="124"/>
      <c r="AZ61" s="124"/>
      <c r="BA61" s="124"/>
      <c r="BB61" s="124"/>
      <c r="BC61" s="124"/>
      <c r="BD61" s="124"/>
      <c r="BE61" s="124"/>
      <c r="BF61" s="117"/>
    </row>
    <row r="62" spans="1:58" ht="15" customHeight="1" x14ac:dyDescent="0.25">
      <c r="A62" s="145">
        <v>28</v>
      </c>
      <c r="B62" s="147" t="str">
        <f>'Popis studenata'!B29</f>
        <v xml:space="preserve"> </v>
      </c>
      <c r="C62" s="147">
        <f>'Popis studenata'!C29</f>
        <v>0</v>
      </c>
      <c r="D62" s="22" t="s">
        <v>19</v>
      </c>
      <c r="E62" s="23"/>
      <c r="F62" s="24"/>
      <c r="G62" s="24"/>
      <c r="H62" s="24"/>
      <c r="I62" s="143">
        <f t="shared" ref="I62" si="676">IF((E63+F63+G63+H63)&gt;$J$4,"GREŠKA",E63+F63+G63+H63)</f>
        <v>0</v>
      </c>
      <c r="J62" s="138" t="str">
        <f t="shared" ref="J62" si="677">IF(I62=0,"NE",(IF(I62&gt;=($J$4/2),"DA","NE")))</f>
        <v>NE</v>
      </c>
      <c r="K62" s="23"/>
      <c r="L62" s="24"/>
      <c r="M62" s="24"/>
      <c r="N62" s="24"/>
      <c r="O62" s="143">
        <f t="shared" ref="O62" si="678">IF((K63+L63+M63+N63)&gt;$P$4,"GREŠKA",K63+L63+M63+N63)</f>
        <v>0</v>
      </c>
      <c r="P62" s="138" t="str">
        <f t="shared" ref="P62" si="679">IF(O62=0,"NE",(IF(O62&gt;=($P$4/2),"DA","NE")))</f>
        <v>NE</v>
      </c>
      <c r="Q62" s="23"/>
      <c r="R62" s="24"/>
      <c r="S62" s="24"/>
      <c r="T62" s="24"/>
      <c r="U62" s="143">
        <f t="shared" ref="U62" si="680">IF((Q63+R63+S63+T63)&gt;$V$4,"GREŠKA",Q63+R63+S63+T63)</f>
        <v>0</v>
      </c>
      <c r="V62" s="138" t="str">
        <f t="shared" ref="V62" si="681">IF(U62=0,"NE",(IF(U62&gt;=($V$4/2),"DA","NE")))</f>
        <v>NE</v>
      </c>
      <c r="W62" s="23"/>
      <c r="X62" s="24"/>
      <c r="Y62" s="24"/>
      <c r="Z62" s="24"/>
      <c r="AA62" s="143">
        <f t="shared" ref="AA62" si="682">IF((W63+X63+Y63+Z63)&gt;$AB$4,"GREŠKA",W63+X63+Y63+Z63)</f>
        <v>0</v>
      </c>
      <c r="AB62" s="138" t="str">
        <f t="shared" ref="AB62" si="683">IF(AA62=0,"NE",(IF(AA62&gt;=($AB$4/2),"DA","NE")))</f>
        <v>NE</v>
      </c>
      <c r="AC62" s="23"/>
      <c r="AD62" s="24"/>
      <c r="AE62" s="24"/>
      <c r="AF62" s="24"/>
      <c r="AG62" s="143">
        <f t="shared" ref="AG62" si="684">IF((AC63+AD63+AE63+AF63)&gt;$AH$4,"GREŠKA",AC63+AD63+AE63+AF63)</f>
        <v>0</v>
      </c>
      <c r="AH62" s="138" t="str">
        <f t="shared" ref="AH62" si="685">IF(AG62=0,"NE",(IF(AG62&gt;=($AH$4/2),"DA","NE")))</f>
        <v>NE</v>
      </c>
      <c r="AI62" s="23"/>
      <c r="AJ62" s="24"/>
      <c r="AK62" s="24"/>
      <c r="AL62" s="24"/>
      <c r="AM62" s="141">
        <f t="shared" ref="AM62" si="686">IF((AI63+AJ63+AK63+AL63)&gt;$AN$4,"GREŠKA",AI63+AJ63+AK63+AL63)</f>
        <v>0</v>
      </c>
      <c r="AN62" s="138" t="str">
        <f t="shared" ref="AN62" si="687">IF(AM62=0,"NE",(IF(AM62&gt;=($AN$4/2),"DA","NE")))</f>
        <v>NE</v>
      </c>
      <c r="AO62" s="23"/>
      <c r="AP62" s="24"/>
      <c r="AQ62" s="24"/>
      <c r="AR62" s="24"/>
      <c r="AS62" s="141">
        <f t="shared" ref="AS62" si="688">IF((AO63+AP63+AQ63+AR63)&gt;$AT$4,"GREŠKA",AO63+AP63+AQ63+AR63)</f>
        <v>0</v>
      </c>
      <c r="AT62" s="138" t="str">
        <f t="shared" ref="AT62" si="689">IF(AS62=0,"NE",(IF(AS62&gt;=($AT$4/2),"DA","NE")))</f>
        <v>NE</v>
      </c>
      <c r="AU62" s="136">
        <f t="shared" ref="AU62" si="690">IF(AND(J62="da",P62="da",V62="da",AB62="da",AH62="da",AN62="da",AT62="da"),I62+O62+U62+AA62+AS62+AM62+AG62,0)</f>
        <v>0</v>
      </c>
      <c r="AV62" s="134" t="str">
        <f t="shared" ref="AV62" si="691">IF(OR(COUNTIF(J62:AT63,"ne")&gt;3,COUNTIF(J62:AT63,"ne")=0),"NE",COUNTIF(J62:AT63,"ne"))</f>
        <v>NE</v>
      </c>
      <c r="AW62" s="118" t="str">
        <f t="shared" ref="AW62" si="692">IF(SUM(COUNTBLANK(E62:H62),COUNTBLANK(K62:N62),COUNTBLANK(Q62:T62),COUNTBLANK(W62:Z62),COUNTBLANK(AC62:AF62),COUNTBLANK(AI62:AL62),COUNTBLANK(AO62:AR62))=28,"NE","DA")</f>
        <v>NE</v>
      </c>
      <c r="AX62" s="129"/>
      <c r="AY62" s="123" t="str">
        <f>J62</f>
        <v>NE</v>
      </c>
      <c r="AZ62" s="123" t="str">
        <f>P62</f>
        <v>NE</v>
      </c>
      <c r="BA62" s="123" t="str">
        <f>V62</f>
        <v>NE</v>
      </c>
      <c r="BB62" s="123" t="str">
        <f>AB62</f>
        <v>NE</v>
      </c>
      <c r="BC62" s="123" t="str">
        <f>AH62</f>
        <v>NE</v>
      </c>
      <c r="BD62" s="123" t="str">
        <f>AN62</f>
        <v>NE</v>
      </c>
      <c r="BE62" s="123" t="str">
        <f>AT62</f>
        <v>NE</v>
      </c>
      <c r="BF62" s="116" t="str">
        <f t="shared" ref="BF62" si="693">IF(AU62&lt;50, "NE",IF(AU62&lt;60,2,IF(AU62&lt;75,3,IF(AU62&lt;90,4,5))))</f>
        <v>NE</v>
      </c>
    </row>
    <row r="63" spans="1:58" ht="15.75" customHeight="1" thickBot="1" x14ac:dyDescent="0.3">
      <c r="A63" s="146"/>
      <c r="B63" s="148"/>
      <c r="C63" s="148"/>
      <c r="D63" s="27" t="s">
        <v>20</v>
      </c>
      <c r="E63" s="28">
        <f t="shared" ref="E63" si="694">IF($E$7=0,0,$E$7/$E$6*E62)</f>
        <v>0</v>
      </c>
      <c r="F63" s="28">
        <f t="shared" ref="F63" si="695">IF($F$7=0,0,$F$7/$F$6*F62)</f>
        <v>0</v>
      </c>
      <c r="G63" s="28">
        <f t="shared" ref="G63" si="696">IF($G$7=0,0,$G$7/$G$6*G62)</f>
        <v>0</v>
      </c>
      <c r="H63" s="28">
        <f t="shared" ref="H63" si="697">IF($H$7=0,0,$H$7/$H$6*H62)</f>
        <v>0</v>
      </c>
      <c r="I63" s="142"/>
      <c r="J63" s="139"/>
      <c r="K63" s="29">
        <f t="shared" ref="K63" si="698">IF($K$7=0,0,$K$7/$K$6*K62)</f>
        <v>0</v>
      </c>
      <c r="L63" s="28">
        <f t="shared" ref="L63" si="699">IF($L$7=0,0,$L$7/$L$6*L62)</f>
        <v>0</v>
      </c>
      <c r="M63" s="28">
        <f t="shared" ref="M63" si="700">IF($M$7=0,0,$M$7/$M$6*M62)</f>
        <v>0</v>
      </c>
      <c r="N63" s="28">
        <f t="shared" ref="N63" si="701">IF($N$7=0,0,$N$7/$N$6*N62)</f>
        <v>0</v>
      </c>
      <c r="O63" s="142"/>
      <c r="P63" s="139"/>
      <c r="Q63" s="29">
        <f t="shared" ref="Q63" si="702">IF($Q$7=0,0,$Q$7/$Q$6*Q62)</f>
        <v>0</v>
      </c>
      <c r="R63" s="28">
        <f t="shared" ref="R63" si="703">IF($R$7=0,0,$R$7/$R$6*R62)</f>
        <v>0</v>
      </c>
      <c r="S63" s="28">
        <f t="shared" ref="S63" si="704">IF($S$7=0,0,$S$7/$S$6*S62)</f>
        <v>0</v>
      </c>
      <c r="T63" s="28">
        <f t="shared" ref="T63" si="705">IF($T$7=0,0,$T$7/$T$6*T62)</f>
        <v>0</v>
      </c>
      <c r="U63" s="142"/>
      <c r="V63" s="139"/>
      <c r="W63" s="29">
        <f t="shared" ref="W63" si="706">IF($W$7=0,0,$W$7/$W$6*W62)</f>
        <v>0</v>
      </c>
      <c r="X63" s="28">
        <f t="shared" ref="X63" si="707">IF($X$7=0,0,$X$7/$X$6*X62)</f>
        <v>0</v>
      </c>
      <c r="Y63" s="28">
        <f t="shared" ref="Y63" si="708">IF($Y$7=0,0,$Y$7/$Y$6*Y62)</f>
        <v>0</v>
      </c>
      <c r="Z63" s="28">
        <f t="shared" ref="Z63" si="709">IF($Z$7=0,0,$Z$7/$Z$6*Z62)</f>
        <v>0</v>
      </c>
      <c r="AA63" s="142"/>
      <c r="AB63" s="139"/>
      <c r="AC63" s="29">
        <f t="shared" si="384"/>
        <v>0</v>
      </c>
      <c r="AD63" s="28">
        <f t="shared" si="385"/>
        <v>0</v>
      </c>
      <c r="AE63" s="28">
        <f t="shared" si="386"/>
        <v>0</v>
      </c>
      <c r="AF63" s="28">
        <f t="shared" si="387"/>
        <v>0</v>
      </c>
      <c r="AG63" s="144"/>
      <c r="AH63" s="140"/>
      <c r="AI63" s="60">
        <f t="shared" si="388"/>
        <v>0</v>
      </c>
      <c r="AJ63" s="60">
        <f t="shared" si="389"/>
        <v>0</v>
      </c>
      <c r="AK63" s="60">
        <f t="shared" si="390"/>
        <v>0</v>
      </c>
      <c r="AL63" s="60">
        <f t="shared" si="391"/>
        <v>0</v>
      </c>
      <c r="AM63" s="142"/>
      <c r="AN63" s="139"/>
      <c r="AO63" s="60">
        <f t="shared" si="392"/>
        <v>0</v>
      </c>
      <c r="AP63" s="60">
        <f t="shared" si="393"/>
        <v>0</v>
      </c>
      <c r="AQ63" s="60">
        <f t="shared" si="394"/>
        <v>0</v>
      </c>
      <c r="AR63" s="114">
        <f t="shared" ref="AR63" si="710">IF($AR$7=0,0,$AR$7/$AR$6*AR62)</f>
        <v>0</v>
      </c>
      <c r="AS63" s="142"/>
      <c r="AT63" s="139"/>
      <c r="AU63" s="137"/>
      <c r="AV63" s="135"/>
      <c r="AW63" s="119"/>
      <c r="AX63" s="130"/>
      <c r="AY63" s="124"/>
      <c r="AZ63" s="124"/>
      <c r="BA63" s="124"/>
      <c r="BB63" s="124"/>
      <c r="BC63" s="124"/>
      <c r="BD63" s="124"/>
      <c r="BE63" s="124"/>
      <c r="BF63" s="117"/>
    </row>
    <row r="64" spans="1:58" ht="15" customHeight="1" x14ac:dyDescent="0.25">
      <c r="A64" s="145">
        <v>29</v>
      </c>
      <c r="B64" s="147" t="str">
        <f>'Popis studenata'!B30</f>
        <v xml:space="preserve"> </v>
      </c>
      <c r="C64" s="147">
        <f>'Popis studenata'!C30</f>
        <v>0</v>
      </c>
      <c r="D64" s="22" t="s">
        <v>19</v>
      </c>
      <c r="E64" s="23"/>
      <c r="F64" s="24"/>
      <c r="G64" s="24"/>
      <c r="H64" s="24"/>
      <c r="I64" s="143">
        <f t="shared" ref="I64" si="711">IF((E65+F65+G65+H65)&gt;$J$4,"GREŠKA",E65+F65+G65+H65)</f>
        <v>0</v>
      </c>
      <c r="J64" s="138" t="str">
        <f t="shared" ref="J64" si="712">IF(I64=0,"NE",(IF(I64&gt;=($J$4/2),"DA","NE")))</f>
        <v>NE</v>
      </c>
      <c r="K64" s="23"/>
      <c r="L64" s="24"/>
      <c r="M64" s="24"/>
      <c r="N64" s="24"/>
      <c r="O64" s="143">
        <f t="shared" ref="O64" si="713">IF((K65+L65+M65+N65)&gt;$P$4,"GREŠKA",K65+L65+M65+N65)</f>
        <v>0</v>
      </c>
      <c r="P64" s="138" t="str">
        <f t="shared" ref="P64" si="714">IF(O64=0,"NE",(IF(O64&gt;=($P$4/2),"DA","NE")))</f>
        <v>NE</v>
      </c>
      <c r="Q64" s="23"/>
      <c r="R64" s="24"/>
      <c r="S64" s="24"/>
      <c r="T64" s="24"/>
      <c r="U64" s="143">
        <f t="shared" ref="U64" si="715">IF((Q65+R65+S65+T65)&gt;$V$4,"GREŠKA",Q65+R65+S65+T65)</f>
        <v>0</v>
      </c>
      <c r="V64" s="138" t="str">
        <f t="shared" ref="V64" si="716">IF(U64=0,"NE",(IF(U64&gt;=($V$4/2),"DA","NE")))</f>
        <v>NE</v>
      </c>
      <c r="W64" s="23"/>
      <c r="X64" s="24"/>
      <c r="Y64" s="24"/>
      <c r="Z64" s="24"/>
      <c r="AA64" s="143">
        <f t="shared" ref="AA64" si="717">IF((W65+X65+Y65+Z65)&gt;$AB$4,"GREŠKA",W65+X65+Y65+Z65)</f>
        <v>0</v>
      </c>
      <c r="AB64" s="138" t="str">
        <f t="shared" ref="AB64" si="718">IF(AA64=0,"NE",(IF(AA64&gt;=($AB$4/2),"DA","NE")))</f>
        <v>NE</v>
      </c>
      <c r="AC64" s="23"/>
      <c r="AD64" s="24"/>
      <c r="AE64" s="24"/>
      <c r="AF64" s="24"/>
      <c r="AG64" s="143">
        <f t="shared" ref="AG64" si="719">IF((AC65+AD65+AE65+AF65)&gt;$AH$4,"GREŠKA",AC65+AD65+AE65+AF65)</f>
        <v>0</v>
      </c>
      <c r="AH64" s="138" t="str">
        <f t="shared" ref="AH64" si="720">IF(AG64=0,"NE",(IF(AG64&gt;=($AH$4/2),"DA","NE")))</f>
        <v>NE</v>
      </c>
      <c r="AI64" s="23"/>
      <c r="AJ64" s="24"/>
      <c r="AK64" s="24"/>
      <c r="AL64" s="24"/>
      <c r="AM64" s="141">
        <f t="shared" ref="AM64" si="721">IF((AI65+AJ65+AK65+AL65)&gt;$AN$4,"GREŠKA",AI65+AJ65+AK65+AL65)</f>
        <v>0</v>
      </c>
      <c r="AN64" s="138" t="str">
        <f t="shared" ref="AN64" si="722">IF(AM64=0,"NE",(IF(AM64&gt;=($AN$4/2),"DA","NE")))</f>
        <v>NE</v>
      </c>
      <c r="AO64" s="23"/>
      <c r="AP64" s="24"/>
      <c r="AQ64" s="24"/>
      <c r="AR64" s="24"/>
      <c r="AS64" s="141">
        <f t="shared" ref="AS64" si="723">IF((AO65+AP65+AQ65+AR65)&gt;$AT$4,"GREŠKA",AO65+AP65+AQ65+AR65)</f>
        <v>0</v>
      </c>
      <c r="AT64" s="138" t="str">
        <f t="shared" ref="AT64" si="724">IF(AS64=0,"NE",(IF(AS64&gt;=($AT$4/2),"DA","NE")))</f>
        <v>NE</v>
      </c>
      <c r="AU64" s="136">
        <f t="shared" ref="AU64" si="725">IF(AND(J64="da",P64="da",V64="da",AB64="da",AH64="da",AN64="da",AT64="da"),I64+O64+U64+AA64+AS64+AM64+AG64,0)</f>
        <v>0</v>
      </c>
      <c r="AV64" s="134" t="str">
        <f t="shared" ref="AV64" si="726">IF(OR(COUNTIF(J64:AT65,"ne")&gt;3,COUNTIF(J64:AT65,"ne")=0),"NE",COUNTIF(J64:AT65,"ne"))</f>
        <v>NE</v>
      </c>
      <c r="AW64" s="118" t="str">
        <f t="shared" ref="AW64" si="727">IF(SUM(COUNTBLANK(E64:H64),COUNTBLANK(K64:N64),COUNTBLANK(Q64:T64),COUNTBLANK(W64:Z64),COUNTBLANK(AC64:AF64),COUNTBLANK(AI64:AL64),COUNTBLANK(AO64:AR64))=28,"NE","DA")</f>
        <v>NE</v>
      </c>
      <c r="AX64" s="129"/>
      <c r="AY64" s="123" t="str">
        <f>J64</f>
        <v>NE</v>
      </c>
      <c r="AZ64" s="123" t="str">
        <f>P64</f>
        <v>NE</v>
      </c>
      <c r="BA64" s="123" t="str">
        <f>V64</f>
        <v>NE</v>
      </c>
      <c r="BB64" s="123" t="str">
        <f>AB64</f>
        <v>NE</v>
      </c>
      <c r="BC64" s="123" t="str">
        <f>AH64</f>
        <v>NE</v>
      </c>
      <c r="BD64" s="123" t="str">
        <f>AN64</f>
        <v>NE</v>
      </c>
      <c r="BE64" s="123" t="str">
        <f>AT64</f>
        <v>NE</v>
      </c>
      <c r="BF64" s="116" t="str">
        <f t="shared" ref="BF64" si="728">IF(AU64&lt;50, "NE",IF(AU64&lt;60,2,IF(AU64&lt;75,3,IF(AU64&lt;90,4,5))))</f>
        <v>NE</v>
      </c>
    </row>
    <row r="65" spans="1:58" ht="15.75" customHeight="1" thickBot="1" x14ac:dyDescent="0.3">
      <c r="A65" s="146"/>
      <c r="B65" s="148"/>
      <c r="C65" s="148"/>
      <c r="D65" s="27" t="s">
        <v>20</v>
      </c>
      <c r="E65" s="28">
        <f t="shared" ref="E65" si="729">IF($E$7=0,0,$E$7/$E$6*E64)</f>
        <v>0</v>
      </c>
      <c r="F65" s="28">
        <f t="shared" ref="F65" si="730">IF($F$7=0,0,$F$7/$F$6*F64)</f>
        <v>0</v>
      </c>
      <c r="G65" s="28">
        <f t="shared" ref="G65" si="731">IF($G$7=0,0,$G$7/$G$6*G64)</f>
        <v>0</v>
      </c>
      <c r="H65" s="28">
        <f t="shared" ref="H65" si="732">IF($H$7=0,0,$H$7/$H$6*H64)</f>
        <v>0</v>
      </c>
      <c r="I65" s="142"/>
      <c r="J65" s="139"/>
      <c r="K65" s="29">
        <f t="shared" ref="K65" si="733">IF($K$7=0,0,$K$7/$K$6*K64)</f>
        <v>0</v>
      </c>
      <c r="L65" s="28">
        <f t="shared" ref="L65" si="734">IF($L$7=0,0,$L$7/$L$6*L64)</f>
        <v>0</v>
      </c>
      <c r="M65" s="28">
        <f t="shared" ref="M65" si="735">IF($M$7=0,0,$M$7/$M$6*M64)</f>
        <v>0</v>
      </c>
      <c r="N65" s="28">
        <f t="shared" ref="N65" si="736">IF($N$7=0,0,$N$7/$N$6*N64)</f>
        <v>0</v>
      </c>
      <c r="O65" s="142"/>
      <c r="P65" s="139"/>
      <c r="Q65" s="29">
        <f t="shared" ref="Q65" si="737">IF($Q$7=0,0,$Q$7/$Q$6*Q64)</f>
        <v>0</v>
      </c>
      <c r="R65" s="28">
        <f t="shared" ref="R65" si="738">IF($R$7=0,0,$R$7/$R$6*R64)</f>
        <v>0</v>
      </c>
      <c r="S65" s="28">
        <f t="shared" ref="S65" si="739">IF($S$7=0,0,$S$7/$S$6*S64)</f>
        <v>0</v>
      </c>
      <c r="T65" s="28">
        <f t="shared" ref="T65" si="740">IF($T$7=0,0,$T$7/$T$6*T64)</f>
        <v>0</v>
      </c>
      <c r="U65" s="142"/>
      <c r="V65" s="139"/>
      <c r="W65" s="29">
        <f t="shared" ref="W65" si="741">IF($W$7=0,0,$W$7/$W$6*W64)</f>
        <v>0</v>
      </c>
      <c r="X65" s="28">
        <f t="shared" ref="X65" si="742">IF($X$7=0,0,$X$7/$X$6*X64)</f>
        <v>0</v>
      </c>
      <c r="Y65" s="28">
        <f t="shared" ref="Y65" si="743">IF($Y$7=0,0,$Y$7/$Y$6*Y64)</f>
        <v>0</v>
      </c>
      <c r="Z65" s="28">
        <f t="shared" ref="Z65" si="744">IF($Z$7=0,0,$Z$7/$Z$6*Z64)</f>
        <v>0</v>
      </c>
      <c r="AA65" s="142"/>
      <c r="AB65" s="139"/>
      <c r="AC65" s="29">
        <f t="shared" si="384"/>
        <v>0</v>
      </c>
      <c r="AD65" s="28">
        <f t="shared" si="385"/>
        <v>0</v>
      </c>
      <c r="AE65" s="28">
        <f t="shared" si="386"/>
        <v>0</v>
      </c>
      <c r="AF65" s="28">
        <f t="shared" si="387"/>
        <v>0</v>
      </c>
      <c r="AG65" s="144"/>
      <c r="AH65" s="140"/>
      <c r="AI65" s="60">
        <f t="shared" si="388"/>
        <v>0</v>
      </c>
      <c r="AJ65" s="60">
        <f t="shared" si="389"/>
        <v>0</v>
      </c>
      <c r="AK65" s="60">
        <f t="shared" si="390"/>
        <v>0</v>
      </c>
      <c r="AL65" s="60">
        <f t="shared" si="391"/>
        <v>0</v>
      </c>
      <c r="AM65" s="142"/>
      <c r="AN65" s="139"/>
      <c r="AO65" s="60">
        <f t="shared" si="392"/>
        <v>0</v>
      </c>
      <c r="AP65" s="60">
        <f t="shared" si="393"/>
        <v>0</v>
      </c>
      <c r="AQ65" s="60">
        <f t="shared" si="394"/>
        <v>0</v>
      </c>
      <c r="AR65" s="114">
        <f t="shared" ref="AR65" si="745">IF($AR$7=0,0,$AR$7/$AR$6*AR64)</f>
        <v>0</v>
      </c>
      <c r="AS65" s="142"/>
      <c r="AT65" s="139"/>
      <c r="AU65" s="137"/>
      <c r="AV65" s="135"/>
      <c r="AW65" s="119"/>
      <c r="AX65" s="130"/>
      <c r="AY65" s="124"/>
      <c r="AZ65" s="124"/>
      <c r="BA65" s="124"/>
      <c r="BB65" s="124"/>
      <c r="BC65" s="124"/>
      <c r="BD65" s="124"/>
      <c r="BE65" s="124"/>
      <c r="BF65" s="117"/>
    </row>
    <row r="66" spans="1:58" ht="15" customHeight="1" x14ac:dyDescent="0.25">
      <c r="A66" s="145">
        <v>30</v>
      </c>
      <c r="B66" s="147" t="str">
        <f>'Popis studenata'!B31</f>
        <v xml:space="preserve"> </v>
      </c>
      <c r="C66" s="147">
        <f>'Popis studenata'!C31</f>
        <v>0</v>
      </c>
      <c r="D66" s="22" t="s">
        <v>19</v>
      </c>
      <c r="E66" s="23"/>
      <c r="F66" s="24"/>
      <c r="G66" s="24"/>
      <c r="H66" s="24"/>
      <c r="I66" s="143">
        <f t="shared" ref="I66" si="746">IF((E67+F67+G67+H67)&gt;$J$4,"GREŠKA",E67+F67+G67+H67)</f>
        <v>0</v>
      </c>
      <c r="J66" s="138" t="str">
        <f t="shared" ref="J66" si="747">IF(I66=0,"NE",(IF(I66&gt;=($J$4/2),"DA","NE")))</f>
        <v>NE</v>
      </c>
      <c r="K66" s="23"/>
      <c r="L66" s="24"/>
      <c r="M66" s="24"/>
      <c r="N66" s="24"/>
      <c r="O66" s="143">
        <f t="shared" ref="O66" si="748">IF((K67+L67+M67+N67)&gt;$P$4,"GREŠKA",K67+L67+M67+N67)</f>
        <v>0</v>
      </c>
      <c r="P66" s="138" t="str">
        <f t="shared" ref="P66" si="749">IF(O66=0,"NE",(IF(O66&gt;=($P$4/2),"DA","NE")))</f>
        <v>NE</v>
      </c>
      <c r="Q66" s="23"/>
      <c r="R66" s="24"/>
      <c r="S66" s="24"/>
      <c r="T66" s="24"/>
      <c r="U66" s="143">
        <f t="shared" ref="U66" si="750">IF((Q67+R67+S67+T67)&gt;$V$4,"GREŠKA",Q67+R67+S67+T67)</f>
        <v>0</v>
      </c>
      <c r="V66" s="138" t="str">
        <f t="shared" ref="V66" si="751">IF(U66=0,"NE",(IF(U66&gt;=($V$4/2),"DA","NE")))</f>
        <v>NE</v>
      </c>
      <c r="W66" s="23"/>
      <c r="X66" s="24"/>
      <c r="Y66" s="24"/>
      <c r="Z66" s="24"/>
      <c r="AA66" s="143">
        <f t="shared" ref="AA66" si="752">IF((W67+X67+Y67+Z67)&gt;$AB$4,"GREŠKA",W67+X67+Y67+Z67)</f>
        <v>0</v>
      </c>
      <c r="AB66" s="138" t="str">
        <f t="shared" ref="AB66" si="753">IF(AA66=0,"NE",(IF(AA66&gt;=($AB$4/2),"DA","NE")))</f>
        <v>NE</v>
      </c>
      <c r="AC66" s="23"/>
      <c r="AD66" s="24"/>
      <c r="AE66" s="24"/>
      <c r="AF66" s="24"/>
      <c r="AG66" s="143">
        <f t="shared" ref="AG66" si="754">IF((AC67+AD67+AE67+AF67)&gt;$AH$4,"GREŠKA",AC67+AD67+AE67+AF67)</f>
        <v>0</v>
      </c>
      <c r="AH66" s="138" t="str">
        <f t="shared" ref="AH66" si="755">IF(AG66=0,"NE",(IF(AG66&gt;=($AH$4/2),"DA","NE")))</f>
        <v>NE</v>
      </c>
      <c r="AI66" s="23"/>
      <c r="AJ66" s="24"/>
      <c r="AK66" s="24"/>
      <c r="AL66" s="24"/>
      <c r="AM66" s="141">
        <f t="shared" ref="AM66" si="756">IF((AI67+AJ67+AK67+AL67)&gt;$AN$4,"GREŠKA",AI67+AJ67+AK67+AL67)</f>
        <v>0</v>
      </c>
      <c r="AN66" s="138" t="str">
        <f t="shared" ref="AN66" si="757">IF(AM66=0,"NE",(IF(AM66&gt;=($AN$4/2),"DA","NE")))</f>
        <v>NE</v>
      </c>
      <c r="AO66" s="23"/>
      <c r="AP66" s="24"/>
      <c r="AQ66" s="24"/>
      <c r="AR66" s="24"/>
      <c r="AS66" s="141">
        <f t="shared" ref="AS66" si="758">IF((AO67+AP67+AQ67+AR67)&gt;$AT$4,"GREŠKA",AO67+AP67+AQ67+AR67)</f>
        <v>0</v>
      </c>
      <c r="AT66" s="138" t="str">
        <f t="shared" ref="AT66" si="759">IF(AS66=0,"NE",(IF(AS66&gt;=($AT$4/2),"DA","NE")))</f>
        <v>NE</v>
      </c>
      <c r="AU66" s="136">
        <f t="shared" ref="AU66" si="760">IF(AND(J66="da",P66="da",V66="da",AB66="da",AH66="da",AN66="da",AT66="da"),I66+O66+U66+AA66+AS66+AM66+AG66,0)</f>
        <v>0</v>
      </c>
      <c r="AV66" s="134" t="str">
        <f t="shared" ref="AV66" si="761">IF(OR(COUNTIF(J66:AT67,"ne")&gt;3,COUNTIF(J66:AT67,"ne")=0),"NE",COUNTIF(J66:AT67,"ne"))</f>
        <v>NE</v>
      </c>
      <c r="AW66" s="118" t="str">
        <f t="shared" ref="AW66" si="762">IF(SUM(COUNTBLANK(E66:H66),COUNTBLANK(K66:N66),COUNTBLANK(Q66:T66),COUNTBLANK(W66:Z66),COUNTBLANK(AC66:AF66),COUNTBLANK(AI66:AL66),COUNTBLANK(AO66:AR66))=28,"NE","DA")</f>
        <v>NE</v>
      </c>
      <c r="AX66" s="129"/>
      <c r="AY66" s="123" t="str">
        <f>J66</f>
        <v>NE</v>
      </c>
      <c r="AZ66" s="123" t="str">
        <f>P66</f>
        <v>NE</v>
      </c>
      <c r="BA66" s="123" t="str">
        <f>V66</f>
        <v>NE</v>
      </c>
      <c r="BB66" s="123" t="str">
        <f>AB66</f>
        <v>NE</v>
      </c>
      <c r="BC66" s="123" t="str">
        <f>AH66</f>
        <v>NE</v>
      </c>
      <c r="BD66" s="123" t="str">
        <f>AN66</f>
        <v>NE</v>
      </c>
      <c r="BE66" s="123" t="str">
        <f>AT66</f>
        <v>NE</v>
      </c>
      <c r="BF66" s="116" t="str">
        <f t="shared" ref="BF66" si="763">IF(AU66&lt;50, "NE",IF(AU66&lt;60,2,IF(AU66&lt;75,3,IF(AU66&lt;90,4,5))))</f>
        <v>NE</v>
      </c>
    </row>
    <row r="67" spans="1:58" ht="15.75" customHeight="1" thickBot="1" x14ac:dyDescent="0.3">
      <c r="A67" s="146"/>
      <c r="B67" s="148"/>
      <c r="C67" s="148"/>
      <c r="D67" s="27" t="s">
        <v>20</v>
      </c>
      <c r="E67" s="28">
        <f t="shared" ref="E67" si="764">IF($E$7=0,0,$E$7/$E$6*E66)</f>
        <v>0</v>
      </c>
      <c r="F67" s="28">
        <f t="shared" ref="F67" si="765">IF($F$7=0,0,$F$7/$F$6*F66)</f>
        <v>0</v>
      </c>
      <c r="G67" s="28">
        <f t="shared" ref="G67" si="766">IF($G$7=0,0,$G$7/$G$6*G66)</f>
        <v>0</v>
      </c>
      <c r="H67" s="28">
        <f t="shared" ref="H67" si="767">IF($H$7=0,0,$H$7/$H$6*H66)</f>
        <v>0</v>
      </c>
      <c r="I67" s="142"/>
      <c r="J67" s="139"/>
      <c r="K67" s="29">
        <f t="shared" ref="K67" si="768">IF($K$7=0,0,$K$7/$K$6*K66)</f>
        <v>0</v>
      </c>
      <c r="L67" s="28">
        <f t="shared" ref="L67" si="769">IF($L$7=0,0,$L$7/$L$6*L66)</f>
        <v>0</v>
      </c>
      <c r="M67" s="28">
        <f t="shared" ref="M67" si="770">IF($M$7=0,0,$M$7/$M$6*M66)</f>
        <v>0</v>
      </c>
      <c r="N67" s="28">
        <f t="shared" ref="N67" si="771">IF($N$7=0,0,$N$7/$N$6*N66)</f>
        <v>0</v>
      </c>
      <c r="O67" s="142"/>
      <c r="P67" s="139"/>
      <c r="Q67" s="29">
        <f t="shared" ref="Q67" si="772">IF($Q$7=0,0,$Q$7/$Q$6*Q66)</f>
        <v>0</v>
      </c>
      <c r="R67" s="28">
        <f t="shared" ref="R67" si="773">IF($R$7=0,0,$R$7/$R$6*R66)</f>
        <v>0</v>
      </c>
      <c r="S67" s="28">
        <f t="shared" ref="S67" si="774">IF($S$7=0,0,$S$7/$S$6*S66)</f>
        <v>0</v>
      </c>
      <c r="T67" s="28">
        <f t="shared" ref="T67" si="775">IF($T$7=0,0,$T$7/$T$6*T66)</f>
        <v>0</v>
      </c>
      <c r="U67" s="142"/>
      <c r="V67" s="139"/>
      <c r="W67" s="29">
        <f t="shared" ref="W67" si="776">IF($W$7=0,0,$W$7/$W$6*W66)</f>
        <v>0</v>
      </c>
      <c r="X67" s="28">
        <f t="shared" ref="X67" si="777">IF($X$7=0,0,$X$7/$X$6*X66)</f>
        <v>0</v>
      </c>
      <c r="Y67" s="28">
        <f t="shared" ref="Y67" si="778">IF($Y$7=0,0,$Y$7/$Y$6*Y66)</f>
        <v>0</v>
      </c>
      <c r="Z67" s="28">
        <f t="shared" ref="Z67" si="779">IF($Z$7=0,0,$Z$7/$Z$6*Z66)</f>
        <v>0</v>
      </c>
      <c r="AA67" s="142"/>
      <c r="AB67" s="139"/>
      <c r="AC67" s="29">
        <f t="shared" si="384"/>
        <v>0</v>
      </c>
      <c r="AD67" s="28">
        <f t="shared" si="385"/>
        <v>0</v>
      </c>
      <c r="AE67" s="28">
        <f t="shared" si="386"/>
        <v>0</v>
      </c>
      <c r="AF67" s="28">
        <f t="shared" si="387"/>
        <v>0</v>
      </c>
      <c r="AG67" s="144"/>
      <c r="AH67" s="140"/>
      <c r="AI67" s="60">
        <f t="shared" si="388"/>
        <v>0</v>
      </c>
      <c r="AJ67" s="60">
        <f t="shared" si="389"/>
        <v>0</v>
      </c>
      <c r="AK67" s="60">
        <f t="shared" si="390"/>
        <v>0</v>
      </c>
      <c r="AL67" s="60">
        <f t="shared" si="391"/>
        <v>0</v>
      </c>
      <c r="AM67" s="142"/>
      <c r="AN67" s="139"/>
      <c r="AO67" s="60">
        <f t="shared" si="392"/>
        <v>0</v>
      </c>
      <c r="AP67" s="60">
        <f t="shared" si="393"/>
        <v>0</v>
      </c>
      <c r="AQ67" s="60">
        <f t="shared" si="394"/>
        <v>0</v>
      </c>
      <c r="AR67" s="114">
        <f t="shared" ref="AR67" si="780">IF($AR$7=0,0,$AR$7/$AR$6*AR66)</f>
        <v>0</v>
      </c>
      <c r="AS67" s="142"/>
      <c r="AT67" s="139"/>
      <c r="AU67" s="137"/>
      <c r="AV67" s="135"/>
      <c r="AW67" s="119"/>
      <c r="AX67" s="130"/>
      <c r="AY67" s="124"/>
      <c r="AZ67" s="124"/>
      <c r="BA67" s="124"/>
      <c r="BB67" s="124"/>
      <c r="BC67" s="124"/>
      <c r="BD67" s="124"/>
      <c r="BE67" s="124"/>
      <c r="BF67" s="117"/>
    </row>
    <row r="68" spans="1:58" ht="15" customHeight="1" x14ac:dyDescent="0.25">
      <c r="A68" s="145">
        <v>31</v>
      </c>
      <c r="B68" s="147" t="str">
        <f>'Popis studenata'!B32</f>
        <v xml:space="preserve"> </v>
      </c>
      <c r="C68" s="147">
        <f>'Popis studenata'!C32</f>
        <v>0</v>
      </c>
      <c r="D68" s="22" t="s">
        <v>19</v>
      </c>
      <c r="E68" s="23"/>
      <c r="F68" s="24"/>
      <c r="G68" s="24"/>
      <c r="H68" s="24"/>
      <c r="I68" s="143">
        <f t="shared" ref="I68" si="781">IF((E69+F69+G69+H69)&gt;$J$4,"GREŠKA",E69+F69+G69+H69)</f>
        <v>0</v>
      </c>
      <c r="J68" s="138" t="str">
        <f t="shared" ref="J68" si="782">IF(I68=0,"NE",(IF(I68&gt;=($J$4/2),"DA","NE")))</f>
        <v>NE</v>
      </c>
      <c r="K68" s="23"/>
      <c r="L68" s="24"/>
      <c r="M68" s="24"/>
      <c r="N68" s="24"/>
      <c r="O68" s="143">
        <f t="shared" ref="O68" si="783">IF((K69+L69+M69+N69)&gt;$P$4,"GREŠKA",K69+L69+M69+N69)</f>
        <v>0</v>
      </c>
      <c r="P68" s="138" t="str">
        <f t="shared" ref="P68" si="784">IF(O68=0,"NE",(IF(O68&gt;=($P$4/2),"DA","NE")))</f>
        <v>NE</v>
      </c>
      <c r="Q68" s="23"/>
      <c r="R68" s="24"/>
      <c r="S68" s="24"/>
      <c r="T68" s="24"/>
      <c r="U68" s="143">
        <f t="shared" ref="U68" si="785">IF((Q69+R69+S69+T69)&gt;$V$4,"GREŠKA",Q69+R69+S69+T69)</f>
        <v>0</v>
      </c>
      <c r="V68" s="138" t="str">
        <f t="shared" ref="V68" si="786">IF(U68=0,"NE",(IF(U68&gt;=($V$4/2),"DA","NE")))</f>
        <v>NE</v>
      </c>
      <c r="W68" s="23"/>
      <c r="X68" s="24"/>
      <c r="Y68" s="24"/>
      <c r="Z68" s="24"/>
      <c r="AA68" s="143">
        <f t="shared" ref="AA68" si="787">IF((W69+X69+Y69+Z69)&gt;$AB$4,"GREŠKA",W69+X69+Y69+Z69)</f>
        <v>0</v>
      </c>
      <c r="AB68" s="138" t="str">
        <f t="shared" ref="AB68" si="788">IF(AA68=0,"NE",(IF(AA68&gt;=($AB$4/2),"DA","NE")))</f>
        <v>NE</v>
      </c>
      <c r="AC68" s="23"/>
      <c r="AD68" s="24"/>
      <c r="AE68" s="24"/>
      <c r="AF68" s="24"/>
      <c r="AG68" s="143">
        <f t="shared" ref="AG68" si="789">IF((AC69+AD69+AE69+AF69)&gt;$AH$4,"GREŠKA",AC69+AD69+AE69+AF69)</f>
        <v>0</v>
      </c>
      <c r="AH68" s="138" t="str">
        <f t="shared" ref="AH68" si="790">IF(AG68=0,"NE",(IF(AG68&gt;=($AH$4/2),"DA","NE")))</f>
        <v>NE</v>
      </c>
      <c r="AI68" s="23"/>
      <c r="AJ68" s="24"/>
      <c r="AK68" s="24"/>
      <c r="AL68" s="24"/>
      <c r="AM68" s="141">
        <f t="shared" ref="AM68" si="791">IF((AI69+AJ69+AK69+AL69)&gt;$AN$4,"GREŠKA",AI69+AJ69+AK69+AL69)</f>
        <v>0</v>
      </c>
      <c r="AN68" s="138" t="str">
        <f t="shared" ref="AN68" si="792">IF(AM68=0,"NE",(IF(AM68&gt;=($AN$4/2),"DA","NE")))</f>
        <v>NE</v>
      </c>
      <c r="AO68" s="23"/>
      <c r="AP68" s="24"/>
      <c r="AQ68" s="24"/>
      <c r="AR68" s="24"/>
      <c r="AS68" s="141">
        <f t="shared" ref="AS68" si="793">IF((AO69+AP69+AQ69+AR69)&gt;$AT$4,"GREŠKA",AO69+AP69+AQ69+AR69)</f>
        <v>0</v>
      </c>
      <c r="AT68" s="138" t="str">
        <f t="shared" ref="AT68" si="794">IF(AS68=0,"NE",(IF(AS68&gt;=($AT$4/2),"DA","NE")))</f>
        <v>NE</v>
      </c>
      <c r="AU68" s="136">
        <f t="shared" ref="AU68" si="795">IF(AND(J68="da",P68="da",V68="da",AB68="da",AH68="da",AN68="da",AT68="da"),I68+O68+U68+AA68+AS68+AM68+AG68,0)</f>
        <v>0</v>
      </c>
      <c r="AV68" s="134" t="str">
        <f t="shared" ref="AV68" si="796">IF(OR(COUNTIF(J68:AT69,"ne")&gt;3,COUNTIF(J68:AT69,"ne")=0),"NE",COUNTIF(J68:AT69,"ne"))</f>
        <v>NE</v>
      </c>
      <c r="AW68" s="118" t="str">
        <f t="shared" ref="AW68" si="797">IF(SUM(COUNTBLANK(E68:H68),COUNTBLANK(K68:N68),COUNTBLANK(Q68:T68),COUNTBLANK(W68:Z68),COUNTBLANK(AC68:AF68),COUNTBLANK(AI68:AL68),COUNTBLANK(AO68:AR68))=28,"NE","DA")</f>
        <v>NE</v>
      </c>
      <c r="AX68" s="129"/>
      <c r="AY68" s="123" t="str">
        <f>J68</f>
        <v>NE</v>
      </c>
      <c r="AZ68" s="123" t="str">
        <f>P68</f>
        <v>NE</v>
      </c>
      <c r="BA68" s="123" t="str">
        <f>V68</f>
        <v>NE</v>
      </c>
      <c r="BB68" s="123" t="str">
        <f>AB68</f>
        <v>NE</v>
      </c>
      <c r="BC68" s="123" t="str">
        <f>AH68</f>
        <v>NE</v>
      </c>
      <c r="BD68" s="123" t="str">
        <f>AN68</f>
        <v>NE</v>
      </c>
      <c r="BE68" s="123" t="str">
        <f>AT68</f>
        <v>NE</v>
      </c>
      <c r="BF68" s="116" t="str">
        <f t="shared" ref="BF68" si="798">IF(AU68&lt;50, "NE",IF(AU68&lt;60,2,IF(AU68&lt;75,3,IF(AU68&lt;90,4,5))))</f>
        <v>NE</v>
      </c>
    </row>
    <row r="69" spans="1:58" ht="15.75" customHeight="1" thickBot="1" x14ac:dyDescent="0.3">
      <c r="A69" s="146"/>
      <c r="B69" s="148"/>
      <c r="C69" s="148"/>
      <c r="D69" s="27" t="s">
        <v>20</v>
      </c>
      <c r="E69" s="28">
        <f t="shared" ref="E69" si="799">IF($E$7=0,0,$E$7/$E$6*E68)</f>
        <v>0</v>
      </c>
      <c r="F69" s="28">
        <f t="shared" ref="F69" si="800">IF($F$7=0,0,$F$7/$F$6*F68)</f>
        <v>0</v>
      </c>
      <c r="G69" s="28">
        <f t="shared" ref="G69" si="801">IF($G$7=0,0,$G$7/$G$6*G68)</f>
        <v>0</v>
      </c>
      <c r="H69" s="28">
        <f t="shared" ref="H69" si="802">IF($H$7=0,0,$H$7/$H$6*H68)</f>
        <v>0</v>
      </c>
      <c r="I69" s="142"/>
      <c r="J69" s="139"/>
      <c r="K69" s="29">
        <f t="shared" ref="K69" si="803">IF($K$7=0,0,$K$7/$K$6*K68)</f>
        <v>0</v>
      </c>
      <c r="L69" s="28">
        <f t="shared" ref="L69" si="804">IF($L$7=0,0,$L$7/$L$6*L68)</f>
        <v>0</v>
      </c>
      <c r="M69" s="28">
        <f t="shared" ref="M69" si="805">IF($M$7=0,0,$M$7/$M$6*M68)</f>
        <v>0</v>
      </c>
      <c r="N69" s="28">
        <f t="shared" ref="N69" si="806">IF($N$7=0,0,$N$7/$N$6*N68)</f>
        <v>0</v>
      </c>
      <c r="O69" s="142"/>
      <c r="P69" s="139"/>
      <c r="Q69" s="29">
        <f t="shared" ref="Q69" si="807">IF($Q$7=0,0,$Q$7/$Q$6*Q68)</f>
        <v>0</v>
      </c>
      <c r="R69" s="28">
        <f t="shared" ref="R69" si="808">IF($R$7=0,0,$R$7/$R$6*R68)</f>
        <v>0</v>
      </c>
      <c r="S69" s="28">
        <f t="shared" ref="S69" si="809">IF($S$7=0,0,$S$7/$S$6*S68)</f>
        <v>0</v>
      </c>
      <c r="T69" s="28">
        <f t="shared" ref="T69" si="810">IF($T$7=0,0,$T$7/$T$6*T68)</f>
        <v>0</v>
      </c>
      <c r="U69" s="142"/>
      <c r="V69" s="139"/>
      <c r="W69" s="29">
        <f t="shared" ref="W69" si="811">IF($W$7=0,0,$W$7/$W$6*W68)</f>
        <v>0</v>
      </c>
      <c r="X69" s="28">
        <f t="shared" ref="X69" si="812">IF($X$7=0,0,$X$7/$X$6*X68)</f>
        <v>0</v>
      </c>
      <c r="Y69" s="28">
        <f t="shared" ref="Y69" si="813">IF($Y$7=0,0,$Y$7/$Y$6*Y68)</f>
        <v>0</v>
      </c>
      <c r="Z69" s="28">
        <f t="shared" ref="Z69" si="814">IF($Z$7=0,0,$Z$7/$Z$6*Z68)</f>
        <v>0</v>
      </c>
      <c r="AA69" s="142"/>
      <c r="AB69" s="139"/>
      <c r="AC69" s="29">
        <f t="shared" si="384"/>
        <v>0</v>
      </c>
      <c r="AD69" s="28">
        <f t="shared" si="385"/>
        <v>0</v>
      </c>
      <c r="AE69" s="28">
        <f t="shared" si="386"/>
        <v>0</v>
      </c>
      <c r="AF69" s="28">
        <f t="shared" si="387"/>
        <v>0</v>
      </c>
      <c r="AG69" s="144"/>
      <c r="AH69" s="140"/>
      <c r="AI69" s="60">
        <f t="shared" si="388"/>
        <v>0</v>
      </c>
      <c r="AJ69" s="60">
        <f t="shared" si="389"/>
        <v>0</v>
      </c>
      <c r="AK69" s="60">
        <f t="shared" si="390"/>
        <v>0</v>
      </c>
      <c r="AL69" s="60">
        <f t="shared" si="391"/>
        <v>0</v>
      </c>
      <c r="AM69" s="142"/>
      <c r="AN69" s="139"/>
      <c r="AO69" s="60">
        <f t="shared" si="392"/>
        <v>0</v>
      </c>
      <c r="AP69" s="60">
        <f t="shared" si="393"/>
        <v>0</v>
      </c>
      <c r="AQ69" s="60">
        <f t="shared" si="394"/>
        <v>0</v>
      </c>
      <c r="AR69" s="114">
        <f t="shared" ref="AR69" si="815">IF($AR$7=0,0,$AR$7/$AR$6*AR68)</f>
        <v>0</v>
      </c>
      <c r="AS69" s="142"/>
      <c r="AT69" s="139"/>
      <c r="AU69" s="137"/>
      <c r="AV69" s="135"/>
      <c r="AW69" s="119"/>
      <c r="AX69" s="130"/>
      <c r="AY69" s="124"/>
      <c r="AZ69" s="124"/>
      <c r="BA69" s="124"/>
      <c r="BB69" s="124"/>
      <c r="BC69" s="124"/>
      <c r="BD69" s="124"/>
      <c r="BE69" s="124"/>
      <c r="BF69" s="117"/>
    </row>
    <row r="70" spans="1:58" ht="15" customHeight="1" x14ac:dyDescent="0.25">
      <c r="A70" s="145">
        <v>32</v>
      </c>
      <c r="B70" s="147" t="str">
        <f>'Popis studenata'!B33</f>
        <v xml:space="preserve"> </v>
      </c>
      <c r="C70" s="147">
        <f>'Popis studenata'!C33</f>
        <v>0</v>
      </c>
      <c r="D70" s="22" t="s">
        <v>19</v>
      </c>
      <c r="E70" s="23"/>
      <c r="F70" s="24"/>
      <c r="G70" s="24"/>
      <c r="H70" s="24"/>
      <c r="I70" s="143">
        <f t="shared" ref="I70" si="816">IF((E71+F71+G71+H71)&gt;$J$4,"GREŠKA",E71+F71+G71+H71)</f>
        <v>0</v>
      </c>
      <c r="J70" s="138" t="str">
        <f t="shared" ref="J70" si="817">IF(I70=0,"NE",(IF(I70&gt;=($J$4/2),"DA","NE")))</f>
        <v>NE</v>
      </c>
      <c r="K70" s="23"/>
      <c r="L70" s="24"/>
      <c r="M70" s="24"/>
      <c r="N70" s="24"/>
      <c r="O70" s="143">
        <f t="shared" ref="O70" si="818">IF((K71+L71+M71+N71)&gt;$P$4,"GREŠKA",K71+L71+M71+N71)</f>
        <v>0</v>
      </c>
      <c r="P70" s="138" t="str">
        <f t="shared" ref="P70" si="819">IF(O70=0,"NE",(IF(O70&gt;=($P$4/2),"DA","NE")))</f>
        <v>NE</v>
      </c>
      <c r="Q70" s="23"/>
      <c r="R70" s="24"/>
      <c r="S70" s="24"/>
      <c r="T70" s="24"/>
      <c r="U70" s="143">
        <f t="shared" ref="U70" si="820">IF((Q71+R71+S71+T71)&gt;$V$4,"GREŠKA",Q71+R71+S71+T71)</f>
        <v>0</v>
      </c>
      <c r="V70" s="138" t="str">
        <f t="shared" ref="V70" si="821">IF(U70=0,"NE",(IF(U70&gt;=($V$4/2),"DA","NE")))</f>
        <v>NE</v>
      </c>
      <c r="W70" s="23"/>
      <c r="X70" s="24"/>
      <c r="Y70" s="24"/>
      <c r="Z70" s="24"/>
      <c r="AA70" s="143">
        <f t="shared" ref="AA70" si="822">IF((W71+X71+Y71+Z71)&gt;$AB$4,"GREŠKA",W71+X71+Y71+Z71)</f>
        <v>0</v>
      </c>
      <c r="AB70" s="138" t="str">
        <f t="shared" ref="AB70" si="823">IF(AA70=0,"NE",(IF(AA70&gt;=($AB$4/2),"DA","NE")))</f>
        <v>NE</v>
      </c>
      <c r="AC70" s="23"/>
      <c r="AD70" s="24"/>
      <c r="AE70" s="24"/>
      <c r="AF70" s="24"/>
      <c r="AG70" s="143">
        <f t="shared" ref="AG70" si="824">IF((AC71+AD71+AE71+AF71)&gt;$AH$4,"GREŠKA",AC71+AD71+AE71+AF71)</f>
        <v>0</v>
      </c>
      <c r="AH70" s="138" t="str">
        <f t="shared" ref="AH70" si="825">IF(AG70=0,"NE",(IF(AG70&gt;=($AH$4/2),"DA","NE")))</f>
        <v>NE</v>
      </c>
      <c r="AI70" s="23"/>
      <c r="AJ70" s="24"/>
      <c r="AK70" s="24"/>
      <c r="AL70" s="24"/>
      <c r="AM70" s="141">
        <f t="shared" ref="AM70" si="826">IF((AI71+AJ71+AK71+AL71)&gt;$AN$4,"GREŠKA",AI71+AJ71+AK71+AL71)</f>
        <v>0</v>
      </c>
      <c r="AN70" s="138" t="str">
        <f t="shared" ref="AN70" si="827">IF(AM70=0,"NE",(IF(AM70&gt;=($AN$4/2),"DA","NE")))</f>
        <v>NE</v>
      </c>
      <c r="AO70" s="23"/>
      <c r="AP70" s="24"/>
      <c r="AQ70" s="24"/>
      <c r="AR70" s="24"/>
      <c r="AS70" s="141">
        <f t="shared" ref="AS70" si="828">IF((AO71+AP71+AQ71+AR71)&gt;$AT$4,"GREŠKA",AO71+AP71+AQ71+AR71)</f>
        <v>0</v>
      </c>
      <c r="AT70" s="138" t="str">
        <f t="shared" ref="AT70" si="829">IF(AS70=0,"NE",(IF(AS70&gt;=($AT$4/2),"DA","NE")))</f>
        <v>NE</v>
      </c>
      <c r="AU70" s="136">
        <f t="shared" ref="AU70" si="830">IF(AND(J70="da",P70="da",V70="da",AB70="da",AH70="da",AN70="da",AT70="da"),I70+O70+U70+AA70+AS70+AM70+AG70,0)</f>
        <v>0</v>
      </c>
      <c r="AV70" s="134" t="str">
        <f t="shared" ref="AV70" si="831">IF(OR(COUNTIF(J70:AT71,"ne")&gt;3,COUNTIF(J70:AT71,"ne")=0),"NE",COUNTIF(J70:AT71,"ne"))</f>
        <v>NE</v>
      </c>
      <c r="AW70" s="118" t="str">
        <f t="shared" ref="AW70" si="832">IF(SUM(COUNTBLANK(E70:H70),COUNTBLANK(K70:N70),COUNTBLANK(Q70:T70),COUNTBLANK(W70:Z70),COUNTBLANK(AC70:AF70),COUNTBLANK(AI70:AL70),COUNTBLANK(AO70:AR70))=28,"NE","DA")</f>
        <v>NE</v>
      </c>
      <c r="AX70" s="129"/>
      <c r="AY70" s="123" t="str">
        <f>J70</f>
        <v>NE</v>
      </c>
      <c r="AZ70" s="123" t="str">
        <f>P70</f>
        <v>NE</v>
      </c>
      <c r="BA70" s="123" t="str">
        <f>V70</f>
        <v>NE</v>
      </c>
      <c r="BB70" s="123" t="str">
        <f>AB70</f>
        <v>NE</v>
      </c>
      <c r="BC70" s="123" t="str">
        <f>AH70</f>
        <v>NE</v>
      </c>
      <c r="BD70" s="123" t="str">
        <f>AN70</f>
        <v>NE</v>
      </c>
      <c r="BE70" s="123" t="str">
        <f>AT70</f>
        <v>NE</v>
      </c>
      <c r="BF70" s="116" t="str">
        <f t="shared" ref="BF70" si="833">IF(AU70&lt;50, "NE",IF(AU70&lt;60,2,IF(AU70&lt;75,3,IF(AU70&lt;90,4,5))))</f>
        <v>NE</v>
      </c>
    </row>
    <row r="71" spans="1:58" ht="15.75" customHeight="1" thickBot="1" x14ac:dyDescent="0.3">
      <c r="A71" s="146"/>
      <c r="B71" s="148"/>
      <c r="C71" s="148"/>
      <c r="D71" s="27" t="s">
        <v>20</v>
      </c>
      <c r="E71" s="28">
        <f t="shared" ref="E71" si="834">IF($E$7=0,0,$E$7/$E$6*E70)</f>
        <v>0</v>
      </c>
      <c r="F71" s="28">
        <f t="shared" ref="F71" si="835">IF($F$7=0,0,$F$7/$F$6*F70)</f>
        <v>0</v>
      </c>
      <c r="G71" s="28">
        <f t="shared" ref="G71" si="836">IF($G$7=0,0,$G$7/$G$6*G70)</f>
        <v>0</v>
      </c>
      <c r="H71" s="28">
        <f t="shared" ref="H71" si="837">IF($H$7=0,0,$H$7/$H$6*H70)</f>
        <v>0</v>
      </c>
      <c r="I71" s="142"/>
      <c r="J71" s="139"/>
      <c r="K71" s="29">
        <f t="shared" ref="K71" si="838">IF($K$7=0,0,$K$7/$K$6*K70)</f>
        <v>0</v>
      </c>
      <c r="L71" s="28">
        <f t="shared" ref="L71" si="839">IF($L$7=0,0,$L$7/$L$6*L70)</f>
        <v>0</v>
      </c>
      <c r="M71" s="28">
        <f t="shared" ref="M71" si="840">IF($M$7=0,0,$M$7/$M$6*M70)</f>
        <v>0</v>
      </c>
      <c r="N71" s="28">
        <f t="shared" ref="N71" si="841">IF($N$7=0,0,$N$7/$N$6*N70)</f>
        <v>0</v>
      </c>
      <c r="O71" s="142"/>
      <c r="P71" s="139"/>
      <c r="Q71" s="29">
        <f t="shared" ref="Q71" si="842">IF($Q$7=0,0,$Q$7/$Q$6*Q70)</f>
        <v>0</v>
      </c>
      <c r="R71" s="28">
        <f t="shared" ref="R71" si="843">IF($R$7=0,0,$R$7/$R$6*R70)</f>
        <v>0</v>
      </c>
      <c r="S71" s="28">
        <f t="shared" ref="S71" si="844">IF($S$7=0,0,$S$7/$S$6*S70)</f>
        <v>0</v>
      </c>
      <c r="T71" s="28">
        <f t="shared" ref="T71" si="845">IF($T$7=0,0,$T$7/$T$6*T70)</f>
        <v>0</v>
      </c>
      <c r="U71" s="142"/>
      <c r="V71" s="139"/>
      <c r="W71" s="29">
        <f t="shared" ref="W71" si="846">IF($W$7=0,0,$W$7/$W$6*W70)</f>
        <v>0</v>
      </c>
      <c r="X71" s="28">
        <f t="shared" ref="X71" si="847">IF($X$7=0,0,$X$7/$X$6*X70)</f>
        <v>0</v>
      </c>
      <c r="Y71" s="28">
        <f t="shared" ref="Y71" si="848">IF($Y$7=0,0,$Y$7/$Y$6*Y70)</f>
        <v>0</v>
      </c>
      <c r="Z71" s="28">
        <f t="shared" ref="Z71" si="849">IF($Z$7=0,0,$Z$7/$Z$6*Z70)</f>
        <v>0</v>
      </c>
      <c r="AA71" s="142"/>
      <c r="AB71" s="139"/>
      <c r="AC71" s="29">
        <f t="shared" si="384"/>
        <v>0</v>
      </c>
      <c r="AD71" s="28">
        <f t="shared" si="385"/>
        <v>0</v>
      </c>
      <c r="AE71" s="28">
        <f t="shared" si="386"/>
        <v>0</v>
      </c>
      <c r="AF71" s="28">
        <f t="shared" si="387"/>
        <v>0</v>
      </c>
      <c r="AG71" s="144"/>
      <c r="AH71" s="140"/>
      <c r="AI71" s="60">
        <f t="shared" si="388"/>
        <v>0</v>
      </c>
      <c r="AJ71" s="60">
        <f t="shared" si="389"/>
        <v>0</v>
      </c>
      <c r="AK71" s="60">
        <f t="shared" si="390"/>
        <v>0</v>
      </c>
      <c r="AL71" s="60">
        <f t="shared" si="391"/>
        <v>0</v>
      </c>
      <c r="AM71" s="142"/>
      <c r="AN71" s="139"/>
      <c r="AO71" s="60">
        <f t="shared" si="392"/>
        <v>0</v>
      </c>
      <c r="AP71" s="60">
        <f t="shared" si="393"/>
        <v>0</v>
      </c>
      <c r="AQ71" s="60">
        <f t="shared" si="394"/>
        <v>0</v>
      </c>
      <c r="AR71" s="114">
        <f t="shared" ref="AR71" si="850">IF($AR$7=0,0,$AR$7/$AR$6*AR70)</f>
        <v>0</v>
      </c>
      <c r="AS71" s="142"/>
      <c r="AT71" s="139"/>
      <c r="AU71" s="137"/>
      <c r="AV71" s="135"/>
      <c r="AW71" s="119"/>
      <c r="AX71" s="130"/>
      <c r="AY71" s="124"/>
      <c r="AZ71" s="124"/>
      <c r="BA71" s="124"/>
      <c r="BB71" s="124"/>
      <c r="BC71" s="124"/>
      <c r="BD71" s="124"/>
      <c r="BE71" s="124"/>
      <c r="BF71" s="117"/>
    </row>
    <row r="72" spans="1:58" ht="15" customHeight="1" x14ac:dyDescent="0.25">
      <c r="A72" s="145">
        <v>33</v>
      </c>
      <c r="B72" s="147" t="str">
        <f>'Popis studenata'!B34</f>
        <v xml:space="preserve"> </v>
      </c>
      <c r="C72" s="147">
        <f>'Popis studenata'!C34</f>
        <v>0</v>
      </c>
      <c r="D72" s="22" t="s">
        <v>19</v>
      </c>
      <c r="E72" s="23"/>
      <c r="F72" s="24"/>
      <c r="G72" s="24"/>
      <c r="H72" s="24"/>
      <c r="I72" s="143">
        <f t="shared" ref="I72" si="851">IF((E73+F73+G73+H73)&gt;$J$4,"GREŠKA",E73+F73+G73+H73)</f>
        <v>0</v>
      </c>
      <c r="J72" s="138" t="str">
        <f t="shared" ref="J72" si="852">IF(I72=0,"NE",(IF(I72&gt;=($J$4/2),"DA","NE")))</f>
        <v>NE</v>
      </c>
      <c r="K72" s="23"/>
      <c r="L72" s="24"/>
      <c r="M72" s="24"/>
      <c r="N72" s="24"/>
      <c r="O72" s="143">
        <f t="shared" ref="O72" si="853">IF((K73+L73+M73+N73)&gt;$P$4,"GREŠKA",K73+L73+M73+N73)</f>
        <v>0</v>
      </c>
      <c r="P72" s="138" t="str">
        <f t="shared" ref="P72" si="854">IF(O72=0,"NE",(IF(O72&gt;=($P$4/2),"DA","NE")))</f>
        <v>NE</v>
      </c>
      <c r="Q72" s="23"/>
      <c r="R72" s="24"/>
      <c r="S72" s="24"/>
      <c r="T72" s="24"/>
      <c r="U72" s="143">
        <f t="shared" ref="U72" si="855">IF((Q73+R73+S73+T73)&gt;$V$4,"GREŠKA",Q73+R73+S73+T73)</f>
        <v>0</v>
      </c>
      <c r="V72" s="138" t="str">
        <f t="shared" ref="V72" si="856">IF(U72=0,"NE",(IF(U72&gt;=($V$4/2),"DA","NE")))</f>
        <v>NE</v>
      </c>
      <c r="W72" s="23"/>
      <c r="X72" s="24"/>
      <c r="Y72" s="24"/>
      <c r="Z72" s="24"/>
      <c r="AA72" s="143">
        <f t="shared" ref="AA72" si="857">IF((W73+X73+Y73+Z73)&gt;$AB$4,"GREŠKA",W73+X73+Y73+Z73)</f>
        <v>0</v>
      </c>
      <c r="AB72" s="138" t="str">
        <f t="shared" ref="AB72" si="858">IF(AA72=0,"NE",(IF(AA72&gt;=($AB$4/2),"DA","NE")))</f>
        <v>NE</v>
      </c>
      <c r="AC72" s="23"/>
      <c r="AD72" s="24"/>
      <c r="AE72" s="24"/>
      <c r="AF72" s="24"/>
      <c r="AG72" s="143">
        <f t="shared" ref="AG72" si="859">IF((AC73+AD73+AE73+AF73)&gt;$AH$4,"GREŠKA",AC73+AD73+AE73+AF73)</f>
        <v>0</v>
      </c>
      <c r="AH72" s="138" t="str">
        <f t="shared" ref="AH72" si="860">IF(AG72=0,"NE",(IF(AG72&gt;=($AH$4/2),"DA","NE")))</f>
        <v>NE</v>
      </c>
      <c r="AI72" s="23"/>
      <c r="AJ72" s="24"/>
      <c r="AK72" s="24"/>
      <c r="AL72" s="24"/>
      <c r="AM72" s="141">
        <f t="shared" ref="AM72" si="861">IF((AI73+AJ73+AK73+AL73)&gt;$AN$4,"GREŠKA",AI73+AJ73+AK73+AL73)</f>
        <v>0</v>
      </c>
      <c r="AN72" s="138" t="str">
        <f t="shared" ref="AN72" si="862">IF(AM72=0,"NE",(IF(AM72&gt;=($AN$4/2),"DA","NE")))</f>
        <v>NE</v>
      </c>
      <c r="AO72" s="23"/>
      <c r="AP72" s="24"/>
      <c r="AQ72" s="24"/>
      <c r="AR72" s="24"/>
      <c r="AS72" s="141">
        <f t="shared" ref="AS72" si="863">IF((AO73+AP73+AQ73+AR73)&gt;$AT$4,"GREŠKA",AO73+AP73+AQ73+AR73)</f>
        <v>0</v>
      </c>
      <c r="AT72" s="138" t="str">
        <f t="shared" ref="AT72" si="864">IF(AS72=0,"NE",(IF(AS72&gt;=($AT$4/2),"DA","NE")))</f>
        <v>NE</v>
      </c>
      <c r="AU72" s="136">
        <f t="shared" ref="AU72" si="865">IF(AND(J72="da",P72="da",V72="da",AB72="da",AH72="da",AN72="da",AT72="da"),I72+O72+U72+AA72+AS72+AM72+AG72,0)</f>
        <v>0</v>
      </c>
      <c r="AV72" s="134" t="str">
        <f t="shared" ref="AV72" si="866">IF(OR(COUNTIF(J72:AT73,"ne")&gt;3,COUNTIF(J72:AT73,"ne")=0),"NE",COUNTIF(J72:AT73,"ne"))</f>
        <v>NE</v>
      </c>
      <c r="AW72" s="118" t="str">
        <f t="shared" ref="AW72" si="867">IF(SUM(COUNTBLANK(E72:H72),COUNTBLANK(K72:N72),COUNTBLANK(Q72:T72),COUNTBLANK(W72:Z72),COUNTBLANK(AC72:AF72),COUNTBLANK(AI72:AL72),COUNTBLANK(AO72:AR72))=28,"NE","DA")</f>
        <v>NE</v>
      </c>
      <c r="AX72" s="129"/>
      <c r="AY72" s="123" t="str">
        <f>J72</f>
        <v>NE</v>
      </c>
      <c r="AZ72" s="123" t="str">
        <f>P72</f>
        <v>NE</v>
      </c>
      <c r="BA72" s="123" t="str">
        <f>V72</f>
        <v>NE</v>
      </c>
      <c r="BB72" s="123" t="str">
        <f>AB72</f>
        <v>NE</v>
      </c>
      <c r="BC72" s="123" t="str">
        <f>AH72</f>
        <v>NE</v>
      </c>
      <c r="BD72" s="123" t="str">
        <f>AN72</f>
        <v>NE</v>
      </c>
      <c r="BE72" s="123" t="str">
        <f>AT72</f>
        <v>NE</v>
      </c>
      <c r="BF72" s="116" t="str">
        <f t="shared" ref="BF72" si="868">IF(AU72&lt;50, "NE",IF(AU72&lt;60,2,IF(AU72&lt;75,3,IF(AU72&lt;90,4,5))))</f>
        <v>NE</v>
      </c>
    </row>
    <row r="73" spans="1:58" ht="15.75" customHeight="1" thickBot="1" x14ac:dyDescent="0.3">
      <c r="A73" s="146"/>
      <c r="B73" s="148"/>
      <c r="C73" s="148"/>
      <c r="D73" s="27" t="s">
        <v>20</v>
      </c>
      <c r="E73" s="28">
        <f t="shared" ref="E73" si="869">IF($E$7=0,0,$E$7/$E$6*E72)</f>
        <v>0</v>
      </c>
      <c r="F73" s="28">
        <f t="shared" ref="F73" si="870">IF($F$7=0,0,$F$7/$F$6*F72)</f>
        <v>0</v>
      </c>
      <c r="G73" s="28">
        <f t="shared" ref="G73" si="871">IF($G$7=0,0,$G$7/$G$6*G72)</f>
        <v>0</v>
      </c>
      <c r="H73" s="28">
        <f t="shared" ref="H73" si="872">IF($H$7=0,0,$H$7/$H$6*H72)</f>
        <v>0</v>
      </c>
      <c r="I73" s="142"/>
      <c r="J73" s="139"/>
      <c r="K73" s="29">
        <f t="shared" ref="K73" si="873">IF($K$7=0,0,$K$7/$K$6*K72)</f>
        <v>0</v>
      </c>
      <c r="L73" s="28">
        <f t="shared" ref="L73" si="874">IF($L$7=0,0,$L$7/$L$6*L72)</f>
        <v>0</v>
      </c>
      <c r="M73" s="28">
        <f t="shared" ref="M73" si="875">IF($M$7=0,0,$M$7/$M$6*M72)</f>
        <v>0</v>
      </c>
      <c r="N73" s="28">
        <f t="shared" ref="N73" si="876">IF($N$7=0,0,$N$7/$N$6*N72)</f>
        <v>0</v>
      </c>
      <c r="O73" s="142"/>
      <c r="P73" s="139"/>
      <c r="Q73" s="29">
        <f t="shared" ref="Q73" si="877">IF($Q$7=0,0,$Q$7/$Q$6*Q72)</f>
        <v>0</v>
      </c>
      <c r="R73" s="28">
        <f t="shared" ref="R73" si="878">IF($R$7=0,0,$R$7/$R$6*R72)</f>
        <v>0</v>
      </c>
      <c r="S73" s="28">
        <f t="shared" ref="S73" si="879">IF($S$7=0,0,$S$7/$S$6*S72)</f>
        <v>0</v>
      </c>
      <c r="T73" s="28">
        <f t="shared" ref="T73" si="880">IF($T$7=0,0,$T$7/$T$6*T72)</f>
        <v>0</v>
      </c>
      <c r="U73" s="142"/>
      <c r="V73" s="139"/>
      <c r="W73" s="29">
        <f t="shared" ref="W73" si="881">IF($W$7=0,0,$W$7/$W$6*W72)</f>
        <v>0</v>
      </c>
      <c r="X73" s="28">
        <f t="shared" ref="X73" si="882">IF($X$7=0,0,$X$7/$X$6*X72)</f>
        <v>0</v>
      </c>
      <c r="Y73" s="28">
        <f t="shared" ref="Y73" si="883">IF($Y$7=0,0,$Y$7/$Y$6*Y72)</f>
        <v>0</v>
      </c>
      <c r="Z73" s="28">
        <f t="shared" ref="Z73" si="884">IF($Z$7=0,0,$Z$7/$Z$6*Z72)</f>
        <v>0</v>
      </c>
      <c r="AA73" s="142"/>
      <c r="AB73" s="139"/>
      <c r="AC73" s="29">
        <f t="shared" si="384"/>
        <v>0</v>
      </c>
      <c r="AD73" s="28">
        <f t="shared" si="385"/>
        <v>0</v>
      </c>
      <c r="AE73" s="28">
        <f t="shared" si="386"/>
        <v>0</v>
      </c>
      <c r="AF73" s="28">
        <f t="shared" si="387"/>
        <v>0</v>
      </c>
      <c r="AG73" s="144"/>
      <c r="AH73" s="140"/>
      <c r="AI73" s="60">
        <f t="shared" si="388"/>
        <v>0</v>
      </c>
      <c r="AJ73" s="60">
        <f t="shared" si="389"/>
        <v>0</v>
      </c>
      <c r="AK73" s="60">
        <f t="shared" si="390"/>
        <v>0</v>
      </c>
      <c r="AL73" s="60">
        <f t="shared" si="391"/>
        <v>0</v>
      </c>
      <c r="AM73" s="142"/>
      <c r="AN73" s="139"/>
      <c r="AO73" s="60">
        <f t="shared" si="392"/>
        <v>0</v>
      </c>
      <c r="AP73" s="60">
        <f t="shared" si="393"/>
        <v>0</v>
      </c>
      <c r="AQ73" s="60">
        <f t="shared" si="394"/>
        <v>0</v>
      </c>
      <c r="AR73" s="114">
        <f t="shared" ref="AR73" si="885">IF($AR$7=0,0,$AR$7/$AR$6*AR72)</f>
        <v>0</v>
      </c>
      <c r="AS73" s="142"/>
      <c r="AT73" s="139"/>
      <c r="AU73" s="137"/>
      <c r="AV73" s="135"/>
      <c r="AW73" s="119"/>
      <c r="AX73" s="130"/>
      <c r="AY73" s="124"/>
      <c r="AZ73" s="124"/>
      <c r="BA73" s="124"/>
      <c r="BB73" s="124"/>
      <c r="BC73" s="124"/>
      <c r="BD73" s="124"/>
      <c r="BE73" s="124"/>
      <c r="BF73" s="117"/>
    </row>
    <row r="74" spans="1:58" ht="15" customHeight="1" x14ac:dyDescent="0.25">
      <c r="A74" s="145">
        <v>34</v>
      </c>
      <c r="B74" s="147" t="str">
        <f>'Popis studenata'!B35</f>
        <v xml:space="preserve"> </v>
      </c>
      <c r="C74" s="147">
        <f>'Popis studenata'!C35</f>
        <v>0</v>
      </c>
      <c r="D74" s="22" t="s">
        <v>19</v>
      </c>
      <c r="E74" s="23"/>
      <c r="F74" s="24"/>
      <c r="G74" s="24"/>
      <c r="H74" s="24"/>
      <c r="I74" s="143">
        <f t="shared" ref="I74" si="886">IF((E75+F75+G75+H75)&gt;$J$4,"GREŠKA",E75+F75+G75+H75)</f>
        <v>0</v>
      </c>
      <c r="J74" s="138" t="str">
        <f t="shared" ref="J74" si="887">IF(I74=0,"NE",(IF(I74&gt;=($J$4/2),"DA","NE")))</f>
        <v>NE</v>
      </c>
      <c r="K74" s="23"/>
      <c r="L74" s="24"/>
      <c r="M74" s="24"/>
      <c r="N74" s="24"/>
      <c r="O74" s="143">
        <f t="shared" ref="O74" si="888">IF((K75+L75+M75+N75)&gt;$P$4,"GREŠKA",K75+L75+M75+N75)</f>
        <v>0</v>
      </c>
      <c r="P74" s="138" t="str">
        <f t="shared" ref="P74" si="889">IF(O74=0,"NE",(IF(O74&gt;=($P$4/2),"DA","NE")))</f>
        <v>NE</v>
      </c>
      <c r="Q74" s="23"/>
      <c r="R74" s="24"/>
      <c r="S74" s="24"/>
      <c r="T74" s="24"/>
      <c r="U74" s="143">
        <f t="shared" ref="U74" si="890">IF((Q75+R75+S75+T75)&gt;$V$4,"GREŠKA",Q75+R75+S75+T75)</f>
        <v>0</v>
      </c>
      <c r="V74" s="138" t="str">
        <f t="shared" ref="V74" si="891">IF(U74=0,"NE",(IF(U74&gt;=($V$4/2),"DA","NE")))</f>
        <v>NE</v>
      </c>
      <c r="W74" s="23"/>
      <c r="X74" s="24"/>
      <c r="Y74" s="24"/>
      <c r="Z74" s="24"/>
      <c r="AA74" s="143">
        <f t="shared" ref="AA74" si="892">IF((W75+X75+Y75+Z75)&gt;$AB$4,"GREŠKA",W75+X75+Y75+Z75)</f>
        <v>0</v>
      </c>
      <c r="AB74" s="138" t="str">
        <f t="shared" ref="AB74" si="893">IF(AA74=0,"NE",(IF(AA74&gt;=($AB$4/2),"DA","NE")))</f>
        <v>NE</v>
      </c>
      <c r="AC74" s="23"/>
      <c r="AD74" s="24"/>
      <c r="AE74" s="24"/>
      <c r="AF74" s="24"/>
      <c r="AG74" s="143">
        <f t="shared" ref="AG74" si="894">IF((AC75+AD75+AE75+AF75)&gt;$AH$4,"GREŠKA",AC75+AD75+AE75+AF75)</f>
        <v>0</v>
      </c>
      <c r="AH74" s="138" t="str">
        <f t="shared" ref="AH74" si="895">IF(AG74=0,"NE",(IF(AG74&gt;=($AH$4/2),"DA","NE")))</f>
        <v>NE</v>
      </c>
      <c r="AI74" s="23"/>
      <c r="AJ74" s="24"/>
      <c r="AK74" s="24"/>
      <c r="AL74" s="24"/>
      <c r="AM74" s="141">
        <f t="shared" ref="AM74" si="896">IF((AI75+AJ75+AK75+AL75)&gt;$AN$4,"GREŠKA",AI75+AJ75+AK75+AL75)</f>
        <v>0</v>
      </c>
      <c r="AN74" s="138" t="str">
        <f t="shared" ref="AN74" si="897">IF(AM74=0,"NE",(IF(AM74&gt;=($AN$4/2),"DA","NE")))</f>
        <v>NE</v>
      </c>
      <c r="AO74" s="23"/>
      <c r="AP74" s="24"/>
      <c r="AQ74" s="24"/>
      <c r="AR74" s="24"/>
      <c r="AS74" s="141">
        <f t="shared" ref="AS74" si="898">IF((AO75+AP75+AQ75+AR75)&gt;$AT$4,"GREŠKA",AO75+AP75+AQ75+AR75)</f>
        <v>0</v>
      </c>
      <c r="AT74" s="138" t="str">
        <f t="shared" ref="AT74" si="899">IF(AS74=0,"NE",(IF(AS74&gt;=($AT$4/2),"DA","NE")))</f>
        <v>NE</v>
      </c>
      <c r="AU74" s="136">
        <f t="shared" ref="AU74" si="900">IF(AND(J74="da",P74="da",V74="da",AB74="da",AH74="da",AN74="da",AT74="da"),I74+O74+U74+AA74+AS74+AM74+AG74,0)</f>
        <v>0</v>
      </c>
      <c r="AV74" s="134" t="str">
        <f t="shared" ref="AV74" si="901">IF(OR(COUNTIF(J74:AT75,"ne")&gt;3,COUNTIF(J74:AT75,"ne")=0),"NE",COUNTIF(J74:AT75,"ne"))</f>
        <v>NE</v>
      </c>
      <c r="AW74" s="118" t="str">
        <f t="shared" ref="AW74" si="902">IF(SUM(COUNTBLANK(E74:H74),COUNTBLANK(K74:N74),COUNTBLANK(Q74:T74),COUNTBLANK(W74:Z74),COUNTBLANK(AC74:AF74),COUNTBLANK(AI74:AL74),COUNTBLANK(AO74:AR74))=28,"NE","DA")</f>
        <v>NE</v>
      </c>
      <c r="AX74" s="129"/>
      <c r="AY74" s="123" t="str">
        <f>J74</f>
        <v>NE</v>
      </c>
      <c r="AZ74" s="123" t="str">
        <f>P74</f>
        <v>NE</v>
      </c>
      <c r="BA74" s="123" t="str">
        <f>V74</f>
        <v>NE</v>
      </c>
      <c r="BB74" s="123" t="str">
        <f>AB74</f>
        <v>NE</v>
      </c>
      <c r="BC74" s="123" t="str">
        <f>AH74</f>
        <v>NE</v>
      </c>
      <c r="BD74" s="123" t="str">
        <f>AN74</f>
        <v>NE</v>
      </c>
      <c r="BE74" s="123" t="str">
        <f>AT74</f>
        <v>NE</v>
      </c>
      <c r="BF74" s="116" t="str">
        <f t="shared" ref="BF74" si="903">IF(AU74&lt;50, "NE",IF(AU74&lt;60,2,IF(AU74&lt;75,3,IF(AU74&lt;90,4,5))))</f>
        <v>NE</v>
      </c>
    </row>
    <row r="75" spans="1:58" ht="15.75" customHeight="1" thickBot="1" x14ac:dyDescent="0.3">
      <c r="A75" s="146"/>
      <c r="B75" s="148"/>
      <c r="C75" s="148"/>
      <c r="D75" s="27" t="s">
        <v>20</v>
      </c>
      <c r="E75" s="28">
        <f t="shared" ref="E75" si="904">IF($E$7=0,0,$E$7/$E$6*E74)</f>
        <v>0</v>
      </c>
      <c r="F75" s="28">
        <f t="shared" ref="F75" si="905">IF($F$7=0,0,$F$7/$F$6*F74)</f>
        <v>0</v>
      </c>
      <c r="G75" s="28">
        <f t="shared" ref="G75" si="906">IF($G$7=0,0,$G$7/$G$6*G74)</f>
        <v>0</v>
      </c>
      <c r="H75" s="28">
        <f t="shared" ref="H75" si="907">IF($H$7=0,0,$H$7/$H$6*H74)</f>
        <v>0</v>
      </c>
      <c r="I75" s="142"/>
      <c r="J75" s="139"/>
      <c r="K75" s="29">
        <f t="shared" ref="K75" si="908">IF($K$7=0,0,$K$7/$K$6*K74)</f>
        <v>0</v>
      </c>
      <c r="L75" s="28">
        <f t="shared" ref="L75" si="909">IF($L$7=0,0,$L$7/$L$6*L74)</f>
        <v>0</v>
      </c>
      <c r="M75" s="28">
        <f t="shared" ref="M75" si="910">IF($M$7=0,0,$M$7/$M$6*M74)</f>
        <v>0</v>
      </c>
      <c r="N75" s="28">
        <f t="shared" ref="N75" si="911">IF($N$7=0,0,$N$7/$N$6*N74)</f>
        <v>0</v>
      </c>
      <c r="O75" s="142"/>
      <c r="P75" s="139"/>
      <c r="Q75" s="29">
        <f t="shared" ref="Q75" si="912">IF($Q$7=0,0,$Q$7/$Q$6*Q74)</f>
        <v>0</v>
      </c>
      <c r="R75" s="28">
        <f t="shared" ref="R75" si="913">IF($R$7=0,0,$R$7/$R$6*R74)</f>
        <v>0</v>
      </c>
      <c r="S75" s="28">
        <f t="shared" ref="S75" si="914">IF($S$7=0,0,$S$7/$S$6*S74)</f>
        <v>0</v>
      </c>
      <c r="T75" s="28">
        <f t="shared" ref="T75" si="915">IF($T$7=0,0,$T$7/$T$6*T74)</f>
        <v>0</v>
      </c>
      <c r="U75" s="142"/>
      <c r="V75" s="139"/>
      <c r="W75" s="29">
        <f t="shared" ref="W75" si="916">IF($W$7=0,0,$W$7/$W$6*W74)</f>
        <v>0</v>
      </c>
      <c r="X75" s="28">
        <f t="shared" ref="X75" si="917">IF($X$7=0,0,$X$7/$X$6*X74)</f>
        <v>0</v>
      </c>
      <c r="Y75" s="28">
        <f t="shared" ref="Y75" si="918">IF($Y$7=0,0,$Y$7/$Y$6*Y74)</f>
        <v>0</v>
      </c>
      <c r="Z75" s="28">
        <f t="shared" ref="Z75" si="919">IF($Z$7=0,0,$Z$7/$Z$6*Z74)</f>
        <v>0</v>
      </c>
      <c r="AA75" s="142"/>
      <c r="AB75" s="139"/>
      <c r="AC75" s="29">
        <f t="shared" si="384"/>
        <v>0</v>
      </c>
      <c r="AD75" s="28">
        <f t="shared" si="385"/>
        <v>0</v>
      </c>
      <c r="AE75" s="28">
        <f t="shared" si="386"/>
        <v>0</v>
      </c>
      <c r="AF75" s="28">
        <f t="shared" si="387"/>
        <v>0</v>
      </c>
      <c r="AG75" s="144"/>
      <c r="AH75" s="140"/>
      <c r="AI75" s="60">
        <f t="shared" si="388"/>
        <v>0</v>
      </c>
      <c r="AJ75" s="60">
        <f t="shared" si="389"/>
        <v>0</v>
      </c>
      <c r="AK75" s="60">
        <f t="shared" si="390"/>
        <v>0</v>
      </c>
      <c r="AL75" s="60">
        <f t="shared" si="391"/>
        <v>0</v>
      </c>
      <c r="AM75" s="142"/>
      <c r="AN75" s="139"/>
      <c r="AO75" s="60">
        <f t="shared" si="392"/>
        <v>0</v>
      </c>
      <c r="AP75" s="60">
        <f t="shared" si="393"/>
        <v>0</v>
      </c>
      <c r="AQ75" s="60">
        <f t="shared" si="394"/>
        <v>0</v>
      </c>
      <c r="AR75" s="114">
        <f t="shared" ref="AR75" si="920">IF($AR$7=0,0,$AR$7/$AR$6*AR74)</f>
        <v>0</v>
      </c>
      <c r="AS75" s="142"/>
      <c r="AT75" s="139"/>
      <c r="AU75" s="137"/>
      <c r="AV75" s="135"/>
      <c r="AW75" s="119"/>
      <c r="AX75" s="130"/>
      <c r="AY75" s="124"/>
      <c r="AZ75" s="124"/>
      <c r="BA75" s="124"/>
      <c r="BB75" s="124"/>
      <c r="BC75" s="124"/>
      <c r="BD75" s="124"/>
      <c r="BE75" s="124"/>
      <c r="BF75" s="117"/>
    </row>
    <row r="76" spans="1:58" ht="15" customHeight="1" x14ac:dyDescent="0.25">
      <c r="A76" s="145">
        <v>35</v>
      </c>
      <c r="B76" s="147" t="str">
        <f>'Popis studenata'!B36</f>
        <v xml:space="preserve"> </v>
      </c>
      <c r="C76" s="147">
        <f>'Popis studenata'!C36</f>
        <v>0</v>
      </c>
      <c r="D76" s="22" t="s">
        <v>19</v>
      </c>
      <c r="E76" s="23"/>
      <c r="F76" s="24"/>
      <c r="G76" s="24"/>
      <c r="H76" s="24"/>
      <c r="I76" s="143">
        <f t="shared" ref="I76" si="921">IF((E77+F77+G77+H77)&gt;$J$4,"GREŠKA",E77+F77+G77+H77)</f>
        <v>0</v>
      </c>
      <c r="J76" s="138" t="str">
        <f t="shared" ref="J76" si="922">IF(I76=0,"NE",(IF(I76&gt;=($J$4/2),"DA","NE")))</f>
        <v>NE</v>
      </c>
      <c r="K76" s="23"/>
      <c r="L76" s="24"/>
      <c r="M76" s="24"/>
      <c r="N76" s="24"/>
      <c r="O76" s="143">
        <f t="shared" ref="O76" si="923">IF((K77+L77+M77+N77)&gt;$P$4,"GREŠKA",K77+L77+M77+N77)</f>
        <v>0</v>
      </c>
      <c r="P76" s="138" t="str">
        <f t="shared" ref="P76" si="924">IF(O76=0,"NE",(IF(O76&gt;=($P$4/2),"DA","NE")))</f>
        <v>NE</v>
      </c>
      <c r="Q76" s="23"/>
      <c r="R76" s="24"/>
      <c r="S76" s="24"/>
      <c r="T76" s="24"/>
      <c r="U76" s="143">
        <f t="shared" ref="U76" si="925">IF((Q77+R77+S77+T77)&gt;$V$4,"GREŠKA",Q77+R77+S77+T77)</f>
        <v>0</v>
      </c>
      <c r="V76" s="138" t="str">
        <f t="shared" ref="V76" si="926">IF(U76=0,"NE",(IF(U76&gt;=($V$4/2),"DA","NE")))</f>
        <v>NE</v>
      </c>
      <c r="W76" s="23"/>
      <c r="X76" s="24"/>
      <c r="Y76" s="24"/>
      <c r="Z76" s="24"/>
      <c r="AA76" s="143">
        <f t="shared" ref="AA76" si="927">IF((W77+X77+Y77+Z77)&gt;$AB$4,"GREŠKA",W77+X77+Y77+Z77)</f>
        <v>0</v>
      </c>
      <c r="AB76" s="138" t="str">
        <f t="shared" ref="AB76" si="928">IF(AA76=0,"NE",(IF(AA76&gt;=($AB$4/2),"DA","NE")))</f>
        <v>NE</v>
      </c>
      <c r="AC76" s="23"/>
      <c r="AD76" s="24"/>
      <c r="AE76" s="24"/>
      <c r="AF76" s="24"/>
      <c r="AG76" s="143">
        <f t="shared" ref="AG76" si="929">IF((AC77+AD77+AE77+AF77)&gt;$AH$4,"GREŠKA",AC77+AD77+AE77+AF77)</f>
        <v>0</v>
      </c>
      <c r="AH76" s="138" t="str">
        <f t="shared" ref="AH76" si="930">IF(AG76=0,"NE",(IF(AG76&gt;=($AH$4/2),"DA","NE")))</f>
        <v>NE</v>
      </c>
      <c r="AI76" s="23"/>
      <c r="AJ76" s="24"/>
      <c r="AK76" s="24"/>
      <c r="AL76" s="24"/>
      <c r="AM76" s="141">
        <f t="shared" ref="AM76" si="931">IF((AI77+AJ77+AK77+AL77)&gt;$AN$4,"GREŠKA",AI77+AJ77+AK77+AL77)</f>
        <v>0</v>
      </c>
      <c r="AN76" s="138" t="str">
        <f t="shared" ref="AN76" si="932">IF(AM76=0,"NE",(IF(AM76&gt;=($AN$4/2),"DA","NE")))</f>
        <v>NE</v>
      </c>
      <c r="AO76" s="23"/>
      <c r="AP76" s="24"/>
      <c r="AQ76" s="24"/>
      <c r="AR76" s="24"/>
      <c r="AS76" s="141">
        <f t="shared" ref="AS76" si="933">IF((AO77+AP77+AQ77+AR77)&gt;$AT$4,"GREŠKA",AO77+AP77+AQ77+AR77)</f>
        <v>0</v>
      </c>
      <c r="AT76" s="138" t="str">
        <f t="shared" ref="AT76" si="934">IF(AS76=0,"NE",(IF(AS76&gt;=($AT$4/2),"DA","NE")))</f>
        <v>NE</v>
      </c>
      <c r="AU76" s="136">
        <f t="shared" ref="AU76" si="935">IF(AND(J76="da",P76="da",V76="da",AB76="da",AH76="da",AN76="da",AT76="da"),I76+O76+U76+AA76+AS76+AM76+AG76,0)</f>
        <v>0</v>
      </c>
      <c r="AV76" s="134" t="str">
        <f t="shared" ref="AV76" si="936">IF(OR(COUNTIF(J76:AT77,"ne")&gt;3,COUNTIF(J76:AT77,"ne")=0),"NE",COUNTIF(J76:AT77,"ne"))</f>
        <v>NE</v>
      </c>
      <c r="AW76" s="118" t="str">
        <f t="shared" ref="AW76" si="937">IF(SUM(COUNTBLANK(E76:H76),COUNTBLANK(K76:N76),COUNTBLANK(Q76:T76),COUNTBLANK(W76:Z76),COUNTBLANK(AC76:AF76),COUNTBLANK(AI76:AL76),COUNTBLANK(AO76:AR76))=28,"NE","DA")</f>
        <v>NE</v>
      </c>
      <c r="AX76" s="129"/>
      <c r="AY76" s="123" t="str">
        <f>J76</f>
        <v>NE</v>
      </c>
      <c r="AZ76" s="123" t="str">
        <f>P76</f>
        <v>NE</v>
      </c>
      <c r="BA76" s="123" t="str">
        <f>V76</f>
        <v>NE</v>
      </c>
      <c r="BB76" s="123" t="str">
        <f>AB76</f>
        <v>NE</v>
      </c>
      <c r="BC76" s="123" t="str">
        <f>AH76</f>
        <v>NE</v>
      </c>
      <c r="BD76" s="123" t="str">
        <f>AN76</f>
        <v>NE</v>
      </c>
      <c r="BE76" s="123" t="str">
        <f>AT76</f>
        <v>NE</v>
      </c>
      <c r="BF76" s="116" t="str">
        <f t="shared" ref="BF76" si="938">IF(AU76&lt;50, "NE",IF(AU76&lt;60,2,IF(AU76&lt;75,3,IF(AU76&lt;90,4,5))))</f>
        <v>NE</v>
      </c>
    </row>
    <row r="77" spans="1:58" ht="15.75" customHeight="1" thickBot="1" x14ac:dyDescent="0.3">
      <c r="A77" s="146"/>
      <c r="B77" s="148"/>
      <c r="C77" s="148"/>
      <c r="D77" s="27" t="s">
        <v>20</v>
      </c>
      <c r="E77" s="28">
        <f t="shared" ref="E77" si="939">IF($E$7=0,0,$E$7/$E$6*E76)</f>
        <v>0</v>
      </c>
      <c r="F77" s="28">
        <f t="shared" ref="F77" si="940">IF($F$7=0,0,$F$7/$F$6*F76)</f>
        <v>0</v>
      </c>
      <c r="G77" s="28">
        <f t="shared" ref="G77" si="941">IF($G$7=0,0,$G$7/$G$6*G76)</f>
        <v>0</v>
      </c>
      <c r="H77" s="28">
        <f t="shared" ref="H77" si="942">IF($H$7=0,0,$H$7/$H$6*H76)</f>
        <v>0</v>
      </c>
      <c r="I77" s="142"/>
      <c r="J77" s="139"/>
      <c r="K77" s="29">
        <f t="shared" ref="K77" si="943">IF($K$7=0,0,$K$7/$K$6*K76)</f>
        <v>0</v>
      </c>
      <c r="L77" s="28">
        <f t="shared" ref="L77" si="944">IF($L$7=0,0,$L$7/$L$6*L76)</f>
        <v>0</v>
      </c>
      <c r="M77" s="28">
        <f t="shared" ref="M77" si="945">IF($M$7=0,0,$M$7/$M$6*M76)</f>
        <v>0</v>
      </c>
      <c r="N77" s="28">
        <f t="shared" ref="N77" si="946">IF($N$7=0,0,$N$7/$N$6*N76)</f>
        <v>0</v>
      </c>
      <c r="O77" s="142"/>
      <c r="P77" s="139"/>
      <c r="Q77" s="29">
        <f t="shared" ref="Q77" si="947">IF($Q$7=0,0,$Q$7/$Q$6*Q76)</f>
        <v>0</v>
      </c>
      <c r="R77" s="28">
        <f t="shared" ref="R77" si="948">IF($R$7=0,0,$R$7/$R$6*R76)</f>
        <v>0</v>
      </c>
      <c r="S77" s="28">
        <f t="shared" ref="S77" si="949">IF($S$7=0,0,$S$7/$S$6*S76)</f>
        <v>0</v>
      </c>
      <c r="T77" s="28">
        <f t="shared" ref="T77" si="950">IF($T$7=0,0,$T$7/$T$6*T76)</f>
        <v>0</v>
      </c>
      <c r="U77" s="142"/>
      <c r="V77" s="139"/>
      <c r="W77" s="29">
        <f t="shared" ref="W77" si="951">IF($W$7=0,0,$W$7/$W$6*W76)</f>
        <v>0</v>
      </c>
      <c r="X77" s="28">
        <f t="shared" ref="X77" si="952">IF($X$7=0,0,$X$7/$X$6*X76)</f>
        <v>0</v>
      </c>
      <c r="Y77" s="28">
        <f t="shared" ref="Y77" si="953">IF($Y$7=0,0,$Y$7/$Y$6*Y76)</f>
        <v>0</v>
      </c>
      <c r="Z77" s="28">
        <f t="shared" ref="Z77" si="954">IF($Z$7=0,0,$Z$7/$Z$6*Z76)</f>
        <v>0</v>
      </c>
      <c r="AA77" s="142"/>
      <c r="AB77" s="139"/>
      <c r="AC77" s="29">
        <f t="shared" si="384"/>
        <v>0</v>
      </c>
      <c r="AD77" s="28">
        <f t="shared" si="385"/>
        <v>0</v>
      </c>
      <c r="AE77" s="28">
        <f t="shared" si="386"/>
        <v>0</v>
      </c>
      <c r="AF77" s="28">
        <f t="shared" si="387"/>
        <v>0</v>
      </c>
      <c r="AG77" s="144"/>
      <c r="AH77" s="140"/>
      <c r="AI77" s="60">
        <f t="shared" si="388"/>
        <v>0</v>
      </c>
      <c r="AJ77" s="60">
        <f t="shared" si="389"/>
        <v>0</v>
      </c>
      <c r="AK77" s="60">
        <f t="shared" si="390"/>
        <v>0</v>
      </c>
      <c r="AL77" s="60">
        <f t="shared" si="391"/>
        <v>0</v>
      </c>
      <c r="AM77" s="142"/>
      <c r="AN77" s="139"/>
      <c r="AO77" s="60">
        <f t="shared" si="392"/>
        <v>0</v>
      </c>
      <c r="AP77" s="60">
        <f t="shared" si="393"/>
        <v>0</v>
      </c>
      <c r="AQ77" s="60">
        <f t="shared" si="394"/>
        <v>0</v>
      </c>
      <c r="AR77" s="114">
        <f t="shared" ref="AR77" si="955">IF($AR$7=0,0,$AR$7/$AR$6*AR76)</f>
        <v>0</v>
      </c>
      <c r="AS77" s="142"/>
      <c r="AT77" s="139"/>
      <c r="AU77" s="137"/>
      <c r="AV77" s="135"/>
      <c r="AW77" s="119"/>
      <c r="AX77" s="130"/>
      <c r="AY77" s="124"/>
      <c r="AZ77" s="124"/>
      <c r="BA77" s="124"/>
      <c r="BB77" s="124"/>
      <c r="BC77" s="124"/>
      <c r="BD77" s="124"/>
      <c r="BE77" s="124"/>
      <c r="BF77" s="117"/>
    </row>
    <row r="78" spans="1:58" ht="15" customHeight="1" x14ac:dyDescent="0.25">
      <c r="A78" s="145">
        <v>36</v>
      </c>
      <c r="B78" s="147" t="str">
        <f>'Popis studenata'!B37</f>
        <v xml:space="preserve"> </v>
      </c>
      <c r="C78" s="147">
        <f>'Popis studenata'!C37</f>
        <v>0</v>
      </c>
      <c r="D78" s="22" t="s">
        <v>19</v>
      </c>
      <c r="E78" s="23"/>
      <c r="F78" s="24"/>
      <c r="G78" s="24"/>
      <c r="H78" s="24"/>
      <c r="I78" s="143">
        <f t="shared" ref="I78" si="956">IF((E79+F79+G79+H79)&gt;$J$4,"GREŠKA",E79+F79+G79+H79)</f>
        <v>0</v>
      </c>
      <c r="J78" s="138" t="str">
        <f t="shared" ref="J78" si="957">IF(I78=0,"NE",(IF(I78&gt;=($J$4/2),"DA","NE")))</f>
        <v>NE</v>
      </c>
      <c r="K78" s="23"/>
      <c r="L78" s="24"/>
      <c r="M78" s="24"/>
      <c r="N78" s="24"/>
      <c r="O78" s="143">
        <f t="shared" ref="O78" si="958">IF((K79+L79+M79+N79)&gt;$P$4,"GREŠKA",K79+L79+M79+N79)</f>
        <v>0</v>
      </c>
      <c r="P78" s="138" t="str">
        <f t="shared" ref="P78" si="959">IF(O78=0,"NE",(IF(O78&gt;=($P$4/2),"DA","NE")))</f>
        <v>NE</v>
      </c>
      <c r="Q78" s="23"/>
      <c r="R78" s="24"/>
      <c r="S78" s="24"/>
      <c r="T78" s="24"/>
      <c r="U78" s="143">
        <f t="shared" ref="U78" si="960">IF((Q79+R79+S79+T79)&gt;$V$4,"GREŠKA",Q79+R79+S79+T79)</f>
        <v>0</v>
      </c>
      <c r="V78" s="138" t="str">
        <f t="shared" ref="V78" si="961">IF(U78=0,"NE",(IF(U78&gt;=($V$4/2),"DA","NE")))</f>
        <v>NE</v>
      </c>
      <c r="W78" s="23"/>
      <c r="X78" s="24"/>
      <c r="Y78" s="24"/>
      <c r="Z78" s="24"/>
      <c r="AA78" s="143">
        <f t="shared" ref="AA78" si="962">IF((W79+X79+Y79+Z79)&gt;$AB$4,"GREŠKA",W79+X79+Y79+Z79)</f>
        <v>0</v>
      </c>
      <c r="AB78" s="138" t="str">
        <f t="shared" ref="AB78" si="963">IF(AA78=0,"NE",(IF(AA78&gt;=($AB$4/2),"DA","NE")))</f>
        <v>NE</v>
      </c>
      <c r="AC78" s="23"/>
      <c r="AD78" s="24"/>
      <c r="AE78" s="24"/>
      <c r="AF78" s="24"/>
      <c r="AG78" s="143">
        <f t="shared" ref="AG78" si="964">IF((AC79+AD79+AE79+AF79)&gt;$AH$4,"GREŠKA",AC79+AD79+AE79+AF79)</f>
        <v>0</v>
      </c>
      <c r="AH78" s="138" t="str">
        <f t="shared" ref="AH78" si="965">IF(AG78=0,"NE",(IF(AG78&gt;=($AH$4/2),"DA","NE")))</f>
        <v>NE</v>
      </c>
      <c r="AI78" s="23"/>
      <c r="AJ78" s="24"/>
      <c r="AK78" s="24"/>
      <c r="AL78" s="24"/>
      <c r="AM78" s="141">
        <f t="shared" ref="AM78" si="966">IF((AI79+AJ79+AK79+AL79)&gt;$AN$4,"GREŠKA",AI79+AJ79+AK79+AL79)</f>
        <v>0</v>
      </c>
      <c r="AN78" s="138" t="str">
        <f t="shared" ref="AN78" si="967">IF(AM78=0,"NE",(IF(AM78&gt;=($AN$4/2),"DA","NE")))</f>
        <v>NE</v>
      </c>
      <c r="AO78" s="23"/>
      <c r="AP78" s="24"/>
      <c r="AQ78" s="24"/>
      <c r="AR78" s="24"/>
      <c r="AS78" s="141">
        <f t="shared" ref="AS78" si="968">IF((AO79+AP79+AQ79+AR79)&gt;$AT$4,"GREŠKA",AO79+AP79+AQ79+AR79)</f>
        <v>0</v>
      </c>
      <c r="AT78" s="138" t="str">
        <f t="shared" ref="AT78" si="969">IF(AS78=0,"NE",(IF(AS78&gt;=($AT$4/2),"DA","NE")))</f>
        <v>NE</v>
      </c>
      <c r="AU78" s="136">
        <f t="shared" ref="AU78" si="970">IF(AND(J78="da",P78="da",V78="da",AB78="da",AH78="da",AN78="da",AT78="da"),I78+O78+U78+AA78+AS78+AM78+AG78,0)</f>
        <v>0</v>
      </c>
      <c r="AV78" s="134" t="str">
        <f t="shared" ref="AV78" si="971">IF(OR(COUNTIF(J78:AT79,"ne")&gt;3,COUNTIF(J78:AT79,"ne")=0),"NE",COUNTIF(J78:AT79,"ne"))</f>
        <v>NE</v>
      </c>
      <c r="AW78" s="118" t="str">
        <f t="shared" ref="AW78" si="972">IF(SUM(COUNTBLANK(E78:H78),COUNTBLANK(K78:N78),COUNTBLANK(Q78:T78),COUNTBLANK(W78:Z78),COUNTBLANK(AC78:AF78),COUNTBLANK(AI78:AL78),COUNTBLANK(AO78:AR78))=28,"NE","DA")</f>
        <v>NE</v>
      </c>
      <c r="AX78" s="129"/>
      <c r="AY78" s="123" t="str">
        <f>J78</f>
        <v>NE</v>
      </c>
      <c r="AZ78" s="123" t="str">
        <f>P78</f>
        <v>NE</v>
      </c>
      <c r="BA78" s="123" t="str">
        <f>V78</f>
        <v>NE</v>
      </c>
      <c r="BB78" s="123" t="str">
        <f>AB78</f>
        <v>NE</v>
      </c>
      <c r="BC78" s="123" t="str">
        <f>AH78</f>
        <v>NE</v>
      </c>
      <c r="BD78" s="123" t="str">
        <f>AN78</f>
        <v>NE</v>
      </c>
      <c r="BE78" s="123" t="str">
        <f>AT78</f>
        <v>NE</v>
      </c>
      <c r="BF78" s="116" t="str">
        <f t="shared" ref="BF78" si="973">IF(AU78&lt;50, "NE",IF(AU78&lt;60,2,IF(AU78&lt;75,3,IF(AU78&lt;90,4,5))))</f>
        <v>NE</v>
      </c>
    </row>
    <row r="79" spans="1:58" ht="15.75" customHeight="1" thickBot="1" x14ac:dyDescent="0.3">
      <c r="A79" s="146"/>
      <c r="B79" s="148"/>
      <c r="C79" s="148"/>
      <c r="D79" s="27" t="s">
        <v>20</v>
      </c>
      <c r="E79" s="28">
        <f t="shared" ref="E79" si="974">IF($E$7=0,0,$E$7/$E$6*E78)</f>
        <v>0</v>
      </c>
      <c r="F79" s="28">
        <f t="shared" ref="F79" si="975">IF($F$7=0,0,$F$7/$F$6*F78)</f>
        <v>0</v>
      </c>
      <c r="G79" s="28">
        <f t="shared" ref="G79" si="976">IF($G$7=0,0,$G$7/$G$6*G78)</f>
        <v>0</v>
      </c>
      <c r="H79" s="28">
        <f t="shared" ref="H79" si="977">IF($H$7=0,0,$H$7/$H$6*H78)</f>
        <v>0</v>
      </c>
      <c r="I79" s="142"/>
      <c r="J79" s="139"/>
      <c r="K79" s="29">
        <f t="shared" ref="K79" si="978">IF($K$7=0,0,$K$7/$K$6*K78)</f>
        <v>0</v>
      </c>
      <c r="L79" s="28">
        <f t="shared" ref="L79" si="979">IF($L$7=0,0,$L$7/$L$6*L78)</f>
        <v>0</v>
      </c>
      <c r="M79" s="28">
        <f t="shared" ref="M79" si="980">IF($M$7=0,0,$M$7/$M$6*M78)</f>
        <v>0</v>
      </c>
      <c r="N79" s="28">
        <f t="shared" ref="N79" si="981">IF($N$7=0,0,$N$7/$N$6*N78)</f>
        <v>0</v>
      </c>
      <c r="O79" s="142"/>
      <c r="P79" s="139"/>
      <c r="Q79" s="29">
        <f t="shared" ref="Q79" si="982">IF($Q$7=0,0,$Q$7/$Q$6*Q78)</f>
        <v>0</v>
      </c>
      <c r="R79" s="28">
        <f t="shared" ref="R79" si="983">IF($R$7=0,0,$R$7/$R$6*R78)</f>
        <v>0</v>
      </c>
      <c r="S79" s="28">
        <f t="shared" ref="S79" si="984">IF($S$7=0,0,$S$7/$S$6*S78)</f>
        <v>0</v>
      </c>
      <c r="T79" s="28">
        <f t="shared" ref="T79" si="985">IF($T$7=0,0,$T$7/$T$6*T78)</f>
        <v>0</v>
      </c>
      <c r="U79" s="142"/>
      <c r="V79" s="139"/>
      <c r="W79" s="29">
        <f t="shared" ref="W79" si="986">IF($W$7=0,0,$W$7/$W$6*W78)</f>
        <v>0</v>
      </c>
      <c r="X79" s="28">
        <f t="shared" ref="X79" si="987">IF($X$7=0,0,$X$7/$X$6*X78)</f>
        <v>0</v>
      </c>
      <c r="Y79" s="28">
        <f t="shared" ref="Y79" si="988">IF($Y$7=0,0,$Y$7/$Y$6*Y78)</f>
        <v>0</v>
      </c>
      <c r="Z79" s="28">
        <f t="shared" ref="Z79" si="989">IF($Z$7=0,0,$Z$7/$Z$6*Z78)</f>
        <v>0</v>
      </c>
      <c r="AA79" s="142"/>
      <c r="AB79" s="139"/>
      <c r="AC79" s="29">
        <f t="shared" si="384"/>
        <v>0</v>
      </c>
      <c r="AD79" s="28">
        <f t="shared" si="385"/>
        <v>0</v>
      </c>
      <c r="AE79" s="28">
        <f t="shared" si="386"/>
        <v>0</v>
      </c>
      <c r="AF79" s="28">
        <f t="shared" si="387"/>
        <v>0</v>
      </c>
      <c r="AG79" s="144"/>
      <c r="AH79" s="140"/>
      <c r="AI79" s="60">
        <f t="shared" si="388"/>
        <v>0</v>
      </c>
      <c r="AJ79" s="60">
        <f t="shared" si="389"/>
        <v>0</v>
      </c>
      <c r="AK79" s="60">
        <f t="shared" si="390"/>
        <v>0</v>
      </c>
      <c r="AL79" s="60">
        <f t="shared" si="391"/>
        <v>0</v>
      </c>
      <c r="AM79" s="142"/>
      <c r="AN79" s="139"/>
      <c r="AO79" s="60">
        <f t="shared" si="392"/>
        <v>0</v>
      </c>
      <c r="AP79" s="60">
        <f t="shared" si="393"/>
        <v>0</v>
      </c>
      <c r="AQ79" s="60">
        <f t="shared" si="394"/>
        <v>0</v>
      </c>
      <c r="AR79" s="114">
        <f t="shared" ref="AR79" si="990">IF($AR$7=0,0,$AR$7/$AR$6*AR78)</f>
        <v>0</v>
      </c>
      <c r="AS79" s="142"/>
      <c r="AT79" s="139"/>
      <c r="AU79" s="137"/>
      <c r="AV79" s="135"/>
      <c r="AW79" s="119"/>
      <c r="AX79" s="130"/>
      <c r="AY79" s="124"/>
      <c r="AZ79" s="124"/>
      <c r="BA79" s="124"/>
      <c r="BB79" s="124"/>
      <c r="BC79" s="124"/>
      <c r="BD79" s="124"/>
      <c r="BE79" s="124"/>
      <c r="BF79" s="117"/>
    </row>
    <row r="80" spans="1:58" ht="15" customHeight="1" x14ac:dyDescent="0.25">
      <c r="A80" s="145">
        <v>37</v>
      </c>
      <c r="B80" s="147" t="str">
        <f>'Popis studenata'!B38</f>
        <v xml:space="preserve"> </v>
      </c>
      <c r="C80" s="147">
        <f>'Popis studenata'!C38</f>
        <v>0</v>
      </c>
      <c r="D80" s="22" t="s">
        <v>19</v>
      </c>
      <c r="E80" s="23"/>
      <c r="F80" s="24"/>
      <c r="G80" s="24"/>
      <c r="H80" s="24"/>
      <c r="I80" s="143">
        <f t="shared" ref="I80" si="991">IF((E81+F81+G81+H81)&gt;$J$4,"GREŠKA",E81+F81+G81+H81)</f>
        <v>0</v>
      </c>
      <c r="J80" s="138" t="str">
        <f t="shared" ref="J80" si="992">IF(I80=0,"NE",(IF(I80&gt;=($J$4/2),"DA","NE")))</f>
        <v>NE</v>
      </c>
      <c r="K80" s="23"/>
      <c r="L80" s="24"/>
      <c r="M80" s="24"/>
      <c r="N80" s="24"/>
      <c r="O80" s="143">
        <f t="shared" ref="O80" si="993">IF((K81+L81+M81+N81)&gt;$P$4,"GREŠKA",K81+L81+M81+N81)</f>
        <v>0</v>
      </c>
      <c r="P80" s="138" t="str">
        <f t="shared" ref="P80" si="994">IF(O80=0,"NE",(IF(O80&gt;=($P$4/2),"DA","NE")))</f>
        <v>NE</v>
      </c>
      <c r="Q80" s="23"/>
      <c r="R80" s="24"/>
      <c r="S80" s="24"/>
      <c r="T80" s="24"/>
      <c r="U80" s="143">
        <f t="shared" ref="U80" si="995">IF((Q81+R81+S81+T81)&gt;$V$4,"GREŠKA",Q81+R81+S81+T81)</f>
        <v>0</v>
      </c>
      <c r="V80" s="138" t="str">
        <f t="shared" ref="V80" si="996">IF(U80=0,"NE",(IF(U80&gt;=($V$4/2),"DA","NE")))</f>
        <v>NE</v>
      </c>
      <c r="W80" s="23"/>
      <c r="X80" s="24"/>
      <c r="Y80" s="24"/>
      <c r="Z80" s="24"/>
      <c r="AA80" s="143">
        <f t="shared" ref="AA80" si="997">IF((W81+X81+Y81+Z81)&gt;$AB$4,"GREŠKA",W81+X81+Y81+Z81)</f>
        <v>0</v>
      </c>
      <c r="AB80" s="138" t="str">
        <f t="shared" ref="AB80" si="998">IF(AA80=0,"NE",(IF(AA80&gt;=($AB$4/2),"DA","NE")))</f>
        <v>NE</v>
      </c>
      <c r="AC80" s="23"/>
      <c r="AD80" s="24"/>
      <c r="AE80" s="24"/>
      <c r="AF80" s="24"/>
      <c r="AG80" s="143">
        <f t="shared" ref="AG80" si="999">IF((AC81+AD81+AE81+AF81)&gt;$AH$4,"GREŠKA",AC81+AD81+AE81+AF81)</f>
        <v>0</v>
      </c>
      <c r="AH80" s="138" t="str">
        <f t="shared" ref="AH80" si="1000">IF(AG80=0,"NE",(IF(AG80&gt;=($AH$4/2),"DA","NE")))</f>
        <v>NE</v>
      </c>
      <c r="AI80" s="23"/>
      <c r="AJ80" s="24"/>
      <c r="AK80" s="24"/>
      <c r="AL80" s="24"/>
      <c r="AM80" s="141">
        <f t="shared" ref="AM80" si="1001">IF((AI81+AJ81+AK81+AL81)&gt;$AN$4,"GREŠKA",AI81+AJ81+AK81+AL81)</f>
        <v>0</v>
      </c>
      <c r="AN80" s="138" t="str">
        <f t="shared" ref="AN80" si="1002">IF(AM80=0,"NE",(IF(AM80&gt;=($AN$4/2),"DA","NE")))</f>
        <v>NE</v>
      </c>
      <c r="AO80" s="23"/>
      <c r="AP80" s="24"/>
      <c r="AQ80" s="24"/>
      <c r="AR80" s="24"/>
      <c r="AS80" s="141">
        <f t="shared" ref="AS80" si="1003">IF((AO81+AP81+AQ81+AR81)&gt;$AT$4,"GREŠKA",AO81+AP81+AQ81+AR81)</f>
        <v>0</v>
      </c>
      <c r="AT80" s="138" t="str">
        <f t="shared" ref="AT80" si="1004">IF(AS80=0,"NE",(IF(AS80&gt;=($AT$4/2),"DA","NE")))</f>
        <v>NE</v>
      </c>
      <c r="AU80" s="136">
        <f t="shared" ref="AU80" si="1005">IF(AND(J80="da",P80="da",V80="da",AB80="da",AH80="da",AN80="da",AT80="da"),I80+O80+U80+AA80+AS80+AM80+AG80,0)</f>
        <v>0</v>
      </c>
      <c r="AV80" s="134" t="str">
        <f t="shared" ref="AV80" si="1006">IF(OR(COUNTIF(J80:AT81,"ne")&gt;3,COUNTIF(J80:AT81,"ne")=0),"NE",COUNTIF(J80:AT81,"ne"))</f>
        <v>NE</v>
      </c>
      <c r="AW80" s="118" t="str">
        <f t="shared" ref="AW80" si="1007">IF(SUM(COUNTBLANK(E80:H80),COUNTBLANK(K80:N80),COUNTBLANK(Q80:T80),COUNTBLANK(W80:Z80),COUNTBLANK(AC80:AF80),COUNTBLANK(AI80:AL80),COUNTBLANK(AO80:AR80))=28,"NE","DA")</f>
        <v>NE</v>
      </c>
      <c r="AX80" s="129"/>
      <c r="AY80" s="123" t="str">
        <f>J80</f>
        <v>NE</v>
      </c>
      <c r="AZ80" s="123" t="str">
        <f>P80</f>
        <v>NE</v>
      </c>
      <c r="BA80" s="123" t="str">
        <f>V80</f>
        <v>NE</v>
      </c>
      <c r="BB80" s="123" t="str">
        <f>AB80</f>
        <v>NE</v>
      </c>
      <c r="BC80" s="123" t="str">
        <f>AH80</f>
        <v>NE</v>
      </c>
      <c r="BD80" s="123" t="str">
        <f>AN80</f>
        <v>NE</v>
      </c>
      <c r="BE80" s="123" t="str">
        <f>AT80</f>
        <v>NE</v>
      </c>
      <c r="BF80" s="116" t="str">
        <f t="shared" ref="BF80" si="1008">IF(AU80&lt;50, "NE",IF(AU80&lt;60,2,IF(AU80&lt;75,3,IF(AU80&lt;90,4,5))))</f>
        <v>NE</v>
      </c>
    </row>
    <row r="81" spans="1:58" ht="15.75" customHeight="1" thickBot="1" x14ac:dyDescent="0.3">
      <c r="A81" s="146"/>
      <c r="B81" s="148"/>
      <c r="C81" s="148"/>
      <c r="D81" s="27" t="s">
        <v>20</v>
      </c>
      <c r="E81" s="28">
        <f t="shared" ref="E81" si="1009">IF($E$7=0,0,$E$7/$E$6*E80)</f>
        <v>0</v>
      </c>
      <c r="F81" s="28">
        <f t="shared" ref="F81" si="1010">IF($F$7=0,0,$F$7/$F$6*F80)</f>
        <v>0</v>
      </c>
      <c r="G81" s="28">
        <f t="shared" ref="G81" si="1011">IF($G$7=0,0,$G$7/$G$6*G80)</f>
        <v>0</v>
      </c>
      <c r="H81" s="28">
        <f t="shared" ref="H81" si="1012">IF($H$7=0,0,$H$7/$H$6*H80)</f>
        <v>0</v>
      </c>
      <c r="I81" s="142"/>
      <c r="J81" s="139"/>
      <c r="K81" s="29">
        <f t="shared" ref="K81" si="1013">IF($K$7=0,0,$K$7/$K$6*K80)</f>
        <v>0</v>
      </c>
      <c r="L81" s="28">
        <f t="shared" ref="L81" si="1014">IF($L$7=0,0,$L$7/$L$6*L80)</f>
        <v>0</v>
      </c>
      <c r="M81" s="28">
        <f t="shared" ref="M81" si="1015">IF($M$7=0,0,$M$7/$M$6*M80)</f>
        <v>0</v>
      </c>
      <c r="N81" s="28">
        <f t="shared" ref="N81" si="1016">IF($N$7=0,0,$N$7/$N$6*N80)</f>
        <v>0</v>
      </c>
      <c r="O81" s="142"/>
      <c r="P81" s="139"/>
      <c r="Q81" s="29">
        <f t="shared" ref="Q81" si="1017">IF($Q$7=0,0,$Q$7/$Q$6*Q80)</f>
        <v>0</v>
      </c>
      <c r="R81" s="28">
        <f t="shared" ref="R81" si="1018">IF($R$7=0,0,$R$7/$R$6*R80)</f>
        <v>0</v>
      </c>
      <c r="S81" s="28">
        <f t="shared" ref="S81" si="1019">IF($S$7=0,0,$S$7/$S$6*S80)</f>
        <v>0</v>
      </c>
      <c r="T81" s="28">
        <f t="shared" ref="T81" si="1020">IF($T$7=0,0,$T$7/$T$6*T80)</f>
        <v>0</v>
      </c>
      <c r="U81" s="142"/>
      <c r="V81" s="139"/>
      <c r="W81" s="29">
        <f t="shared" ref="W81" si="1021">IF($W$7=0,0,$W$7/$W$6*W80)</f>
        <v>0</v>
      </c>
      <c r="X81" s="28">
        <f t="shared" ref="X81" si="1022">IF($X$7=0,0,$X$7/$X$6*X80)</f>
        <v>0</v>
      </c>
      <c r="Y81" s="28">
        <f t="shared" ref="Y81" si="1023">IF($Y$7=0,0,$Y$7/$Y$6*Y80)</f>
        <v>0</v>
      </c>
      <c r="Z81" s="28">
        <f t="shared" ref="Z81" si="1024">IF($Z$7=0,0,$Z$7/$Z$6*Z80)</f>
        <v>0</v>
      </c>
      <c r="AA81" s="142"/>
      <c r="AB81" s="139"/>
      <c r="AC81" s="29">
        <f t="shared" si="384"/>
        <v>0</v>
      </c>
      <c r="AD81" s="28">
        <f t="shared" si="385"/>
        <v>0</v>
      </c>
      <c r="AE81" s="28">
        <f t="shared" si="386"/>
        <v>0</v>
      </c>
      <c r="AF81" s="28">
        <f t="shared" si="387"/>
        <v>0</v>
      </c>
      <c r="AG81" s="144"/>
      <c r="AH81" s="140"/>
      <c r="AI81" s="60">
        <f t="shared" si="388"/>
        <v>0</v>
      </c>
      <c r="AJ81" s="60">
        <f t="shared" si="389"/>
        <v>0</v>
      </c>
      <c r="AK81" s="60">
        <f t="shared" si="390"/>
        <v>0</v>
      </c>
      <c r="AL81" s="60">
        <f t="shared" si="391"/>
        <v>0</v>
      </c>
      <c r="AM81" s="142"/>
      <c r="AN81" s="139"/>
      <c r="AO81" s="60">
        <f t="shared" si="392"/>
        <v>0</v>
      </c>
      <c r="AP81" s="60">
        <f t="shared" si="393"/>
        <v>0</v>
      </c>
      <c r="AQ81" s="60">
        <f t="shared" si="394"/>
        <v>0</v>
      </c>
      <c r="AR81" s="114">
        <f t="shared" ref="AR81" si="1025">IF($AR$7=0,0,$AR$7/$AR$6*AR80)</f>
        <v>0</v>
      </c>
      <c r="AS81" s="142"/>
      <c r="AT81" s="139"/>
      <c r="AU81" s="137"/>
      <c r="AV81" s="135"/>
      <c r="AW81" s="119"/>
      <c r="AX81" s="130"/>
      <c r="AY81" s="124"/>
      <c r="AZ81" s="124"/>
      <c r="BA81" s="124"/>
      <c r="BB81" s="124"/>
      <c r="BC81" s="124"/>
      <c r="BD81" s="124"/>
      <c r="BE81" s="124"/>
      <c r="BF81" s="117"/>
    </row>
    <row r="82" spans="1:58" ht="15" customHeight="1" x14ac:dyDescent="0.25">
      <c r="A82" s="145">
        <v>38</v>
      </c>
      <c r="B82" s="147" t="str">
        <f>'Popis studenata'!B39</f>
        <v xml:space="preserve"> </v>
      </c>
      <c r="C82" s="147">
        <f>'Popis studenata'!C39</f>
        <v>0</v>
      </c>
      <c r="D82" s="22" t="s">
        <v>19</v>
      </c>
      <c r="E82" s="23"/>
      <c r="F82" s="24"/>
      <c r="G82" s="24"/>
      <c r="H82" s="24"/>
      <c r="I82" s="143">
        <f t="shared" ref="I82" si="1026">IF((E83+F83+G83+H83)&gt;$J$4,"GREŠKA",E83+F83+G83+H83)</f>
        <v>0</v>
      </c>
      <c r="J82" s="138" t="str">
        <f t="shared" ref="J82" si="1027">IF(I82=0,"NE",(IF(I82&gt;=($J$4/2),"DA","NE")))</f>
        <v>NE</v>
      </c>
      <c r="K82" s="23"/>
      <c r="L82" s="24"/>
      <c r="M82" s="24"/>
      <c r="N82" s="24"/>
      <c r="O82" s="143">
        <f t="shared" ref="O82" si="1028">IF((K83+L83+M83+N83)&gt;$P$4,"GREŠKA",K83+L83+M83+N83)</f>
        <v>0</v>
      </c>
      <c r="P82" s="138" t="str">
        <f t="shared" ref="P82" si="1029">IF(O82=0,"NE",(IF(O82&gt;=($P$4/2),"DA","NE")))</f>
        <v>NE</v>
      </c>
      <c r="Q82" s="23"/>
      <c r="R82" s="24"/>
      <c r="S82" s="24"/>
      <c r="T82" s="24"/>
      <c r="U82" s="143">
        <f t="shared" ref="U82" si="1030">IF((Q83+R83+S83+T83)&gt;$V$4,"GREŠKA",Q83+R83+S83+T83)</f>
        <v>0</v>
      </c>
      <c r="V82" s="138" t="str">
        <f t="shared" ref="V82" si="1031">IF(U82=0,"NE",(IF(U82&gt;=($V$4/2),"DA","NE")))</f>
        <v>NE</v>
      </c>
      <c r="W82" s="23"/>
      <c r="X82" s="24"/>
      <c r="Y82" s="24"/>
      <c r="Z82" s="24"/>
      <c r="AA82" s="143">
        <f t="shared" ref="AA82" si="1032">IF((W83+X83+Y83+Z83)&gt;$AB$4,"GREŠKA",W83+X83+Y83+Z83)</f>
        <v>0</v>
      </c>
      <c r="AB82" s="138" t="str">
        <f t="shared" ref="AB82" si="1033">IF(AA82=0,"NE",(IF(AA82&gt;=($AB$4/2),"DA","NE")))</f>
        <v>NE</v>
      </c>
      <c r="AC82" s="23"/>
      <c r="AD82" s="24"/>
      <c r="AE82" s="24"/>
      <c r="AF82" s="24"/>
      <c r="AG82" s="143">
        <f t="shared" ref="AG82" si="1034">IF((AC83+AD83+AE83+AF83)&gt;$AH$4,"GREŠKA",AC83+AD83+AE83+AF83)</f>
        <v>0</v>
      </c>
      <c r="AH82" s="138" t="str">
        <f t="shared" ref="AH82" si="1035">IF(AG82=0,"NE",(IF(AG82&gt;=($AH$4/2),"DA","NE")))</f>
        <v>NE</v>
      </c>
      <c r="AI82" s="23"/>
      <c r="AJ82" s="24"/>
      <c r="AK82" s="24"/>
      <c r="AL82" s="24"/>
      <c r="AM82" s="141">
        <f t="shared" ref="AM82" si="1036">IF((AI83+AJ83+AK83+AL83)&gt;$AN$4,"GREŠKA",AI83+AJ83+AK83+AL83)</f>
        <v>0</v>
      </c>
      <c r="AN82" s="138" t="str">
        <f t="shared" ref="AN82" si="1037">IF(AM82=0,"NE",(IF(AM82&gt;=($AN$4/2),"DA","NE")))</f>
        <v>NE</v>
      </c>
      <c r="AO82" s="23"/>
      <c r="AP82" s="24"/>
      <c r="AQ82" s="24"/>
      <c r="AR82" s="24"/>
      <c r="AS82" s="141">
        <f t="shared" ref="AS82" si="1038">IF((AO83+AP83+AQ83+AR83)&gt;$AT$4,"GREŠKA",AO83+AP83+AQ83+AR83)</f>
        <v>0</v>
      </c>
      <c r="AT82" s="138" t="str">
        <f t="shared" ref="AT82" si="1039">IF(AS82=0,"NE",(IF(AS82&gt;=($AT$4/2),"DA","NE")))</f>
        <v>NE</v>
      </c>
      <c r="AU82" s="136">
        <f t="shared" ref="AU82" si="1040">IF(AND(J82="da",P82="da",V82="da",AB82="da",AH82="da",AN82="da",AT82="da"),I82+O82+U82+AA82+AS82+AM82+AG82,0)</f>
        <v>0</v>
      </c>
      <c r="AV82" s="134" t="str">
        <f t="shared" ref="AV82" si="1041">IF(OR(COUNTIF(J82:AT83,"ne")&gt;3,COUNTIF(J82:AT83,"ne")=0),"NE",COUNTIF(J82:AT83,"ne"))</f>
        <v>NE</v>
      </c>
      <c r="AW82" s="118" t="str">
        <f t="shared" ref="AW82" si="1042">IF(SUM(COUNTBLANK(E82:H82),COUNTBLANK(K82:N82),COUNTBLANK(Q82:T82),COUNTBLANK(W82:Z82),COUNTBLANK(AC82:AF82),COUNTBLANK(AI82:AL82),COUNTBLANK(AO82:AR82))=28,"NE","DA")</f>
        <v>NE</v>
      </c>
      <c r="AX82" s="129"/>
      <c r="AY82" s="123" t="str">
        <f>J82</f>
        <v>NE</v>
      </c>
      <c r="AZ82" s="123" t="str">
        <f>P82</f>
        <v>NE</v>
      </c>
      <c r="BA82" s="123" t="str">
        <f>V82</f>
        <v>NE</v>
      </c>
      <c r="BB82" s="123" t="str">
        <f>AB82</f>
        <v>NE</v>
      </c>
      <c r="BC82" s="123" t="str">
        <f>AH82</f>
        <v>NE</v>
      </c>
      <c r="BD82" s="123" t="str">
        <f>AN82</f>
        <v>NE</v>
      </c>
      <c r="BE82" s="123" t="str">
        <f>AT82</f>
        <v>NE</v>
      </c>
      <c r="BF82" s="116" t="str">
        <f t="shared" ref="BF82" si="1043">IF(AU82&lt;50, "NE",IF(AU82&lt;60,2,IF(AU82&lt;75,3,IF(AU82&lt;90,4,5))))</f>
        <v>NE</v>
      </c>
    </row>
    <row r="83" spans="1:58" ht="15.75" customHeight="1" thickBot="1" x14ac:dyDescent="0.3">
      <c r="A83" s="146"/>
      <c r="B83" s="148"/>
      <c r="C83" s="148"/>
      <c r="D83" s="27" t="s">
        <v>20</v>
      </c>
      <c r="E83" s="28">
        <f t="shared" ref="E83" si="1044">IF($E$7=0,0,$E$7/$E$6*E82)</f>
        <v>0</v>
      </c>
      <c r="F83" s="28">
        <f t="shared" ref="F83" si="1045">IF($F$7=0,0,$F$7/$F$6*F82)</f>
        <v>0</v>
      </c>
      <c r="G83" s="28">
        <f t="shared" ref="G83" si="1046">IF($G$7=0,0,$G$7/$G$6*G82)</f>
        <v>0</v>
      </c>
      <c r="H83" s="28">
        <f t="shared" ref="H83" si="1047">IF($H$7=0,0,$H$7/$H$6*H82)</f>
        <v>0</v>
      </c>
      <c r="I83" s="142"/>
      <c r="J83" s="139"/>
      <c r="K83" s="29">
        <f t="shared" ref="K83" si="1048">IF($K$7=0,0,$K$7/$K$6*K82)</f>
        <v>0</v>
      </c>
      <c r="L83" s="28">
        <f t="shared" ref="L83" si="1049">IF($L$7=0,0,$L$7/$L$6*L82)</f>
        <v>0</v>
      </c>
      <c r="M83" s="28">
        <f t="shared" ref="M83" si="1050">IF($M$7=0,0,$M$7/$M$6*M82)</f>
        <v>0</v>
      </c>
      <c r="N83" s="28">
        <f t="shared" ref="N83" si="1051">IF($N$7=0,0,$N$7/$N$6*N82)</f>
        <v>0</v>
      </c>
      <c r="O83" s="142"/>
      <c r="P83" s="139"/>
      <c r="Q83" s="29">
        <f t="shared" ref="Q83" si="1052">IF($Q$7=0,0,$Q$7/$Q$6*Q82)</f>
        <v>0</v>
      </c>
      <c r="R83" s="28">
        <f t="shared" ref="R83" si="1053">IF($R$7=0,0,$R$7/$R$6*R82)</f>
        <v>0</v>
      </c>
      <c r="S83" s="28">
        <f t="shared" ref="S83" si="1054">IF($S$7=0,0,$S$7/$S$6*S82)</f>
        <v>0</v>
      </c>
      <c r="T83" s="28">
        <f t="shared" ref="T83" si="1055">IF($T$7=0,0,$T$7/$T$6*T82)</f>
        <v>0</v>
      </c>
      <c r="U83" s="142"/>
      <c r="V83" s="139"/>
      <c r="W83" s="29">
        <f t="shared" ref="W83" si="1056">IF($W$7=0,0,$W$7/$W$6*W82)</f>
        <v>0</v>
      </c>
      <c r="X83" s="28">
        <f t="shared" ref="X83" si="1057">IF($X$7=0,0,$X$7/$X$6*X82)</f>
        <v>0</v>
      </c>
      <c r="Y83" s="28">
        <f t="shared" ref="Y83" si="1058">IF($Y$7=0,0,$Y$7/$Y$6*Y82)</f>
        <v>0</v>
      </c>
      <c r="Z83" s="28">
        <f t="shared" ref="Z83" si="1059">IF($Z$7=0,0,$Z$7/$Z$6*Z82)</f>
        <v>0</v>
      </c>
      <c r="AA83" s="142"/>
      <c r="AB83" s="139"/>
      <c r="AC83" s="29">
        <f t="shared" si="384"/>
        <v>0</v>
      </c>
      <c r="AD83" s="28">
        <f t="shared" si="385"/>
        <v>0</v>
      </c>
      <c r="AE83" s="28">
        <f t="shared" si="386"/>
        <v>0</v>
      </c>
      <c r="AF83" s="28">
        <f t="shared" si="387"/>
        <v>0</v>
      </c>
      <c r="AG83" s="144"/>
      <c r="AH83" s="140"/>
      <c r="AI83" s="60">
        <f t="shared" si="388"/>
        <v>0</v>
      </c>
      <c r="AJ83" s="60">
        <f t="shared" si="389"/>
        <v>0</v>
      </c>
      <c r="AK83" s="60">
        <f t="shared" si="390"/>
        <v>0</v>
      </c>
      <c r="AL83" s="60">
        <f t="shared" si="391"/>
        <v>0</v>
      </c>
      <c r="AM83" s="142"/>
      <c r="AN83" s="139"/>
      <c r="AO83" s="60">
        <f t="shared" si="392"/>
        <v>0</v>
      </c>
      <c r="AP83" s="60">
        <f t="shared" si="393"/>
        <v>0</v>
      </c>
      <c r="AQ83" s="60">
        <f t="shared" si="394"/>
        <v>0</v>
      </c>
      <c r="AR83" s="114">
        <f t="shared" ref="AR83" si="1060">IF($AR$7=0,0,$AR$7/$AR$6*AR82)</f>
        <v>0</v>
      </c>
      <c r="AS83" s="142"/>
      <c r="AT83" s="139"/>
      <c r="AU83" s="137"/>
      <c r="AV83" s="135"/>
      <c r="AW83" s="119"/>
      <c r="AX83" s="130"/>
      <c r="AY83" s="124"/>
      <c r="AZ83" s="124"/>
      <c r="BA83" s="124"/>
      <c r="BB83" s="124"/>
      <c r="BC83" s="124"/>
      <c r="BD83" s="124"/>
      <c r="BE83" s="124"/>
      <c r="BF83" s="117"/>
    </row>
    <row r="84" spans="1:58" ht="15" customHeight="1" x14ac:dyDescent="0.25">
      <c r="A84" s="145">
        <v>39</v>
      </c>
      <c r="B84" s="147" t="str">
        <f>'Popis studenata'!B40</f>
        <v xml:space="preserve"> </v>
      </c>
      <c r="C84" s="147">
        <f>'Popis studenata'!C40</f>
        <v>0</v>
      </c>
      <c r="D84" s="22" t="s">
        <v>19</v>
      </c>
      <c r="E84" s="23"/>
      <c r="F84" s="24"/>
      <c r="G84" s="24"/>
      <c r="H84" s="24"/>
      <c r="I84" s="143">
        <f t="shared" ref="I84" si="1061">IF((E85+F85+G85+H85)&gt;$J$4,"GREŠKA",E85+F85+G85+H85)</f>
        <v>0</v>
      </c>
      <c r="J84" s="138" t="str">
        <f t="shared" ref="J84" si="1062">IF(I84=0,"NE",(IF(I84&gt;=($J$4/2),"DA","NE")))</f>
        <v>NE</v>
      </c>
      <c r="K84" s="23"/>
      <c r="L84" s="24"/>
      <c r="M84" s="24"/>
      <c r="N84" s="24"/>
      <c r="O84" s="143">
        <f t="shared" ref="O84" si="1063">IF((K85+L85+M85+N85)&gt;$P$4,"GREŠKA",K85+L85+M85+N85)</f>
        <v>0</v>
      </c>
      <c r="P84" s="138" t="str">
        <f t="shared" ref="P84" si="1064">IF(O84=0,"NE",(IF(O84&gt;=($P$4/2),"DA","NE")))</f>
        <v>NE</v>
      </c>
      <c r="Q84" s="23"/>
      <c r="R84" s="24"/>
      <c r="S84" s="24"/>
      <c r="T84" s="24"/>
      <c r="U84" s="143">
        <f t="shared" ref="U84" si="1065">IF((Q85+R85+S85+T85)&gt;$V$4,"GREŠKA",Q85+R85+S85+T85)</f>
        <v>0</v>
      </c>
      <c r="V84" s="138" t="str">
        <f t="shared" ref="V84" si="1066">IF(U84=0,"NE",(IF(U84&gt;=($V$4/2),"DA","NE")))</f>
        <v>NE</v>
      </c>
      <c r="W84" s="23"/>
      <c r="X84" s="24"/>
      <c r="Y84" s="24"/>
      <c r="Z84" s="24"/>
      <c r="AA84" s="143">
        <f t="shared" ref="AA84" si="1067">IF((W85+X85+Y85+Z85)&gt;$AB$4,"GREŠKA",W85+X85+Y85+Z85)</f>
        <v>0</v>
      </c>
      <c r="AB84" s="138" t="str">
        <f t="shared" ref="AB84" si="1068">IF(AA84=0,"NE",(IF(AA84&gt;=($AB$4/2),"DA","NE")))</f>
        <v>NE</v>
      </c>
      <c r="AC84" s="23"/>
      <c r="AD84" s="24"/>
      <c r="AE84" s="24"/>
      <c r="AF84" s="24"/>
      <c r="AG84" s="143">
        <f t="shared" ref="AG84" si="1069">IF((AC85+AD85+AE85+AF85)&gt;$AH$4,"GREŠKA",AC85+AD85+AE85+AF85)</f>
        <v>0</v>
      </c>
      <c r="AH84" s="138" t="str">
        <f t="shared" ref="AH84" si="1070">IF(AG84=0,"NE",(IF(AG84&gt;=($AH$4/2),"DA","NE")))</f>
        <v>NE</v>
      </c>
      <c r="AI84" s="23"/>
      <c r="AJ84" s="24"/>
      <c r="AK84" s="24"/>
      <c r="AL84" s="24"/>
      <c r="AM84" s="141">
        <f t="shared" ref="AM84" si="1071">IF((AI85+AJ85+AK85+AL85)&gt;$AN$4,"GREŠKA",AI85+AJ85+AK85+AL85)</f>
        <v>0</v>
      </c>
      <c r="AN84" s="138" t="str">
        <f t="shared" ref="AN84" si="1072">IF(AM84=0,"NE",(IF(AM84&gt;=($AN$4/2),"DA","NE")))</f>
        <v>NE</v>
      </c>
      <c r="AO84" s="23"/>
      <c r="AP84" s="24"/>
      <c r="AQ84" s="24"/>
      <c r="AR84" s="24"/>
      <c r="AS84" s="141">
        <f t="shared" ref="AS84" si="1073">IF((AO85+AP85+AQ85+AR85)&gt;$AT$4,"GREŠKA",AO85+AP85+AQ85+AR85)</f>
        <v>0</v>
      </c>
      <c r="AT84" s="138" t="str">
        <f t="shared" ref="AT84" si="1074">IF(AS84=0,"NE",(IF(AS84&gt;=($AT$4/2),"DA","NE")))</f>
        <v>NE</v>
      </c>
      <c r="AU84" s="136">
        <f t="shared" ref="AU84" si="1075">IF(AND(J84="da",P84="da",V84="da",AB84="da",AH84="da",AN84="da",AT84="da"),I84+O84+U84+AA84+AS84+AM84+AG84,0)</f>
        <v>0</v>
      </c>
      <c r="AV84" s="134" t="str">
        <f t="shared" ref="AV84" si="1076">IF(OR(COUNTIF(J84:AT85,"ne")&gt;3,COUNTIF(J84:AT85,"ne")=0),"NE",COUNTIF(J84:AT85,"ne"))</f>
        <v>NE</v>
      </c>
      <c r="AW84" s="118" t="str">
        <f t="shared" ref="AW84" si="1077">IF(SUM(COUNTBLANK(E84:H84),COUNTBLANK(K84:N84),COUNTBLANK(Q84:T84),COUNTBLANK(W84:Z84),COUNTBLANK(AC84:AF84),COUNTBLANK(AI84:AL84),COUNTBLANK(AO84:AR84))=28,"NE","DA")</f>
        <v>NE</v>
      </c>
      <c r="AX84" s="129"/>
      <c r="AY84" s="123" t="str">
        <f>J84</f>
        <v>NE</v>
      </c>
      <c r="AZ84" s="123" t="str">
        <f>P84</f>
        <v>NE</v>
      </c>
      <c r="BA84" s="123" t="str">
        <f>V84</f>
        <v>NE</v>
      </c>
      <c r="BB84" s="123" t="str">
        <f>AB84</f>
        <v>NE</v>
      </c>
      <c r="BC84" s="123" t="str">
        <f>AH84</f>
        <v>NE</v>
      </c>
      <c r="BD84" s="123" t="str">
        <f>AN84</f>
        <v>NE</v>
      </c>
      <c r="BE84" s="123" t="str">
        <f>AT84</f>
        <v>NE</v>
      </c>
      <c r="BF84" s="116" t="str">
        <f t="shared" ref="BF84" si="1078">IF(AU84&lt;50, "NE",IF(AU84&lt;60,2,IF(AU84&lt;75,3,IF(AU84&lt;90,4,5))))</f>
        <v>NE</v>
      </c>
    </row>
    <row r="85" spans="1:58" ht="15.75" customHeight="1" thickBot="1" x14ac:dyDescent="0.3">
      <c r="A85" s="146"/>
      <c r="B85" s="148"/>
      <c r="C85" s="148"/>
      <c r="D85" s="27" t="s">
        <v>20</v>
      </c>
      <c r="E85" s="28">
        <f t="shared" ref="E85" si="1079">IF($E$7=0,0,$E$7/$E$6*E84)</f>
        <v>0</v>
      </c>
      <c r="F85" s="28">
        <f t="shared" ref="F85" si="1080">IF($F$7=0,0,$F$7/$F$6*F84)</f>
        <v>0</v>
      </c>
      <c r="G85" s="28">
        <f t="shared" ref="G85" si="1081">IF($G$7=0,0,$G$7/$G$6*G84)</f>
        <v>0</v>
      </c>
      <c r="H85" s="28">
        <f t="shared" ref="H85" si="1082">IF($H$7=0,0,$H$7/$H$6*H84)</f>
        <v>0</v>
      </c>
      <c r="I85" s="142"/>
      <c r="J85" s="139"/>
      <c r="K85" s="29">
        <f t="shared" ref="K85" si="1083">IF($K$7=0,0,$K$7/$K$6*K84)</f>
        <v>0</v>
      </c>
      <c r="L85" s="28">
        <f t="shared" ref="L85" si="1084">IF($L$7=0,0,$L$7/$L$6*L84)</f>
        <v>0</v>
      </c>
      <c r="M85" s="28">
        <f t="shared" ref="M85" si="1085">IF($M$7=0,0,$M$7/$M$6*M84)</f>
        <v>0</v>
      </c>
      <c r="N85" s="28">
        <f t="shared" ref="N85" si="1086">IF($N$7=0,0,$N$7/$N$6*N84)</f>
        <v>0</v>
      </c>
      <c r="O85" s="142"/>
      <c r="P85" s="139"/>
      <c r="Q85" s="29">
        <f t="shared" ref="Q85" si="1087">IF($Q$7=0,0,$Q$7/$Q$6*Q84)</f>
        <v>0</v>
      </c>
      <c r="R85" s="28">
        <f t="shared" ref="R85" si="1088">IF($R$7=0,0,$R$7/$R$6*R84)</f>
        <v>0</v>
      </c>
      <c r="S85" s="28">
        <f t="shared" ref="S85" si="1089">IF($S$7=0,0,$S$7/$S$6*S84)</f>
        <v>0</v>
      </c>
      <c r="T85" s="28">
        <f t="shared" ref="T85" si="1090">IF($T$7=0,0,$T$7/$T$6*T84)</f>
        <v>0</v>
      </c>
      <c r="U85" s="142"/>
      <c r="V85" s="139"/>
      <c r="W85" s="29">
        <f t="shared" ref="W85" si="1091">IF($W$7=0,0,$W$7/$W$6*W84)</f>
        <v>0</v>
      </c>
      <c r="X85" s="28">
        <f t="shared" ref="X85" si="1092">IF($X$7=0,0,$X$7/$X$6*X84)</f>
        <v>0</v>
      </c>
      <c r="Y85" s="28">
        <f t="shared" ref="Y85" si="1093">IF($Y$7=0,0,$Y$7/$Y$6*Y84)</f>
        <v>0</v>
      </c>
      <c r="Z85" s="28">
        <f t="shared" ref="Z85" si="1094">IF($Z$7=0,0,$Z$7/$Z$6*Z84)</f>
        <v>0</v>
      </c>
      <c r="AA85" s="142"/>
      <c r="AB85" s="139"/>
      <c r="AC85" s="29">
        <f t="shared" si="384"/>
        <v>0</v>
      </c>
      <c r="AD85" s="28">
        <f t="shared" si="385"/>
        <v>0</v>
      </c>
      <c r="AE85" s="28">
        <f t="shared" si="386"/>
        <v>0</v>
      </c>
      <c r="AF85" s="28">
        <f t="shared" si="387"/>
        <v>0</v>
      </c>
      <c r="AG85" s="144"/>
      <c r="AH85" s="140"/>
      <c r="AI85" s="60">
        <f t="shared" si="388"/>
        <v>0</v>
      </c>
      <c r="AJ85" s="60">
        <f t="shared" si="389"/>
        <v>0</v>
      </c>
      <c r="AK85" s="60">
        <f t="shared" si="390"/>
        <v>0</v>
      </c>
      <c r="AL85" s="60">
        <f t="shared" si="391"/>
        <v>0</v>
      </c>
      <c r="AM85" s="142"/>
      <c r="AN85" s="139"/>
      <c r="AO85" s="60">
        <f t="shared" si="392"/>
        <v>0</v>
      </c>
      <c r="AP85" s="60">
        <f t="shared" si="393"/>
        <v>0</v>
      </c>
      <c r="AQ85" s="60">
        <f t="shared" si="394"/>
        <v>0</v>
      </c>
      <c r="AR85" s="114">
        <f t="shared" ref="AR85" si="1095">IF($AR$7=0,0,$AR$7/$AR$6*AR84)</f>
        <v>0</v>
      </c>
      <c r="AS85" s="142"/>
      <c r="AT85" s="139"/>
      <c r="AU85" s="137"/>
      <c r="AV85" s="135"/>
      <c r="AW85" s="119"/>
      <c r="AX85" s="130"/>
      <c r="AY85" s="124"/>
      <c r="AZ85" s="124"/>
      <c r="BA85" s="124"/>
      <c r="BB85" s="124"/>
      <c r="BC85" s="124"/>
      <c r="BD85" s="124"/>
      <c r="BE85" s="124"/>
      <c r="BF85" s="117"/>
    </row>
    <row r="86" spans="1:58" ht="15" customHeight="1" x14ac:dyDescent="0.25">
      <c r="A86" s="145">
        <v>40</v>
      </c>
      <c r="B86" s="147" t="str">
        <f>'Popis studenata'!B41</f>
        <v xml:space="preserve"> </v>
      </c>
      <c r="C86" s="147">
        <f>'Popis studenata'!C41</f>
        <v>0</v>
      </c>
      <c r="D86" s="22" t="s">
        <v>19</v>
      </c>
      <c r="E86" s="23"/>
      <c r="F86" s="24"/>
      <c r="G86" s="24"/>
      <c r="H86" s="24"/>
      <c r="I86" s="143">
        <f t="shared" ref="I86" si="1096">IF((E87+F87+G87+H87)&gt;$J$4,"GREŠKA",E87+F87+G87+H87)</f>
        <v>0</v>
      </c>
      <c r="J86" s="138" t="str">
        <f t="shared" ref="J86" si="1097">IF(I86=0,"NE",(IF(I86&gt;=($J$4/2),"DA","NE")))</f>
        <v>NE</v>
      </c>
      <c r="K86" s="23"/>
      <c r="L86" s="24"/>
      <c r="M86" s="24"/>
      <c r="N86" s="24"/>
      <c r="O86" s="143">
        <f t="shared" ref="O86" si="1098">IF((K87+L87+M87+N87)&gt;$P$4,"GREŠKA",K87+L87+M87+N87)</f>
        <v>0</v>
      </c>
      <c r="P86" s="138" t="str">
        <f t="shared" ref="P86" si="1099">IF(O86=0,"NE",(IF(O86&gt;=($P$4/2),"DA","NE")))</f>
        <v>NE</v>
      </c>
      <c r="Q86" s="23"/>
      <c r="R86" s="24"/>
      <c r="S86" s="24"/>
      <c r="T86" s="24"/>
      <c r="U86" s="143">
        <f t="shared" ref="U86" si="1100">IF((Q87+R87+S87+T87)&gt;$V$4,"GREŠKA",Q87+R87+S87+T87)</f>
        <v>0</v>
      </c>
      <c r="V86" s="138" t="str">
        <f t="shared" ref="V86" si="1101">IF(U86=0,"NE",(IF(U86&gt;=($V$4/2),"DA","NE")))</f>
        <v>NE</v>
      </c>
      <c r="W86" s="23"/>
      <c r="X86" s="24"/>
      <c r="Y86" s="24"/>
      <c r="Z86" s="24"/>
      <c r="AA86" s="143">
        <f t="shared" ref="AA86" si="1102">IF((W87+X87+Y87+Z87)&gt;$AB$4,"GREŠKA",W87+X87+Y87+Z87)</f>
        <v>0</v>
      </c>
      <c r="AB86" s="138" t="str">
        <f t="shared" ref="AB86" si="1103">IF(AA86=0,"NE",(IF(AA86&gt;=($AB$4/2),"DA","NE")))</f>
        <v>NE</v>
      </c>
      <c r="AC86" s="23"/>
      <c r="AD86" s="24"/>
      <c r="AE86" s="24"/>
      <c r="AF86" s="24"/>
      <c r="AG86" s="143">
        <f t="shared" ref="AG86" si="1104">IF((AC87+AD87+AE87+AF87)&gt;$AH$4,"GREŠKA",AC87+AD87+AE87+AF87)</f>
        <v>0</v>
      </c>
      <c r="AH86" s="138" t="str">
        <f t="shared" ref="AH86" si="1105">IF(AG86=0,"NE",(IF(AG86&gt;=($AH$4/2),"DA","NE")))</f>
        <v>NE</v>
      </c>
      <c r="AI86" s="23"/>
      <c r="AJ86" s="24"/>
      <c r="AK86" s="24"/>
      <c r="AL86" s="24"/>
      <c r="AM86" s="141">
        <f t="shared" ref="AM86" si="1106">IF((AI87+AJ87+AK87+AL87)&gt;$AN$4,"GREŠKA",AI87+AJ87+AK87+AL87)</f>
        <v>0</v>
      </c>
      <c r="AN86" s="138" t="str">
        <f t="shared" ref="AN86" si="1107">IF(AM86=0,"NE",(IF(AM86&gt;=($AN$4/2),"DA","NE")))</f>
        <v>NE</v>
      </c>
      <c r="AO86" s="23"/>
      <c r="AP86" s="24"/>
      <c r="AQ86" s="24"/>
      <c r="AR86" s="24"/>
      <c r="AS86" s="141">
        <f t="shared" ref="AS86" si="1108">IF((AO87+AP87+AQ87+AR87)&gt;$AT$4,"GREŠKA",AO87+AP87+AQ87+AR87)</f>
        <v>0</v>
      </c>
      <c r="AT86" s="138" t="str">
        <f t="shared" ref="AT86" si="1109">IF(AS86=0,"NE",(IF(AS86&gt;=($AT$4/2),"DA","NE")))</f>
        <v>NE</v>
      </c>
      <c r="AU86" s="136">
        <f t="shared" ref="AU86" si="1110">IF(AND(J86="da",P86="da",V86="da",AB86="da",AH86="da",AN86="da",AT86="da"),I86+O86+U86+AA86+AS86+AM86+AG86,0)</f>
        <v>0</v>
      </c>
      <c r="AV86" s="134" t="str">
        <f t="shared" ref="AV86" si="1111">IF(OR(COUNTIF(J86:AT87,"ne")&gt;3,COUNTIF(J86:AT87,"ne")=0),"NE",COUNTIF(J86:AT87,"ne"))</f>
        <v>NE</v>
      </c>
      <c r="AW86" s="118" t="str">
        <f t="shared" ref="AW86" si="1112">IF(SUM(COUNTBLANK(E86:H86),COUNTBLANK(K86:N86),COUNTBLANK(Q86:T86),COUNTBLANK(W86:Z86),COUNTBLANK(AC86:AF86),COUNTBLANK(AI86:AL86),COUNTBLANK(AO86:AR86))=28,"NE","DA")</f>
        <v>NE</v>
      </c>
      <c r="AX86" s="129"/>
      <c r="AY86" s="123" t="str">
        <f>J86</f>
        <v>NE</v>
      </c>
      <c r="AZ86" s="123" t="str">
        <f>P86</f>
        <v>NE</v>
      </c>
      <c r="BA86" s="123" t="str">
        <f>V86</f>
        <v>NE</v>
      </c>
      <c r="BB86" s="123" t="str">
        <f>AB86</f>
        <v>NE</v>
      </c>
      <c r="BC86" s="123" t="str">
        <f>AH86</f>
        <v>NE</v>
      </c>
      <c r="BD86" s="123" t="str">
        <f>AN86</f>
        <v>NE</v>
      </c>
      <c r="BE86" s="123" t="str">
        <f>AT86</f>
        <v>NE</v>
      </c>
      <c r="BF86" s="116" t="str">
        <f t="shared" ref="BF86" si="1113">IF(AU86&lt;50, "NE",IF(AU86&lt;60,2,IF(AU86&lt;75,3,IF(AU86&lt;90,4,5))))</f>
        <v>NE</v>
      </c>
    </row>
    <row r="87" spans="1:58" ht="15.75" customHeight="1" thickBot="1" x14ac:dyDescent="0.3">
      <c r="A87" s="146"/>
      <c r="B87" s="148"/>
      <c r="C87" s="148"/>
      <c r="D87" s="27" t="s">
        <v>20</v>
      </c>
      <c r="E87" s="28">
        <f t="shared" ref="E87" si="1114">IF($E$7=0,0,$E$7/$E$6*E86)</f>
        <v>0</v>
      </c>
      <c r="F87" s="28">
        <f t="shared" ref="F87" si="1115">IF($F$7=0,0,$F$7/$F$6*F86)</f>
        <v>0</v>
      </c>
      <c r="G87" s="28">
        <f t="shared" ref="G87" si="1116">IF($G$7=0,0,$G$7/$G$6*G86)</f>
        <v>0</v>
      </c>
      <c r="H87" s="28">
        <f t="shared" ref="H87" si="1117">IF($H$7=0,0,$H$7/$H$6*H86)</f>
        <v>0</v>
      </c>
      <c r="I87" s="142"/>
      <c r="J87" s="139"/>
      <c r="K87" s="29">
        <f t="shared" ref="K87" si="1118">IF($K$7=0,0,$K$7/$K$6*K86)</f>
        <v>0</v>
      </c>
      <c r="L87" s="28">
        <f t="shared" ref="L87" si="1119">IF($L$7=0,0,$L$7/$L$6*L86)</f>
        <v>0</v>
      </c>
      <c r="M87" s="28">
        <f t="shared" ref="M87" si="1120">IF($M$7=0,0,$M$7/$M$6*M86)</f>
        <v>0</v>
      </c>
      <c r="N87" s="28">
        <f t="shared" ref="N87" si="1121">IF($N$7=0,0,$N$7/$N$6*N86)</f>
        <v>0</v>
      </c>
      <c r="O87" s="142"/>
      <c r="P87" s="139"/>
      <c r="Q87" s="29">
        <f t="shared" ref="Q87" si="1122">IF($Q$7=0,0,$Q$7/$Q$6*Q86)</f>
        <v>0</v>
      </c>
      <c r="R87" s="28">
        <f t="shared" ref="R87" si="1123">IF($R$7=0,0,$R$7/$R$6*R86)</f>
        <v>0</v>
      </c>
      <c r="S87" s="28">
        <f t="shared" ref="S87" si="1124">IF($S$7=0,0,$S$7/$S$6*S86)</f>
        <v>0</v>
      </c>
      <c r="T87" s="28">
        <f t="shared" ref="T87" si="1125">IF($T$7=0,0,$T$7/$T$6*T86)</f>
        <v>0</v>
      </c>
      <c r="U87" s="142"/>
      <c r="V87" s="139"/>
      <c r="W87" s="29">
        <f t="shared" ref="W87" si="1126">IF($W$7=0,0,$W$7/$W$6*W86)</f>
        <v>0</v>
      </c>
      <c r="X87" s="28">
        <f t="shared" ref="X87" si="1127">IF($X$7=0,0,$X$7/$X$6*X86)</f>
        <v>0</v>
      </c>
      <c r="Y87" s="28">
        <f t="shared" ref="Y87" si="1128">IF($Y$7=0,0,$Y$7/$Y$6*Y86)</f>
        <v>0</v>
      </c>
      <c r="Z87" s="28">
        <f t="shared" ref="Z87" si="1129">IF($Z$7=0,0,$Z$7/$Z$6*Z86)</f>
        <v>0</v>
      </c>
      <c r="AA87" s="142"/>
      <c r="AB87" s="139"/>
      <c r="AC87" s="29">
        <f t="shared" si="384"/>
        <v>0</v>
      </c>
      <c r="AD87" s="28">
        <f t="shared" si="385"/>
        <v>0</v>
      </c>
      <c r="AE87" s="28">
        <f t="shared" si="386"/>
        <v>0</v>
      </c>
      <c r="AF87" s="28">
        <f t="shared" si="387"/>
        <v>0</v>
      </c>
      <c r="AG87" s="144"/>
      <c r="AH87" s="140"/>
      <c r="AI87" s="60">
        <f t="shared" si="388"/>
        <v>0</v>
      </c>
      <c r="AJ87" s="60">
        <f t="shared" si="389"/>
        <v>0</v>
      </c>
      <c r="AK87" s="60">
        <f t="shared" si="390"/>
        <v>0</v>
      </c>
      <c r="AL87" s="60">
        <f t="shared" si="391"/>
        <v>0</v>
      </c>
      <c r="AM87" s="142"/>
      <c r="AN87" s="139"/>
      <c r="AO87" s="60">
        <f t="shared" si="392"/>
        <v>0</v>
      </c>
      <c r="AP87" s="60">
        <f t="shared" si="393"/>
        <v>0</v>
      </c>
      <c r="AQ87" s="60">
        <f t="shared" si="394"/>
        <v>0</v>
      </c>
      <c r="AR87" s="114">
        <f t="shared" ref="AR87" si="1130">IF($AR$7=0,0,$AR$7/$AR$6*AR86)</f>
        <v>0</v>
      </c>
      <c r="AS87" s="142"/>
      <c r="AT87" s="139"/>
      <c r="AU87" s="137"/>
      <c r="AV87" s="135"/>
      <c r="AW87" s="119"/>
      <c r="AX87" s="130"/>
      <c r="AY87" s="124"/>
      <c r="AZ87" s="124"/>
      <c r="BA87" s="124"/>
      <c r="BB87" s="124"/>
      <c r="BC87" s="124"/>
      <c r="BD87" s="124"/>
      <c r="BE87" s="124"/>
      <c r="BF87" s="117"/>
    </row>
    <row r="88" spans="1:58" ht="15" customHeight="1" x14ac:dyDescent="0.25">
      <c r="A88" s="145">
        <v>41</v>
      </c>
      <c r="B88" s="147" t="str">
        <f>'Popis studenata'!B42</f>
        <v xml:space="preserve"> </v>
      </c>
      <c r="C88" s="147">
        <f>'Popis studenata'!C42</f>
        <v>0</v>
      </c>
      <c r="D88" s="22" t="s">
        <v>19</v>
      </c>
      <c r="E88" s="23"/>
      <c r="F88" s="24"/>
      <c r="G88" s="24"/>
      <c r="H88" s="24"/>
      <c r="I88" s="143">
        <f t="shared" ref="I88" si="1131">IF((E89+F89+G89+H89)&gt;$J$4,"GREŠKA",E89+F89+G89+H89)</f>
        <v>0</v>
      </c>
      <c r="J88" s="138" t="str">
        <f t="shared" ref="J88" si="1132">IF(I88=0,"NE",(IF(I88&gt;=($J$4/2),"DA","NE")))</f>
        <v>NE</v>
      </c>
      <c r="K88" s="23"/>
      <c r="L88" s="24"/>
      <c r="M88" s="24"/>
      <c r="N88" s="24"/>
      <c r="O88" s="143">
        <f t="shared" ref="O88" si="1133">IF((K89+L89+M89+N89)&gt;$P$4,"GREŠKA",K89+L89+M89+N89)</f>
        <v>0</v>
      </c>
      <c r="P88" s="138" t="str">
        <f t="shared" ref="P88" si="1134">IF(O88=0,"NE",(IF(O88&gt;=($P$4/2),"DA","NE")))</f>
        <v>NE</v>
      </c>
      <c r="Q88" s="23"/>
      <c r="R88" s="24"/>
      <c r="S88" s="24"/>
      <c r="T88" s="24"/>
      <c r="U88" s="143">
        <f t="shared" ref="U88" si="1135">IF((Q89+R89+S89+T89)&gt;$V$4,"GREŠKA",Q89+R89+S89+T89)</f>
        <v>0</v>
      </c>
      <c r="V88" s="138" t="str">
        <f t="shared" ref="V88" si="1136">IF(U88=0,"NE",(IF(U88&gt;=($V$4/2),"DA","NE")))</f>
        <v>NE</v>
      </c>
      <c r="W88" s="23"/>
      <c r="X88" s="24"/>
      <c r="Y88" s="24"/>
      <c r="Z88" s="24"/>
      <c r="AA88" s="143">
        <f t="shared" ref="AA88" si="1137">IF((W89+X89+Y89+Z89)&gt;$AB$4,"GREŠKA",W89+X89+Y89+Z89)</f>
        <v>0</v>
      </c>
      <c r="AB88" s="138" t="str">
        <f t="shared" ref="AB88" si="1138">IF(AA88=0,"NE",(IF(AA88&gt;=($AB$4/2),"DA","NE")))</f>
        <v>NE</v>
      </c>
      <c r="AC88" s="23"/>
      <c r="AD88" s="24"/>
      <c r="AE88" s="24"/>
      <c r="AF88" s="24"/>
      <c r="AG88" s="143">
        <f t="shared" ref="AG88" si="1139">IF((AC89+AD89+AE89+AF89)&gt;$AH$4,"GREŠKA",AC89+AD89+AE89+AF89)</f>
        <v>0</v>
      </c>
      <c r="AH88" s="138" t="str">
        <f t="shared" ref="AH88" si="1140">IF(AG88=0,"NE",(IF(AG88&gt;=($AH$4/2),"DA","NE")))</f>
        <v>NE</v>
      </c>
      <c r="AI88" s="23"/>
      <c r="AJ88" s="24"/>
      <c r="AK88" s="24"/>
      <c r="AL88" s="24"/>
      <c r="AM88" s="141">
        <f t="shared" ref="AM88" si="1141">IF((AI89+AJ89+AK89+AL89)&gt;$AN$4,"GREŠKA",AI89+AJ89+AK89+AL89)</f>
        <v>0</v>
      </c>
      <c r="AN88" s="138" t="str">
        <f t="shared" ref="AN88" si="1142">IF(AM88=0,"NE",(IF(AM88&gt;=($AN$4/2),"DA","NE")))</f>
        <v>NE</v>
      </c>
      <c r="AO88" s="23"/>
      <c r="AP88" s="24"/>
      <c r="AQ88" s="24"/>
      <c r="AR88" s="24"/>
      <c r="AS88" s="141">
        <f t="shared" ref="AS88" si="1143">IF((AO89+AP89+AQ89+AR89)&gt;$AT$4,"GREŠKA",AO89+AP89+AQ89+AR89)</f>
        <v>0</v>
      </c>
      <c r="AT88" s="138" t="str">
        <f t="shared" ref="AT88" si="1144">IF(AS88=0,"NE",(IF(AS88&gt;=($AT$4/2),"DA","NE")))</f>
        <v>NE</v>
      </c>
      <c r="AU88" s="136">
        <f t="shared" ref="AU88" si="1145">IF(AND(J88="da",P88="da",V88="da",AB88="da",AH88="da",AN88="da",AT88="da"),I88+O88+U88+AA88+AS88+AM88+AG88,0)</f>
        <v>0</v>
      </c>
      <c r="AV88" s="134" t="str">
        <f t="shared" ref="AV88" si="1146">IF(OR(COUNTIF(J88:AT89,"ne")&gt;3,COUNTIF(J88:AT89,"ne")=0),"NE",COUNTIF(J88:AT89,"ne"))</f>
        <v>NE</v>
      </c>
      <c r="AW88" s="118" t="str">
        <f t="shared" ref="AW88" si="1147">IF(SUM(COUNTBLANK(E88:H88),COUNTBLANK(K88:N88),COUNTBLANK(Q88:T88),COUNTBLANK(W88:Z88),COUNTBLANK(AC88:AF88),COUNTBLANK(AI88:AL88),COUNTBLANK(AO88:AR88))=28,"NE","DA")</f>
        <v>NE</v>
      </c>
      <c r="AX88" s="129"/>
      <c r="AY88" s="123" t="str">
        <f>J88</f>
        <v>NE</v>
      </c>
      <c r="AZ88" s="123" t="str">
        <f>P88</f>
        <v>NE</v>
      </c>
      <c r="BA88" s="123" t="str">
        <f>V88</f>
        <v>NE</v>
      </c>
      <c r="BB88" s="123" t="str">
        <f>AB88</f>
        <v>NE</v>
      </c>
      <c r="BC88" s="123" t="str">
        <f>AH88</f>
        <v>NE</v>
      </c>
      <c r="BD88" s="123" t="str">
        <f>AN88</f>
        <v>NE</v>
      </c>
      <c r="BE88" s="123" t="str">
        <f>AT88</f>
        <v>NE</v>
      </c>
      <c r="BF88" s="116" t="str">
        <f t="shared" ref="BF88" si="1148">IF(AU88&lt;50, "NE",IF(AU88&lt;60,2,IF(AU88&lt;75,3,IF(AU88&lt;90,4,5))))</f>
        <v>NE</v>
      </c>
    </row>
    <row r="89" spans="1:58" ht="15.75" customHeight="1" thickBot="1" x14ac:dyDescent="0.3">
      <c r="A89" s="146"/>
      <c r="B89" s="148"/>
      <c r="C89" s="148"/>
      <c r="D89" s="27" t="s">
        <v>20</v>
      </c>
      <c r="E89" s="28">
        <f t="shared" ref="E89" si="1149">IF($E$7=0,0,$E$7/$E$6*E88)</f>
        <v>0</v>
      </c>
      <c r="F89" s="28">
        <f t="shared" ref="F89" si="1150">IF($F$7=0,0,$F$7/$F$6*F88)</f>
        <v>0</v>
      </c>
      <c r="G89" s="28">
        <f t="shared" ref="G89" si="1151">IF($G$7=0,0,$G$7/$G$6*G88)</f>
        <v>0</v>
      </c>
      <c r="H89" s="28">
        <f t="shared" ref="H89" si="1152">IF($H$7=0,0,$H$7/$H$6*H88)</f>
        <v>0</v>
      </c>
      <c r="I89" s="142"/>
      <c r="J89" s="139"/>
      <c r="K89" s="29">
        <f t="shared" ref="K89" si="1153">IF($K$7=0,0,$K$7/$K$6*K88)</f>
        <v>0</v>
      </c>
      <c r="L89" s="28">
        <f t="shared" ref="L89" si="1154">IF($L$7=0,0,$L$7/$L$6*L88)</f>
        <v>0</v>
      </c>
      <c r="M89" s="28">
        <f t="shared" ref="M89" si="1155">IF($M$7=0,0,$M$7/$M$6*M88)</f>
        <v>0</v>
      </c>
      <c r="N89" s="28">
        <f t="shared" ref="N89" si="1156">IF($N$7=0,0,$N$7/$N$6*N88)</f>
        <v>0</v>
      </c>
      <c r="O89" s="142"/>
      <c r="P89" s="139"/>
      <c r="Q89" s="29">
        <f t="shared" ref="Q89" si="1157">IF($Q$7=0,0,$Q$7/$Q$6*Q88)</f>
        <v>0</v>
      </c>
      <c r="R89" s="28">
        <f t="shared" ref="R89" si="1158">IF($R$7=0,0,$R$7/$R$6*R88)</f>
        <v>0</v>
      </c>
      <c r="S89" s="28">
        <f t="shared" ref="S89" si="1159">IF($S$7=0,0,$S$7/$S$6*S88)</f>
        <v>0</v>
      </c>
      <c r="T89" s="28">
        <f t="shared" ref="T89" si="1160">IF($T$7=0,0,$T$7/$T$6*T88)</f>
        <v>0</v>
      </c>
      <c r="U89" s="142"/>
      <c r="V89" s="139"/>
      <c r="W89" s="29">
        <f t="shared" ref="W89" si="1161">IF($W$7=0,0,$W$7/$W$6*W88)</f>
        <v>0</v>
      </c>
      <c r="X89" s="28">
        <f t="shared" ref="X89" si="1162">IF($X$7=0,0,$X$7/$X$6*X88)</f>
        <v>0</v>
      </c>
      <c r="Y89" s="28">
        <f t="shared" ref="Y89" si="1163">IF($Y$7=0,0,$Y$7/$Y$6*Y88)</f>
        <v>0</v>
      </c>
      <c r="Z89" s="28">
        <f t="shared" ref="Z89" si="1164">IF($Z$7=0,0,$Z$7/$Z$6*Z88)</f>
        <v>0</v>
      </c>
      <c r="AA89" s="142"/>
      <c r="AB89" s="139"/>
      <c r="AC89" s="29">
        <f t="shared" si="384"/>
        <v>0</v>
      </c>
      <c r="AD89" s="28">
        <f t="shared" si="385"/>
        <v>0</v>
      </c>
      <c r="AE89" s="28">
        <f t="shared" si="386"/>
        <v>0</v>
      </c>
      <c r="AF89" s="28">
        <f t="shared" si="387"/>
        <v>0</v>
      </c>
      <c r="AG89" s="144"/>
      <c r="AH89" s="140"/>
      <c r="AI89" s="60">
        <f t="shared" si="388"/>
        <v>0</v>
      </c>
      <c r="AJ89" s="60">
        <f t="shared" si="389"/>
        <v>0</v>
      </c>
      <c r="AK89" s="60">
        <f t="shared" si="390"/>
        <v>0</v>
      </c>
      <c r="AL89" s="60">
        <f t="shared" si="391"/>
        <v>0</v>
      </c>
      <c r="AM89" s="142"/>
      <c r="AN89" s="139"/>
      <c r="AO89" s="60">
        <f t="shared" si="392"/>
        <v>0</v>
      </c>
      <c r="AP89" s="60">
        <f t="shared" si="393"/>
        <v>0</v>
      </c>
      <c r="AQ89" s="60">
        <f t="shared" si="394"/>
        <v>0</v>
      </c>
      <c r="AR89" s="114">
        <f t="shared" ref="AR89" si="1165">IF($AR$7=0,0,$AR$7/$AR$6*AR88)</f>
        <v>0</v>
      </c>
      <c r="AS89" s="142"/>
      <c r="AT89" s="139"/>
      <c r="AU89" s="137"/>
      <c r="AV89" s="135"/>
      <c r="AW89" s="119"/>
      <c r="AX89" s="130"/>
      <c r="AY89" s="124"/>
      <c r="AZ89" s="124"/>
      <c r="BA89" s="124"/>
      <c r="BB89" s="124"/>
      <c r="BC89" s="124"/>
      <c r="BD89" s="124"/>
      <c r="BE89" s="124"/>
      <c r="BF89" s="117"/>
    </row>
    <row r="90" spans="1:58" ht="15" customHeight="1" x14ac:dyDescent="0.25">
      <c r="A90" s="145">
        <v>42</v>
      </c>
      <c r="B90" s="147" t="str">
        <f>'Popis studenata'!B43</f>
        <v xml:space="preserve"> </v>
      </c>
      <c r="C90" s="147">
        <f>'Popis studenata'!C43</f>
        <v>0</v>
      </c>
      <c r="D90" s="22" t="s">
        <v>19</v>
      </c>
      <c r="E90" s="23"/>
      <c r="F90" s="24"/>
      <c r="G90" s="24"/>
      <c r="H90" s="24"/>
      <c r="I90" s="143">
        <f t="shared" ref="I90" si="1166">IF((E91+F91+G91+H91)&gt;$J$4,"GREŠKA",E91+F91+G91+H91)</f>
        <v>0</v>
      </c>
      <c r="J90" s="138" t="str">
        <f t="shared" ref="J90" si="1167">IF(I90=0,"NE",(IF(I90&gt;=($J$4/2),"DA","NE")))</f>
        <v>NE</v>
      </c>
      <c r="K90" s="23"/>
      <c r="L90" s="24"/>
      <c r="M90" s="24"/>
      <c r="N90" s="24"/>
      <c r="O90" s="143">
        <f t="shared" ref="O90" si="1168">IF((K91+L91+M91+N91)&gt;$P$4,"GREŠKA",K91+L91+M91+N91)</f>
        <v>0</v>
      </c>
      <c r="P90" s="138" t="str">
        <f t="shared" ref="P90" si="1169">IF(O90=0,"NE",(IF(O90&gt;=($P$4/2),"DA","NE")))</f>
        <v>NE</v>
      </c>
      <c r="Q90" s="23"/>
      <c r="R90" s="24"/>
      <c r="S90" s="24"/>
      <c r="T90" s="24"/>
      <c r="U90" s="143">
        <f t="shared" ref="U90" si="1170">IF((Q91+R91+S91+T91)&gt;$V$4,"GREŠKA",Q91+R91+S91+T91)</f>
        <v>0</v>
      </c>
      <c r="V90" s="138" t="str">
        <f t="shared" ref="V90" si="1171">IF(U90=0,"NE",(IF(U90&gt;=($V$4/2),"DA","NE")))</f>
        <v>NE</v>
      </c>
      <c r="W90" s="23"/>
      <c r="X90" s="24"/>
      <c r="Y90" s="24"/>
      <c r="Z90" s="24"/>
      <c r="AA90" s="143">
        <f t="shared" ref="AA90" si="1172">IF((W91+X91+Y91+Z91)&gt;$AB$4,"GREŠKA",W91+X91+Y91+Z91)</f>
        <v>0</v>
      </c>
      <c r="AB90" s="138" t="str">
        <f t="shared" ref="AB90" si="1173">IF(AA90=0,"NE",(IF(AA90&gt;=($AB$4/2),"DA","NE")))</f>
        <v>NE</v>
      </c>
      <c r="AC90" s="23"/>
      <c r="AD90" s="24"/>
      <c r="AE90" s="24"/>
      <c r="AF90" s="24"/>
      <c r="AG90" s="143">
        <f t="shared" ref="AG90" si="1174">IF((AC91+AD91+AE91+AF91)&gt;$AH$4,"GREŠKA",AC91+AD91+AE91+AF91)</f>
        <v>0</v>
      </c>
      <c r="AH90" s="138" t="str">
        <f t="shared" ref="AH90" si="1175">IF(AG90=0,"NE",(IF(AG90&gt;=($AH$4/2),"DA","NE")))</f>
        <v>NE</v>
      </c>
      <c r="AI90" s="23"/>
      <c r="AJ90" s="24"/>
      <c r="AK90" s="24"/>
      <c r="AL90" s="24"/>
      <c r="AM90" s="141">
        <f t="shared" ref="AM90" si="1176">IF((AI91+AJ91+AK91+AL91)&gt;$AN$4,"GREŠKA",AI91+AJ91+AK91+AL91)</f>
        <v>0</v>
      </c>
      <c r="AN90" s="138" t="str">
        <f t="shared" ref="AN90" si="1177">IF(AM90=0,"NE",(IF(AM90&gt;=($AN$4/2),"DA","NE")))</f>
        <v>NE</v>
      </c>
      <c r="AO90" s="23"/>
      <c r="AP90" s="24"/>
      <c r="AQ90" s="24"/>
      <c r="AR90" s="24"/>
      <c r="AS90" s="141">
        <f t="shared" ref="AS90" si="1178">IF((AO91+AP91+AQ91+AR91)&gt;$AT$4,"GREŠKA",AO91+AP91+AQ91+AR91)</f>
        <v>0</v>
      </c>
      <c r="AT90" s="138" t="str">
        <f t="shared" ref="AT90" si="1179">IF(AS90=0,"NE",(IF(AS90&gt;=($AT$4/2),"DA","NE")))</f>
        <v>NE</v>
      </c>
      <c r="AU90" s="136">
        <f t="shared" ref="AU90" si="1180">IF(AND(J90="da",P90="da",V90="da",AB90="da",AH90="da",AN90="da",AT90="da"),I90+O90+U90+AA90+AS90+AM90+AG90,0)</f>
        <v>0</v>
      </c>
      <c r="AV90" s="134" t="str">
        <f t="shared" ref="AV90" si="1181">IF(OR(COUNTIF(J90:AT91,"ne")&gt;3,COUNTIF(J90:AT91,"ne")=0),"NE",COUNTIF(J90:AT91,"ne"))</f>
        <v>NE</v>
      </c>
      <c r="AW90" s="118" t="str">
        <f t="shared" ref="AW90" si="1182">IF(SUM(COUNTBLANK(E90:H90),COUNTBLANK(K90:N90),COUNTBLANK(Q90:T90),COUNTBLANK(W90:Z90),COUNTBLANK(AC90:AF90),COUNTBLANK(AI90:AL90),COUNTBLANK(AO90:AR90))=28,"NE","DA")</f>
        <v>NE</v>
      </c>
      <c r="AX90" s="129"/>
      <c r="AY90" s="123" t="str">
        <f>J90</f>
        <v>NE</v>
      </c>
      <c r="AZ90" s="123" t="str">
        <f>P90</f>
        <v>NE</v>
      </c>
      <c r="BA90" s="123" t="str">
        <f>V90</f>
        <v>NE</v>
      </c>
      <c r="BB90" s="123" t="str">
        <f>AB90</f>
        <v>NE</v>
      </c>
      <c r="BC90" s="123" t="str">
        <f>AH90</f>
        <v>NE</v>
      </c>
      <c r="BD90" s="123" t="str">
        <f>AN90</f>
        <v>NE</v>
      </c>
      <c r="BE90" s="123" t="str">
        <f>AT90</f>
        <v>NE</v>
      </c>
      <c r="BF90" s="116" t="str">
        <f t="shared" ref="BF90" si="1183">IF(AU90&lt;50, "NE",IF(AU90&lt;60,2,IF(AU90&lt;75,3,IF(AU90&lt;90,4,5))))</f>
        <v>NE</v>
      </c>
    </row>
    <row r="91" spans="1:58" ht="15.75" customHeight="1" thickBot="1" x14ac:dyDescent="0.3">
      <c r="A91" s="146"/>
      <c r="B91" s="148"/>
      <c r="C91" s="148"/>
      <c r="D91" s="27" t="s">
        <v>20</v>
      </c>
      <c r="E91" s="28">
        <f t="shared" ref="E91" si="1184">IF($E$7=0,0,$E$7/$E$6*E90)</f>
        <v>0</v>
      </c>
      <c r="F91" s="28">
        <f t="shared" ref="F91" si="1185">IF($F$7=0,0,$F$7/$F$6*F90)</f>
        <v>0</v>
      </c>
      <c r="G91" s="28">
        <f t="shared" ref="G91" si="1186">IF($G$7=0,0,$G$7/$G$6*G90)</f>
        <v>0</v>
      </c>
      <c r="H91" s="28">
        <f t="shared" ref="H91" si="1187">IF($H$7=0,0,$H$7/$H$6*H90)</f>
        <v>0</v>
      </c>
      <c r="I91" s="142"/>
      <c r="J91" s="139"/>
      <c r="K91" s="29">
        <f t="shared" ref="K91" si="1188">IF($K$7=0,0,$K$7/$K$6*K90)</f>
        <v>0</v>
      </c>
      <c r="L91" s="28">
        <f t="shared" ref="L91" si="1189">IF($L$7=0,0,$L$7/$L$6*L90)</f>
        <v>0</v>
      </c>
      <c r="M91" s="28">
        <f t="shared" ref="M91" si="1190">IF($M$7=0,0,$M$7/$M$6*M90)</f>
        <v>0</v>
      </c>
      <c r="N91" s="28">
        <f t="shared" ref="N91" si="1191">IF($N$7=0,0,$N$7/$N$6*N90)</f>
        <v>0</v>
      </c>
      <c r="O91" s="142"/>
      <c r="P91" s="139"/>
      <c r="Q91" s="29">
        <f t="shared" ref="Q91" si="1192">IF($Q$7=0,0,$Q$7/$Q$6*Q90)</f>
        <v>0</v>
      </c>
      <c r="R91" s="28">
        <f t="shared" ref="R91" si="1193">IF($R$7=0,0,$R$7/$R$6*R90)</f>
        <v>0</v>
      </c>
      <c r="S91" s="28">
        <f t="shared" ref="S91" si="1194">IF($S$7=0,0,$S$7/$S$6*S90)</f>
        <v>0</v>
      </c>
      <c r="T91" s="28">
        <f t="shared" ref="T91" si="1195">IF($T$7=0,0,$T$7/$T$6*T90)</f>
        <v>0</v>
      </c>
      <c r="U91" s="142"/>
      <c r="V91" s="139"/>
      <c r="W91" s="29">
        <f t="shared" ref="W91" si="1196">IF($W$7=0,0,$W$7/$W$6*W90)</f>
        <v>0</v>
      </c>
      <c r="X91" s="28">
        <f t="shared" ref="X91" si="1197">IF($X$7=0,0,$X$7/$X$6*X90)</f>
        <v>0</v>
      </c>
      <c r="Y91" s="28">
        <f t="shared" ref="Y91" si="1198">IF($Y$7=0,0,$Y$7/$Y$6*Y90)</f>
        <v>0</v>
      </c>
      <c r="Z91" s="28">
        <f t="shared" ref="Z91" si="1199">IF($Z$7=0,0,$Z$7/$Z$6*Z90)</f>
        <v>0</v>
      </c>
      <c r="AA91" s="142"/>
      <c r="AB91" s="139"/>
      <c r="AC91" s="29">
        <f t="shared" si="384"/>
        <v>0</v>
      </c>
      <c r="AD91" s="28">
        <f t="shared" si="385"/>
        <v>0</v>
      </c>
      <c r="AE91" s="28">
        <f t="shared" si="386"/>
        <v>0</v>
      </c>
      <c r="AF91" s="28">
        <f t="shared" si="387"/>
        <v>0</v>
      </c>
      <c r="AG91" s="144"/>
      <c r="AH91" s="140"/>
      <c r="AI91" s="60">
        <f t="shared" si="388"/>
        <v>0</v>
      </c>
      <c r="AJ91" s="60">
        <f t="shared" si="389"/>
        <v>0</v>
      </c>
      <c r="AK91" s="60">
        <f t="shared" si="390"/>
        <v>0</v>
      </c>
      <c r="AL91" s="60">
        <f t="shared" si="391"/>
        <v>0</v>
      </c>
      <c r="AM91" s="142"/>
      <c r="AN91" s="139"/>
      <c r="AO91" s="60">
        <f t="shared" si="392"/>
        <v>0</v>
      </c>
      <c r="AP91" s="60">
        <f t="shared" si="393"/>
        <v>0</v>
      </c>
      <c r="AQ91" s="60">
        <f t="shared" si="394"/>
        <v>0</v>
      </c>
      <c r="AR91" s="114">
        <f t="shared" ref="AR91" si="1200">IF($AR$7=0,0,$AR$7/$AR$6*AR90)</f>
        <v>0</v>
      </c>
      <c r="AS91" s="142"/>
      <c r="AT91" s="139"/>
      <c r="AU91" s="137"/>
      <c r="AV91" s="135"/>
      <c r="AW91" s="119"/>
      <c r="AX91" s="130"/>
      <c r="AY91" s="124"/>
      <c r="AZ91" s="124"/>
      <c r="BA91" s="124"/>
      <c r="BB91" s="124"/>
      <c r="BC91" s="124"/>
      <c r="BD91" s="124"/>
      <c r="BE91" s="124"/>
      <c r="BF91" s="117"/>
    </row>
    <row r="92" spans="1:58" ht="15" customHeight="1" x14ac:dyDescent="0.25">
      <c r="A92" s="145">
        <v>43</v>
      </c>
      <c r="B92" s="147" t="str">
        <f>'Popis studenata'!B44</f>
        <v xml:space="preserve"> </v>
      </c>
      <c r="C92" s="147">
        <f>'Popis studenata'!C44</f>
        <v>0</v>
      </c>
      <c r="D92" s="22" t="s">
        <v>19</v>
      </c>
      <c r="E92" s="23"/>
      <c r="F92" s="24"/>
      <c r="G92" s="24"/>
      <c r="H92" s="24"/>
      <c r="I92" s="143">
        <f t="shared" ref="I92" si="1201">IF((E93+F93+G93+H93)&gt;$J$4,"GREŠKA",E93+F93+G93+H93)</f>
        <v>0</v>
      </c>
      <c r="J92" s="138" t="str">
        <f t="shared" ref="J92" si="1202">IF(I92=0,"NE",(IF(I92&gt;=($J$4/2),"DA","NE")))</f>
        <v>NE</v>
      </c>
      <c r="K92" s="23"/>
      <c r="L92" s="24"/>
      <c r="M92" s="24"/>
      <c r="N92" s="24"/>
      <c r="O92" s="143">
        <f t="shared" ref="O92" si="1203">IF((K93+L93+M93+N93)&gt;$P$4,"GREŠKA",K93+L93+M93+N93)</f>
        <v>0</v>
      </c>
      <c r="P92" s="138" t="str">
        <f t="shared" ref="P92" si="1204">IF(O92=0,"NE",(IF(O92&gt;=($P$4/2),"DA","NE")))</f>
        <v>NE</v>
      </c>
      <c r="Q92" s="23"/>
      <c r="R92" s="24"/>
      <c r="S92" s="24"/>
      <c r="T92" s="24"/>
      <c r="U92" s="143">
        <f t="shared" ref="U92" si="1205">IF((Q93+R93+S93+T93)&gt;$V$4,"GREŠKA",Q93+R93+S93+T93)</f>
        <v>0</v>
      </c>
      <c r="V92" s="138" t="str">
        <f t="shared" ref="V92" si="1206">IF(U92=0,"NE",(IF(U92&gt;=($V$4/2),"DA","NE")))</f>
        <v>NE</v>
      </c>
      <c r="W92" s="23"/>
      <c r="X92" s="24"/>
      <c r="Y92" s="24"/>
      <c r="Z92" s="24"/>
      <c r="AA92" s="143">
        <f t="shared" ref="AA92" si="1207">IF((W93+X93+Y93+Z93)&gt;$AB$4,"GREŠKA",W93+X93+Y93+Z93)</f>
        <v>0</v>
      </c>
      <c r="AB92" s="138" t="str">
        <f t="shared" ref="AB92" si="1208">IF(AA92=0,"NE",(IF(AA92&gt;=($AB$4/2),"DA","NE")))</f>
        <v>NE</v>
      </c>
      <c r="AC92" s="23"/>
      <c r="AD92" s="24"/>
      <c r="AE92" s="24"/>
      <c r="AF92" s="24"/>
      <c r="AG92" s="143">
        <f t="shared" ref="AG92" si="1209">IF((AC93+AD93+AE93+AF93)&gt;$AH$4,"GREŠKA",AC93+AD93+AE93+AF93)</f>
        <v>0</v>
      </c>
      <c r="AH92" s="138" t="str">
        <f t="shared" ref="AH92" si="1210">IF(AG92=0,"NE",(IF(AG92&gt;=($AH$4/2),"DA","NE")))</f>
        <v>NE</v>
      </c>
      <c r="AI92" s="23"/>
      <c r="AJ92" s="24"/>
      <c r="AK92" s="24"/>
      <c r="AL92" s="24"/>
      <c r="AM92" s="141">
        <f t="shared" ref="AM92" si="1211">IF((AI93+AJ93+AK93+AL93)&gt;$AN$4,"GREŠKA",AI93+AJ93+AK93+AL93)</f>
        <v>0</v>
      </c>
      <c r="AN92" s="138" t="str">
        <f t="shared" ref="AN92" si="1212">IF(AM92=0,"NE",(IF(AM92&gt;=($AN$4/2),"DA","NE")))</f>
        <v>NE</v>
      </c>
      <c r="AO92" s="23"/>
      <c r="AP92" s="24"/>
      <c r="AQ92" s="24"/>
      <c r="AR92" s="24"/>
      <c r="AS92" s="141">
        <f t="shared" ref="AS92" si="1213">IF((AO93+AP93+AQ93+AR93)&gt;$AT$4,"GREŠKA",AO93+AP93+AQ93+AR93)</f>
        <v>0</v>
      </c>
      <c r="AT92" s="138" t="str">
        <f t="shared" ref="AT92" si="1214">IF(AS92=0,"NE",(IF(AS92&gt;=($AT$4/2),"DA","NE")))</f>
        <v>NE</v>
      </c>
      <c r="AU92" s="136">
        <f t="shared" ref="AU92" si="1215">IF(AND(J92="da",P92="da",V92="da",AB92="da",AH92="da",AN92="da",AT92="da"),I92+O92+U92+AA92+AS92+AM92+AG92,0)</f>
        <v>0</v>
      </c>
      <c r="AV92" s="134" t="str">
        <f t="shared" ref="AV92" si="1216">IF(OR(COUNTIF(J92:AT93,"ne")&gt;3,COUNTIF(J92:AT93,"ne")=0),"NE",COUNTIF(J92:AT93,"ne"))</f>
        <v>NE</v>
      </c>
      <c r="AW92" s="118" t="str">
        <f t="shared" ref="AW92" si="1217">IF(SUM(COUNTBLANK(E92:H92),COUNTBLANK(K92:N92),COUNTBLANK(Q92:T92),COUNTBLANK(W92:Z92),COUNTBLANK(AC92:AF92),COUNTBLANK(AI92:AL92),COUNTBLANK(AO92:AR92))=28,"NE","DA")</f>
        <v>NE</v>
      </c>
      <c r="AX92" s="129"/>
      <c r="AY92" s="123" t="str">
        <f>J92</f>
        <v>NE</v>
      </c>
      <c r="AZ92" s="123" t="str">
        <f>P92</f>
        <v>NE</v>
      </c>
      <c r="BA92" s="123" t="str">
        <f>V92</f>
        <v>NE</v>
      </c>
      <c r="BB92" s="123" t="str">
        <f>AB92</f>
        <v>NE</v>
      </c>
      <c r="BC92" s="123" t="str">
        <f>AH92</f>
        <v>NE</v>
      </c>
      <c r="BD92" s="123" t="str">
        <f>AN92</f>
        <v>NE</v>
      </c>
      <c r="BE92" s="123" t="str">
        <f>AT92</f>
        <v>NE</v>
      </c>
      <c r="BF92" s="116" t="str">
        <f t="shared" ref="BF92" si="1218">IF(AU92&lt;50, "NE",IF(AU92&lt;60,2,IF(AU92&lt;75,3,IF(AU92&lt;90,4,5))))</f>
        <v>NE</v>
      </c>
    </row>
    <row r="93" spans="1:58" ht="15.75" customHeight="1" thickBot="1" x14ac:dyDescent="0.3">
      <c r="A93" s="146"/>
      <c r="B93" s="148"/>
      <c r="C93" s="148"/>
      <c r="D93" s="27" t="s">
        <v>20</v>
      </c>
      <c r="E93" s="28">
        <f t="shared" ref="E93" si="1219">IF($E$7=0,0,$E$7/$E$6*E92)</f>
        <v>0</v>
      </c>
      <c r="F93" s="28">
        <f t="shared" ref="F93" si="1220">IF($F$7=0,0,$F$7/$F$6*F92)</f>
        <v>0</v>
      </c>
      <c r="G93" s="28">
        <f t="shared" ref="G93" si="1221">IF($G$7=0,0,$G$7/$G$6*G92)</f>
        <v>0</v>
      </c>
      <c r="H93" s="28">
        <f t="shared" ref="H93" si="1222">IF($H$7=0,0,$H$7/$H$6*H92)</f>
        <v>0</v>
      </c>
      <c r="I93" s="142"/>
      <c r="J93" s="139"/>
      <c r="K93" s="29">
        <f t="shared" ref="K93" si="1223">IF($K$7=0,0,$K$7/$K$6*K92)</f>
        <v>0</v>
      </c>
      <c r="L93" s="28">
        <f t="shared" ref="L93" si="1224">IF($L$7=0,0,$L$7/$L$6*L92)</f>
        <v>0</v>
      </c>
      <c r="M93" s="28">
        <f t="shared" ref="M93" si="1225">IF($M$7=0,0,$M$7/$M$6*M92)</f>
        <v>0</v>
      </c>
      <c r="N93" s="28">
        <f t="shared" ref="N93" si="1226">IF($N$7=0,0,$N$7/$N$6*N92)</f>
        <v>0</v>
      </c>
      <c r="O93" s="142"/>
      <c r="P93" s="139"/>
      <c r="Q93" s="29">
        <f t="shared" ref="Q93" si="1227">IF($Q$7=0,0,$Q$7/$Q$6*Q92)</f>
        <v>0</v>
      </c>
      <c r="R93" s="28">
        <f t="shared" ref="R93" si="1228">IF($R$7=0,0,$R$7/$R$6*R92)</f>
        <v>0</v>
      </c>
      <c r="S93" s="28">
        <f t="shared" ref="S93" si="1229">IF($S$7=0,0,$S$7/$S$6*S92)</f>
        <v>0</v>
      </c>
      <c r="T93" s="28">
        <f t="shared" ref="T93" si="1230">IF($T$7=0,0,$T$7/$T$6*T92)</f>
        <v>0</v>
      </c>
      <c r="U93" s="142"/>
      <c r="V93" s="139"/>
      <c r="W93" s="29">
        <f t="shared" ref="W93" si="1231">IF($W$7=0,0,$W$7/$W$6*W92)</f>
        <v>0</v>
      </c>
      <c r="X93" s="28">
        <f t="shared" ref="X93" si="1232">IF($X$7=0,0,$X$7/$X$6*X92)</f>
        <v>0</v>
      </c>
      <c r="Y93" s="28">
        <f t="shared" ref="Y93" si="1233">IF($Y$7=0,0,$Y$7/$Y$6*Y92)</f>
        <v>0</v>
      </c>
      <c r="Z93" s="28">
        <f t="shared" ref="Z93" si="1234">IF($Z$7=0,0,$Z$7/$Z$6*Z92)</f>
        <v>0</v>
      </c>
      <c r="AA93" s="142"/>
      <c r="AB93" s="139"/>
      <c r="AC93" s="29">
        <f t="shared" si="384"/>
        <v>0</v>
      </c>
      <c r="AD93" s="28">
        <f t="shared" si="385"/>
        <v>0</v>
      </c>
      <c r="AE93" s="28">
        <f t="shared" si="386"/>
        <v>0</v>
      </c>
      <c r="AF93" s="28">
        <f t="shared" si="387"/>
        <v>0</v>
      </c>
      <c r="AG93" s="144"/>
      <c r="AH93" s="140"/>
      <c r="AI93" s="60">
        <f t="shared" si="388"/>
        <v>0</v>
      </c>
      <c r="AJ93" s="60">
        <f t="shared" si="389"/>
        <v>0</v>
      </c>
      <c r="AK93" s="60">
        <f t="shared" si="390"/>
        <v>0</v>
      </c>
      <c r="AL93" s="60">
        <f t="shared" si="391"/>
        <v>0</v>
      </c>
      <c r="AM93" s="142"/>
      <c r="AN93" s="139"/>
      <c r="AO93" s="60">
        <f t="shared" si="392"/>
        <v>0</v>
      </c>
      <c r="AP93" s="60">
        <f t="shared" si="393"/>
        <v>0</v>
      </c>
      <c r="AQ93" s="60">
        <f t="shared" si="394"/>
        <v>0</v>
      </c>
      <c r="AR93" s="114">
        <f t="shared" ref="AR93" si="1235">IF($AR$7=0,0,$AR$7/$AR$6*AR92)</f>
        <v>0</v>
      </c>
      <c r="AS93" s="142"/>
      <c r="AT93" s="139"/>
      <c r="AU93" s="137"/>
      <c r="AV93" s="135"/>
      <c r="AW93" s="119"/>
      <c r="AX93" s="130"/>
      <c r="AY93" s="124"/>
      <c r="AZ93" s="124"/>
      <c r="BA93" s="124"/>
      <c r="BB93" s="124"/>
      <c r="BC93" s="124"/>
      <c r="BD93" s="124"/>
      <c r="BE93" s="124"/>
      <c r="BF93" s="117"/>
    </row>
    <row r="94" spans="1:58" ht="15" customHeight="1" x14ac:dyDescent="0.25">
      <c r="A94" s="145">
        <v>44</v>
      </c>
      <c r="B94" s="147" t="str">
        <f>'Popis studenata'!B45</f>
        <v xml:space="preserve"> </v>
      </c>
      <c r="C94" s="147">
        <f>'Popis studenata'!C45</f>
        <v>0</v>
      </c>
      <c r="D94" s="22" t="s">
        <v>19</v>
      </c>
      <c r="E94" s="23"/>
      <c r="F94" s="24"/>
      <c r="G94" s="24"/>
      <c r="H94" s="24"/>
      <c r="I94" s="143">
        <f t="shared" ref="I94" si="1236">IF((E95+F95+G95+H95)&gt;$J$4,"GREŠKA",E95+F95+G95+H95)</f>
        <v>0</v>
      </c>
      <c r="J94" s="138" t="str">
        <f t="shared" ref="J94" si="1237">IF(I94=0,"NE",(IF(I94&gt;=($J$4/2),"DA","NE")))</f>
        <v>NE</v>
      </c>
      <c r="K94" s="23"/>
      <c r="L94" s="24"/>
      <c r="M94" s="24"/>
      <c r="N94" s="24"/>
      <c r="O94" s="143">
        <f t="shared" ref="O94" si="1238">IF((K95+L95+M95+N95)&gt;$P$4,"GREŠKA",K95+L95+M95+N95)</f>
        <v>0</v>
      </c>
      <c r="P94" s="138" t="str">
        <f t="shared" ref="P94" si="1239">IF(O94=0,"NE",(IF(O94&gt;=($P$4/2),"DA","NE")))</f>
        <v>NE</v>
      </c>
      <c r="Q94" s="23"/>
      <c r="R94" s="24"/>
      <c r="S94" s="24"/>
      <c r="T94" s="24"/>
      <c r="U94" s="143">
        <f t="shared" ref="U94" si="1240">IF((Q95+R95+S95+T95)&gt;$V$4,"GREŠKA",Q95+R95+S95+T95)</f>
        <v>0</v>
      </c>
      <c r="V94" s="138" t="str">
        <f t="shared" ref="V94" si="1241">IF(U94=0,"NE",(IF(U94&gt;=($V$4/2),"DA","NE")))</f>
        <v>NE</v>
      </c>
      <c r="W94" s="23"/>
      <c r="X94" s="24"/>
      <c r="Y94" s="24"/>
      <c r="Z94" s="24"/>
      <c r="AA94" s="143">
        <f t="shared" ref="AA94" si="1242">IF((W95+X95+Y95+Z95)&gt;$AB$4,"GREŠKA",W95+X95+Y95+Z95)</f>
        <v>0</v>
      </c>
      <c r="AB94" s="138" t="str">
        <f t="shared" ref="AB94" si="1243">IF(AA94=0,"NE",(IF(AA94&gt;=($AB$4/2),"DA","NE")))</f>
        <v>NE</v>
      </c>
      <c r="AC94" s="23"/>
      <c r="AD94" s="24"/>
      <c r="AE94" s="24"/>
      <c r="AF94" s="24"/>
      <c r="AG94" s="143">
        <f t="shared" ref="AG94" si="1244">IF((AC95+AD95+AE95+AF95)&gt;$AH$4,"GREŠKA",AC95+AD95+AE95+AF95)</f>
        <v>0</v>
      </c>
      <c r="AH94" s="138" t="str">
        <f t="shared" ref="AH94" si="1245">IF(AG94=0,"NE",(IF(AG94&gt;=($AH$4/2),"DA","NE")))</f>
        <v>NE</v>
      </c>
      <c r="AI94" s="23"/>
      <c r="AJ94" s="24"/>
      <c r="AK94" s="24"/>
      <c r="AL94" s="24"/>
      <c r="AM94" s="141">
        <f t="shared" ref="AM94" si="1246">IF((AI95+AJ95+AK95+AL95)&gt;$AN$4,"GREŠKA",AI95+AJ95+AK95+AL95)</f>
        <v>0</v>
      </c>
      <c r="AN94" s="138" t="str">
        <f t="shared" ref="AN94" si="1247">IF(AM94=0,"NE",(IF(AM94&gt;=($AN$4/2),"DA","NE")))</f>
        <v>NE</v>
      </c>
      <c r="AO94" s="23"/>
      <c r="AP94" s="24"/>
      <c r="AQ94" s="24"/>
      <c r="AR94" s="24"/>
      <c r="AS94" s="141">
        <f t="shared" ref="AS94" si="1248">IF((AO95+AP95+AQ95+AR95)&gt;$AT$4,"GREŠKA",AO95+AP95+AQ95+AR95)</f>
        <v>0</v>
      </c>
      <c r="AT94" s="138" t="str">
        <f t="shared" ref="AT94" si="1249">IF(AS94=0,"NE",(IF(AS94&gt;=($AT$4/2),"DA","NE")))</f>
        <v>NE</v>
      </c>
      <c r="AU94" s="136">
        <f t="shared" ref="AU94" si="1250">IF(AND(J94="da",P94="da",V94="da",AB94="da",AH94="da",AN94="da",AT94="da"),I94+O94+U94+AA94+AS94+AM94+AG94,0)</f>
        <v>0</v>
      </c>
      <c r="AV94" s="134" t="str">
        <f t="shared" ref="AV94" si="1251">IF(OR(COUNTIF(J94:AT95,"ne")&gt;3,COUNTIF(J94:AT95,"ne")=0),"NE",COUNTIF(J94:AT95,"ne"))</f>
        <v>NE</v>
      </c>
      <c r="AW94" s="118" t="str">
        <f t="shared" ref="AW94" si="1252">IF(SUM(COUNTBLANK(E94:H94),COUNTBLANK(K94:N94),COUNTBLANK(Q94:T94),COUNTBLANK(W94:Z94),COUNTBLANK(AC94:AF94),COUNTBLANK(AI94:AL94),COUNTBLANK(AO94:AR94))=28,"NE","DA")</f>
        <v>NE</v>
      </c>
      <c r="AX94" s="129"/>
      <c r="AY94" s="123" t="str">
        <f>J94</f>
        <v>NE</v>
      </c>
      <c r="AZ94" s="123" t="str">
        <f>P94</f>
        <v>NE</v>
      </c>
      <c r="BA94" s="123" t="str">
        <f>V94</f>
        <v>NE</v>
      </c>
      <c r="BB94" s="123" t="str">
        <f>AB94</f>
        <v>NE</v>
      </c>
      <c r="BC94" s="123" t="str">
        <f>AH94</f>
        <v>NE</v>
      </c>
      <c r="BD94" s="123" t="str">
        <f>AN94</f>
        <v>NE</v>
      </c>
      <c r="BE94" s="123" t="str">
        <f>AT94</f>
        <v>NE</v>
      </c>
      <c r="BF94" s="116" t="str">
        <f t="shared" ref="BF94" si="1253">IF(AU94&lt;50, "NE",IF(AU94&lt;60,2,IF(AU94&lt;75,3,IF(AU94&lt;90,4,5))))</f>
        <v>NE</v>
      </c>
    </row>
    <row r="95" spans="1:58" ht="15.75" customHeight="1" thickBot="1" x14ac:dyDescent="0.3">
      <c r="A95" s="146"/>
      <c r="B95" s="148"/>
      <c r="C95" s="148"/>
      <c r="D95" s="27" t="s">
        <v>20</v>
      </c>
      <c r="E95" s="28">
        <f t="shared" ref="E95" si="1254">IF($E$7=0,0,$E$7/$E$6*E94)</f>
        <v>0</v>
      </c>
      <c r="F95" s="28">
        <f t="shared" ref="F95" si="1255">IF($F$7=0,0,$F$7/$F$6*F94)</f>
        <v>0</v>
      </c>
      <c r="G95" s="28">
        <f t="shared" ref="G95" si="1256">IF($G$7=0,0,$G$7/$G$6*G94)</f>
        <v>0</v>
      </c>
      <c r="H95" s="28">
        <f t="shared" ref="H95" si="1257">IF($H$7=0,0,$H$7/$H$6*H94)</f>
        <v>0</v>
      </c>
      <c r="I95" s="142"/>
      <c r="J95" s="139"/>
      <c r="K95" s="29">
        <f t="shared" ref="K95" si="1258">IF($K$7=0,0,$K$7/$K$6*K94)</f>
        <v>0</v>
      </c>
      <c r="L95" s="28">
        <f t="shared" ref="L95" si="1259">IF($L$7=0,0,$L$7/$L$6*L94)</f>
        <v>0</v>
      </c>
      <c r="M95" s="28">
        <f t="shared" ref="M95" si="1260">IF($M$7=0,0,$M$7/$M$6*M94)</f>
        <v>0</v>
      </c>
      <c r="N95" s="28">
        <f t="shared" ref="N95" si="1261">IF($N$7=0,0,$N$7/$N$6*N94)</f>
        <v>0</v>
      </c>
      <c r="O95" s="142"/>
      <c r="P95" s="139"/>
      <c r="Q95" s="29">
        <f t="shared" ref="Q95" si="1262">IF($Q$7=0,0,$Q$7/$Q$6*Q94)</f>
        <v>0</v>
      </c>
      <c r="R95" s="28">
        <f t="shared" ref="R95" si="1263">IF($R$7=0,0,$R$7/$R$6*R94)</f>
        <v>0</v>
      </c>
      <c r="S95" s="28">
        <f t="shared" ref="S95" si="1264">IF($S$7=0,0,$S$7/$S$6*S94)</f>
        <v>0</v>
      </c>
      <c r="T95" s="28">
        <f t="shared" ref="T95" si="1265">IF($T$7=0,0,$T$7/$T$6*T94)</f>
        <v>0</v>
      </c>
      <c r="U95" s="142"/>
      <c r="V95" s="139"/>
      <c r="W95" s="29">
        <f t="shared" ref="W95" si="1266">IF($W$7=0,0,$W$7/$W$6*W94)</f>
        <v>0</v>
      </c>
      <c r="X95" s="28">
        <f t="shared" ref="X95" si="1267">IF($X$7=0,0,$X$7/$X$6*X94)</f>
        <v>0</v>
      </c>
      <c r="Y95" s="28">
        <f t="shared" ref="Y95" si="1268">IF($Y$7=0,0,$Y$7/$Y$6*Y94)</f>
        <v>0</v>
      </c>
      <c r="Z95" s="28">
        <f t="shared" ref="Z95" si="1269">IF($Z$7=0,0,$Z$7/$Z$6*Z94)</f>
        <v>0</v>
      </c>
      <c r="AA95" s="142"/>
      <c r="AB95" s="139"/>
      <c r="AC95" s="29">
        <f t="shared" si="384"/>
        <v>0</v>
      </c>
      <c r="AD95" s="28">
        <f t="shared" si="385"/>
        <v>0</v>
      </c>
      <c r="AE95" s="28">
        <f t="shared" si="386"/>
        <v>0</v>
      </c>
      <c r="AF95" s="28">
        <f t="shared" si="387"/>
        <v>0</v>
      </c>
      <c r="AG95" s="144"/>
      <c r="AH95" s="140"/>
      <c r="AI95" s="60">
        <f t="shared" si="388"/>
        <v>0</v>
      </c>
      <c r="AJ95" s="60">
        <f t="shared" si="389"/>
        <v>0</v>
      </c>
      <c r="AK95" s="60">
        <f t="shared" si="390"/>
        <v>0</v>
      </c>
      <c r="AL95" s="60">
        <f t="shared" si="391"/>
        <v>0</v>
      </c>
      <c r="AM95" s="142"/>
      <c r="AN95" s="139"/>
      <c r="AO95" s="60">
        <f t="shared" si="392"/>
        <v>0</v>
      </c>
      <c r="AP95" s="60">
        <f t="shared" si="393"/>
        <v>0</v>
      </c>
      <c r="AQ95" s="60">
        <f t="shared" si="394"/>
        <v>0</v>
      </c>
      <c r="AR95" s="114">
        <f t="shared" ref="AR95" si="1270">IF($AR$7=0,0,$AR$7/$AR$6*AR94)</f>
        <v>0</v>
      </c>
      <c r="AS95" s="142"/>
      <c r="AT95" s="139"/>
      <c r="AU95" s="137"/>
      <c r="AV95" s="135"/>
      <c r="AW95" s="119"/>
      <c r="AX95" s="130"/>
      <c r="AY95" s="124"/>
      <c r="AZ95" s="124"/>
      <c r="BA95" s="124"/>
      <c r="BB95" s="124"/>
      <c r="BC95" s="124"/>
      <c r="BD95" s="124"/>
      <c r="BE95" s="124"/>
      <c r="BF95" s="117"/>
    </row>
    <row r="96" spans="1:58" ht="15" customHeight="1" x14ac:dyDescent="0.25">
      <c r="A96" s="145">
        <v>45</v>
      </c>
      <c r="B96" s="147" t="str">
        <f>'Popis studenata'!B46</f>
        <v xml:space="preserve"> </v>
      </c>
      <c r="C96" s="147">
        <f>'Popis studenata'!C46</f>
        <v>0</v>
      </c>
      <c r="D96" s="22" t="s">
        <v>19</v>
      </c>
      <c r="E96" s="23"/>
      <c r="F96" s="24"/>
      <c r="G96" s="24"/>
      <c r="H96" s="24"/>
      <c r="I96" s="143">
        <f t="shared" ref="I96" si="1271">IF((E97+F97+G97+H97)&gt;$J$4,"GREŠKA",E97+F97+G97+H97)</f>
        <v>0</v>
      </c>
      <c r="J96" s="138" t="str">
        <f t="shared" ref="J96" si="1272">IF(I96=0,"NE",(IF(I96&gt;=($J$4/2),"DA","NE")))</f>
        <v>NE</v>
      </c>
      <c r="K96" s="23"/>
      <c r="L96" s="24"/>
      <c r="M96" s="24"/>
      <c r="N96" s="24"/>
      <c r="O96" s="143">
        <f t="shared" ref="O96" si="1273">IF((K97+L97+M97+N97)&gt;$P$4,"GREŠKA",K97+L97+M97+N97)</f>
        <v>0</v>
      </c>
      <c r="P96" s="138" t="str">
        <f t="shared" ref="P96" si="1274">IF(O96=0,"NE",(IF(O96&gt;=($P$4/2),"DA","NE")))</f>
        <v>NE</v>
      </c>
      <c r="Q96" s="23"/>
      <c r="R96" s="24"/>
      <c r="S96" s="24"/>
      <c r="T96" s="24"/>
      <c r="U96" s="143">
        <f t="shared" ref="U96" si="1275">IF((Q97+R97+S97+T97)&gt;$V$4,"GREŠKA",Q97+R97+S97+T97)</f>
        <v>0</v>
      </c>
      <c r="V96" s="138" t="str">
        <f t="shared" ref="V96" si="1276">IF(U96=0,"NE",(IF(U96&gt;=($V$4/2),"DA","NE")))</f>
        <v>NE</v>
      </c>
      <c r="W96" s="23"/>
      <c r="X96" s="24"/>
      <c r="Y96" s="24"/>
      <c r="Z96" s="24"/>
      <c r="AA96" s="143">
        <f t="shared" ref="AA96" si="1277">IF((W97+X97+Y97+Z97)&gt;$AB$4,"GREŠKA",W97+X97+Y97+Z97)</f>
        <v>0</v>
      </c>
      <c r="AB96" s="138" t="str">
        <f t="shared" ref="AB96" si="1278">IF(AA96=0,"NE",(IF(AA96&gt;=($AB$4/2),"DA","NE")))</f>
        <v>NE</v>
      </c>
      <c r="AC96" s="23"/>
      <c r="AD96" s="24"/>
      <c r="AE96" s="24"/>
      <c r="AF96" s="24"/>
      <c r="AG96" s="143">
        <f t="shared" ref="AG96" si="1279">IF((AC97+AD97+AE97+AF97)&gt;$AH$4,"GREŠKA",AC97+AD97+AE97+AF97)</f>
        <v>0</v>
      </c>
      <c r="AH96" s="138" t="str">
        <f t="shared" ref="AH96" si="1280">IF(AG96=0,"NE",(IF(AG96&gt;=($AH$4/2),"DA","NE")))</f>
        <v>NE</v>
      </c>
      <c r="AI96" s="23"/>
      <c r="AJ96" s="24"/>
      <c r="AK96" s="24"/>
      <c r="AL96" s="24"/>
      <c r="AM96" s="141">
        <f t="shared" ref="AM96" si="1281">IF((AI97+AJ97+AK97+AL97)&gt;$AN$4,"GREŠKA",AI97+AJ97+AK97+AL97)</f>
        <v>0</v>
      </c>
      <c r="AN96" s="138" t="str">
        <f t="shared" ref="AN96" si="1282">IF(AM96=0,"NE",(IF(AM96&gt;=($AN$4/2),"DA","NE")))</f>
        <v>NE</v>
      </c>
      <c r="AO96" s="23"/>
      <c r="AP96" s="24"/>
      <c r="AQ96" s="24"/>
      <c r="AR96" s="24"/>
      <c r="AS96" s="141">
        <f t="shared" ref="AS96" si="1283">IF((AO97+AP97+AQ97+AR97)&gt;$AT$4,"GREŠKA",AO97+AP97+AQ97+AR97)</f>
        <v>0</v>
      </c>
      <c r="AT96" s="138" t="str">
        <f t="shared" ref="AT96" si="1284">IF(AS96=0,"NE",(IF(AS96&gt;=($AT$4/2),"DA","NE")))</f>
        <v>NE</v>
      </c>
      <c r="AU96" s="136">
        <f t="shared" ref="AU96" si="1285">IF(AND(J96="da",P96="da",V96="da",AB96="da",AH96="da",AN96="da",AT96="da"),I96+O96+U96+AA96+AS96+AM96+AG96,0)</f>
        <v>0</v>
      </c>
      <c r="AV96" s="134" t="str">
        <f t="shared" ref="AV96" si="1286">IF(OR(COUNTIF(J96:AT97,"ne")&gt;3,COUNTIF(J96:AT97,"ne")=0),"NE",COUNTIF(J96:AT97,"ne"))</f>
        <v>NE</v>
      </c>
      <c r="AW96" s="118" t="str">
        <f t="shared" ref="AW96" si="1287">IF(SUM(COUNTBLANK(E96:H96),COUNTBLANK(K96:N96),COUNTBLANK(Q96:T96),COUNTBLANK(W96:Z96),COUNTBLANK(AC96:AF96),COUNTBLANK(AI96:AL96),COUNTBLANK(AO96:AR96))=28,"NE","DA")</f>
        <v>NE</v>
      </c>
      <c r="AX96" s="129"/>
      <c r="AY96" s="123" t="str">
        <f>J96</f>
        <v>NE</v>
      </c>
      <c r="AZ96" s="123" t="str">
        <f>P96</f>
        <v>NE</v>
      </c>
      <c r="BA96" s="123" t="str">
        <f>V96</f>
        <v>NE</v>
      </c>
      <c r="BB96" s="123" t="str">
        <f>AB96</f>
        <v>NE</v>
      </c>
      <c r="BC96" s="123" t="str">
        <f>AH96</f>
        <v>NE</v>
      </c>
      <c r="BD96" s="123" t="str">
        <f>AN96</f>
        <v>NE</v>
      </c>
      <c r="BE96" s="123" t="str">
        <f>AT96</f>
        <v>NE</v>
      </c>
      <c r="BF96" s="116" t="str">
        <f t="shared" ref="BF96" si="1288">IF(AU96&lt;50, "NE",IF(AU96&lt;60,2,IF(AU96&lt;75,3,IF(AU96&lt;90,4,5))))</f>
        <v>NE</v>
      </c>
    </row>
    <row r="97" spans="1:58" ht="15.75" customHeight="1" thickBot="1" x14ac:dyDescent="0.3">
      <c r="A97" s="146"/>
      <c r="B97" s="148"/>
      <c r="C97" s="148"/>
      <c r="D97" s="27" t="s">
        <v>20</v>
      </c>
      <c r="E97" s="28">
        <f t="shared" ref="E97" si="1289">IF($E$7=0,0,$E$7/$E$6*E96)</f>
        <v>0</v>
      </c>
      <c r="F97" s="28">
        <f t="shared" ref="F97" si="1290">IF($F$7=0,0,$F$7/$F$6*F96)</f>
        <v>0</v>
      </c>
      <c r="G97" s="28">
        <f t="shared" ref="G97" si="1291">IF($G$7=0,0,$G$7/$G$6*G96)</f>
        <v>0</v>
      </c>
      <c r="H97" s="28">
        <f t="shared" ref="H97" si="1292">IF($H$7=0,0,$H$7/$H$6*H96)</f>
        <v>0</v>
      </c>
      <c r="I97" s="142"/>
      <c r="J97" s="139"/>
      <c r="K97" s="29">
        <f t="shared" ref="K97" si="1293">IF($K$7=0,0,$K$7/$K$6*K96)</f>
        <v>0</v>
      </c>
      <c r="L97" s="28">
        <f t="shared" ref="L97" si="1294">IF($L$7=0,0,$L$7/$L$6*L96)</f>
        <v>0</v>
      </c>
      <c r="M97" s="28">
        <f t="shared" ref="M97" si="1295">IF($M$7=0,0,$M$7/$M$6*M96)</f>
        <v>0</v>
      </c>
      <c r="N97" s="28">
        <f t="shared" ref="N97" si="1296">IF($N$7=0,0,$N$7/$N$6*N96)</f>
        <v>0</v>
      </c>
      <c r="O97" s="142"/>
      <c r="P97" s="139"/>
      <c r="Q97" s="29">
        <f t="shared" ref="Q97" si="1297">IF($Q$7=0,0,$Q$7/$Q$6*Q96)</f>
        <v>0</v>
      </c>
      <c r="R97" s="28">
        <f t="shared" ref="R97" si="1298">IF($R$7=0,0,$R$7/$R$6*R96)</f>
        <v>0</v>
      </c>
      <c r="S97" s="28">
        <f t="shared" ref="S97" si="1299">IF($S$7=0,0,$S$7/$S$6*S96)</f>
        <v>0</v>
      </c>
      <c r="T97" s="28">
        <f t="shared" ref="T97" si="1300">IF($T$7=0,0,$T$7/$T$6*T96)</f>
        <v>0</v>
      </c>
      <c r="U97" s="142"/>
      <c r="V97" s="139"/>
      <c r="W97" s="29">
        <f t="shared" ref="W97" si="1301">IF($W$7=0,0,$W$7/$W$6*W96)</f>
        <v>0</v>
      </c>
      <c r="X97" s="28">
        <f t="shared" ref="X97" si="1302">IF($X$7=0,0,$X$7/$X$6*X96)</f>
        <v>0</v>
      </c>
      <c r="Y97" s="28">
        <f t="shared" ref="Y97" si="1303">IF($Y$7=0,0,$Y$7/$Y$6*Y96)</f>
        <v>0</v>
      </c>
      <c r="Z97" s="28">
        <f t="shared" ref="Z97" si="1304">IF($Z$7=0,0,$Z$7/$Z$6*Z96)</f>
        <v>0</v>
      </c>
      <c r="AA97" s="142"/>
      <c r="AB97" s="139"/>
      <c r="AC97" s="29">
        <f t="shared" si="384"/>
        <v>0</v>
      </c>
      <c r="AD97" s="28">
        <f t="shared" si="385"/>
        <v>0</v>
      </c>
      <c r="AE97" s="28">
        <f t="shared" si="386"/>
        <v>0</v>
      </c>
      <c r="AF97" s="28">
        <f t="shared" si="387"/>
        <v>0</v>
      </c>
      <c r="AG97" s="144"/>
      <c r="AH97" s="140"/>
      <c r="AI97" s="60">
        <f t="shared" si="388"/>
        <v>0</v>
      </c>
      <c r="AJ97" s="60">
        <f t="shared" si="389"/>
        <v>0</v>
      </c>
      <c r="AK97" s="60">
        <f t="shared" si="390"/>
        <v>0</v>
      </c>
      <c r="AL97" s="60">
        <f t="shared" si="391"/>
        <v>0</v>
      </c>
      <c r="AM97" s="142"/>
      <c r="AN97" s="139"/>
      <c r="AO97" s="60">
        <f t="shared" si="392"/>
        <v>0</v>
      </c>
      <c r="AP97" s="60">
        <f t="shared" si="393"/>
        <v>0</v>
      </c>
      <c r="AQ97" s="60">
        <f t="shared" si="394"/>
        <v>0</v>
      </c>
      <c r="AR97" s="114">
        <f t="shared" ref="AR97" si="1305">IF($AR$7=0,0,$AR$7/$AR$6*AR96)</f>
        <v>0</v>
      </c>
      <c r="AS97" s="142"/>
      <c r="AT97" s="139"/>
      <c r="AU97" s="137"/>
      <c r="AV97" s="135"/>
      <c r="AW97" s="119"/>
      <c r="AX97" s="130"/>
      <c r="AY97" s="124"/>
      <c r="AZ97" s="124"/>
      <c r="BA97" s="124"/>
      <c r="BB97" s="124"/>
      <c r="BC97" s="124"/>
      <c r="BD97" s="124"/>
      <c r="BE97" s="124"/>
      <c r="BF97" s="117"/>
    </row>
    <row r="98" spans="1:58" ht="15" customHeight="1" x14ac:dyDescent="0.25">
      <c r="A98" s="145">
        <v>46</v>
      </c>
      <c r="B98" s="147" t="str">
        <f>'Popis studenata'!B47</f>
        <v xml:space="preserve"> </v>
      </c>
      <c r="C98" s="147">
        <f>'Popis studenata'!C47</f>
        <v>0</v>
      </c>
      <c r="D98" s="22" t="s">
        <v>19</v>
      </c>
      <c r="E98" s="23"/>
      <c r="F98" s="24"/>
      <c r="G98" s="24"/>
      <c r="H98" s="24"/>
      <c r="I98" s="143">
        <f t="shared" ref="I98" si="1306">IF((E99+F99+G99+H99)&gt;$J$4,"GREŠKA",E99+F99+G99+H99)</f>
        <v>0</v>
      </c>
      <c r="J98" s="138" t="str">
        <f t="shared" ref="J98" si="1307">IF(I98=0,"NE",(IF(I98&gt;=($J$4/2),"DA","NE")))</f>
        <v>NE</v>
      </c>
      <c r="K98" s="23"/>
      <c r="L98" s="24"/>
      <c r="M98" s="24"/>
      <c r="N98" s="24"/>
      <c r="O98" s="143">
        <f t="shared" ref="O98" si="1308">IF((K99+L99+M99+N99)&gt;$P$4,"GREŠKA",K99+L99+M99+N99)</f>
        <v>0</v>
      </c>
      <c r="P98" s="138" t="str">
        <f t="shared" ref="P98" si="1309">IF(O98=0,"NE",(IF(O98&gt;=($P$4/2),"DA","NE")))</f>
        <v>NE</v>
      </c>
      <c r="Q98" s="23"/>
      <c r="R98" s="24"/>
      <c r="S98" s="24"/>
      <c r="T98" s="24"/>
      <c r="U98" s="143">
        <f t="shared" ref="U98" si="1310">IF((Q99+R99+S99+T99)&gt;$V$4,"GREŠKA",Q99+R99+S99+T99)</f>
        <v>0</v>
      </c>
      <c r="V98" s="138" t="str">
        <f t="shared" ref="V98" si="1311">IF(U98=0,"NE",(IF(U98&gt;=($V$4/2),"DA","NE")))</f>
        <v>NE</v>
      </c>
      <c r="W98" s="23"/>
      <c r="X98" s="24"/>
      <c r="Y98" s="24"/>
      <c r="Z98" s="24"/>
      <c r="AA98" s="143">
        <f t="shared" ref="AA98" si="1312">IF((W99+X99+Y99+Z99)&gt;$AB$4,"GREŠKA",W99+X99+Y99+Z99)</f>
        <v>0</v>
      </c>
      <c r="AB98" s="138" t="str">
        <f t="shared" ref="AB98" si="1313">IF(AA98=0,"NE",(IF(AA98&gt;=($AB$4/2),"DA","NE")))</f>
        <v>NE</v>
      </c>
      <c r="AC98" s="23"/>
      <c r="AD98" s="24"/>
      <c r="AE98" s="24"/>
      <c r="AF98" s="24"/>
      <c r="AG98" s="143">
        <f t="shared" ref="AG98" si="1314">IF((AC99+AD99+AE99+AF99)&gt;$AH$4,"GREŠKA",AC99+AD99+AE99+AF99)</f>
        <v>0</v>
      </c>
      <c r="AH98" s="138" t="str">
        <f t="shared" ref="AH98" si="1315">IF(AG98=0,"NE",(IF(AG98&gt;=($AH$4/2),"DA","NE")))</f>
        <v>NE</v>
      </c>
      <c r="AI98" s="23"/>
      <c r="AJ98" s="24"/>
      <c r="AK98" s="24"/>
      <c r="AL98" s="24"/>
      <c r="AM98" s="141">
        <f t="shared" ref="AM98" si="1316">IF((AI99+AJ99+AK99+AL99)&gt;$AN$4,"GREŠKA",AI99+AJ99+AK99+AL99)</f>
        <v>0</v>
      </c>
      <c r="AN98" s="138" t="str">
        <f t="shared" ref="AN98" si="1317">IF(AM98=0,"NE",(IF(AM98&gt;=($AN$4/2),"DA","NE")))</f>
        <v>NE</v>
      </c>
      <c r="AO98" s="23"/>
      <c r="AP98" s="24"/>
      <c r="AQ98" s="24"/>
      <c r="AR98" s="24"/>
      <c r="AS98" s="141">
        <f t="shared" ref="AS98" si="1318">IF((AO99+AP99+AQ99+AR99)&gt;$AT$4,"GREŠKA",AO99+AP99+AQ99+AR99)</f>
        <v>0</v>
      </c>
      <c r="AT98" s="138" t="str">
        <f t="shared" ref="AT98" si="1319">IF(AS98=0,"NE",(IF(AS98&gt;=($AT$4/2),"DA","NE")))</f>
        <v>NE</v>
      </c>
      <c r="AU98" s="136">
        <f t="shared" ref="AU98" si="1320">IF(AND(J98="da",P98="da",V98="da",AB98="da",AH98="da",AN98="da",AT98="da"),I98+O98+U98+AA98+AS98+AM98+AG98,0)</f>
        <v>0</v>
      </c>
      <c r="AV98" s="134" t="str">
        <f t="shared" ref="AV98" si="1321">IF(OR(COUNTIF(J98:AT99,"ne")&gt;3,COUNTIF(J98:AT99,"ne")=0),"NE",COUNTIF(J98:AT99,"ne"))</f>
        <v>NE</v>
      </c>
      <c r="AW98" s="118" t="str">
        <f t="shared" ref="AW98" si="1322">IF(SUM(COUNTBLANK(E98:H98),COUNTBLANK(K98:N98),COUNTBLANK(Q98:T98),COUNTBLANK(W98:Z98),COUNTBLANK(AC98:AF98),COUNTBLANK(AI98:AL98),COUNTBLANK(AO98:AR98))=28,"NE","DA")</f>
        <v>NE</v>
      </c>
      <c r="AX98" s="129"/>
      <c r="AY98" s="123" t="str">
        <f>J98</f>
        <v>NE</v>
      </c>
      <c r="AZ98" s="123" t="str">
        <f>P98</f>
        <v>NE</v>
      </c>
      <c r="BA98" s="123" t="str">
        <f>V98</f>
        <v>NE</v>
      </c>
      <c r="BB98" s="123" t="str">
        <f>AB98</f>
        <v>NE</v>
      </c>
      <c r="BC98" s="123" t="str">
        <f>AH98</f>
        <v>NE</v>
      </c>
      <c r="BD98" s="123" t="str">
        <f>AN98</f>
        <v>NE</v>
      </c>
      <c r="BE98" s="123" t="str">
        <f>AT98</f>
        <v>NE</v>
      </c>
      <c r="BF98" s="116" t="str">
        <f t="shared" ref="BF98" si="1323">IF(AU98&lt;50, "NE",IF(AU98&lt;60,2,IF(AU98&lt;75,3,IF(AU98&lt;90,4,5))))</f>
        <v>NE</v>
      </c>
    </row>
    <row r="99" spans="1:58" ht="15.75" customHeight="1" thickBot="1" x14ac:dyDescent="0.3">
      <c r="A99" s="146"/>
      <c r="B99" s="148"/>
      <c r="C99" s="148"/>
      <c r="D99" s="27" t="s">
        <v>20</v>
      </c>
      <c r="E99" s="28">
        <f t="shared" ref="E99" si="1324">IF($E$7=0,0,$E$7/$E$6*E98)</f>
        <v>0</v>
      </c>
      <c r="F99" s="28">
        <f t="shared" ref="F99" si="1325">IF($F$7=0,0,$F$7/$F$6*F98)</f>
        <v>0</v>
      </c>
      <c r="G99" s="28">
        <f t="shared" ref="G99" si="1326">IF($G$7=0,0,$G$7/$G$6*G98)</f>
        <v>0</v>
      </c>
      <c r="H99" s="28">
        <f t="shared" ref="H99" si="1327">IF($H$7=0,0,$H$7/$H$6*H98)</f>
        <v>0</v>
      </c>
      <c r="I99" s="142"/>
      <c r="J99" s="139"/>
      <c r="K99" s="29">
        <f t="shared" ref="K99" si="1328">IF($K$7=0,0,$K$7/$K$6*K98)</f>
        <v>0</v>
      </c>
      <c r="L99" s="28">
        <f t="shared" ref="L99" si="1329">IF($L$7=0,0,$L$7/$L$6*L98)</f>
        <v>0</v>
      </c>
      <c r="M99" s="28">
        <f t="shared" ref="M99" si="1330">IF($M$7=0,0,$M$7/$M$6*M98)</f>
        <v>0</v>
      </c>
      <c r="N99" s="28">
        <f t="shared" ref="N99" si="1331">IF($N$7=0,0,$N$7/$N$6*N98)</f>
        <v>0</v>
      </c>
      <c r="O99" s="142"/>
      <c r="P99" s="139"/>
      <c r="Q99" s="29">
        <f t="shared" ref="Q99" si="1332">IF($Q$7=0,0,$Q$7/$Q$6*Q98)</f>
        <v>0</v>
      </c>
      <c r="R99" s="28">
        <f t="shared" ref="R99" si="1333">IF($R$7=0,0,$R$7/$R$6*R98)</f>
        <v>0</v>
      </c>
      <c r="S99" s="28">
        <f t="shared" ref="S99" si="1334">IF($S$7=0,0,$S$7/$S$6*S98)</f>
        <v>0</v>
      </c>
      <c r="T99" s="28">
        <f t="shared" ref="T99" si="1335">IF($T$7=0,0,$T$7/$T$6*T98)</f>
        <v>0</v>
      </c>
      <c r="U99" s="142"/>
      <c r="V99" s="139"/>
      <c r="W99" s="29">
        <f t="shared" ref="W99" si="1336">IF($W$7=0,0,$W$7/$W$6*W98)</f>
        <v>0</v>
      </c>
      <c r="X99" s="28">
        <f t="shared" ref="X99" si="1337">IF($X$7=0,0,$X$7/$X$6*X98)</f>
        <v>0</v>
      </c>
      <c r="Y99" s="28">
        <f t="shared" ref="Y99" si="1338">IF($Y$7=0,0,$Y$7/$Y$6*Y98)</f>
        <v>0</v>
      </c>
      <c r="Z99" s="28">
        <f t="shared" ref="Z99" si="1339">IF($Z$7=0,0,$Z$7/$Z$6*Z98)</f>
        <v>0</v>
      </c>
      <c r="AA99" s="142"/>
      <c r="AB99" s="139"/>
      <c r="AC99" s="29">
        <f t="shared" si="384"/>
        <v>0</v>
      </c>
      <c r="AD99" s="28">
        <f t="shared" si="385"/>
        <v>0</v>
      </c>
      <c r="AE99" s="28">
        <f t="shared" si="386"/>
        <v>0</v>
      </c>
      <c r="AF99" s="28">
        <f t="shared" si="387"/>
        <v>0</v>
      </c>
      <c r="AG99" s="144"/>
      <c r="AH99" s="140"/>
      <c r="AI99" s="60">
        <f t="shared" si="388"/>
        <v>0</v>
      </c>
      <c r="AJ99" s="60">
        <f t="shared" si="389"/>
        <v>0</v>
      </c>
      <c r="AK99" s="60">
        <f t="shared" si="390"/>
        <v>0</v>
      </c>
      <c r="AL99" s="60">
        <f t="shared" si="391"/>
        <v>0</v>
      </c>
      <c r="AM99" s="142"/>
      <c r="AN99" s="139"/>
      <c r="AO99" s="60">
        <f t="shared" si="392"/>
        <v>0</v>
      </c>
      <c r="AP99" s="60">
        <f t="shared" si="393"/>
        <v>0</v>
      </c>
      <c r="AQ99" s="60">
        <f t="shared" si="394"/>
        <v>0</v>
      </c>
      <c r="AR99" s="114">
        <f t="shared" ref="AR99" si="1340">IF($AR$7=0,0,$AR$7/$AR$6*AR98)</f>
        <v>0</v>
      </c>
      <c r="AS99" s="142"/>
      <c r="AT99" s="139"/>
      <c r="AU99" s="137"/>
      <c r="AV99" s="135"/>
      <c r="AW99" s="119"/>
      <c r="AX99" s="130"/>
      <c r="AY99" s="124"/>
      <c r="AZ99" s="124"/>
      <c r="BA99" s="124"/>
      <c r="BB99" s="124"/>
      <c r="BC99" s="124"/>
      <c r="BD99" s="124"/>
      <c r="BE99" s="124"/>
      <c r="BF99" s="117"/>
    </row>
    <row r="100" spans="1:58" ht="15" customHeight="1" x14ac:dyDescent="0.25">
      <c r="A100" s="145">
        <v>47</v>
      </c>
      <c r="B100" s="147" t="str">
        <f>'Popis studenata'!B48</f>
        <v xml:space="preserve"> </v>
      </c>
      <c r="C100" s="147">
        <f>'Popis studenata'!C48</f>
        <v>0</v>
      </c>
      <c r="D100" s="22" t="s">
        <v>19</v>
      </c>
      <c r="E100" s="23"/>
      <c r="F100" s="24"/>
      <c r="G100" s="24"/>
      <c r="H100" s="24"/>
      <c r="I100" s="143">
        <f t="shared" ref="I100" si="1341">IF((E101+F101+G101+H101)&gt;$J$4,"GREŠKA",E101+F101+G101+H101)</f>
        <v>0</v>
      </c>
      <c r="J100" s="138" t="str">
        <f t="shared" ref="J100" si="1342">IF(I100=0,"NE",(IF(I100&gt;=($J$4/2),"DA","NE")))</f>
        <v>NE</v>
      </c>
      <c r="K100" s="23"/>
      <c r="L100" s="24"/>
      <c r="M100" s="24"/>
      <c r="N100" s="24"/>
      <c r="O100" s="143">
        <f t="shared" ref="O100" si="1343">IF((K101+L101+M101+N101)&gt;$P$4,"GREŠKA",K101+L101+M101+N101)</f>
        <v>0</v>
      </c>
      <c r="P100" s="138" t="str">
        <f t="shared" ref="P100" si="1344">IF(O100=0,"NE",(IF(O100&gt;=($P$4/2),"DA","NE")))</f>
        <v>NE</v>
      </c>
      <c r="Q100" s="23"/>
      <c r="R100" s="24"/>
      <c r="S100" s="24"/>
      <c r="T100" s="24"/>
      <c r="U100" s="143">
        <f t="shared" ref="U100" si="1345">IF((Q101+R101+S101+T101)&gt;$V$4,"GREŠKA",Q101+R101+S101+T101)</f>
        <v>0</v>
      </c>
      <c r="V100" s="138" t="str">
        <f t="shared" ref="V100" si="1346">IF(U100=0,"NE",(IF(U100&gt;=($V$4/2),"DA","NE")))</f>
        <v>NE</v>
      </c>
      <c r="W100" s="23"/>
      <c r="X100" s="24"/>
      <c r="Y100" s="24"/>
      <c r="Z100" s="24"/>
      <c r="AA100" s="143">
        <f t="shared" ref="AA100" si="1347">IF((W101+X101+Y101+Z101)&gt;$AB$4,"GREŠKA",W101+X101+Y101+Z101)</f>
        <v>0</v>
      </c>
      <c r="AB100" s="138" t="str">
        <f t="shared" ref="AB100" si="1348">IF(AA100=0,"NE",(IF(AA100&gt;=($AB$4/2),"DA","NE")))</f>
        <v>NE</v>
      </c>
      <c r="AC100" s="23"/>
      <c r="AD100" s="24"/>
      <c r="AE100" s="24"/>
      <c r="AF100" s="24"/>
      <c r="AG100" s="143">
        <f t="shared" ref="AG100" si="1349">IF((AC101+AD101+AE101+AF101)&gt;$AH$4,"GREŠKA",AC101+AD101+AE101+AF101)</f>
        <v>0</v>
      </c>
      <c r="AH100" s="138" t="str">
        <f t="shared" ref="AH100" si="1350">IF(AG100=0,"NE",(IF(AG100&gt;=($AH$4/2),"DA","NE")))</f>
        <v>NE</v>
      </c>
      <c r="AI100" s="23"/>
      <c r="AJ100" s="24"/>
      <c r="AK100" s="24"/>
      <c r="AL100" s="24"/>
      <c r="AM100" s="141">
        <f t="shared" ref="AM100" si="1351">IF((AI101+AJ101+AK101+AL101)&gt;$AN$4,"GREŠKA",AI101+AJ101+AK101+AL101)</f>
        <v>0</v>
      </c>
      <c r="AN100" s="138" t="str">
        <f t="shared" ref="AN100" si="1352">IF(AM100=0,"NE",(IF(AM100&gt;=($AN$4/2),"DA","NE")))</f>
        <v>NE</v>
      </c>
      <c r="AO100" s="23"/>
      <c r="AP100" s="24"/>
      <c r="AQ100" s="24"/>
      <c r="AR100" s="24"/>
      <c r="AS100" s="141">
        <f t="shared" ref="AS100" si="1353">IF((AO101+AP101+AQ101+AR101)&gt;$AT$4,"GREŠKA",AO101+AP101+AQ101+AR101)</f>
        <v>0</v>
      </c>
      <c r="AT100" s="138" t="str">
        <f t="shared" ref="AT100" si="1354">IF(AS100=0,"NE",(IF(AS100&gt;=($AT$4/2),"DA","NE")))</f>
        <v>NE</v>
      </c>
      <c r="AU100" s="136">
        <f t="shared" ref="AU100" si="1355">IF(AND(J100="da",P100="da",V100="da",AB100="da",AH100="da",AN100="da",AT100="da"),I100+O100+U100+AA100+AS100+AM100+AG100,0)</f>
        <v>0</v>
      </c>
      <c r="AV100" s="134" t="str">
        <f t="shared" ref="AV100" si="1356">IF(OR(COUNTIF(J100:AT101,"ne")&gt;3,COUNTIF(J100:AT101,"ne")=0),"NE",COUNTIF(J100:AT101,"ne"))</f>
        <v>NE</v>
      </c>
      <c r="AW100" s="118" t="str">
        <f t="shared" ref="AW100" si="1357">IF(SUM(COUNTBLANK(E100:H100),COUNTBLANK(K100:N100),COUNTBLANK(Q100:T100),COUNTBLANK(W100:Z100),COUNTBLANK(AC100:AF100),COUNTBLANK(AI100:AL100),COUNTBLANK(AO100:AR100))=28,"NE","DA")</f>
        <v>NE</v>
      </c>
      <c r="AX100" s="129"/>
      <c r="AY100" s="123" t="str">
        <f>J100</f>
        <v>NE</v>
      </c>
      <c r="AZ100" s="123" t="str">
        <f>P100</f>
        <v>NE</v>
      </c>
      <c r="BA100" s="123" t="str">
        <f>V100</f>
        <v>NE</v>
      </c>
      <c r="BB100" s="123" t="str">
        <f>AB100</f>
        <v>NE</v>
      </c>
      <c r="BC100" s="123" t="str">
        <f>AH100</f>
        <v>NE</v>
      </c>
      <c r="BD100" s="123" t="str">
        <f>AN100</f>
        <v>NE</v>
      </c>
      <c r="BE100" s="123" t="str">
        <f>AT100</f>
        <v>NE</v>
      </c>
      <c r="BF100" s="116" t="str">
        <f t="shared" ref="BF100" si="1358">IF(AU100&lt;50, "NE",IF(AU100&lt;60,2,IF(AU100&lt;75,3,IF(AU100&lt;90,4,5))))</f>
        <v>NE</v>
      </c>
    </row>
    <row r="101" spans="1:58" ht="15.75" customHeight="1" thickBot="1" x14ac:dyDescent="0.3">
      <c r="A101" s="146"/>
      <c r="B101" s="148"/>
      <c r="C101" s="148"/>
      <c r="D101" s="27" t="s">
        <v>20</v>
      </c>
      <c r="E101" s="28">
        <f t="shared" ref="E101" si="1359">IF($E$7=0,0,$E$7/$E$6*E100)</f>
        <v>0</v>
      </c>
      <c r="F101" s="28">
        <f t="shared" ref="F101" si="1360">IF($F$7=0,0,$F$7/$F$6*F100)</f>
        <v>0</v>
      </c>
      <c r="G101" s="28">
        <f t="shared" ref="G101" si="1361">IF($G$7=0,0,$G$7/$G$6*G100)</f>
        <v>0</v>
      </c>
      <c r="H101" s="28">
        <f t="shared" ref="H101" si="1362">IF($H$7=0,0,$H$7/$H$6*H100)</f>
        <v>0</v>
      </c>
      <c r="I101" s="142"/>
      <c r="J101" s="139"/>
      <c r="K101" s="29">
        <f t="shared" ref="K101" si="1363">IF($K$7=0,0,$K$7/$K$6*K100)</f>
        <v>0</v>
      </c>
      <c r="L101" s="28">
        <f t="shared" ref="L101" si="1364">IF($L$7=0,0,$L$7/$L$6*L100)</f>
        <v>0</v>
      </c>
      <c r="M101" s="28">
        <f t="shared" ref="M101" si="1365">IF($M$7=0,0,$M$7/$M$6*M100)</f>
        <v>0</v>
      </c>
      <c r="N101" s="28">
        <f t="shared" ref="N101" si="1366">IF($N$7=0,0,$N$7/$N$6*N100)</f>
        <v>0</v>
      </c>
      <c r="O101" s="142"/>
      <c r="P101" s="139"/>
      <c r="Q101" s="29">
        <f t="shared" ref="Q101" si="1367">IF($Q$7=0,0,$Q$7/$Q$6*Q100)</f>
        <v>0</v>
      </c>
      <c r="R101" s="28">
        <f t="shared" ref="R101" si="1368">IF($R$7=0,0,$R$7/$R$6*R100)</f>
        <v>0</v>
      </c>
      <c r="S101" s="28">
        <f t="shared" ref="S101" si="1369">IF($S$7=0,0,$S$7/$S$6*S100)</f>
        <v>0</v>
      </c>
      <c r="T101" s="28">
        <f t="shared" ref="T101" si="1370">IF($T$7=0,0,$T$7/$T$6*T100)</f>
        <v>0</v>
      </c>
      <c r="U101" s="142"/>
      <c r="V101" s="139"/>
      <c r="W101" s="29">
        <f t="shared" ref="W101" si="1371">IF($W$7=0,0,$W$7/$W$6*W100)</f>
        <v>0</v>
      </c>
      <c r="X101" s="28">
        <f t="shared" ref="X101" si="1372">IF($X$7=0,0,$X$7/$X$6*X100)</f>
        <v>0</v>
      </c>
      <c r="Y101" s="28">
        <f t="shared" ref="Y101" si="1373">IF($Y$7=0,0,$Y$7/$Y$6*Y100)</f>
        <v>0</v>
      </c>
      <c r="Z101" s="28">
        <f t="shared" ref="Z101" si="1374">IF($Z$7=0,0,$Z$7/$Z$6*Z100)</f>
        <v>0</v>
      </c>
      <c r="AA101" s="142"/>
      <c r="AB101" s="139"/>
      <c r="AC101" s="29">
        <f t="shared" si="384"/>
        <v>0</v>
      </c>
      <c r="AD101" s="28">
        <f t="shared" si="385"/>
        <v>0</v>
      </c>
      <c r="AE101" s="28">
        <f t="shared" si="386"/>
        <v>0</v>
      </c>
      <c r="AF101" s="28">
        <f t="shared" si="387"/>
        <v>0</v>
      </c>
      <c r="AG101" s="144"/>
      <c r="AH101" s="140"/>
      <c r="AI101" s="60">
        <f t="shared" si="388"/>
        <v>0</v>
      </c>
      <c r="AJ101" s="60">
        <f t="shared" si="389"/>
        <v>0</v>
      </c>
      <c r="AK101" s="60">
        <f t="shared" si="390"/>
        <v>0</v>
      </c>
      <c r="AL101" s="60">
        <f t="shared" si="391"/>
        <v>0</v>
      </c>
      <c r="AM101" s="142"/>
      <c r="AN101" s="139"/>
      <c r="AO101" s="60">
        <f t="shared" si="392"/>
        <v>0</v>
      </c>
      <c r="AP101" s="60">
        <f t="shared" si="393"/>
        <v>0</v>
      </c>
      <c r="AQ101" s="60">
        <f t="shared" si="394"/>
        <v>0</v>
      </c>
      <c r="AR101" s="114">
        <f t="shared" ref="AR101" si="1375">IF($AR$7=0,0,$AR$7/$AR$6*AR100)</f>
        <v>0</v>
      </c>
      <c r="AS101" s="142"/>
      <c r="AT101" s="139"/>
      <c r="AU101" s="137"/>
      <c r="AV101" s="135"/>
      <c r="AW101" s="119"/>
      <c r="AX101" s="130"/>
      <c r="AY101" s="124"/>
      <c r="AZ101" s="124"/>
      <c r="BA101" s="124"/>
      <c r="BB101" s="124"/>
      <c r="BC101" s="124"/>
      <c r="BD101" s="124"/>
      <c r="BE101" s="124"/>
      <c r="BF101" s="117"/>
    </row>
    <row r="102" spans="1:58" ht="15" customHeight="1" x14ac:dyDescent="0.25">
      <c r="A102" s="145">
        <v>48</v>
      </c>
      <c r="B102" s="147" t="str">
        <f>'Popis studenata'!B49</f>
        <v xml:space="preserve"> </v>
      </c>
      <c r="C102" s="147">
        <f>'Popis studenata'!C49</f>
        <v>0</v>
      </c>
      <c r="D102" s="22" t="s">
        <v>19</v>
      </c>
      <c r="E102" s="23"/>
      <c r="F102" s="24"/>
      <c r="G102" s="24"/>
      <c r="H102" s="24"/>
      <c r="I102" s="143">
        <f t="shared" ref="I102" si="1376">IF((E103+F103+G103+H103)&gt;$J$4,"GREŠKA",E103+F103+G103+H103)</f>
        <v>0</v>
      </c>
      <c r="J102" s="138" t="str">
        <f t="shared" ref="J102" si="1377">IF(I102=0,"NE",(IF(I102&gt;=($J$4/2),"DA","NE")))</f>
        <v>NE</v>
      </c>
      <c r="K102" s="23"/>
      <c r="L102" s="24"/>
      <c r="M102" s="24"/>
      <c r="N102" s="24"/>
      <c r="O102" s="143">
        <f t="shared" ref="O102" si="1378">IF((K103+L103+M103+N103)&gt;$P$4,"GREŠKA",K103+L103+M103+N103)</f>
        <v>0</v>
      </c>
      <c r="P102" s="138" t="str">
        <f t="shared" ref="P102" si="1379">IF(O102=0,"NE",(IF(O102&gt;=($P$4/2),"DA","NE")))</f>
        <v>NE</v>
      </c>
      <c r="Q102" s="23"/>
      <c r="R102" s="24"/>
      <c r="S102" s="24"/>
      <c r="T102" s="24"/>
      <c r="U102" s="143">
        <f t="shared" ref="U102" si="1380">IF((Q103+R103+S103+T103)&gt;$V$4,"GREŠKA",Q103+R103+S103+T103)</f>
        <v>0</v>
      </c>
      <c r="V102" s="138" t="str">
        <f t="shared" ref="V102" si="1381">IF(U102=0,"NE",(IF(U102&gt;=($V$4/2),"DA","NE")))</f>
        <v>NE</v>
      </c>
      <c r="W102" s="23"/>
      <c r="X102" s="24"/>
      <c r="Y102" s="24"/>
      <c r="Z102" s="24"/>
      <c r="AA102" s="143">
        <f t="shared" ref="AA102" si="1382">IF((W103+X103+Y103+Z103)&gt;$AB$4,"GREŠKA",W103+X103+Y103+Z103)</f>
        <v>0</v>
      </c>
      <c r="AB102" s="138" t="str">
        <f t="shared" ref="AB102" si="1383">IF(AA102=0,"NE",(IF(AA102&gt;=($AB$4/2),"DA","NE")))</f>
        <v>NE</v>
      </c>
      <c r="AC102" s="23"/>
      <c r="AD102" s="24"/>
      <c r="AE102" s="24"/>
      <c r="AF102" s="24"/>
      <c r="AG102" s="143">
        <f t="shared" ref="AG102" si="1384">IF((AC103+AD103+AE103+AF103)&gt;$AH$4,"GREŠKA",AC103+AD103+AE103+AF103)</f>
        <v>0</v>
      </c>
      <c r="AH102" s="138" t="str">
        <f t="shared" ref="AH102" si="1385">IF(AG102=0,"NE",(IF(AG102&gt;=($AH$4/2),"DA","NE")))</f>
        <v>NE</v>
      </c>
      <c r="AI102" s="23"/>
      <c r="AJ102" s="24"/>
      <c r="AK102" s="24"/>
      <c r="AL102" s="24"/>
      <c r="AM102" s="141">
        <f t="shared" ref="AM102" si="1386">IF((AI103+AJ103+AK103+AL103)&gt;$AN$4,"GREŠKA",AI103+AJ103+AK103+AL103)</f>
        <v>0</v>
      </c>
      <c r="AN102" s="138" t="str">
        <f t="shared" ref="AN102" si="1387">IF(AM102=0,"NE",(IF(AM102&gt;=($AN$4/2),"DA","NE")))</f>
        <v>NE</v>
      </c>
      <c r="AO102" s="23"/>
      <c r="AP102" s="24"/>
      <c r="AQ102" s="24"/>
      <c r="AR102" s="24"/>
      <c r="AS102" s="141">
        <f t="shared" ref="AS102" si="1388">IF((AO103+AP103+AQ103+AR103)&gt;$AT$4,"GREŠKA",AO103+AP103+AQ103+AR103)</f>
        <v>0</v>
      </c>
      <c r="AT102" s="138" t="str">
        <f t="shared" ref="AT102" si="1389">IF(AS102=0,"NE",(IF(AS102&gt;=($AT$4/2),"DA","NE")))</f>
        <v>NE</v>
      </c>
      <c r="AU102" s="136">
        <f t="shared" ref="AU102" si="1390">IF(AND(J102="da",P102="da",V102="da",AB102="da",AH102="da",AN102="da",AT102="da"),I102+O102+U102+AA102+AS102+AM102+AG102,0)</f>
        <v>0</v>
      </c>
      <c r="AV102" s="134" t="str">
        <f t="shared" ref="AV102" si="1391">IF(OR(COUNTIF(J102:AT103,"ne")&gt;3,COUNTIF(J102:AT103,"ne")=0),"NE",COUNTIF(J102:AT103,"ne"))</f>
        <v>NE</v>
      </c>
      <c r="AW102" s="118" t="str">
        <f t="shared" ref="AW102" si="1392">IF(SUM(COUNTBLANK(E102:H102),COUNTBLANK(K102:N102),COUNTBLANK(Q102:T102),COUNTBLANK(W102:Z102),COUNTBLANK(AC102:AF102),COUNTBLANK(AI102:AL102),COUNTBLANK(AO102:AR102))=28,"NE","DA")</f>
        <v>NE</v>
      </c>
      <c r="AX102" s="129"/>
      <c r="AY102" s="123" t="str">
        <f>J102</f>
        <v>NE</v>
      </c>
      <c r="AZ102" s="123" t="str">
        <f>P102</f>
        <v>NE</v>
      </c>
      <c r="BA102" s="123" t="str">
        <f>V102</f>
        <v>NE</v>
      </c>
      <c r="BB102" s="123" t="str">
        <f>AB102</f>
        <v>NE</v>
      </c>
      <c r="BC102" s="123" t="str">
        <f>AH102</f>
        <v>NE</v>
      </c>
      <c r="BD102" s="123" t="str">
        <f>AN102</f>
        <v>NE</v>
      </c>
      <c r="BE102" s="123" t="str">
        <f>AT102</f>
        <v>NE</v>
      </c>
      <c r="BF102" s="116" t="str">
        <f t="shared" ref="BF102" si="1393">IF(AU102&lt;50, "NE",IF(AU102&lt;60,2,IF(AU102&lt;75,3,IF(AU102&lt;90,4,5))))</f>
        <v>NE</v>
      </c>
    </row>
    <row r="103" spans="1:58" ht="15.75" customHeight="1" thickBot="1" x14ac:dyDescent="0.3">
      <c r="A103" s="146"/>
      <c r="B103" s="148"/>
      <c r="C103" s="148"/>
      <c r="D103" s="27" t="s">
        <v>20</v>
      </c>
      <c r="E103" s="28">
        <f t="shared" ref="E103" si="1394">IF($E$7=0,0,$E$7/$E$6*E102)</f>
        <v>0</v>
      </c>
      <c r="F103" s="28">
        <f t="shared" ref="F103" si="1395">IF($F$7=0,0,$F$7/$F$6*F102)</f>
        <v>0</v>
      </c>
      <c r="G103" s="28">
        <f t="shared" ref="G103" si="1396">IF($G$7=0,0,$G$7/$G$6*G102)</f>
        <v>0</v>
      </c>
      <c r="H103" s="28">
        <f t="shared" ref="H103" si="1397">IF($H$7=0,0,$H$7/$H$6*H102)</f>
        <v>0</v>
      </c>
      <c r="I103" s="142"/>
      <c r="J103" s="139"/>
      <c r="K103" s="29">
        <f t="shared" ref="K103" si="1398">IF($K$7=0,0,$K$7/$K$6*K102)</f>
        <v>0</v>
      </c>
      <c r="L103" s="28">
        <f t="shared" ref="L103" si="1399">IF($L$7=0,0,$L$7/$L$6*L102)</f>
        <v>0</v>
      </c>
      <c r="M103" s="28">
        <f t="shared" ref="M103" si="1400">IF($M$7=0,0,$M$7/$M$6*M102)</f>
        <v>0</v>
      </c>
      <c r="N103" s="28">
        <f t="shared" ref="N103" si="1401">IF($N$7=0,0,$N$7/$N$6*N102)</f>
        <v>0</v>
      </c>
      <c r="O103" s="142"/>
      <c r="P103" s="139"/>
      <c r="Q103" s="29">
        <f t="shared" ref="Q103" si="1402">IF($Q$7=0,0,$Q$7/$Q$6*Q102)</f>
        <v>0</v>
      </c>
      <c r="R103" s="28">
        <f t="shared" ref="R103" si="1403">IF($R$7=0,0,$R$7/$R$6*R102)</f>
        <v>0</v>
      </c>
      <c r="S103" s="28">
        <f t="shared" ref="S103" si="1404">IF($S$7=0,0,$S$7/$S$6*S102)</f>
        <v>0</v>
      </c>
      <c r="T103" s="28">
        <f t="shared" ref="T103" si="1405">IF($T$7=0,0,$T$7/$T$6*T102)</f>
        <v>0</v>
      </c>
      <c r="U103" s="142"/>
      <c r="V103" s="139"/>
      <c r="W103" s="29">
        <f t="shared" ref="W103" si="1406">IF($W$7=0,0,$W$7/$W$6*W102)</f>
        <v>0</v>
      </c>
      <c r="X103" s="28">
        <f t="shared" ref="X103" si="1407">IF($X$7=0,0,$X$7/$X$6*X102)</f>
        <v>0</v>
      </c>
      <c r="Y103" s="28">
        <f t="shared" ref="Y103" si="1408">IF($Y$7=0,0,$Y$7/$Y$6*Y102)</f>
        <v>0</v>
      </c>
      <c r="Z103" s="28">
        <f t="shared" ref="Z103" si="1409">IF($Z$7=0,0,$Z$7/$Z$6*Z102)</f>
        <v>0</v>
      </c>
      <c r="AA103" s="142"/>
      <c r="AB103" s="139"/>
      <c r="AC103" s="29">
        <f t="shared" si="384"/>
        <v>0</v>
      </c>
      <c r="AD103" s="28">
        <f t="shared" si="385"/>
        <v>0</v>
      </c>
      <c r="AE103" s="28">
        <f t="shared" si="386"/>
        <v>0</v>
      </c>
      <c r="AF103" s="28">
        <f t="shared" si="387"/>
        <v>0</v>
      </c>
      <c r="AG103" s="144"/>
      <c r="AH103" s="140"/>
      <c r="AI103" s="60">
        <f t="shared" si="388"/>
        <v>0</v>
      </c>
      <c r="AJ103" s="60">
        <f t="shared" si="389"/>
        <v>0</v>
      </c>
      <c r="AK103" s="60">
        <f t="shared" si="390"/>
        <v>0</v>
      </c>
      <c r="AL103" s="60">
        <f t="shared" si="391"/>
        <v>0</v>
      </c>
      <c r="AM103" s="142"/>
      <c r="AN103" s="139"/>
      <c r="AO103" s="60">
        <f t="shared" si="392"/>
        <v>0</v>
      </c>
      <c r="AP103" s="60">
        <f t="shared" si="393"/>
        <v>0</v>
      </c>
      <c r="AQ103" s="60">
        <f t="shared" si="394"/>
        <v>0</v>
      </c>
      <c r="AR103" s="114">
        <f t="shared" ref="AR103" si="1410">IF($AR$7=0,0,$AR$7/$AR$6*AR102)</f>
        <v>0</v>
      </c>
      <c r="AS103" s="142"/>
      <c r="AT103" s="139"/>
      <c r="AU103" s="137"/>
      <c r="AV103" s="135"/>
      <c r="AW103" s="119"/>
      <c r="AX103" s="130"/>
      <c r="AY103" s="124"/>
      <c r="AZ103" s="124"/>
      <c r="BA103" s="124"/>
      <c r="BB103" s="124"/>
      <c r="BC103" s="124"/>
      <c r="BD103" s="124"/>
      <c r="BE103" s="124"/>
      <c r="BF103" s="117"/>
    </row>
    <row r="104" spans="1:58" ht="15" customHeight="1" x14ac:dyDescent="0.25">
      <c r="A104" s="145">
        <v>49</v>
      </c>
      <c r="B104" s="147" t="str">
        <f>'Popis studenata'!B50</f>
        <v xml:space="preserve"> </v>
      </c>
      <c r="C104" s="147">
        <f>'Popis studenata'!C50</f>
        <v>0</v>
      </c>
      <c r="D104" s="22" t="s">
        <v>19</v>
      </c>
      <c r="E104" s="23"/>
      <c r="F104" s="24"/>
      <c r="G104" s="24"/>
      <c r="H104" s="24"/>
      <c r="I104" s="143">
        <f t="shared" ref="I104" si="1411">IF((E105+F105+G105+H105)&gt;$J$4,"GREŠKA",E105+F105+G105+H105)</f>
        <v>0</v>
      </c>
      <c r="J104" s="138" t="str">
        <f t="shared" ref="J104" si="1412">IF(I104=0,"NE",(IF(I104&gt;=($J$4/2),"DA","NE")))</f>
        <v>NE</v>
      </c>
      <c r="K104" s="23"/>
      <c r="L104" s="24"/>
      <c r="M104" s="24"/>
      <c r="N104" s="24"/>
      <c r="O104" s="143">
        <f t="shared" ref="O104" si="1413">IF((K105+L105+M105+N105)&gt;$P$4,"GREŠKA",K105+L105+M105+N105)</f>
        <v>0</v>
      </c>
      <c r="P104" s="138" t="str">
        <f t="shared" ref="P104" si="1414">IF(O104=0,"NE",(IF(O104&gt;=($P$4/2),"DA","NE")))</f>
        <v>NE</v>
      </c>
      <c r="Q104" s="23"/>
      <c r="R104" s="24"/>
      <c r="S104" s="24"/>
      <c r="T104" s="24"/>
      <c r="U104" s="143">
        <f t="shared" ref="U104" si="1415">IF((Q105+R105+S105+T105)&gt;$V$4,"GREŠKA",Q105+R105+S105+T105)</f>
        <v>0</v>
      </c>
      <c r="V104" s="138" t="str">
        <f t="shared" ref="V104" si="1416">IF(U104=0,"NE",(IF(U104&gt;=($V$4/2),"DA","NE")))</f>
        <v>NE</v>
      </c>
      <c r="W104" s="23"/>
      <c r="X104" s="24"/>
      <c r="Y104" s="24"/>
      <c r="Z104" s="24"/>
      <c r="AA104" s="143">
        <f t="shared" ref="AA104" si="1417">IF((W105+X105+Y105+Z105)&gt;$AB$4,"GREŠKA",W105+X105+Y105+Z105)</f>
        <v>0</v>
      </c>
      <c r="AB104" s="138" t="str">
        <f t="shared" ref="AB104" si="1418">IF(AA104=0,"NE",(IF(AA104&gt;=($AB$4/2),"DA","NE")))</f>
        <v>NE</v>
      </c>
      <c r="AC104" s="23"/>
      <c r="AD104" s="24"/>
      <c r="AE104" s="24"/>
      <c r="AF104" s="24"/>
      <c r="AG104" s="143">
        <f t="shared" ref="AG104" si="1419">IF((AC105+AD105+AE105+AF105)&gt;$AH$4,"GREŠKA",AC105+AD105+AE105+AF105)</f>
        <v>0</v>
      </c>
      <c r="AH104" s="138" t="str">
        <f t="shared" ref="AH104" si="1420">IF(AG104=0,"NE",(IF(AG104&gt;=($AH$4/2),"DA","NE")))</f>
        <v>NE</v>
      </c>
      <c r="AI104" s="23"/>
      <c r="AJ104" s="24"/>
      <c r="AK104" s="24"/>
      <c r="AL104" s="24"/>
      <c r="AM104" s="141">
        <f t="shared" ref="AM104" si="1421">IF((AI105+AJ105+AK105+AL105)&gt;$AN$4,"GREŠKA",AI105+AJ105+AK105+AL105)</f>
        <v>0</v>
      </c>
      <c r="AN104" s="138" t="str">
        <f t="shared" ref="AN104" si="1422">IF(AM104=0,"NE",(IF(AM104&gt;=($AN$4/2),"DA","NE")))</f>
        <v>NE</v>
      </c>
      <c r="AO104" s="23"/>
      <c r="AP104" s="24"/>
      <c r="AQ104" s="24"/>
      <c r="AR104" s="24"/>
      <c r="AS104" s="141">
        <f t="shared" ref="AS104" si="1423">IF((AO105+AP105+AQ105+AR105)&gt;$AT$4,"GREŠKA",AO105+AP105+AQ105+AR105)</f>
        <v>0</v>
      </c>
      <c r="AT104" s="138" t="str">
        <f t="shared" ref="AT104" si="1424">IF(AS104=0,"NE",(IF(AS104&gt;=($AT$4/2),"DA","NE")))</f>
        <v>NE</v>
      </c>
      <c r="AU104" s="136">
        <f t="shared" ref="AU104" si="1425">IF(AND(J104="da",P104="da",V104="da",AB104="da",AH104="da",AN104="da",AT104="da"),I104+O104+U104+AA104+AS104+AM104+AG104,0)</f>
        <v>0</v>
      </c>
      <c r="AV104" s="134" t="str">
        <f t="shared" ref="AV104" si="1426">IF(OR(COUNTIF(J104:AT105,"ne")&gt;3,COUNTIF(J104:AT105,"ne")=0),"NE",COUNTIF(J104:AT105,"ne"))</f>
        <v>NE</v>
      </c>
      <c r="AW104" s="118" t="str">
        <f t="shared" ref="AW104" si="1427">IF(SUM(COUNTBLANK(E104:H104),COUNTBLANK(K104:N104),COUNTBLANK(Q104:T104),COUNTBLANK(W104:Z104),COUNTBLANK(AC104:AF104),COUNTBLANK(AI104:AL104),COUNTBLANK(AO104:AR104))=28,"NE","DA")</f>
        <v>NE</v>
      </c>
      <c r="AX104" s="129"/>
      <c r="AY104" s="123" t="str">
        <f>J104</f>
        <v>NE</v>
      </c>
      <c r="AZ104" s="123" t="str">
        <f>P104</f>
        <v>NE</v>
      </c>
      <c r="BA104" s="123" t="str">
        <f>V104</f>
        <v>NE</v>
      </c>
      <c r="BB104" s="123" t="str">
        <f>AB104</f>
        <v>NE</v>
      </c>
      <c r="BC104" s="123" t="str">
        <f>AH104</f>
        <v>NE</v>
      </c>
      <c r="BD104" s="123" t="str">
        <f>AN104</f>
        <v>NE</v>
      </c>
      <c r="BE104" s="123" t="str">
        <f>AT104</f>
        <v>NE</v>
      </c>
      <c r="BF104" s="116" t="str">
        <f t="shared" ref="BF104" si="1428">IF(AU104&lt;50, "NE",IF(AU104&lt;60,2,IF(AU104&lt;75,3,IF(AU104&lt;90,4,5))))</f>
        <v>NE</v>
      </c>
    </row>
    <row r="105" spans="1:58" ht="15.75" customHeight="1" thickBot="1" x14ac:dyDescent="0.3">
      <c r="A105" s="146"/>
      <c r="B105" s="148"/>
      <c r="C105" s="148"/>
      <c r="D105" s="27" t="s">
        <v>20</v>
      </c>
      <c r="E105" s="28">
        <f t="shared" ref="E105" si="1429">IF($E$7=0,0,$E$7/$E$6*E104)</f>
        <v>0</v>
      </c>
      <c r="F105" s="28">
        <f t="shared" ref="F105" si="1430">IF($F$7=0,0,$F$7/$F$6*F104)</f>
        <v>0</v>
      </c>
      <c r="G105" s="28">
        <f t="shared" ref="G105" si="1431">IF($G$7=0,0,$G$7/$G$6*G104)</f>
        <v>0</v>
      </c>
      <c r="H105" s="28">
        <f t="shared" ref="H105" si="1432">IF($H$7=0,0,$H$7/$H$6*H104)</f>
        <v>0</v>
      </c>
      <c r="I105" s="142"/>
      <c r="J105" s="139"/>
      <c r="K105" s="29">
        <f t="shared" ref="K105" si="1433">IF($K$7=0,0,$K$7/$K$6*K104)</f>
        <v>0</v>
      </c>
      <c r="L105" s="28">
        <f t="shared" ref="L105" si="1434">IF($L$7=0,0,$L$7/$L$6*L104)</f>
        <v>0</v>
      </c>
      <c r="M105" s="28">
        <f t="shared" ref="M105" si="1435">IF($M$7=0,0,$M$7/$M$6*M104)</f>
        <v>0</v>
      </c>
      <c r="N105" s="28">
        <f t="shared" ref="N105" si="1436">IF($N$7=0,0,$N$7/$N$6*N104)</f>
        <v>0</v>
      </c>
      <c r="O105" s="142"/>
      <c r="P105" s="139"/>
      <c r="Q105" s="29">
        <f t="shared" ref="Q105" si="1437">IF($Q$7=0,0,$Q$7/$Q$6*Q104)</f>
        <v>0</v>
      </c>
      <c r="R105" s="28">
        <f t="shared" ref="R105" si="1438">IF($R$7=0,0,$R$7/$R$6*R104)</f>
        <v>0</v>
      </c>
      <c r="S105" s="28">
        <f t="shared" ref="S105" si="1439">IF($S$7=0,0,$S$7/$S$6*S104)</f>
        <v>0</v>
      </c>
      <c r="T105" s="28">
        <f t="shared" ref="T105" si="1440">IF($T$7=0,0,$T$7/$T$6*T104)</f>
        <v>0</v>
      </c>
      <c r="U105" s="142"/>
      <c r="V105" s="139"/>
      <c r="W105" s="29">
        <f t="shared" ref="W105" si="1441">IF($W$7=0,0,$W$7/$W$6*W104)</f>
        <v>0</v>
      </c>
      <c r="X105" s="28">
        <f t="shared" ref="X105" si="1442">IF($X$7=0,0,$X$7/$X$6*X104)</f>
        <v>0</v>
      </c>
      <c r="Y105" s="28">
        <f t="shared" ref="Y105" si="1443">IF($Y$7=0,0,$Y$7/$Y$6*Y104)</f>
        <v>0</v>
      </c>
      <c r="Z105" s="28">
        <f t="shared" ref="Z105" si="1444">IF($Z$7=0,0,$Z$7/$Z$6*Z104)</f>
        <v>0</v>
      </c>
      <c r="AA105" s="142"/>
      <c r="AB105" s="139"/>
      <c r="AC105" s="29">
        <f t="shared" si="384"/>
        <v>0</v>
      </c>
      <c r="AD105" s="28">
        <f t="shared" si="385"/>
        <v>0</v>
      </c>
      <c r="AE105" s="28">
        <f t="shared" si="386"/>
        <v>0</v>
      </c>
      <c r="AF105" s="28">
        <f t="shared" si="387"/>
        <v>0</v>
      </c>
      <c r="AG105" s="144"/>
      <c r="AH105" s="140"/>
      <c r="AI105" s="60">
        <f t="shared" si="388"/>
        <v>0</v>
      </c>
      <c r="AJ105" s="60">
        <f t="shared" si="389"/>
        <v>0</v>
      </c>
      <c r="AK105" s="60">
        <f t="shared" si="390"/>
        <v>0</v>
      </c>
      <c r="AL105" s="60">
        <f t="shared" si="391"/>
        <v>0</v>
      </c>
      <c r="AM105" s="142"/>
      <c r="AN105" s="139"/>
      <c r="AO105" s="60">
        <f t="shared" si="392"/>
        <v>0</v>
      </c>
      <c r="AP105" s="60">
        <f t="shared" si="393"/>
        <v>0</v>
      </c>
      <c r="AQ105" s="60">
        <f t="shared" si="394"/>
        <v>0</v>
      </c>
      <c r="AR105" s="114">
        <f t="shared" ref="AR105" si="1445">IF($AR$7=0,0,$AR$7/$AR$6*AR104)</f>
        <v>0</v>
      </c>
      <c r="AS105" s="142"/>
      <c r="AT105" s="139"/>
      <c r="AU105" s="137"/>
      <c r="AV105" s="135"/>
      <c r="AW105" s="119"/>
      <c r="AX105" s="130"/>
      <c r="AY105" s="124"/>
      <c r="AZ105" s="124"/>
      <c r="BA105" s="124"/>
      <c r="BB105" s="124"/>
      <c r="BC105" s="124"/>
      <c r="BD105" s="124"/>
      <c r="BE105" s="124"/>
      <c r="BF105" s="117"/>
    </row>
    <row r="106" spans="1:58" ht="15" customHeight="1" x14ac:dyDescent="0.25">
      <c r="A106" s="145">
        <v>50</v>
      </c>
      <c r="B106" s="147" t="str">
        <f>'Popis studenata'!B51</f>
        <v xml:space="preserve"> </v>
      </c>
      <c r="C106" s="147">
        <f>'Popis studenata'!C51</f>
        <v>0</v>
      </c>
      <c r="D106" s="22" t="s">
        <v>19</v>
      </c>
      <c r="E106" s="23"/>
      <c r="F106" s="24"/>
      <c r="G106" s="24"/>
      <c r="H106" s="24"/>
      <c r="I106" s="143">
        <f t="shared" ref="I106" si="1446">IF((E107+F107+G107+H107)&gt;$J$4,"GREŠKA",E107+F107+G107+H107)</f>
        <v>0</v>
      </c>
      <c r="J106" s="138" t="str">
        <f t="shared" ref="J106" si="1447">IF(I106=0,"NE",(IF(I106&gt;=($J$4/2),"DA","NE")))</f>
        <v>NE</v>
      </c>
      <c r="K106" s="23"/>
      <c r="L106" s="24"/>
      <c r="M106" s="24"/>
      <c r="N106" s="24"/>
      <c r="O106" s="143">
        <f t="shared" ref="O106" si="1448">IF((K107+L107+M107+N107)&gt;$P$4,"GREŠKA",K107+L107+M107+N107)</f>
        <v>0</v>
      </c>
      <c r="P106" s="138" t="str">
        <f t="shared" ref="P106" si="1449">IF(O106=0,"NE",(IF(O106&gt;=($P$4/2),"DA","NE")))</f>
        <v>NE</v>
      </c>
      <c r="Q106" s="23"/>
      <c r="R106" s="24"/>
      <c r="S106" s="24"/>
      <c r="T106" s="24"/>
      <c r="U106" s="143">
        <f t="shared" ref="U106" si="1450">IF((Q107+R107+S107+T107)&gt;$V$4,"GREŠKA",Q107+R107+S107+T107)</f>
        <v>0</v>
      </c>
      <c r="V106" s="138" t="str">
        <f t="shared" ref="V106" si="1451">IF(U106=0,"NE",(IF(U106&gt;=($V$4/2),"DA","NE")))</f>
        <v>NE</v>
      </c>
      <c r="W106" s="23"/>
      <c r="X106" s="24"/>
      <c r="Y106" s="24"/>
      <c r="Z106" s="24"/>
      <c r="AA106" s="143">
        <f t="shared" ref="AA106" si="1452">IF((W107+X107+Y107+Z107)&gt;$AB$4,"GREŠKA",W107+X107+Y107+Z107)</f>
        <v>0</v>
      </c>
      <c r="AB106" s="138" t="str">
        <f t="shared" ref="AB106" si="1453">IF(AA106=0,"NE",(IF(AA106&gt;=($AB$4/2),"DA","NE")))</f>
        <v>NE</v>
      </c>
      <c r="AC106" s="23"/>
      <c r="AD106" s="24"/>
      <c r="AE106" s="24"/>
      <c r="AF106" s="24"/>
      <c r="AG106" s="143">
        <f t="shared" ref="AG106" si="1454">IF((AC107+AD107+AE107+AF107)&gt;$AH$4,"GREŠKA",AC107+AD107+AE107+AF107)</f>
        <v>0</v>
      </c>
      <c r="AH106" s="138" t="str">
        <f t="shared" ref="AH106" si="1455">IF(AG106=0,"NE",(IF(AG106&gt;=($AH$4/2),"DA","NE")))</f>
        <v>NE</v>
      </c>
      <c r="AI106" s="23"/>
      <c r="AJ106" s="24"/>
      <c r="AK106" s="24"/>
      <c r="AL106" s="24"/>
      <c r="AM106" s="141">
        <f t="shared" ref="AM106" si="1456">IF((AI107+AJ107+AK107+AL107)&gt;$AN$4,"GREŠKA",AI107+AJ107+AK107+AL107)</f>
        <v>0</v>
      </c>
      <c r="AN106" s="138" t="str">
        <f t="shared" ref="AN106" si="1457">IF(AM106=0,"NE",(IF(AM106&gt;=($AN$4/2),"DA","NE")))</f>
        <v>NE</v>
      </c>
      <c r="AO106" s="23"/>
      <c r="AP106" s="24"/>
      <c r="AQ106" s="24"/>
      <c r="AR106" s="24"/>
      <c r="AS106" s="141">
        <f t="shared" ref="AS106" si="1458">IF((AO107+AP107+AQ107+AR107)&gt;$AT$4,"GREŠKA",AO107+AP107+AQ107+AR107)</f>
        <v>0</v>
      </c>
      <c r="AT106" s="138" t="str">
        <f t="shared" ref="AT106" si="1459">IF(AS106=0,"NE",(IF(AS106&gt;=($AT$4/2),"DA","NE")))</f>
        <v>NE</v>
      </c>
      <c r="AU106" s="136">
        <f t="shared" ref="AU106" si="1460">IF(AND(J106="da",P106="da",V106="da",AB106="da",AH106="da",AN106="da",AT106="da"),I106+O106+U106+AA106+AS106+AM106+AG106,0)</f>
        <v>0</v>
      </c>
      <c r="AV106" s="134" t="str">
        <f t="shared" ref="AV106" si="1461">IF(OR(COUNTIF(J106:AT107,"ne")&gt;3,COUNTIF(J106:AT107,"ne")=0),"NE",COUNTIF(J106:AT107,"ne"))</f>
        <v>NE</v>
      </c>
      <c r="AW106" s="118" t="str">
        <f t="shared" ref="AW106" si="1462">IF(SUM(COUNTBLANK(E106:H106),COUNTBLANK(K106:N106),COUNTBLANK(Q106:T106),COUNTBLANK(W106:Z106),COUNTBLANK(AC106:AF106),COUNTBLANK(AI106:AL106),COUNTBLANK(AO106:AR106))=28,"NE","DA")</f>
        <v>NE</v>
      </c>
      <c r="AX106" s="129"/>
      <c r="AY106" s="123" t="str">
        <f>J106</f>
        <v>NE</v>
      </c>
      <c r="AZ106" s="123" t="str">
        <f>P106</f>
        <v>NE</v>
      </c>
      <c r="BA106" s="123" t="str">
        <f>V106</f>
        <v>NE</v>
      </c>
      <c r="BB106" s="123" t="str">
        <f>AB106</f>
        <v>NE</v>
      </c>
      <c r="BC106" s="123" t="str">
        <f>AH106</f>
        <v>NE</v>
      </c>
      <c r="BD106" s="123" t="str">
        <f>AN106</f>
        <v>NE</v>
      </c>
      <c r="BE106" s="123" t="str">
        <f>AT106</f>
        <v>NE</v>
      </c>
      <c r="BF106" s="116" t="str">
        <f t="shared" ref="BF106" si="1463">IF(AU106&lt;50, "NE",IF(AU106&lt;60,2,IF(AU106&lt;75,3,IF(AU106&lt;90,4,5))))</f>
        <v>NE</v>
      </c>
    </row>
    <row r="107" spans="1:58" ht="15.75" customHeight="1" thickBot="1" x14ac:dyDescent="0.3">
      <c r="A107" s="146"/>
      <c r="B107" s="148"/>
      <c r="C107" s="148"/>
      <c r="D107" s="27" t="s">
        <v>20</v>
      </c>
      <c r="E107" s="28">
        <f t="shared" ref="E107" si="1464">IF($E$7=0,0,$E$7/$E$6*E106)</f>
        <v>0</v>
      </c>
      <c r="F107" s="28">
        <f t="shared" ref="F107" si="1465">IF($F$7=0,0,$F$7/$F$6*F106)</f>
        <v>0</v>
      </c>
      <c r="G107" s="28">
        <f t="shared" ref="G107" si="1466">IF($G$7=0,0,$G$7/$G$6*G106)</f>
        <v>0</v>
      </c>
      <c r="H107" s="28">
        <f t="shared" ref="H107" si="1467">IF($H$7=0,0,$H$7/$H$6*H106)</f>
        <v>0</v>
      </c>
      <c r="I107" s="142"/>
      <c r="J107" s="139"/>
      <c r="K107" s="29">
        <f t="shared" ref="K107" si="1468">IF($K$7=0,0,$K$7/$K$6*K106)</f>
        <v>0</v>
      </c>
      <c r="L107" s="28">
        <f t="shared" ref="L107" si="1469">IF($L$7=0,0,$L$7/$L$6*L106)</f>
        <v>0</v>
      </c>
      <c r="M107" s="28">
        <f t="shared" ref="M107" si="1470">IF($M$7=0,0,$M$7/$M$6*M106)</f>
        <v>0</v>
      </c>
      <c r="N107" s="28">
        <f t="shared" ref="N107" si="1471">IF($N$7=0,0,$N$7/$N$6*N106)</f>
        <v>0</v>
      </c>
      <c r="O107" s="142"/>
      <c r="P107" s="139"/>
      <c r="Q107" s="29">
        <f t="shared" ref="Q107" si="1472">IF($Q$7=0,0,$Q$7/$Q$6*Q106)</f>
        <v>0</v>
      </c>
      <c r="R107" s="28">
        <f t="shared" ref="R107" si="1473">IF($R$7=0,0,$R$7/$R$6*R106)</f>
        <v>0</v>
      </c>
      <c r="S107" s="28">
        <f t="shared" ref="S107" si="1474">IF($S$7=0,0,$S$7/$S$6*S106)</f>
        <v>0</v>
      </c>
      <c r="T107" s="28">
        <f t="shared" ref="T107" si="1475">IF($T$7=0,0,$T$7/$T$6*T106)</f>
        <v>0</v>
      </c>
      <c r="U107" s="142"/>
      <c r="V107" s="139"/>
      <c r="W107" s="29">
        <f t="shared" ref="W107" si="1476">IF($W$7=0,0,$W$7/$W$6*W106)</f>
        <v>0</v>
      </c>
      <c r="X107" s="28">
        <f t="shared" ref="X107" si="1477">IF($X$7=0,0,$X$7/$X$6*X106)</f>
        <v>0</v>
      </c>
      <c r="Y107" s="28">
        <f t="shared" ref="Y107" si="1478">IF($Y$7=0,0,$Y$7/$Y$6*Y106)</f>
        <v>0</v>
      </c>
      <c r="Z107" s="28">
        <f t="shared" ref="Z107" si="1479">IF($Z$7=0,0,$Z$7/$Z$6*Z106)</f>
        <v>0</v>
      </c>
      <c r="AA107" s="142"/>
      <c r="AB107" s="139"/>
      <c r="AC107" s="29">
        <f t="shared" si="384"/>
        <v>0</v>
      </c>
      <c r="AD107" s="28">
        <f t="shared" si="385"/>
        <v>0</v>
      </c>
      <c r="AE107" s="28">
        <f t="shared" si="386"/>
        <v>0</v>
      </c>
      <c r="AF107" s="28">
        <f t="shared" si="387"/>
        <v>0</v>
      </c>
      <c r="AG107" s="144"/>
      <c r="AH107" s="140"/>
      <c r="AI107" s="60">
        <f t="shared" si="388"/>
        <v>0</v>
      </c>
      <c r="AJ107" s="60">
        <f t="shared" si="389"/>
        <v>0</v>
      </c>
      <c r="AK107" s="60">
        <f t="shared" si="390"/>
        <v>0</v>
      </c>
      <c r="AL107" s="60">
        <f t="shared" si="391"/>
        <v>0</v>
      </c>
      <c r="AM107" s="142"/>
      <c r="AN107" s="139"/>
      <c r="AO107" s="60">
        <f t="shared" si="392"/>
        <v>0</v>
      </c>
      <c r="AP107" s="60">
        <f t="shared" si="393"/>
        <v>0</v>
      </c>
      <c r="AQ107" s="60">
        <f t="shared" si="394"/>
        <v>0</v>
      </c>
      <c r="AR107" s="114">
        <f t="shared" ref="AR107" si="1480">IF($AR$7=0,0,$AR$7/$AR$6*AR106)</f>
        <v>0</v>
      </c>
      <c r="AS107" s="142"/>
      <c r="AT107" s="139"/>
      <c r="AU107" s="137"/>
      <c r="AV107" s="135"/>
      <c r="AW107" s="119"/>
      <c r="AX107" s="130"/>
      <c r="AY107" s="124"/>
      <c r="AZ107" s="124"/>
      <c r="BA107" s="124"/>
      <c r="BB107" s="124"/>
      <c r="BC107" s="124"/>
      <c r="BD107" s="124"/>
      <c r="BE107" s="124"/>
      <c r="BF107" s="117"/>
    </row>
    <row r="108" spans="1:58" ht="15" customHeight="1" x14ac:dyDescent="0.25">
      <c r="A108" s="145">
        <v>51</v>
      </c>
      <c r="B108" s="147" t="str">
        <f>'Popis studenata'!B52</f>
        <v xml:space="preserve"> </v>
      </c>
      <c r="C108" s="147">
        <f>'Popis studenata'!C52</f>
        <v>0</v>
      </c>
      <c r="D108" s="22" t="s">
        <v>19</v>
      </c>
      <c r="E108" s="23"/>
      <c r="F108" s="24"/>
      <c r="G108" s="24"/>
      <c r="H108" s="24"/>
      <c r="I108" s="143">
        <f t="shared" ref="I108" si="1481">IF((E109+F109+G109+H109)&gt;$J$4,"GREŠKA",E109+F109+G109+H109)</f>
        <v>0</v>
      </c>
      <c r="J108" s="138" t="str">
        <f t="shared" ref="J108" si="1482">IF(I108=0,"NE",(IF(I108&gt;=($J$4/2),"DA","NE")))</f>
        <v>NE</v>
      </c>
      <c r="K108" s="23"/>
      <c r="L108" s="24"/>
      <c r="M108" s="24"/>
      <c r="N108" s="24"/>
      <c r="O108" s="143">
        <f t="shared" ref="O108" si="1483">IF((K109+L109+M109+N109)&gt;$P$4,"GREŠKA",K109+L109+M109+N109)</f>
        <v>0</v>
      </c>
      <c r="P108" s="138" t="str">
        <f t="shared" ref="P108" si="1484">IF(O108=0,"NE",(IF(O108&gt;=($P$4/2),"DA","NE")))</f>
        <v>NE</v>
      </c>
      <c r="Q108" s="23"/>
      <c r="R108" s="24"/>
      <c r="S108" s="24"/>
      <c r="T108" s="24"/>
      <c r="U108" s="143">
        <f t="shared" ref="U108" si="1485">IF((Q109+R109+S109+T109)&gt;$V$4,"GREŠKA",Q109+R109+S109+T109)</f>
        <v>0</v>
      </c>
      <c r="V108" s="138" t="str">
        <f t="shared" ref="V108" si="1486">IF(U108=0,"NE",(IF(U108&gt;=($V$4/2),"DA","NE")))</f>
        <v>NE</v>
      </c>
      <c r="W108" s="23"/>
      <c r="X108" s="24"/>
      <c r="Y108" s="24"/>
      <c r="Z108" s="24"/>
      <c r="AA108" s="143">
        <f t="shared" ref="AA108" si="1487">IF((W109+X109+Y109+Z109)&gt;$AB$4,"GREŠKA",W109+X109+Y109+Z109)</f>
        <v>0</v>
      </c>
      <c r="AB108" s="138" t="str">
        <f t="shared" ref="AB108" si="1488">IF(AA108=0,"NE",(IF(AA108&gt;=($AB$4/2),"DA","NE")))</f>
        <v>NE</v>
      </c>
      <c r="AC108" s="23"/>
      <c r="AD108" s="24"/>
      <c r="AE108" s="24"/>
      <c r="AF108" s="24"/>
      <c r="AG108" s="143">
        <f t="shared" ref="AG108" si="1489">IF((AC109+AD109+AE109+AF109)&gt;$AH$4,"GREŠKA",AC109+AD109+AE109+AF109)</f>
        <v>0</v>
      </c>
      <c r="AH108" s="138" t="str">
        <f t="shared" ref="AH108" si="1490">IF(AG108=0,"NE",(IF(AG108&gt;=($AH$4/2),"DA","NE")))</f>
        <v>NE</v>
      </c>
      <c r="AI108" s="23"/>
      <c r="AJ108" s="24"/>
      <c r="AK108" s="24"/>
      <c r="AL108" s="24"/>
      <c r="AM108" s="141">
        <f t="shared" ref="AM108" si="1491">IF((AI109+AJ109+AK109+AL109)&gt;$AN$4,"GREŠKA",AI109+AJ109+AK109+AL109)</f>
        <v>0</v>
      </c>
      <c r="AN108" s="138" t="str">
        <f t="shared" ref="AN108" si="1492">IF(AM108=0,"NE",(IF(AM108&gt;=($AN$4/2),"DA","NE")))</f>
        <v>NE</v>
      </c>
      <c r="AO108" s="23"/>
      <c r="AP108" s="24"/>
      <c r="AQ108" s="24"/>
      <c r="AR108" s="24"/>
      <c r="AS108" s="141">
        <f t="shared" ref="AS108" si="1493">IF((AO109+AP109+AQ109+AR109)&gt;$AT$4,"GREŠKA",AO109+AP109+AQ109+AR109)</f>
        <v>0</v>
      </c>
      <c r="AT108" s="138" t="str">
        <f t="shared" ref="AT108" si="1494">IF(AS108=0,"NE",(IF(AS108&gt;=($AT$4/2),"DA","NE")))</f>
        <v>NE</v>
      </c>
      <c r="AU108" s="136">
        <f t="shared" ref="AU108" si="1495">IF(AND(J108="da",P108="da",V108="da",AB108="da",AH108="da",AN108="da",AT108="da"),I108+O108+U108+AA108+AS108+AM108+AG108,0)</f>
        <v>0</v>
      </c>
      <c r="AV108" s="134" t="str">
        <f t="shared" ref="AV108" si="1496">IF(OR(COUNTIF(J108:AT109,"ne")&gt;3,COUNTIF(J108:AT109,"ne")=0),"NE",COUNTIF(J108:AT109,"ne"))</f>
        <v>NE</v>
      </c>
      <c r="AW108" s="118" t="str">
        <f t="shared" ref="AW108" si="1497">IF(SUM(COUNTBLANK(E108:H108),COUNTBLANK(K108:N108),COUNTBLANK(Q108:T108),COUNTBLANK(W108:Z108),COUNTBLANK(AC108:AF108),COUNTBLANK(AI108:AL108),COUNTBLANK(AO108:AR108))=28,"NE","DA")</f>
        <v>NE</v>
      </c>
      <c r="AX108" s="129"/>
      <c r="AY108" s="123" t="str">
        <f>J108</f>
        <v>NE</v>
      </c>
      <c r="AZ108" s="123" t="str">
        <f>P108</f>
        <v>NE</v>
      </c>
      <c r="BA108" s="123" t="str">
        <f>V108</f>
        <v>NE</v>
      </c>
      <c r="BB108" s="123" t="str">
        <f>AB108</f>
        <v>NE</v>
      </c>
      <c r="BC108" s="123" t="str">
        <f>AH108</f>
        <v>NE</v>
      </c>
      <c r="BD108" s="123" t="str">
        <f>AN108</f>
        <v>NE</v>
      </c>
      <c r="BE108" s="123" t="str">
        <f>AT108</f>
        <v>NE</v>
      </c>
      <c r="BF108" s="116" t="str">
        <f t="shared" ref="BF108" si="1498">IF(AU108&lt;50, "NE",IF(AU108&lt;60,2,IF(AU108&lt;75,3,IF(AU108&lt;90,4,5))))</f>
        <v>NE</v>
      </c>
    </row>
    <row r="109" spans="1:58" ht="15.75" customHeight="1" thickBot="1" x14ac:dyDescent="0.3">
      <c r="A109" s="146"/>
      <c r="B109" s="148"/>
      <c r="C109" s="148"/>
      <c r="D109" s="27" t="s">
        <v>20</v>
      </c>
      <c r="E109" s="28">
        <f t="shared" ref="E109" si="1499">IF($E$7=0,0,$E$7/$E$6*E108)</f>
        <v>0</v>
      </c>
      <c r="F109" s="28">
        <f t="shared" ref="F109" si="1500">IF($F$7=0,0,$F$7/$F$6*F108)</f>
        <v>0</v>
      </c>
      <c r="G109" s="28">
        <f t="shared" ref="G109" si="1501">IF($G$7=0,0,$G$7/$G$6*G108)</f>
        <v>0</v>
      </c>
      <c r="H109" s="28">
        <f t="shared" ref="H109" si="1502">IF($H$7=0,0,$H$7/$H$6*H108)</f>
        <v>0</v>
      </c>
      <c r="I109" s="142"/>
      <c r="J109" s="139"/>
      <c r="K109" s="29">
        <f t="shared" ref="K109" si="1503">IF($K$7=0,0,$K$7/$K$6*K108)</f>
        <v>0</v>
      </c>
      <c r="L109" s="28">
        <f t="shared" ref="L109" si="1504">IF($L$7=0,0,$L$7/$L$6*L108)</f>
        <v>0</v>
      </c>
      <c r="M109" s="28">
        <f t="shared" ref="M109" si="1505">IF($M$7=0,0,$M$7/$M$6*M108)</f>
        <v>0</v>
      </c>
      <c r="N109" s="28">
        <f t="shared" ref="N109" si="1506">IF($N$7=0,0,$N$7/$N$6*N108)</f>
        <v>0</v>
      </c>
      <c r="O109" s="142"/>
      <c r="P109" s="139"/>
      <c r="Q109" s="29">
        <f t="shared" ref="Q109" si="1507">IF($Q$7=0,0,$Q$7/$Q$6*Q108)</f>
        <v>0</v>
      </c>
      <c r="R109" s="28">
        <f t="shared" ref="R109" si="1508">IF($R$7=0,0,$R$7/$R$6*R108)</f>
        <v>0</v>
      </c>
      <c r="S109" s="28">
        <f t="shared" ref="S109" si="1509">IF($S$7=0,0,$S$7/$S$6*S108)</f>
        <v>0</v>
      </c>
      <c r="T109" s="28">
        <f t="shared" ref="T109" si="1510">IF($T$7=0,0,$T$7/$T$6*T108)</f>
        <v>0</v>
      </c>
      <c r="U109" s="142"/>
      <c r="V109" s="139"/>
      <c r="W109" s="29">
        <f t="shared" ref="W109" si="1511">IF($W$7=0,0,$W$7/$W$6*W108)</f>
        <v>0</v>
      </c>
      <c r="X109" s="28">
        <f t="shared" ref="X109" si="1512">IF($X$7=0,0,$X$7/$X$6*X108)</f>
        <v>0</v>
      </c>
      <c r="Y109" s="28">
        <f t="shared" ref="Y109" si="1513">IF($Y$7=0,0,$Y$7/$Y$6*Y108)</f>
        <v>0</v>
      </c>
      <c r="Z109" s="28">
        <f t="shared" ref="Z109" si="1514">IF($Z$7=0,0,$Z$7/$Z$6*Z108)</f>
        <v>0</v>
      </c>
      <c r="AA109" s="142"/>
      <c r="AB109" s="139"/>
      <c r="AC109" s="29">
        <f t="shared" ref="AC109:AC171" si="1515">IF($AC$7=0,0,$AC$7/$AC$6*AC108)</f>
        <v>0</v>
      </c>
      <c r="AD109" s="28">
        <f t="shared" ref="AD109:AD171" si="1516">IF($AD$7=0,0,$AD$7/$AD$6*AD108)</f>
        <v>0</v>
      </c>
      <c r="AE109" s="28">
        <f t="shared" ref="AE109:AE171" si="1517">IF($AE$7=0,0,$AE$7/$AE$6*AE108)</f>
        <v>0</v>
      </c>
      <c r="AF109" s="28">
        <f t="shared" ref="AF109:AF171" si="1518">IF($AF$7=0,0,$AF$7/$AF$6*AF108)</f>
        <v>0</v>
      </c>
      <c r="AG109" s="144"/>
      <c r="AH109" s="140"/>
      <c r="AI109" s="60">
        <f t="shared" ref="AI109:AI171" si="1519">IF($AI$7=0,0,$AI$7/$AI$6*AI108)</f>
        <v>0</v>
      </c>
      <c r="AJ109" s="60">
        <f t="shared" ref="AJ109:AJ171" si="1520">IF($AJ$7=0,0,$AJ$7/$AJ$6*AJ108)</f>
        <v>0</v>
      </c>
      <c r="AK109" s="60">
        <f t="shared" ref="AK109:AK171" si="1521">IF($AK$7=0,0,$AK$7/$AK$6*AK108)</f>
        <v>0</v>
      </c>
      <c r="AL109" s="60">
        <f t="shared" ref="AL109:AL171" si="1522">IF($AL$7=0,0,$AL$7/$AL$6*AL108)</f>
        <v>0</v>
      </c>
      <c r="AM109" s="142"/>
      <c r="AN109" s="139"/>
      <c r="AO109" s="60">
        <f t="shared" ref="AO109:AO171" si="1523">IF($AO$7=0,0,$AO$7/$AO$6*AO108)</f>
        <v>0</v>
      </c>
      <c r="AP109" s="60">
        <f t="shared" ref="AP109:AP171" si="1524">IF($AP$7=0,0,$AP$7/$AP$6*AP108)</f>
        <v>0</v>
      </c>
      <c r="AQ109" s="60">
        <f t="shared" ref="AQ109:AQ171" si="1525">IF($AQ$7=0,0,$AQ$7/$AQ$6*AQ108)</f>
        <v>0</v>
      </c>
      <c r="AR109" s="114">
        <f t="shared" ref="AR109" si="1526">IF($AR$7=0,0,$AR$7/$AR$6*AR108)</f>
        <v>0</v>
      </c>
      <c r="AS109" s="142"/>
      <c r="AT109" s="139"/>
      <c r="AU109" s="137"/>
      <c r="AV109" s="135"/>
      <c r="AW109" s="119"/>
      <c r="AX109" s="130"/>
      <c r="AY109" s="124"/>
      <c r="AZ109" s="124"/>
      <c r="BA109" s="124"/>
      <c r="BB109" s="124"/>
      <c r="BC109" s="124"/>
      <c r="BD109" s="124"/>
      <c r="BE109" s="124"/>
      <c r="BF109" s="117"/>
    </row>
    <row r="110" spans="1:58" ht="15" customHeight="1" x14ac:dyDescent="0.25">
      <c r="A110" s="145">
        <v>52</v>
      </c>
      <c r="B110" s="147" t="str">
        <f>'Popis studenata'!B53</f>
        <v xml:space="preserve"> </v>
      </c>
      <c r="C110" s="147">
        <f>'Popis studenata'!C53</f>
        <v>0</v>
      </c>
      <c r="D110" s="22" t="s">
        <v>19</v>
      </c>
      <c r="E110" s="23"/>
      <c r="F110" s="24"/>
      <c r="G110" s="24"/>
      <c r="H110" s="24"/>
      <c r="I110" s="143">
        <f t="shared" ref="I110" si="1527">IF((E111+F111+G111+H111)&gt;$J$4,"GREŠKA",E111+F111+G111+H111)</f>
        <v>0</v>
      </c>
      <c r="J110" s="138" t="str">
        <f t="shared" ref="J110" si="1528">IF(I110=0,"NE",(IF(I110&gt;=($J$4/2),"DA","NE")))</f>
        <v>NE</v>
      </c>
      <c r="K110" s="23"/>
      <c r="L110" s="24"/>
      <c r="M110" s="24"/>
      <c r="N110" s="24"/>
      <c r="O110" s="143">
        <f t="shared" ref="O110" si="1529">IF((K111+L111+M111+N111)&gt;$P$4,"GREŠKA",K111+L111+M111+N111)</f>
        <v>0</v>
      </c>
      <c r="P110" s="138" t="str">
        <f t="shared" ref="P110" si="1530">IF(O110=0,"NE",(IF(O110&gt;=($P$4/2),"DA","NE")))</f>
        <v>NE</v>
      </c>
      <c r="Q110" s="23"/>
      <c r="R110" s="24"/>
      <c r="S110" s="24"/>
      <c r="T110" s="24"/>
      <c r="U110" s="143">
        <f t="shared" ref="U110" si="1531">IF((Q111+R111+S111+T111)&gt;$V$4,"GREŠKA",Q111+R111+S111+T111)</f>
        <v>0</v>
      </c>
      <c r="V110" s="138" t="str">
        <f t="shared" ref="V110" si="1532">IF(U110=0,"NE",(IF(U110&gt;=($V$4/2),"DA","NE")))</f>
        <v>NE</v>
      </c>
      <c r="W110" s="23"/>
      <c r="X110" s="24"/>
      <c r="Y110" s="24"/>
      <c r="Z110" s="24"/>
      <c r="AA110" s="143">
        <f t="shared" ref="AA110" si="1533">IF((W111+X111+Y111+Z111)&gt;$AB$4,"GREŠKA",W111+X111+Y111+Z111)</f>
        <v>0</v>
      </c>
      <c r="AB110" s="138" t="str">
        <f t="shared" ref="AB110" si="1534">IF(AA110=0,"NE",(IF(AA110&gt;=($AB$4/2),"DA","NE")))</f>
        <v>NE</v>
      </c>
      <c r="AC110" s="23"/>
      <c r="AD110" s="24"/>
      <c r="AE110" s="24"/>
      <c r="AF110" s="24"/>
      <c r="AG110" s="143">
        <f t="shared" ref="AG110" si="1535">IF((AC111+AD111+AE111+AF111)&gt;$AH$4,"GREŠKA",AC111+AD111+AE111+AF111)</f>
        <v>0</v>
      </c>
      <c r="AH110" s="138" t="str">
        <f t="shared" ref="AH110" si="1536">IF(AG110=0,"NE",(IF(AG110&gt;=($AH$4/2),"DA","NE")))</f>
        <v>NE</v>
      </c>
      <c r="AI110" s="23"/>
      <c r="AJ110" s="24"/>
      <c r="AK110" s="24"/>
      <c r="AL110" s="24"/>
      <c r="AM110" s="141">
        <f t="shared" ref="AM110" si="1537">IF((AI111+AJ111+AK111+AL111)&gt;$AN$4,"GREŠKA",AI111+AJ111+AK111+AL111)</f>
        <v>0</v>
      </c>
      <c r="AN110" s="138" t="str">
        <f t="shared" ref="AN110" si="1538">IF(AM110=0,"NE",(IF(AM110&gt;=($AN$4/2),"DA","NE")))</f>
        <v>NE</v>
      </c>
      <c r="AO110" s="23"/>
      <c r="AP110" s="24"/>
      <c r="AQ110" s="24"/>
      <c r="AR110" s="24"/>
      <c r="AS110" s="141">
        <f t="shared" ref="AS110" si="1539">IF((AO111+AP111+AQ111+AR111)&gt;$AT$4,"GREŠKA",AO111+AP111+AQ111+AR111)</f>
        <v>0</v>
      </c>
      <c r="AT110" s="138" t="str">
        <f t="shared" ref="AT110" si="1540">IF(AS110=0,"NE",(IF(AS110&gt;=($AT$4/2),"DA","NE")))</f>
        <v>NE</v>
      </c>
      <c r="AU110" s="136">
        <f t="shared" ref="AU110" si="1541">IF(AND(J110="da",P110="da",V110="da",AB110="da",AH110="da",AN110="da",AT110="da"),I110+O110+U110+AA110+AS110+AM110+AG110,0)</f>
        <v>0</v>
      </c>
      <c r="AV110" s="134" t="str">
        <f t="shared" ref="AV110" si="1542">IF(OR(COUNTIF(J110:AT111,"ne")&gt;3,COUNTIF(J110:AT111,"ne")=0),"NE",COUNTIF(J110:AT111,"ne"))</f>
        <v>NE</v>
      </c>
      <c r="AW110" s="118" t="str">
        <f t="shared" ref="AW110" si="1543">IF(SUM(COUNTBLANK(E110:H110),COUNTBLANK(K110:N110),COUNTBLANK(Q110:T110),COUNTBLANK(W110:Z110),COUNTBLANK(AC110:AF110),COUNTBLANK(AI110:AL110),COUNTBLANK(AO110:AR110))=28,"NE","DA")</f>
        <v>NE</v>
      </c>
      <c r="AX110" s="129"/>
      <c r="AY110" s="123" t="str">
        <f>J110</f>
        <v>NE</v>
      </c>
      <c r="AZ110" s="123" t="str">
        <f>P110</f>
        <v>NE</v>
      </c>
      <c r="BA110" s="123" t="str">
        <f>V110</f>
        <v>NE</v>
      </c>
      <c r="BB110" s="123" t="str">
        <f>AB110</f>
        <v>NE</v>
      </c>
      <c r="BC110" s="123" t="str">
        <f>AH110</f>
        <v>NE</v>
      </c>
      <c r="BD110" s="123" t="str">
        <f>AN110</f>
        <v>NE</v>
      </c>
      <c r="BE110" s="123" t="str">
        <f>AT110</f>
        <v>NE</v>
      </c>
      <c r="BF110" s="116" t="str">
        <f t="shared" ref="BF110" si="1544">IF(AU110&lt;50, "NE",IF(AU110&lt;60,2,IF(AU110&lt;75,3,IF(AU110&lt;90,4,5))))</f>
        <v>NE</v>
      </c>
    </row>
    <row r="111" spans="1:58" ht="15.75" customHeight="1" thickBot="1" x14ac:dyDescent="0.3">
      <c r="A111" s="146"/>
      <c r="B111" s="148"/>
      <c r="C111" s="148"/>
      <c r="D111" s="27" t="s">
        <v>20</v>
      </c>
      <c r="E111" s="28">
        <f t="shared" ref="E111" si="1545">IF($E$7=0,0,$E$7/$E$6*E110)</f>
        <v>0</v>
      </c>
      <c r="F111" s="28">
        <f t="shared" ref="F111" si="1546">IF($F$7=0,0,$F$7/$F$6*F110)</f>
        <v>0</v>
      </c>
      <c r="G111" s="28">
        <f t="shared" ref="G111" si="1547">IF($G$7=0,0,$G$7/$G$6*G110)</f>
        <v>0</v>
      </c>
      <c r="H111" s="28">
        <f t="shared" ref="H111" si="1548">IF($H$7=0,0,$H$7/$H$6*H110)</f>
        <v>0</v>
      </c>
      <c r="I111" s="142"/>
      <c r="J111" s="139"/>
      <c r="K111" s="29">
        <f t="shared" ref="K111" si="1549">IF($K$7=0,0,$K$7/$K$6*K110)</f>
        <v>0</v>
      </c>
      <c r="L111" s="28">
        <f t="shared" ref="L111" si="1550">IF($L$7=0,0,$L$7/$L$6*L110)</f>
        <v>0</v>
      </c>
      <c r="M111" s="28">
        <f t="shared" ref="M111" si="1551">IF($M$7=0,0,$M$7/$M$6*M110)</f>
        <v>0</v>
      </c>
      <c r="N111" s="28">
        <f t="shared" ref="N111" si="1552">IF($N$7=0,0,$N$7/$N$6*N110)</f>
        <v>0</v>
      </c>
      <c r="O111" s="142"/>
      <c r="P111" s="139"/>
      <c r="Q111" s="29">
        <f t="shared" ref="Q111" si="1553">IF($Q$7=0,0,$Q$7/$Q$6*Q110)</f>
        <v>0</v>
      </c>
      <c r="R111" s="28">
        <f t="shared" ref="R111" si="1554">IF($R$7=0,0,$R$7/$R$6*R110)</f>
        <v>0</v>
      </c>
      <c r="S111" s="28">
        <f t="shared" ref="S111" si="1555">IF($S$7=0,0,$S$7/$S$6*S110)</f>
        <v>0</v>
      </c>
      <c r="T111" s="28">
        <f t="shared" ref="T111" si="1556">IF($T$7=0,0,$T$7/$T$6*T110)</f>
        <v>0</v>
      </c>
      <c r="U111" s="142"/>
      <c r="V111" s="139"/>
      <c r="W111" s="29">
        <f t="shared" ref="W111" si="1557">IF($W$7=0,0,$W$7/$W$6*W110)</f>
        <v>0</v>
      </c>
      <c r="X111" s="28">
        <f t="shared" ref="X111" si="1558">IF($X$7=0,0,$X$7/$X$6*X110)</f>
        <v>0</v>
      </c>
      <c r="Y111" s="28">
        <f t="shared" ref="Y111" si="1559">IF($Y$7=0,0,$Y$7/$Y$6*Y110)</f>
        <v>0</v>
      </c>
      <c r="Z111" s="28">
        <f t="shared" ref="Z111" si="1560">IF($Z$7=0,0,$Z$7/$Z$6*Z110)</f>
        <v>0</v>
      </c>
      <c r="AA111" s="142"/>
      <c r="AB111" s="139"/>
      <c r="AC111" s="29">
        <f t="shared" si="1515"/>
        <v>0</v>
      </c>
      <c r="AD111" s="28">
        <f t="shared" si="1516"/>
        <v>0</v>
      </c>
      <c r="AE111" s="28">
        <f t="shared" si="1517"/>
        <v>0</v>
      </c>
      <c r="AF111" s="28">
        <f t="shared" si="1518"/>
        <v>0</v>
      </c>
      <c r="AG111" s="144"/>
      <c r="AH111" s="140"/>
      <c r="AI111" s="60">
        <f t="shared" si="1519"/>
        <v>0</v>
      </c>
      <c r="AJ111" s="60">
        <f t="shared" si="1520"/>
        <v>0</v>
      </c>
      <c r="AK111" s="60">
        <f t="shared" si="1521"/>
        <v>0</v>
      </c>
      <c r="AL111" s="60">
        <f t="shared" si="1522"/>
        <v>0</v>
      </c>
      <c r="AM111" s="142"/>
      <c r="AN111" s="139"/>
      <c r="AO111" s="60">
        <f t="shared" si="1523"/>
        <v>0</v>
      </c>
      <c r="AP111" s="60">
        <f t="shared" si="1524"/>
        <v>0</v>
      </c>
      <c r="AQ111" s="60">
        <f t="shared" si="1525"/>
        <v>0</v>
      </c>
      <c r="AR111" s="114">
        <f t="shared" ref="AR111" si="1561">IF($AR$7=0,0,$AR$7/$AR$6*AR110)</f>
        <v>0</v>
      </c>
      <c r="AS111" s="142"/>
      <c r="AT111" s="139"/>
      <c r="AU111" s="137"/>
      <c r="AV111" s="135"/>
      <c r="AW111" s="119"/>
      <c r="AX111" s="130"/>
      <c r="AY111" s="124"/>
      <c r="AZ111" s="124"/>
      <c r="BA111" s="124"/>
      <c r="BB111" s="124"/>
      <c r="BC111" s="124"/>
      <c r="BD111" s="124"/>
      <c r="BE111" s="124"/>
      <c r="BF111" s="117"/>
    </row>
    <row r="112" spans="1:58" ht="15" customHeight="1" x14ac:dyDescent="0.25">
      <c r="A112" s="145">
        <v>53</v>
      </c>
      <c r="B112" s="147" t="str">
        <f>'Popis studenata'!B54</f>
        <v xml:space="preserve"> </v>
      </c>
      <c r="C112" s="147">
        <f>'Popis studenata'!C54</f>
        <v>0</v>
      </c>
      <c r="D112" s="22" t="s">
        <v>19</v>
      </c>
      <c r="E112" s="23"/>
      <c r="F112" s="24"/>
      <c r="G112" s="24"/>
      <c r="H112" s="24"/>
      <c r="I112" s="143">
        <f t="shared" ref="I112" si="1562">IF((E113+F113+G113+H113)&gt;$J$4,"GREŠKA",E113+F113+G113+H113)</f>
        <v>0</v>
      </c>
      <c r="J112" s="138" t="str">
        <f t="shared" ref="J112" si="1563">IF(I112=0,"NE",(IF(I112&gt;=($J$4/2),"DA","NE")))</f>
        <v>NE</v>
      </c>
      <c r="K112" s="23"/>
      <c r="L112" s="24"/>
      <c r="M112" s="24"/>
      <c r="N112" s="24"/>
      <c r="O112" s="143">
        <f t="shared" ref="O112" si="1564">IF((K113+L113+M113+N113)&gt;$P$4,"GREŠKA",K113+L113+M113+N113)</f>
        <v>0</v>
      </c>
      <c r="P112" s="138" t="str">
        <f t="shared" ref="P112" si="1565">IF(O112=0,"NE",(IF(O112&gt;=($P$4/2),"DA","NE")))</f>
        <v>NE</v>
      </c>
      <c r="Q112" s="23"/>
      <c r="R112" s="24"/>
      <c r="S112" s="24"/>
      <c r="T112" s="24"/>
      <c r="U112" s="143">
        <f t="shared" ref="U112" si="1566">IF((Q113+R113+S113+T113)&gt;$V$4,"GREŠKA",Q113+R113+S113+T113)</f>
        <v>0</v>
      </c>
      <c r="V112" s="138" t="str">
        <f t="shared" ref="V112" si="1567">IF(U112=0,"NE",(IF(U112&gt;=($V$4/2),"DA","NE")))</f>
        <v>NE</v>
      </c>
      <c r="W112" s="23"/>
      <c r="X112" s="24"/>
      <c r="Y112" s="24"/>
      <c r="Z112" s="24"/>
      <c r="AA112" s="143">
        <f t="shared" ref="AA112" si="1568">IF((W113+X113+Y113+Z113)&gt;$AB$4,"GREŠKA",W113+X113+Y113+Z113)</f>
        <v>0</v>
      </c>
      <c r="AB112" s="138" t="str">
        <f t="shared" ref="AB112" si="1569">IF(AA112=0,"NE",(IF(AA112&gt;=($AB$4/2),"DA","NE")))</f>
        <v>NE</v>
      </c>
      <c r="AC112" s="23"/>
      <c r="AD112" s="24"/>
      <c r="AE112" s="24"/>
      <c r="AF112" s="24"/>
      <c r="AG112" s="143">
        <f t="shared" ref="AG112" si="1570">IF((AC113+AD113+AE113+AF113)&gt;$AH$4,"GREŠKA",AC113+AD113+AE113+AF113)</f>
        <v>0</v>
      </c>
      <c r="AH112" s="138" t="str">
        <f t="shared" ref="AH112" si="1571">IF(AG112=0,"NE",(IF(AG112&gt;=($AH$4/2),"DA","NE")))</f>
        <v>NE</v>
      </c>
      <c r="AI112" s="23"/>
      <c r="AJ112" s="24"/>
      <c r="AK112" s="24"/>
      <c r="AL112" s="24"/>
      <c r="AM112" s="141">
        <f t="shared" ref="AM112" si="1572">IF((AI113+AJ113+AK113+AL113)&gt;$AN$4,"GREŠKA",AI113+AJ113+AK113+AL113)</f>
        <v>0</v>
      </c>
      <c r="AN112" s="138" t="str">
        <f t="shared" ref="AN112" si="1573">IF(AM112=0,"NE",(IF(AM112&gt;=($AN$4/2),"DA","NE")))</f>
        <v>NE</v>
      </c>
      <c r="AO112" s="23"/>
      <c r="AP112" s="24"/>
      <c r="AQ112" s="24"/>
      <c r="AR112" s="24"/>
      <c r="AS112" s="141">
        <f t="shared" ref="AS112" si="1574">IF((AO113+AP113+AQ113+AR113)&gt;$AT$4,"GREŠKA",AO113+AP113+AQ113+AR113)</f>
        <v>0</v>
      </c>
      <c r="AT112" s="138" t="str">
        <f t="shared" ref="AT112" si="1575">IF(AS112=0,"NE",(IF(AS112&gt;=($AT$4/2),"DA","NE")))</f>
        <v>NE</v>
      </c>
      <c r="AU112" s="136">
        <f t="shared" ref="AU112" si="1576">IF(AND(J112="da",P112="da",V112="da",AB112="da",AH112="da",AN112="da",AT112="da"),I112+O112+U112+AA112+AS112+AM112+AG112,0)</f>
        <v>0</v>
      </c>
      <c r="AV112" s="134" t="str">
        <f t="shared" ref="AV112" si="1577">IF(OR(COUNTIF(J112:AT113,"ne")&gt;3,COUNTIF(J112:AT113,"ne")=0),"NE",COUNTIF(J112:AT113,"ne"))</f>
        <v>NE</v>
      </c>
      <c r="AW112" s="118" t="str">
        <f t="shared" ref="AW112" si="1578">IF(SUM(COUNTBLANK(E112:H112),COUNTBLANK(K112:N112),COUNTBLANK(Q112:T112),COUNTBLANK(W112:Z112),COUNTBLANK(AC112:AF112),COUNTBLANK(AI112:AL112),COUNTBLANK(AO112:AR112))=28,"NE","DA")</f>
        <v>NE</v>
      </c>
      <c r="AX112" s="129"/>
      <c r="AY112" s="123" t="str">
        <f>J112</f>
        <v>NE</v>
      </c>
      <c r="AZ112" s="123" t="str">
        <f>P112</f>
        <v>NE</v>
      </c>
      <c r="BA112" s="123" t="str">
        <f>V112</f>
        <v>NE</v>
      </c>
      <c r="BB112" s="123" t="str">
        <f>AB112</f>
        <v>NE</v>
      </c>
      <c r="BC112" s="123" t="str">
        <f>AH112</f>
        <v>NE</v>
      </c>
      <c r="BD112" s="123" t="str">
        <f>AN112</f>
        <v>NE</v>
      </c>
      <c r="BE112" s="123" t="str">
        <f>AT112</f>
        <v>NE</v>
      </c>
      <c r="BF112" s="116" t="str">
        <f t="shared" ref="BF112" si="1579">IF(AU112&lt;50, "NE",IF(AU112&lt;60,2,IF(AU112&lt;75,3,IF(AU112&lt;90,4,5))))</f>
        <v>NE</v>
      </c>
    </row>
    <row r="113" spans="1:58" ht="15.75" customHeight="1" thickBot="1" x14ac:dyDescent="0.3">
      <c r="A113" s="146"/>
      <c r="B113" s="148"/>
      <c r="C113" s="148"/>
      <c r="D113" s="27" t="s">
        <v>20</v>
      </c>
      <c r="E113" s="28">
        <f t="shared" ref="E113" si="1580">IF($E$7=0,0,$E$7/$E$6*E112)</f>
        <v>0</v>
      </c>
      <c r="F113" s="28">
        <f t="shared" ref="F113" si="1581">IF($F$7=0,0,$F$7/$F$6*F112)</f>
        <v>0</v>
      </c>
      <c r="G113" s="28">
        <f t="shared" ref="G113" si="1582">IF($G$7=0,0,$G$7/$G$6*G112)</f>
        <v>0</v>
      </c>
      <c r="H113" s="28">
        <f t="shared" ref="H113" si="1583">IF($H$7=0,0,$H$7/$H$6*H112)</f>
        <v>0</v>
      </c>
      <c r="I113" s="142"/>
      <c r="J113" s="139"/>
      <c r="K113" s="29">
        <f t="shared" ref="K113" si="1584">IF($K$7=0,0,$K$7/$K$6*K112)</f>
        <v>0</v>
      </c>
      <c r="L113" s="28">
        <f t="shared" ref="L113" si="1585">IF($L$7=0,0,$L$7/$L$6*L112)</f>
        <v>0</v>
      </c>
      <c r="M113" s="28">
        <f t="shared" ref="M113" si="1586">IF($M$7=0,0,$M$7/$M$6*M112)</f>
        <v>0</v>
      </c>
      <c r="N113" s="28">
        <f t="shared" ref="N113" si="1587">IF($N$7=0,0,$N$7/$N$6*N112)</f>
        <v>0</v>
      </c>
      <c r="O113" s="142"/>
      <c r="P113" s="139"/>
      <c r="Q113" s="29">
        <f t="shared" ref="Q113" si="1588">IF($Q$7=0,0,$Q$7/$Q$6*Q112)</f>
        <v>0</v>
      </c>
      <c r="R113" s="28">
        <f t="shared" ref="R113" si="1589">IF($R$7=0,0,$R$7/$R$6*R112)</f>
        <v>0</v>
      </c>
      <c r="S113" s="28">
        <f t="shared" ref="S113" si="1590">IF($S$7=0,0,$S$7/$S$6*S112)</f>
        <v>0</v>
      </c>
      <c r="T113" s="28">
        <f t="shared" ref="T113" si="1591">IF($T$7=0,0,$T$7/$T$6*T112)</f>
        <v>0</v>
      </c>
      <c r="U113" s="142"/>
      <c r="V113" s="139"/>
      <c r="W113" s="29">
        <f t="shared" ref="W113" si="1592">IF($W$7=0,0,$W$7/$W$6*W112)</f>
        <v>0</v>
      </c>
      <c r="X113" s="28">
        <f t="shared" ref="X113" si="1593">IF($X$7=0,0,$X$7/$X$6*X112)</f>
        <v>0</v>
      </c>
      <c r="Y113" s="28">
        <f t="shared" ref="Y113" si="1594">IF($Y$7=0,0,$Y$7/$Y$6*Y112)</f>
        <v>0</v>
      </c>
      <c r="Z113" s="28">
        <f t="shared" ref="Z113" si="1595">IF($Z$7=0,0,$Z$7/$Z$6*Z112)</f>
        <v>0</v>
      </c>
      <c r="AA113" s="142"/>
      <c r="AB113" s="139"/>
      <c r="AC113" s="29">
        <f t="shared" si="1515"/>
        <v>0</v>
      </c>
      <c r="AD113" s="28">
        <f t="shared" si="1516"/>
        <v>0</v>
      </c>
      <c r="AE113" s="28">
        <f t="shared" si="1517"/>
        <v>0</v>
      </c>
      <c r="AF113" s="28">
        <f t="shared" si="1518"/>
        <v>0</v>
      </c>
      <c r="AG113" s="144"/>
      <c r="AH113" s="140"/>
      <c r="AI113" s="60">
        <f t="shared" si="1519"/>
        <v>0</v>
      </c>
      <c r="AJ113" s="60">
        <f t="shared" si="1520"/>
        <v>0</v>
      </c>
      <c r="AK113" s="60">
        <f t="shared" si="1521"/>
        <v>0</v>
      </c>
      <c r="AL113" s="60">
        <f t="shared" si="1522"/>
        <v>0</v>
      </c>
      <c r="AM113" s="142"/>
      <c r="AN113" s="139"/>
      <c r="AO113" s="60">
        <f t="shared" si="1523"/>
        <v>0</v>
      </c>
      <c r="AP113" s="60">
        <f t="shared" si="1524"/>
        <v>0</v>
      </c>
      <c r="AQ113" s="60">
        <f t="shared" si="1525"/>
        <v>0</v>
      </c>
      <c r="AR113" s="114">
        <f t="shared" ref="AR113" si="1596">IF($AR$7=0,0,$AR$7/$AR$6*AR112)</f>
        <v>0</v>
      </c>
      <c r="AS113" s="142"/>
      <c r="AT113" s="139"/>
      <c r="AU113" s="137"/>
      <c r="AV113" s="135"/>
      <c r="AW113" s="119"/>
      <c r="AX113" s="130"/>
      <c r="AY113" s="124"/>
      <c r="AZ113" s="124"/>
      <c r="BA113" s="124"/>
      <c r="BB113" s="124"/>
      <c r="BC113" s="124"/>
      <c r="BD113" s="124"/>
      <c r="BE113" s="124"/>
      <c r="BF113" s="117"/>
    </row>
    <row r="114" spans="1:58" ht="15" customHeight="1" x14ac:dyDescent="0.25">
      <c r="A114" s="145">
        <v>54</v>
      </c>
      <c r="B114" s="147" t="str">
        <f>'Popis studenata'!B55</f>
        <v xml:space="preserve"> </v>
      </c>
      <c r="C114" s="147">
        <f>'Popis studenata'!C55</f>
        <v>0</v>
      </c>
      <c r="D114" s="22" t="s">
        <v>19</v>
      </c>
      <c r="E114" s="23"/>
      <c r="F114" s="24"/>
      <c r="G114" s="24"/>
      <c r="H114" s="24"/>
      <c r="I114" s="143">
        <f t="shared" ref="I114" si="1597">IF((E115+F115+G115+H115)&gt;$J$4,"GREŠKA",E115+F115+G115+H115)</f>
        <v>0</v>
      </c>
      <c r="J114" s="138" t="str">
        <f t="shared" ref="J114" si="1598">IF(I114=0,"NE",(IF(I114&gt;=($J$4/2),"DA","NE")))</f>
        <v>NE</v>
      </c>
      <c r="K114" s="23"/>
      <c r="L114" s="24"/>
      <c r="M114" s="24"/>
      <c r="N114" s="24"/>
      <c r="O114" s="143">
        <f t="shared" ref="O114" si="1599">IF((K115+L115+M115+N115)&gt;$P$4,"GREŠKA",K115+L115+M115+N115)</f>
        <v>0</v>
      </c>
      <c r="P114" s="138" t="str">
        <f t="shared" ref="P114" si="1600">IF(O114=0,"NE",(IF(O114&gt;=($P$4/2),"DA","NE")))</f>
        <v>NE</v>
      </c>
      <c r="Q114" s="23"/>
      <c r="R114" s="24"/>
      <c r="S114" s="24"/>
      <c r="T114" s="24"/>
      <c r="U114" s="143">
        <f t="shared" ref="U114" si="1601">IF((Q115+R115+S115+T115)&gt;$V$4,"GREŠKA",Q115+R115+S115+T115)</f>
        <v>0</v>
      </c>
      <c r="V114" s="138" t="str">
        <f t="shared" ref="V114" si="1602">IF(U114=0,"NE",(IF(U114&gt;=($V$4/2),"DA","NE")))</f>
        <v>NE</v>
      </c>
      <c r="W114" s="23"/>
      <c r="X114" s="24"/>
      <c r="Y114" s="24"/>
      <c r="Z114" s="24"/>
      <c r="AA114" s="143">
        <f t="shared" ref="AA114" si="1603">IF((W115+X115+Y115+Z115)&gt;$AB$4,"GREŠKA",W115+X115+Y115+Z115)</f>
        <v>0</v>
      </c>
      <c r="AB114" s="138" t="str">
        <f t="shared" ref="AB114" si="1604">IF(AA114=0,"NE",(IF(AA114&gt;=($AB$4/2),"DA","NE")))</f>
        <v>NE</v>
      </c>
      <c r="AC114" s="23"/>
      <c r="AD114" s="24"/>
      <c r="AE114" s="24"/>
      <c r="AF114" s="24"/>
      <c r="AG114" s="143">
        <f t="shared" ref="AG114" si="1605">IF((AC115+AD115+AE115+AF115)&gt;$AH$4,"GREŠKA",AC115+AD115+AE115+AF115)</f>
        <v>0</v>
      </c>
      <c r="AH114" s="138" t="str">
        <f t="shared" ref="AH114" si="1606">IF(AG114=0,"NE",(IF(AG114&gt;=($AH$4/2),"DA","NE")))</f>
        <v>NE</v>
      </c>
      <c r="AI114" s="23"/>
      <c r="AJ114" s="24"/>
      <c r="AK114" s="24"/>
      <c r="AL114" s="24"/>
      <c r="AM114" s="141">
        <f t="shared" ref="AM114" si="1607">IF((AI115+AJ115+AK115+AL115)&gt;$AN$4,"GREŠKA",AI115+AJ115+AK115+AL115)</f>
        <v>0</v>
      </c>
      <c r="AN114" s="138" t="str">
        <f t="shared" ref="AN114" si="1608">IF(AM114=0,"NE",(IF(AM114&gt;=($AN$4/2),"DA","NE")))</f>
        <v>NE</v>
      </c>
      <c r="AO114" s="23"/>
      <c r="AP114" s="24"/>
      <c r="AQ114" s="24"/>
      <c r="AR114" s="24"/>
      <c r="AS114" s="141">
        <f t="shared" ref="AS114" si="1609">IF((AO115+AP115+AQ115+AR115)&gt;$AT$4,"GREŠKA",AO115+AP115+AQ115+AR115)</f>
        <v>0</v>
      </c>
      <c r="AT114" s="138" t="str">
        <f t="shared" ref="AT114" si="1610">IF(AS114=0,"NE",(IF(AS114&gt;=($AT$4/2),"DA","NE")))</f>
        <v>NE</v>
      </c>
      <c r="AU114" s="136">
        <f t="shared" ref="AU114" si="1611">IF(AND(J114="da",P114="da",V114="da",AB114="da",AH114="da",AN114="da",AT114="da"),I114+O114+U114+AA114+AS114+AM114+AG114,0)</f>
        <v>0</v>
      </c>
      <c r="AV114" s="134" t="str">
        <f t="shared" ref="AV114" si="1612">IF(OR(COUNTIF(J114:AT115,"ne")&gt;3,COUNTIF(J114:AT115,"ne")=0),"NE",COUNTIF(J114:AT115,"ne"))</f>
        <v>NE</v>
      </c>
      <c r="AW114" s="118" t="str">
        <f t="shared" ref="AW114" si="1613">IF(SUM(COUNTBLANK(E114:H114),COUNTBLANK(K114:N114),COUNTBLANK(Q114:T114),COUNTBLANK(W114:Z114),COUNTBLANK(AC114:AF114),COUNTBLANK(AI114:AL114),COUNTBLANK(AO114:AR114))=28,"NE","DA")</f>
        <v>NE</v>
      </c>
      <c r="AX114" s="129"/>
      <c r="AY114" s="123" t="str">
        <f>J114</f>
        <v>NE</v>
      </c>
      <c r="AZ114" s="123" t="str">
        <f>P114</f>
        <v>NE</v>
      </c>
      <c r="BA114" s="123" t="str">
        <f>V114</f>
        <v>NE</v>
      </c>
      <c r="BB114" s="123" t="str">
        <f>AB114</f>
        <v>NE</v>
      </c>
      <c r="BC114" s="123" t="str">
        <f>AH114</f>
        <v>NE</v>
      </c>
      <c r="BD114" s="123" t="str">
        <f>AN114</f>
        <v>NE</v>
      </c>
      <c r="BE114" s="123" t="str">
        <f>AT114</f>
        <v>NE</v>
      </c>
      <c r="BF114" s="116" t="str">
        <f t="shared" ref="BF114" si="1614">IF(AU114&lt;50, "NE",IF(AU114&lt;60,2,IF(AU114&lt;75,3,IF(AU114&lt;90,4,5))))</f>
        <v>NE</v>
      </c>
    </row>
    <row r="115" spans="1:58" ht="15.75" customHeight="1" thickBot="1" x14ac:dyDescent="0.3">
      <c r="A115" s="146"/>
      <c r="B115" s="148"/>
      <c r="C115" s="148"/>
      <c r="D115" s="27" t="s">
        <v>20</v>
      </c>
      <c r="E115" s="28">
        <f t="shared" ref="E115" si="1615">IF($E$7=0,0,$E$7/$E$6*E114)</f>
        <v>0</v>
      </c>
      <c r="F115" s="28">
        <f t="shared" ref="F115" si="1616">IF($F$7=0,0,$F$7/$F$6*F114)</f>
        <v>0</v>
      </c>
      <c r="G115" s="28">
        <f t="shared" ref="G115" si="1617">IF($G$7=0,0,$G$7/$G$6*G114)</f>
        <v>0</v>
      </c>
      <c r="H115" s="28">
        <f t="shared" ref="H115" si="1618">IF($H$7=0,0,$H$7/$H$6*H114)</f>
        <v>0</v>
      </c>
      <c r="I115" s="142"/>
      <c r="J115" s="139"/>
      <c r="K115" s="29">
        <f t="shared" ref="K115" si="1619">IF($K$7=0,0,$K$7/$K$6*K114)</f>
        <v>0</v>
      </c>
      <c r="L115" s="28">
        <f t="shared" ref="L115" si="1620">IF($L$7=0,0,$L$7/$L$6*L114)</f>
        <v>0</v>
      </c>
      <c r="M115" s="28">
        <f t="shared" ref="M115" si="1621">IF($M$7=0,0,$M$7/$M$6*M114)</f>
        <v>0</v>
      </c>
      <c r="N115" s="28">
        <f t="shared" ref="N115" si="1622">IF($N$7=0,0,$N$7/$N$6*N114)</f>
        <v>0</v>
      </c>
      <c r="O115" s="142"/>
      <c r="P115" s="139"/>
      <c r="Q115" s="29">
        <f t="shared" ref="Q115" si="1623">IF($Q$7=0,0,$Q$7/$Q$6*Q114)</f>
        <v>0</v>
      </c>
      <c r="R115" s="28">
        <f t="shared" ref="R115" si="1624">IF($R$7=0,0,$R$7/$R$6*R114)</f>
        <v>0</v>
      </c>
      <c r="S115" s="28">
        <f t="shared" ref="S115" si="1625">IF($S$7=0,0,$S$7/$S$6*S114)</f>
        <v>0</v>
      </c>
      <c r="T115" s="28">
        <f t="shared" ref="T115" si="1626">IF($T$7=0,0,$T$7/$T$6*T114)</f>
        <v>0</v>
      </c>
      <c r="U115" s="142"/>
      <c r="V115" s="139"/>
      <c r="W115" s="29">
        <f t="shared" ref="W115" si="1627">IF($W$7=0,0,$W$7/$W$6*W114)</f>
        <v>0</v>
      </c>
      <c r="X115" s="28">
        <f t="shared" ref="X115" si="1628">IF($X$7=0,0,$X$7/$X$6*X114)</f>
        <v>0</v>
      </c>
      <c r="Y115" s="28">
        <f t="shared" ref="Y115" si="1629">IF($Y$7=0,0,$Y$7/$Y$6*Y114)</f>
        <v>0</v>
      </c>
      <c r="Z115" s="28">
        <f t="shared" ref="Z115" si="1630">IF($Z$7=0,0,$Z$7/$Z$6*Z114)</f>
        <v>0</v>
      </c>
      <c r="AA115" s="142"/>
      <c r="AB115" s="139"/>
      <c r="AC115" s="29">
        <f t="shared" si="1515"/>
        <v>0</v>
      </c>
      <c r="AD115" s="28">
        <f t="shared" si="1516"/>
        <v>0</v>
      </c>
      <c r="AE115" s="28">
        <f t="shared" si="1517"/>
        <v>0</v>
      </c>
      <c r="AF115" s="28">
        <f t="shared" si="1518"/>
        <v>0</v>
      </c>
      <c r="AG115" s="144"/>
      <c r="AH115" s="140"/>
      <c r="AI115" s="60">
        <f t="shared" si="1519"/>
        <v>0</v>
      </c>
      <c r="AJ115" s="60">
        <f t="shared" si="1520"/>
        <v>0</v>
      </c>
      <c r="AK115" s="60">
        <f t="shared" si="1521"/>
        <v>0</v>
      </c>
      <c r="AL115" s="60">
        <f t="shared" si="1522"/>
        <v>0</v>
      </c>
      <c r="AM115" s="142"/>
      <c r="AN115" s="139"/>
      <c r="AO115" s="60">
        <f t="shared" si="1523"/>
        <v>0</v>
      </c>
      <c r="AP115" s="60">
        <f t="shared" si="1524"/>
        <v>0</v>
      </c>
      <c r="AQ115" s="60">
        <f t="shared" si="1525"/>
        <v>0</v>
      </c>
      <c r="AR115" s="114">
        <f t="shared" ref="AR115" si="1631">IF($AR$7=0,0,$AR$7/$AR$6*AR114)</f>
        <v>0</v>
      </c>
      <c r="AS115" s="142"/>
      <c r="AT115" s="139"/>
      <c r="AU115" s="137"/>
      <c r="AV115" s="135"/>
      <c r="AW115" s="119"/>
      <c r="AX115" s="130"/>
      <c r="AY115" s="124"/>
      <c r="AZ115" s="124"/>
      <c r="BA115" s="124"/>
      <c r="BB115" s="124"/>
      <c r="BC115" s="124"/>
      <c r="BD115" s="124"/>
      <c r="BE115" s="124"/>
      <c r="BF115" s="117"/>
    </row>
    <row r="116" spans="1:58" ht="15" customHeight="1" x14ac:dyDescent="0.25">
      <c r="A116" s="145">
        <v>55</v>
      </c>
      <c r="B116" s="147" t="str">
        <f>'Popis studenata'!B56</f>
        <v xml:space="preserve"> </v>
      </c>
      <c r="C116" s="147">
        <f>'Popis studenata'!C56</f>
        <v>0</v>
      </c>
      <c r="D116" s="22" t="s">
        <v>19</v>
      </c>
      <c r="E116" s="23"/>
      <c r="F116" s="24"/>
      <c r="G116" s="24"/>
      <c r="H116" s="24"/>
      <c r="I116" s="143">
        <f t="shared" ref="I116" si="1632">IF((E117+F117+G117+H117)&gt;$J$4,"GREŠKA",E117+F117+G117+H117)</f>
        <v>0</v>
      </c>
      <c r="J116" s="138" t="str">
        <f t="shared" ref="J116" si="1633">IF(I116=0,"NE",(IF(I116&gt;=($J$4/2),"DA","NE")))</f>
        <v>NE</v>
      </c>
      <c r="K116" s="23"/>
      <c r="L116" s="24"/>
      <c r="M116" s="24"/>
      <c r="N116" s="24"/>
      <c r="O116" s="143">
        <f t="shared" ref="O116" si="1634">IF((K117+L117+M117+N117)&gt;$P$4,"GREŠKA",K117+L117+M117+N117)</f>
        <v>0</v>
      </c>
      <c r="P116" s="138" t="str">
        <f t="shared" ref="P116" si="1635">IF(O116=0,"NE",(IF(O116&gt;=($P$4/2),"DA","NE")))</f>
        <v>NE</v>
      </c>
      <c r="Q116" s="23"/>
      <c r="R116" s="24"/>
      <c r="S116" s="24"/>
      <c r="T116" s="24"/>
      <c r="U116" s="143">
        <f t="shared" ref="U116" si="1636">IF((Q117+R117+S117+T117)&gt;$V$4,"GREŠKA",Q117+R117+S117+T117)</f>
        <v>0</v>
      </c>
      <c r="V116" s="138" t="str">
        <f t="shared" ref="V116" si="1637">IF(U116=0,"NE",(IF(U116&gt;=($V$4/2),"DA","NE")))</f>
        <v>NE</v>
      </c>
      <c r="W116" s="23"/>
      <c r="X116" s="24"/>
      <c r="Y116" s="24"/>
      <c r="Z116" s="24"/>
      <c r="AA116" s="143">
        <f t="shared" ref="AA116" si="1638">IF((W117+X117+Y117+Z117)&gt;$AB$4,"GREŠKA",W117+X117+Y117+Z117)</f>
        <v>0</v>
      </c>
      <c r="AB116" s="138" t="str">
        <f t="shared" ref="AB116" si="1639">IF(AA116=0,"NE",(IF(AA116&gt;=($AB$4/2),"DA","NE")))</f>
        <v>NE</v>
      </c>
      <c r="AC116" s="23"/>
      <c r="AD116" s="24"/>
      <c r="AE116" s="24"/>
      <c r="AF116" s="24"/>
      <c r="AG116" s="143">
        <f t="shared" ref="AG116" si="1640">IF((AC117+AD117+AE117+AF117)&gt;$AH$4,"GREŠKA",AC117+AD117+AE117+AF117)</f>
        <v>0</v>
      </c>
      <c r="AH116" s="138" t="str">
        <f t="shared" ref="AH116" si="1641">IF(AG116=0,"NE",(IF(AG116&gt;=($AH$4/2),"DA","NE")))</f>
        <v>NE</v>
      </c>
      <c r="AI116" s="23"/>
      <c r="AJ116" s="24"/>
      <c r="AK116" s="24"/>
      <c r="AL116" s="24"/>
      <c r="AM116" s="141">
        <f t="shared" ref="AM116" si="1642">IF((AI117+AJ117+AK117+AL117)&gt;$AN$4,"GREŠKA",AI117+AJ117+AK117+AL117)</f>
        <v>0</v>
      </c>
      <c r="AN116" s="138" t="str">
        <f t="shared" ref="AN116" si="1643">IF(AM116=0,"NE",(IF(AM116&gt;=($AN$4/2),"DA","NE")))</f>
        <v>NE</v>
      </c>
      <c r="AO116" s="23"/>
      <c r="AP116" s="24"/>
      <c r="AQ116" s="24"/>
      <c r="AR116" s="24"/>
      <c r="AS116" s="141">
        <f t="shared" ref="AS116" si="1644">IF((AO117+AP117+AQ117+AR117)&gt;$AT$4,"GREŠKA",AO117+AP117+AQ117+AR117)</f>
        <v>0</v>
      </c>
      <c r="AT116" s="138" t="str">
        <f t="shared" ref="AT116" si="1645">IF(AS116=0,"NE",(IF(AS116&gt;=($AT$4/2),"DA","NE")))</f>
        <v>NE</v>
      </c>
      <c r="AU116" s="136">
        <f t="shared" ref="AU116" si="1646">IF(AND(J116="da",P116="da",V116="da",AB116="da",AH116="da",AN116="da",AT116="da"),I116+O116+U116+AA116+AS116+AM116+AG116,0)</f>
        <v>0</v>
      </c>
      <c r="AV116" s="134" t="str">
        <f t="shared" ref="AV116" si="1647">IF(OR(COUNTIF(J116:AT117,"ne")&gt;3,COUNTIF(J116:AT117,"ne")=0),"NE",COUNTIF(J116:AT117,"ne"))</f>
        <v>NE</v>
      </c>
      <c r="AW116" s="118" t="str">
        <f t="shared" ref="AW116" si="1648">IF(SUM(COUNTBLANK(E116:H116),COUNTBLANK(K116:N116),COUNTBLANK(Q116:T116),COUNTBLANK(W116:Z116),COUNTBLANK(AC116:AF116),COUNTBLANK(AI116:AL116),COUNTBLANK(AO116:AR116))=28,"NE","DA")</f>
        <v>NE</v>
      </c>
      <c r="AX116" s="129"/>
      <c r="AY116" s="123" t="str">
        <f>J116</f>
        <v>NE</v>
      </c>
      <c r="AZ116" s="123" t="str">
        <f>P116</f>
        <v>NE</v>
      </c>
      <c r="BA116" s="123" t="str">
        <f>V116</f>
        <v>NE</v>
      </c>
      <c r="BB116" s="123" t="str">
        <f>AB116</f>
        <v>NE</v>
      </c>
      <c r="BC116" s="123" t="str">
        <f>AH116</f>
        <v>NE</v>
      </c>
      <c r="BD116" s="123" t="str">
        <f>AN116</f>
        <v>NE</v>
      </c>
      <c r="BE116" s="123" t="str">
        <f>AT116</f>
        <v>NE</v>
      </c>
      <c r="BF116" s="116" t="str">
        <f t="shared" ref="BF116" si="1649">IF(AU116&lt;50, "NE",IF(AU116&lt;60,2,IF(AU116&lt;75,3,IF(AU116&lt;90,4,5))))</f>
        <v>NE</v>
      </c>
    </row>
    <row r="117" spans="1:58" ht="15.75" customHeight="1" thickBot="1" x14ac:dyDescent="0.3">
      <c r="A117" s="146"/>
      <c r="B117" s="148"/>
      <c r="C117" s="148"/>
      <c r="D117" s="27" t="s">
        <v>20</v>
      </c>
      <c r="E117" s="28">
        <f t="shared" ref="E117" si="1650">IF($E$7=0,0,$E$7/$E$6*E116)</f>
        <v>0</v>
      </c>
      <c r="F117" s="28">
        <f t="shared" ref="F117" si="1651">IF($F$7=0,0,$F$7/$F$6*F116)</f>
        <v>0</v>
      </c>
      <c r="G117" s="28">
        <f t="shared" ref="G117" si="1652">IF($G$7=0,0,$G$7/$G$6*G116)</f>
        <v>0</v>
      </c>
      <c r="H117" s="28">
        <f t="shared" ref="H117" si="1653">IF($H$7=0,0,$H$7/$H$6*H116)</f>
        <v>0</v>
      </c>
      <c r="I117" s="142"/>
      <c r="J117" s="139"/>
      <c r="K117" s="29">
        <f t="shared" ref="K117" si="1654">IF($K$7=0,0,$K$7/$K$6*K116)</f>
        <v>0</v>
      </c>
      <c r="L117" s="28">
        <f t="shared" ref="L117" si="1655">IF($L$7=0,0,$L$7/$L$6*L116)</f>
        <v>0</v>
      </c>
      <c r="M117" s="28">
        <f t="shared" ref="M117" si="1656">IF($M$7=0,0,$M$7/$M$6*M116)</f>
        <v>0</v>
      </c>
      <c r="N117" s="28">
        <f t="shared" ref="N117" si="1657">IF($N$7=0,0,$N$7/$N$6*N116)</f>
        <v>0</v>
      </c>
      <c r="O117" s="142"/>
      <c r="P117" s="139"/>
      <c r="Q117" s="29">
        <f t="shared" ref="Q117" si="1658">IF($Q$7=0,0,$Q$7/$Q$6*Q116)</f>
        <v>0</v>
      </c>
      <c r="R117" s="28">
        <f t="shared" ref="R117" si="1659">IF($R$7=0,0,$R$7/$R$6*R116)</f>
        <v>0</v>
      </c>
      <c r="S117" s="28">
        <f t="shared" ref="S117" si="1660">IF($S$7=0,0,$S$7/$S$6*S116)</f>
        <v>0</v>
      </c>
      <c r="T117" s="28">
        <f t="shared" ref="T117" si="1661">IF($T$7=0,0,$T$7/$T$6*T116)</f>
        <v>0</v>
      </c>
      <c r="U117" s="142"/>
      <c r="V117" s="139"/>
      <c r="W117" s="29">
        <f t="shared" ref="W117" si="1662">IF($W$7=0,0,$W$7/$W$6*W116)</f>
        <v>0</v>
      </c>
      <c r="X117" s="28">
        <f t="shared" ref="X117" si="1663">IF($X$7=0,0,$X$7/$X$6*X116)</f>
        <v>0</v>
      </c>
      <c r="Y117" s="28">
        <f t="shared" ref="Y117" si="1664">IF($Y$7=0,0,$Y$7/$Y$6*Y116)</f>
        <v>0</v>
      </c>
      <c r="Z117" s="28">
        <f t="shared" ref="Z117" si="1665">IF($Z$7=0,0,$Z$7/$Z$6*Z116)</f>
        <v>0</v>
      </c>
      <c r="AA117" s="142"/>
      <c r="AB117" s="139"/>
      <c r="AC117" s="29">
        <f t="shared" si="1515"/>
        <v>0</v>
      </c>
      <c r="AD117" s="28">
        <f t="shared" si="1516"/>
        <v>0</v>
      </c>
      <c r="AE117" s="28">
        <f t="shared" si="1517"/>
        <v>0</v>
      </c>
      <c r="AF117" s="28">
        <f t="shared" si="1518"/>
        <v>0</v>
      </c>
      <c r="AG117" s="144"/>
      <c r="AH117" s="140"/>
      <c r="AI117" s="60">
        <f t="shared" si="1519"/>
        <v>0</v>
      </c>
      <c r="AJ117" s="60">
        <f t="shared" si="1520"/>
        <v>0</v>
      </c>
      <c r="AK117" s="60">
        <f t="shared" si="1521"/>
        <v>0</v>
      </c>
      <c r="AL117" s="60">
        <f t="shared" si="1522"/>
        <v>0</v>
      </c>
      <c r="AM117" s="142"/>
      <c r="AN117" s="139"/>
      <c r="AO117" s="60">
        <f t="shared" si="1523"/>
        <v>0</v>
      </c>
      <c r="AP117" s="60">
        <f t="shared" si="1524"/>
        <v>0</v>
      </c>
      <c r="AQ117" s="60">
        <f t="shared" si="1525"/>
        <v>0</v>
      </c>
      <c r="AR117" s="114">
        <f t="shared" ref="AR117" si="1666">IF($AR$7=0,0,$AR$7/$AR$6*AR116)</f>
        <v>0</v>
      </c>
      <c r="AS117" s="142"/>
      <c r="AT117" s="139"/>
      <c r="AU117" s="137"/>
      <c r="AV117" s="135"/>
      <c r="AW117" s="119"/>
      <c r="AX117" s="130"/>
      <c r="AY117" s="124"/>
      <c r="AZ117" s="124"/>
      <c r="BA117" s="124"/>
      <c r="BB117" s="124"/>
      <c r="BC117" s="124"/>
      <c r="BD117" s="124"/>
      <c r="BE117" s="124"/>
      <c r="BF117" s="117"/>
    </row>
    <row r="118" spans="1:58" ht="15" customHeight="1" x14ac:dyDescent="0.25">
      <c r="A118" s="145">
        <v>56</v>
      </c>
      <c r="B118" s="147" t="str">
        <f>'Popis studenata'!B57</f>
        <v xml:space="preserve"> </v>
      </c>
      <c r="C118" s="147">
        <f>'Popis studenata'!C57</f>
        <v>0</v>
      </c>
      <c r="D118" s="22" t="s">
        <v>19</v>
      </c>
      <c r="E118" s="23"/>
      <c r="F118" s="24"/>
      <c r="G118" s="24"/>
      <c r="H118" s="24"/>
      <c r="I118" s="143">
        <f t="shared" ref="I118" si="1667">IF((E119+F119+G119+H119)&gt;$J$4,"GREŠKA",E119+F119+G119+H119)</f>
        <v>0</v>
      </c>
      <c r="J118" s="138" t="str">
        <f t="shared" ref="J118" si="1668">IF(I118=0,"NE",(IF(I118&gt;=($J$4/2),"DA","NE")))</f>
        <v>NE</v>
      </c>
      <c r="K118" s="23"/>
      <c r="L118" s="24"/>
      <c r="M118" s="24"/>
      <c r="N118" s="24"/>
      <c r="O118" s="143">
        <f t="shared" ref="O118" si="1669">IF((K119+L119+M119+N119)&gt;$P$4,"GREŠKA",K119+L119+M119+N119)</f>
        <v>0</v>
      </c>
      <c r="P118" s="138" t="str">
        <f t="shared" ref="P118" si="1670">IF(O118=0,"NE",(IF(O118&gt;=($P$4/2),"DA","NE")))</f>
        <v>NE</v>
      </c>
      <c r="Q118" s="23"/>
      <c r="R118" s="24"/>
      <c r="S118" s="24"/>
      <c r="T118" s="24"/>
      <c r="U118" s="143">
        <f t="shared" ref="U118" si="1671">IF((Q119+R119+S119+T119)&gt;$V$4,"GREŠKA",Q119+R119+S119+T119)</f>
        <v>0</v>
      </c>
      <c r="V118" s="138" t="str">
        <f t="shared" ref="V118" si="1672">IF(U118=0,"NE",(IF(U118&gt;=($V$4/2),"DA","NE")))</f>
        <v>NE</v>
      </c>
      <c r="W118" s="23"/>
      <c r="X118" s="24"/>
      <c r="Y118" s="24"/>
      <c r="Z118" s="24"/>
      <c r="AA118" s="143">
        <f t="shared" ref="AA118" si="1673">IF((W119+X119+Y119+Z119)&gt;$AB$4,"GREŠKA",W119+X119+Y119+Z119)</f>
        <v>0</v>
      </c>
      <c r="AB118" s="138" t="str">
        <f t="shared" ref="AB118" si="1674">IF(AA118=0,"NE",(IF(AA118&gt;=($AB$4/2),"DA","NE")))</f>
        <v>NE</v>
      </c>
      <c r="AC118" s="23"/>
      <c r="AD118" s="24"/>
      <c r="AE118" s="24"/>
      <c r="AF118" s="24"/>
      <c r="AG118" s="143">
        <f t="shared" ref="AG118" si="1675">IF((AC119+AD119+AE119+AF119)&gt;$AH$4,"GREŠKA",AC119+AD119+AE119+AF119)</f>
        <v>0</v>
      </c>
      <c r="AH118" s="138" t="str">
        <f t="shared" ref="AH118" si="1676">IF(AG118=0,"NE",(IF(AG118&gt;=($AH$4/2),"DA","NE")))</f>
        <v>NE</v>
      </c>
      <c r="AI118" s="23"/>
      <c r="AJ118" s="24"/>
      <c r="AK118" s="24"/>
      <c r="AL118" s="24"/>
      <c r="AM118" s="141">
        <f t="shared" ref="AM118" si="1677">IF((AI119+AJ119+AK119+AL119)&gt;$AN$4,"GREŠKA",AI119+AJ119+AK119+AL119)</f>
        <v>0</v>
      </c>
      <c r="AN118" s="138" t="str">
        <f t="shared" ref="AN118" si="1678">IF(AM118=0,"NE",(IF(AM118&gt;=($AN$4/2),"DA","NE")))</f>
        <v>NE</v>
      </c>
      <c r="AO118" s="23"/>
      <c r="AP118" s="24"/>
      <c r="AQ118" s="24"/>
      <c r="AR118" s="24"/>
      <c r="AS118" s="141">
        <f t="shared" ref="AS118" si="1679">IF((AO119+AP119+AQ119+AR119)&gt;$AT$4,"GREŠKA",AO119+AP119+AQ119+AR119)</f>
        <v>0</v>
      </c>
      <c r="AT118" s="138" t="str">
        <f t="shared" ref="AT118" si="1680">IF(AS118=0,"NE",(IF(AS118&gt;=($AT$4/2),"DA","NE")))</f>
        <v>NE</v>
      </c>
      <c r="AU118" s="136">
        <f t="shared" ref="AU118" si="1681">IF(AND(J118="da",P118="da",V118="da",AB118="da",AH118="da",AN118="da",AT118="da"),I118+O118+U118+AA118+AS118+AM118+AG118,0)</f>
        <v>0</v>
      </c>
      <c r="AV118" s="134" t="str">
        <f t="shared" ref="AV118" si="1682">IF(OR(COUNTIF(J118:AT119,"ne")&gt;3,COUNTIF(J118:AT119,"ne")=0),"NE",COUNTIF(J118:AT119,"ne"))</f>
        <v>NE</v>
      </c>
      <c r="AW118" s="118" t="str">
        <f t="shared" ref="AW118" si="1683">IF(SUM(COUNTBLANK(E118:H118),COUNTBLANK(K118:N118),COUNTBLANK(Q118:T118),COUNTBLANK(W118:Z118),COUNTBLANK(AC118:AF118),COUNTBLANK(AI118:AL118),COUNTBLANK(AO118:AR118))=28,"NE","DA")</f>
        <v>NE</v>
      </c>
      <c r="AX118" s="129"/>
      <c r="AY118" s="123" t="str">
        <f>J118</f>
        <v>NE</v>
      </c>
      <c r="AZ118" s="123" t="str">
        <f>P118</f>
        <v>NE</v>
      </c>
      <c r="BA118" s="123" t="str">
        <f>V118</f>
        <v>NE</v>
      </c>
      <c r="BB118" s="123" t="str">
        <f>AB118</f>
        <v>NE</v>
      </c>
      <c r="BC118" s="123" t="str">
        <f>AH118</f>
        <v>NE</v>
      </c>
      <c r="BD118" s="123" t="str">
        <f>AN118</f>
        <v>NE</v>
      </c>
      <c r="BE118" s="123" t="str">
        <f>AT118</f>
        <v>NE</v>
      </c>
      <c r="BF118" s="116" t="str">
        <f t="shared" ref="BF118" si="1684">IF(AU118&lt;50, "NE",IF(AU118&lt;60,2,IF(AU118&lt;75,3,IF(AU118&lt;90,4,5))))</f>
        <v>NE</v>
      </c>
    </row>
    <row r="119" spans="1:58" ht="15.75" customHeight="1" thickBot="1" x14ac:dyDescent="0.3">
      <c r="A119" s="146"/>
      <c r="B119" s="148"/>
      <c r="C119" s="148"/>
      <c r="D119" s="27" t="s">
        <v>20</v>
      </c>
      <c r="E119" s="28">
        <f t="shared" ref="E119" si="1685">IF($E$7=0,0,$E$7/$E$6*E118)</f>
        <v>0</v>
      </c>
      <c r="F119" s="28">
        <f t="shared" ref="F119" si="1686">IF($F$7=0,0,$F$7/$F$6*F118)</f>
        <v>0</v>
      </c>
      <c r="G119" s="28">
        <f t="shared" ref="G119" si="1687">IF($G$7=0,0,$G$7/$G$6*G118)</f>
        <v>0</v>
      </c>
      <c r="H119" s="28">
        <f t="shared" ref="H119" si="1688">IF($H$7=0,0,$H$7/$H$6*H118)</f>
        <v>0</v>
      </c>
      <c r="I119" s="142"/>
      <c r="J119" s="139"/>
      <c r="K119" s="29">
        <f t="shared" ref="K119" si="1689">IF($K$7=0,0,$K$7/$K$6*K118)</f>
        <v>0</v>
      </c>
      <c r="L119" s="28">
        <f t="shared" ref="L119" si="1690">IF($L$7=0,0,$L$7/$L$6*L118)</f>
        <v>0</v>
      </c>
      <c r="M119" s="28">
        <f t="shared" ref="M119" si="1691">IF($M$7=0,0,$M$7/$M$6*M118)</f>
        <v>0</v>
      </c>
      <c r="N119" s="28">
        <f t="shared" ref="N119" si="1692">IF($N$7=0,0,$N$7/$N$6*N118)</f>
        <v>0</v>
      </c>
      <c r="O119" s="142"/>
      <c r="P119" s="139"/>
      <c r="Q119" s="29">
        <f t="shared" ref="Q119" si="1693">IF($Q$7=0,0,$Q$7/$Q$6*Q118)</f>
        <v>0</v>
      </c>
      <c r="R119" s="28">
        <f t="shared" ref="R119" si="1694">IF($R$7=0,0,$R$7/$R$6*R118)</f>
        <v>0</v>
      </c>
      <c r="S119" s="28">
        <f t="shared" ref="S119" si="1695">IF($S$7=0,0,$S$7/$S$6*S118)</f>
        <v>0</v>
      </c>
      <c r="T119" s="28">
        <f t="shared" ref="T119" si="1696">IF($T$7=0,0,$T$7/$T$6*T118)</f>
        <v>0</v>
      </c>
      <c r="U119" s="142"/>
      <c r="V119" s="139"/>
      <c r="W119" s="29">
        <f t="shared" ref="W119" si="1697">IF($W$7=0,0,$W$7/$W$6*W118)</f>
        <v>0</v>
      </c>
      <c r="X119" s="28">
        <f t="shared" ref="X119" si="1698">IF($X$7=0,0,$X$7/$X$6*X118)</f>
        <v>0</v>
      </c>
      <c r="Y119" s="28">
        <f t="shared" ref="Y119" si="1699">IF($Y$7=0,0,$Y$7/$Y$6*Y118)</f>
        <v>0</v>
      </c>
      <c r="Z119" s="28">
        <f t="shared" ref="Z119" si="1700">IF($Z$7=0,0,$Z$7/$Z$6*Z118)</f>
        <v>0</v>
      </c>
      <c r="AA119" s="142"/>
      <c r="AB119" s="139"/>
      <c r="AC119" s="29">
        <f t="shared" si="1515"/>
        <v>0</v>
      </c>
      <c r="AD119" s="28">
        <f t="shared" si="1516"/>
        <v>0</v>
      </c>
      <c r="AE119" s="28">
        <f t="shared" si="1517"/>
        <v>0</v>
      </c>
      <c r="AF119" s="28">
        <f t="shared" si="1518"/>
        <v>0</v>
      </c>
      <c r="AG119" s="144"/>
      <c r="AH119" s="140"/>
      <c r="AI119" s="60">
        <f t="shared" si="1519"/>
        <v>0</v>
      </c>
      <c r="AJ119" s="60">
        <f t="shared" si="1520"/>
        <v>0</v>
      </c>
      <c r="AK119" s="60">
        <f t="shared" si="1521"/>
        <v>0</v>
      </c>
      <c r="AL119" s="60">
        <f t="shared" si="1522"/>
        <v>0</v>
      </c>
      <c r="AM119" s="142"/>
      <c r="AN119" s="139"/>
      <c r="AO119" s="60">
        <f t="shared" si="1523"/>
        <v>0</v>
      </c>
      <c r="AP119" s="60">
        <f t="shared" si="1524"/>
        <v>0</v>
      </c>
      <c r="AQ119" s="60">
        <f t="shared" si="1525"/>
        <v>0</v>
      </c>
      <c r="AR119" s="114">
        <f t="shared" ref="AR119" si="1701">IF($AR$7=0,0,$AR$7/$AR$6*AR118)</f>
        <v>0</v>
      </c>
      <c r="AS119" s="142"/>
      <c r="AT119" s="139"/>
      <c r="AU119" s="137"/>
      <c r="AV119" s="135"/>
      <c r="AW119" s="119"/>
      <c r="AX119" s="130"/>
      <c r="AY119" s="124"/>
      <c r="AZ119" s="124"/>
      <c r="BA119" s="124"/>
      <c r="BB119" s="124"/>
      <c r="BC119" s="124"/>
      <c r="BD119" s="124"/>
      <c r="BE119" s="124"/>
      <c r="BF119" s="117"/>
    </row>
    <row r="120" spans="1:58" ht="15" customHeight="1" x14ac:dyDescent="0.25">
      <c r="A120" s="145">
        <v>57</v>
      </c>
      <c r="B120" s="147" t="str">
        <f>'Popis studenata'!B58</f>
        <v xml:space="preserve"> </v>
      </c>
      <c r="C120" s="147">
        <f>'Popis studenata'!C58</f>
        <v>0</v>
      </c>
      <c r="D120" s="22" t="s">
        <v>19</v>
      </c>
      <c r="E120" s="23"/>
      <c r="F120" s="24"/>
      <c r="G120" s="24"/>
      <c r="H120" s="24"/>
      <c r="I120" s="143">
        <f t="shared" ref="I120" si="1702">IF((E121+F121+G121+H121)&gt;$J$4,"GREŠKA",E121+F121+G121+H121)</f>
        <v>0</v>
      </c>
      <c r="J120" s="138" t="str">
        <f t="shared" ref="J120" si="1703">IF(I120=0,"NE",(IF(I120&gt;=($J$4/2),"DA","NE")))</f>
        <v>NE</v>
      </c>
      <c r="K120" s="23"/>
      <c r="L120" s="24"/>
      <c r="M120" s="24"/>
      <c r="N120" s="24"/>
      <c r="O120" s="143">
        <f t="shared" ref="O120" si="1704">IF((K121+L121+M121+N121)&gt;$P$4,"GREŠKA",K121+L121+M121+N121)</f>
        <v>0</v>
      </c>
      <c r="P120" s="138" t="str">
        <f t="shared" ref="P120" si="1705">IF(O120=0,"NE",(IF(O120&gt;=($P$4/2),"DA","NE")))</f>
        <v>NE</v>
      </c>
      <c r="Q120" s="23"/>
      <c r="R120" s="24"/>
      <c r="S120" s="24"/>
      <c r="T120" s="24"/>
      <c r="U120" s="143">
        <f t="shared" ref="U120" si="1706">IF((Q121+R121+S121+T121)&gt;$V$4,"GREŠKA",Q121+R121+S121+T121)</f>
        <v>0</v>
      </c>
      <c r="V120" s="138" t="str">
        <f t="shared" ref="V120" si="1707">IF(U120=0,"NE",(IF(U120&gt;=($V$4/2),"DA","NE")))</f>
        <v>NE</v>
      </c>
      <c r="W120" s="23"/>
      <c r="X120" s="24"/>
      <c r="Y120" s="24"/>
      <c r="Z120" s="24"/>
      <c r="AA120" s="143">
        <f t="shared" ref="AA120" si="1708">IF((W121+X121+Y121+Z121)&gt;$AB$4,"GREŠKA",W121+X121+Y121+Z121)</f>
        <v>0</v>
      </c>
      <c r="AB120" s="138" t="str">
        <f t="shared" ref="AB120" si="1709">IF(AA120=0,"NE",(IF(AA120&gt;=($AB$4/2),"DA","NE")))</f>
        <v>NE</v>
      </c>
      <c r="AC120" s="23"/>
      <c r="AD120" s="24"/>
      <c r="AE120" s="24"/>
      <c r="AF120" s="24"/>
      <c r="AG120" s="143">
        <f t="shared" ref="AG120" si="1710">IF((AC121+AD121+AE121+AF121)&gt;$AH$4,"GREŠKA",AC121+AD121+AE121+AF121)</f>
        <v>0</v>
      </c>
      <c r="AH120" s="138" t="str">
        <f t="shared" ref="AH120" si="1711">IF(AG120=0,"NE",(IF(AG120&gt;=($AH$4/2),"DA","NE")))</f>
        <v>NE</v>
      </c>
      <c r="AI120" s="23"/>
      <c r="AJ120" s="24"/>
      <c r="AK120" s="24"/>
      <c r="AL120" s="24"/>
      <c r="AM120" s="141">
        <f t="shared" ref="AM120" si="1712">IF((AI121+AJ121+AK121+AL121)&gt;$AN$4,"GREŠKA",AI121+AJ121+AK121+AL121)</f>
        <v>0</v>
      </c>
      <c r="AN120" s="138" t="str">
        <f t="shared" ref="AN120" si="1713">IF(AM120=0,"NE",(IF(AM120&gt;=($AN$4/2),"DA","NE")))</f>
        <v>NE</v>
      </c>
      <c r="AO120" s="23"/>
      <c r="AP120" s="24"/>
      <c r="AQ120" s="24"/>
      <c r="AR120" s="24"/>
      <c r="AS120" s="141">
        <f t="shared" ref="AS120" si="1714">IF((AO121+AP121+AQ121+AR121)&gt;$AT$4,"GREŠKA",AO121+AP121+AQ121+AR121)</f>
        <v>0</v>
      </c>
      <c r="AT120" s="138" t="str">
        <f t="shared" ref="AT120" si="1715">IF(AS120=0,"NE",(IF(AS120&gt;=($AT$4/2),"DA","NE")))</f>
        <v>NE</v>
      </c>
      <c r="AU120" s="136">
        <f t="shared" ref="AU120" si="1716">IF(AND(J120="da",P120="da",V120="da",AB120="da",AH120="da",AN120="da",AT120="da"),I120+O120+U120+AA120+AS120+AM120+AG120,0)</f>
        <v>0</v>
      </c>
      <c r="AV120" s="134" t="str">
        <f t="shared" ref="AV120" si="1717">IF(OR(COUNTIF(J120:AT121,"ne")&gt;3,COUNTIF(J120:AT121,"ne")=0),"NE",COUNTIF(J120:AT121,"ne"))</f>
        <v>NE</v>
      </c>
      <c r="AW120" s="118" t="str">
        <f t="shared" ref="AW120" si="1718">IF(SUM(COUNTBLANK(E120:H120),COUNTBLANK(K120:N120),COUNTBLANK(Q120:T120),COUNTBLANK(W120:Z120),COUNTBLANK(AC120:AF120),COUNTBLANK(AI120:AL120),COUNTBLANK(AO120:AR120))=28,"NE","DA")</f>
        <v>NE</v>
      </c>
      <c r="AX120" s="129"/>
      <c r="AY120" s="123" t="str">
        <f>J120</f>
        <v>NE</v>
      </c>
      <c r="AZ120" s="123" t="str">
        <f>P120</f>
        <v>NE</v>
      </c>
      <c r="BA120" s="123" t="str">
        <f>V120</f>
        <v>NE</v>
      </c>
      <c r="BB120" s="123" t="str">
        <f>AB120</f>
        <v>NE</v>
      </c>
      <c r="BC120" s="123" t="str">
        <f>AH120</f>
        <v>NE</v>
      </c>
      <c r="BD120" s="123" t="str">
        <f>AN120</f>
        <v>NE</v>
      </c>
      <c r="BE120" s="123" t="str">
        <f>AT120</f>
        <v>NE</v>
      </c>
      <c r="BF120" s="116" t="str">
        <f t="shared" ref="BF120" si="1719">IF(AU120&lt;50, "NE",IF(AU120&lt;60,2,IF(AU120&lt;75,3,IF(AU120&lt;90,4,5))))</f>
        <v>NE</v>
      </c>
    </row>
    <row r="121" spans="1:58" ht="15.75" customHeight="1" thickBot="1" x14ac:dyDescent="0.3">
      <c r="A121" s="146"/>
      <c r="B121" s="148"/>
      <c r="C121" s="148"/>
      <c r="D121" s="27" t="s">
        <v>20</v>
      </c>
      <c r="E121" s="28">
        <f t="shared" ref="E121" si="1720">IF($E$7=0,0,$E$7/$E$6*E120)</f>
        <v>0</v>
      </c>
      <c r="F121" s="28">
        <f t="shared" ref="F121" si="1721">IF($F$7=0,0,$F$7/$F$6*F120)</f>
        <v>0</v>
      </c>
      <c r="G121" s="28">
        <f t="shared" ref="G121" si="1722">IF($G$7=0,0,$G$7/$G$6*G120)</f>
        <v>0</v>
      </c>
      <c r="H121" s="28">
        <f t="shared" ref="H121" si="1723">IF($H$7=0,0,$H$7/$H$6*H120)</f>
        <v>0</v>
      </c>
      <c r="I121" s="142"/>
      <c r="J121" s="139"/>
      <c r="K121" s="29">
        <f t="shared" ref="K121" si="1724">IF($K$7=0,0,$K$7/$K$6*K120)</f>
        <v>0</v>
      </c>
      <c r="L121" s="28">
        <f t="shared" ref="L121" si="1725">IF($L$7=0,0,$L$7/$L$6*L120)</f>
        <v>0</v>
      </c>
      <c r="M121" s="28">
        <f t="shared" ref="M121" si="1726">IF($M$7=0,0,$M$7/$M$6*M120)</f>
        <v>0</v>
      </c>
      <c r="N121" s="28">
        <f t="shared" ref="N121" si="1727">IF($N$7=0,0,$N$7/$N$6*N120)</f>
        <v>0</v>
      </c>
      <c r="O121" s="142"/>
      <c r="P121" s="139"/>
      <c r="Q121" s="29">
        <f t="shared" ref="Q121" si="1728">IF($Q$7=0,0,$Q$7/$Q$6*Q120)</f>
        <v>0</v>
      </c>
      <c r="R121" s="28">
        <f t="shared" ref="R121" si="1729">IF($R$7=0,0,$R$7/$R$6*R120)</f>
        <v>0</v>
      </c>
      <c r="S121" s="28">
        <f t="shared" ref="S121" si="1730">IF($S$7=0,0,$S$7/$S$6*S120)</f>
        <v>0</v>
      </c>
      <c r="T121" s="28">
        <f t="shared" ref="T121" si="1731">IF($T$7=0,0,$T$7/$T$6*T120)</f>
        <v>0</v>
      </c>
      <c r="U121" s="142"/>
      <c r="V121" s="139"/>
      <c r="W121" s="29">
        <f t="shared" ref="W121" si="1732">IF($W$7=0,0,$W$7/$W$6*W120)</f>
        <v>0</v>
      </c>
      <c r="X121" s="28">
        <f t="shared" ref="X121" si="1733">IF($X$7=0,0,$X$7/$X$6*X120)</f>
        <v>0</v>
      </c>
      <c r="Y121" s="28">
        <f t="shared" ref="Y121" si="1734">IF($Y$7=0,0,$Y$7/$Y$6*Y120)</f>
        <v>0</v>
      </c>
      <c r="Z121" s="28">
        <f t="shared" ref="Z121" si="1735">IF($Z$7=0,0,$Z$7/$Z$6*Z120)</f>
        <v>0</v>
      </c>
      <c r="AA121" s="142"/>
      <c r="AB121" s="139"/>
      <c r="AC121" s="29">
        <f t="shared" si="1515"/>
        <v>0</v>
      </c>
      <c r="AD121" s="28">
        <f t="shared" si="1516"/>
        <v>0</v>
      </c>
      <c r="AE121" s="28">
        <f t="shared" si="1517"/>
        <v>0</v>
      </c>
      <c r="AF121" s="28">
        <f t="shared" si="1518"/>
        <v>0</v>
      </c>
      <c r="AG121" s="144"/>
      <c r="AH121" s="140"/>
      <c r="AI121" s="60">
        <f t="shared" si="1519"/>
        <v>0</v>
      </c>
      <c r="AJ121" s="60">
        <f t="shared" si="1520"/>
        <v>0</v>
      </c>
      <c r="AK121" s="60">
        <f t="shared" si="1521"/>
        <v>0</v>
      </c>
      <c r="AL121" s="60">
        <f t="shared" si="1522"/>
        <v>0</v>
      </c>
      <c r="AM121" s="142"/>
      <c r="AN121" s="139"/>
      <c r="AO121" s="60">
        <f t="shared" si="1523"/>
        <v>0</v>
      </c>
      <c r="AP121" s="60">
        <f t="shared" si="1524"/>
        <v>0</v>
      </c>
      <c r="AQ121" s="60">
        <f t="shared" si="1525"/>
        <v>0</v>
      </c>
      <c r="AR121" s="114">
        <f t="shared" ref="AR121" si="1736">IF($AR$7=0,0,$AR$7/$AR$6*AR120)</f>
        <v>0</v>
      </c>
      <c r="AS121" s="142"/>
      <c r="AT121" s="139"/>
      <c r="AU121" s="137"/>
      <c r="AV121" s="135"/>
      <c r="AW121" s="119"/>
      <c r="AX121" s="130"/>
      <c r="AY121" s="124"/>
      <c r="AZ121" s="124"/>
      <c r="BA121" s="124"/>
      <c r="BB121" s="124"/>
      <c r="BC121" s="124"/>
      <c r="BD121" s="124"/>
      <c r="BE121" s="124"/>
      <c r="BF121" s="117"/>
    </row>
    <row r="122" spans="1:58" ht="15" customHeight="1" x14ac:dyDescent="0.25">
      <c r="A122" s="145">
        <v>58</v>
      </c>
      <c r="B122" s="147" t="str">
        <f>'Popis studenata'!B59</f>
        <v xml:space="preserve"> </v>
      </c>
      <c r="C122" s="147">
        <f>'Popis studenata'!C59</f>
        <v>0</v>
      </c>
      <c r="D122" s="22" t="s">
        <v>19</v>
      </c>
      <c r="E122" s="23"/>
      <c r="F122" s="24"/>
      <c r="G122" s="24"/>
      <c r="H122" s="24"/>
      <c r="I122" s="143">
        <f t="shared" ref="I122" si="1737">IF((E123+F123+G123+H123)&gt;$J$4,"GREŠKA",E123+F123+G123+H123)</f>
        <v>0</v>
      </c>
      <c r="J122" s="138" t="str">
        <f t="shared" ref="J122" si="1738">IF(I122=0,"NE",(IF(I122&gt;=($J$4/2),"DA","NE")))</f>
        <v>NE</v>
      </c>
      <c r="K122" s="23"/>
      <c r="L122" s="24"/>
      <c r="M122" s="24"/>
      <c r="N122" s="24"/>
      <c r="O122" s="143">
        <f t="shared" ref="O122" si="1739">IF((K123+L123+M123+N123)&gt;$P$4,"GREŠKA",K123+L123+M123+N123)</f>
        <v>0</v>
      </c>
      <c r="P122" s="138" t="str">
        <f t="shared" ref="P122" si="1740">IF(O122=0,"NE",(IF(O122&gt;=($P$4/2),"DA","NE")))</f>
        <v>NE</v>
      </c>
      <c r="Q122" s="23"/>
      <c r="R122" s="24"/>
      <c r="S122" s="24"/>
      <c r="T122" s="24"/>
      <c r="U122" s="143">
        <f t="shared" ref="U122" si="1741">IF((Q123+R123+S123+T123)&gt;$V$4,"GREŠKA",Q123+R123+S123+T123)</f>
        <v>0</v>
      </c>
      <c r="V122" s="138" t="str">
        <f t="shared" ref="V122" si="1742">IF(U122=0,"NE",(IF(U122&gt;=($V$4/2),"DA","NE")))</f>
        <v>NE</v>
      </c>
      <c r="W122" s="23"/>
      <c r="X122" s="24"/>
      <c r="Y122" s="24"/>
      <c r="Z122" s="24"/>
      <c r="AA122" s="143">
        <f t="shared" ref="AA122" si="1743">IF((W123+X123+Y123+Z123)&gt;$AB$4,"GREŠKA",W123+X123+Y123+Z123)</f>
        <v>0</v>
      </c>
      <c r="AB122" s="138" t="str">
        <f t="shared" ref="AB122" si="1744">IF(AA122=0,"NE",(IF(AA122&gt;=($AB$4/2),"DA","NE")))</f>
        <v>NE</v>
      </c>
      <c r="AC122" s="23"/>
      <c r="AD122" s="24"/>
      <c r="AE122" s="24"/>
      <c r="AF122" s="24"/>
      <c r="AG122" s="143">
        <f t="shared" ref="AG122" si="1745">IF((AC123+AD123+AE123+AF123)&gt;$AH$4,"GREŠKA",AC123+AD123+AE123+AF123)</f>
        <v>0</v>
      </c>
      <c r="AH122" s="138" t="str">
        <f t="shared" ref="AH122" si="1746">IF(AG122=0,"NE",(IF(AG122&gt;=($AH$4/2),"DA","NE")))</f>
        <v>NE</v>
      </c>
      <c r="AI122" s="23"/>
      <c r="AJ122" s="24"/>
      <c r="AK122" s="24"/>
      <c r="AL122" s="24"/>
      <c r="AM122" s="141">
        <f t="shared" ref="AM122" si="1747">IF((AI123+AJ123+AK123+AL123)&gt;$AN$4,"GREŠKA",AI123+AJ123+AK123+AL123)</f>
        <v>0</v>
      </c>
      <c r="AN122" s="138" t="str">
        <f t="shared" ref="AN122" si="1748">IF(AM122=0,"NE",(IF(AM122&gt;=($AN$4/2),"DA","NE")))</f>
        <v>NE</v>
      </c>
      <c r="AO122" s="23"/>
      <c r="AP122" s="24"/>
      <c r="AQ122" s="24"/>
      <c r="AR122" s="24"/>
      <c r="AS122" s="141">
        <f t="shared" ref="AS122" si="1749">IF((AO123+AP123+AQ123+AR123)&gt;$AT$4,"GREŠKA",AO123+AP123+AQ123+AR123)</f>
        <v>0</v>
      </c>
      <c r="AT122" s="138" t="str">
        <f t="shared" ref="AT122" si="1750">IF(AS122=0,"NE",(IF(AS122&gt;=($AT$4/2),"DA","NE")))</f>
        <v>NE</v>
      </c>
      <c r="AU122" s="136">
        <f t="shared" ref="AU122" si="1751">IF(AND(J122="da",P122="da",V122="da",AB122="da",AH122="da",AN122="da",AT122="da"),I122+O122+U122+AA122+AS122+AM122+AG122,0)</f>
        <v>0</v>
      </c>
      <c r="AV122" s="134" t="str">
        <f t="shared" ref="AV122" si="1752">IF(OR(COUNTIF(J122:AT123,"ne")&gt;3,COUNTIF(J122:AT123,"ne")=0),"NE",COUNTIF(J122:AT123,"ne"))</f>
        <v>NE</v>
      </c>
      <c r="AW122" s="118" t="str">
        <f t="shared" ref="AW122" si="1753">IF(SUM(COUNTBLANK(E122:H122),COUNTBLANK(K122:N122),COUNTBLANK(Q122:T122),COUNTBLANK(W122:Z122),COUNTBLANK(AC122:AF122),COUNTBLANK(AI122:AL122),COUNTBLANK(AO122:AR122))=28,"NE","DA")</f>
        <v>NE</v>
      </c>
      <c r="AX122" s="129"/>
      <c r="AY122" s="123" t="str">
        <f>J122</f>
        <v>NE</v>
      </c>
      <c r="AZ122" s="123" t="str">
        <f>P122</f>
        <v>NE</v>
      </c>
      <c r="BA122" s="123" t="str">
        <f>V122</f>
        <v>NE</v>
      </c>
      <c r="BB122" s="123" t="str">
        <f>AB122</f>
        <v>NE</v>
      </c>
      <c r="BC122" s="123" t="str">
        <f>AH122</f>
        <v>NE</v>
      </c>
      <c r="BD122" s="123" t="str">
        <f>AN122</f>
        <v>NE</v>
      </c>
      <c r="BE122" s="123" t="str">
        <f>AT122</f>
        <v>NE</v>
      </c>
      <c r="BF122" s="116" t="str">
        <f t="shared" ref="BF122" si="1754">IF(AU122&lt;50, "NE",IF(AU122&lt;60,2,IF(AU122&lt;75,3,IF(AU122&lt;90,4,5))))</f>
        <v>NE</v>
      </c>
    </row>
    <row r="123" spans="1:58" ht="15.75" customHeight="1" thickBot="1" x14ac:dyDescent="0.3">
      <c r="A123" s="146"/>
      <c r="B123" s="148"/>
      <c r="C123" s="148"/>
      <c r="D123" s="27" t="s">
        <v>20</v>
      </c>
      <c r="E123" s="28">
        <f t="shared" ref="E123" si="1755">IF($E$7=0,0,$E$7/$E$6*E122)</f>
        <v>0</v>
      </c>
      <c r="F123" s="28">
        <f t="shared" ref="F123" si="1756">IF($F$7=0,0,$F$7/$F$6*F122)</f>
        <v>0</v>
      </c>
      <c r="G123" s="28">
        <f t="shared" ref="G123" si="1757">IF($G$7=0,0,$G$7/$G$6*G122)</f>
        <v>0</v>
      </c>
      <c r="H123" s="28">
        <f t="shared" ref="H123" si="1758">IF($H$7=0,0,$H$7/$H$6*H122)</f>
        <v>0</v>
      </c>
      <c r="I123" s="142"/>
      <c r="J123" s="139"/>
      <c r="K123" s="29">
        <f t="shared" ref="K123" si="1759">IF($K$7=0,0,$K$7/$K$6*K122)</f>
        <v>0</v>
      </c>
      <c r="L123" s="28">
        <f t="shared" ref="L123" si="1760">IF($L$7=0,0,$L$7/$L$6*L122)</f>
        <v>0</v>
      </c>
      <c r="M123" s="28">
        <f t="shared" ref="M123" si="1761">IF($M$7=0,0,$M$7/$M$6*M122)</f>
        <v>0</v>
      </c>
      <c r="N123" s="28">
        <f t="shared" ref="N123" si="1762">IF($N$7=0,0,$N$7/$N$6*N122)</f>
        <v>0</v>
      </c>
      <c r="O123" s="142"/>
      <c r="P123" s="139"/>
      <c r="Q123" s="29">
        <f t="shared" ref="Q123" si="1763">IF($Q$7=0,0,$Q$7/$Q$6*Q122)</f>
        <v>0</v>
      </c>
      <c r="R123" s="28">
        <f t="shared" ref="R123" si="1764">IF($R$7=0,0,$R$7/$R$6*R122)</f>
        <v>0</v>
      </c>
      <c r="S123" s="28">
        <f t="shared" ref="S123" si="1765">IF($S$7=0,0,$S$7/$S$6*S122)</f>
        <v>0</v>
      </c>
      <c r="T123" s="28">
        <f t="shared" ref="T123" si="1766">IF($T$7=0,0,$T$7/$T$6*T122)</f>
        <v>0</v>
      </c>
      <c r="U123" s="142"/>
      <c r="V123" s="139"/>
      <c r="W123" s="29">
        <f t="shared" ref="W123" si="1767">IF($W$7=0,0,$W$7/$W$6*W122)</f>
        <v>0</v>
      </c>
      <c r="X123" s="28">
        <f t="shared" ref="X123" si="1768">IF($X$7=0,0,$X$7/$X$6*X122)</f>
        <v>0</v>
      </c>
      <c r="Y123" s="28">
        <f t="shared" ref="Y123" si="1769">IF($Y$7=0,0,$Y$7/$Y$6*Y122)</f>
        <v>0</v>
      </c>
      <c r="Z123" s="28">
        <f t="shared" ref="Z123" si="1770">IF($Z$7=0,0,$Z$7/$Z$6*Z122)</f>
        <v>0</v>
      </c>
      <c r="AA123" s="142"/>
      <c r="AB123" s="139"/>
      <c r="AC123" s="29">
        <f t="shared" si="1515"/>
        <v>0</v>
      </c>
      <c r="AD123" s="28">
        <f t="shared" si="1516"/>
        <v>0</v>
      </c>
      <c r="AE123" s="28">
        <f t="shared" si="1517"/>
        <v>0</v>
      </c>
      <c r="AF123" s="28">
        <f t="shared" si="1518"/>
        <v>0</v>
      </c>
      <c r="AG123" s="144"/>
      <c r="AH123" s="140"/>
      <c r="AI123" s="60">
        <f t="shared" si="1519"/>
        <v>0</v>
      </c>
      <c r="AJ123" s="60">
        <f t="shared" si="1520"/>
        <v>0</v>
      </c>
      <c r="AK123" s="60">
        <f t="shared" si="1521"/>
        <v>0</v>
      </c>
      <c r="AL123" s="60">
        <f t="shared" si="1522"/>
        <v>0</v>
      </c>
      <c r="AM123" s="142"/>
      <c r="AN123" s="139"/>
      <c r="AO123" s="60">
        <f t="shared" si="1523"/>
        <v>0</v>
      </c>
      <c r="AP123" s="60">
        <f t="shared" si="1524"/>
        <v>0</v>
      </c>
      <c r="AQ123" s="60">
        <f t="shared" si="1525"/>
        <v>0</v>
      </c>
      <c r="AR123" s="114">
        <f t="shared" ref="AR123" si="1771">IF($AR$7=0,0,$AR$7/$AR$6*AR122)</f>
        <v>0</v>
      </c>
      <c r="AS123" s="142"/>
      <c r="AT123" s="139"/>
      <c r="AU123" s="137"/>
      <c r="AV123" s="135"/>
      <c r="AW123" s="119"/>
      <c r="AX123" s="130"/>
      <c r="AY123" s="124"/>
      <c r="AZ123" s="124"/>
      <c r="BA123" s="124"/>
      <c r="BB123" s="124"/>
      <c r="BC123" s="124"/>
      <c r="BD123" s="124"/>
      <c r="BE123" s="124"/>
      <c r="BF123" s="117"/>
    </row>
    <row r="124" spans="1:58" ht="15" customHeight="1" x14ac:dyDescent="0.25">
      <c r="A124" s="145">
        <v>59</v>
      </c>
      <c r="B124" s="147" t="str">
        <f>'Popis studenata'!B60</f>
        <v xml:space="preserve"> </v>
      </c>
      <c r="C124" s="147">
        <f>'Popis studenata'!C60</f>
        <v>0</v>
      </c>
      <c r="D124" s="22" t="s">
        <v>19</v>
      </c>
      <c r="E124" s="23"/>
      <c r="F124" s="24"/>
      <c r="G124" s="24"/>
      <c r="H124" s="24"/>
      <c r="I124" s="143">
        <f t="shared" ref="I124" si="1772">IF((E125+F125+G125+H125)&gt;$J$4,"GREŠKA",E125+F125+G125+H125)</f>
        <v>0</v>
      </c>
      <c r="J124" s="138" t="str">
        <f t="shared" ref="J124" si="1773">IF(I124=0,"NE",(IF(I124&gt;=($J$4/2),"DA","NE")))</f>
        <v>NE</v>
      </c>
      <c r="K124" s="23"/>
      <c r="L124" s="24"/>
      <c r="M124" s="24"/>
      <c r="N124" s="24"/>
      <c r="O124" s="143">
        <f t="shared" ref="O124" si="1774">IF((K125+L125+M125+N125)&gt;$P$4,"GREŠKA",K125+L125+M125+N125)</f>
        <v>0</v>
      </c>
      <c r="P124" s="138" t="str">
        <f t="shared" ref="P124" si="1775">IF(O124=0,"NE",(IF(O124&gt;=($P$4/2),"DA","NE")))</f>
        <v>NE</v>
      </c>
      <c r="Q124" s="23"/>
      <c r="R124" s="24"/>
      <c r="S124" s="24"/>
      <c r="T124" s="24"/>
      <c r="U124" s="143">
        <f t="shared" ref="U124" si="1776">IF((Q125+R125+S125+T125)&gt;$V$4,"GREŠKA",Q125+R125+S125+T125)</f>
        <v>0</v>
      </c>
      <c r="V124" s="138" t="str">
        <f t="shared" ref="V124" si="1777">IF(U124=0,"NE",(IF(U124&gt;=($V$4/2),"DA","NE")))</f>
        <v>NE</v>
      </c>
      <c r="W124" s="23"/>
      <c r="X124" s="24"/>
      <c r="Y124" s="24"/>
      <c r="Z124" s="24"/>
      <c r="AA124" s="143">
        <f t="shared" ref="AA124" si="1778">IF((W125+X125+Y125+Z125)&gt;$AB$4,"GREŠKA",W125+X125+Y125+Z125)</f>
        <v>0</v>
      </c>
      <c r="AB124" s="138" t="str">
        <f t="shared" ref="AB124" si="1779">IF(AA124=0,"NE",(IF(AA124&gt;=($AB$4/2),"DA","NE")))</f>
        <v>NE</v>
      </c>
      <c r="AC124" s="23"/>
      <c r="AD124" s="24"/>
      <c r="AE124" s="24"/>
      <c r="AF124" s="24"/>
      <c r="AG124" s="143">
        <f t="shared" ref="AG124" si="1780">IF((AC125+AD125+AE125+AF125)&gt;$AH$4,"GREŠKA",AC125+AD125+AE125+AF125)</f>
        <v>0</v>
      </c>
      <c r="AH124" s="138" t="str">
        <f t="shared" ref="AH124" si="1781">IF(AG124=0,"NE",(IF(AG124&gt;=($AH$4/2),"DA","NE")))</f>
        <v>NE</v>
      </c>
      <c r="AI124" s="23"/>
      <c r="AJ124" s="24"/>
      <c r="AK124" s="24"/>
      <c r="AL124" s="24"/>
      <c r="AM124" s="141">
        <f t="shared" ref="AM124" si="1782">IF((AI125+AJ125+AK125+AL125)&gt;$AN$4,"GREŠKA",AI125+AJ125+AK125+AL125)</f>
        <v>0</v>
      </c>
      <c r="AN124" s="138" t="str">
        <f t="shared" ref="AN124" si="1783">IF(AM124=0,"NE",(IF(AM124&gt;=($AN$4/2),"DA","NE")))</f>
        <v>NE</v>
      </c>
      <c r="AO124" s="23"/>
      <c r="AP124" s="24"/>
      <c r="AQ124" s="24"/>
      <c r="AR124" s="24"/>
      <c r="AS124" s="141">
        <f t="shared" ref="AS124" si="1784">IF((AO125+AP125+AQ125+AR125)&gt;$AT$4,"GREŠKA",AO125+AP125+AQ125+AR125)</f>
        <v>0</v>
      </c>
      <c r="AT124" s="138" t="str">
        <f t="shared" ref="AT124" si="1785">IF(AS124=0,"NE",(IF(AS124&gt;=($AT$4/2),"DA","NE")))</f>
        <v>NE</v>
      </c>
      <c r="AU124" s="136">
        <f t="shared" ref="AU124" si="1786">IF(AND(J124="da",P124="da",V124="da",AB124="da",AH124="da",AN124="da",AT124="da"),I124+O124+U124+AA124+AS124+AM124+AG124,0)</f>
        <v>0</v>
      </c>
      <c r="AV124" s="134" t="str">
        <f t="shared" ref="AV124" si="1787">IF(OR(COUNTIF(J124:AT125,"ne")&gt;3,COUNTIF(J124:AT125,"ne")=0),"NE",COUNTIF(J124:AT125,"ne"))</f>
        <v>NE</v>
      </c>
      <c r="AW124" s="118" t="str">
        <f t="shared" ref="AW124" si="1788">IF(SUM(COUNTBLANK(E124:H124),COUNTBLANK(K124:N124),COUNTBLANK(Q124:T124),COUNTBLANK(W124:Z124),COUNTBLANK(AC124:AF124),COUNTBLANK(AI124:AL124),COUNTBLANK(AO124:AR124))=28,"NE","DA")</f>
        <v>NE</v>
      </c>
      <c r="AX124" s="129"/>
      <c r="AY124" s="123" t="str">
        <f>J124</f>
        <v>NE</v>
      </c>
      <c r="AZ124" s="123" t="str">
        <f>P124</f>
        <v>NE</v>
      </c>
      <c r="BA124" s="123" t="str">
        <f>V124</f>
        <v>NE</v>
      </c>
      <c r="BB124" s="123" t="str">
        <f>AB124</f>
        <v>NE</v>
      </c>
      <c r="BC124" s="123" t="str">
        <f>AH124</f>
        <v>NE</v>
      </c>
      <c r="BD124" s="123" t="str">
        <f>AN124</f>
        <v>NE</v>
      </c>
      <c r="BE124" s="123" t="str">
        <f>AT124</f>
        <v>NE</v>
      </c>
      <c r="BF124" s="116" t="str">
        <f t="shared" ref="BF124" si="1789">IF(AU124&lt;50, "NE",IF(AU124&lt;60,2,IF(AU124&lt;75,3,IF(AU124&lt;90,4,5))))</f>
        <v>NE</v>
      </c>
    </row>
    <row r="125" spans="1:58" ht="15.75" customHeight="1" thickBot="1" x14ac:dyDescent="0.3">
      <c r="A125" s="146"/>
      <c r="B125" s="148"/>
      <c r="C125" s="148"/>
      <c r="D125" s="27" t="s">
        <v>20</v>
      </c>
      <c r="E125" s="28">
        <f t="shared" ref="E125" si="1790">IF($E$7=0,0,$E$7/$E$6*E124)</f>
        <v>0</v>
      </c>
      <c r="F125" s="28">
        <f t="shared" ref="F125" si="1791">IF($F$7=0,0,$F$7/$F$6*F124)</f>
        <v>0</v>
      </c>
      <c r="G125" s="28">
        <f t="shared" ref="G125" si="1792">IF($G$7=0,0,$G$7/$G$6*G124)</f>
        <v>0</v>
      </c>
      <c r="H125" s="28">
        <f t="shared" ref="H125" si="1793">IF($H$7=0,0,$H$7/$H$6*H124)</f>
        <v>0</v>
      </c>
      <c r="I125" s="142"/>
      <c r="J125" s="139"/>
      <c r="K125" s="29">
        <f t="shared" ref="K125" si="1794">IF($K$7=0,0,$K$7/$K$6*K124)</f>
        <v>0</v>
      </c>
      <c r="L125" s="28">
        <f t="shared" ref="L125" si="1795">IF($L$7=0,0,$L$7/$L$6*L124)</f>
        <v>0</v>
      </c>
      <c r="M125" s="28">
        <f t="shared" ref="M125" si="1796">IF($M$7=0,0,$M$7/$M$6*M124)</f>
        <v>0</v>
      </c>
      <c r="N125" s="28">
        <f t="shared" ref="N125" si="1797">IF($N$7=0,0,$N$7/$N$6*N124)</f>
        <v>0</v>
      </c>
      <c r="O125" s="142"/>
      <c r="P125" s="139"/>
      <c r="Q125" s="29">
        <f t="shared" ref="Q125" si="1798">IF($Q$7=0,0,$Q$7/$Q$6*Q124)</f>
        <v>0</v>
      </c>
      <c r="R125" s="28">
        <f t="shared" ref="R125" si="1799">IF($R$7=0,0,$R$7/$R$6*R124)</f>
        <v>0</v>
      </c>
      <c r="S125" s="28">
        <f t="shared" ref="S125" si="1800">IF($S$7=0,0,$S$7/$S$6*S124)</f>
        <v>0</v>
      </c>
      <c r="T125" s="28">
        <f t="shared" ref="T125" si="1801">IF($T$7=0,0,$T$7/$T$6*T124)</f>
        <v>0</v>
      </c>
      <c r="U125" s="142"/>
      <c r="V125" s="139"/>
      <c r="W125" s="29">
        <f t="shared" ref="W125" si="1802">IF($W$7=0,0,$W$7/$W$6*W124)</f>
        <v>0</v>
      </c>
      <c r="X125" s="28">
        <f t="shared" ref="X125" si="1803">IF($X$7=0,0,$X$7/$X$6*X124)</f>
        <v>0</v>
      </c>
      <c r="Y125" s="28">
        <f t="shared" ref="Y125" si="1804">IF($Y$7=0,0,$Y$7/$Y$6*Y124)</f>
        <v>0</v>
      </c>
      <c r="Z125" s="28">
        <f t="shared" ref="Z125" si="1805">IF($Z$7=0,0,$Z$7/$Z$6*Z124)</f>
        <v>0</v>
      </c>
      <c r="AA125" s="142"/>
      <c r="AB125" s="139"/>
      <c r="AC125" s="29">
        <f t="shared" si="1515"/>
        <v>0</v>
      </c>
      <c r="AD125" s="28">
        <f t="shared" si="1516"/>
        <v>0</v>
      </c>
      <c r="AE125" s="28">
        <f t="shared" si="1517"/>
        <v>0</v>
      </c>
      <c r="AF125" s="28">
        <f t="shared" si="1518"/>
        <v>0</v>
      </c>
      <c r="AG125" s="144"/>
      <c r="AH125" s="140"/>
      <c r="AI125" s="60">
        <f t="shared" si="1519"/>
        <v>0</v>
      </c>
      <c r="AJ125" s="60">
        <f t="shared" si="1520"/>
        <v>0</v>
      </c>
      <c r="AK125" s="60">
        <f t="shared" si="1521"/>
        <v>0</v>
      </c>
      <c r="AL125" s="60">
        <f t="shared" si="1522"/>
        <v>0</v>
      </c>
      <c r="AM125" s="142"/>
      <c r="AN125" s="139"/>
      <c r="AO125" s="60">
        <f t="shared" si="1523"/>
        <v>0</v>
      </c>
      <c r="AP125" s="60">
        <f t="shared" si="1524"/>
        <v>0</v>
      </c>
      <c r="AQ125" s="60">
        <f t="shared" si="1525"/>
        <v>0</v>
      </c>
      <c r="AR125" s="114">
        <f t="shared" ref="AR125" si="1806">IF($AR$7=0,0,$AR$7/$AR$6*AR124)</f>
        <v>0</v>
      </c>
      <c r="AS125" s="142"/>
      <c r="AT125" s="139"/>
      <c r="AU125" s="137"/>
      <c r="AV125" s="135"/>
      <c r="AW125" s="119"/>
      <c r="AX125" s="130"/>
      <c r="AY125" s="124"/>
      <c r="AZ125" s="124"/>
      <c r="BA125" s="124"/>
      <c r="BB125" s="124"/>
      <c r="BC125" s="124"/>
      <c r="BD125" s="124"/>
      <c r="BE125" s="124"/>
      <c r="BF125" s="117"/>
    </row>
    <row r="126" spans="1:58" ht="15" customHeight="1" x14ac:dyDescent="0.25">
      <c r="A126" s="145">
        <v>60</v>
      </c>
      <c r="B126" s="147" t="str">
        <f>'Popis studenata'!B61</f>
        <v xml:space="preserve"> </v>
      </c>
      <c r="C126" s="147">
        <f>'Popis studenata'!C61</f>
        <v>0</v>
      </c>
      <c r="D126" s="22" t="s">
        <v>19</v>
      </c>
      <c r="E126" s="23"/>
      <c r="F126" s="24"/>
      <c r="G126" s="24"/>
      <c r="H126" s="24"/>
      <c r="I126" s="143">
        <f t="shared" ref="I126" si="1807">IF((E127+F127+G127+H127)&gt;$J$4,"GREŠKA",E127+F127+G127+H127)</f>
        <v>0</v>
      </c>
      <c r="J126" s="138" t="str">
        <f t="shared" ref="J126" si="1808">IF(I126=0,"NE",(IF(I126&gt;=($J$4/2),"DA","NE")))</f>
        <v>NE</v>
      </c>
      <c r="K126" s="23"/>
      <c r="L126" s="24"/>
      <c r="M126" s="24"/>
      <c r="N126" s="24"/>
      <c r="O126" s="143">
        <f t="shared" ref="O126" si="1809">IF((K127+L127+M127+N127)&gt;$P$4,"GREŠKA",K127+L127+M127+N127)</f>
        <v>0</v>
      </c>
      <c r="P126" s="138" t="str">
        <f t="shared" ref="P126" si="1810">IF(O126=0,"NE",(IF(O126&gt;=($P$4/2),"DA","NE")))</f>
        <v>NE</v>
      </c>
      <c r="Q126" s="23"/>
      <c r="R126" s="24"/>
      <c r="S126" s="24"/>
      <c r="T126" s="24"/>
      <c r="U126" s="143">
        <f t="shared" ref="U126" si="1811">IF((Q127+R127+S127+T127)&gt;$V$4,"GREŠKA",Q127+R127+S127+T127)</f>
        <v>0</v>
      </c>
      <c r="V126" s="138" t="str">
        <f t="shared" ref="V126" si="1812">IF(U126=0,"NE",(IF(U126&gt;=($V$4/2),"DA","NE")))</f>
        <v>NE</v>
      </c>
      <c r="W126" s="23"/>
      <c r="X126" s="24"/>
      <c r="Y126" s="24"/>
      <c r="Z126" s="24"/>
      <c r="AA126" s="143">
        <f t="shared" ref="AA126" si="1813">IF((W127+X127+Y127+Z127)&gt;$AB$4,"GREŠKA",W127+X127+Y127+Z127)</f>
        <v>0</v>
      </c>
      <c r="AB126" s="138" t="str">
        <f t="shared" ref="AB126" si="1814">IF(AA126=0,"NE",(IF(AA126&gt;=($AB$4/2),"DA","NE")))</f>
        <v>NE</v>
      </c>
      <c r="AC126" s="23"/>
      <c r="AD126" s="24"/>
      <c r="AE126" s="24"/>
      <c r="AF126" s="24"/>
      <c r="AG126" s="143">
        <f t="shared" ref="AG126" si="1815">IF((AC127+AD127+AE127+AF127)&gt;$AH$4,"GREŠKA",AC127+AD127+AE127+AF127)</f>
        <v>0</v>
      </c>
      <c r="AH126" s="138" t="str">
        <f t="shared" ref="AH126" si="1816">IF(AG126=0,"NE",(IF(AG126&gt;=($AH$4/2),"DA","NE")))</f>
        <v>NE</v>
      </c>
      <c r="AI126" s="23"/>
      <c r="AJ126" s="24"/>
      <c r="AK126" s="24"/>
      <c r="AL126" s="24"/>
      <c r="AM126" s="141">
        <f t="shared" ref="AM126" si="1817">IF((AI127+AJ127+AK127+AL127)&gt;$AN$4,"GREŠKA",AI127+AJ127+AK127+AL127)</f>
        <v>0</v>
      </c>
      <c r="AN126" s="138" t="str">
        <f t="shared" ref="AN126" si="1818">IF(AM126=0,"NE",(IF(AM126&gt;=($AN$4/2),"DA","NE")))</f>
        <v>NE</v>
      </c>
      <c r="AO126" s="23"/>
      <c r="AP126" s="24"/>
      <c r="AQ126" s="24"/>
      <c r="AR126" s="24"/>
      <c r="AS126" s="141">
        <f t="shared" ref="AS126" si="1819">IF((AO127+AP127+AQ127+AR127)&gt;$AT$4,"GREŠKA",AO127+AP127+AQ127+AR127)</f>
        <v>0</v>
      </c>
      <c r="AT126" s="138" t="str">
        <f t="shared" ref="AT126" si="1820">IF(AS126=0,"NE",(IF(AS126&gt;=($AT$4/2),"DA","NE")))</f>
        <v>NE</v>
      </c>
      <c r="AU126" s="136">
        <f t="shared" ref="AU126" si="1821">IF(AND(J126="da",P126="da",V126="da",AB126="da",AH126="da",AN126="da",AT126="da"),I126+O126+U126+AA126+AS126+AM126+AG126,0)</f>
        <v>0</v>
      </c>
      <c r="AV126" s="134" t="str">
        <f t="shared" ref="AV126" si="1822">IF(OR(COUNTIF(J126:AT127,"ne")&gt;3,COUNTIF(J126:AT127,"ne")=0),"NE",COUNTIF(J126:AT127,"ne"))</f>
        <v>NE</v>
      </c>
      <c r="AW126" s="118" t="str">
        <f t="shared" ref="AW126" si="1823">IF(SUM(COUNTBLANK(E126:H126),COUNTBLANK(K126:N126),COUNTBLANK(Q126:T126),COUNTBLANK(W126:Z126),COUNTBLANK(AC126:AF126),COUNTBLANK(AI126:AL126),COUNTBLANK(AO126:AR126))=28,"NE","DA")</f>
        <v>NE</v>
      </c>
      <c r="AX126" s="129"/>
      <c r="AY126" s="123" t="str">
        <f>J126</f>
        <v>NE</v>
      </c>
      <c r="AZ126" s="123" t="str">
        <f>P126</f>
        <v>NE</v>
      </c>
      <c r="BA126" s="123" t="str">
        <f>V126</f>
        <v>NE</v>
      </c>
      <c r="BB126" s="123" t="str">
        <f>AB126</f>
        <v>NE</v>
      </c>
      <c r="BC126" s="123" t="str">
        <f>AH126</f>
        <v>NE</v>
      </c>
      <c r="BD126" s="123" t="str">
        <f>AN126</f>
        <v>NE</v>
      </c>
      <c r="BE126" s="123" t="str">
        <f>AT126</f>
        <v>NE</v>
      </c>
      <c r="BF126" s="116" t="str">
        <f t="shared" ref="BF126" si="1824">IF(AU126&lt;50, "NE",IF(AU126&lt;60,2,IF(AU126&lt;75,3,IF(AU126&lt;90,4,5))))</f>
        <v>NE</v>
      </c>
    </row>
    <row r="127" spans="1:58" ht="15.75" customHeight="1" thickBot="1" x14ac:dyDescent="0.3">
      <c r="A127" s="146"/>
      <c r="B127" s="148"/>
      <c r="C127" s="148"/>
      <c r="D127" s="27" t="s">
        <v>20</v>
      </c>
      <c r="E127" s="28">
        <f t="shared" ref="E127" si="1825">IF($E$7=0,0,$E$7/$E$6*E126)</f>
        <v>0</v>
      </c>
      <c r="F127" s="28">
        <f t="shared" ref="F127" si="1826">IF($F$7=0,0,$F$7/$F$6*F126)</f>
        <v>0</v>
      </c>
      <c r="G127" s="28">
        <f t="shared" ref="G127" si="1827">IF($G$7=0,0,$G$7/$G$6*G126)</f>
        <v>0</v>
      </c>
      <c r="H127" s="28">
        <f t="shared" ref="H127" si="1828">IF($H$7=0,0,$H$7/$H$6*H126)</f>
        <v>0</v>
      </c>
      <c r="I127" s="142"/>
      <c r="J127" s="139"/>
      <c r="K127" s="29">
        <f t="shared" ref="K127" si="1829">IF($K$7=0,0,$K$7/$K$6*K126)</f>
        <v>0</v>
      </c>
      <c r="L127" s="28">
        <f t="shared" ref="L127" si="1830">IF($L$7=0,0,$L$7/$L$6*L126)</f>
        <v>0</v>
      </c>
      <c r="M127" s="28">
        <f t="shared" ref="M127" si="1831">IF($M$7=0,0,$M$7/$M$6*M126)</f>
        <v>0</v>
      </c>
      <c r="N127" s="28">
        <f t="shared" ref="N127" si="1832">IF($N$7=0,0,$N$7/$N$6*N126)</f>
        <v>0</v>
      </c>
      <c r="O127" s="142"/>
      <c r="P127" s="139"/>
      <c r="Q127" s="29">
        <f t="shared" ref="Q127" si="1833">IF($Q$7=0,0,$Q$7/$Q$6*Q126)</f>
        <v>0</v>
      </c>
      <c r="R127" s="28">
        <f t="shared" ref="R127" si="1834">IF($R$7=0,0,$R$7/$R$6*R126)</f>
        <v>0</v>
      </c>
      <c r="S127" s="28">
        <f t="shared" ref="S127" si="1835">IF($S$7=0,0,$S$7/$S$6*S126)</f>
        <v>0</v>
      </c>
      <c r="T127" s="28">
        <f t="shared" ref="T127" si="1836">IF($T$7=0,0,$T$7/$T$6*T126)</f>
        <v>0</v>
      </c>
      <c r="U127" s="142"/>
      <c r="V127" s="139"/>
      <c r="W127" s="29">
        <f t="shared" ref="W127" si="1837">IF($W$7=0,0,$W$7/$W$6*W126)</f>
        <v>0</v>
      </c>
      <c r="X127" s="28">
        <f t="shared" ref="X127" si="1838">IF($X$7=0,0,$X$7/$X$6*X126)</f>
        <v>0</v>
      </c>
      <c r="Y127" s="28">
        <f t="shared" ref="Y127" si="1839">IF($Y$7=0,0,$Y$7/$Y$6*Y126)</f>
        <v>0</v>
      </c>
      <c r="Z127" s="28">
        <f t="shared" ref="Z127" si="1840">IF($Z$7=0,0,$Z$7/$Z$6*Z126)</f>
        <v>0</v>
      </c>
      <c r="AA127" s="142"/>
      <c r="AB127" s="139"/>
      <c r="AC127" s="29">
        <f t="shared" si="1515"/>
        <v>0</v>
      </c>
      <c r="AD127" s="28">
        <f t="shared" si="1516"/>
        <v>0</v>
      </c>
      <c r="AE127" s="28">
        <f t="shared" si="1517"/>
        <v>0</v>
      </c>
      <c r="AF127" s="28">
        <f t="shared" si="1518"/>
        <v>0</v>
      </c>
      <c r="AG127" s="144"/>
      <c r="AH127" s="140"/>
      <c r="AI127" s="60">
        <f t="shared" si="1519"/>
        <v>0</v>
      </c>
      <c r="AJ127" s="60">
        <f t="shared" si="1520"/>
        <v>0</v>
      </c>
      <c r="AK127" s="60">
        <f t="shared" si="1521"/>
        <v>0</v>
      </c>
      <c r="AL127" s="60">
        <f t="shared" si="1522"/>
        <v>0</v>
      </c>
      <c r="AM127" s="142"/>
      <c r="AN127" s="139"/>
      <c r="AO127" s="60">
        <f t="shared" si="1523"/>
        <v>0</v>
      </c>
      <c r="AP127" s="60">
        <f t="shared" si="1524"/>
        <v>0</v>
      </c>
      <c r="AQ127" s="60">
        <f t="shared" si="1525"/>
        <v>0</v>
      </c>
      <c r="AR127" s="114">
        <f t="shared" ref="AR127" si="1841">IF($AR$7=0,0,$AR$7/$AR$6*AR126)</f>
        <v>0</v>
      </c>
      <c r="AS127" s="142"/>
      <c r="AT127" s="139"/>
      <c r="AU127" s="137"/>
      <c r="AV127" s="135"/>
      <c r="AW127" s="119"/>
      <c r="AX127" s="130"/>
      <c r="AY127" s="124"/>
      <c r="AZ127" s="124"/>
      <c r="BA127" s="124"/>
      <c r="BB127" s="124"/>
      <c r="BC127" s="124"/>
      <c r="BD127" s="124"/>
      <c r="BE127" s="124"/>
      <c r="BF127" s="117"/>
    </row>
    <row r="128" spans="1:58" ht="15" customHeight="1" x14ac:dyDescent="0.25">
      <c r="A128" s="145">
        <v>61</v>
      </c>
      <c r="B128" s="147" t="str">
        <f>'Popis studenata'!B62</f>
        <v xml:space="preserve"> </v>
      </c>
      <c r="C128" s="147">
        <f>'Popis studenata'!C62</f>
        <v>0</v>
      </c>
      <c r="D128" s="22" t="s">
        <v>19</v>
      </c>
      <c r="E128" s="23"/>
      <c r="F128" s="24"/>
      <c r="G128" s="24"/>
      <c r="H128" s="24"/>
      <c r="I128" s="143">
        <f t="shared" ref="I128" si="1842">IF((E129+F129+G129+H129)&gt;$J$4,"GREŠKA",E129+F129+G129+H129)</f>
        <v>0</v>
      </c>
      <c r="J128" s="138" t="str">
        <f t="shared" ref="J128" si="1843">IF(I128=0,"NE",(IF(I128&gt;=($J$4/2),"DA","NE")))</f>
        <v>NE</v>
      </c>
      <c r="K128" s="23"/>
      <c r="L128" s="24"/>
      <c r="M128" s="24"/>
      <c r="N128" s="24"/>
      <c r="O128" s="143">
        <f t="shared" ref="O128" si="1844">IF((K129+L129+M129+N129)&gt;$P$4,"GREŠKA",K129+L129+M129+N129)</f>
        <v>0</v>
      </c>
      <c r="P128" s="138" t="str">
        <f t="shared" ref="P128" si="1845">IF(O128=0,"NE",(IF(O128&gt;=($P$4/2),"DA","NE")))</f>
        <v>NE</v>
      </c>
      <c r="Q128" s="23"/>
      <c r="R128" s="24"/>
      <c r="S128" s="24"/>
      <c r="T128" s="24"/>
      <c r="U128" s="143">
        <f t="shared" ref="U128" si="1846">IF((Q129+R129+S129+T129)&gt;$V$4,"GREŠKA",Q129+R129+S129+T129)</f>
        <v>0</v>
      </c>
      <c r="V128" s="138" t="str">
        <f t="shared" ref="V128" si="1847">IF(U128=0,"NE",(IF(U128&gt;=($V$4/2),"DA","NE")))</f>
        <v>NE</v>
      </c>
      <c r="W128" s="23"/>
      <c r="X128" s="24"/>
      <c r="Y128" s="24"/>
      <c r="Z128" s="24"/>
      <c r="AA128" s="143">
        <f t="shared" ref="AA128" si="1848">IF((W129+X129+Y129+Z129)&gt;$AB$4,"GREŠKA",W129+X129+Y129+Z129)</f>
        <v>0</v>
      </c>
      <c r="AB128" s="138" t="str">
        <f t="shared" ref="AB128" si="1849">IF(AA128=0,"NE",(IF(AA128&gt;=($AB$4/2),"DA","NE")))</f>
        <v>NE</v>
      </c>
      <c r="AC128" s="23"/>
      <c r="AD128" s="24"/>
      <c r="AE128" s="24"/>
      <c r="AF128" s="24"/>
      <c r="AG128" s="143">
        <f t="shared" ref="AG128" si="1850">IF((AC129+AD129+AE129+AF129)&gt;$AH$4,"GREŠKA",AC129+AD129+AE129+AF129)</f>
        <v>0</v>
      </c>
      <c r="AH128" s="138" t="str">
        <f t="shared" ref="AH128" si="1851">IF(AG128=0,"NE",(IF(AG128&gt;=($AH$4/2),"DA","NE")))</f>
        <v>NE</v>
      </c>
      <c r="AI128" s="23"/>
      <c r="AJ128" s="24"/>
      <c r="AK128" s="24"/>
      <c r="AL128" s="24"/>
      <c r="AM128" s="141">
        <f t="shared" ref="AM128" si="1852">IF((AI129+AJ129+AK129+AL129)&gt;$AN$4,"GREŠKA",AI129+AJ129+AK129+AL129)</f>
        <v>0</v>
      </c>
      <c r="AN128" s="138" t="str">
        <f t="shared" ref="AN128" si="1853">IF(AM128=0,"NE",(IF(AM128&gt;=($AN$4/2),"DA","NE")))</f>
        <v>NE</v>
      </c>
      <c r="AO128" s="23"/>
      <c r="AP128" s="24"/>
      <c r="AQ128" s="24"/>
      <c r="AR128" s="24"/>
      <c r="AS128" s="141">
        <f t="shared" ref="AS128" si="1854">IF((AO129+AP129+AQ129+AR129)&gt;$AT$4,"GREŠKA",AO129+AP129+AQ129+AR129)</f>
        <v>0</v>
      </c>
      <c r="AT128" s="138" t="str">
        <f t="shared" ref="AT128" si="1855">IF(AS128=0,"NE",(IF(AS128&gt;=($AT$4/2),"DA","NE")))</f>
        <v>NE</v>
      </c>
      <c r="AU128" s="136">
        <f t="shared" ref="AU128" si="1856">IF(AND(J128="da",P128="da",V128="da",AB128="da",AH128="da",AN128="da",AT128="da"),I128+O128+U128+AA128+AS128+AM128+AG128,0)</f>
        <v>0</v>
      </c>
      <c r="AV128" s="134" t="str">
        <f t="shared" ref="AV128" si="1857">IF(OR(COUNTIF(J128:AT129,"ne")&gt;3,COUNTIF(J128:AT129,"ne")=0),"NE",COUNTIF(J128:AT129,"ne"))</f>
        <v>NE</v>
      </c>
      <c r="AW128" s="118" t="str">
        <f t="shared" ref="AW128" si="1858">IF(SUM(COUNTBLANK(E128:H128),COUNTBLANK(K128:N128),COUNTBLANK(Q128:T128),COUNTBLANK(W128:Z128),COUNTBLANK(AC128:AF128),COUNTBLANK(AI128:AL128),COUNTBLANK(AO128:AR128))=28,"NE","DA")</f>
        <v>NE</v>
      </c>
      <c r="AX128" s="129"/>
      <c r="AY128" s="123" t="str">
        <f>J128</f>
        <v>NE</v>
      </c>
      <c r="AZ128" s="123" t="str">
        <f>P128</f>
        <v>NE</v>
      </c>
      <c r="BA128" s="123" t="str">
        <f>V128</f>
        <v>NE</v>
      </c>
      <c r="BB128" s="123" t="str">
        <f>AB128</f>
        <v>NE</v>
      </c>
      <c r="BC128" s="123" t="str">
        <f>AH128</f>
        <v>NE</v>
      </c>
      <c r="BD128" s="123" t="str">
        <f>AN128</f>
        <v>NE</v>
      </c>
      <c r="BE128" s="123" t="str">
        <f>AT128</f>
        <v>NE</v>
      </c>
      <c r="BF128" s="116" t="str">
        <f t="shared" ref="BF128" si="1859">IF(AU128&lt;50, "NE",IF(AU128&lt;60,2,IF(AU128&lt;75,3,IF(AU128&lt;90,4,5))))</f>
        <v>NE</v>
      </c>
    </row>
    <row r="129" spans="1:58" ht="15.75" customHeight="1" thickBot="1" x14ac:dyDescent="0.3">
      <c r="A129" s="146"/>
      <c r="B129" s="148"/>
      <c r="C129" s="148"/>
      <c r="D129" s="27" t="s">
        <v>20</v>
      </c>
      <c r="E129" s="28">
        <f t="shared" ref="E129" si="1860">IF($E$7=0,0,$E$7/$E$6*E128)</f>
        <v>0</v>
      </c>
      <c r="F129" s="28">
        <f t="shared" ref="F129" si="1861">IF($F$7=0,0,$F$7/$F$6*F128)</f>
        <v>0</v>
      </c>
      <c r="G129" s="28">
        <f t="shared" ref="G129" si="1862">IF($G$7=0,0,$G$7/$G$6*G128)</f>
        <v>0</v>
      </c>
      <c r="H129" s="28">
        <f t="shared" ref="H129" si="1863">IF($H$7=0,0,$H$7/$H$6*H128)</f>
        <v>0</v>
      </c>
      <c r="I129" s="142"/>
      <c r="J129" s="139"/>
      <c r="K129" s="29">
        <f t="shared" ref="K129" si="1864">IF($K$7=0,0,$K$7/$K$6*K128)</f>
        <v>0</v>
      </c>
      <c r="L129" s="28">
        <f t="shared" ref="L129" si="1865">IF($L$7=0,0,$L$7/$L$6*L128)</f>
        <v>0</v>
      </c>
      <c r="M129" s="28">
        <f t="shared" ref="M129" si="1866">IF($M$7=0,0,$M$7/$M$6*M128)</f>
        <v>0</v>
      </c>
      <c r="N129" s="28">
        <f t="shared" ref="N129" si="1867">IF($N$7=0,0,$N$7/$N$6*N128)</f>
        <v>0</v>
      </c>
      <c r="O129" s="142"/>
      <c r="P129" s="139"/>
      <c r="Q129" s="29">
        <f t="shared" ref="Q129" si="1868">IF($Q$7=0,0,$Q$7/$Q$6*Q128)</f>
        <v>0</v>
      </c>
      <c r="R129" s="28">
        <f t="shared" ref="R129" si="1869">IF($R$7=0,0,$R$7/$R$6*R128)</f>
        <v>0</v>
      </c>
      <c r="S129" s="28">
        <f t="shared" ref="S129" si="1870">IF($S$7=0,0,$S$7/$S$6*S128)</f>
        <v>0</v>
      </c>
      <c r="T129" s="28">
        <f t="shared" ref="T129" si="1871">IF($T$7=0,0,$T$7/$T$6*T128)</f>
        <v>0</v>
      </c>
      <c r="U129" s="142"/>
      <c r="V129" s="139"/>
      <c r="W129" s="29">
        <f t="shared" ref="W129" si="1872">IF($W$7=0,0,$W$7/$W$6*W128)</f>
        <v>0</v>
      </c>
      <c r="X129" s="28">
        <f t="shared" ref="X129" si="1873">IF($X$7=0,0,$X$7/$X$6*X128)</f>
        <v>0</v>
      </c>
      <c r="Y129" s="28">
        <f t="shared" ref="Y129" si="1874">IF($Y$7=0,0,$Y$7/$Y$6*Y128)</f>
        <v>0</v>
      </c>
      <c r="Z129" s="28">
        <f t="shared" ref="Z129" si="1875">IF($Z$7=0,0,$Z$7/$Z$6*Z128)</f>
        <v>0</v>
      </c>
      <c r="AA129" s="142"/>
      <c r="AB129" s="139"/>
      <c r="AC129" s="29">
        <f t="shared" si="1515"/>
        <v>0</v>
      </c>
      <c r="AD129" s="28">
        <f t="shared" si="1516"/>
        <v>0</v>
      </c>
      <c r="AE129" s="28">
        <f t="shared" si="1517"/>
        <v>0</v>
      </c>
      <c r="AF129" s="28">
        <f t="shared" si="1518"/>
        <v>0</v>
      </c>
      <c r="AG129" s="144"/>
      <c r="AH129" s="140"/>
      <c r="AI129" s="60">
        <f t="shared" si="1519"/>
        <v>0</v>
      </c>
      <c r="AJ129" s="60">
        <f t="shared" si="1520"/>
        <v>0</v>
      </c>
      <c r="AK129" s="60">
        <f t="shared" si="1521"/>
        <v>0</v>
      </c>
      <c r="AL129" s="60">
        <f t="shared" si="1522"/>
        <v>0</v>
      </c>
      <c r="AM129" s="142"/>
      <c r="AN129" s="139"/>
      <c r="AO129" s="60">
        <f t="shared" si="1523"/>
        <v>0</v>
      </c>
      <c r="AP129" s="60">
        <f t="shared" si="1524"/>
        <v>0</v>
      </c>
      <c r="AQ129" s="60">
        <f t="shared" si="1525"/>
        <v>0</v>
      </c>
      <c r="AR129" s="114">
        <f t="shared" ref="AR129" si="1876">IF($AR$7=0,0,$AR$7/$AR$6*AR128)</f>
        <v>0</v>
      </c>
      <c r="AS129" s="142"/>
      <c r="AT129" s="139"/>
      <c r="AU129" s="137"/>
      <c r="AV129" s="135"/>
      <c r="AW129" s="119"/>
      <c r="AX129" s="130"/>
      <c r="AY129" s="124"/>
      <c r="AZ129" s="124"/>
      <c r="BA129" s="124"/>
      <c r="BB129" s="124"/>
      <c r="BC129" s="124"/>
      <c r="BD129" s="124"/>
      <c r="BE129" s="124"/>
      <c r="BF129" s="117"/>
    </row>
    <row r="130" spans="1:58" ht="15" customHeight="1" x14ac:dyDescent="0.25">
      <c r="A130" s="145">
        <v>62</v>
      </c>
      <c r="B130" s="147" t="str">
        <f>'Popis studenata'!B63</f>
        <v xml:space="preserve"> </v>
      </c>
      <c r="C130" s="147">
        <f>'Popis studenata'!C63</f>
        <v>0</v>
      </c>
      <c r="D130" s="22" t="s">
        <v>19</v>
      </c>
      <c r="E130" s="23"/>
      <c r="F130" s="24"/>
      <c r="G130" s="24"/>
      <c r="H130" s="24"/>
      <c r="I130" s="143">
        <f t="shared" ref="I130" si="1877">IF((E131+F131+G131+H131)&gt;$J$4,"GREŠKA",E131+F131+G131+H131)</f>
        <v>0</v>
      </c>
      <c r="J130" s="138" t="str">
        <f t="shared" ref="J130" si="1878">IF(I130=0,"NE",(IF(I130&gt;=($J$4/2),"DA","NE")))</f>
        <v>NE</v>
      </c>
      <c r="K130" s="23"/>
      <c r="L130" s="24"/>
      <c r="M130" s="24"/>
      <c r="N130" s="24"/>
      <c r="O130" s="143">
        <f t="shared" ref="O130" si="1879">IF((K131+L131+M131+N131)&gt;$P$4,"GREŠKA",K131+L131+M131+N131)</f>
        <v>0</v>
      </c>
      <c r="P130" s="138" t="str">
        <f t="shared" ref="P130" si="1880">IF(O130=0,"NE",(IF(O130&gt;=($P$4/2),"DA","NE")))</f>
        <v>NE</v>
      </c>
      <c r="Q130" s="23"/>
      <c r="R130" s="24"/>
      <c r="S130" s="24"/>
      <c r="T130" s="24"/>
      <c r="U130" s="143">
        <f t="shared" ref="U130" si="1881">IF((Q131+R131+S131+T131)&gt;$V$4,"GREŠKA",Q131+R131+S131+T131)</f>
        <v>0</v>
      </c>
      <c r="V130" s="138" t="str">
        <f t="shared" ref="V130" si="1882">IF(U130=0,"NE",(IF(U130&gt;=($V$4/2),"DA","NE")))</f>
        <v>NE</v>
      </c>
      <c r="W130" s="23"/>
      <c r="X130" s="24"/>
      <c r="Y130" s="24"/>
      <c r="Z130" s="24"/>
      <c r="AA130" s="143">
        <f t="shared" ref="AA130" si="1883">IF((W131+X131+Y131+Z131)&gt;$AB$4,"GREŠKA",W131+X131+Y131+Z131)</f>
        <v>0</v>
      </c>
      <c r="AB130" s="138" t="str">
        <f t="shared" ref="AB130" si="1884">IF(AA130=0,"NE",(IF(AA130&gt;=($AB$4/2),"DA","NE")))</f>
        <v>NE</v>
      </c>
      <c r="AC130" s="23"/>
      <c r="AD130" s="24"/>
      <c r="AE130" s="24"/>
      <c r="AF130" s="24"/>
      <c r="AG130" s="143">
        <f t="shared" ref="AG130" si="1885">IF((AC131+AD131+AE131+AF131)&gt;$AH$4,"GREŠKA",AC131+AD131+AE131+AF131)</f>
        <v>0</v>
      </c>
      <c r="AH130" s="138" t="str">
        <f t="shared" ref="AH130" si="1886">IF(AG130=0,"NE",(IF(AG130&gt;=($AH$4/2),"DA","NE")))</f>
        <v>NE</v>
      </c>
      <c r="AI130" s="23"/>
      <c r="AJ130" s="24"/>
      <c r="AK130" s="24"/>
      <c r="AL130" s="24"/>
      <c r="AM130" s="141">
        <f t="shared" ref="AM130" si="1887">IF((AI131+AJ131+AK131+AL131)&gt;$AN$4,"GREŠKA",AI131+AJ131+AK131+AL131)</f>
        <v>0</v>
      </c>
      <c r="AN130" s="138" t="str">
        <f t="shared" ref="AN130" si="1888">IF(AM130=0,"NE",(IF(AM130&gt;=($AN$4/2),"DA","NE")))</f>
        <v>NE</v>
      </c>
      <c r="AO130" s="23"/>
      <c r="AP130" s="24"/>
      <c r="AQ130" s="24"/>
      <c r="AR130" s="24"/>
      <c r="AS130" s="141">
        <f t="shared" ref="AS130" si="1889">IF((AO131+AP131+AQ131+AR131)&gt;$AT$4,"GREŠKA",AO131+AP131+AQ131+AR131)</f>
        <v>0</v>
      </c>
      <c r="AT130" s="138" t="str">
        <f t="shared" ref="AT130" si="1890">IF(AS130=0,"NE",(IF(AS130&gt;=($AT$4/2),"DA","NE")))</f>
        <v>NE</v>
      </c>
      <c r="AU130" s="136">
        <f t="shared" ref="AU130" si="1891">IF(AND(J130="da",P130="da",V130="da",AB130="da",AH130="da",AN130="da",AT130="da"),I130+O130+U130+AA130+AS130+AM130+AG130,0)</f>
        <v>0</v>
      </c>
      <c r="AV130" s="134" t="str">
        <f t="shared" ref="AV130" si="1892">IF(OR(COUNTIF(J130:AT131,"ne")&gt;3,COUNTIF(J130:AT131,"ne")=0),"NE",COUNTIF(J130:AT131,"ne"))</f>
        <v>NE</v>
      </c>
      <c r="AW130" s="118" t="str">
        <f t="shared" ref="AW130" si="1893">IF(SUM(COUNTBLANK(E130:H130),COUNTBLANK(K130:N130),COUNTBLANK(Q130:T130),COUNTBLANK(W130:Z130),COUNTBLANK(AC130:AF130),COUNTBLANK(AI130:AL130),COUNTBLANK(AO130:AR130))=28,"NE","DA")</f>
        <v>NE</v>
      </c>
      <c r="AX130" s="129"/>
      <c r="AY130" s="123" t="str">
        <f>J130</f>
        <v>NE</v>
      </c>
      <c r="AZ130" s="123" t="str">
        <f>P130</f>
        <v>NE</v>
      </c>
      <c r="BA130" s="123" t="str">
        <f>V130</f>
        <v>NE</v>
      </c>
      <c r="BB130" s="123" t="str">
        <f>AB130</f>
        <v>NE</v>
      </c>
      <c r="BC130" s="123" t="str">
        <f>AH130</f>
        <v>NE</v>
      </c>
      <c r="BD130" s="123" t="str">
        <f>AN130</f>
        <v>NE</v>
      </c>
      <c r="BE130" s="123" t="str">
        <f>AT130</f>
        <v>NE</v>
      </c>
      <c r="BF130" s="116" t="str">
        <f t="shared" ref="BF130" si="1894">IF(AU130&lt;50, "NE",IF(AU130&lt;60,2,IF(AU130&lt;75,3,IF(AU130&lt;90,4,5))))</f>
        <v>NE</v>
      </c>
    </row>
    <row r="131" spans="1:58" ht="15.75" customHeight="1" thickBot="1" x14ac:dyDescent="0.3">
      <c r="A131" s="146"/>
      <c r="B131" s="148"/>
      <c r="C131" s="148"/>
      <c r="D131" s="27" t="s">
        <v>20</v>
      </c>
      <c r="E131" s="28">
        <f t="shared" ref="E131" si="1895">IF($E$7=0,0,$E$7/$E$6*E130)</f>
        <v>0</v>
      </c>
      <c r="F131" s="28">
        <f t="shared" ref="F131" si="1896">IF($F$7=0,0,$F$7/$F$6*F130)</f>
        <v>0</v>
      </c>
      <c r="G131" s="28">
        <f t="shared" ref="G131" si="1897">IF($G$7=0,0,$G$7/$G$6*G130)</f>
        <v>0</v>
      </c>
      <c r="H131" s="28">
        <f t="shared" ref="H131" si="1898">IF($H$7=0,0,$H$7/$H$6*H130)</f>
        <v>0</v>
      </c>
      <c r="I131" s="142"/>
      <c r="J131" s="139"/>
      <c r="K131" s="29">
        <f t="shared" ref="K131" si="1899">IF($K$7=0,0,$K$7/$K$6*K130)</f>
        <v>0</v>
      </c>
      <c r="L131" s="28">
        <f t="shared" ref="L131" si="1900">IF($L$7=0,0,$L$7/$L$6*L130)</f>
        <v>0</v>
      </c>
      <c r="M131" s="28">
        <f t="shared" ref="M131" si="1901">IF($M$7=0,0,$M$7/$M$6*M130)</f>
        <v>0</v>
      </c>
      <c r="N131" s="28">
        <f t="shared" ref="N131" si="1902">IF($N$7=0,0,$N$7/$N$6*N130)</f>
        <v>0</v>
      </c>
      <c r="O131" s="142"/>
      <c r="P131" s="139"/>
      <c r="Q131" s="29">
        <f t="shared" ref="Q131" si="1903">IF($Q$7=0,0,$Q$7/$Q$6*Q130)</f>
        <v>0</v>
      </c>
      <c r="R131" s="28">
        <f t="shared" ref="R131" si="1904">IF($R$7=0,0,$R$7/$R$6*R130)</f>
        <v>0</v>
      </c>
      <c r="S131" s="28">
        <f t="shared" ref="S131" si="1905">IF($S$7=0,0,$S$7/$S$6*S130)</f>
        <v>0</v>
      </c>
      <c r="T131" s="28">
        <f t="shared" ref="T131" si="1906">IF($T$7=0,0,$T$7/$T$6*T130)</f>
        <v>0</v>
      </c>
      <c r="U131" s="142"/>
      <c r="V131" s="139"/>
      <c r="W131" s="29">
        <f t="shared" ref="W131" si="1907">IF($W$7=0,0,$W$7/$W$6*W130)</f>
        <v>0</v>
      </c>
      <c r="X131" s="28">
        <f t="shared" ref="X131" si="1908">IF($X$7=0,0,$X$7/$X$6*X130)</f>
        <v>0</v>
      </c>
      <c r="Y131" s="28">
        <f t="shared" ref="Y131" si="1909">IF($Y$7=0,0,$Y$7/$Y$6*Y130)</f>
        <v>0</v>
      </c>
      <c r="Z131" s="28">
        <f t="shared" ref="Z131" si="1910">IF($Z$7=0,0,$Z$7/$Z$6*Z130)</f>
        <v>0</v>
      </c>
      <c r="AA131" s="142"/>
      <c r="AB131" s="139"/>
      <c r="AC131" s="29">
        <f t="shared" si="1515"/>
        <v>0</v>
      </c>
      <c r="AD131" s="28">
        <f t="shared" si="1516"/>
        <v>0</v>
      </c>
      <c r="AE131" s="28">
        <f t="shared" si="1517"/>
        <v>0</v>
      </c>
      <c r="AF131" s="28">
        <f t="shared" si="1518"/>
        <v>0</v>
      </c>
      <c r="AG131" s="144"/>
      <c r="AH131" s="140"/>
      <c r="AI131" s="60">
        <f t="shared" si="1519"/>
        <v>0</v>
      </c>
      <c r="AJ131" s="60">
        <f t="shared" si="1520"/>
        <v>0</v>
      </c>
      <c r="AK131" s="60">
        <f t="shared" si="1521"/>
        <v>0</v>
      </c>
      <c r="AL131" s="60">
        <f t="shared" si="1522"/>
        <v>0</v>
      </c>
      <c r="AM131" s="142"/>
      <c r="AN131" s="139"/>
      <c r="AO131" s="60">
        <f t="shared" si="1523"/>
        <v>0</v>
      </c>
      <c r="AP131" s="60">
        <f t="shared" si="1524"/>
        <v>0</v>
      </c>
      <c r="AQ131" s="60">
        <f t="shared" si="1525"/>
        <v>0</v>
      </c>
      <c r="AR131" s="114">
        <f t="shared" ref="AR131" si="1911">IF($AR$7=0,0,$AR$7/$AR$6*AR130)</f>
        <v>0</v>
      </c>
      <c r="AS131" s="142"/>
      <c r="AT131" s="139"/>
      <c r="AU131" s="137"/>
      <c r="AV131" s="135"/>
      <c r="AW131" s="119"/>
      <c r="AX131" s="130"/>
      <c r="AY131" s="124"/>
      <c r="AZ131" s="124"/>
      <c r="BA131" s="124"/>
      <c r="BB131" s="124"/>
      <c r="BC131" s="124"/>
      <c r="BD131" s="124"/>
      <c r="BE131" s="124"/>
      <c r="BF131" s="117"/>
    </row>
    <row r="132" spans="1:58" ht="15" customHeight="1" x14ac:dyDescent="0.25">
      <c r="A132" s="145">
        <v>63</v>
      </c>
      <c r="B132" s="147" t="str">
        <f>'Popis studenata'!B64</f>
        <v xml:space="preserve"> </v>
      </c>
      <c r="C132" s="147">
        <f>'Popis studenata'!C64</f>
        <v>0</v>
      </c>
      <c r="D132" s="22" t="s">
        <v>19</v>
      </c>
      <c r="E132" s="23"/>
      <c r="F132" s="24"/>
      <c r="G132" s="24"/>
      <c r="H132" s="24"/>
      <c r="I132" s="143">
        <f t="shared" ref="I132" si="1912">IF((E133+F133+G133+H133)&gt;$J$4,"GREŠKA",E133+F133+G133+H133)</f>
        <v>0</v>
      </c>
      <c r="J132" s="138" t="str">
        <f t="shared" ref="J132" si="1913">IF(I132=0,"NE",(IF(I132&gt;=($J$4/2),"DA","NE")))</f>
        <v>NE</v>
      </c>
      <c r="K132" s="23"/>
      <c r="L132" s="24"/>
      <c r="M132" s="24"/>
      <c r="N132" s="24"/>
      <c r="O132" s="143">
        <f t="shared" ref="O132" si="1914">IF((K133+L133+M133+N133)&gt;$P$4,"GREŠKA",K133+L133+M133+N133)</f>
        <v>0</v>
      </c>
      <c r="P132" s="138" t="str">
        <f t="shared" ref="P132" si="1915">IF(O132=0,"NE",(IF(O132&gt;=($P$4/2),"DA","NE")))</f>
        <v>NE</v>
      </c>
      <c r="Q132" s="23"/>
      <c r="R132" s="24"/>
      <c r="S132" s="24"/>
      <c r="T132" s="24"/>
      <c r="U132" s="143">
        <f t="shared" ref="U132" si="1916">IF((Q133+R133+S133+T133)&gt;$V$4,"GREŠKA",Q133+R133+S133+T133)</f>
        <v>0</v>
      </c>
      <c r="V132" s="138" t="str">
        <f t="shared" ref="V132" si="1917">IF(U132=0,"NE",(IF(U132&gt;=($V$4/2),"DA","NE")))</f>
        <v>NE</v>
      </c>
      <c r="W132" s="23"/>
      <c r="X132" s="24"/>
      <c r="Y132" s="24"/>
      <c r="Z132" s="24"/>
      <c r="AA132" s="143">
        <f t="shared" ref="AA132" si="1918">IF((W133+X133+Y133+Z133)&gt;$AB$4,"GREŠKA",W133+X133+Y133+Z133)</f>
        <v>0</v>
      </c>
      <c r="AB132" s="138" t="str">
        <f t="shared" ref="AB132" si="1919">IF(AA132=0,"NE",(IF(AA132&gt;=($AB$4/2),"DA","NE")))</f>
        <v>NE</v>
      </c>
      <c r="AC132" s="23"/>
      <c r="AD132" s="24"/>
      <c r="AE132" s="24"/>
      <c r="AF132" s="24"/>
      <c r="AG132" s="143">
        <f t="shared" ref="AG132" si="1920">IF((AC133+AD133+AE133+AF133)&gt;$AH$4,"GREŠKA",AC133+AD133+AE133+AF133)</f>
        <v>0</v>
      </c>
      <c r="AH132" s="138" t="str">
        <f t="shared" ref="AH132" si="1921">IF(AG132=0,"NE",(IF(AG132&gt;=($AH$4/2),"DA","NE")))</f>
        <v>NE</v>
      </c>
      <c r="AI132" s="23"/>
      <c r="AJ132" s="24"/>
      <c r="AK132" s="24"/>
      <c r="AL132" s="24"/>
      <c r="AM132" s="141">
        <f t="shared" ref="AM132" si="1922">IF((AI133+AJ133+AK133+AL133)&gt;$AN$4,"GREŠKA",AI133+AJ133+AK133+AL133)</f>
        <v>0</v>
      </c>
      <c r="AN132" s="138" t="str">
        <f t="shared" ref="AN132" si="1923">IF(AM132=0,"NE",(IF(AM132&gt;=($AN$4/2),"DA","NE")))</f>
        <v>NE</v>
      </c>
      <c r="AO132" s="23"/>
      <c r="AP132" s="24"/>
      <c r="AQ132" s="24"/>
      <c r="AR132" s="24"/>
      <c r="AS132" s="141">
        <f t="shared" ref="AS132" si="1924">IF((AO133+AP133+AQ133+AR133)&gt;$AT$4,"GREŠKA",AO133+AP133+AQ133+AR133)</f>
        <v>0</v>
      </c>
      <c r="AT132" s="138" t="str">
        <f t="shared" ref="AT132" si="1925">IF(AS132=0,"NE",(IF(AS132&gt;=($AT$4/2),"DA","NE")))</f>
        <v>NE</v>
      </c>
      <c r="AU132" s="136">
        <f t="shared" ref="AU132" si="1926">IF(AND(J132="da",P132="da",V132="da",AB132="da",AH132="da",AN132="da",AT132="da"),I132+O132+U132+AA132+AS132+AM132+AG132,0)</f>
        <v>0</v>
      </c>
      <c r="AV132" s="134" t="str">
        <f t="shared" ref="AV132" si="1927">IF(OR(COUNTIF(J132:AT133,"ne")&gt;3,COUNTIF(J132:AT133,"ne")=0),"NE",COUNTIF(J132:AT133,"ne"))</f>
        <v>NE</v>
      </c>
      <c r="AW132" s="118" t="str">
        <f t="shared" ref="AW132" si="1928">IF(SUM(COUNTBLANK(E132:H132),COUNTBLANK(K132:N132),COUNTBLANK(Q132:T132),COUNTBLANK(W132:Z132),COUNTBLANK(AC132:AF132),COUNTBLANK(AI132:AL132),COUNTBLANK(AO132:AR132))=28,"NE","DA")</f>
        <v>NE</v>
      </c>
      <c r="AX132" s="129"/>
      <c r="AY132" s="123" t="str">
        <f>J132</f>
        <v>NE</v>
      </c>
      <c r="AZ132" s="123" t="str">
        <f>P132</f>
        <v>NE</v>
      </c>
      <c r="BA132" s="123" t="str">
        <f>V132</f>
        <v>NE</v>
      </c>
      <c r="BB132" s="123" t="str">
        <f>AB132</f>
        <v>NE</v>
      </c>
      <c r="BC132" s="123" t="str">
        <f>AH132</f>
        <v>NE</v>
      </c>
      <c r="BD132" s="123" t="str">
        <f>AN132</f>
        <v>NE</v>
      </c>
      <c r="BE132" s="123" t="str">
        <f>AT132</f>
        <v>NE</v>
      </c>
      <c r="BF132" s="116" t="str">
        <f t="shared" ref="BF132" si="1929">IF(AU132&lt;50, "NE",IF(AU132&lt;60,2,IF(AU132&lt;75,3,IF(AU132&lt;90,4,5))))</f>
        <v>NE</v>
      </c>
    </row>
    <row r="133" spans="1:58" ht="15.75" customHeight="1" thickBot="1" x14ac:dyDescent="0.3">
      <c r="A133" s="146"/>
      <c r="B133" s="148"/>
      <c r="C133" s="148"/>
      <c r="D133" s="27" t="s">
        <v>20</v>
      </c>
      <c r="E133" s="28">
        <f t="shared" ref="E133" si="1930">IF($E$7=0,0,$E$7/$E$6*E132)</f>
        <v>0</v>
      </c>
      <c r="F133" s="28">
        <f t="shared" ref="F133" si="1931">IF($F$7=0,0,$F$7/$F$6*F132)</f>
        <v>0</v>
      </c>
      <c r="G133" s="28">
        <f t="shared" ref="G133" si="1932">IF($G$7=0,0,$G$7/$G$6*G132)</f>
        <v>0</v>
      </c>
      <c r="H133" s="28">
        <f t="shared" ref="H133" si="1933">IF($H$7=0,0,$H$7/$H$6*H132)</f>
        <v>0</v>
      </c>
      <c r="I133" s="142"/>
      <c r="J133" s="139"/>
      <c r="K133" s="29">
        <f t="shared" ref="K133" si="1934">IF($K$7=0,0,$K$7/$K$6*K132)</f>
        <v>0</v>
      </c>
      <c r="L133" s="28">
        <f t="shared" ref="L133" si="1935">IF($L$7=0,0,$L$7/$L$6*L132)</f>
        <v>0</v>
      </c>
      <c r="M133" s="28">
        <f t="shared" ref="M133" si="1936">IF($M$7=0,0,$M$7/$M$6*M132)</f>
        <v>0</v>
      </c>
      <c r="N133" s="28">
        <f t="shared" ref="N133" si="1937">IF($N$7=0,0,$N$7/$N$6*N132)</f>
        <v>0</v>
      </c>
      <c r="O133" s="142"/>
      <c r="P133" s="139"/>
      <c r="Q133" s="29">
        <f t="shared" ref="Q133" si="1938">IF($Q$7=0,0,$Q$7/$Q$6*Q132)</f>
        <v>0</v>
      </c>
      <c r="R133" s="28">
        <f t="shared" ref="R133" si="1939">IF($R$7=0,0,$R$7/$R$6*R132)</f>
        <v>0</v>
      </c>
      <c r="S133" s="28">
        <f t="shared" ref="S133" si="1940">IF($S$7=0,0,$S$7/$S$6*S132)</f>
        <v>0</v>
      </c>
      <c r="T133" s="28">
        <f t="shared" ref="T133" si="1941">IF($T$7=0,0,$T$7/$T$6*T132)</f>
        <v>0</v>
      </c>
      <c r="U133" s="142"/>
      <c r="V133" s="139"/>
      <c r="W133" s="29">
        <f t="shared" ref="W133" si="1942">IF($W$7=0,0,$W$7/$W$6*W132)</f>
        <v>0</v>
      </c>
      <c r="X133" s="28">
        <f t="shared" ref="X133" si="1943">IF($X$7=0,0,$X$7/$X$6*X132)</f>
        <v>0</v>
      </c>
      <c r="Y133" s="28">
        <f t="shared" ref="Y133" si="1944">IF($Y$7=0,0,$Y$7/$Y$6*Y132)</f>
        <v>0</v>
      </c>
      <c r="Z133" s="28">
        <f t="shared" ref="Z133" si="1945">IF($Z$7=0,0,$Z$7/$Z$6*Z132)</f>
        <v>0</v>
      </c>
      <c r="AA133" s="142"/>
      <c r="AB133" s="139"/>
      <c r="AC133" s="29">
        <f t="shared" si="1515"/>
        <v>0</v>
      </c>
      <c r="AD133" s="28">
        <f t="shared" si="1516"/>
        <v>0</v>
      </c>
      <c r="AE133" s="28">
        <f t="shared" si="1517"/>
        <v>0</v>
      </c>
      <c r="AF133" s="28">
        <f t="shared" si="1518"/>
        <v>0</v>
      </c>
      <c r="AG133" s="144"/>
      <c r="AH133" s="140"/>
      <c r="AI133" s="60">
        <f t="shared" si="1519"/>
        <v>0</v>
      </c>
      <c r="AJ133" s="60">
        <f t="shared" si="1520"/>
        <v>0</v>
      </c>
      <c r="AK133" s="60">
        <f t="shared" si="1521"/>
        <v>0</v>
      </c>
      <c r="AL133" s="60">
        <f t="shared" si="1522"/>
        <v>0</v>
      </c>
      <c r="AM133" s="142"/>
      <c r="AN133" s="139"/>
      <c r="AO133" s="60">
        <f t="shared" si="1523"/>
        <v>0</v>
      </c>
      <c r="AP133" s="60">
        <f t="shared" si="1524"/>
        <v>0</v>
      </c>
      <c r="AQ133" s="60">
        <f t="shared" si="1525"/>
        <v>0</v>
      </c>
      <c r="AR133" s="114">
        <f t="shared" ref="AR133" si="1946">IF($AR$7=0,0,$AR$7/$AR$6*AR132)</f>
        <v>0</v>
      </c>
      <c r="AS133" s="142"/>
      <c r="AT133" s="139"/>
      <c r="AU133" s="137"/>
      <c r="AV133" s="135"/>
      <c r="AW133" s="119"/>
      <c r="AX133" s="130"/>
      <c r="AY133" s="124"/>
      <c r="AZ133" s="124"/>
      <c r="BA133" s="124"/>
      <c r="BB133" s="124"/>
      <c r="BC133" s="124"/>
      <c r="BD133" s="124"/>
      <c r="BE133" s="124"/>
      <c r="BF133" s="117"/>
    </row>
    <row r="134" spans="1:58" ht="15" customHeight="1" x14ac:dyDescent="0.25">
      <c r="A134" s="145">
        <v>64</v>
      </c>
      <c r="B134" s="147" t="str">
        <f>'Popis studenata'!B65</f>
        <v xml:space="preserve"> </v>
      </c>
      <c r="C134" s="147">
        <f>'Popis studenata'!C65</f>
        <v>0</v>
      </c>
      <c r="D134" s="22" t="s">
        <v>19</v>
      </c>
      <c r="E134" s="23"/>
      <c r="F134" s="24"/>
      <c r="G134" s="24"/>
      <c r="H134" s="24"/>
      <c r="I134" s="143">
        <f t="shared" ref="I134" si="1947">IF((E135+F135+G135+H135)&gt;$J$4,"GREŠKA",E135+F135+G135+H135)</f>
        <v>0</v>
      </c>
      <c r="J134" s="138" t="str">
        <f t="shared" ref="J134" si="1948">IF(I134=0,"NE",(IF(I134&gt;=($J$4/2),"DA","NE")))</f>
        <v>NE</v>
      </c>
      <c r="K134" s="23"/>
      <c r="L134" s="24"/>
      <c r="M134" s="24"/>
      <c r="N134" s="24"/>
      <c r="O134" s="143">
        <f t="shared" ref="O134" si="1949">IF((K135+L135+M135+N135)&gt;$P$4,"GREŠKA",K135+L135+M135+N135)</f>
        <v>0</v>
      </c>
      <c r="P134" s="138" t="str">
        <f t="shared" ref="P134" si="1950">IF(O134=0,"NE",(IF(O134&gt;=($P$4/2),"DA","NE")))</f>
        <v>NE</v>
      </c>
      <c r="Q134" s="23"/>
      <c r="R134" s="24"/>
      <c r="S134" s="24"/>
      <c r="T134" s="24"/>
      <c r="U134" s="143">
        <f t="shared" ref="U134" si="1951">IF((Q135+R135+S135+T135)&gt;$V$4,"GREŠKA",Q135+R135+S135+T135)</f>
        <v>0</v>
      </c>
      <c r="V134" s="138" t="str">
        <f t="shared" ref="V134" si="1952">IF(U134=0,"NE",(IF(U134&gt;=($V$4/2),"DA","NE")))</f>
        <v>NE</v>
      </c>
      <c r="W134" s="23"/>
      <c r="X134" s="24"/>
      <c r="Y134" s="24"/>
      <c r="Z134" s="24"/>
      <c r="AA134" s="143">
        <f t="shared" ref="AA134" si="1953">IF((W135+X135+Y135+Z135)&gt;$AB$4,"GREŠKA",W135+X135+Y135+Z135)</f>
        <v>0</v>
      </c>
      <c r="AB134" s="138" t="str">
        <f t="shared" ref="AB134" si="1954">IF(AA134=0,"NE",(IF(AA134&gt;=($AB$4/2),"DA","NE")))</f>
        <v>NE</v>
      </c>
      <c r="AC134" s="23"/>
      <c r="AD134" s="24"/>
      <c r="AE134" s="24"/>
      <c r="AF134" s="24"/>
      <c r="AG134" s="143">
        <f t="shared" ref="AG134" si="1955">IF((AC135+AD135+AE135+AF135)&gt;$AH$4,"GREŠKA",AC135+AD135+AE135+AF135)</f>
        <v>0</v>
      </c>
      <c r="AH134" s="138" t="str">
        <f t="shared" ref="AH134" si="1956">IF(AG134=0,"NE",(IF(AG134&gt;=($AH$4/2),"DA","NE")))</f>
        <v>NE</v>
      </c>
      <c r="AI134" s="23"/>
      <c r="AJ134" s="24"/>
      <c r="AK134" s="24"/>
      <c r="AL134" s="24"/>
      <c r="AM134" s="141">
        <f t="shared" ref="AM134" si="1957">IF((AI135+AJ135+AK135+AL135)&gt;$AN$4,"GREŠKA",AI135+AJ135+AK135+AL135)</f>
        <v>0</v>
      </c>
      <c r="AN134" s="138" t="str">
        <f t="shared" ref="AN134" si="1958">IF(AM134=0,"NE",(IF(AM134&gt;=($AN$4/2),"DA","NE")))</f>
        <v>NE</v>
      </c>
      <c r="AO134" s="23"/>
      <c r="AP134" s="24"/>
      <c r="AQ134" s="24"/>
      <c r="AR134" s="24"/>
      <c r="AS134" s="141">
        <f t="shared" ref="AS134" si="1959">IF((AO135+AP135+AQ135+AR135)&gt;$AT$4,"GREŠKA",AO135+AP135+AQ135+AR135)</f>
        <v>0</v>
      </c>
      <c r="AT134" s="138" t="str">
        <f t="shared" ref="AT134" si="1960">IF(AS134=0,"NE",(IF(AS134&gt;=($AT$4/2),"DA","NE")))</f>
        <v>NE</v>
      </c>
      <c r="AU134" s="136">
        <f t="shared" ref="AU134" si="1961">IF(AND(J134="da",P134="da",V134="da",AB134="da",AH134="da",AN134="da",AT134="da"),I134+O134+U134+AA134+AS134+AM134+AG134,0)</f>
        <v>0</v>
      </c>
      <c r="AV134" s="134" t="str">
        <f t="shared" ref="AV134" si="1962">IF(OR(COUNTIF(J134:AT135,"ne")&gt;3,COUNTIF(J134:AT135,"ne")=0),"NE",COUNTIF(J134:AT135,"ne"))</f>
        <v>NE</v>
      </c>
      <c r="AW134" s="118" t="str">
        <f t="shared" ref="AW134" si="1963">IF(SUM(COUNTBLANK(E134:H134),COUNTBLANK(K134:N134),COUNTBLANK(Q134:T134),COUNTBLANK(W134:Z134),COUNTBLANK(AC134:AF134),COUNTBLANK(AI134:AL134),COUNTBLANK(AO134:AR134))=28,"NE","DA")</f>
        <v>NE</v>
      </c>
      <c r="AX134" s="129"/>
      <c r="AY134" s="123" t="str">
        <f>J134</f>
        <v>NE</v>
      </c>
      <c r="AZ134" s="123" t="str">
        <f>P134</f>
        <v>NE</v>
      </c>
      <c r="BA134" s="123" t="str">
        <f>V134</f>
        <v>NE</v>
      </c>
      <c r="BB134" s="123" t="str">
        <f>AB134</f>
        <v>NE</v>
      </c>
      <c r="BC134" s="123" t="str">
        <f>AH134</f>
        <v>NE</v>
      </c>
      <c r="BD134" s="123" t="str">
        <f>AN134</f>
        <v>NE</v>
      </c>
      <c r="BE134" s="123" t="str">
        <f>AT134</f>
        <v>NE</v>
      </c>
      <c r="BF134" s="116" t="str">
        <f t="shared" ref="BF134" si="1964">IF(AU134&lt;50, "NE",IF(AU134&lt;60,2,IF(AU134&lt;75,3,IF(AU134&lt;90,4,5))))</f>
        <v>NE</v>
      </c>
    </row>
    <row r="135" spans="1:58" ht="15.75" customHeight="1" thickBot="1" x14ac:dyDescent="0.3">
      <c r="A135" s="146"/>
      <c r="B135" s="148"/>
      <c r="C135" s="148"/>
      <c r="D135" s="27" t="s">
        <v>20</v>
      </c>
      <c r="E135" s="28">
        <f t="shared" ref="E135" si="1965">IF($E$7=0,0,$E$7/$E$6*E134)</f>
        <v>0</v>
      </c>
      <c r="F135" s="28">
        <f t="shared" ref="F135" si="1966">IF($F$7=0,0,$F$7/$F$6*F134)</f>
        <v>0</v>
      </c>
      <c r="G135" s="28">
        <f t="shared" ref="G135" si="1967">IF($G$7=0,0,$G$7/$G$6*G134)</f>
        <v>0</v>
      </c>
      <c r="H135" s="28">
        <f t="shared" ref="H135" si="1968">IF($H$7=0,0,$H$7/$H$6*H134)</f>
        <v>0</v>
      </c>
      <c r="I135" s="142"/>
      <c r="J135" s="139"/>
      <c r="K135" s="29">
        <f t="shared" ref="K135" si="1969">IF($K$7=0,0,$K$7/$K$6*K134)</f>
        <v>0</v>
      </c>
      <c r="L135" s="28">
        <f t="shared" ref="L135" si="1970">IF($L$7=0,0,$L$7/$L$6*L134)</f>
        <v>0</v>
      </c>
      <c r="M135" s="28">
        <f t="shared" ref="M135" si="1971">IF($M$7=0,0,$M$7/$M$6*M134)</f>
        <v>0</v>
      </c>
      <c r="N135" s="28">
        <f t="shared" ref="N135" si="1972">IF($N$7=0,0,$N$7/$N$6*N134)</f>
        <v>0</v>
      </c>
      <c r="O135" s="142"/>
      <c r="P135" s="139"/>
      <c r="Q135" s="29">
        <f t="shared" ref="Q135" si="1973">IF($Q$7=0,0,$Q$7/$Q$6*Q134)</f>
        <v>0</v>
      </c>
      <c r="R135" s="28">
        <f t="shared" ref="R135" si="1974">IF($R$7=0,0,$R$7/$R$6*R134)</f>
        <v>0</v>
      </c>
      <c r="S135" s="28">
        <f t="shared" ref="S135" si="1975">IF($S$7=0,0,$S$7/$S$6*S134)</f>
        <v>0</v>
      </c>
      <c r="T135" s="28">
        <f t="shared" ref="T135" si="1976">IF($T$7=0,0,$T$7/$T$6*T134)</f>
        <v>0</v>
      </c>
      <c r="U135" s="142"/>
      <c r="V135" s="139"/>
      <c r="W135" s="29">
        <f t="shared" ref="W135" si="1977">IF($W$7=0,0,$W$7/$W$6*W134)</f>
        <v>0</v>
      </c>
      <c r="X135" s="28">
        <f t="shared" ref="X135" si="1978">IF($X$7=0,0,$X$7/$X$6*X134)</f>
        <v>0</v>
      </c>
      <c r="Y135" s="28">
        <f t="shared" ref="Y135" si="1979">IF($Y$7=0,0,$Y$7/$Y$6*Y134)</f>
        <v>0</v>
      </c>
      <c r="Z135" s="28">
        <f t="shared" ref="Z135" si="1980">IF($Z$7=0,0,$Z$7/$Z$6*Z134)</f>
        <v>0</v>
      </c>
      <c r="AA135" s="142"/>
      <c r="AB135" s="139"/>
      <c r="AC135" s="29">
        <f t="shared" si="1515"/>
        <v>0</v>
      </c>
      <c r="AD135" s="28">
        <f t="shared" si="1516"/>
        <v>0</v>
      </c>
      <c r="AE135" s="28">
        <f t="shared" si="1517"/>
        <v>0</v>
      </c>
      <c r="AF135" s="28">
        <f t="shared" si="1518"/>
        <v>0</v>
      </c>
      <c r="AG135" s="144"/>
      <c r="AH135" s="140"/>
      <c r="AI135" s="60">
        <f t="shared" si="1519"/>
        <v>0</v>
      </c>
      <c r="AJ135" s="60">
        <f t="shared" si="1520"/>
        <v>0</v>
      </c>
      <c r="AK135" s="60">
        <f t="shared" si="1521"/>
        <v>0</v>
      </c>
      <c r="AL135" s="60">
        <f t="shared" si="1522"/>
        <v>0</v>
      </c>
      <c r="AM135" s="142"/>
      <c r="AN135" s="139"/>
      <c r="AO135" s="60">
        <f t="shared" si="1523"/>
        <v>0</v>
      </c>
      <c r="AP135" s="60">
        <f t="shared" si="1524"/>
        <v>0</v>
      </c>
      <c r="AQ135" s="60">
        <f t="shared" si="1525"/>
        <v>0</v>
      </c>
      <c r="AR135" s="114">
        <f t="shared" ref="AR135" si="1981">IF($AR$7=0,0,$AR$7/$AR$6*AR134)</f>
        <v>0</v>
      </c>
      <c r="AS135" s="142"/>
      <c r="AT135" s="139"/>
      <c r="AU135" s="137"/>
      <c r="AV135" s="135"/>
      <c r="AW135" s="119"/>
      <c r="AX135" s="130"/>
      <c r="AY135" s="124"/>
      <c r="AZ135" s="124"/>
      <c r="BA135" s="124"/>
      <c r="BB135" s="124"/>
      <c r="BC135" s="124"/>
      <c r="BD135" s="124"/>
      <c r="BE135" s="124"/>
      <c r="BF135" s="117"/>
    </row>
    <row r="136" spans="1:58" ht="15" customHeight="1" x14ac:dyDescent="0.25">
      <c r="A136" s="145">
        <v>65</v>
      </c>
      <c r="B136" s="147" t="str">
        <f>'Popis studenata'!B66</f>
        <v xml:space="preserve"> </v>
      </c>
      <c r="C136" s="147">
        <f>'Popis studenata'!C66</f>
        <v>0</v>
      </c>
      <c r="D136" s="22" t="s">
        <v>19</v>
      </c>
      <c r="E136" s="23"/>
      <c r="F136" s="24"/>
      <c r="G136" s="24"/>
      <c r="H136" s="24"/>
      <c r="I136" s="143">
        <f t="shared" ref="I136" si="1982">IF((E137+F137+G137+H137)&gt;$J$4,"GREŠKA",E137+F137+G137+H137)</f>
        <v>0</v>
      </c>
      <c r="J136" s="138" t="str">
        <f t="shared" ref="J136" si="1983">IF(I136=0,"NE",(IF(I136&gt;=($J$4/2),"DA","NE")))</f>
        <v>NE</v>
      </c>
      <c r="K136" s="23"/>
      <c r="L136" s="24"/>
      <c r="M136" s="24"/>
      <c r="N136" s="24"/>
      <c r="O136" s="143">
        <f t="shared" ref="O136" si="1984">IF((K137+L137+M137+N137)&gt;$P$4,"GREŠKA",K137+L137+M137+N137)</f>
        <v>0</v>
      </c>
      <c r="P136" s="138" t="str">
        <f t="shared" ref="P136" si="1985">IF(O136=0,"NE",(IF(O136&gt;=($P$4/2),"DA","NE")))</f>
        <v>NE</v>
      </c>
      <c r="Q136" s="23"/>
      <c r="R136" s="24"/>
      <c r="S136" s="24"/>
      <c r="T136" s="24"/>
      <c r="U136" s="143">
        <f t="shared" ref="U136" si="1986">IF((Q137+R137+S137+T137)&gt;$V$4,"GREŠKA",Q137+R137+S137+T137)</f>
        <v>0</v>
      </c>
      <c r="V136" s="138" t="str">
        <f t="shared" ref="V136" si="1987">IF(U136=0,"NE",(IF(U136&gt;=($V$4/2),"DA","NE")))</f>
        <v>NE</v>
      </c>
      <c r="W136" s="23"/>
      <c r="X136" s="24"/>
      <c r="Y136" s="24"/>
      <c r="Z136" s="24"/>
      <c r="AA136" s="143">
        <f t="shared" ref="AA136" si="1988">IF((W137+X137+Y137+Z137)&gt;$AB$4,"GREŠKA",W137+X137+Y137+Z137)</f>
        <v>0</v>
      </c>
      <c r="AB136" s="138" t="str">
        <f t="shared" ref="AB136" si="1989">IF(AA136=0,"NE",(IF(AA136&gt;=($AB$4/2),"DA","NE")))</f>
        <v>NE</v>
      </c>
      <c r="AC136" s="23"/>
      <c r="AD136" s="24"/>
      <c r="AE136" s="24"/>
      <c r="AF136" s="24"/>
      <c r="AG136" s="143">
        <f t="shared" ref="AG136" si="1990">IF((AC137+AD137+AE137+AF137)&gt;$AH$4,"GREŠKA",AC137+AD137+AE137+AF137)</f>
        <v>0</v>
      </c>
      <c r="AH136" s="138" t="str">
        <f t="shared" ref="AH136" si="1991">IF(AG136=0,"NE",(IF(AG136&gt;=($AH$4/2),"DA","NE")))</f>
        <v>NE</v>
      </c>
      <c r="AI136" s="23"/>
      <c r="AJ136" s="24"/>
      <c r="AK136" s="24"/>
      <c r="AL136" s="24"/>
      <c r="AM136" s="141">
        <f t="shared" ref="AM136" si="1992">IF((AI137+AJ137+AK137+AL137)&gt;$AN$4,"GREŠKA",AI137+AJ137+AK137+AL137)</f>
        <v>0</v>
      </c>
      <c r="AN136" s="138" t="str">
        <f t="shared" ref="AN136" si="1993">IF(AM136=0,"NE",(IF(AM136&gt;=($AN$4/2),"DA","NE")))</f>
        <v>NE</v>
      </c>
      <c r="AO136" s="23"/>
      <c r="AP136" s="24"/>
      <c r="AQ136" s="24"/>
      <c r="AR136" s="24"/>
      <c r="AS136" s="141">
        <f t="shared" ref="AS136" si="1994">IF((AO137+AP137+AQ137+AR137)&gt;$AT$4,"GREŠKA",AO137+AP137+AQ137+AR137)</f>
        <v>0</v>
      </c>
      <c r="AT136" s="138" t="str">
        <f t="shared" ref="AT136" si="1995">IF(AS136=0,"NE",(IF(AS136&gt;=($AT$4/2),"DA","NE")))</f>
        <v>NE</v>
      </c>
      <c r="AU136" s="136">
        <f t="shared" ref="AU136" si="1996">IF(AND(J136="da",P136="da",V136="da",AB136="da",AH136="da",AN136="da",AT136="da"),I136+O136+U136+AA136+AS136+AM136+AG136,0)</f>
        <v>0</v>
      </c>
      <c r="AV136" s="134" t="str">
        <f t="shared" ref="AV136" si="1997">IF(OR(COUNTIF(J136:AT137,"ne")&gt;3,COUNTIF(J136:AT137,"ne")=0),"NE",COUNTIF(J136:AT137,"ne"))</f>
        <v>NE</v>
      </c>
      <c r="AW136" s="118" t="str">
        <f t="shared" ref="AW136" si="1998">IF(SUM(COUNTBLANK(E136:H136),COUNTBLANK(K136:N136),COUNTBLANK(Q136:T136),COUNTBLANK(W136:Z136),COUNTBLANK(AC136:AF136),COUNTBLANK(AI136:AL136),COUNTBLANK(AO136:AR136))=28,"NE","DA")</f>
        <v>NE</v>
      </c>
      <c r="AX136" s="129"/>
      <c r="AY136" s="123" t="str">
        <f>J136</f>
        <v>NE</v>
      </c>
      <c r="AZ136" s="123" t="str">
        <f>P136</f>
        <v>NE</v>
      </c>
      <c r="BA136" s="123" t="str">
        <f>V136</f>
        <v>NE</v>
      </c>
      <c r="BB136" s="123" t="str">
        <f>AB136</f>
        <v>NE</v>
      </c>
      <c r="BC136" s="123" t="str">
        <f>AH136</f>
        <v>NE</v>
      </c>
      <c r="BD136" s="123" t="str">
        <f>AN136</f>
        <v>NE</v>
      </c>
      <c r="BE136" s="123" t="str">
        <f>AT136</f>
        <v>NE</v>
      </c>
      <c r="BF136" s="116" t="str">
        <f t="shared" ref="BF136" si="1999">IF(AU136&lt;50, "NE",IF(AU136&lt;60,2,IF(AU136&lt;75,3,IF(AU136&lt;90,4,5))))</f>
        <v>NE</v>
      </c>
    </row>
    <row r="137" spans="1:58" ht="15.75" customHeight="1" thickBot="1" x14ac:dyDescent="0.3">
      <c r="A137" s="146"/>
      <c r="B137" s="148"/>
      <c r="C137" s="148"/>
      <c r="D137" s="27" t="s">
        <v>20</v>
      </c>
      <c r="E137" s="28">
        <f t="shared" ref="E137" si="2000">IF($E$7=0,0,$E$7/$E$6*E136)</f>
        <v>0</v>
      </c>
      <c r="F137" s="28">
        <f t="shared" ref="F137" si="2001">IF($F$7=0,0,$F$7/$F$6*F136)</f>
        <v>0</v>
      </c>
      <c r="G137" s="28">
        <f t="shared" ref="G137" si="2002">IF($G$7=0,0,$G$7/$G$6*G136)</f>
        <v>0</v>
      </c>
      <c r="H137" s="28">
        <f t="shared" ref="H137" si="2003">IF($H$7=0,0,$H$7/$H$6*H136)</f>
        <v>0</v>
      </c>
      <c r="I137" s="142"/>
      <c r="J137" s="139"/>
      <c r="K137" s="29">
        <f t="shared" ref="K137" si="2004">IF($K$7=0,0,$K$7/$K$6*K136)</f>
        <v>0</v>
      </c>
      <c r="L137" s="28">
        <f t="shared" ref="L137" si="2005">IF($L$7=0,0,$L$7/$L$6*L136)</f>
        <v>0</v>
      </c>
      <c r="M137" s="28">
        <f t="shared" ref="M137" si="2006">IF($M$7=0,0,$M$7/$M$6*M136)</f>
        <v>0</v>
      </c>
      <c r="N137" s="28">
        <f t="shared" ref="N137" si="2007">IF($N$7=0,0,$N$7/$N$6*N136)</f>
        <v>0</v>
      </c>
      <c r="O137" s="142"/>
      <c r="P137" s="139"/>
      <c r="Q137" s="29">
        <f t="shared" ref="Q137" si="2008">IF($Q$7=0,0,$Q$7/$Q$6*Q136)</f>
        <v>0</v>
      </c>
      <c r="R137" s="28">
        <f t="shared" ref="R137" si="2009">IF($R$7=0,0,$R$7/$R$6*R136)</f>
        <v>0</v>
      </c>
      <c r="S137" s="28">
        <f t="shared" ref="S137" si="2010">IF($S$7=0,0,$S$7/$S$6*S136)</f>
        <v>0</v>
      </c>
      <c r="T137" s="28">
        <f t="shared" ref="T137" si="2011">IF($T$7=0,0,$T$7/$T$6*T136)</f>
        <v>0</v>
      </c>
      <c r="U137" s="142"/>
      <c r="V137" s="139"/>
      <c r="W137" s="29">
        <f t="shared" ref="W137" si="2012">IF($W$7=0,0,$W$7/$W$6*W136)</f>
        <v>0</v>
      </c>
      <c r="X137" s="28">
        <f t="shared" ref="X137" si="2013">IF($X$7=0,0,$X$7/$X$6*X136)</f>
        <v>0</v>
      </c>
      <c r="Y137" s="28">
        <f t="shared" ref="Y137" si="2014">IF($Y$7=0,0,$Y$7/$Y$6*Y136)</f>
        <v>0</v>
      </c>
      <c r="Z137" s="28">
        <f t="shared" ref="Z137" si="2015">IF($Z$7=0,0,$Z$7/$Z$6*Z136)</f>
        <v>0</v>
      </c>
      <c r="AA137" s="142"/>
      <c r="AB137" s="139"/>
      <c r="AC137" s="29">
        <f t="shared" si="1515"/>
        <v>0</v>
      </c>
      <c r="AD137" s="28">
        <f t="shared" si="1516"/>
        <v>0</v>
      </c>
      <c r="AE137" s="28">
        <f t="shared" si="1517"/>
        <v>0</v>
      </c>
      <c r="AF137" s="28">
        <f t="shared" si="1518"/>
        <v>0</v>
      </c>
      <c r="AG137" s="144"/>
      <c r="AH137" s="140"/>
      <c r="AI137" s="60">
        <f t="shared" si="1519"/>
        <v>0</v>
      </c>
      <c r="AJ137" s="60">
        <f t="shared" si="1520"/>
        <v>0</v>
      </c>
      <c r="AK137" s="60">
        <f t="shared" si="1521"/>
        <v>0</v>
      </c>
      <c r="AL137" s="60">
        <f t="shared" si="1522"/>
        <v>0</v>
      </c>
      <c r="AM137" s="142"/>
      <c r="AN137" s="139"/>
      <c r="AO137" s="60">
        <f t="shared" si="1523"/>
        <v>0</v>
      </c>
      <c r="AP137" s="60">
        <f t="shared" si="1524"/>
        <v>0</v>
      </c>
      <c r="AQ137" s="60">
        <f t="shared" si="1525"/>
        <v>0</v>
      </c>
      <c r="AR137" s="114">
        <f t="shared" ref="AR137" si="2016">IF($AR$7=0,0,$AR$7/$AR$6*AR136)</f>
        <v>0</v>
      </c>
      <c r="AS137" s="142"/>
      <c r="AT137" s="139"/>
      <c r="AU137" s="137"/>
      <c r="AV137" s="135"/>
      <c r="AW137" s="119"/>
      <c r="AX137" s="130"/>
      <c r="AY137" s="124"/>
      <c r="AZ137" s="124"/>
      <c r="BA137" s="124"/>
      <c r="BB137" s="124"/>
      <c r="BC137" s="124"/>
      <c r="BD137" s="124"/>
      <c r="BE137" s="124"/>
      <c r="BF137" s="117"/>
    </row>
    <row r="138" spans="1:58" ht="15" customHeight="1" x14ac:dyDescent="0.25">
      <c r="A138" s="145">
        <v>66</v>
      </c>
      <c r="B138" s="147" t="str">
        <f>'Popis studenata'!B67</f>
        <v xml:space="preserve"> </v>
      </c>
      <c r="C138" s="147">
        <f>'Popis studenata'!C67</f>
        <v>0</v>
      </c>
      <c r="D138" s="22" t="s">
        <v>19</v>
      </c>
      <c r="E138" s="23"/>
      <c r="F138" s="24"/>
      <c r="G138" s="24"/>
      <c r="H138" s="24"/>
      <c r="I138" s="143">
        <f t="shared" ref="I138" si="2017">IF((E139+F139+G139+H139)&gt;$J$4,"GREŠKA",E139+F139+G139+H139)</f>
        <v>0</v>
      </c>
      <c r="J138" s="138" t="str">
        <f t="shared" ref="J138" si="2018">IF(I138=0,"NE",(IF(I138&gt;=($J$4/2),"DA","NE")))</f>
        <v>NE</v>
      </c>
      <c r="K138" s="23"/>
      <c r="L138" s="24"/>
      <c r="M138" s="24"/>
      <c r="N138" s="24"/>
      <c r="O138" s="143">
        <f t="shared" ref="O138" si="2019">IF((K139+L139+M139+N139)&gt;$P$4,"GREŠKA",K139+L139+M139+N139)</f>
        <v>0</v>
      </c>
      <c r="P138" s="138" t="str">
        <f t="shared" ref="P138" si="2020">IF(O138=0,"NE",(IF(O138&gt;=($P$4/2),"DA","NE")))</f>
        <v>NE</v>
      </c>
      <c r="Q138" s="23"/>
      <c r="R138" s="24"/>
      <c r="S138" s="24"/>
      <c r="T138" s="24"/>
      <c r="U138" s="143">
        <f t="shared" ref="U138" si="2021">IF((Q139+R139+S139+T139)&gt;$V$4,"GREŠKA",Q139+R139+S139+T139)</f>
        <v>0</v>
      </c>
      <c r="V138" s="138" t="str">
        <f t="shared" ref="V138" si="2022">IF(U138=0,"NE",(IF(U138&gt;=($V$4/2),"DA","NE")))</f>
        <v>NE</v>
      </c>
      <c r="W138" s="23"/>
      <c r="X138" s="24"/>
      <c r="Y138" s="24"/>
      <c r="Z138" s="24"/>
      <c r="AA138" s="143">
        <f t="shared" ref="AA138" si="2023">IF((W139+X139+Y139+Z139)&gt;$AB$4,"GREŠKA",W139+X139+Y139+Z139)</f>
        <v>0</v>
      </c>
      <c r="AB138" s="138" t="str">
        <f t="shared" ref="AB138" si="2024">IF(AA138=0,"NE",(IF(AA138&gt;=($AB$4/2),"DA","NE")))</f>
        <v>NE</v>
      </c>
      <c r="AC138" s="23"/>
      <c r="AD138" s="24"/>
      <c r="AE138" s="24"/>
      <c r="AF138" s="24"/>
      <c r="AG138" s="143">
        <f t="shared" ref="AG138" si="2025">IF((AC139+AD139+AE139+AF139)&gt;$AH$4,"GREŠKA",AC139+AD139+AE139+AF139)</f>
        <v>0</v>
      </c>
      <c r="AH138" s="138" t="str">
        <f t="shared" ref="AH138" si="2026">IF(AG138=0,"NE",(IF(AG138&gt;=($AH$4/2),"DA","NE")))</f>
        <v>NE</v>
      </c>
      <c r="AI138" s="23"/>
      <c r="AJ138" s="24"/>
      <c r="AK138" s="24"/>
      <c r="AL138" s="24"/>
      <c r="AM138" s="141">
        <f t="shared" ref="AM138" si="2027">IF((AI139+AJ139+AK139+AL139)&gt;$AN$4,"GREŠKA",AI139+AJ139+AK139+AL139)</f>
        <v>0</v>
      </c>
      <c r="AN138" s="138" t="str">
        <f t="shared" ref="AN138" si="2028">IF(AM138=0,"NE",(IF(AM138&gt;=($AN$4/2),"DA","NE")))</f>
        <v>NE</v>
      </c>
      <c r="AO138" s="23"/>
      <c r="AP138" s="24"/>
      <c r="AQ138" s="24"/>
      <c r="AR138" s="24"/>
      <c r="AS138" s="141">
        <f t="shared" ref="AS138" si="2029">IF((AO139+AP139+AQ139+AR139)&gt;$AT$4,"GREŠKA",AO139+AP139+AQ139+AR139)</f>
        <v>0</v>
      </c>
      <c r="AT138" s="138" t="str">
        <f t="shared" ref="AT138" si="2030">IF(AS138=0,"NE",(IF(AS138&gt;=($AT$4/2),"DA","NE")))</f>
        <v>NE</v>
      </c>
      <c r="AU138" s="136">
        <f t="shared" ref="AU138" si="2031">IF(AND(J138="da",P138="da",V138="da",AB138="da",AH138="da",AN138="da",AT138="da"),I138+O138+U138+AA138+AS138+AM138+AG138,0)</f>
        <v>0</v>
      </c>
      <c r="AV138" s="134" t="str">
        <f t="shared" ref="AV138" si="2032">IF(OR(COUNTIF(J138:AT139,"ne")&gt;3,COUNTIF(J138:AT139,"ne")=0),"NE",COUNTIF(J138:AT139,"ne"))</f>
        <v>NE</v>
      </c>
      <c r="AW138" s="118" t="str">
        <f t="shared" ref="AW138" si="2033">IF(SUM(COUNTBLANK(E138:H138),COUNTBLANK(K138:N138),COUNTBLANK(Q138:T138),COUNTBLANK(W138:Z138),COUNTBLANK(AC138:AF138),COUNTBLANK(AI138:AL138),COUNTBLANK(AO138:AR138))=28,"NE","DA")</f>
        <v>NE</v>
      </c>
      <c r="AX138" s="129"/>
      <c r="AY138" s="123" t="str">
        <f>J138</f>
        <v>NE</v>
      </c>
      <c r="AZ138" s="123" t="str">
        <f>P138</f>
        <v>NE</v>
      </c>
      <c r="BA138" s="123" t="str">
        <f>V138</f>
        <v>NE</v>
      </c>
      <c r="BB138" s="123" t="str">
        <f>AB138</f>
        <v>NE</v>
      </c>
      <c r="BC138" s="123" t="str">
        <f>AH138</f>
        <v>NE</v>
      </c>
      <c r="BD138" s="123" t="str">
        <f>AN138</f>
        <v>NE</v>
      </c>
      <c r="BE138" s="123" t="str">
        <f>AT138</f>
        <v>NE</v>
      </c>
      <c r="BF138" s="116" t="str">
        <f t="shared" ref="BF138" si="2034">IF(AU138&lt;50, "NE",IF(AU138&lt;60,2,IF(AU138&lt;75,3,IF(AU138&lt;90,4,5))))</f>
        <v>NE</v>
      </c>
    </row>
    <row r="139" spans="1:58" ht="15.75" customHeight="1" thickBot="1" x14ac:dyDescent="0.3">
      <c r="A139" s="146"/>
      <c r="B139" s="148"/>
      <c r="C139" s="148"/>
      <c r="D139" s="27" t="s">
        <v>20</v>
      </c>
      <c r="E139" s="28">
        <f t="shared" ref="E139" si="2035">IF($E$7=0,0,$E$7/$E$6*E138)</f>
        <v>0</v>
      </c>
      <c r="F139" s="28">
        <f t="shared" ref="F139" si="2036">IF($F$7=0,0,$F$7/$F$6*F138)</f>
        <v>0</v>
      </c>
      <c r="G139" s="28">
        <f t="shared" ref="G139" si="2037">IF($G$7=0,0,$G$7/$G$6*G138)</f>
        <v>0</v>
      </c>
      <c r="H139" s="28">
        <f t="shared" ref="H139" si="2038">IF($H$7=0,0,$H$7/$H$6*H138)</f>
        <v>0</v>
      </c>
      <c r="I139" s="142"/>
      <c r="J139" s="139"/>
      <c r="K139" s="29">
        <f t="shared" ref="K139" si="2039">IF($K$7=0,0,$K$7/$K$6*K138)</f>
        <v>0</v>
      </c>
      <c r="L139" s="28">
        <f t="shared" ref="L139" si="2040">IF($L$7=0,0,$L$7/$L$6*L138)</f>
        <v>0</v>
      </c>
      <c r="M139" s="28">
        <f t="shared" ref="M139" si="2041">IF($M$7=0,0,$M$7/$M$6*M138)</f>
        <v>0</v>
      </c>
      <c r="N139" s="28">
        <f t="shared" ref="N139" si="2042">IF($N$7=0,0,$N$7/$N$6*N138)</f>
        <v>0</v>
      </c>
      <c r="O139" s="142"/>
      <c r="P139" s="139"/>
      <c r="Q139" s="29">
        <f t="shared" ref="Q139" si="2043">IF($Q$7=0,0,$Q$7/$Q$6*Q138)</f>
        <v>0</v>
      </c>
      <c r="R139" s="28">
        <f t="shared" ref="R139" si="2044">IF($R$7=0,0,$R$7/$R$6*R138)</f>
        <v>0</v>
      </c>
      <c r="S139" s="28">
        <f t="shared" ref="S139" si="2045">IF($S$7=0,0,$S$7/$S$6*S138)</f>
        <v>0</v>
      </c>
      <c r="T139" s="28">
        <f t="shared" ref="T139" si="2046">IF($T$7=0,0,$T$7/$T$6*T138)</f>
        <v>0</v>
      </c>
      <c r="U139" s="142"/>
      <c r="V139" s="139"/>
      <c r="W139" s="29">
        <f t="shared" ref="W139" si="2047">IF($W$7=0,0,$W$7/$W$6*W138)</f>
        <v>0</v>
      </c>
      <c r="X139" s="28">
        <f t="shared" ref="X139" si="2048">IF($X$7=0,0,$X$7/$X$6*X138)</f>
        <v>0</v>
      </c>
      <c r="Y139" s="28">
        <f t="shared" ref="Y139" si="2049">IF($Y$7=0,0,$Y$7/$Y$6*Y138)</f>
        <v>0</v>
      </c>
      <c r="Z139" s="28">
        <f t="shared" ref="Z139" si="2050">IF($Z$7=0,0,$Z$7/$Z$6*Z138)</f>
        <v>0</v>
      </c>
      <c r="AA139" s="142"/>
      <c r="AB139" s="139"/>
      <c r="AC139" s="29">
        <f t="shared" si="1515"/>
        <v>0</v>
      </c>
      <c r="AD139" s="28">
        <f t="shared" si="1516"/>
        <v>0</v>
      </c>
      <c r="AE139" s="28">
        <f t="shared" si="1517"/>
        <v>0</v>
      </c>
      <c r="AF139" s="28">
        <f t="shared" si="1518"/>
        <v>0</v>
      </c>
      <c r="AG139" s="144"/>
      <c r="AH139" s="140"/>
      <c r="AI139" s="60">
        <f t="shared" si="1519"/>
        <v>0</v>
      </c>
      <c r="AJ139" s="60">
        <f t="shared" si="1520"/>
        <v>0</v>
      </c>
      <c r="AK139" s="60">
        <f t="shared" si="1521"/>
        <v>0</v>
      </c>
      <c r="AL139" s="60">
        <f t="shared" si="1522"/>
        <v>0</v>
      </c>
      <c r="AM139" s="142"/>
      <c r="AN139" s="139"/>
      <c r="AO139" s="60">
        <f t="shared" si="1523"/>
        <v>0</v>
      </c>
      <c r="AP139" s="60">
        <f t="shared" si="1524"/>
        <v>0</v>
      </c>
      <c r="AQ139" s="60">
        <f t="shared" si="1525"/>
        <v>0</v>
      </c>
      <c r="AR139" s="114">
        <f t="shared" ref="AR139" si="2051">IF($AR$7=0,0,$AR$7/$AR$6*AR138)</f>
        <v>0</v>
      </c>
      <c r="AS139" s="142"/>
      <c r="AT139" s="139"/>
      <c r="AU139" s="137"/>
      <c r="AV139" s="135"/>
      <c r="AW139" s="119"/>
      <c r="AX139" s="130"/>
      <c r="AY139" s="124"/>
      <c r="AZ139" s="124"/>
      <c r="BA139" s="124"/>
      <c r="BB139" s="124"/>
      <c r="BC139" s="124"/>
      <c r="BD139" s="124"/>
      <c r="BE139" s="124"/>
      <c r="BF139" s="117"/>
    </row>
    <row r="140" spans="1:58" ht="15" customHeight="1" x14ac:dyDescent="0.25">
      <c r="A140" s="145">
        <v>67</v>
      </c>
      <c r="B140" s="147" t="str">
        <f>'Popis studenata'!B68</f>
        <v xml:space="preserve"> </v>
      </c>
      <c r="C140" s="147">
        <f>'Popis studenata'!C68</f>
        <v>0</v>
      </c>
      <c r="D140" s="22" t="s">
        <v>19</v>
      </c>
      <c r="E140" s="23"/>
      <c r="F140" s="24"/>
      <c r="G140" s="24"/>
      <c r="H140" s="24"/>
      <c r="I140" s="143">
        <f t="shared" ref="I140" si="2052">IF((E141+F141+G141+H141)&gt;$J$4,"GREŠKA",E141+F141+G141+H141)</f>
        <v>0</v>
      </c>
      <c r="J140" s="138" t="str">
        <f t="shared" ref="J140" si="2053">IF(I140=0,"NE",(IF(I140&gt;=($J$4/2),"DA","NE")))</f>
        <v>NE</v>
      </c>
      <c r="K140" s="23"/>
      <c r="L140" s="24"/>
      <c r="M140" s="24"/>
      <c r="N140" s="24"/>
      <c r="O140" s="143">
        <f t="shared" ref="O140" si="2054">IF((K141+L141+M141+N141)&gt;$P$4,"GREŠKA",K141+L141+M141+N141)</f>
        <v>0</v>
      </c>
      <c r="P140" s="138" t="str">
        <f t="shared" ref="P140" si="2055">IF(O140=0,"NE",(IF(O140&gt;=($P$4/2),"DA","NE")))</f>
        <v>NE</v>
      </c>
      <c r="Q140" s="23"/>
      <c r="R140" s="24"/>
      <c r="S140" s="24"/>
      <c r="T140" s="24"/>
      <c r="U140" s="143">
        <f t="shared" ref="U140" si="2056">IF((Q141+R141+S141+T141)&gt;$V$4,"GREŠKA",Q141+R141+S141+T141)</f>
        <v>0</v>
      </c>
      <c r="V140" s="138" t="str">
        <f t="shared" ref="V140" si="2057">IF(U140=0,"NE",(IF(U140&gt;=($V$4/2),"DA","NE")))</f>
        <v>NE</v>
      </c>
      <c r="W140" s="23"/>
      <c r="X140" s="24"/>
      <c r="Y140" s="24"/>
      <c r="Z140" s="24"/>
      <c r="AA140" s="143">
        <f t="shared" ref="AA140" si="2058">IF((W141+X141+Y141+Z141)&gt;$AB$4,"GREŠKA",W141+X141+Y141+Z141)</f>
        <v>0</v>
      </c>
      <c r="AB140" s="138" t="str">
        <f t="shared" ref="AB140" si="2059">IF(AA140=0,"NE",(IF(AA140&gt;=($AB$4/2),"DA","NE")))</f>
        <v>NE</v>
      </c>
      <c r="AC140" s="23"/>
      <c r="AD140" s="24"/>
      <c r="AE140" s="24"/>
      <c r="AF140" s="24"/>
      <c r="AG140" s="143">
        <f t="shared" ref="AG140" si="2060">IF((AC141+AD141+AE141+AF141)&gt;$AH$4,"GREŠKA",AC141+AD141+AE141+AF141)</f>
        <v>0</v>
      </c>
      <c r="AH140" s="138" t="str">
        <f t="shared" ref="AH140" si="2061">IF(AG140=0,"NE",(IF(AG140&gt;=($AH$4/2),"DA","NE")))</f>
        <v>NE</v>
      </c>
      <c r="AI140" s="23"/>
      <c r="AJ140" s="24"/>
      <c r="AK140" s="24"/>
      <c r="AL140" s="24"/>
      <c r="AM140" s="141">
        <f t="shared" ref="AM140" si="2062">IF((AI141+AJ141+AK141+AL141)&gt;$AN$4,"GREŠKA",AI141+AJ141+AK141+AL141)</f>
        <v>0</v>
      </c>
      <c r="AN140" s="138" t="str">
        <f t="shared" ref="AN140" si="2063">IF(AM140=0,"NE",(IF(AM140&gt;=($AN$4/2),"DA","NE")))</f>
        <v>NE</v>
      </c>
      <c r="AO140" s="23"/>
      <c r="AP140" s="24"/>
      <c r="AQ140" s="24"/>
      <c r="AR140" s="24"/>
      <c r="AS140" s="141">
        <f t="shared" ref="AS140" si="2064">IF((AO141+AP141+AQ141+AR141)&gt;$AT$4,"GREŠKA",AO141+AP141+AQ141+AR141)</f>
        <v>0</v>
      </c>
      <c r="AT140" s="138" t="str">
        <f t="shared" ref="AT140" si="2065">IF(AS140=0,"NE",(IF(AS140&gt;=($AT$4/2),"DA","NE")))</f>
        <v>NE</v>
      </c>
      <c r="AU140" s="136">
        <f t="shared" ref="AU140" si="2066">IF(AND(J140="da",P140="da",V140="da",AB140="da",AH140="da",AN140="da",AT140="da"),I140+O140+U140+AA140+AS140+AM140+AG140,0)</f>
        <v>0</v>
      </c>
      <c r="AV140" s="134" t="str">
        <f t="shared" ref="AV140" si="2067">IF(OR(COUNTIF(J140:AT141,"ne")&gt;3,COUNTIF(J140:AT141,"ne")=0),"NE",COUNTIF(J140:AT141,"ne"))</f>
        <v>NE</v>
      </c>
      <c r="AW140" s="118" t="str">
        <f t="shared" ref="AW140" si="2068">IF(SUM(COUNTBLANK(E140:H140),COUNTBLANK(K140:N140),COUNTBLANK(Q140:T140),COUNTBLANK(W140:Z140),COUNTBLANK(AC140:AF140),COUNTBLANK(AI140:AL140),COUNTBLANK(AO140:AR140))=28,"NE","DA")</f>
        <v>NE</v>
      </c>
      <c r="AX140" s="129"/>
      <c r="AY140" s="123" t="str">
        <f>J140</f>
        <v>NE</v>
      </c>
      <c r="AZ140" s="123" t="str">
        <f>P140</f>
        <v>NE</v>
      </c>
      <c r="BA140" s="123" t="str">
        <f>V140</f>
        <v>NE</v>
      </c>
      <c r="BB140" s="123" t="str">
        <f>AB140</f>
        <v>NE</v>
      </c>
      <c r="BC140" s="123" t="str">
        <f>AH140</f>
        <v>NE</v>
      </c>
      <c r="BD140" s="123" t="str">
        <f>AN140</f>
        <v>NE</v>
      </c>
      <c r="BE140" s="123" t="str">
        <f>AT140</f>
        <v>NE</v>
      </c>
      <c r="BF140" s="116" t="str">
        <f t="shared" ref="BF140" si="2069">IF(AU140&lt;50, "NE",IF(AU140&lt;60,2,IF(AU140&lt;75,3,IF(AU140&lt;90,4,5))))</f>
        <v>NE</v>
      </c>
    </row>
    <row r="141" spans="1:58" ht="15.75" customHeight="1" thickBot="1" x14ac:dyDescent="0.3">
      <c r="A141" s="146"/>
      <c r="B141" s="148"/>
      <c r="C141" s="148"/>
      <c r="D141" s="27" t="s">
        <v>20</v>
      </c>
      <c r="E141" s="28">
        <f t="shared" ref="E141" si="2070">IF($E$7=0,0,$E$7/$E$6*E140)</f>
        <v>0</v>
      </c>
      <c r="F141" s="28">
        <f t="shared" ref="F141" si="2071">IF($F$7=0,0,$F$7/$F$6*F140)</f>
        <v>0</v>
      </c>
      <c r="G141" s="28">
        <f t="shared" ref="G141" si="2072">IF($G$7=0,0,$G$7/$G$6*G140)</f>
        <v>0</v>
      </c>
      <c r="H141" s="28">
        <f t="shared" ref="H141" si="2073">IF($H$7=0,0,$H$7/$H$6*H140)</f>
        <v>0</v>
      </c>
      <c r="I141" s="142"/>
      <c r="J141" s="139"/>
      <c r="K141" s="29">
        <f t="shared" ref="K141" si="2074">IF($K$7=0,0,$K$7/$K$6*K140)</f>
        <v>0</v>
      </c>
      <c r="L141" s="28">
        <f t="shared" ref="L141" si="2075">IF($L$7=0,0,$L$7/$L$6*L140)</f>
        <v>0</v>
      </c>
      <c r="M141" s="28">
        <f t="shared" ref="M141" si="2076">IF($M$7=0,0,$M$7/$M$6*M140)</f>
        <v>0</v>
      </c>
      <c r="N141" s="28">
        <f t="shared" ref="N141" si="2077">IF($N$7=0,0,$N$7/$N$6*N140)</f>
        <v>0</v>
      </c>
      <c r="O141" s="142"/>
      <c r="P141" s="139"/>
      <c r="Q141" s="29">
        <f t="shared" ref="Q141" si="2078">IF($Q$7=0,0,$Q$7/$Q$6*Q140)</f>
        <v>0</v>
      </c>
      <c r="R141" s="28">
        <f t="shared" ref="R141" si="2079">IF($R$7=0,0,$R$7/$R$6*R140)</f>
        <v>0</v>
      </c>
      <c r="S141" s="28">
        <f t="shared" ref="S141" si="2080">IF($S$7=0,0,$S$7/$S$6*S140)</f>
        <v>0</v>
      </c>
      <c r="T141" s="28">
        <f t="shared" ref="T141" si="2081">IF($T$7=0,0,$T$7/$T$6*T140)</f>
        <v>0</v>
      </c>
      <c r="U141" s="142"/>
      <c r="V141" s="139"/>
      <c r="W141" s="29">
        <f t="shared" ref="W141" si="2082">IF($W$7=0,0,$W$7/$W$6*W140)</f>
        <v>0</v>
      </c>
      <c r="X141" s="28">
        <f t="shared" ref="X141" si="2083">IF($X$7=0,0,$X$7/$X$6*X140)</f>
        <v>0</v>
      </c>
      <c r="Y141" s="28">
        <f t="shared" ref="Y141" si="2084">IF($Y$7=0,0,$Y$7/$Y$6*Y140)</f>
        <v>0</v>
      </c>
      <c r="Z141" s="28">
        <f t="shared" ref="Z141" si="2085">IF($Z$7=0,0,$Z$7/$Z$6*Z140)</f>
        <v>0</v>
      </c>
      <c r="AA141" s="142"/>
      <c r="AB141" s="139"/>
      <c r="AC141" s="29">
        <f t="shared" si="1515"/>
        <v>0</v>
      </c>
      <c r="AD141" s="28">
        <f t="shared" si="1516"/>
        <v>0</v>
      </c>
      <c r="AE141" s="28">
        <f t="shared" si="1517"/>
        <v>0</v>
      </c>
      <c r="AF141" s="28">
        <f t="shared" si="1518"/>
        <v>0</v>
      </c>
      <c r="AG141" s="144"/>
      <c r="AH141" s="140"/>
      <c r="AI141" s="60">
        <f t="shared" si="1519"/>
        <v>0</v>
      </c>
      <c r="AJ141" s="60">
        <f t="shared" si="1520"/>
        <v>0</v>
      </c>
      <c r="AK141" s="60">
        <f t="shared" si="1521"/>
        <v>0</v>
      </c>
      <c r="AL141" s="60">
        <f t="shared" si="1522"/>
        <v>0</v>
      </c>
      <c r="AM141" s="142"/>
      <c r="AN141" s="139"/>
      <c r="AO141" s="60">
        <f t="shared" si="1523"/>
        <v>0</v>
      </c>
      <c r="AP141" s="60">
        <f t="shared" si="1524"/>
        <v>0</v>
      </c>
      <c r="AQ141" s="60">
        <f t="shared" si="1525"/>
        <v>0</v>
      </c>
      <c r="AR141" s="114">
        <f t="shared" ref="AR141" si="2086">IF($AR$7=0,0,$AR$7/$AR$6*AR140)</f>
        <v>0</v>
      </c>
      <c r="AS141" s="142"/>
      <c r="AT141" s="139"/>
      <c r="AU141" s="137"/>
      <c r="AV141" s="135"/>
      <c r="AW141" s="119"/>
      <c r="AX141" s="130"/>
      <c r="AY141" s="124"/>
      <c r="AZ141" s="124"/>
      <c r="BA141" s="124"/>
      <c r="BB141" s="124"/>
      <c r="BC141" s="124"/>
      <c r="BD141" s="124"/>
      <c r="BE141" s="124"/>
      <c r="BF141" s="117"/>
    </row>
    <row r="142" spans="1:58" ht="15" customHeight="1" x14ac:dyDescent="0.25">
      <c r="A142" s="145">
        <v>68</v>
      </c>
      <c r="B142" s="147" t="str">
        <f>'Popis studenata'!B69</f>
        <v xml:space="preserve"> </v>
      </c>
      <c r="C142" s="147">
        <f>'Popis studenata'!C69</f>
        <v>0</v>
      </c>
      <c r="D142" s="22" t="s">
        <v>19</v>
      </c>
      <c r="E142" s="23"/>
      <c r="F142" s="24"/>
      <c r="G142" s="24"/>
      <c r="H142" s="24"/>
      <c r="I142" s="143">
        <f t="shared" ref="I142" si="2087">IF((E143+F143+G143+H143)&gt;$J$4,"GREŠKA",E143+F143+G143+H143)</f>
        <v>0</v>
      </c>
      <c r="J142" s="138" t="str">
        <f t="shared" ref="J142" si="2088">IF(I142=0,"NE",(IF(I142&gt;=($J$4/2),"DA","NE")))</f>
        <v>NE</v>
      </c>
      <c r="K142" s="23"/>
      <c r="L142" s="24"/>
      <c r="M142" s="24"/>
      <c r="N142" s="24"/>
      <c r="O142" s="143">
        <f t="shared" ref="O142" si="2089">IF((K143+L143+M143+N143)&gt;$P$4,"GREŠKA",K143+L143+M143+N143)</f>
        <v>0</v>
      </c>
      <c r="P142" s="138" t="str">
        <f t="shared" ref="P142" si="2090">IF(O142=0,"NE",(IF(O142&gt;=($P$4/2),"DA","NE")))</f>
        <v>NE</v>
      </c>
      <c r="Q142" s="23"/>
      <c r="R142" s="24"/>
      <c r="S142" s="24"/>
      <c r="T142" s="24"/>
      <c r="U142" s="143">
        <f t="shared" ref="U142" si="2091">IF((Q143+R143+S143+T143)&gt;$V$4,"GREŠKA",Q143+R143+S143+T143)</f>
        <v>0</v>
      </c>
      <c r="V142" s="138" t="str">
        <f t="shared" ref="V142" si="2092">IF(U142=0,"NE",(IF(U142&gt;=($V$4/2),"DA","NE")))</f>
        <v>NE</v>
      </c>
      <c r="W142" s="23"/>
      <c r="X142" s="24"/>
      <c r="Y142" s="24"/>
      <c r="Z142" s="24"/>
      <c r="AA142" s="143">
        <f t="shared" ref="AA142" si="2093">IF((W143+X143+Y143+Z143)&gt;$AB$4,"GREŠKA",W143+X143+Y143+Z143)</f>
        <v>0</v>
      </c>
      <c r="AB142" s="138" t="str">
        <f t="shared" ref="AB142" si="2094">IF(AA142=0,"NE",(IF(AA142&gt;=($AB$4/2),"DA","NE")))</f>
        <v>NE</v>
      </c>
      <c r="AC142" s="23"/>
      <c r="AD142" s="24"/>
      <c r="AE142" s="24"/>
      <c r="AF142" s="24"/>
      <c r="AG142" s="143">
        <f t="shared" ref="AG142" si="2095">IF((AC143+AD143+AE143+AF143)&gt;$AH$4,"GREŠKA",AC143+AD143+AE143+AF143)</f>
        <v>0</v>
      </c>
      <c r="AH142" s="138" t="str">
        <f t="shared" ref="AH142" si="2096">IF(AG142=0,"NE",(IF(AG142&gt;=($AH$4/2),"DA","NE")))</f>
        <v>NE</v>
      </c>
      <c r="AI142" s="23"/>
      <c r="AJ142" s="24"/>
      <c r="AK142" s="24"/>
      <c r="AL142" s="24"/>
      <c r="AM142" s="141">
        <f t="shared" ref="AM142" si="2097">IF((AI143+AJ143+AK143+AL143)&gt;$AN$4,"GREŠKA",AI143+AJ143+AK143+AL143)</f>
        <v>0</v>
      </c>
      <c r="AN142" s="138" t="str">
        <f t="shared" ref="AN142" si="2098">IF(AM142=0,"NE",(IF(AM142&gt;=($AN$4/2),"DA","NE")))</f>
        <v>NE</v>
      </c>
      <c r="AO142" s="23"/>
      <c r="AP142" s="24"/>
      <c r="AQ142" s="24"/>
      <c r="AR142" s="24"/>
      <c r="AS142" s="141">
        <f t="shared" ref="AS142" si="2099">IF((AO143+AP143+AQ143+AR143)&gt;$AT$4,"GREŠKA",AO143+AP143+AQ143+AR143)</f>
        <v>0</v>
      </c>
      <c r="AT142" s="138" t="str">
        <f t="shared" ref="AT142" si="2100">IF(AS142=0,"NE",(IF(AS142&gt;=($AT$4/2),"DA","NE")))</f>
        <v>NE</v>
      </c>
      <c r="AU142" s="136">
        <f t="shared" ref="AU142" si="2101">IF(AND(J142="da",P142="da",V142="da",AB142="da",AH142="da",AN142="da",AT142="da"),I142+O142+U142+AA142+AS142+AM142+AG142,0)</f>
        <v>0</v>
      </c>
      <c r="AV142" s="134" t="str">
        <f t="shared" ref="AV142" si="2102">IF(OR(COUNTIF(J142:AT143,"ne")&gt;3,COUNTIF(J142:AT143,"ne")=0),"NE",COUNTIF(J142:AT143,"ne"))</f>
        <v>NE</v>
      </c>
      <c r="AW142" s="118" t="str">
        <f t="shared" ref="AW142" si="2103">IF(SUM(COUNTBLANK(E142:H142),COUNTBLANK(K142:N142),COUNTBLANK(Q142:T142),COUNTBLANK(W142:Z142),COUNTBLANK(AC142:AF142),COUNTBLANK(AI142:AL142),COUNTBLANK(AO142:AR142))=28,"NE","DA")</f>
        <v>NE</v>
      </c>
      <c r="AX142" s="129"/>
      <c r="AY142" s="123" t="str">
        <f>J142</f>
        <v>NE</v>
      </c>
      <c r="AZ142" s="123" t="str">
        <f>P142</f>
        <v>NE</v>
      </c>
      <c r="BA142" s="123" t="str">
        <f>V142</f>
        <v>NE</v>
      </c>
      <c r="BB142" s="123" t="str">
        <f>AB142</f>
        <v>NE</v>
      </c>
      <c r="BC142" s="123" t="str">
        <f>AH142</f>
        <v>NE</v>
      </c>
      <c r="BD142" s="123" t="str">
        <f>AN142</f>
        <v>NE</v>
      </c>
      <c r="BE142" s="123" t="str">
        <f>AT142</f>
        <v>NE</v>
      </c>
      <c r="BF142" s="116" t="str">
        <f t="shared" ref="BF142" si="2104">IF(AU142&lt;50, "NE",IF(AU142&lt;60,2,IF(AU142&lt;75,3,IF(AU142&lt;90,4,5))))</f>
        <v>NE</v>
      </c>
    </row>
    <row r="143" spans="1:58" ht="15.75" customHeight="1" thickBot="1" x14ac:dyDescent="0.3">
      <c r="A143" s="146"/>
      <c r="B143" s="148"/>
      <c r="C143" s="148"/>
      <c r="D143" s="27" t="s">
        <v>20</v>
      </c>
      <c r="E143" s="28">
        <f t="shared" ref="E143" si="2105">IF($E$7=0,0,$E$7/$E$6*E142)</f>
        <v>0</v>
      </c>
      <c r="F143" s="28">
        <f t="shared" ref="F143" si="2106">IF($F$7=0,0,$F$7/$F$6*F142)</f>
        <v>0</v>
      </c>
      <c r="G143" s="28">
        <f t="shared" ref="G143" si="2107">IF($G$7=0,0,$G$7/$G$6*G142)</f>
        <v>0</v>
      </c>
      <c r="H143" s="28">
        <f t="shared" ref="H143" si="2108">IF($H$7=0,0,$H$7/$H$6*H142)</f>
        <v>0</v>
      </c>
      <c r="I143" s="142"/>
      <c r="J143" s="139"/>
      <c r="K143" s="29">
        <f t="shared" ref="K143" si="2109">IF($K$7=0,0,$K$7/$K$6*K142)</f>
        <v>0</v>
      </c>
      <c r="L143" s="28">
        <f t="shared" ref="L143" si="2110">IF($L$7=0,0,$L$7/$L$6*L142)</f>
        <v>0</v>
      </c>
      <c r="M143" s="28">
        <f t="shared" ref="M143" si="2111">IF($M$7=0,0,$M$7/$M$6*M142)</f>
        <v>0</v>
      </c>
      <c r="N143" s="28">
        <f t="shared" ref="N143" si="2112">IF($N$7=0,0,$N$7/$N$6*N142)</f>
        <v>0</v>
      </c>
      <c r="O143" s="142"/>
      <c r="P143" s="139"/>
      <c r="Q143" s="29">
        <f t="shared" ref="Q143" si="2113">IF($Q$7=0,0,$Q$7/$Q$6*Q142)</f>
        <v>0</v>
      </c>
      <c r="R143" s="28">
        <f t="shared" ref="R143" si="2114">IF($R$7=0,0,$R$7/$R$6*R142)</f>
        <v>0</v>
      </c>
      <c r="S143" s="28">
        <f t="shared" ref="S143" si="2115">IF($S$7=0,0,$S$7/$S$6*S142)</f>
        <v>0</v>
      </c>
      <c r="T143" s="28">
        <f t="shared" ref="T143" si="2116">IF($T$7=0,0,$T$7/$T$6*T142)</f>
        <v>0</v>
      </c>
      <c r="U143" s="142"/>
      <c r="V143" s="139"/>
      <c r="W143" s="29">
        <f t="shared" ref="W143" si="2117">IF($W$7=0,0,$W$7/$W$6*W142)</f>
        <v>0</v>
      </c>
      <c r="X143" s="28">
        <f t="shared" ref="X143" si="2118">IF($X$7=0,0,$X$7/$X$6*X142)</f>
        <v>0</v>
      </c>
      <c r="Y143" s="28">
        <f t="shared" ref="Y143" si="2119">IF($Y$7=0,0,$Y$7/$Y$6*Y142)</f>
        <v>0</v>
      </c>
      <c r="Z143" s="28">
        <f t="shared" ref="Z143" si="2120">IF($Z$7=0,0,$Z$7/$Z$6*Z142)</f>
        <v>0</v>
      </c>
      <c r="AA143" s="142"/>
      <c r="AB143" s="139"/>
      <c r="AC143" s="29">
        <f t="shared" si="1515"/>
        <v>0</v>
      </c>
      <c r="AD143" s="28">
        <f t="shared" si="1516"/>
        <v>0</v>
      </c>
      <c r="AE143" s="28">
        <f t="shared" si="1517"/>
        <v>0</v>
      </c>
      <c r="AF143" s="28">
        <f t="shared" si="1518"/>
        <v>0</v>
      </c>
      <c r="AG143" s="144"/>
      <c r="AH143" s="140"/>
      <c r="AI143" s="60">
        <f t="shared" si="1519"/>
        <v>0</v>
      </c>
      <c r="AJ143" s="60">
        <f t="shared" si="1520"/>
        <v>0</v>
      </c>
      <c r="AK143" s="60">
        <f t="shared" si="1521"/>
        <v>0</v>
      </c>
      <c r="AL143" s="60">
        <f t="shared" si="1522"/>
        <v>0</v>
      </c>
      <c r="AM143" s="142"/>
      <c r="AN143" s="139"/>
      <c r="AO143" s="60">
        <f t="shared" si="1523"/>
        <v>0</v>
      </c>
      <c r="AP143" s="60">
        <f t="shared" si="1524"/>
        <v>0</v>
      </c>
      <c r="AQ143" s="60">
        <f t="shared" si="1525"/>
        <v>0</v>
      </c>
      <c r="AR143" s="114">
        <f t="shared" ref="AR143" si="2121">IF($AR$7=0,0,$AR$7/$AR$6*AR142)</f>
        <v>0</v>
      </c>
      <c r="AS143" s="142"/>
      <c r="AT143" s="139"/>
      <c r="AU143" s="137"/>
      <c r="AV143" s="135"/>
      <c r="AW143" s="119"/>
      <c r="AX143" s="130"/>
      <c r="AY143" s="124"/>
      <c r="AZ143" s="124"/>
      <c r="BA143" s="124"/>
      <c r="BB143" s="124"/>
      <c r="BC143" s="124"/>
      <c r="BD143" s="124"/>
      <c r="BE143" s="124"/>
      <c r="BF143" s="117"/>
    </row>
    <row r="144" spans="1:58" ht="15" customHeight="1" x14ac:dyDescent="0.25">
      <c r="A144" s="145">
        <v>69</v>
      </c>
      <c r="B144" s="147" t="str">
        <f>'Popis studenata'!B70</f>
        <v xml:space="preserve"> </v>
      </c>
      <c r="C144" s="147">
        <f>'Popis studenata'!C70</f>
        <v>0</v>
      </c>
      <c r="D144" s="22" t="s">
        <v>19</v>
      </c>
      <c r="E144" s="23"/>
      <c r="F144" s="24"/>
      <c r="G144" s="24"/>
      <c r="H144" s="24"/>
      <c r="I144" s="143">
        <f t="shared" ref="I144" si="2122">IF((E145+F145+G145+H145)&gt;$J$4,"GREŠKA",E145+F145+G145+H145)</f>
        <v>0</v>
      </c>
      <c r="J144" s="138" t="str">
        <f t="shared" ref="J144" si="2123">IF(I144=0,"NE",(IF(I144&gt;=($J$4/2),"DA","NE")))</f>
        <v>NE</v>
      </c>
      <c r="K144" s="23"/>
      <c r="L144" s="24"/>
      <c r="M144" s="24"/>
      <c r="N144" s="24"/>
      <c r="O144" s="143">
        <f t="shared" ref="O144" si="2124">IF((K145+L145+M145+N145)&gt;$P$4,"GREŠKA",K145+L145+M145+N145)</f>
        <v>0</v>
      </c>
      <c r="P144" s="138" t="str">
        <f t="shared" ref="P144" si="2125">IF(O144=0,"NE",(IF(O144&gt;=($P$4/2),"DA","NE")))</f>
        <v>NE</v>
      </c>
      <c r="Q144" s="23"/>
      <c r="R144" s="24"/>
      <c r="S144" s="24"/>
      <c r="T144" s="24"/>
      <c r="U144" s="143">
        <f t="shared" ref="U144" si="2126">IF((Q145+R145+S145+T145)&gt;$V$4,"GREŠKA",Q145+R145+S145+T145)</f>
        <v>0</v>
      </c>
      <c r="V144" s="138" t="str">
        <f t="shared" ref="V144" si="2127">IF(U144=0,"NE",(IF(U144&gt;=($V$4/2),"DA","NE")))</f>
        <v>NE</v>
      </c>
      <c r="W144" s="23"/>
      <c r="X144" s="24"/>
      <c r="Y144" s="24"/>
      <c r="Z144" s="24"/>
      <c r="AA144" s="143">
        <f t="shared" ref="AA144" si="2128">IF((W145+X145+Y145+Z145)&gt;$AB$4,"GREŠKA",W145+X145+Y145+Z145)</f>
        <v>0</v>
      </c>
      <c r="AB144" s="138" t="str">
        <f t="shared" ref="AB144" si="2129">IF(AA144=0,"NE",(IF(AA144&gt;=($AB$4/2),"DA","NE")))</f>
        <v>NE</v>
      </c>
      <c r="AC144" s="23"/>
      <c r="AD144" s="24"/>
      <c r="AE144" s="24"/>
      <c r="AF144" s="24"/>
      <c r="AG144" s="143">
        <f t="shared" ref="AG144" si="2130">IF((AC145+AD145+AE145+AF145)&gt;$AH$4,"GREŠKA",AC145+AD145+AE145+AF145)</f>
        <v>0</v>
      </c>
      <c r="AH144" s="138" t="str">
        <f t="shared" ref="AH144" si="2131">IF(AG144=0,"NE",(IF(AG144&gt;=($AH$4/2),"DA","NE")))</f>
        <v>NE</v>
      </c>
      <c r="AI144" s="23"/>
      <c r="AJ144" s="24"/>
      <c r="AK144" s="24"/>
      <c r="AL144" s="24"/>
      <c r="AM144" s="141">
        <f t="shared" ref="AM144" si="2132">IF((AI145+AJ145+AK145+AL145)&gt;$AN$4,"GREŠKA",AI145+AJ145+AK145+AL145)</f>
        <v>0</v>
      </c>
      <c r="AN144" s="138" t="str">
        <f t="shared" ref="AN144" si="2133">IF(AM144=0,"NE",(IF(AM144&gt;=($AN$4/2),"DA","NE")))</f>
        <v>NE</v>
      </c>
      <c r="AO144" s="23"/>
      <c r="AP144" s="24"/>
      <c r="AQ144" s="24"/>
      <c r="AR144" s="24"/>
      <c r="AS144" s="141">
        <f t="shared" ref="AS144" si="2134">IF((AO145+AP145+AQ145+AR145)&gt;$AT$4,"GREŠKA",AO145+AP145+AQ145+AR145)</f>
        <v>0</v>
      </c>
      <c r="AT144" s="138" t="str">
        <f t="shared" ref="AT144" si="2135">IF(AS144=0,"NE",(IF(AS144&gt;=($AT$4/2),"DA","NE")))</f>
        <v>NE</v>
      </c>
      <c r="AU144" s="136">
        <f t="shared" ref="AU144" si="2136">IF(AND(J144="da",P144="da",V144="da",AB144="da",AH144="da",AN144="da",AT144="da"),I144+O144+U144+AA144+AS144+AM144+AG144,0)</f>
        <v>0</v>
      </c>
      <c r="AV144" s="134" t="str">
        <f t="shared" ref="AV144" si="2137">IF(OR(COUNTIF(J144:AT145,"ne")&gt;3,COUNTIF(J144:AT145,"ne")=0),"NE",COUNTIF(J144:AT145,"ne"))</f>
        <v>NE</v>
      </c>
      <c r="AW144" s="118" t="str">
        <f t="shared" ref="AW144" si="2138">IF(SUM(COUNTBLANK(E144:H144),COUNTBLANK(K144:N144),COUNTBLANK(Q144:T144),COUNTBLANK(W144:Z144),COUNTBLANK(AC144:AF144),COUNTBLANK(AI144:AL144),COUNTBLANK(AO144:AR144))=28,"NE","DA")</f>
        <v>NE</v>
      </c>
      <c r="AX144" s="129"/>
      <c r="AY144" s="123" t="str">
        <f>J144</f>
        <v>NE</v>
      </c>
      <c r="AZ144" s="123" t="str">
        <f>P144</f>
        <v>NE</v>
      </c>
      <c r="BA144" s="123" t="str">
        <f>V144</f>
        <v>NE</v>
      </c>
      <c r="BB144" s="123" t="str">
        <f>AB144</f>
        <v>NE</v>
      </c>
      <c r="BC144" s="123" t="str">
        <f>AH144</f>
        <v>NE</v>
      </c>
      <c r="BD144" s="123" t="str">
        <f>AN144</f>
        <v>NE</v>
      </c>
      <c r="BE144" s="123" t="str">
        <f>AT144</f>
        <v>NE</v>
      </c>
      <c r="BF144" s="116" t="str">
        <f t="shared" ref="BF144" si="2139">IF(AU144&lt;50, "NE",IF(AU144&lt;60,2,IF(AU144&lt;75,3,IF(AU144&lt;90,4,5))))</f>
        <v>NE</v>
      </c>
    </row>
    <row r="145" spans="1:58" ht="15.75" customHeight="1" thickBot="1" x14ac:dyDescent="0.3">
      <c r="A145" s="146"/>
      <c r="B145" s="148"/>
      <c r="C145" s="148"/>
      <c r="D145" s="27" t="s">
        <v>20</v>
      </c>
      <c r="E145" s="28">
        <f t="shared" ref="E145" si="2140">IF($E$7=0,0,$E$7/$E$6*E144)</f>
        <v>0</v>
      </c>
      <c r="F145" s="28">
        <f t="shared" ref="F145" si="2141">IF($F$7=0,0,$F$7/$F$6*F144)</f>
        <v>0</v>
      </c>
      <c r="G145" s="28">
        <f t="shared" ref="G145" si="2142">IF($G$7=0,0,$G$7/$G$6*G144)</f>
        <v>0</v>
      </c>
      <c r="H145" s="28">
        <f t="shared" ref="H145" si="2143">IF($H$7=0,0,$H$7/$H$6*H144)</f>
        <v>0</v>
      </c>
      <c r="I145" s="142"/>
      <c r="J145" s="139"/>
      <c r="K145" s="29">
        <f t="shared" ref="K145" si="2144">IF($K$7=0,0,$K$7/$K$6*K144)</f>
        <v>0</v>
      </c>
      <c r="L145" s="28">
        <f t="shared" ref="L145" si="2145">IF($L$7=0,0,$L$7/$L$6*L144)</f>
        <v>0</v>
      </c>
      <c r="M145" s="28">
        <f t="shared" ref="M145" si="2146">IF($M$7=0,0,$M$7/$M$6*M144)</f>
        <v>0</v>
      </c>
      <c r="N145" s="28">
        <f t="shared" ref="N145" si="2147">IF($N$7=0,0,$N$7/$N$6*N144)</f>
        <v>0</v>
      </c>
      <c r="O145" s="142"/>
      <c r="P145" s="139"/>
      <c r="Q145" s="29">
        <f t="shared" ref="Q145" si="2148">IF($Q$7=0,0,$Q$7/$Q$6*Q144)</f>
        <v>0</v>
      </c>
      <c r="R145" s="28">
        <f t="shared" ref="R145" si="2149">IF($R$7=0,0,$R$7/$R$6*R144)</f>
        <v>0</v>
      </c>
      <c r="S145" s="28">
        <f t="shared" ref="S145" si="2150">IF($S$7=0,0,$S$7/$S$6*S144)</f>
        <v>0</v>
      </c>
      <c r="T145" s="28">
        <f t="shared" ref="T145" si="2151">IF($T$7=0,0,$T$7/$T$6*T144)</f>
        <v>0</v>
      </c>
      <c r="U145" s="142"/>
      <c r="V145" s="139"/>
      <c r="W145" s="29">
        <f t="shared" ref="W145" si="2152">IF($W$7=0,0,$W$7/$W$6*W144)</f>
        <v>0</v>
      </c>
      <c r="X145" s="28">
        <f t="shared" ref="X145" si="2153">IF($X$7=0,0,$X$7/$X$6*X144)</f>
        <v>0</v>
      </c>
      <c r="Y145" s="28">
        <f t="shared" ref="Y145" si="2154">IF($Y$7=0,0,$Y$7/$Y$6*Y144)</f>
        <v>0</v>
      </c>
      <c r="Z145" s="28">
        <f t="shared" ref="Z145" si="2155">IF($Z$7=0,0,$Z$7/$Z$6*Z144)</f>
        <v>0</v>
      </c>
      <c r="AA145" s="142"/>
      <c r="AB145" s="139"/>
      <c r="AC145" s="29">
        <f t="shared" si="1515"/>
        <v>0</v>
      </c>
      <c r="AD145" s="28">
        <f t="shared" si="1516"/>
        <v>0</v>
      </c>
      <c r="AE145" s="28">
        <f t="shared" si="1517"/>
        <v>0</v>
      </c>
      <c r="AF145" s="28">
        <f t="shared" si="1518"/>
        <v>0</v>
      </c>
      <c r="AG145" s="144"/>
      <c r="AH145" s="140"/>
      <c r="AI145" s="60">
        <f t="shared" si="1519"/>
        <v>0</v>
      </c>
      <c r="AJ145" s="60">
        <f t="shared" si="1520"/>
        <v>0</v>
      </c>
      <c r="AK145" s="60">
        <f t="shared" si="1521"/>
        <v>0</v>
      </c>
      <c r="AL145" s="60">
        <f t="shared" si="1522"/>
        <v>0</v>
      </c>
      <c r="AM145" s="142"/>
      <c r="AN145" s="139"/>
      <c r="AO145" s="60">
        <f t="shared" si="1523"/>
        <v>0</v>
      </c>
      <c r="AP145" s="60">
        <f t="shared" si="1524"/>
        <v>0</v>
      </c>
      <c r="AQ145" s="60">
        <f t="shared" si="1525"/>
        <v>0</v>
      </c>
      <c r="AR145" s="114">
        <f t="shared" ref="AR145" si="2156">IF($AR$7=0,0,$AR$7/$AR$6*AR144)</f>
        <v>0</v>
      </c>
      <c r="AS145" s="142"/>
      <c r="AT145" s="139"/>
      <c r="AU145" s="137"/>
      <c r="AV145" s="135"/>
      <c r="AW145" s="119"/>
      <c r="AX145" s="130"/>
      <c r="AY145" s="124"/>
      <c r="AZ145" s="124"/>
      <c r="BA145" s="124"/>
      <c r="BB145" s="124"/>
      <c r="BC145" s="124"/>
      <c r="BD145" s="124"/>
      <c r="BE145" s="124"/>
      <c r="BF145" s="117"/>
    </row>
    <row r="146" spans="1:58" ht="15" customHeight="1" x14ac:dyDescent="0.25">
      <c r="A146" s="145">
        <v>70</v>
      </c>
      <c r="B146" s="147" t="str">
        <f>'Popis studenata'!B71</f>
        <v xml:space="preserve"> </v>
      </c>
      <c r="C146" s="147">
        <f>'Popis studenata'!C71</f>
        <v>0</v>
      </c>
      <c r="D146" s="22" t="s">
        <v>19</v>
      </c>
      <c r="E146" s="23"/>
      <c r="F146" s="24"/>
      <c r="G146" s="24"/>
      <c r="H146" s="24"/>
      <c r="I146" s="143">
        <f t="shared" ref="I146" si="2157">IF((E147+F147+G147+H147)&gt;$J$4,"GREŠKA",E147+F147+G147+H147)</f>
        <v>0</v>
      </c>
      <c r="J146" s="138" t="str">
        <f t="shared" ref="J146" si="2158">IF(I146=0,"NE",(IF(I146&gt;=($J$4/2),"DA","NE")))</f>
        <v>NE</v>
      </c>
      <c r="K146" s="23"/>
      <c r="L146" s="24"/>
      <c r="M146" s="24"/>
      <c r="N146" s="24"/>
      <c r="O146" s="143">
        <f t="shared" ref="O146" si="2159">IF((K147+L147+M147+N147)&gt;$P$4,"GREŠKA",K147+L147+M147+N147)</f>
        <v>0</v>
      </c>
      <c r="P146" s="138" t="str">
        <f t="shared" ref="P146" si="2160">IF(O146=0,"NE",(IF(O146&gt;=($P$4/2),"DA","NE")))</f>
        <v>NE</v>
      </c>
      <c r="Q146" s="23"/>
      <c r="R146" s="24"/>
      <c r="S146" s="24"/>
      <c r="T146" s="24"/>
      <c r="U146" s="143">
        <f t="shared" ref="U146" si="2161">IF((Q147+R147+S147+T147)&gt;$V$4,"GREŠKA",Q147+R147+S147+T147)</f>
        <v>0</v>
      </c>
      <c r="V146" s="138" t="str">
        <f t="shared" ref="V146" si="2162">IF(U146=0,"NE",(IF(U146&gt;=($V$4/2),"DA","NE")))</f>
        <v>NE</v>
      </c>
      <c r="W146" s="23"/>
      <c r="X146" s="24"/>
      <c r="Y146" s="24"/>
      <c r="Z146" s="24"/>
      <c r="AA146" s="143">
        <f t="shared" ref="AA146" si="2163">IF((W147+X147+Y147+Z147)&gt;$AB$4,"GREŠKA",W147+X147+Y147+Z147)</f>
        <v>0</v>
      </c>
      <c r="AB146" s="138" t="str">
        <f t="shared" ref="AB146" si="2164">IF(AA146=0,"NE",(IF(AA146&gt;=($AB$4/2),"DA","NE")))</f>
        <v>NE</v>
      </c>
      <c r="AC146" s="23"/>
      <c r="AD146" s="24"/>
      <c r="AE146" s="24"/>
      <c r="AF146" s="24"/>
      <c r="AG146" s="143">
        <f t="shared" ref="AG146" si="2165">IF((AC147+AD147+AE147+AF147)&gt;$AH$4,"GREŠKA",AC147+AD147+AE147+AF147)</f>
        <v>0</v>
      </c>
      <c r="AH146" s="138" t="str">
        <f t="shared" ref="AH146" si="2166">IF(AG146=0,"NE",(IF(AG146&gt;=($AH$4/2),"DA","NE")))</f>
        <v>NE</v>
      </c>
      <c r="AI146" s="23"/>
      <c r="AJ146" s="24"/>
      <c r="AK146" s="24"/>
      <c r="AL146" s="24"/>
      <c r="AM146" s="141">
        <f t="shared" ref="AM146" si="2167">IF((AI147+AJ147+AK147+AL147)&gt;$AN$4,"GREŠKA",AI147+AJ147+AK147+AL147)</f>
        <v>0</v>
      </c>
      <c r="AN146" s="138" t="str">
        <f t="shared" ref="AN146" si="2168">IF(AM146=0,"NE",(IF(AM146&gt;=($AN$4/2),"DA","NE")))</f>
        <v>NE</v>
      </c>
      <c r="AO146" s="23"/>
      <c r="AP146" s="24"/>
      <c r="AQ146" s="24"/>
      <c r="AR146" s="24"/>
      <c r="AS146" s="141">
        <f t="shared" ref="AS146" si="2169">IF((AO147+AP147+AQ147+AR147)&gt;$AT$4,"GREŠKA",AO147+AP147+AQ147+AR147)</f>
        <v>0</v>
      </c>
      <c r="AT146" s="138" t="str">
        <f t="shared" ref="AT146" si="2170">IF(AS146=0,"NE",(IF(AS146&gt;=($AT$4/2),"DA","NE")))</f>
        <v>NE</v>
      </c>
      <c r="AU146" s="136">
        <f t="shared" ref="AU146" si="2171">IF(AND(J146="da",P146="da",V146="da",AB146="da",AH146="da",AN146="da",AT146="da"),I146+O146+U146+AA146+AS146+AM146+AG146,0)</f>
        <v>0</v>
      </c>
      <c r="AV146" s="134" t="str">
        <f t="shared" ref="AV146" si="2172">IF(OR(COUNTIF(J146:AT147,"ne")&gt;3,COUNTIF(J146:AT147,"ne")=0),"NE",COUNTIF(J146:AT147,"ne"))</f>
        <v>NE</v>
      </c>
      <c r="AW146" s="118" t="str">
        <f t="shared" ref="AW146" si="2173">IF(SUM(COUNTBLANK(E146:H146),COUNTBLANK(K146:N146),COUNTBLANK(Q146:T146),COUNTBLANK(W146:Z146),COUNTBLANK(AC146:AF146),COUNTBLANK(AI146:AL146),COUNTBLANK(AO146:AR146))=28,"NE","DA")</f>
        <v>NE</v>
      </c>
      <c r="AX146" s="129"/>
      <c r="AY146" s="123" t="str">
        <f>J146</f>
        <v>NE</v>
      </c>
      <c r="AZ146" s="123" t="str">
        <f>P146</f>
        <v>NE</v>
      </c>
      <c r="BA146" s="123" t="str">
        <f>V146</f>
        <v>NE</v>
      </c>
      <c r="BB146" s="123" t="str">
        <f>AB146</f>
        <v>NE</v>
      </c>
      <c r="BC146" s="123" t="str">
        <f>AH146</f>
        <v>NE</v>
      </c>
      <c r="BD146" s="123" t="str">
        <f>AN146</f>
        <v>NE</v>
      </c>
      <c r="BE146" s="123" t="str">
        <f>AT146</f>
        <v>NE</v>
      </c>
      <c r="BF146" s="116" t="str">
        <f t="shared" ref="BF146" si="2174">IF(AU146&lt;50, "NE",IF(AU146&lt;60,2,IF(AU146&lt;75,3,IF(AU146&lt;90,4,5))))</f>
        <v>NE</v>
      </c>
    </row>
    <row r="147" spans="1:58" ht="15.75" customHeight="1" thickBot="1" x14ac:dyDescent="0.3">
      <c r="A147" s="146"/>
      <c r="B147" s="148"/>
      <c r="C147" s="148"/>
      <c r="D147" s="27" t="s">
        <v>20</v>
      </c>
      <c r="E147" s="28">
        <f t="shared" ref="E147" si="2175">IF($E$7=0,0,$E$7/$E$6*E146)</f>
        <v>0</v>
      </c>
      <c r="F147" s="28">
        <f t="shared" ref="F147" si="2176">IF($F$7=0,0,$F$7/$F$6*F146)</f>
        <v>0</v>
      </c>
      <c r="G147" s="28">
        <f t="shared" ref="G147" si="2177">IF($G$7=0,0,$G$7/$G$6*G146)</f>
        <v>0</v>
      </c>
      <c r="H147" s="28">
        <f t="shared" ref="H147" si="2178">IF($H$7=0,0,$H$7/$H$6*H146)</f>
        <v>0</v>
      </c>
      <c r="I147" s="142"/>
      <c r="J147" s="139"/>
      <c r="K147" s="29">
        <f t="shared" ref="K147" si="2179">IF($K$7=0,0,$K$7/$K$6*K146)</f>
        <v>0</v>
      </c>
      <c r="L147" s="28">
        <f t="shared" ref="L147" si="2180">IF($L$7=0,0,$L$7/$L$6*L146)</f>
        <v>0</v>
      </c>
      <c r="M147" s="28">
        <f t="shared" ref="M147" si="2181">IF($M$7=0,0,$M$7/$M$6*M146)</f>
        <v>0</v>
      </c>
      <c r="N147" s="28">
        <f t="shared" ref="N147" si="2182">IF($N$7=0,0,$N$7/$N$6*N146)</f>
        <v>0</v>
      </c>
      <c r="O147" s="142"/>
      <c r="P147" s="139"/>
      <c r="Q147" s="29">
        <f t="shared" ref="Q147" si="2183">IF($Q$7=0,0,$Q$7/$Q$6*Q146)</f>
        <v>0</v>
      </c>
      <c r="R147" s="28">
        <f t="shared" ref="R147" si="2184">IF($R$7=0,0,$R$7/$R$6*R146)</f>
        <v>0</v>
      </c>
      <c r="S147" s="28">
        <f t="shared" ref="S147" si="2185">IF($S$7=0,0,$S$7/$S$6*S146)</f>
        <v>0</v>
      </c>
      <c r="T147" s="28">
        <f t="shared" ref="T147" si="2186">IF($T$7=0,0,$T$7/$T$6*T146)</f>
        <v>0</v>
      </c>
      <c r="U147" s="142"/>
      <c r="V147" s="139"/>
      <c r="W147" s="29">
        <f t="shared" ref="W147" si="2187">IF($W$7=0,0,$W$7/$W$6*W146)</f>
        <v>0</v>
      </c>
      <c r="X147" s="28">
        <f t="shared" ref="X147" si="2188">IF($X$7=0,0,$X$7/$X$6*X146)</f>
        <v>0</v>
      </c>
      <c r="Y147" s="28">
        <f t="shared" ref="Y147" si="2189">IF($Y$7=0,0,$Y$7/$Y$6*Y146)</f>
        <v>0</v>
      </c>
      <c r="Z147" s="28">
        <f t="shared" ref="Z147" si="2190">IF($Z$7=0,0,$Z$7/$Z$6*Z146)</f>
        <v>0</v>
      </c>
      <c r="AA147" s="142"/>
      <c r="AB147" s="139"/>
      <c r="AC147" s="29">
        <f t="shared" si="1515"/>
        <v>0</v>
      </c>
      <c r="AD147" s="28">
        <f t="shared" si="1516"/>
        <v>0</v>
      </c>
      <c r="AE147" s="28">
        <f t="shared" si="1517"/>
        <v>0</v>
      </c>
      <c r="AF147" s="28">
        <f t="shared" si="1518"/>
        <v>0</v>
      </c>
      <c r="AG147" s="144"/>
      <c r="AH147" s="140"/>
      <c r="AI147" s="60">
        <f t="shared" si="1519"/>
        <v>0</v>
      </c>
      <c r="AJ147" s="60">
        <f t="shared" si="1520"/>
        <v>0</v>
      </c>
      <c r="AK147" s="60">
        <f t="shared" si="1521"/>
        <v>0</v>
      </c>
      <c r="AL147" s="60">
        <f t="shared" si="1522"/>
        <v>0</v>
      </c>
      <c r="AM147" s="142"/>
      <c r="AN147" s="139"/>
      <c r="AO147" s="60">
        <f t="shared" si="1523"/>
        <v>0</v>
      </c>
      <c r="AP147" s="60">
        <f t="shared" si="1524"/>
        <v>0</v>
      </c>
      <c r="AQ147" s="60">
        <f t="shared" si="1525"/>
        <v>0</v>
      </c>
      <c r="AR147" s="114">
        <f t="shared" ref="AR147" si="2191">IF($AR$7=0,0,$AR$7/$AR$6*AR146)</f>
        <v>0</v>
      </c>
      <c r="AS147" s="142"/>
      <c r="AT147" s="139"/>
      <c r="AU147" s="137"/>
      <c r="AV147" s="135"/>
      <c r="AW147" s="119"/>
      <c r="AX147" s="130"/>
      <c r="AY147" s="124"/>
      <c r="AZ147" s="124"/>
      <c r="BA147" s="124"/>
      <c r="BB147" s="124"/>
      <c r="BC147" s="124"/>
      <c r="BD147" s="124"/>
      <c r="BE147" s="124"/>
      <c r="BF147" s="117"/>
    </row>
    <row r="148" spans="1:58" ht="15" customHeight="1" x14ac:dyDescent="0.25">
      <c r="A148" s="145">
        <v>71</v>
      </c>
      <c r="B148" s="147" t="str">
        <f>'Popis studenata'!B72</f>
        <v xml:space="preserve"> </v>
      </c>
      <c r="C148" s="147">
        <f>'Popis studenata'!C72</f>
        <v>0</v>
      </c>
      <c r="D148" s="22" t="s">
        <v>19</v>
      </c>
      <c r="E148" s="23"/>
      <c r="F148" s="24"/>
      <c r="G148" s="24"/>
      <c r="H148" s="24"/>
      <c r="I148" s="143">
        <f t="shared" ref="I148" si="2192">IF((E149+F149+G149+H149)&gt;$J$4,"GREŠKA",E149+F149+G149+H149)</f>
        <v>0</v>
      </c>
      <c r="J148" s="138" t="str">
        <f t="shared" ref="J148" si="2193">IF(I148=0,"NE",(IF(I148&gt;=($J$4/2),"DA","NE")))</f>
        <v>NE</v>
      </c>
      <c r="K148" s="23"/>
      <c r="L148" s="24"/>
      <c r="M148" s="24"/>
      <c r="N148" s="24"/>
      <c r="O148" s="143">
        <f t="shared" ref="O148" si="2194">IF((K149+L149+M149+N149)&gt;$P$4,"GREŠKA",K149+L149+M149+N149)</f>
        <v>0</v>
      </c>
      <c r="P148" s="138" t="str">
        <f t="shared" ref="P148" si="2195">IF(O148=0,"NE",(IF(O148&gt;=($P$4/2),"DA","NE")))</f>
        <v>NE</v>
      </c>
      <c r="Q148" s="23"/>
      <c r="R148" s="24"/>
      <c r="S148" s="24"/>
      <c r="T148" s="24"/>
      <c r="U148" s="143">
        <f t="shared" ref="U148" si="2196">IF((Q149+R149+S149+T149)&gt;$V$4,"GREŠKA",Q149+R149+S149+T149)</f>
        <v>0</v>
      </c>
      <c r="V148" s="138" t="str">
        <f t="shared" ref="V148" si="2197">IF(U148=0,"NE",(IF(U148&gt;=($V$4/2),"DA","NE")))</f>
        <v>NE</v>
      </c>
      <c r="W148" s="23"/>
      <c r="X148" s="24"/>
      <c r="Y148" s="24"/>
      <c r="Z148" s="24"/>
      <c r="AA148" s="143">
        <f t="shared" ref="AA148" si="2198">IF((W149+X149+Y149+Z149)&gt;$AB$4,"GREŠKA",W149+X149+Y149+Z149)</f>
        <v>0</v>
      </c>
      <c r="AB148" s="138" t="str">
        <f t="shared" ref="AB148" si="2199">IF(AA148=0,"NE",(IF(AA148&gt;=($AB$4/2),"DA","NE")))</f>
        <v>NE</v>
      </c>
      <c r="AC148" s="23"/>
      <c r="AD148" s="24"/>
      <c r="AE148" s="24"/>
      <c r="AF148" s="24"/>
      <c r="AG148" s="143">
        <f t="shared" ref="AG148" si="2200">IF((AC149+AD149+AE149+AF149)&gt;$AH$4,"GREŠKA",AC149+AD149+AE149+AF149)</f>
        <v>0</v>
      </c>
      <c r="AH148" s="138" t="str">
        <f t="shared" ref="AH148" si="2201">IF(AG148=0,"NE",(IF(AG148&gt;=($AH$4/2),"DA","NE")))</f>
        <v>NE</v>
      </c>
      <c r="AI148" s="23"/>
      <c r="AJ148" s="24"/>
      <c r="AK148" s="24"/>
      <c r="AL148" s="24"/>
      <c r="AM148" s="141">
        <f t="shared" ref="AM148" si="2202">IF((AI149+AJ149+AK149+AL149)&gt;$AN$4,"GREŠKA",AI149+AJ149+AK149+AL149)</f>
        <v>0</v>
      </c>
      <c r="AN148" s="138" t="str">
        <f t="shared" ref="AN148" si="2203">IF(AM148=0,"NE",(IF(AM148&gt;=($AN$4/2),"DA","NE")))</f>
        <v>NE</v>
      </c>
      <c r="AO148" s="23"/>
      <c r="AP148" s="24"/>
      <c r="AQ148" s="24"/>
      <c r="AR148" s="24"/>
      <c r="AS148" s="141">
        <f t="shared" ref="AS148" si="2204">IF((AO149+AP149+AQ149+AR149)&gt;$AT$4,"GREŠKA",AO149+AP149+AQ149+AR149)</f>
        <v>0</v>
      </c>
      <c r="AT148" s="138" t="str">
        <f t="shared" ref="AT148" si="2205">IF(AS148=0,"NE",(IF(AS148&gt;=($AT$4/2),"DA","NE")))</f>
        <v>NE</v>
      </c>
      <c r="AU148" s="136">
        <f t="shared" ref="AU148" si="2206">IF(AND(J148="da",P148="da",V148="da",AB148="da",AH148="da",AN148="da",AT148="da"),I148+O148+U148+AA148+AS148+AM148+AG148,0)</f>
        <v>0</v>
      </c>
      <c r="AV148" s="134" t="str">
        <f t="shared" ref="AV148" si="2207">IF(OR(COUNTIF(J148:AT149,"ne")&gt;3,COUNTIF(J148:AT149,"ne")=0),"NE",COUNTIF(J148:AT149,"ne"))</f>
        <v>NE</v>
      </c>
      <c r="AW148" s="118" t="str">
        <f t="shared" ref="AW148" si="2208">IF(SUM(COUNTBLANK(E148:H148),COUNTBLANK(K148:N148),COUNTBLANK(Q148:T148),COUNTBLANK(W148:Z148),COUNTBLANK(AC148:AF148),COUNTBLANK(AI148:AL148),COUNTBLANK(AO148:AR148))=28,"NE","DA")</f>
        <v>NE</v>
      </c>
      <c r="AX148" s="129"/>
      <c r="AY148" s="123" t="str">
        <f>J148</f>
        <v>NE</v>
      </c>
      <c r="AZ148" s="123" t="str">
        <f>P148</f>
        <v>NE</v>
      </c>
      <c r="BA148" s="123" t="str">
        <f>V148</f>
        <v>NE</v>
      </c>
      <c r="BB148" s="123" t="str">
        <f>AB148</f>
        <v>NE</v>
      </c>
      <c r="BC148" s="123" t="str">
        <f>AH148</f>
        <v>NE</v>
      </c>
      <c r="BD148" s="123" t="str">
        <f>AN148</f>
        <v>NE</v>
      </c>
      <c r="BE148" s="123" t="str">
        <f>AT148</f>
        <v>NE</v>
      </c>
      <c r="BF148" s="116" t="str">
        <f t="shared" ref="BF148" si="2209">IF(AU148&lt;50, "NE",IF(AU148&lt;60,2,IF(AU148&lt;75,3,IF(AU148&lt;90,4,5))))</f>
        <v>NE</v>
      </c>
    </row>
    <row r="149" spans="1:58" ht="15.75" customHeight="1" thickBot="1" x14ac:dyDescent="0.3">
      <c r="A149" s="146"/>
      <c r="B149" s="148"/>
      <c r="C149" s="148"/>
      <c r="D149" s="27" t="s">
        <v>20</v>
      </c>
      <c r="E149" s="28">
        <f t="shared" ref="E149" si="2210">IF($E$7=0,0,$E$7/$E$6*E148)</f>
        <v>0</v>
      </c>
      <c r="F149" s="28">
        <f t="shared" ref="F149" si="2211">IF($F$7=0,0,$F$7/$F$6*F148)</f>
        <v>0</v>
      </c>
      <c r="G149" s="28">
        <f t="shared" ref="G149" si="2212">IF($G$7=0,0,$G$7/$G$6*G148)</f>
        <v>0</v>
      </c>
      <c r="H149" s="28">
        <f t="shared" ref="H149" si="2213">IF($H$7=0,0,$H$7/$H$6*H148)</f>
        <v>0</v>
      </c>
      <c r="I149" s="142"/>
      <c r="J149" s="139"/>
      <c r="K149" s="29">
        <f t="shared" ref="K149" si="2214">IF($K$7=0,0,$K$7/$K$6*K148)</f>
        <v>0</v>
      </c>
      <c r="L149" s="28">
        <f t="shared" ref="L149" si="2215">IF($L$7=0,0,$L$7/$L$6*L148)</f>
        <v>0</v>
      </c>
      <c r="M149" s="28">
        <f t="shared" ref="M149" si="2216">IF($M$7=0,0,$M$7/$M$6*M148)</f>
        <v>0</v>
      </c>
      <c r="N149" s="28">
        <f t="shared" ref="N149" si="2217">IF($N$7=0,0,$N$7/$N$6*N148)</f>
        <v>0</v>
      </c>
      <c r="O149" s="142"/>
      <c r="P149" s="139"/>
      <c r="Q149" s="29">
        <f t="shared" ref="Q149" si="2218">IF($Q$7=0,0,$Q$7/$Q$6*Q148)</f>
        <v>0</v>
      </c>
      <c r="R149" s="28">
        <f t="shared" ref="R149" si="2219">IF($R$7=0,0,$R$7/$R$6*R148)</f>
        <v>0</v>
      </c>
      <c r="S149" s="28">
        <f t="shared" ref="S149" si="2220">IF($S$7=0,0,$S$7/$S$6*S148)</f>
        <v>0</v>
      </c>
      <c r="T149" s="28">
        <f t="shared" ref="T149" si="2221">IF($T$7=0,0,$T$7/$T$6*T148)</f>
        <v>0</v>
      </c>
      <c r="U149" s="142"/>
      <c r="V149" s="139"/>
      <c r="W149" s="29">
        <f t="shared" ref="W149" si="2222">IF($W$7=0,0,$W$7/$W$6*W148)</f>
        <v>0</v>
      </c>
      <c r="X149" s="28">
        <f t="shared" ref="X149" si="2223">IF($X$7=0,0,$X$7/$X$6*X148)</f>
        <v>0</v>
      </c>
      <c r="Y149" s="28">
        <f t="shared" ref="Y149" si="2224">IF($Y$7=0,0,$Y$7/$Y$6*Y148)</f>
        <v>0</v>
      </c>
      <c r="Z149" s="28">
        <f t="shared" ref="Z149" si="2225">IF($Z$7=0,0,$Z$7/$Z$6*Z148)</f>
        <v>0</v>
      </c>
      <c r="AA149" s="142"/>
      <c r="AB149" s="139"/>
      <c r="AC149" s="29">
        <f t="shared" si="1515"/>
        <v>0</v>
      </c>
      <c r="AD149" s="28">
        <f t="shared" si="1516"/>
        <v>0</v>
      </c>
      <c r="AE149" s="28">
        <f t="shared" si="1517"/>
        <v>0</v>
      </c>
      <c r="AF149" s="28">
        <f t="shared" si="1518"/>
        <v>0</v>
      </c>
      <c r="AG149" s="144"/>
      <c r="AH149" s="140"/>
      <c r="AI149" s="60">
        <f t="shared" si="1519"/>
        <v>0</v>
      </c>
      <c r="AJ149" s="60">
        <f t="shared" si="1520"/>
        <v>0</v>
      </c>
      <c r="AK149" s="60">
        <f t="shared" si="1521"/>
        <v>0</v>
      </c>
      <c r="AL149" s="60">
        <f t="shared" si="1522"/>
        <v>0</v>
      </c>
      <c r="AM149" s="142"/>
      <c r="AN149" s="139"/>
      <c r="AO149" s="60">
        <f t="shared" si="1523"/>
        <v>0</v>
      </c>
      <c r="AP149" s="60">
        <f t="shared" si="1524"/>
        <v>0</v>
      </c>
      <c r="AQ149" s="60">
        <f t="shared" si="1525"/>
        <v>0</v>
      </c>
      <c r="AR149" s="114">
        <f t="shared" ref="AR149" si="2226">IF($AR$7=0,0,$AR$7/$AR$6*AR148)</f>
        <v>0</v>
      </c>
      <c r="AS149" s="142"/>
      <c r="AT149" s="139"/>
      <c r="AU149" s="137"/>
      <c r="AV149" s="135"/>
      <c r="AW149" s="119"/>
      <c r="AX149" s="130"/>
      <c r="AY149" s="124"/>
      <c r="AZ149" s="124"/>
      <c r="BA149" s="124"/>
      <c r="BB149" s="124"/>
      <c r="BC149" s="124"/>
      <c r="BD149" s="124"/>
      <c r="BE149" s="124"/>
      <c r="BF149" s="117"/>
    </row>
    <row r="150" spans="1:58" ht="15" customHeight="1" x14ac:dyDescent="0.25">
      <c r="A150" s="145">
        <v>72</v>
      </c>
      <c r="B150" s="147" t="str">
        <f>'Popis studenata'!B73</f>
        <v xml:space="preserve"> </v>
      </c>
      <c r="C150" s="147">
        <f>'Popis studenata'!C73</f>
        <v>0</v>
      </c>
      <c r="D150" s="22" t="s">
        <v>19</v>
      </c>
      <c r="E150" s="23"/>
      <c r="F150" s="24"/>
      <c r="G150" s="24"/>
      <c r="H150" s="24"/>
      <c r="I150" s="143">
        <f t="shared" ref="I150" si="2227">IF((E151+F151+G151+H151)&gt;$J$4,"GREŠKA",E151+F151+G151+H151)</f>
        <v>0</v>
      </c>
      <c r="J150" s="138" t="str">
        <f t="shared" ref="J150" si="2228">IF(I150=0,"NE",(IF(I150&gt;=($J$4/2),"DA","NE")))</f>
        <v>NE</v>
      </c>
      <c r="K150" s="23"/>
      <c r="L150" s="24"/>
      <c r="M150" s="24"/>
      <c r="N150" s="24"/>
      <c r="O150" s="143">
        <f t="shared" ref="O150" si="2229">IF((K151+L151+M151+N151)&gt;$P$4,"GREŠKA",K151+L151+M151+N151)</f>
        <v>0</v>
      </c>
      <c r="P150" s="138" t="str">
        <f t="shared" ref="P150" si="2230">IF(O150=0,"NE",(IF(O150&gt;=($P$4/2),"DA","NE")))</f>
        <v>NE</v>
      </c>
      <c r="Q150" s="23"/>
      <c r="R150" s="24"/>
      <c r="S150" s="24"/>
      <c r="T150" s="24"/>
      <c r="U150" s="143">
        <f t="shared" ref="U150" si="2231">IF((Q151+R151+S151+T151)&gt;$V$4,"GREŠKA",Q151+R151+S151+T151)</f>
        <v>0</v>
      </c>
      <c r="V150" s="138" t="str">
        <f t="shared" ref="V150" si="2232">IF(U150=0,"NE",(IF(U150&gt;=($V$4/2),"DA","NE")))</f>
        <v>NE</v>
      </c>
      <c r="W150" s="23"/>
      <c r="X150" s="24"/>
      <c r="Y150" s="24"/>
      <c r="Z150" s="24"/>
      <c r="AA150" s="143">
        <f t="shared" ref="AA150" si="2233">IF((W151+X151+Y151+Z151)&gt;$AB$4,"GREŠKA",W151+X151+Y151+Z151)</f>
        <v>0</v>
      </c>
      <c r="AB150" s="138" t="str">
        <f t="shared" ref="AB150" si="2234">IF(AA150=0,"NE",(IF(AA150&gt;=($AB$4/2),"DA","NE")))</f>
        <v>NE</v>
      </c>
      <c r="AC150" s="23"/>
      <c r="AD150" s="24"/>
      <c r="AE150" s="24"/>
      <c r="AF150" s="24"/>
      <c r="AG150" s="143">
        <f t="shared" ref="AG150" si="2235">IF((AC151+AD151+AE151+AF151)&gt;$AH$4,"GREŠKA",AC151+AD151+AE151+AF151)</f>
        <v>0</v>
      </c>
      <c r="AH150" s="138" t="str">
        <f t="shared" ref="AH150" si="2236">IF(AG150=0,"NE",(IF(AG150&gt;=($AH$4/2),"DA","NE")))</f>
        <v>NE</v>
      </c>
      <c r="AI150" s="23"/>
      <c r="AJ150" s="24"/>
      <c r="AK150" s="24"/>
      <c r="AL150" s="24"/>
      <c r="AM150" s="141">
        <f t="shared" ref="AM150" si="2237">IF((AI151+AJ151+AK151+AL151)&gt;$AN$4,"GREŠKA",AI151+AJ151+AK151+AL151)</f>
        <v>0</v>
      </c>
      <c r="AN150" s="138" t="str">
        <f t="shared" ref="AN150" si="2238">IF(AM150=0,"NE",(IF(AM150&gt;=($AN$4/2),"DA","NE")))</f>
        <v>NE</v>
      </c>
      <c r="AO150" s="23"/>
      <c r="AP150" s="24"/>
      <c r="AQ150" s="24"/>
      <c r="AR150" s="24"/>
      <c r="AS150" s="141">
        <f t="shared" ref="AS150" si="2239">IF((AO151+AP151+AQ151+AR151)&gt;$AT$4,"GREŠKA",AO151+AP151+AQ151+AR151)</f>
        <v>0</v>
      </c>
      <c r="AT150" s="138" t="str">
        <f t="shared" ref="AT150" si="2240">IF(AS150=0,"NE",(IF(AS150&gt;=($AT$4/2),"DA","NE")))</f>
        <v>NE</v>
      </c>
      <c r="AU150" s="136">
        <f t="shared" ref="AU150" si="2241">IF(AND(J150="da",P150="da",V150="da",AB150="da",AH150="da",AN150="da",AT150="da"),I150+O150+U150+AA150+AS150+AM150+AG150,0)</f>
        <v>0</v>
      </c>
      <c r="AV150" s="134" t="str">
        <f t="shared" ref="AV150" si="2242">IF(OR(COUNTIF(J150:AT151,"ne")&gt;3,COUNTIF(J150:AT151,"ne")=0),"NE",COUNTIF(J150:AT151,"ne"))</f>
        <v>NE</v>
      </c>
      <c r="AW150" s="118" t="str">
        <f t="shared" ref="AW150" si="2243">IF(SUM(COUNTBLANK(E150:H150),COUNTBLANK(K150:N150),COUNTBLANK(Q150:T150),COUNTBLANK(W150:Z150),COUNTBLANK(AC150:AF150),COUNTBLANK(AI150:AL150),COUNTBLANK(AO150:AR150))=28,"NE","DA")</f>
        <v>NE</v>
      </c>
      <c r="AX150" s="129"/>
      <c r="AY150" s="123" t="str">
        <f>J150</f>
        <v>NE</v>
      </c>
      <c r="AZ150" s="123" t="str">
        <f>P150</f>
        <v>NE</v>
      </c>
      <c r="BA150" s="123" t="str">
        <f>V150</f>
        <v>NE</v>
      </c>
      <c r="BB150" s="123" t="str">
        <f>AB150</f>
        <v>NE</v>
      </c>
      <c r="BC150" s="123" t="str">
        <f>AH150</f>
        <v>NE</v>
      </c>
      <c r="BD150" s="123" t="str">
        <f>AN150</f>
        <v>NE</v>
      </c>
      <c r="BE150" s="123" t="str">
        <f>AT150</f>
        <v>NE</v>
      </c>
      <c r="BF150" s="116" t="str">
        <f t="shared" ref="BF150" si="2244">IF(AU150&lt;50, "NE",IF(AU150&lt;60,2,IF(AU150&lt;75,3,IF(AU150&lt;90,4,5))))</f>
        <v>NE</v>
      </c>
    </row>
    <row r="151" spans="1:58" ht="15.75" customHeight="1" thickBot="1" x14ac:dyDescent="0.3">
      <c r="A151" s="146"/>
      <c r="B151" s="148"/>
      <c r="C151" s="148"/>
      <c r="D151" s="27" t="s">
        <v>20</v>
      </c>
      <c r="E151" s="28">
        <f t="shared" ref="E151" si="2245">IF($E$7=0,0,$E$7/$E$6*E150)</f>
        <v>0</v>
      </c>
      <c r="F151" s="28">
        <f t="shared" ref="F151" si="2246">IF($F$7=0,0,$F$7/$F$6*F150)</f>
        <v>0</v>
      </c>
      <c r="G151" s="28">
        <f t="shared" ref="G151" si="2247">IF($G$7=0,0,$G$7/$G$6*G150)</f>
        <v>0</v>
      </c>
      <c r="H151" s="28">
        <f t="shared" ref="H151" si="2248">IF($H$7=0,0,$H$7/$H$6*H150)</f>
        <v>0</v>
      </c>
      <c r="I151" s="142"/>
      <c r="J151" s="139"/>
      <c r="K151" s="29">
        <f t="shared" ref="K151" si="2249">IF($K$7=0,0,$K$7/$K$6*K150)</f>
        <v>0</v>
      </c>
      <c r="L151" s="28">
        <f t="shared" ref="L151" si="2250">IF($L$7=0,0,$L$7/$L$6*L150)</f>
        <v>0</v>
      </c>
      <c r="M151" s="28">
        <f t="shared" ref="M151" si="2251">IF($M$7=0,0,$M$7/$M$6*M150)</f>
        <v>0</v>
      </c>
      <c r="N151" s="28">
        <f t="shared" ref="N151" si="2252">IF($N$7=0,0,$N$7/$N$6*N150)</f>
        <v>0</v>
      </c>
      <c r="O151" s="142"/>
      <c r="P151" s="139"/>
      <c r="Q151" s="29">
        <f t="shared" ref="Q151" si="2253">IF($Q$7=0,0,$Q$7/$Q$6*Q150)</f>
        <v>0</v>
      </c>
      <c r="R151" s="28">
        <f t="shared" ref="R151" si="2254">IF($R$7=0,0,$R$7/$R$6*R150)</f>
        <v>0</v>
      </c>
      <c r="S151" s="28">
        <f t="shared" ref="S151" si="2255">IF($S$7=0,0,$S$7/$S$6*S150)</f>
        <v>0</v>
      </c>
      <c r="T151" s="28">
        <f t="shared" ref="T151" si="2256">IF($T$7=0,0,$T$7/$T$6*T150)</f>
        <v>0</v>
      </c>
      <c r="U151" s="142"/>
      <c r="V151" s="139"/>
      <c r="W151" s="29">
        <f t="shared" ref="W151" si="2257">IF($W$7=0,0,$W$7/$W$6*W150)</f>
        <v>0</v>
      </c>
      <c r="X151" s="28">
        <f t="shared" ref="X151" si="2258">IF($X$7=0,0,$X$7/$X$6*X150)</f>
        <v>0</v>
      </c>
      <c r="Y151" s="28">
        <f t="shared" ref="Y151" si="2259">IF($Y$7=0,0,$Y$7/$Y$6*Y150)</f>
        <v>0</v>
      </c>
      <c r="Z151" s="28">
        <f t="shared" ref="Z151" si="2260">IF($Z$7=0,0,$Z$7/$Z$6*Z150)</f>
        <v>0</v>
      </c>
      <c r="AA151" s="142"/>
      <c r="AB151" s="139"/>
      <c r="AC151" s="29">
        <f t="shared" si="1515"/>
        <v>0</v>
      </c>
      <c r="AD151" s="28">
        <f t="shared" si="1516"/>
        <v>0</v>
      </c>
      <c r="AE151" s="28">
        <f t="shared" si="1517"/>
        <v>0</v>
      </c>
      <c r="AF151" s="28">
        <f t="shared" si="1518"/>
        <v>0</v>
      </c>
      <c r="AG151" s="144"/>
      <c r="AH151" s="140"/>
      <c r="AI151" s="60">
        <f t="shared" si="1519"/>
        <v>0</v>
      </c>
      <c r="AJ151" s="60">
        <f t="shared" si="1520"/>
        <v>0</v>
      </c>
      <c r="AK151" s="60">
        <f t="shared" si="1521"/>
        <v>0</v>
      </c>
      <c r="AL151" s="60">
        <f t="shared" si="1522"/>
        <v>0</v>
      </c>
      <c r="AM151" s="142"/>
      <c r="AN151" s="139"/>
      <c r="AO151" s="60">
        <f t="shared" si="1523"/>
        <v>0</v>
      </c>
      <c r="AP151" s="60">
        <f t="shared" si="1524"/>
        <v>0</v>
      </c>
      <c r="AQ151" s="60">
        <f t="shared" si="1525"/>
        <v>0</v>
      </c>
      <c r="AR151" s="114">
        <f t="shared" ref="AR151" si="2261">IF($AR$7=0,0,$AR$7/$AR$6*AR150)</f>
        <v>0</v>
      </c>
      <c r="AS151" s="142"/>
      <c r="AT151" s="139"/>
      <c r="AU151" s="137"/>
      <c r="AV151" s="135"/>
      <c r="AW151" s="119"/>
      <c r="AX151" s="130"/>
      <c r="AY151" s="124"/>
      <c r="AZ151" s="124"/>
      <c r="BA151" s="124"/>
      <c r="BB151" s="124"/>
      <c r="BC151" s="124"/>
      <c r="BD151" s="124"/>
      <c r="BE151" s="124"/>
      <c r="BF151" s="117"/>
    </row>
    <row r="152" spans="1:58" ht="15" customHeight="1" x14ac:dyDescent="0.25">
      <c r="A152" s="145">
        <v>73</v>
      </c>
      <c r="B152" s="147" t="str">
        <f>'Popis studenata'!B74</f>
        <v xml:space="preserve"> </v>
      </c>
      <c r="C152" s="147">
        <f>'Popis studenata'!C74</f>
        <v>0</v>
      </c>
      <c r="D152" s="22" t="s">
        <v>19</v>
      </c>
      <c r="E152" s="23"/>
      <c r="F152" s="24"/>
      <c r="G152" s="24"/>
      <c r="H152" s="24"/>
      <c r="I152" s="143">
        <f t="shared" ref="I152" si="2262">IF((E153+F153+G153+H153)&gt;$J$4,"GREŠKA",E153+F153+G153+H153)</f>
        <v>0</v>
      </c>
      <c r="J152" s="138" t="str">
        <f t="shared" ref="J152" si="2263">IF(I152=0,"NE",(IF(I152&gt;=($J$4/2),"DA","NE")))</f>
        <v>NE</v>
      </c>
      <c r="K152" s="23"/>
      <c r="L152" s="24"/>
      <c r="M152" s="24"/>
      <c r="N152" s="24"/>
      <c r="O152" s="143">
        <f t="shared" ref="O152" si="2264">IF((K153+L153+M153+N153)&gt;$P$4,"GREŠKA",K153+L153+M153+N153)</f>
        <v>0</v>
      </c>
      <c r="P152" s="138" t="str">
        <f t="shared" ref="P152" si="2265">IF(O152=0,"NE",(IF(O152&gt;=($P$4/2),"DA","NE")))</f>
        <v>NE</v>
      </c>
      <c r="Q152" s="23"/>
      <c r="R152" s="24"/>
      <c r="S152" s="24"/>
      <c r="T152" s="24"/>
      <c r="U152" s="143">
        <f t="shared" ref="U152" si="2266">IF((Q153+R153+S153+T153)&gt;$V$4,"GREŠKA",Q153+R153+S153+T153)</f>
        <v>0</v>
      </c>
      <c r="V152" s="138" t="str">
        <f t="shared" ref="V152" si="2267">IF(U152=0,"NE",(IF(U152&gt;=($V$4/2),"DA","NE")))</f>
        <v>NE</v>
      </c>
      <c r="W152" s="23"/>
      <c r="X152" s="24"/>
      <c r="Y152" s="24"/>
      <c r="Z152" s="24"/>
      <c r="AA152" s="143">
        <f t="shared" ref="AA152" si="2268">IF((W153+X153+Y153+Z153)&gt;$AB$4,"GREŠKA",W153+X153+Y153+Z153)</f>
        <v>0</v>
      </c>
      <c r="AB152" s="138" t="str">
        <f t="shared" ref="AB152" si="2269">IF(AA152=0,"NE",(IF(AA152&gt;=($AB$4/2),"DA","NE")))</f>
        <v>NE</v>
      </c>
      <c r="AC152" s="23"/>
      <c r="AD152" s="24"/>
      <c r="AE152" s="24"/>
      <c r="AF152" s="24"/>
      <c r="AG152" s="143">
        <f t="shared" ref="AG152" si="2270">IF((AC153+AD153+AE153+AF153)&gt;$AH$4,"GREŠKA",AC153+AD153+AE153+AF153)</f>
        <v>0</v>
      </c>
      <c r="AH152" s="138" t="str">
        <f t="shared" ref="AH152" si="2271">IF(AG152=0,"NE",(IF(AG152&gt;=($AH$4/2),"DA","NE")))</f>
        <v>NE</v>
      </c>
      <c r="AI152" s="23"/>
      <c r="AJ152" s="24"/>
      <c r="AK152" s="24"/>
      <c r="AL152" s="24"/>
      <c r="AM152" s="141">
        <f t="shared" ref="AM152" si="2272">IF((AI153+AJ153+AK153+AL153)&gt;$AN$4,"GREŠKA",AI153+AJ153+AK153+AL153)</f>
        <v>0</v>
      </c>
      <c r="AN152" s="138" t="str">
        <f t="shared" ref="AN152" si="2273">IF(AM152=0,"NE",(IF(AM152&gt;=($AN$4/2),"DA","NE")))</f>
        <v>NE</v>
      </c>
      <c r="AO152" s="23"/>
      <c r="AP152" s="24"/>
      <c r="AQ152" s="24"/>
      <c r="AR152" s="24"/>
      <c r="AS152" s="141">
        <f t="shared" ref="AS152" si="2274">IF((AO153+AP153+AQ153+AR153)&gt;$AT$4,"GREŠKA",AO153+AP153+AQ153+AR153)</f>
        <v>0</v>
      </c>
      <c r="AT152" s="138" t="str">
        <f t="shared" ref="AT152" si="2275">IF(AS152=0,"NE",(IF(AS152&gt;=($AT$4/2),"DA","NE")))</f>
        <v>NE</v>
      </c>
      <c r="AU152" s="136">
        <f t="shared" ref="AU152" si="2276">IF(AND(J152="da",P152="da",V152="da",AB152="da",AH152="da",AN152="da",AT152="da"),I152+O152+U152+AA152+AS152+AM152+AG152,0)</f>
        <v>0</v>
      </c>
      <c r="AV152" s="134" t="str">
        <f t="shared" ref="AV152" si="2277">IF(OR(COUNTIF(J152:AT153,"ne")&gt;3,COUNTIF(J152:AT153,"ne")=0),"NE",COUNTIF(J152:AT153,"ne"))</f>
        <v>NE</v>
      </c>
      <c r="AW152" s="118" t="str">
        <f t="shared" ref="AW152" si="2278">IF(SUM(COUNTBLANK(E152:H152),COUNTBLANK(K152:N152),COUNTBLANK(Q152:T152),COUNTBLANK(W152:Z152),COUNTBLANK(AC152:AF152),COUNTBLANK(AI152:AL152),COUNTBLANK(AO152:AR152))=28,"NE","DA")</f>
        <v>NE</v>
      </c>
      <c r="AX152" s="129"/>
      <c r="AY152" s="123" t="str">
        <f>J152</f>
        <v>NE</v>
      </c>
      <c r="AZ152" s="123" t="str">
        <f>P152</f>
        <v>NE</v>
      </c>
      <c r="BA152" s="123" t="str">
        <f>V152</f>
        <v>NE</v>
      </c>
      <c r="BB152" s="123" t="str">
        <f>AB152</f>
        <v>NE</v>
      </c>
      <c r="BC152" s="123" t="str">
        <f>AH152</f>
        <v>NE</v>
      </c>
      <c r="BD152" s="123" t="str">
        <f>AN152</f>
        <v>NE</v>
      </c>
      <c r="BE152" s="123" t="str">
        <f>AT152</f>
        <v>NE</v>
      </c>
      <c r="BF152" s="116" t="str">
        <f t="shared" ref="BF152" si="2279">IF(AU152&lt;50, "NE",IF(AU152&lt;60,2,IF(AU152&lt;75,3,IF(AU152&lt;90,4,5))))</f>
        <v>NE</v>
      </c>
    </row>
    <row r="153" spans="1:58" ht="15.75" customHeight="1" thickBot="1" x14ac:dyDescent="0.3">
      <c r="A153" s="146"/>
      <c r="B153" s="148"/>
      <c r="C153" s="148"/>
      <c r="D153" s="27" t="s">
        <v>20</v>
      </c>
      <c r="E153" s="28">
        <f t="shared" ref="E153" si="2280">IF($E$7=0,0,$E$7/$E$6*E152)</f>
        <v>0</v>
      </c>
      <c r="F153" s="28">
        <f t="shared" ref="F153" si="2281">IF($F$7=0,0,$F$7/$F$6*F152)</f>
        <v>0</v>
      </c>
      <c r="G153" s="28">
        <f t="shared" ref="G153" si="2282">IF($G$7=0,0,$G$7/$G$6*G152)</f>
        <v>0</v>
      </c>
      <c r="H153" s="28">
        <f t="shared" ref="H153" si="2283">IF($H$7=0,0,$H$7/$H$6*H152)</f>
        <v>0</v>
      </c>
      <c r="I153" s="142"/>
      <c r="J153" s="139"/>
      <c r="K153" s="29">
        <f t="shared" ref="K153" si="2284">IF($K$7=0,0,$K$7/$K$6*K152)</f>
        <v>0</v>
      </c>
      <c r="L153" s="28">
        <f t="shared" ref="L153" si="2285">IF($L$7=0,0,$L$7/$L$6*L152)</f>
        <v>0</v>
      </c>
      <c r="M153" s="28">
        <f t="shared" ref="M153" si="2286">IF($M$7=0,0,$M$7/$M$6*M152)</f>
        <v>0</v>
      </c>
      <c r="N153" s="28">
        <f t="shared" ref="N153" si="2287">IF($N$7=0,0,$N$7/$N$6*N152)</f>
        <v>0</v>
      </c>
      <c r="O153" s="142"/>
      <c r="P153" s="139"/>
      <c r="Q153" s="29">
        <f t="shared" ref="Q153" si="2288">IF($Q$7=0,0,$Q$7/$Q$6*Q152)</f>
        <v>0</v>
      </c>
      <c r="R153" s="28">
        <f t="shared" ref="R153" si="2289">IF($R$7=0,0,$R$7/$R$6*R152)</f>
        <v>0</v>
      </c>
      <c r="S153" s="28">
        <f t="shared" ref="S153" si="2290">IF($S$7=0,0,$S$7/$S$6*S152)</f>
        <v>0</v>
      </c>
      <c r="T153" s="28">
        <f t="shared" ref="T153" si="2291">IF($T$7=0,0,$T$7/$T$6*T152)</f>
        <v>0</v>
      </c>
      <c r="U153" s="142"/>
      <c r="V153" s="139"/>
      <c r="W153" s="29">
        <f t="shared" ref="W153" si="2292">IF($W$7=0,0,$W$7/$W$6*W152)</f>
        <v>0</v>
      </c>
      <c r="X153" s="28">
        <f t="shared" ref="X153" si="2293">IF($X$7=0,0,$X$7/$X$6*X152)</f>
        <v>0</v>
      </c>
      <c r="Y153" s="28">
        <f t="shared" ref="Y153" si="2294">IF($Y$7=0,0,$Y$7/$Y$6*Y152)</f>
        <v>0</v>
      </c>
      <c r="Z153" s="28">
        <f t="shared" ref="Z153" si="2295">IF($Z$7=0,0,$Z$7/$Z$6*Z152)</f>
        <v>0</v>
      </c>
      <c r="AA153" s="142"/>
      <c r="AB153" s="139"/>
      <c r="AC153" s="29">
        <f t="shared" si="1515"/>
        <v>0</v>
      </c>
      <c r="AD153" s="28">
        <f t="shared" si="1516"/>
        <v>0</v>
      </c>
      <c r="AE153" s="28">
        <f t="shared" si="1517"/>
        <v>0</v>
      </c>
      <c r="AF153" s="28">
        <f t="shared" si="1518"/>
        <v>0</v>
      </c>
      <c r="AG153" s="144"/>
      <c r="AH153" s="140"/>
      <c r="AI153" s="60">
        <f t="shared" si="1519"/>
        <v>0</v>
      </c>
      <c r="AJ153" s="60">
        <f t="shared" si="1520"/>
        <v>0</v>
      </c>
      <c r="AK153" s="60">
        <f t="shared" si="1521"/>
        <v>0</v>
      </c>
      <c r="AL153" s="60">
        <f t="shared" si="1522"/>
        <v>0</v>
      </c>
      <c r="AM153" s="142"/>
      <c r="AN153" s="139"/>
      <c r="AO153" s="60">
        <f t="shared" si="1523"/>
        <v>0</v>
      </c>
      <c r="AP153" s="60">
        <f t="shared" si="1524"/>
        <v>0</v>
      </c>
      <c r="AQ153" s="60">
        <f t="shared" si="1525"/>
        <v>0</v>
      </c>
      <c r="AR153" s="114">
        <f t="shared" ref="AR153" si="2296">IF($AR$7=0,0,$AR$7/$AR$6*AR152)</f>
        <v>0</v>
      </c>
      <c r="AS153" s="142"/>
      <c r="AT153" s="139"/>
      <c r="AU153" s="137"/>
      <c r="AV153" s="135"/>
      <c r="AW153" s="119"/>
      <c r="AX153" s="130"/>
      <c r="AY153" s="124"/>
      <c r="AZ153" s="124"/>
      <c r="BA153" s="124"/>
      <c r="BB153" s="124"/>
      <c r="BC153" s="124"/>
      <c r="BD153" s="124"/>
      <c r="BE153" s="124"/>
      <c r="BF153" s="117"/>
    </row>
    <row r="154" spans="1:58" ht="15" customHeight="1" x14ac:dyDescent="0.25">
      <c r="A154" s="145">
        <v>74</v>
      </c>
      <c r="B154" s="147" t="str">
        <f>'Popis studenata'!B75</f>
        <v xml:space="preserve"> </v>
      </c>
      <c r="C154" s="147">
        <f>'Popis studenata'!C75</f>
        <v>0</v>
      </c>
      <c r="D154" s="22" t="s">
        <v>19</v>
      </c>
      <c r="E154" s="23"/>
      <c r="F154" s="24"/>
      <c r="G154" s="24"/>
      <c r="H154" s="24"/>
      <c r="I154" s="143">
        <f t="shared" ref="I154" si="2297">IF((E155+F155+G155+H155)&gt;$J$4,"GREŠKA",E155+F155+G155+H155)</f>
        <v>0</v>
      </c>
      <c r="J154" s="138" t="str">
        <f t="shared" ref="J154" si="2298">IF(I154=0,"NE",(IF(I154&gt;=($J$4/2),"DA","NE")))</f>
        <v>NE</v>
      </c>
      <c r="K154" s="23"/>
      <c r="L154" s="24"/>
      <c r="M154" s="24"/>
      <c r="N154" s="24"/>
      <c r="O154" s="143">
        <f t="shared" ref="O154" si="2299">IF((K155+L155+M155+N155)&gt;$P$4,"GREŠKA",K155+L155+M155+N155)</f>
        <v>0</v>
      </c>
      <c r="P154" s="138" t="str">
        <f t="shared" ref="P154" si="2300">IF(O154=0,"NE",(IF(O154&gt;=($P$4/2),"DA","NE")))</f>
        <v>NE</v>
      </c>
      <c r="Q154" s="23"/>
      <c r="R154" s="24"/>
      <c r="S154" s="24"/>
      <c r="T154" s="24"/>
      <c r="U154" s="143">
        <f t="shared" ref="U154" si="2301">IF((Q155+R155+S155+T155)&gt;$V$4,"GREŠKA",Q155+R155+S155+T155)</f>
        <v>0</v>
      </c>
      <c r="V154" s="138" t="str">
        <f t="shared" ref="V154" si="2302">IF(U154=0,"NE",(IF(U154&gt;=($V$4/2),"DA","NE")))</f>
        <v>NE</v>
      </c>
      <c r="W154" s="23"/>
      <c r="X154" s="24"/>
      <c r="Y154" s="24"/>
      <c r="Z154" s="24"/>
      <c r="AA154" s="143">
        <f t="shared" ref="AA154" si="2303">IF((W155+X155+Y155+Z155)&gt;$AB$4,"GREŠKA",W155+X155+Y155+Z155)</f>
        <v>0</v>
      </c>
      <c r="AB154" s="138" t="str">
        <f t="shared" ref="AB154" si="2304">IF(AA154=0,"NE",(IF(AA154&gt;=($AB$4/2),"DA","NE")))</f>
        <v>NE</v>
      </c>
      <c r="AC154" s="23"/>
      <c r="AD154" s="24"/>
      <c r="AE154" s="24"/>
      <c r="AF154" s="24"/>
      <c r="AG154" s="143">
        <f t="shared" ref="AG154" si="2305">IF((AC155+AD155+AE155+AF155)&gt;$AH$4,"GREŠKA",AC155+AD155+AE155+AF155)</f>
        <v>0</v>
      </c>
      <c r="AH154" s="138" t="str">
        <f t="shared" ref="AH154" si="2306">IF(AG154=0,"NE",(IF(AG154&gt;=($AH$4/2),"DA","NE")))</f>
        <v>NE</v>
      </c>
      <c r="AI154" s="23"/>
      <c r="AJ154" s="24"/>
      <c r="AK154" s="24"/>
      <c r="AL154" s="24"/>
      <c r="AM154" s="141">
        <f t="shared" ref="AM154" si="2307">IF((AI155+AJ155+AK155+AL155)&gt;$AN$4,"GREŠKA",AI155+AJ155+AK155+AL155)</f>
        <v>0</v>
      </c>
      <c r="AN154" s="138" t="str">
        <f t="shared" ref="AN154" si="2308">IF(AM154=0,"NE",(IF(AM154&gt;=($AN$4/2),"DA","NE")))</f>
        <v>NE</v>
      </c>
      <c r="AO154" s="23"/>
      <c r="AP154" s="24"/>
      <c r="AQ154" s="24"/>
      <c r="AR154" s="24"/>
      <c r="AS154" s="141">
        <f t="shared" ref="AS154" si="2309">IF((AO155+AP155+AQ155+AR155)&gt;$AT$4,"GREŠKA",AO155+AP155+AQ155+AR155)</f>
        <v>0</v>
      </c>
      <c r="AT154" s="138" t="str">
        <f t="shared" ref="AT154" si="2310">IF(AS154=0,"NE",(IF(AS154&gt;=($AT$4/2),"DA","NE")))</f>
        <v>NE</v>
      </c>
      <c r="AU154" s="136">
        <f t="shared" ref="AU154" si="2311">IF(AND(J154="da",P154="da",V154="da",AB154="da",AH154="da",AN154="da",AT154="da"),I154+O154+U154+AA154+AS154+AM154+AG154,0)</f>
        <v>0</v>
      </c>
      <c r="AV154" s="134" t="str">
        <f t="shared" ref="AV154" si="2312">IF(OR(COUNTIF(J154:AT155,"ne")&gt;3,COUNTIF(J154:AT155,"ne")=0),"NE",COUNTIF(J154:AT155,"ne"))</f>
        <v>NE</v>
      </c>
      <c r="AW154" s="118" t="str">
        <f t="shared" ref="AW154" si="2313">IF(SUM(COUNTBLANK(E154:H154),COUNTBLANK(K154:N154),COUNTBLANK(Q154:T154),COUNTBLANK(W154:Z154),COUNTBLANK(AC154:AF154),COUNTBLANK(AI154:AL154),COUNTBLANK(AO154:AR154))=28,"NE","DA")</f>
        <v>NE</v>
      </c>
      <c r="AX154" s="129"/>
      <c r="AY154" s="123" t="str">
        <f>J154</f>
        <v>NE</v>
      </c>
      <c r="AZ154" s="123" t="str">
        <f>P154</f>
        <v>NE</v>
      </c>
      <c r="BA154" s="123" t="str">
        <f>V154</f>
        <v>NE</v>
      </c>
      <c r="BB154" s="123" t="str">
        <f>AB154</f>
        <v>NE</v>
      </c>
      <c r="BC154" s="123" t="str">
        <f>AH154</f>
        <v>NE</v>
      </c>
      <c r="BD154" s="123" t="str">
        <f>AN154</f>
        <v>NE</v>
      </c>
      <c r="BE154" s="123" t="str">
        <f>AT154</f>
        <v>NE</v>
      </c>
      <c r="BF154" s="116" t="str">
        <f t="shared" ref="BF154" si="2314">IF(AU154&lt;50, "NE",IF(AU154&lt;60,2,IF(AU154&lt;75,3,IF(AU154&lt;90,4,5))))</f>
        <v>NE</v>
      </c>
    </row>
    <row r="155" spans="1:58" ht="15.75" customHeight="1" thickBot="1" x14ac:dyDescent="0.3">
      <c r="A155" s="146"/>
      <c r="B155" s="148"/>
      <c r="C155" s="148"/>
      <c r="D155" s="27" t="s">
        <v>20</v>
      </c>
      <c r="E155" s="28">
        <f t="shared" ref="E155" si="2315">IF($E$7=0,0,$E$7/$E$6*E154)</f>
        <v>0</v>
      </c>
      <c r="F155" s="28">
        <f t="shared" ref="F155" si="2316">IF($F$7=0,0,$F$7/$F$6*F154)</f>
        <v>0</v>
      </c>
      <c r="G155" s="28">
        <f t="shared" ref="G155" si="2317">IF($G$7=0,0,$G$7/$G$6*G154)</f>
        <v>0</v>
      </c>
      <c r="H155" s="28">
        <f t="shared" ref="H155" si="2318">IF($H$7=0,0,$H$7/$H$6*H154)</f>
        <v>0</v>
      </c>
      <c r="I155" s="142"/>
      <c r="J155" s="139"/>
      <c r="K155" s="29">
        <f t="shared" ref="K155" si="2319">IF($K$7=0,0,$K$7/$K$6*K154)</f>
        <v>0</v>
      </c>
      <c r="L155" s="28">
        <f t="shared" ref="L155" si="2320">IF($L$7=0,0,$L$7/$L$6*L154)</f>
        <v>0</v>
      </c>
      <c r="M155" s="28">
        <f t="shared" ref="M155" si="2321">IF($M$7=0,0,$M$7/$M$6*M154)</f>
        <v>0</v>
      </c>
      <c r="N155" s="28">
        <f t="shared" ref="N155" si="2322">IF($N$7=0,0,$N$7/$N$6*N154)</f>
        <v>0</v>
      </c>
      <c r="O155" s="142"/>
      <c r="P155" s="139"/>
      <c r="Q155" s="29">
        <f t="shared" ref="Q155" si="2323">IF($Q$7=0,0,$Q$7/$Q$6*Q154)</f>
        <v>0</v>
      </c>
      <c r="R155" s="28">
        <f t="shared" ref="R155" si="2324">IF($R$7=0,0,$R$7/$R$6*R154)</f>
        <v>0</v>
      </c>
      <c r="S155" s="28">
        <f t="shared" ref="S155" si="2325">IF($S$7=0,0,$S$7/$S$6*S154)</f>
        <v>0</v>
      </c>
      <c r="T155" s="28">
        <f t="shared" ref="T155" si="2326">IF($T$7=0,0,$T$7/$T$6*T154)</f>
        <v>0</v>
      </c>
      <c r="U155" s="142"/>
      <c r="V155" s="139"/>
      <c r="W155" s="29">
        <f t="shared" ref="W155" si="2327">IF($W$7=0,0,$W$7/$W$6*W154)</f>
        <v>0</v>
      </c>
      <c r="X155" s="28">
        <f t="shared" ref="X155" si="2328">IF($X$7=0,0,$X$7/$X$6*X154)</f>
        <v>0</v>
      </c>
      <c r="Y155" s="28">
        <f t="shared" ref="Y155" si="2329">IF($Y$7=0,0,$Y$7/$Y$6*Y154)</f>
        <v>0</v>
      </c>
      <c r="Z155" s="28">
        <f t="shared" ref="Z155" si="2330">IF($Z$7=0,0,$Z$7/$Z$6*Z154)</f>
        <v>0</v>
      </c>
      <c r="AA155" s="142"/>
      <c r="AB155" s="139"/>
      <c r="AC155" s="29">
        <f t="shared" si="1515"/>
        <v>0</v>
      </c>
      <c r="AD155" s="28">
        <f t="shared" si="1516"/>
        <v>0</v>
      </c>
      <c r="AE155" s="28">
        <f t="shared" si="1517"/>
        <v>0</v>
      </c>
      <c r="AF155" s="28">
        <f t="shared" si="1518"/>
        <v>0</v>
      </c>
      <c r="AG155" s="144"/>
      <c r="AH155" s="140"/>
      <c r="AI155" s="60">
        <f t="shared" si="1519"/>
        <v>0</v>
      </c>
      <c r="AJ155" s="60">
        <f t="shared" si="1520"/>
        <v>0</v>
      </c>
      <c r="AK155" s="60">
        <f t="shared" si="1521"/>
        <v>0</v>
      </c>
      <c r="AL155" s="60">
        <f t="shared" si="1522"/>
        <v>0</v>
      </c>
      <c r="AM155" s="142"/>
      <c r="AN155" s="139"/>
      <c r="AO155" s="60">
        <f t="shared" si="1523"/>
        <v>0</v>
      </c>
      <c r="AP155" s="60">
        <f t="shared" si="1524"/>
        <v>0</v>
      </c>
      <c r="AQ155" s="60">
        <f t="shared" si="1525"/>
        <v>0</v>
      </c>
      <c r="AR155" s="114">
        <f t="shared" ref="AR155" si="2331">IF($AR$7=0,0,$AR$7/$AR$6*AR154)</f>
        <v>0</v>
      </c>
      <c r="AS155" s="142"/>
      <c r="AT155" s="139"/>
      <c r="AU155" s="137"/>
      <c r="AV155" s="135"/>
      <c r="AW155" s="119"/>
      <c r="AX155" s="130"/>
      <c r="AY155" s="124"/>
      <c r="AZ155" s="124"/>
      <c r="BA155" s="124"/>
      <c r="BB155" s="124"/>
      <c r="BC155" s="124"/>
      <c r="BD155" s="124"/>
      <c r="BE155" s="124"/>
      <c r="BF155" s="117"/>
    </row>
    <row r="156" spans="1:58" ht="15" customHeight="1" x14ac:dyDescent="0.25">
      <c r="A156" s="145">
        <v>75</v>
      </c>
      <c r="B156" s="147" t="str">
        <f>'Popis studenata'!B76</f>
        <v xml:space="preserve"> </v>
      </c>
      <c r="C156" s="147">
        <f>'Popis studenata'!C76</f>
        <v>0</v>
      </c>
      <c r="D156" s="22" t="s">
        <v>19</v>
      </c>
      <c r="E156" s="23"/>
      <c r="F156" s="24"/>
      <c r="G156" s="24"/>
      <c r="H156" s="24"/>
      <c r="I156" s="143">
        <f t="shared" ref="I156" si="2332">IF((E157+F157+G157+H157)&gt;$J$4,"GREŠKA",E157+F157+G157+H157)</f>
        <v>0</v>
      </c>
      <c r="J156" s="138" t="str">
        <f t="shared" ref="J156" si="2333">IF(I156=0,"NE",(IF(I156&gt;=($J$4/2),"DA","NE")))</f>
        <v>NE</v>
      </c>
      <c r="K156" s="23"/>
      <c r="L156" s="24"/>
      <c r="M156" s="24"/>
      <c r="N156" s="24"/>
      <c r="O156" s="143">
        <f t="shared" ref="O156" si="2334">IF((K157+L157+M157+N157)&gt;$P$4,"GREŠKA",K157+L157+M157+N157)</f>
        <v>0</v>
      </c>
      <c r="P156" s="138" t="str">
        <f t="shared" ref="P156" si="2335">IF(O156=0,"NE",(IF(O156&gt;=($P$4/2),"DA","NE")))</f>
        <v>NE</v>
      </c>
      <c r="Q156" s="23"/>
      <c r="R156" s="24"/>
      <c r="S156" s="24"/>
      <c r="T156" s="24"/>
      <c r="U156" s="143">
        <f t="shared" ref="U156" si="2336">IF((Q157+R157+S157+T157)&gt;$V$4,"GREŠKA",Q157+R157+S157+T157)</f>
        <v>0</v>
      </c>
      <c r="V156" s="138" t="str">
        <f t="shared" ref="V156" si="2337">IF(U156=0,"NE",(IF(U156&gt;=($V$4/2),"DA","NE")))</f>
        <v>NE</v>
      </c>
      <c r="W156" s="23"/>
      <c r="X156" s="24"/>
      <c r="Y156" s="24"/>
      <c r="Z156" s="24"/>
      <c r="AA156" s="143">
        <f t="shared" ref="AA156" si="2338">IF((W157+X157+Y157+Z157)&gt;$AB$4,"GREŠKA",W157+X157+Y157+Z157)</f>
        <v>0</v>
      </c>
      <c r="AB156" s="138" t="str">
        <f t="shared" ref="AB156" si="2339">IF(AA156=0,"NE",(IF(AA156&gt;=($AB$4/2),"DA","NE")))</f>
        <v>NE</v>
      </c>
      <c r="AC156" s="23"/>
      <c r="AD156" s="24"/>
      <c r="AE156" s="24"/>
      <c r="AF156" s="24"/>
      <c r="AG156" s="143">
        <f t="shared" ref="AG156" si="2340">IF((AC157+AD157+AE157+AF157)&gt;$AH$4,"GREŠKA",AC157+AD157+AE157+AF157)</f>
        <v>0</v>
      </c>
      <c r="AH156" s="138" t="str">
        <f t="shared" ref="AH156" si="2341">IF(AG156=0,"NE",(IF(AG156&gt;=($AH$4/2),"DA","NE")))</f>
        <v>NE</v>
      </c>
      <c r="AI156" s="23"/>
      <c r="AJ156" s="24"/>
      <c r="AK156" s="24"/>
      <c r="AL156" s="24"/>
      <c r="AM156" s="141">
        <f t="shared" ref="AM156" si="2342">IF((AI157+AJ157+AK157+AL157)&gt;$AN$4,"GREŠKA",AI157+AJ157+AK157+AL157)</f>
        <v>0</v>
      </c>
      <c r="AN156" s="138" t="str">
        <f t="shared" ref="AN156" si="2343">IF(AM156=0,"NE",(IF(AM156&gt;=($AN$4/2),"DA","NE")))</f>
        <v>NE</v>
      </c>
      <c r="AO156" s="23"/>
      <c r="AP156" s="24"/>
      <c r="AQ156" s="24"/>
      <c r="AR156" s="24"/>
      <c r="AS156" s="141">
        <f t="shared" ref="AS156" si="2344">IF((AO157+AP157+AQ157+AR157)&gt;$AT$4,"GREŠKA",AO157+AP157+AQ157+AR157)</f>
        <v>0</v>
      </c>
      <c r="AT156" s="138" t="str">
        <f t="shared" ref="AT156" si="2345">IF(AS156=0,"NE",(IF(AS156&gt;=($AT$4/2),"DA","NE")))</f>
        <v>NE</v>
      </c>
      <c r="AU156" s="136">
        <f t="shared" ref="AU156" si="2346">IF(AND(J156="da",P156="da",V156="da",AB156="da",AH156="da",AN156="da",AT156="da"),I156+O156+U156+AA156+AS156+AM156+AG156,0)</f>
        <v>0</v>
      </c>
      <c r="AV156" s="134" t="str">
        <f t="shared" ref="AV156" si="2347">IF(OR(COUNTIF(J156:AT157,"ne")&gt;3,COUNTIF(J156:AT157,"ne")=0),"NE",COUNTIF(J156:AT157,"ne"))</f>
        <v>NE</v>
      </c>
      <c r="AW156" s="118" t="str">
        <f t="shared" ref="AW156" si="2348">IF(SUM(COUNTBLANK(E156:H156),COUNTBLANK(K156:N156),COUNTBLANK(Q156:T156),COUNTBLANK(W156:Z156),COUNTBLANK(AC156:AF156),COUNTBLANK(AI156:AL156),COUNTBLANK(AO156:AR156))=28,"NE","DA")</f>
        <v>NE</v>
      </c>
      <c r="AX156" s="129"/>
      <c r="AY156" s="123" t="str">
        <f>J156</f>
        <v>NE</v>
      </c>
      <c r="AZ156" s="123" t="str">
        <f>P156</f>
        <v>NE</v>
      </c>
      <c r="BA156" s="123" t="str">
        <f>V156</f>
        <v>NE</v>
      </c>
      <c r="BB156" s="123" t="str">
        <f>AB156</f>
        <v>NE</v>
      </c>
      <c r="BC156" s="123" t="str">
        <f>AH156</f>
        <v>NE</v>
      </c>
      <c r="BD156" s="123" t="str">
        <f>AN156</f>
        <v>NE</v>
      </c>
      <c r="BE156" s="123" t="str">
        <f>AT156</f>
        <v>NE</v>
      </c>
      <c r="BF156" s="116" t="str">
        <f t="shared" ref="BF156" si="2349">IF(AU156&lt;50, "NE",IF(AU156&lt;60,2,IF(AU156&lt;75,3,IF(AU156&lt;90,4,5))))</f>
        <v>NE</v>
      </c>
    </row>
    <row r="157" spans="1:58" ht="15.75" customHeight="1" thickBot="1" x14ac:dyDescent="0.3">
      <c r="A157" s="146"/>
      <c r="B157" s="148"/>
      <c r="C157" s="148"/>
      <c r="D157" s="27" t="s">
        <v>20</v>
      </c>
      <c r="E157" s="28">
        <f t="shared" ref="E157" si="2350">IF($E$7=0,0,$E$7/$E$6*E156)</f>
        <v>0</v>
      </c>
      <c r="F157" s="28">
        <f t="shared" ref="F157" si="2351">IF($F$7=0,0,$F$7/$F$6*F156)</f>
        <v>0</v>
      </c>
      <c r="G157" s="28">
        <f t="shared" ref="G157" si="2352">IF($G$7=0,0,$G$7/$G$6*G156)</f>
        <v>0</v>
      </c>
      <c r="H157" s="28">
        <f t="shared" ref="H157" si="2353">IF($H$7=0,0,$H$7/$H$6*H156)</f>
        <v>0</v>
      </c>
      <c r="I157" s="142"/>
      <c r="J157" s="139"/>
      <c r="K157" s="29">
        <f t="shared" ref="K157" si="2354">IF($K$7=0,0,$K$7/$K$6*K156)</f>
        <v>0</v>
      </c>
      <c r="L157" s="28">
        <f t="shared" ref="L157" si="2355">IF($L$7=0,0,$L$7/$L$6*L156)</f>
        <v>0</v>
      </c>
      <c r="M157" s="28">
        <f t="shared" ref="M157" si="2356">IF($M$7=0,0,$M$7/$M$6*M156)</f>
        <v>0</v>
      </c>
      <c r="N157" s="28">
        <f t="shared" ref="N157" si="2357">IF($N$7=0,0,$N$7/$N$6*N156)</f>
        <v>0</v>
      </c>
      <c r="O157" s="142"/>
      <c r="P157" s="139"/>
      <c r="Q157" s="29">
        <f t="shared" ref="Q157" si="2358">IF($Q$7=0,0,$Q$7/$Q$6*Q156)</f>
        <v>0</v>
      </c>
      <c r="R157" s="28">
        <f t="shared" ref="R157" si="2359">IF($R$7=0,0,$R$7/$R$6*R156)</f>
        <v>0</v>
      </c>
      <c r="S157" s="28">
        <f t="shared" ref="S157" si="2360">IF($S$7=0,0,$S$7/$S$6*S156)</f>
        <v>0</v>
      </c>
      <c r="T157" s="28">
        <f t="shared" ref="T157" si="2361">IF($T$7=0,0,$T$7/$T$6*T156)</f>
        <v>0</v>
      </c>
      <c r="U157" s="142"/>
      <c r="V157" s="139"/>
      <c r="W157" s="29">
        <f t="shared" ref="W157" si="2362">IF($W$7=0,0,$W$7/$W$6*W156)</f>
        <v>0</v>
      </c>
      <c r="X157" s="28">
        <f t="shared" ref="X157" si="2363">IF($X$7=0,0,$X$7/$X$6*X156)</f>
        <v>0</v>
      </c>
      <c r="Y157" s="28">
        <f t="shared" ref="Y157" si="2364">IF($Y$7=0,0,$Y$7/$Y$6*Y156)</f>
        <v>0</v>
      </c>
      <c r="Z157" s="28">
        <f t="shared" ref="Z157" si="2365">IF($Z$7=0,0,$Z$7/$Z$6*Z156)</f>
        <v>0</v>
      </c>
      <c r="AA157" s="142"/>
      <c r="AB157" s="139"/>
      <c r="AC157" s="29">
        <f t="shared" si="1515"/>
        <v>0</v>
      </c>
      <c r="AD157" s="28">
        <f t="shared" si="1516"/>
        <v>0</v>
      </c>
      <c r="AE157" s="28">
        <f t="shared" si="1517"/>
        <v>0</v>
      </c>
      <c r="AF157" s="28">
        <f t="shared" si="1518"/>
        <v>0</v>
      </c>
      <c r="AG157" s="144"/>
      <c r="AH157" s="140"/>
      <c r="AI157" s="60">
        <f t="shared" si="1519"/>
        <v>0</v>
      </c>
      <c r="AJ157" s="60">
        <f t="shared" si="1520"/>
        <v>0</v>
      </c>
      <c r="AK157" s="60">
        <f t="shared" si="1521"/>
        <v>0</v>
      </c>
      <c r="AL157" s="60">
        <f t="shared" si="1522"/>
        <v>0</v>
      </c>
      <c r="AM157" s="142"/>
      <c r="AN157" s="139"/>
      <c r="AO157" s="60">
        <f t="shared" si="1523"/>
        <v>0</v>
      </c>
      <c r="AP157" s="60">
        <f t="shared" si="1524"/>
        <v>0</v>
      </c>
      <c r="AQ157" s="60">
        <f t="shared" si="1525"/>
        <v>0</v>
      </c>
      <c r="AR157" s="114">
        <f t="shared" ref="AR157" si="2366">IF($AR$7=0,0,$AR$7/$AR$6*AR156)</f>
        <v>0</v>
      </c>
      <c r="AS157" s="142"/>
      <c r="AT157" s="139"/>
      <c r="AU157" s="137"/>
      <c r="AV157" s="135"/>
      <c r="AW157" s="119"/>
      <c r="AX157" s="130"/>
      <c r="AY157" s="124"/>
      <c r="AZ157" s="124"/>
      <c r="BA157" s="124"/>
      <c r="BB157" s="124"/>
      <c r="BC157" s="124"/>
      <c r="BD157" s="124"/>
      <c r="BE157" s="124"/>
      <c r="BF157" s="117"/>
    </row>
    <row r="158" spans="1:58" ht="15" customHeight="1" x14ac:dyDescent="0.25">
      <c r="A158" s="145">
        <v>76</v>
      </c>
      <c r="B158" s="147" t="str">
        <f>'Popis studenata'!B77</f>
        <v xml:space="preserve"> </v>
      </c>
      <c r="C158" s="147">
        <f>'Popis studenata'!C77</f>
        <v>0</v>
      </c>
      <c r="D158" s="22" t="s">
        <v>19</v>
      </c>
      <c r="E158" s="23"/>
      <c r="F158" s="24"/>
      <c r="G158" s="24"/>
      <c r="H158" s="24"/>
      <c r="I158" s="143">
        <f t="shared" ref="I158" si="2367">IF((E159+F159+G159+H159)&gt;$J$4,"GREŠKA",E159+F159+G159+H159)</f>
        <v>0</v>
      </c>
      <c r="J158" s="138" t="str">
        <f t="shared" ref="J158" si="2368">IF(I158=0,"NE",(IF(I158&gt;=($J$4/2),"DA","NE")))</f>
        <v>NE</v>
      </c>
      <c r="K158" s="23"/>
      <c r="L158" s="24"/>
      <c r="M158" s="24"/>
      <c r="N158" s="24"/>
      <c r="O158" s="143">
        <f t="shared" ref="O158" si="2369">IF((K159+L159+M159+N159)&gt;$P$4,"GREŠKA",K159+L159+M159+N159)</f>
        <v>0</v>
      </c>
      <c r="P158" s="138" t="str">
        <f t="shared" ref="P158" si="2370">IF(O158=0,"NE",(IF(O158&gt;=($P$4/2),"DA","NE")))</f>
        <v>NE</v>
      </c>
      <c r="Q158" s="23"/>
      <c r="R158" s="24"/>
      <c r="S158" s="24"/>
      <c r="T158" s="24"/>
      <c r="U158" s="143">
        <f t="shared" ref="U158" si="2371">IF((Q159+R159+S159+T159)&gt;$V$4,"GREŠKA",Q159+R159+S159+T159)</f>
        <v>0</v>
      </c>
      <c r="V158" s="138" t="str">
        <f t="shared" ref="V158" si="2372">IF(U158=0,"NE",(IF(U158&gt;=($V$4/2),"DA","NE")))</f>
        <v>NE</v>
      </c>
      <c r="W158" s="23"/>
      <c r="X158" s="24"/>
      <c r="Y158" s="24"/>
      <c r="Z158" s="24"/>
      <c r="AA158" s="143">
        <f t="shared" ref="AA158" si="2373">IF((W159+X159+Y159+Z159)&gt;$AB$4,"GREŠKA",W159+X159+Y159+Z159)</f>
        <v>0</v>
      </c>
      <c r="AB158" s="138" t="str">
        <f t="shared" ref="AB158" si="2374">IF(AA158=0,"NE",(IF(AA158&gt;=($AB$4/2),"DA","NE")))</f>
        <v>NE</v>
      </c>
      <c r="AC158" s="23"/>
      <c r="AD158" s="24"/>
      <c r="AE158" s="24"/>
      <c r="AF158" s="24"/>
      <c r="AG158" s="143">
        <f t="shared" ref="AG158" si="2375">IF((AC159+AD159+AE159+AF159)&gt;$AH$4,"GREŠKA",AC159+AD159+AE159+AF159)</f>
        <v>0</v>
      </c>
      <c r="AH158" s="138" t="str">
        <f t="shared" ref="AH158" si="2376">IF(AG158=0,"NE",(IF(AG158&gt;=($AH$4/2),"DA","NE")))</f>
        <v>NE</v>
      </c>
      <c r="AI158" s="23"/>
      <c r="AJ158" s="24"/>
      <c r="AK158" s="24"/>
      <c r="AL158" s="24"/>
      <c r="AM158" s="141">
        <f t="shared" ref="AM158" si="2377">IF((AI159+AJ159+AK159+AL159)&gt;$AN$4,"GREŠKA",AI159+AJ159+AK159+AL159)</f>
        <v>0</v>
      </c>
      <c r="AN158" s="138" t="str">
        <f t="shared" ref="AN158" si="2378">IF(AM158=0,"NE",(IF(AM158&gt;=($AN$4/2),"DA","NE")))</f>
        <v>NE</v>
      </c>
      <c r="AO158" s="23"/>
      <c r="AP158" s="24"/>
      <c r="AQ158" s="24"/>
      <c r="AR158" s="24"/>
      <c r="AS158" s="141">
        <f t="shared" ref="AS158" si="2379">IF((AO159+AP159+AQ159+AR159)&gt;$AT$4,"GREŠKA",AO159+AP159+AQ159+AR159)</f>
        <v>0</v>
      </c>
      <c r="AT158" s="138" t="str">
        <f t="shared" ref="AT158" si="2380">IF(AS158=0,"NE",(IF(AS158&gt;=($AT$4/2),"DA","NE")))</f>
        <v>NE</v>
      </c>
      <c r="AU158" s="136">
        <f t="shared" ref="AU158" si="2381">IF(AND(J158="da",P158="da",V158="da",AB158="da",AH158="da",AN158="da",AT158="da"),I158+O158+U158+AA158+AS158+AM158+AG158,0)</f>
        <v>0</v>
      </c>
      <c r="AV158" s="134" t="str">
        <f t="shared" ref="AV158" si="2382">IF(OR(COUNTIF(J158:AT159,"ne")&gt;3,COUNTIF(J158:AT159,"ne")=0),"NE",COUNTIF(J158:AT159,"ne"))</f>
        <v>NE</v>
      </c>
      <c r="AW158" s="118" t="str">
        <f t="shared" ref="AW158" si="2383">IF(SUM(COUNTBLANK(E158:H158),COUNTBLANK(K158:N158),COUNTBLANK(Q158:T158),COUNTBLANK(W158:Z158),COUNTBLANK(AC158:AF158),COUNTBLANK(AI158:AL158),COUNTBLANK(AO158:AR158))=28,"NE","DA")</f>
        <v>NE</v>
      </c>
      <c r="AX158" s="129"/>
      <c r="AY158" s="123" t="str">
        <f>J158</f>
        <v>NE</v>
      </c>
      <c r="AZ158" s="123" t="str">
        <f>P158</f>
        <v>NE</v>
      </c>
      <c r="BA158" s="123" t="str">
        <f>V158</f>
        <v>NE</v>
      </c>
      <c r="BB158" s="123" t="str">
        <f>AB158</f>
        <v>NE</v>
      </c>
      <c r="BC158" s="123" t="str">
        <f>AH158</f>
        <v>NE</v>
      </c>
      <c r="BD158" s="123" t="str">
        <f>AN158</f>
        <v>NE</v>
      </c>
      <c r="BE158" s="123" t="str">
        <f>AT158</f>
        <v>NE</v>
      </c>
      <c r="BF158" s="116" t="str">
        <f t="shared" ref="BF158" si="2384">IF(AU158&lt;50, "NE",IF(AU158&lt;60,2,IF(AU158&lt;75,3,IF(AU158&lt;90,4,5))))</f>
        <v>NE</v>
      </c>
    </row>
    <row r="159" spans="1:58" ht="15.75" customHeight="1" thickBot="1" x14ac:dyDescent="0.3">
      <c r="A159" s="146"/>
      <c r="B159" s="148"/>
      <c r="C159" s="148"/>
      <c r="D159" s="27" t="s">
        <v>20</v>
      </c>
      <c r="E159" s="28">
        <f t="shared" ref="E159" si="2385">IF($E$7=0,0,$E$7/$E$6*E158)</f>
        <v>0</v>
      </c>
      <c r="F159" s="28">
        <f t="shared" ref="F159" si="2386">IF($F$7=0,0,$F$7/$F$6*F158)</f>
        <v>0</v>
      </c>
      <c r="G159" s="28">
        <f t="shared" ref="G159" si="2387">IF($G$7=0,0,$G$7/$G$6*G158)</f>
        <v>0</v>
      </c>
      <c r="H159" s="28">
        <f t="shared" ref="H159" si="2388">IF($H$7=0,0,$H$7/$H$6*H158)</f>
        <v>0</v>
      </c>
      <c r="I159" s="142"/>
      <c r="J159" s="139"/>
      <c r="K159" s="29">
        <f t="shared" ref="K159" si="2389">IF($K$7=0,0,$K$7/$K$6*K158)</f>
        <v>0</v>
      </c>
      <c r="L159" s="28">
        <f t="shared" ref="L159" si="2390">IF($L$7=0,0,$L$7/$L$6*L158)</f>
        <v>0</v>
      </c>
      <c r="M159" s="28">
        <f t="shared" ref="M159" si="2391">IF($M$7=0,0,$M$7/$M$6*M158)</f>
        <v>0</v>
      </c>
      <c r="N159" s="28">
        <f t="shared" ref="N159" si="2392">IF($N$7=0,0,$N$7/$N$6*N158)</f>
        <v>0</v>
      </c>
      <c r="O159" s="142"/>
      <c r="P159" s="139"/>
      <c r="Q159" s="29">
        <f t="shared" ref="Q159" si="2393">IF($Q$7=0,0,$Q$7/$Q$6*Q158)</f>
        <v>0</v>
      </c>
      <c r="R159" s="28">
        <f t="shared" ref="R159" si="2394">IF($R$7=0,0,$R$7/$R$6*R158)</f>
        <v>0</v>
      </c>
      <c r="S159" s="28">
        <f t="shared" ref="S159" si="2395">IF($S$7=0,0,$S$7/$S$6*S158)</f>
        <v>0</v>
      </c>
      <c r="T159" s="28">
        <f t="shared" ref="T159" si="2396">IF($T$7=0,0,$T$7/$T$6*T158)</f>
        <v>0</v>
      </c>
      <c r="U159" s="142"/>
      <c r="V159" s="139"/>
      <c r="W159" s="29">
        <f t="shared" ref="W159" si="2397">IF($W$7=0,0,$W$7/$W$6*W158)</f>
        <v>0</v>
      </c>
      <c r="X159" s="28">
        <f t="shared" ref="X159" si="2398">IF($X$7=0,0,$X$7/$X$6*X158)</f>
        <v>0</v>
      </c>
      <c r="Y159" s="28">
        <f t="shared" ref="Y159" si="2399">IF($Y$7=0,0,$Y$7/$Y$6*Y158)</f>
        <v>0</v>
      </c>
      <c r="Z159" s="28">
        <f t="shared" ref="Z159" si="2400">IF($Z$7=0,0,$Z$7/$Z$6*Z158)</f>
        <v>0</v>
      </c>
      <c r="AA159" s="142"/>
      <c r="AB159" s="139"/>
      <c r="AC159" s="29">
        <f t="shared" si="1515"/>
        <v>0</v>
      </c>
      <c r="AD159" s="28">
        <f t="shared" si="1516"/>
        <v>0</v>
      </c>
      <c r="AE159" s="28">
        <f t="shared" si="1517"/>
        <v>0</v>
      </c>
      <c r="AF159" s="28">
        <f t="shared" si="1518"/>
        <v>0</v>
      </c>
      <c r="AG159" s="144"/>
      <c r="AH159" s="140"/>
      <c r="AI159" s="60">
        <f t="shared" si="1519"/>
        <v>0</v>
      </c>
      <c r="AJ159" s="60">
        <f t="shared" si="1520"/>
        <v>0</v>
      </c>
      <c r="AK159" s="60">
        <f t="shared" si="1521"/>
        <v>0</v>
      </c>
      <c r="AL159" s="60">
        <f t="shared" si="1522"/>
        <v>0</v>
      </c>
      <c r="AM159" s="142"/>
      <c r="AN159" s="139"/>
      <c r="AO159" s="60">
        <f t="shared" si="1523"/>
        <v>0</v>
      </c>
      <c r="AP159" s="60">
        <f t="shared" si="1524"/>
        <v>0</v>
      </c>
      <c r="AQ159" s="60">
        <f t="shared" si="1525"/>
        <v>0</v>
      </c>
      <c r="AR159" s="114">
        <f t="shared" ref="AR159" si="2401">IF($AR$7=0,0,$AR$7/$AR$6*AR158)</f>
        <v>0</v>
      </c>
      <c r="AS159" s="142"/>
      <c r="AT159" s="139"/>
      <c r="AU159" s="137"/>
      <c r="AV159" s="135"/>
      <c r="AW159" s="119"/>
      <c r="AX159" s="130"/>
      <c r="AY159" s="124"/>
      <c r="AZ159" s="124"/>
      <c r="BA159" s="124"/>
      <c r="BB159" s="124"/>
      <c r="BC159" s="124"/>
      <c r="BD159" s="124"/>
      <c r="BE159" s="124"/>
      <c r="BF159" s="117"/>
    </row>
    <row r="160" spans="1:58" ht="15" customHeight="1" x14ac:dyDescent="0.25">
      <c r="A160" s="145">
        <v>77</v>
      </c>
      <c r="B160" s="147" t="str">
        <f>'Popis studenata'!B78</f>
        <v xml:space="preserve"> </v>
      </c>
      <c r="C160" s="147">
        <f>'Popis studenata'!C78</f>
        <v>0</v>
      </c>
      <c r="D160" s="22" t="s">
        <v>19</v>
      </c>
      <c r="E160" s="23"/>
      <c r="F160" s="24"/>
      <c r="G160" s="24"/>
      <c r="H160" s="24"/>
      <c r="I160" s="143">
        <f t="shared" ref="I160" si="2402">IF((E161+F161+G161+H161)&gt;$J$4,"GREŠKA",E161+F161+G161+H161)</f>
        <v>0</v>
      </c>
      <c r="J160" s="138" t="str">
        <f t="shared" ref="J160" si="2403">IF(I160=0,"NE",(IF(I160&gt;=($J$4/2),"DA","NE")))</f>
        <v>NE</v>
      </c>
      <c r="K160" s="23"/>
      <c r="L160" s="24"/>
      <c r="M160" s="24"/>
      <c r="N160" s="24"/>
      <c r="O160" s="143">
        <f t="shared" ref="O160" si="2404">IF((K161+L161+M161+N161)&gt;$P$4,"GREŠKA",K161+L161+M161+N161)</f>
        <v>0</v>
      </c>
      <c r="P160" s="138" t="str">
        <f t="shared" ref="P160" si="2405">IF(O160=0,"NE",(IF(O160&gt;=($P$4/2),"DA","NE")))</f>
        <v>NE</v>
      </c>
      <c r="Q160" s="23"/>
      <c r="R160" s="24"/>
      <c r="S160" s="24"/>
      <c r="T160" s="24"/>
      <c r="U160" s="143">
        <f t="shared" ref="U160" si="2406">IF((Q161+R161+S161+T161)&gt;$V$4,"GREŠKA",Q161+R161+S161+T161)</f>
        <v>0</v>
      </c>
      <c r="V160" s="138" t="str">
        <f t="shared" ref="V160" si="2407">IF(U160=0,"NE",(IF(U160&gt;=($V$4/2),"DA","NE")))</f>
        <v>NE</v>
      </c>
      <c r="W160" s="23"/>
      <c r="X160" s="24"/>
      <c r="Y160" s="24"/>
      <c r="Z160" s="24"/>
      <c r="AA160" s="143">
        <f t="shared" ref="AA160" si="2408">IF((W161+X161+Y161+Z161)&gt;$AB$4,"GREŠKA",W161+X161+Y161+Z161)</f>
        <v>0</v>
      </c>
      <c r="AB160" s="138" t="str">
        <f t="shared" ref="AB160" si="2409">IF(AA160=0,"NE",(IF(AA160&gt;=($AB$4/2),"DA","NE")))</f>
        <v>NE</v>
      </c>
      <c r="AC160" s="23"/>
      <c r="AD160" s="24"/>
      <c r="AE160" s="24"/>
      <c r="AF160" s="24"/>
      <c r="AG160" s="143">
        <f t="shared" ref="AG160" si="2410">IF((AC161+AD161+AE161+AF161)&gt;$AH$4,"GREŠKA",AC161+AD161+AE161+AF161)</f>
        <v>0</v>
      </c>
      <c r="AH160" s="138" t="str">
        <f t="shared" ref="AH160" si="2411">IF(AG160=0,"NE",(IF(AG160&gt;=($AH$4/2),"DA","NE")))</f>
        <v>NE</v>
      </c>
      <c r="AI160" s="23"/>
      <c r="AJ160" s="24"/>
      <c r="AK160" s="24"/>
      <c r="AL160" s="24"/>
      <c r="AM160" s="141">
        <f t="shared" ref="AM160" si="2412">IF((AI161+AJ161+AK161+AL161)&gt;$AN$4,"GREŠKA",AI161+AJ161+AK161+AL161)</f>
        <v>0</v>
      </c>
      <c r="AN160" s="138" t="str">
        <f t="shared" ref="AN160" si="2413">IF(AM160=0,"NE",(IF(AM160&gt;=($AN$4/2),"DA","NE")))</f>
        <v>NE</v>
      </c>
      <c r="AO160" s="23"/>
      <c r="AP160" s="24"/>
      <c r="AQ160" s="24"/>
      <c r="AR160" s="24"/>
      <c r="AS160" s="141">
        <f t="shared" ref="AS160" si="2414">IF((AO161+AP161+AQ161+AR161)&gt;$AT$4,"GREŠKA",AO161+AP161+AQ161+AR161)</f>
        <v>0</v>
      </c>
      <c r="AT160" s="138" t="str">
        <f t="shared" ref="AT160" si="2415">IF(AS160=0,"NE",(IF(AS160&gt;=($AT$4/2),"DA","NE")))</f>
        <v>NE</v>
      </c>
      <c r="AU160" s="136">
        <f t="shared" ref="AU160" si="2416">IF(AND(J160="da",P160="da",V160="da",AB160="da",AH160="da",AN160="da",AT160="da"),I160+O160+U160+AA160+AS160+AM160+AG160,0)</f>
        <v>0</v>
      </c>
      <c r="AV160" s="134" t="str">
        <f t="shared" ref="AV160" si="2417">IF(OR(COUNTIF(J160:AT161,"ne")&gt;3,COUNTIF(J160:AT161,"ne")=0),"NE",COUNTIF(J160:AT161,"ne"))</f>
        <v>NE</v>
      </c>
      <c r="AW160" s="118" t="str">
        <f t="shared" ref="AW160" si="2418">IF(SUM(COUNTBLANK(E160:H160),COUNTBLANK(K160:N160),COUNTBLANK(Q160:T160),COUNTBLANK(W160:Z160),COUNTBLANK(AC160:AF160),COUNTBLANK(AI160:AL160),COUNTBLANK(AO160:AR160))=28,"NE","DA")</f>
        <v>NE</v>
      </c>
      <c r="AX160" s="129"/>
      <c r="AY160" s="123" t="str">
        <f>J160</f>
        <v>NE</v>
      </c>
      <c r="AZ160" s="123" t="str">
        <f>P160</f>
        <v>NE</v>
      </c>
      <c r="BA160" s="123" t="str">
        <f>V160</f>
        <v>NE</v>
      </c>
      <c r="BB160" s="123" t="str">
        <f>AB160</f>
        <v>NE</v>
      </c>
      <c r="BC160" s="123" t="str">
        <f>AH160</f>
        <v>NE</v>
      </c>
      <c r="BD160" s="123" t="str">
        <f>AN160</f>
        <v>NE</v>
      </c>
      <c r="BE160" s="123" t="str">
        <f>AT160</f>
        <v>NE</v>
      </c>
      <c r="BF160" s="116" t="str">
        <f t="shared" ref="BF160" si="2419">IF(AU160&lt;50, "NE",IF(AU160&lt;60,2,IF(AU160&lt;75,3,IF(AU160&lt;90,4,5))))</f>
        <v>NE</v>
      </c>
    </row>
    <row r="161" spans="1:58" ht="15.75" customHeight="1" thickBot="1" x14ac:dyDescent="0.3">
      <c r="A161" s="146"/>
      <c r="B161" s="148"/>
      <c r="C161" s="148"/>
      <c r="D161" s="27" t="s">
        <v>20</v>
      </c>
      <c r="E161" s="28">
        <f t="shared" ref="E161" si="2420">IF($E$7=0,0,$E$7/$E$6*E160)</f>
        <v>0</v>
      </c>
      <c r="F161" s="28">
        <f t="shared" ref="F161" si="2421">IF($F$7=0,0,$F$7/$F$6*F160)</f>
        <v>0</v>
      </c>
      <c r="G161" s="28">
        <f t="shared" ref="G161" si="2422">IF($G$7=0,0,$G$7/$G$6*G160)</f>
        <v>0</v>
      </c>
      <c r="H161" s="28">
        <f t="shared" ref="H161" si="2423">IF($H$7=0,0,$H$7/$H$6*H160)</f>
        <v>0</v>
      </c>
      <c r="I161" s="142"/>
      <c r="J161" s="139"/>
      <c r="K161" s="29">
        <f t="shared" ref="K161" si="2424">IF($K$7=0,0,$K$7/$K$6*K160)</f>
        <v>0</v>
      </c>
      <c r="L161" s="28">
        <f t="shared" ref="L161" si="2425">IF($L$7=0,0,$L$7/$L$6*L160)</f>
        <v>0</v>
      </c>
      <c r="M161" s="28">
        <f t="shared" ref="M161" si="2426">IF($M$7=0,0,$M$7/$M$6*M160)</f>
        <v>0</v>
      </c>
      <c r="N161" s="28">
        <f t="shared" ref="N161" si="2427">IF($N$7=0,0,$N$7/$N$6*N160)</f>
        <v>0</v>
      </c>
      <c r="O161" s="142"/>
      <c r="P161" s="139"/>
      <c r="Q161" s="29">
        <f t="shared" ref="Q161" si="2428">IF($Q$7=0,0,$Q$7/$Q$6*Q160)</f>
        <v>0</v>
      </c>
      <c r="R161" s="28">
        <f t="shared" ref="R161" si="2429">IF($R$7=0,0,$R$7/$R$6*R160)</f>
        <v>0</v>
      </c>
      <c r="S161" s="28">
        <f t="shared" ref="S161" si="2430">IF($S$7=0,0,$S$7/$S$6*S160)</f>
        <v>0</v>
      </c>
      <c r="T161" s="28">
        <f t="shared" ref="T161" si="2431">IF($T$7=0,0,$T$7/$T$6*T160)</f>
        <v>0</v>
      </c>
      <c r="U161" s="142"/>
      <c r="V161" s="139"/>
      <c r="W161" s="29">
        <f t="shared" ref="W161" si="2432">IF($W$7=0,0,$W$7/$W$6*W160)</f>
        <v>0</v>
      </c>
      <c r="X161" s="28">
        <f t="shared" ref="X161" si="2433">IF($X$7=0,0,$X$7/$X$6*X160)</f>
        <v>0</v>
      </c>
      <c r="Y161" s="28">
        <f t="shared" ref="Y161" si="2434">IF($Y$7=0,0,$Y$7/$Y$6*Y160)</f>
        <v>0</v>
      </c>
      <c r="Z161" s="28">
        <f t="shared" ref="Z161" si="2435">IF($Z$7=0,0,$Z$7/$Z$6*Z160)</f>
        <v>0</v>
      </c>
      <c r="AA161" s="142"/>
      <c r="AB161" s="139"/>
      <c r="AC161" s="29">
        <f t="shared" si="1515"/>
        <v>0</v>
      </c>
      <c r="AD161" s="28">
        <f t="shared" si="1516"/>
        <v>0</v>
      </c>
      <c r="AE161" s="28">
        <f t="shared" si="1517"/>
        <v>0</v>
      </c>
      <c r="AF161" s="28">
        <f t="shared" si="1518"/>
        <v>0</v>
      </c>
      <c r="AG161" s="144"/>
      <c r="AH161" s="140"/>
      <c r="AI161" s="60">
        <f t="shared" si="1519"/>
        <v>0</v>
      </c>
      <c r="AJ161" s="60">
        <f t="shared" si="1520"/>
        <v>0</v>
      </c>
      <c r="AK161" s="60">
        <f t="shared" si="1521"/>
        <v>0</v>
      </c>
      <c r="AL161" s="60">
        <f t="shared" si="1522"/>
        <v>0</v>
      </c>
      <c r="AM161" s="142"/>
      <c r="AN161" s="139"/>
      <c r="AO161" s="60">
        <f t="shared" si="1523"/>
        <v>0</v>
      </c>
      <c r="AP161" s="60">
        <f t="shared" si="1524"/>
        <v>0</v>
      </c>
      <c r="AQ161" s="60">
        <f t="shared" si="1525"/>
        <v>0</v>
      </c>
      <c r="AR161" s="114">
        <f t="shared" ref="AR161" si="2436">IF($AR$7=0,0,$AR$7/$AR$6*AR160)</f>
        <v>0</v>
      </c>
      <c r="AS161" s="142"/>
      <c r="AT161" s="139"/>
      <c r="AU161" s="137"/>
      <c r="AV161" s="135"/>
      <c r="AW161" s="119"/>
      <c r="AX161" s="130"/>
      <c r="AY161" s="124"/>
      <c r="AZ161" s="124"/>
      <c r="BA161" s="124"/>
      <c r="BB161" s="124"/>
      <c r="BC161" s="124"/>
      <c r="BD161" s="124"/>
      <c r="BE161" s="124"/>
      <c r="BF161" s="117"/>
    </row>
    <row r="162" spans="1:58" ht="15" customHeight="1" x14ac:dyDescent="0.25">
      <c r="A162" s="145">
        <v>78</v>
      </c>
      <c r="B162" s="147" t="str">
        <f>'Popis studenata'!B79</f>
        <v xml:space="preserve"> </v>
      </c>
      <c r="C162" s="147">
        <f>'Popis studenata'!C79</f>
        <v>0</v>
      </c>
      <c r="D162" s="22" t="s">
        <v>19</v>
      </c>
      <c r="E162" s="23"/>
      <c r="F162" s="24"/>
      <c r="G162" s="24"/>
      <c r="H162" s="24"/>
      <c r="I162" s="143">
        <f t="shared" ref="I162" si="2437">IF((E163+F163+G163+H163)&gt;$J$4,"GREŠKA",E163+F163+G163+H163)</f>
        <v>0</v>
      </c>
      <c r="J162" s="138" t="str">
        <f t="shared" ref="J162" si="2438">IF(I162=0,"NE",(IF(I162&gt;=($J$4/2),"DA","NE")))</f>
        <v>NE</v>
      </c>
      <c r="K162" s="23"/>
      <c r="L162" s="24"/>
      <c r="M162" s="24"/>
      <c r="N162" s="24"/>
      <c r="O162" s="143">
        <f t="shared" ref="O162" si="2439">IF((K163+L163+M163+N163)&gt;$P$4,"GREŠKA",K163+L163+M163+N163)</f>
        <v>0</v>
      </c>
      <c r="P162" s="138" t="str">
        <f t="shared" ref="P162" si="2440">IF(O162=0,"NE",(IF(O162&gt;=($P$4/2),"DA","NE")))</f>
        <v>NE</v>
      </c>
      <c r="Q162" s="23"/>
      <c r="R162" s="24"/>
      <c r="S162" s="24"/>
      <c r="T162" s="24"/>
      <c r="U162" s="143">
        <f t="shared" ref="U162" si="2441">IF((Q163+R163+S163+T163)&gt;$V$4,"GREŠKA",Q163+R163+S163+T163)</f>
        <v>0</v>
      </c>
      <c r="V162" s="138" t="str">
        <f t="shared" ref="V162" si="2442">IF(U162=0,"NE",(IF(U162&gt;=($V$4/2),"DA","NE")))</f>
        <v>NE</v>
      </c>
      <c r="W162" s="23"/>
      <c r="X162" s="24"/>
      <c r="Y162" s="24"/>
      <c r="Z162" s="24"/>
      <c r="AA162" s="143">
        <f t="shared" ref="AA162" si="2443">IF((W163+X163+Y163+Z163)&gt;$AB$4,"GREŠKA",W163+X163+Y163+Z163)</f>
        <v>0</v>
      </c>
      <c r="AB162" s="138" t="str">
        <f t="shared" ref="AB162" si="2444">IF(AA162=0,"NE",(IF(AA162&gt;=($AB$4/2),"DA","NE")))</f>
        <v>NE</v>
      </c>
      <c r="AC162" s="23"/>
      <c r="AD162" s="24"/>
      <c r="AE162" s="24"/>
      <c r="AF162" s="24"/>
      <c r="AG162" s="143">
        <f t="shared" ref="AG162" si="2445">IF((AC163+AD163+AE163+AF163)&gt;$AH$4,"GREŠKA",AC163+AD163+AE163+AF163)</f>
        <v>0</v>
      </c>
      <c r="AH162" s="138" t="str">
        <f t="shared" ref="AH162" si="2446">IF(AG162=0,"NE",(IF(AG162&gt;=($AH$4/2),"DA","NE")))</f>
        <v>NE</v>
      </c>
      <c r="AI162" s="23"/>
      <c r="AJ162" s="24"/>
      <c r="AK162" s="24"/>
      <c r="AL162" s="24"/>
      <c r="AM162" s="141">
        <f t="shared" ref="AM162" si="2447">IF((AI163+AJ163+AK163+AL163)&gt;$AN$4,"GREŠKA",AI163+AJ163+AK163+AL163)</f>
        <v>0</v>
      </c>
      <c r="AN162" s="138" t="str">
        <f t="shared" ref="AN162" si="2448">IF(AM162=0,"NE",(IF(AM162&gt;=($AN$4/2),"DA","NE")))</f>
        <v>NE</v>
      </c>
      <c r="AO162" s="23"/>
      <c r="AP162" s="24"/>
      <c r="AQ162" s="24"/>
      <c r="AR162" s="24"/>
      <c r="AS162" s="141">
        <f t="shared" ref="AS162" si="2449">IF((AO163+AP163+AQ163+AR163)&gt;$AT$4,"GREŠKA",AO163+AP163+AQ163+AR163)</f>
        <v>0</v>
      </c>
      <c r="AT162" s="138" t="str">
        <f t="shared" ref="AT162" si="2450">IF(AS162=0,"NE",(IF(AS162&gt;=($AT$4/2),"DA","NE")))</f>
        <v>NE</v>
      </c>
      <c r="AU162" s="136">
        <f t="shared" ref="AU162" si="2451">IF(AND(J162="da",P162="da",V162="da",AB162="da",AH162="da",AN162="da",AT162="da"),I162+O162+U162+AA162+AS162+AM162+AG162,0)</f>
        <v>0</v>
      </c>
      <c r="AV162" s="134" t="str">
        <f t="shared" ref="AV162" si="2452">IF(OR(COUNTIF(J162:AT163,"ne")&gt;3,COUNTIF(J162:AT163,"ne")=0),"NE",COUNTIF(J162:AT163,"ne"))</f>
        <v>NE</v>
      </c>
      <c r="AW162" s="118" t="str">
        <f t="shared" ref="AW162" si="2453">IF(SUM(COUNTBLANK(E162:H162),COUNTBLANK(K162:N162),COUNTBLANK(Q162:T162),COUNTBLANK(W162:Z162),COUNTBLANK(AC162:AF162),COUNTBLANK(AI162:AL162),COUNTBLANK(AO162:AR162))=28,"NE","DA")</f>
        <v>NE</v>
      </c>
      <c r="AX162" s="129"/>
      <c r="AY162" s="123" t="str">
        <f>J162</f>
        <v>NE</v>
      </c>
      <c r="AZ162" s="123" t="str">
        <f>P162</f>
        <v>NE</v>
      </c>
      <c r="BA162" s="123" t="str">
        <f>V162</f>
        <v>NE</v>
      </c>
      <c r="BB162" s="123" t="str">
        <f>AB162</f>
        <v>NE</v>
      </c>
      <c r="BC162" s="123" t="str">
        <f>AH162</f>
        <v>NE</v>
      </c>
      <c r="BD162" s="123" t="str">
        <f>AN162</f>
        <v>NE</v>
      </c>
      <c r="BE162" s="123" t="str">
        <f>AT162</f>
        <v>NE</v>
      </c>
      <c r="BF162" s="116" t="str">
        <f t="shared" ref="BF162" si="2454">IF(AU162&lt;50, "NE",IF(AU162&lt;60,2,IF(AU162&lt;75,3,IF(AU162&lt;90,4,5))))</f>
        <v>NE</v>
      </c>
    </row>
    <row r="163" spans="1:58" ht="15.75" customHeight="1" thickBot="1" x14ac:dyDescent="0.3">
      <c r="A163" s="146"/>
      <c r="B163" s="148"/>
      <c r="C163" s="148"/>
      <c r="D163" s="27" t="s">
        <v>20</v>
      </c>
      <c r="E163" s="28">
        <f t="shared" ref="E163" si="2455">IF($E$7=0,0,$E$7/$E$6*E162)</f>
        <v>0</v>
      </c>
      <c r="F163" s="28">
        <f t="shared" ref="F163" si="2456">IF($F$7=0,0,$F$7/$F$6*F162)</f>
        <v>0</v>
      </c>
      <c r="G163" s="28">
        <f t="shared" ref="G163" si="2457">IF($G$7=0,0,$G$7/$G$6*G162)</f>
        <v>0</v>
      </c>
      <c r="H163" s="28">
        <f t="shared" ref="H163" si="2458">IF($H$7=0,0,$H$7/$H$6*H162)</f>
        <v>0</v>
      </c>
      <c r="I163" s="142"/>
      <c r="J163" s="139"/>
      <c r="K163" s="29">
        <f t="shared" ref="K163" si="2459">IF($K$7=0,0,$K$7/$K$6*K162)</f>
        <v>0</v>
      </c>
      <c r="L163" s="28">
        <f t="shared" ref="L163" si="2460">IF($L$7=0,0,$L$7/$L$6*L162)</f>
        <v>0</v>
      </c>
      <c r="M163" s="28">
        <f t="shared" ref="M163" si="2461">IF($M$7=0,0,$M$7/$M$6*M162)</f>
        <v>0</v>
      </c>
      <c r="N163" s="28">
        <f t="shared" ref="N163" si="2462">IF($N$7=0,0,$N$7/$N$6*N162)</f>
        <v>0</v>
      </c>
      <c r="O163" s="142"/>
      <c r="P163" s="139"/>
      <c r="Q163" s="29">
        <f t="shared" ref="Q163" si="2463">IF($Q$7=0,0,$Q$7/$Q$6*Q162)</f>
        <v>0</v>
      </c>
      <c r="R163" s="28">
        <f t="shared" ref="R163" si="2464">IF($R$7=0,0,$R$7/$R$6*R162)</f>
        <v>0</v>
      </c>
      <c r="S163" s="28">
        <f t="shared" ref="S163" si="2465">IF($S$7=0,0,$S$7/$S$6*S162)</f>
        <v>0</v>
      </c>
      <c r="T163" s="28">
        <f t="shared" ref="T163" si="2466">IF($T$7=0,0,$T$7/$T$6*T162)</f>
        <v>0</v>
      </c>
      <c r="U163" s="142"/>
      <c r="V163" s="139"/>
      <c r="W163" s="29">
        <f t="shared" ref="W163" si="2467">IF($W$7=0,0,$W$7/$W$6*W162)</f>
        <v>0</v>
      </c>
      <c r="X163" s="28">
        <f t="shared" ref="X163" si="2468">IF($X$7=0,0,$X$7/$X$6*X162)</f>
        <v>0</v>
      </c>
      <c r="Y163" s="28">
        <f t="shared" ref="Y163" si="2469">IF($Y$7=0,0,$Y$7/$Y$6*Y162)</f>
        <v>0</v>
      </c>
      <c r="Z163" s="28">
        <f t="shared" ref="Z163" si="2470">IF($Z$7=0,0,$Z$7/$Z$6*Z162)</f>
        <v>0</v>
      </c>
      <c r="AA163" s="142"/>
      <c r="AB163" s="139"/>
      <c r="AC163" s="29">
        <f t="shared" si="1515"/>
        <v>0</v>
      </c>
      <c r="AD163" s="28">
        <f t="shared" si="1516"/>
        <v>0</v>
      </c>
      <c r="AE163" s="28">
        <f t="shared" si="1517"/>
        <v>0</v>
      </c>
      <c r="AF163" s="28">
        <f t="shared" si="1518"/>
        <v>0</v>
      </c>
      <c r="AG163" s="144"/>
      <c r="AH163" s="140"/>
      <c r="AI163" s="60">
        <f t="shared" si="1519"/>
        <v>0</v>
      </c>
      <c r="AJ163" s="60">
        <f t="shared" si="1520"/>
        <v>0</v>
      </c>
      <c r="AK163" s="60">
        <f t="shared" si="1521"/>
        <v>0</v>
      </c>
      <c r="AL163" s="60">
        <f t="shared" si="1522"/>
        <v>0</v>
      </c>
      <c r="AM163" s="142"/>
      <c r="AN163" s="139"/>
      <c r="AO163" s="60">
        <f t="shared" si="1523"/>
        <v>0</v>
      </c>
      <c r="AP163" s="60">
        <f t="shared" si="1524"/>
        <v>0</v>
      </c>
      <c r="AQ163" s="60">
        <f t="shared" si="1525"/>
        <v>0</v>
      </c>
      <c r="AR163" s="114">
        <f t="shared" ref="AR163" si="2471">IF($AR$7=0,0,$AR$7/$AR$6*AR162)</f>
        <v>0</v>
      </c>
      <c r="AS163" s="142"/>
      <c r="AT163" s="139"/>
      <c r="AU163" s="137"/>
      <c r="AV163" s="135"/>
      <c r="AW163" s="119"/>
      <c r="AX163" s="130"/>
      <c r="AY163" s="124"/>
      <c r="AZ163" s="124"/>
      <c r="BA163" s="124"/>
      <c r="BB163" s="124"/>
      <c r="BC163" s="124"/>
      <c r="BD163" s="124"/>
      <c r="BE163" s="124"/>
      <c r="BF163" s="117"/>
    </row>
    <row r="164" spans="1:58" ht="15" customHeight="1" x14ac:dyDescent="0.25">
      <c r="A164" s="145">
        <v>79</v>
      </c>
      <c r="B164" s="147" t="str">
        <f>'Popis studenata'!B80</f>
        <v xml:space="preserve"> </v>
      </c>
      <c r="C164" s="147">
        <f>'Popis studenata'!C80</f>
        <v>0</v>
      </c>
      <c r="D164" s="22" t="s">
        <v>19</v>
      </c>
      <c r="E164" s="23"/>
      <c r="F164" s="24"/>
      <c r="G164" s="24"/>
      <c r="H164" s="24"/>
      <c r="I164" s="143">
        <f t="shared" ref="I164" si="2472">IF((E165+F165+G165+H165)&gt;$J$4,"GREŠKA",E165+F165+G165+H165)</f>
        <v>0</v>
      </c>
      <c r="J164" s="138" t="str">
        <f t="shared" ref="J164" si="2473">IF(I164=0,"NE",(IF(I164&gt;=($J$4/2),"DA","NE")))</f>
        <v>NE</v>
      </c>
      <c r="K164" s="23"/>
      <c r="L164" s="24"/>
      <c r="M164" s="24"/>
      <c r="N164" s="24"/>
      <c r="O164" s="143">
        <f t="shared" ref="O164" si="2474">IF((K165+L165+M165+N165)&gt;$P$4,"GREŠKA",K165+L165+M165+N165)</f>
        <v>0</v>
      </c>
      <c r="P164" s="138" t="str">
        <f t="shared" ref="P164" si="2475">IF(O164=0,"NE",(IF(O164&gt;=($P$4/2),"DA","NE")))</f>
        <v>NE</v>
      </c>
      <c r="Q164" s="23"/>
      <c r="R164" s="24"/>
      <c r="S164" s="24"/>
      <c r="T164" s="24"/>
      <c r="U164" s="143">
        <f t="shared" ref="U164" si="2476">IF((Q165+R165+S165+T165)&gt;$V$4,"GREŠKA",Q165+R165+S165+T165)</f>
        <v>0</v>
      </c>
      <c r="V164" s="138" t="str">
        <f t="shared" ref="V164" si="2477">IF(U164=0,"NE",(IF(U164&gt;=($V$4/2),"DA","NE")))</f>
        <v>NE</v>
      </c>
      <c r="W164" s="23"/>
      <c r="X164" s="24"/>
      <c r="Y164" s="24"/>
      <c r="Z164" s="24"/>
      <c r="AA164" s="143">
        <f t="shared" ref="AA164" si="2478">IF((W165+X165+Y165+Z165)&gt;$AB$4,"GREŠKA",W165+X165+Y165+Z165)</f>
        <v>0</v>
      </c>
      <c r="AB164" s="138" t="str">
        <f t="shared" ref="AB164" si="2479">IF(AA164=0,"NE",(IF(AA164&gt;=($AB$4/2),"DA","NE")))</f>
        <v>NE</v>
      </c>
      <c r="AC164" s="23"/>
      <c r="AD164" s="24"/>
      <c r="AE164" s="24"/>
      <c r="AF164" s="24"/>
      <c r="AG164" s="143">
        <f t="shared" ref="AG164" si="2480">IF((AC165+AD165+AE165+AF165)&gt;$AH$4,"GREŠKA",AC165+AD165+AE165+AF165)</f>
        <v>0</v>
      </c>
      <c r="AH164" s="138" t="str">
        <f t="shared" ref="AH164" si="2481">IF(AG164=0,"NE",(IF(AG164&gt;=($AH$4/2),"DA","NE")))</f>
        <v>NE</v>
      </c>
      <c r="AI164" s="23"/>
      <c r="AJ164" s="24"/>
      <c r="AK164" s="24"/>
      <c r="AL164" s="24"/>
      <c r="AM164" s="141">
        <f t="shared" ref="AM164" si="2482">IF((AI165+AJ165+AK165+AL165)&gt;$AN$4,"GREŠKA",AI165+AJ165+AK165+AL165)</f>
        <v>0</v>
      </c>
      <c r="AN164" s="138" t="str">
        <f t="shared" ref="AN164" si="2483">IF(AM164=0,"NE",(IF(AM164&gt;=($AN$4/2),"DA","NE")))</f>
        <v>NE</v>
      </c>
      <c r="AO164" s="23"/>
      <c r="AP164" s="24"/>
      <c r="AQ164" s="24"/>
      <c r="AR164" s="24"/>
      <c r="AS164" s="141">
        <f t="shared" ref="AS164" si="2484">IF((AO165+AP165+AQ165+AR165)&gt;$AT$4,"GREŠKA",AO165+AP165+AQ165+AR165)</f>
        <v>0</v>
      </c>
      <c r="AT164" s="138" t="str">
        <f t="shared" ref="AT164" si="2485">IF(AS164=0,"NE",(IF(AS164&gt;=($AT$4/2),"DA","NE")))</f>
        <v>NE</v>
      </c>
      <c r="AU164" s="136">
        <f t="shared" ref="AU164" si="2486">IF(AND(J164="da",P164="da",V164="da",AB164="da",AH164="da",AN164="da",AT164="da"),I164+O164+U164+AA164+AS164+AM164+AG164,0)</f>
        <v>0</v>
      </c>
      <c r="AV164" s="134" t="str">
        <f t="shared" ref="AV164" si="2487">IF(OR(COUNTIF(J164:AT165,"ne")&gt;3,COUNTIF(J164:AT165,"ne")=0),"NE",COUNTIF(J164:AT165,"ne"))</f>
        <v>NE</v>
      </c>
      <c r="AW164" s="118" t="str">
        <f t="shared" ref="AW164" si="2488">IF(SUM(COUNTBLANK(E164:H164),COUNTBLANK(K164:N164),COUNTBLANK(Q164:T164),COUNTBLANK(W164:Z164),COUNTBLANK(AC164:AF164),COUNTBLANK(AI164:AL164),COUNTBLANK(AO164:AR164))=28,"NE","DA")</f>
        <v>NE</v>
      </c>
      <c r="AX164" s="129"/>
      <c r="AY164" s="123" t="str">
        <f>J164</f>
        <v>NE</v>
      </c>
      <c r="AZ164" s="123" t="str">
        <f>P164</f>
        <v>NE</v>
      </c>
      <c r="BA164" s="123" t="str">
        <f>V164</f>
        <v>NE</v>
      </c>
      <c r="BB164" s="123" t="str">
        <f>AB164</f>
        <v>NE</v>
      </c>
      <c r="BC164" s="123" t="str">
        <f>AH164</f>
        <v>NE</v>
      </c>
      <c r="BD164" s="123" t="str">
        <f>AN164</f>
        <v>NE</v>
      </c>
      <c r="BE164" s="123" t="str">
        <f>AT164</f>
        <v>NE</v>
      </c>
      <c r="BF164" s="116" t="str">
        <f t="shared" ref="BF164" si="2489">IF(AU164&lt;50, "NE",IF(AU164&lt;60,2,IF(AU164&lt;75,3,IF(AU164&lt;90,4,5))))</f>
        <v>NE</v>
      </c>
    </row>
    <row r="165" spans="1:58" ht="15.75" customHeight="1" thickBot="1" x14ac:dyDescent="0.3">
      <c r="A165" s="146"/>
      <c r="B165" s="148"/>
      <c r="C165" s="148"/>
      <c r="D165" s="27" t="s">
        <v>20</v>
      </c>
      <c r="E165" s="28">
        <f t="shared" ref="E165" si="2490">IF($E$7=0,0,$E$7/$E$6*E164)</f>
        <v>0</v>
      </c>
      <c r="F165" s="28">
        <f t="shared" ref="F165" si="2491">IF($F$7=0,0,$F$7/$F$6*F164)</f>
        <v>0</v>
      </c>
      <c r="G165" s="28">
        <f t="shared" ref="G165" si="2492">IF($G$7=0,0,$G$7/$G$6*G164)</f>
        <v>0</v>
      </c>
      <c r="H165" s="28">
        <f t="shared" ref="H165" si="2493">IF($H$7=0,0,$H$7/$H$6*H164)</f>
        <v>0</v>
      </c>
      <c r="I165" s="142"/>
      <c r="J165" s="139"/>
      <c r="K165" s="29">
        <f t="shared" ref="K165" si="2494">IF($K$7=0,0,$K$7/$K$6*K164)</f>
        <v>0</v>
      </c>
      <c r="L165" s="28">
        <f t="shared" ref="L165" si="2495">IF($L$7=0,0,$L$7/$L$6*L164)</f>
        <v>0</v>
      </c>
      <c r="M165" s="28">
        <f t="shared" ref="M165" si="2496">IF($M$7=0,0,$M$7/$M$6*M164)</f>
        <v>0</v>
      </c>
      <c r="N165" s="28">
        <f t="shared" ref="N165" si="2497">IF($N$7=0,0,$N$7/$N$6*N164)</f>
        <v>0</v>
      </c>
      <c r="O165" s="142"/>
      <c r="P165" s="139"/>
      <c r="Q165" s="29">
        <f t="shared" ref="Q165" si="2498">IF($Q$7=0,0,$Q$7/$Q$6*Q164)</f>
        <v>0</v>
      </c>
      <c r="R165" s="28">
        <f t="shared" ref="R165" si="2499">IF($R$7=0,0,$R$7/$R$6*R164)</f>
        <v>0</v>
      </c>
      <c r="S165" s="28">
        <f t="shared" ref="S165" si="2500">IF($S$7=0,0,$S$7/$S$6*S164)</f>
        <v>0</v>
      </c>
      <c r="T165" s="28">
        <f t="shared" ref="T165" si="2501">IF($T$7=0,0,$T$7/$T$6*T164)</f>
        <v>0</v>
      </c>
      <c r="U165" s="142"/>
      <c r="V165" s="139"/>
      <c r="W165" s="29">
        <f t="shared" ref="W165" si="2502">IF($W$7=0,0,$W$7/$W$6*W164)</f>
        <v>0</v>
      </c>
      <c r="X165" s="28">
        <f t="shared" ref="X165" si="2503">IF($X$7=0,0,$X$7/$X$6*X164)</f>
        <v>0</v>
      </c>
      <c r="Y165" s="28">
        <f t="shared" ref="Y165" si="2504">IF($Y$7=0,0,$Y$7/$Y$6*Y164)</f>
        <v>0</v>
      </c>
      <c r="Z165" s="28">
        <f t="shared" ref="Z165" si="2505">IF($Z$7=0,0,$Z$7/$Z$6*Z164)</f>
        <v>0</v>
      </c>
      <c r="AA165" s="142"/>
      <c r="AB165" s="139"/>
      <c r="AC165" s="29">
        <f t="shared" si="1515"/>
        <v>0</v>
      </c>
      <c r="AD165" s="28">
        <f t="shared" si="1516"/>
        <v>0</v>
      </c>
      <c r="AE165" s="28">
        <f t="shared" si="1517"/>
        <v>0</v>
      </c>
      <c r="AF165" s="28">
        <f t="shared" si="1518"/>
        <v>0</v>
      </c>
      <c r="AG165" s="144"/>
      <c r="AH165" s="140"/>
      <c r="AI165" s="60">
        <f t="shared" si="1519"/>
        <v>0</v>
      </c>
      <c r="AJ165" s="60">
        <f t="shared" si="1520"/>
        <v>0</v>
      </c>
      <c r="AK165" s="60">
        <f t="shared" si="1521"/>
        <v>0</v>
      </c>
      <c r="AL165" s="60">
        <f t="shared" si="1522"/>
        <v>0</v>
      </c>
      <c r="AM165" s="142"/>
      <c r="AN165" s="139"/>
      <c r="AO165" s="60">
        <f t="shared" si="1523"/>
        <v>0</v>
      </c>
      <c r="AP165" s="60">
        <f t="shared" si="1524"/>
        <v>0</v>
      </c>
      <c r="AQ165" s="60">
        <f t="shared" si="1525"/>
        <v>0</v>
      </c>
      <c r="AR165" s="114">
        <f t="shared" ref="AR165" si="2506">IF($AR$7=0,0,$AR$7/$AR$6*AR164)</f>
        <v>0</v>
      </c>
      <c r="AS165" s="142"/>
      <c r="AT165" s="139"/>
      <c r="AU165" s="137"/>
      <c r="AV165" s="135"/>
      <c r="AW165" s="119"/>
      <c r="AX165" s="130"/>
      <c r="AY165" s="124"/>
      <c r="AZ165" s="124"/>
      <c r="BA165" s="124"/>
      <c r="BB165" s="124"/>
      <c r="BC165" s="124"/>
      <c r="BD165" s="124"/>
      <c r="BE165" s="124"/>
      <c r="BF165" s="117"/>
    </row>
    <row r="166" spans="1:58" ht="15" customHeight="1" x14ac:dyDescent="0.25">
      <c r="A166" s="145">
        <v>80</v>
      </c>
      <c r="B166" s="147" t="str">
        <f>'Popis studenata'!B81</f>
        <v xml:space="preserve"> </v>
      </c>
      <c r="C166" s="147">
        <f>'Popis studenata'!C81</f>
        <v>0</v>
      </c>
      <c r="D166" s="22" t="s">
        <v>19</v>
      </c>
      <c r="E166" s="23"/>
      <c r="F166" s="24"/>
      <c r="G166" s="24"/>
      <c r="H166" s="24"/>
      <c r="I166" s="143">
        <f t="shared" ref="I166" si="2507">IF((E167+F167+G167+H167)&gt;$J$4,"GREŠKA",E167+F167+G167+H167)</f>
        <v>0</v>
      </c>
      <c r="J166" s="138" t="str">
        <f t="shared" ref="J166" si="2508">IF(I166=0,"NE",(IF(I166&gt;=($J$4/2),"DA","NE")))</f>
        <v>NE</v>
      </c>
      <c r="K166" s="23"/>
      <c r="L166" s="24"/>
      <c r="M166" s="24"/>
      <c r="N166" s="24"/>
      <c r="O166" s="143">
        <f t="shared" ref="O166" si="2509">IF((K167+L167+M167+N167)&gt;$P$4,"GREŠKA",K167+L167+M167+N167)</f>
        <v>0</v>
      </c>
      <c r="P166" s="138" t="str">
        <f t="shared" ref="P166" si="2510">IF(O166=0,"NE",(IF(O166&gt;=($P$4/2),"DA","NE")))</f>
        <v>NE</v>
      </c>
      <c r="Q166" s="23"/>
      <c r="R166" s="24"/>
      <c r="S166" s="24"/>
      <c r="T166" s="24"/>
      <c r="U166" s="143">
        <f t="shared" ref="U166" si="2511">IF((Q167+R167+S167+T167)&gt;$V$4,"GREŠKA",Q167+R167+S167+T167)</f>
        <v>0</v>
      </c>
      <c r="V166" s="138" t="str">
        <f t="shared" ref="V166" si="2512">IF(U166=0,"NE",(IF(U166&gt;=($V$4/2),"DA","NE")))</f>
        <v>NE</v>
      </c>
      <c r="W166" s="23"/>
      <c r="X166" s="24"/>
      <c r="Y166" s="24"/>
      <c r="Z166" s="24"/>
      <c r="AA166" s="143">
        <f t="shared" ref="AA166" si="2513">IF((W167+X167+Y167+Z167)&gt;$AB$4,"GREŠKA",W167+X167+Y167+Z167)</f>
        <v>0</v>
      </c>
      <c r="AB166" s="138" t="str">
        <f t="shared" ref="AB166" si="2514">IF(AA166=0,"NE",(IF(AA166&gt;=($AB$4/2),"DA","NE")))</f>
        <v>NE</v>
      </c>
      <c r="AC166" s="23"/>
      <c r="AD166" s="24"/>
      <c r="AE166" s="24"/>
      <c r="AF166" s="24"/>
      <c r="AG166" s="143">
        <f t="shared" ref="AG166" si="2515">IF((AC167+AD167+AE167+AF167)&gt;$AH$4,"GREŠKA",AC167+AD167+AE167+AF167)</f>
        <v>0</v>
      </c>
      <c r="AH166" s="138" t="str">
        <f t="shared" ref="AH166" si="2516">IF(AG166=0,"NE",(IF(AG166&gt;=($AH$4/2),"DA","NE")))</f>
        <v>NE</v>
      </c>
      <c r="AI166" s="23"/>
      <c r="AJ166" s="24"/>
      <c r="AK166" s="24"/>
      <c r="AL166" s="24"/>
      <c r="AM166" s="141">
        <f t="shared" ref="AM166" si="2517">IF((AI167+AJ167+AK167+AL167)&gt;$AN$4,"GREŠKA",AI167+AJ167+AK167+AL167)</f>
        <v>0</v>
      </c>
      <c r="AN166" s="138" t="str">
        <f t="shared" ref="AN166" si="2518">IF(AM166=0,"NE",(IF(AM166&gt;=($AN$4/2),"DA","NE")))</f>
        <v>NE</v>
      </c>
      <c r="AO166" s="23"/>
      <c r="AP166" s="24"/>
      <c r="AQ166" s="24"/>
      <c r="AR166" s="24"/>
      <c r="AS166" s="141">
        <f t="shared" ref="AS166" si="2519">IF((AO167+AP167+AQ167+AR167)&gt;$AT$4,"GREŠKA",AO167+AP167+AQ167+AR167)</f>
        <v>0</v>
      </c>
      <c r="AT166" s="138" t="str">
        <f t="shared" ref="AT166" si="2520">IF(AS166=0,"NE",(IF(AS166&gt;=($AT$4/2),"DA","NE")))</f>
        <v>NE</v>
      </c>
      <c r="AU166" s="136">
        <f t="shared" ref="AU166" si="2521">IF(AND(J166="da",P166="da",V166="da",AB166="da",AH166="da",AN166="da",AT166="da"),I166+O166+U166+AA166+AS166+AM166+AG166,0)</f>
        <v>0</v>
      </c>
      <c r="AV166" s="134" t="str">
        <f t="shared" ref="AV166" si="2522">IF(OR(COUNTIF(J166:AT167,"ne")&gt;3,COUNTIF(J166:AT167,"ne")=0),"NE",COUNTIF(J166:AT167,"ne"))</f>
        <v>NE</v>
      </c>
      <c r="AW166" s="118" t="str">
        <f t="shared" ref="AW166" si="2523">IF(SUM(COUNTBLANK(E166:H166),COUNTBLANK(K166:N166),COUNTBLANK(Q166:T166),COUNTBLANK(W166:Z166),COUNTBLANK(AC166:AF166),COUNTBLANK(AI166:AL166),COUNTBLANK(AO166:AR166))=28,"NE","DA")</f>
        <v>NE</v>
      </c>
      <c r="AX166" s="129"/>
      <c r="AY166" s="123" t="str">
        <f>J166</f>
        <v>NE</v>
      </c>
      <c r="AZ166" s="123" t="str">
        <f>P166</f>
        <v>NE</v>
      </c>
      <c r="BA166" s="123" t="str">
        <f>V166</f>
        <v>NE</v>
      </c>
      <c r="BB166" s="123" t="str">
        <f>AB166</f>
        <v>NE</v>
      </c>
      <c r="BC166" s="123" t="str">
        <f>AH166</f>
        <v>NE</v>
      </c>
      <c r="BD166" s="123" t="str">
        <f>AN166</f>
        <v>NE</v>
      </c>
      <c r="BE166" s="123" t="str">
        <f>AT166</f>
        <v>NE</v>
      </c>
      <c r="BF166" s="116" t="str">
        <f t="shared" ref="BF166" si="2524">IF(AU166&lt;50, "NE",IF(AU166&lt;60,2,IF(AU166&lt;75,3,IF(AU166&lt;90,4,5))))</f>
        <v>NE</v>
      </c>
    </row>
    <row r="167" spans="1:58" ht="15.75" customHeight="1" thickBot="1" x14ac:dyDescent="0.3">
      <c r="A167" s="146"/>
      <c r="B167" s="148"/>
      <c r="C167" s="148"/>
      <c r="D167" s="27" t="s">
        <v>20</v>
      </c>
      <c r="E167" s="28">
        <f t="shared" ref="E167" si="2525">IF($E$7=0,0,$E$7/$E$6*E166)</f>
        <v>0</v>
      </c>
      <c r="F167" s="28">
        <f t="shared" ref="F167" si="2526">IF($F$7=0,0,$F$7/$F$6*F166)</f>
        <v>0</v>
      </c>
      <c r="G167" s="28">
        <f t="shared" ref="G167" si="2527">IF($G$7=0,0,$G$7/$G$6*G166)</f>
        <v>0</v>
      </c>
      <c r="H167" s="28">
        <f t="shared" ref="H167" si="2528">IF($H$7=0,0,$H$7/$H$6*H166)</f>
        <v>0</v>
      </c>
      <c r="I167" s="142"/>
      <c r="J167" s="139"/>
      <c r="K167" s="29">
        <f t="shared" ref="K167" si="2529">IF($K$7=0,0,$K$7/$K$6*K166)</f>
        <v>0</v>
      </c>
      <c r="L167" s="28">
        <f t="shared" ref="L167" si="2530">IF($L$7=0,0,$L$7/$L$6*L166)</f>
        <v>0</v>
      </c>
      <c r="M167" s="28">
        <f t="shared" ref="M167" si="2531">IF($M$7=0,0,$M$7/$M$6*M166)</f>
        <v>0</v>
      </c>
      <c r="N167" s="28">
        <f t="shared" ref="N167" si="2532">IF($N$7=0,0,$N$7/$N$6*N166)</f>
        <v>0</v>
      </c>
      <c r="O167" s="142"/>
      <c r="P167" s="139"/>
      <c r="Q167" s="29">
        <f t="shared" ref="Q167" si="2533">IF($Q$7=0,0,$Q$7/$Q$6*Q166)</f>
        <v>0</v>
      </c>
      <c r="R167" s="28">
        <f t="shared" ref="R167" si="2534">IF($R$7=0,0,$R$7/$R$6*R166)</f>
        <v>0</v>
      </c>
      <c r="S167" s="28">
        <f t="shared" ref="S167" si="2535">IF($S$7=0,0,$S$7/$S$6*S166)</f>
        <v>0</v>
      </c>
      <c r="T167" s="28">
        <f t="shared" ref="T167" si="2536">IF($T$7=0,0,$T$7/$T$6*T166)</f>
        <v>0</v>
      </c>
      <c r="U167" s="142"/>
      <c r="V167" s="139"/>
      <c r="W167" s="29">
        <f t="shared" ref="W167" si="2537">IF($W$7=0,0,$W$7/$W$6*W166)</f>
        <v>0</v>
      </c>
      <c r="X167" s="28">
        <f t="shared" ref="X167" si="2538">IF($X$7=0,0,$X$7/$X$6*X166)</f>
        <v>0</v>
      </c>
      <c r="Y167" s="28">
        <f t="shared" ref="Y167" si="2539">IF($Y$7=0,0,$Y$7/$Y$6*Y166)</f>
        <v>0</v>
      </c>
      <c r="Z167" s="28">
        <f t="shared" ref="Z167" si="2540">IF($Z$7=0,0,$Z$7/$Z$6*Z166)</f>
        <v>0</v>
      </c>
      <c r="AA167" s="142"/>
      <c r="AB167" s="139"/>
      <c r="AC167" s="29">
        <f t="shared" si="1515"/>
        <v>0</v>
      </c>
      <c r="AD167" s="28">
        <f t="shared" si="1516"/>
        <v>0</v>
      </c>
      <c r="AE167" s="28">
        <f t="shared" si="1517"/>
        <v>0</v>
      </c>
      <c r="AF167" s="28">
        <f t="shared" si="1518"/>
        <v>0</v>
      </c>
      <c r="AG167" s="144"/>
      <c r="AH167" s="140"/>
      <c r="AI167" s="60">
        <f t="shared" si="1519"/>
        <v>0</v>
      </c>
      <c r="AJ167" s="60">
        <f t="shared" si="1520"/>
        <v>0</v>
      </c>
      <c r="AK167" s="60">
        <f t="shared" si="1521"/>
        <v>0</v>
      </c>
      <c r="AL167" s="60">
        <f t="shared" si="1522"/>
        <v>0</v>
      </c>
      <c r="AM167" s="142"/>
      <c r="AN167" s="139"/>
      <c r="AO167" s="60">
        <f t="shared" si="1523"/>
        <v>0</v>
      </c>
      <c r="AP167" s="60">
        <f t="shared" si="1524"/>
        <v>0</v>
      </c>
      <c r="AQ167" s="60">
        <f t="shared" si="1525"/>
        <v>0</v>
      </c>
      <c r="AR167" s="114">
        <f t="shared" ref="AR167" si="2541">IF($AR$7=0,0,$AR$7/$AR$6*AR166)</f>
        <v>0</v>
      </c>
      <c r="AS167" s="142"/>
      <c r="AT167" s="139"/>
      <c r="AU167" s="137"/>
      <c r="AV167" s="135"/>
      <c r="AW167" s="119"/>
      <c r="AX167" s="130"/>
      <c r="AY167" s="124"/>
      <c r="AZ167" s="124"/>
      <c r="BA167" s="124"/>
      <c r="BB167" s="124"/>
      <c r="BC167" s="124"/>
      <c r="BD167" s="124"/>
      <c r="BE167" s="124"/>
      <c r="BF167" s="117"/>
    </row>
    <row r="168" spans="1:58" ht="15" customHeight="1" x14ac:dyDescent="0.25">
      <c r="A168" s="145">
        <v>81</v>
      </c>
      <c r="B168" s="147" t="str">
        <f>'Popis studenata'!B82</f>
        <v xml:space="preserve"> </v>
      </c>
      <c r="C168" s="149">
        <f>'Popis studenata'!C82</f>
        <v>0</v>
      </c>
      <c r="D168" s="22" t="s">
        <v>19</v>
      </c>
      <c r="E168" s="23"/>
      <c r="F168" s="24"/>
      <c r="G168" s="24"/>
      <c r="H168" s="24"/>
      <c r="I168" s="143">
        <f t="shared" ref="I168" si="2542">IF((E169+F169+G169+H169)&gt;$J$4,"GREŠKA",E169+F169+G169+H169)</f>
        <v>0</v>
      </c>
      <c r="J168" s="138" t="str">
        <f t="shared" ref="J168" si="2543">IF(I168=0,"NE",(IF(I168&gt;=($J$4/2),"DA","NE")))</f>
        <v>NE</v>
      </c>
      <c r="K168" s="23"/>
      <c r="L168" s="24"/>
      <c r="M168" s="24"/>
      <c r="N168" s="24"/>
      <c r="O168" s="143">
        <f t="shared" ref="O168" si="2544">IF((K169+L169+M169+N169)&gt;$P$4,"GREŠKA",K169+L169+M169+N169)</f>
        <v>0</v>
      </c>
      <c r="P168" s="138" t="str">
        <f t="shared" ref="P168" si="2545">IF(O168=0,"NE",(IF(O168&gt;=($P$4/2),"DA","NE")))</f>
        <v>NE</v>
      </c>
      <c r="Q168" s="23"/>
      <c r="R168" s="24"/>
      <c r="S168" s="24"/>
      <c r="T168" s="24"/>
      <c r="U168" s="143">
        <f t="shared" ref="U168" si="2546">IF((Q169+R169+S169+T169)&gt;$V$4,"GREŠKA",Q169+R169+S169+T169)</f>
        <v>0</v>
      </c>
      <c r="V168" s="138" t="str">
        <f t="shared" ref="V168" si="2547">IF(U168=0,"NE",(IF(U168&gt;=($V$4/2),"DA","NE")))</f>
        <v>NE</v>
      </c>
      <c r="W168" s="23"/>
      <c r="X168" s="24"/>
      <c r="Y168" s="24"/>
      <c r="Z168" s="24"/>
      <c r="AA168" s="143">
        <f t="shared" ref="AA168" si="2548">IF((W169+X169+Y169+Z169)&gt;$AB$4,"GREŠKA",W169+X169+Y169+Z169)</f>
        <v>0</v>
      </c>
      <c r="AB168" s="138" t="str">
        <f t="shared" ref="AB168" si="2549">IF(AA168=0,"NE",(IF(AA168&gt;=($AB$4/2),"DA","NE")))</f>
        <v>NE</v>
      </c>
      <c r="AC168" s="23"/>
      <c r="AD168" s="24"/>
      <c r="AE168" s="24"/>
      <c r="AF168" s="24"/>
      <c r="AG168" s="143">
        <f t="shared" ref="AG168" si="2550">IF((AC169+AD169+AE169+AF169)&gt;$AH$4,"GREŠKA",AC169+AD169+AE169+AF169)</f>
        <v>0</v>
      </c>
      <c r="AH168" s="138" t="str">
        <f t="shared" ref="AH168" si="2551">IF(AG168=0,"NE",(IF(AG168&gt;=($AH$4/2),"DA","NE")))</f>
        <v>NE</v>
      </c>
      <c r="AI168" s="23"/>
      <c r="AJ168" s="24"/>
      <c r="AK168" s="24"/>
      <c r="AL168" s="24"/>
      <c r="AM168" s="141">
        <f t="shared" ref="AM168" si="2552">IF((AI169+AJ169+AK169+AL169)&gt;$AN$4,"GREŠKA",AI169+AJ169+AK169+AL169)</f>
        <v>0</v>
      </c>
      <c r="AN168" s="138" t="str">
        <f t="shared" ref="AN168" si="2553">IF(AM168=0,"NE",(IF(AM168&gt;=($AN$4/2),"DA","NE")))</f>
        <v>NE</v>
      </c>
      <c r="AO168" s="23"/>
      <c r="AP168" s="24"/>
      <c r="AQ168" s="24"/>
      <c r="AR168" s="24"/>
      <c r="AS168" s="141">
        <f t="shared" ref="AS168" si="2554">IF((AO169+AP169+AQ169+AR169)&gt;$AT$4,"GREŠKA",AO169+AP169+AQ169+AR169)</f>
        <v>0</v>
      </c>
      <c r="AT168" s="138" t="str">
        <f t="shared" ref="AT168" si="2555">IF(AS168=0,"NE",(IF(AS168&gt;=($AT$4/2),"DA","NE")))</f>
        <v>NE</v>
      </c>
      <c r="AU168" s="136">
        <f t="shared" ref="AU168" si="2556">IF(AND(J168="da",P168="da",V168="da",AB168="da",AH168="da",AN168="da",AT168="da"),I168+O168+U168+AA168+AS168+AM168+AG168,0)</f>
        <v>0</v>
      </c>
      <c r="AV168" s="134" t="str">
        <f t="shared" ref="AV168" si="2557">IF(OR(COUNTIF(J168:AT169,"ne")&gt;3,COUNTIF(J168:AT169,"ne")=0),"NE",COUNTIF(J168:AT169,"ne"))</f>
        <v>NE</v>
      </c>
      <c r="AW168" s="118" t="str">
        <f t="shared" ref="AW168" si="2558">IF(SUM(COUNTBLANK(E168:H168),COUNTBLANK(K168:N168),COUNTBLANK(Q168:T168),COUNTBLANK(W168:Z168),COUNTBLANK(AC168:AF168),COUNTBLANK(AI168:AL168),COUNTBLANK(AO168:AR168))=28,"NE","DA")</f>
        <v>NE</v>
      </c>
      <c r="AX168" s="129"/>
      <c r="AY168" s="123" t="str">
        <f>J168</f>
        <v>NE</v>
      </c>
      <c r="AZ168" s="123" t="str">
        <f>P168</f>
        <v>NE</v>
      </c>
      <c r="BA168" s="123" t="str">
        <f>V168</f>
        <v>NE</v>
      </c>
      <c r="BB168" s="123" t="str">
        <f>AB168</f>
        <v>NE</v>
      </c>
      <c r="BC168" s="123" t="str">
        <f>AH168</f>
        <v>NE</v>
      </c>
      <c r="BD168" s="123" t="str">
        <f>AN168</f>
        <v>NE</v>
      </c>
      <c r="BE168" s="123" t="str">
        <f>AT168</f>
        <v>NE</v>
      </c>
      <c r="BF168" s="116" t="str">
        <f t="shared" ref="BF168" si="2559">IF(AU168&lt;50, "NE",IF(AU168&lt;60,2,IF(AU168&lt;75,3,IF(AU168&lt;90,4,5))))</f>
        <v>NE</v>
      </c>
    </row>
    <row r="169" spans="1:58" ht="15.75" customHeight="1" thickBot="1" x14ac:dyDescent="0.3">
      <c r="A169" s="146"/>
      <c r="B169" s="148"/>
      <c r="C169" s="150"/>
      <c r="D169" s="27" t="s">
        <v>20</v>
      </c>
      <c r="E169" s="28">
        <f t="shared" ref="E169" si="2560">IF($E$7=0,0,$E$7/$E$6*E168)</f>
        <v>0</v>
      </c>
      <c r="F169" s="28">
        <f t="shared" ref="F169" si="2561">IF($F$7=0,0,$F$7/$F$6*F168)</f>
        <v>0</v>
      </c>
      <c r="G169" s="28">
        <f t="shared" ref="G169" si="2562">IF($G$7=0,0,$G$7/$G$6*G168)</f>
        <v>0</v>
      </c>
      <c r="H169" s="28">
        <f t="shared" ref="H169" si="2563">IF($H$7=0,0,$H$7/$H$6*H168)</f>
        <v>0</v>
      </c>
      <c r="I169" s="142"/>
      <c r="J169" s="139"/>
      <c r="K169" s="29">
        <f t="shared" ref="K169" si="2564">IF($K$7=0,0,$K$7/$K$6*K168)</f>
        <v>0</v>
      </c>
      <c r="L169" s="28">
        <f t="shared" ref="L169" si="2565">IF($L$7=0,0,$L$7/$L$6*L168)</f>
        <v>0</v>
      </c>
      <c r="M169" s="28">
        <f t="shared" ref="M169" si="2566">IF($M$7=0,0,$M$7/$M$6*M168)</f>
        <v>0</v>
      </c>
      <c r="N169" s="28">
        <f t="shared" ref="N169" si="2567">IF($N$7=0,0,$N$7/$N$6*N168)</f>
        <v>0</v>
      </c>
      <c r="O169" s="142"/>
      <c r="P169" s="139"/>
      <c r="Q169" s="29">
        <f t="shared" ref="Q169" si="2568">IF($Q$7=0,0,$Q$7/$Q$6*Q168)</f>
        <v>0</v>
      </c>
      <c r="R169" s="28">
        <f t="shared" ref="R169" si="2569">IF($R$7=0,0,$R$7/$R$6*R168)</f>
        <v>0</v>
      </c>
      <c r="S169" s="28">
        <f t="shared" ref="S169" si="2570">IF($S$7=0,0,$S$7/$S$6*S168)</f>
        <v>0</v>
      </c>
      <c r="T169" s="28">
        <f t="shared" ref="T169" si="2571">IF($T$7=0,0,$T$7/$T$6*T168)</f>
        <v>0</v>
      </c>
      <c r="U169" s="142"/>
      <c r="V169" s="139"/>
      <c r="W169" s="29">
        <f t="shared" ref="W169" si="2572">IF($W$7=0,0,$W$7/$W$6*W168)</f>
        <v>0</v>
      </c>
      <c r="X169" s="28">
        <f t="shared" ref="X169" si="2573">IF($X$7=0,0,$X$7/$X$6*X168)</f>
        <v>0</v>
      </c>
      <c r="Y169" s="28">
        <f t="shared" ref="Y169" si="2574">IF($Y$7=0,0,$Y$7/$Y$6*Y168)</f>
        <v>0</v>
      </c>
      <c r="Z169" s="28">
        <f t="shared" ref="Z169" si="2575">IF($Z$7=0,0,$Z$7/$Z$6*Z168)</f>
        <v>0</v>
      </c>
      <c r="AA169" s="142"/>
      <c r="AB169" s="139"/>
      <c r="AC169" s="29">
        <f t="shared" si="1515"/>
        <v>0</v>
      </c>
      <c r="AD169" s="28">
        <f t="shared" si="1516"/>
        <v>0</v>
      </c>
      <c r="AE169" s="28">
        <f t="shared" si="1517"/>
        <v>0</v>
      </c>
      <c r="AF169" s="28">
        <f t="shared" si="1518"/>
        <v>0</v>
      </c>
      <c r="AG169" s="144"/>
      <c r="AH169" s="140"/>
      <c r="AI169" s="60">
        <f t="shared" si="1519"/>
        <v>0</v>
      </c>
      <c r="AJ169" s="60">
        <f t="shared" si="1520"/>
        <v>0</v>
      </c>
      <c r="AK169" s="60">
        <f t="shared" si="1521"/>
        <v>0</v>
      </c>
      <c r="AL169" s="60">
        <f t="shared" si="1522"/>
        <v>0</v>
      </c>
      <c r="AM169" s="142"/>
      <c r="AN169" s="139"/>
      <c r="AO169" s="60">
        <f t="shared" si="1523"/>
        <v>0</v>
      </c>
      <c r="AP169" s="60">
        <f t="shared" si="1524"/>
        <v>0</v>
      </c>
      <c r="AQ169" s="60">
        <f t="shared" si="1525"/>
        <v>0</v>
      </c>
      <c r="AR169" s="114">
        <f t="shared" ref="AR169" si="2576">IF($AR$7=0,0,$AR$7/$AR$6*AR168)</f>
        <v>0</v>
      </c>
      <c r="AS169" s="142"/>
      <c r="AT169" s="139"/>
      <c r="AU169" s="137"/>
      <c r="AV169" s="135"/>
      <c r="AW169" s="119"/>
      <c r="AX169" s="130"/>
      <c r="AY169" s="124"/>
      <c r="AZ169" s="124"/>
      <c r="BA169" s="124"/>
      <c r="BB169" s="124"/>
      <c r="BC169" s="124"/>
      <c r="BD169" s="124"/>
      <c r="BE169" s="124"/>
      <c r="BF169" s="117"/>
    </row>
    <row r="170" spans="1:58" ht="15" customHeight="1" x14ac:dyDescent="0.25">
      <c r="A170" s="145">
        <v>82</v>
      </c>
      <c r="B170" s="147" t="str">
        <f>'Popis studenata'!B83</f>
        <v xml:space="preserve"> </v>
      </c>
      <c r="C170" s="149">
        <f>'Popis studenata'!C83</f>
        <v>0</v>
      </c>
      <c r="D170" s="22" t="s">
        <v>19</v>
      </c>
      <c r="E170" s="23"/>
      <c r="F170" s="24"/>
      <c r="G170" s="24"/>
      <c r="H170" s="24"/>
      <c r="I170" s="143">
        <f t="shared" ref="I170" si="2577">IF((E171+F171+G171+H171)&gt;$J$4,"GREŠKA",E171+F171+G171+H171)</f>
        <v>0</v>
      </c>
      <c r="J170" s="138" t="str">
        <f t="shared" ref="J170" si="2578">IF(I170=0,"NE",(IF(I170&gt;=($J$4/2),"DA","NE")))</f>
        <v>NE</v>
      </c>
      <c r="K170" s="23"/>
      <c r="L170" s="24"/>
      <c r="M170" s="24"/>
      <c r="N170" s="24"/>
      <c r="O170" s="143">
        <f t="shared" ref="O170" si="2579">IF((K171+L171+M171+N171)&gt;$P$4,"GREŠKA",K171+L171+M171+N171)</f>
        <v>0</v>
      </c>
      <c r="P170" s="138" t="str">
        <f t="shared" ref="P170" si="2580">IF(O170=0,"NE",(IF(O170&gt;=($P$4/2),"DA","NE")))</f>
        <v>NE</v>
      </c>
      <c r="Q170" s="23"/>
      <c r="R170" s="24"/>
      <c r="S170" s="24"/>
      <c r="T170" s="24"/>
      <c r="U170" s="143">
        <f t="shared" ref="U170" si="2581">IF((Q171+R171+S171+T171)&gt;$V$4,"GREŠKA",Q171+R171+S171+T171)</f>
        <v>0</v>
      </c>
      <c r="V170" s="138" t="str">
        <f t="shared" ref="V170" si="2582">IF(U170=0,"NE",(IF(U170&gt;=($V$4/2),"DA","NE")))</f>
        <v>NE</v>
      </c>
      <c r="W170" s="23"/>
      <c r="X170" s="24"/>
      <c r="Y170" s="24"/>
      <c r="Z170" s="24"/>
      <c r="AA170" s="143">
        <f t="shared" ref="AA170" si="2583">IF((W171+X171+Y171+Z171)&gt;$AB$4,"GREŠKA",W171+X171+Y171+Z171)</f>
        <v>0</v>
      </c>
      <c r="AB170" s="138" t="str">
        <f t="shared" ref="AB170" si="2584">IF(AA170=0,"NE",(IF(AA170&gt;=($AB$4/2),"DA","NE")))</f>
        <v>NE</v>
      </c>
      <c r="AC170" s="23"/>
      <c r="AD170" s="24"/>
      <c r="AE170" s="24"/>
      <c r="AF170" s="24"/>
      <c r="AG170" s="143">
        <f t="shared" ref="AG170" si="2585">IF((AC171+AD171+AE171+AF171)&gt;$AH$4,"GREŠKA",AC171+AD171+AE171+AF171)</f>
        <v>0</v>
      </c>
      <c r="AH170" s="138" t="str">
        <f t="shared" ref="AH170" si="2586">IF(AG170=0,"NE",(IF(AG170&gt;=($AH$4/2),"DA","NE")))</f>
        <v>NE</v>
      </c>
      <c r="AI170" s="23"/>
      <c r="AJ170" s="24"/>
      <c r="AK170" s="24"/>
      <c r="AL170" s="24"/>
      <c r="AM170" s="141">
        <f t="shared" ref="AM170" si="2587">IF((AI171+AJ171+AK171+AL171)&gt;$AN$4,"GREŠKA",AI171+AJ171+AK171+AL171)</f>
        <v>0</v>
      </c>
      <c r="AN170" s="138" t="str">
        <f t="shared" ref="AN170" si="2588">IF(AM170=0,"NE",(IF(AM170&gt;=($AN$4/2),"DA","NE")))</f>
        <v>NE</v>
      </c>
      <c r="AO170" s="23"/>
      <c r="AP170" s="24"/>
      <c r="AQ170" s="24"/>
      <c r="AR170" s="24"/>
      <c r="AS170" s="141">
        <f t="shared" ref="AS170" si="2589">IF((AO171+AP171+AQ171+AR171)&gt;$AT$4,"GREŠKA",AO171+AP171+AQ171+AR171)</f>
        <v>0</v>
      </c>
      <c r="AT170" s="138" t="str">
        <f t="shared" ref="AT170" si="2590">IF(AS170=0,"NE",(IF(AS170&gt;=($AT$4/2),"DA","NE")))</f>
        <v>NE</v>
      </c>
      <c r="AU170" s="136">
        <f t="shared" ref="AU170" si="2591">IF(AND(J170="da",P170="da",V170="da",AB170="da",AH170="da",AN170="da",AT170="da"),I170+O170+U170+AA170+AS170+AM170+AG170,0)</f>
        <v>0</v>
      </c>
      <c r="AV170" s="134" t="str">
        <f t="shared" ref="AV170" si="2592">IF(OR(COUNTIF(J170:AT171,"ne")&gt;3,COUNTIF(J170:AT171,"ne")=0),"NE",COUNTIF(J170:AT171,"ne"))</f>
        <v>NE</v>
      </c>
      <c r="AW170" s="118" t="str">
        <f t="shared" ref="AW170" si="2593">IF(SUM(COUNTBLANK(E170:H170),COUNTBLANK(K170:N170),COUNTBLANK(Q170:T170),COUNTBLANK(W170:Z170),COUNTBLANK(AC170:AF170),COUNTBLANK(AI170:AL170),COUNTBLANK(AO170:AR170))=28,"NE","DA")</f>
        <v>NE</v>
      </c>
      <c r="AX170" s="129"/>
      <c r="AY170" s="123" t="str">
        <f>J170</f>
        <v>NE</v>
      </c>
      <c r="AZ170" s="123" t="str">
        <f>P170</f>
        <v>NE</v>
      </c>
      <c r="BA170" s="123" t="str">
        <f>V170</f>
        <v>NE</v>
      </c>
      <c r="BB170" s="123" t="str">
        <f>AB170</f>
        <v>NE</v>
      </c>
      <c r="BC170" s="123" t="str">
        <f>AH170</f>
        <v>NE</v>
      </c>
      <c r="BD170" s="123" t="str">
        <f>AN170</f>
        <v>NE</v>
      </c>
      <c r="BE170" s="123" t="str">
        <f>AT170</f>
        <v>NE</v>
      </c>
      <c r="BF170" s="116" t="str">
        <f t="shared" ref="BF170" si="2594">IF(AU170&lt;50, "NE",IF(AU170&lt;60,2,IF(AU170&lt;75,3,IF(AU170&lt;90,4,5))))</f>
        <v>NE</v>
      </c>
    </row>
    <row r="171" spans="1:58" ht="15.75" customHeight="1" thickBot="1" x14ac:dyDescent="0.3">
      <c r="A171" s="146"/>
      <c r="B171" s="148"/>
      <c r="C171" s="150"/>
      <c r="D171" s="27" t="s">
        <v>20</v>
      </c>
      <c r="E171" s="28">
        <f t="shared" ref="E171" si="2595">IF($E$7=0,0,$E$7/$E$6*E170)</f>
        <v>0</v>
      </c>
      <c r="F171" s="28">
        <f t="shared" ref="F171" si="2596">IF($F$7=0,0,$F$7/$F$6*F170)</f>
        <v>0</v>
      </c>
      <c r="G171" s="28">
        <f t="shared" ref="G171" si="2597">IF($G$7=0,0,$G$7/$G$6*G170)</f>
        <v>0</v>
      </c>
      <c r="H171" s="28">
        <f t="shared" ref="H171" si="2598">IF($H$7=0,0,$H$7/$H$6*H170)</f>
        <v>0</v>
      </c>
      <c r="I171" s="142"/>
      <c r="J171" s="139"/>
      <c r="K171" s="29">
        <f t="shared" ref="K171" si="2599">IF($K$7=0,0,$K$7/$K$6*K170)</f>
        <v>0</v>
      </c>
      <c r="L171" s="28">
        <f t="shared" ref="L171" si="2600">IF($L$7=0,0,$L$7/$L$6*L170)</f>
        <v>0</v>
      </c>
      <c r="M171" s="28">
        <f t="shared" ref="M171" si="2601">IF($M$7=0,0,$M$7/$M$6*M170)</f>
        <v>0</v>
      </c>
      <c r="N171" s="28">
        <f t="shared" ref="N171" si="2602">IF($N$7=0,0,$N$7/$N$6*N170)</f>
        <v>0</v>
      </c>
      <c r="O171" s="142"/>
      <c r="P171" s="139"/>
      <c r="Q171" s="29">
        <f t="shared" ref="Q171" si="2603">IF($Q$7=0,0,$Q$7/$Q$6*Q170)</f>
        <v>0</v>
      </c>
      <c r="R171" s="28">
        <f t="shared" ref="R171" si="2604">IF($R$7=0,0,$R$7/$R$6*R170)</f>
        <v>0</v>
      </c>
      <c r="S171" s="28">
        <f t="shared" ref="S171" si="2605">IF($S$7=0,0,$S$7/$S$6*S170)</f>
        <v>0</v>
      </c>
      <c r="T171" s="28">
        <f t="shared" ref="T171" si="2606">IF($T$7=0,0,$T$7/$T$6*T170)</f>
        <v>0</v>
      </c>
      <c r="U171" s="142"/>
      <c r="V171" s="139"/>
      <c r="W171" s="29">
        <f t="shared" ref="W171" si="2607">IF($W$7=0,0,$W$7/$W$6*W170)</f>
        <v>0</v>
      </c>
      <c r="X171" s="28">
        <f t="shared" ref="X171" si="2608">IF($X$7=0,0,$X$7/$X$6*X170)</f>
        <v>0</v>
      </c>
      <c r="Y171" s="28">
        <f t="shared" ref="Y171" si="2609">IF($Y$7=0,0,$Y$7/$Y$6*Y170)</f>
        <v>0</v>
      </c>
      <c r="Z171" s="28">
        <f t="shared" ref="Z171" si="2610">IF($Z$7=0,0,$Z$7/$Z$6*Z170)</f>
        <v>0</v>
      </c>
      <c r="AA171" s="142"/>
      <c r="AB171" s="139"/>
      <c r="AC171" s="29">
        <f t="shared" si="1515"/>
        <v>0</v>
      </c>
      <c r="AD171" s="28">
        <f t="shared" si="1516"/>
        <v>0</v>
      </c>
      <c r="AE171" s="28">
        <f t="shared" si="1517"/>
        <v>0</v>
      </c>
      <c r="AF171" s="28">
        <f t="shared" si="1518"/>
        <v>0</v>
      </c>
      <c r="AG171" s="144"/>
      <c r="AH171" s="140"/>
      <c r="AI171" s="60">
        <f t="shared" si="1519"/>
        <v>0</v>
      </c>
      <c r="AJ171" s="60">
        <f t="shared" si="1520"/>
        <v>0</v>
      </c>
      <c r="AK171" s="60">
        <f t="shared" si="1521"/>
        <v>0</v>
      </c>
      <c r="AL171" s="60">
        <f t="shared" si="1522"/>
        <v>0</v>
      </c>
      <c r="AM171" s="142"/>
      <c r="AN171" s="139"/>
      <c r="AO171" s="60">
        <f t="shared" si="1523"/>
        <v>0</v>
      </c>
      <c r="AP171" s="60">
        <f t="shared" si="1524"/>
        <v>0</v>
      </c>
      <c r="AQ171" s="60">
        <f t="shared" si="1525"/>
        <v>0</v>
      </c>
      <c r="AR171" s="114">
        <f t="shared" ref="AR171" si="2611">IF($AR$7=0,0,$AR$7/$AR$6*AR170)</f>
        <v>0</v>
      </c>
      <c r="AS171" s="142"/>
      <c r="AT171" s="139"/>
      <c r="AU171" s="137"/>
      <c r="AV171" s="135"/>
      <c r="AW171" s="119"/>
      <c r="AX171" s="130"/>
      <c r="AY171" s="124"/>
      <c r="AZ171" s="124"/>
      <c r="BA171" s="124"/>
      <c r="BB171" s="124"/>
      <c r="BC171" s="124"/>
      <c r="BD171" s="124"/>
      <c r="BE171" s="124"/>
      <c r="BF171" s="117"/>
    </row>
    <row r="172" spans="1:58" ht="15" customHeight="1" x14ac:dyDescent="0.25">
      <c r="A172" s="145">
        <v>83</v>
      </c>
      <c r="B172" s="147" t="str">
        <f>'Popis studenata'!B84</f>
        <v xml:space="preserve"> </v>
      </c>
      <c r="C172" s="149">
        <f>'Popis studenata'!C84</f>
        <v>0</v>
      </c>
      <c r="D172" s="22" t="s">
        <v>19</v>
      </c>
      <c r="E172" s="23"/>
      <c r="F172" s="24"/>
      <c r="G172" s="24"/>
      <c r="H172" s="24"/>
      <c r="I172" s="143">
        <f t="shared" ref="I172" si="2612">IF((E173+F173+G173+H173)&gt;$J$4,"GREŠKA",E173+F173+G173+H173)</f>
        <v>0</v>
      </c>
      <c r="J172" s="138" t="str">
        <f t="shared" ref="J172" si="2613">IF(I172=0,"NE",(IF(I172&gt;=($J$4/2),"DA","NE")))</f>
        <v>NE</v>
      </c>
      <c r="K172" s="23"/>
      <c r="L172" s="24"/>
      <c r="M172" s="24"/>
      <c r="N172" s="24"/>
      <c r="O172" s="143">
        <f t="shared" ref="O172" si="2614">IF((K173+L173+M173+N173)&gt;$P$4,"GREŠKA",K173+L173+M173+N173)</f>
        <v>0</v>
      </c>
      <c r="P172" s="138" t="str">
        <f t="shared" ref="P172" si="2615">IF(O172=0,"NE",(IF(O172&gt;=($P$4/2),"DA","NE")))</f>
        <v>NE</v>
      </c>
      <c r="Q172" s="23"/>
      <c r="R172" s="24"/>
      <c r="S172" s="24"/>
      <c r="T172" s="24"/>
      <c r="U172" s="143">
        <f t="shared" ref="U172" si="2616">IF((Q173+R173+S173+T173)&gt;$V$4,"GREŠKA",Q173+R173+S173+T173)</f>
        <v>0</v>
      </c>
      <c r="V172" s="138" t="str">
        <f t="shared" ref="V172" si="2617">IF(U172=0,"NE",(IF(U172&gt;=($V$4/2),"DA","NE")))</f>
        <v>NE</v>
      </c>
      <c r="W172" s="23"/>
      <c r="X172" s="24"/>
      <c r="Y172" s="24"/>
      <c r="Z172" s="24"/>
      <c r="AA172" s="143">
        <f t="shared" ref="AA172" si="2618">IF((W173+X173+Y173+Z173)&gt;$AB$4,"GREŠKA",W173+X173+Y173+Z173)</f>
        <v>0</v>
      </c>
      <c r="AB172" s="138" t="str">
        <f t="shared" ref="AB172" si="2619">IF(AA172=0,"NE",(IF(AA172&gt;=($AB$4/2),"DA","NE")))</f>
        <v>NE</v>
      </c>
      <c r="AC172" s="23"/>
      <c r="AD172" s="24"/>
      <c r="AE172" s="24"/>
      <c r="AF172" s="24"/>
      <c r="AG172" s="143">
        <f t="shared" ref="AG172" si="2620">IF((AC173+AD173+AE173+AF173)&gt;$AH$4,"GREŠKA",AC173+AD173+AE173+AF173)</f>
        <v>0</v>
      </c>
      <c r="AH172" s="138" t="str">
        <f t="shared" ref="AH172" si="2621">IF(AG172=0,"NE",(IF(AG172&gt;=($AH$4/2),"DA","NE")))</f>
        <v>NE</v>
      </c>
      <c r="AI172" s="23"/>
      <c r="AJ172" s="24"/>
      <c r="AK172" s="24"/>
      <c r="AL172" s="24"/>
      <c r="AM172" s="141">
        <f t="shared" ref="AM172" si="2622">IF((AI173+AJ173+AK173+AL173)&gt;$AN$4,"GREŠKA",AI173+AJ173+AK173+AL173)</f>
        <v>0</v>
      </c>
      <c r="AN172" s="138" t="str">
        <f t="shared" ref="AN172" si="2623">IF(AM172=0,"NE",(IF(AM172&gt;=($AN$4/2),"DA","NE")))</f>
        <v>NE</v>
      </c>
      <c r="AO172" s="23"/>
      <c r="AP172" s="24"/>
      <c r="AQ172" s="24"/>
      <c r="AR172" s="24"/>
      <c r="AS172" s="141">
        <f t="shared" ref="AS172" si="2624">IF((AO173+AP173+AQ173+AR173)&gt;$AT$4,"GREŠKA",AO173+AP173+AQ173+AR173)</f>
        <v>0</v>
      </c>
      <c r="AT172" s="138" t="str">
        <f t="shared" ref="AT172" si="2625">IF(AS172=0,"NE",(IF(AS172&gt;=($AT$4/2),"DA","NE")))</f>
        <v>NE</v>
      </c>
      <c r="AU172" s="136">
        <f t="shared" ref="AU172" si="2626">IF(AND(J172="da",P172="da",V172="da",AB172="da",AH172="da",AN172="da",AT172="da"),I172+O172+U172+AA172+AS172+AM172+AG172,0)</f>
        <v>0</v>
      </c>
      <c r="AV172" s="134" t="str">
        <f t="shared" ref="AV172" si="2627">IF(OR(COUNTIF(J172:AT173,"ne")&gt;3,COUNTIF(J172:AT173,"ne")=0),"NE",COUNTIF(J172:AT173,"ne"))</f>
        <v>NE</v>
      </c>
      <c r="AW172" s="118" t="str">
        <f t="shared" ref="AW172" si="2628">IF(SUM(COUNTBLANK(E172:H172),COUNTBLANK(K172:N172),COUNTBLANK(Q172:T172),COUNTBLANK(W172:Z172),COUNTBLANK(AC172:AF172),COUNTBLANK(AI172:AL172),COUNTBLANK(AO172:AR172))=28,"NE","DA")</f>
        <v>NE</v>
      </c>
      <c r="AX172" s="129"/>
      <c r="AY172" s="123" t="str">
        <f>J172</f>
        <v>NE</v>
      </c>
      <c r="AZ172" s="123" t="str">
        <f>P172</f>
        <v>NE</v>
      </c>
      <c r="BA172" s="123" t="str">
        <f>V172</f>
        <v>NE</v>
      </c>
      <c r="BB172" s="123" t="str">
        <f>AB172</f>
        <v>NE</v>
      </c>
      <c r="BC172" s="123" t="str">
        <f>AH172</f>
        <v>NE</v>
      </c>
      <c r="BD172" s="123" t="str">
        <f>AN172</f>
        <v>NE</v>
      </c>
      <c r="BE172" s="123" t="str">
        <f>AT172</f>
        <v>NE</v>
      </c>
      <c r="BF172" s="116" t="str">
        <f t="shared" ref="BF172" si="2629">IF(AU172&lt;50, "NE",IF(AU172&lt;60,2,IF(AU172&lt;75,3,IF(AU172&lt;90,4,5))))</f>
        <v>NE</v>
      </c>
    </row>
    <row r="173" spans="1:58" ht="15.75" customHeight="1" thickBot="1" x14ac:dyDescent="0.3">
      <c r="A173" s="146"/>
      <c r="B173" s="148"/>
      <c r="C173" s="150"/>
      <c r="D173" s="27" t="s">
        <v>20</v>
      </c>
      <c r="E173" s="28">
        <f t="shared" ref="E173" si="2630">IF($E$7=0,0,$E$7/$E$6*E172)</f>
        <v>0</v>
      </c>
      <c r="F173" s="28">
        <f t="shared" ref="F173" si="2631">IF($F$7=0,0,$F$7/$F$6*F172)</f>
        <v>0</v>
      </c>
      <c r="G173" s="28">
        <f t="shared" ref="G173" si="2632">IF($G$7=0,0,$G$7/$G$6*G172)</f>
        <v>0</v>
      </c>
      <c r="H173" s="28">
        <f t="shared" ref="H173" si="2633">IF($H$7=0,0,$H$7/$H$6*H172)</f>
        <v>0</v>
      </c>
      <c r="I173" s="142"/>
      <c r="J173" s="139"/>
      <c r="K173" s="29">
        <f t="shared" ref="K173" si="2634">IF($K$7=0,0,$K$7/$K$6*K172)</f>
        <v>0</v>
      </c>
      <c r="L173" s="28">
        <f t="shared" ref="L173" si="2635">IF($L$7=0,0,$L$7/$L$6*L172)</f>
        <v>0</v>
      </c>
      <c r="M173" s="28">
        <f t="shared" ref="M173" si="2636">IF($M$7=0,0,$M$7/$M$6*M172)</f>
        <v>0</v>
      </c>
      <c r="N173" s="28">
        <f t="shared" ref="N173" si="2637">IF($N$7=0,0,$N$7/$N$6*N172)</f>
        <v>0</v>
      </c>
      <c r="O173" s="142"/>
      <c r="P173" s="139"/>
      <c r="Q173" s="29">
        <f t="shared" ref="Q173" si="2638">IF($Q$7=0,0,$Q$7/$Q$6*Q172)</f>
        <v>0</v>
      </c>
      <c r="R173" s="28">
        <f t="shared" ref="R173" si="2639">IF($R$7=0,0,$R$7/$R$6*R172)</f>
        <v>0</v>
      </c>
      <c r="S173" s="28">
        <f t="shared" ref="S173" si="2640">IF($S$7=0,0,$S$7/$S$6*S172)</f>
        <v>0</v>
      </c>
      <c r="T173" s="28">
        <f t="shared" ref="T173" si="2641">IF($T$7=0,0,$T$7/$T$6*T172)</f>
        <v>0</v>
      </c>
      <c r="U173" s="142"/>
      <c r="V173" s="139"/>
      <c r="W173" s="29">
        <f t="shared" ref="W173" si="2642">IF($W$7=0,0,$W$7/$W$6*W172)</f>
        <v>0</v>
      </c>
      <c r="X173" s="28">
        <f t="shared" ref="X173" si="2643">IF($X$7=0,0,$X$7/$X$6*X172)</f>
        <v>0</v>
      </c>
      <c r="Y173" s="28">
        <f t="shared" ref="Y173" si="2644">IF($Y$7=0,0,$Y$7/$Y$6*Y172)</f>
        <v>0</v>
      </c>
      <c r="Z173" s="28">
        <f t="shared" ref="Z173" si="2645">IF($Z$7=0,0,$Z$7/$Z$6*Z172)</f>
        <v>0</v>
      </c>
      <c r="AA173" s="142"/>
      <c r="AB173" s="139"/>
      <c r="AC173" s="29">
        <f t="shared" ref="AC173:AC199" si="2646">IF($AC$7=0,0,$AC$7/$AC$6*AC172)</f>
        <v>0</v>
      </c>
      <c r="AD173" s="28">
        <f t="shared" ref="AD173:AD199" si="2647">IF($AD$7=0,0,$AD$7/$AD$6*AD172)</f>
        <v>0</v>
      </c>
      <c r="AE173" s="28">
        <f t="shared" ref="AE173:AE199" si="2648">IF($AE$7=0,0,$AE$7/$AE$6*AE172)</f>
        <v>0</v>
      </c>
      <c r="AF173" s="28">
        <f t="shared" ref="AF173:AF199" si="2649">IF($AF$7=0,0,$AF$7/$AF$6*AF172)</f>
        <v>0</v>
      </c>
      <c r="AG173" s="144"/>
      <c r="AH173" s="140"/>
      <c r="AI173" s="60">
        <f t="shared" ref="AI173:AI199" si="2650">IF($AI$7=0,0,$AI$7/$AI$6*AI172)</f>
        <v>0</v>
      </c>
      <c r="AJ173" s="60">
        <f t="shared" ref="AJ173:AJ199" si="2651">IF($AJ$7=0,0,$AJ$7/$AJ$6*AJ172)</f>
        <v>0</v>
      </c>
      <c r="AK173" s="60">
        <f t="shared" ref="AK173:AK199" si="2652">IF($AK$7=0,0,$AK$7/$AK$6*AK172)</f>
        <v>0</v>
      </c>
      <c r="AL173" s="60">
        <f t="shared" ref="AL173:AL199" si="2653">IF($AL$7=0,0,$AL$7/$AL$6*AL172)</f>
        <v>0</v>
      </c>
      <c r="AM173" s="142"/>
      <c r="AN173" s="139"/>
      <c r="AO173" s="60">
        <f t="shared" ref="AO173:AO199" si="2654">IF($AO$7=0,0,$AO$7/$AO$6*AO172)</f>
        <v>0</v>
      </c>
      <c r="AP173" s="60">
        <f t="shared" ref="AP173:AP199" si="2655">IF($AP$7=0,0,$AP$7/$AP$6*AP172)</f>
        <v>0</v>
      </c>
      <c r="AQ173" s="60">
        <f t="shared" ref="AQ173:AQ199" si="2656">IF($AQ$7=0,0,$AQ$7/$AQ$6*AQ172)</f>
        <v>0</v>
      </c>
      <c r="AR173" s="114">
        <f t="shared" ref="AR173" si="2657">IF($AR$7=0,0,$AR$7/$AR$6*AR172)</f>
        <v>0</v>
      </c>
      <c r="AS173" s="142"/>
      <c r="AT173" s="139"/>
      <c r="AU173" s="137"/>
      <c r="AV173" s="135"/>
      <c r="AW173" s="119"/>
      <c r="AX173" s="130"/>
      <c r="AY173" s="124"/>
      <c r="AZ173" s="124"/>
      <c r="BA173" s="124"/>
      <c r="BB173" s="124"/>
      <c r="BC173" s="124"/>
      <c r="BD173" s="124"/>
      <c r="BE173" s="124"/>
      <c r="BF173" s="117"/>
    </row>
    <row r="174" spans="1:58" ht="15" customHeight="1" x14ac:dyDescent="0.25">
      <c r="A174" s="145">
        <v>84</v>
      </c>
      <c r="B174" s="147" t="str">
        <f>'Popis studenata'!B85</f>
        <v xml:space="preserve"> </v>
      </c>
      <c r="C174" s="149">
        <f>'Popis studenata'!C85</f>
        <v>0</v>
      </c>
      <c r="D174" s="22" t="s">
        <v>19</v>
      </c>
      <c r="E174" s="23"/>
      <c r="F174" s="24"/>
      <c r="G174" s="24"/>
      <c r="H174" s="24"/>
      <c r="I174" s="143">
        <f t="shared" ref="I174" si="2658">IF((E175+F175+G175+H175)&gt;$J$4,"GREŠKA",E175+F175+G175+H175)</f>
        <v>0</v>
      </c>
      <c r="J174" s="138" t="str">
        <f t="shared" ref="J174" si="2659">IF(I174=0,"NE",(IF(I174&gt;=($J$4/2),"DA","NE")))</f>
        <v>NE</v>
      </c>
      <c r="K174" s="23"/>
      <c r="L174" s="24"/>
      <c r="M174" s="24"/>
      <c r="N174" s="24"/>
      <c r="O174" s="143">
        <f t="shared" ref="O174" si="2660">IF((K175+L175+M175+N175)&gt;$P$4,"GREŠKA",K175+L175+M175+N175)</f>
        <v>0</v>
      </c>
      <c r="P174" s="138" t="str">
        <f t="shared" ref="P174" si="2661">IF(O174=0,"NE",(IF(O174&gt;=($P$4/2),"DA","NE")))</f>
        <v>NE</v>
      </c>
      <c r="Q174" s="23"/>
      <c r="R174" s="24"/>
      <c r="S174" s="24"/>
      <c r="T174" s="24"/>
      <c r="U174" s="143">
        <f t="shared" ref="U174" si="2662">IF((Q175+R175+S175+T175)&gt;$V$4,"GREŠKA",Q175+R175+S175+T175)</f>
        <v>0</v>
      </c>
      <c r="V174" s="138" t="str">
        <f t="shared" ref="V174" si="2663">IF(U174=0,"NE",(IF(U174&gt;=($V$4/2),"DA","NE")))</f>
        <v>NE</v>
      </c>
      <c r="W174" s="23"/>
      <c r="X174" s="24"/>
      <c r="Y174" s="24"/>
      <c r="Z174" s="24"/>
      <c r="AA174" s="143">
        <f t="shared" ref="AA174" si="2664">IF((W175+X175+Y175+Z175)&gt;$AB$4,"GREŠKA",W175+X175+Y175+Z175)</f>
        <v>0</v>
      </c>
      <c r="AB174" s="138" t="str">
        <f t="shared" ref="AB174" si="2665">IF(AA174=0,"NE",(IF(AA174&gt;=($AB$4/2),"DA","NE")))</f>
        <v>NE</v>
      </c>
      <c r="AC174" s="23"/>
      <c r="AD174" s="24"/>
      <c r="AE174" s="24"/>
      <c r="AF174" s="24"/>
      <c r="AG174" s="143">
        <f t="shared" ref="AG174" si="2666">IF((AC175+AD175+AE175+AF175)&gt;$AH$4,"GREŠKA",AC175+AD175+AE175+AF175)</f>
        <v>0</v>
      </c>
      <c r="AH174" s="138" t="str">
        <f t="shared" ref="AH174" si="2667">IF(AG174=0,"NE",(IF(AG174&gt;=($AH$4/2),"DA","NE")))</f>
        <v>NE</v>
      </c>
      <c r="AI174" s="23"/>
      <c r="AJ174" s="24"/>
      <c r="AK174" s="24"/>
      <c r="AL174" s="24"/>
      <c r="AM174" s="141">
        <f t="shared" ref="AM174" si="2668">IF((AI175+AJ175+AK175+AL175)&gt;$AN$4,"GREŠKA",AI175+AJ175+AK175+AL175)</f>
        <v>0</v>
      </c>
      <c r="AN174" s="138" t="str">
        <f t="shared" ref="AN174" si="2669">IF(AM174=0,"NE",(IF(AM174&gt;=($AN$4/2),"DA","NE")))</f>
        <v>NE</v>
      </c>
      <c r="AO174" s="23"/>
      <c r="AP174" s="24"/>
      <c r="AQ174" s="24"/>
      <c r="AR174" s="24"/>
      <c r="AS174" s="141">
        <f t="shared" ref="AS174" si="2670">IF((AO175+AP175+AQ175+AR175)&gt;$AT$4,"GREŠKA",AO175+AP175+AQ175+AR175)</f>
        <v>0</v>
      </c>
      <c r="AT174" s="138" t="str">
        <f t="shared" ref="AT174" si="2671">IF(AS174=0,"NE",(IF(AS174&gt;=($AT$4/2),"DA","NE")))</f>
        <v>NE</v>
      </c>
      <c r="AU174" s="136">
        <f t="shared" ref="AU174" si="2672">IF(AND(J174="da",P174="da",V174="da",AB174="da",AH174="da",AN174="da",AT174="da"),I174+O174+U174+AA174+AS174+AM174+AG174,0)</f>
        <v>0</v>
      </c>
      <c r="AV174" s="134" t="str">
        <f t="shared" ref="AV174" si="2673">IF(OR(COUNTIF(J174:AT175,"ne")&gt;3,COUNTIF(J174:AT175,"ne")=0),"NE",COUNTIF(J174:AT175,"ne"))</f>
        <v>NE</v>
      </c>
      <c r="AW174" s="118" t="str">
        <f t="shared" ref="AW174" si="2674">IF(SUM(COUNTBLANK(E174:H174),COUNTBLANK(K174:N174),COUNTBLANK(Q174:T174),COUNTBLANK(W174:Z174),COUNTBLANK(AC174:AF174),COUNTBLANK(AI174:AL174),COUNTBLANK(AO174:AR174))=28,"NE","DA")</f>
        <v>NE</v>
      </c>
      <c r="AX174" s="129"/>
      <c r="AY174" s="123" t="str">
        <f>J174</f>
        <v>NE</v>
      </c>
      <c r="AZ174" s="123" t="str">
        <f>P174</f>
        <v>NE</v>
      </c>
      <c r="BA174" s="123" t="str">
        <f>V174</f>
        <v>NE</v>
      </c>
      <c r="BB174" s="123" t="str">
        <f>AB174</f>
        <v>NE</v>
      </c>
      <c r="BC174" s="123" t="str">
        <f>AH174</f>
        <v>NE</v>
      </c>
      <c r="BD174" s="123" t="str">
        <f>AN174</f>
        <v>NE</v>
      </c>
      <c r="BE174" s="123" t="str">
        <f>AT174</f>
        <v>NE</v>
      </c>
      <c r="BF174" s="116" t="str">
        <f t="shared" ref="BF174" si="2675">IF(AU174&lt;50, "NE",IF(AU174&lt;60,2,IF(AU174&lt;75,3,IF(AU174&lt;90,4,5))))</f>
        <v>NE</v>
      </c>
    </row>
    <row r="175" spans="1:58" ht="15.75" customHeight="1" thickBot="1" x14ac:dyDescent="0.3">
      <c r="A175" s="146"/>
      <c r="B175" s="148"/>
      <c r="C175" s="150"/>
      <c r="D175" s="27" t="s">
        <v>20</v>
      </c>
      <c r="E175" s="28">
        <f t="shared" ref="E175" si="2676">IF($E$7=0,0,$E$7/$E$6*E174)</f>
        <v>0</v>
      </c>
      <c r="F175" s="28">
        <f t="shared" ref="F175" si="2677">IF($F$7=0,0,$F$7/$F$6*F174)</f>
        <v>0</v>
      </c>
      <c r="G175" s="28">
        <f t="shared" ref="G175" si="2678">IF($G$7=0,0,$G$7/$G$6*G174)</f>
        <v>0</v>
      </c>
      <c r="H175" s="28">
        <f t="shared" ref="H175" si="2679">IF($H$7=0,0,$H$7/$H$6*H174)</f>
        <v>0</v>
      </c>
      <c r="I175" s="142"/>
      <c r="J175" s="139"/>
      <c r="K175" s="29">
        <f t="shared" ref="K175" si="2680">IF($K$7=0,0,$K$7/$K$6*K174)</f>
        <v>0</v>
      </c>
      <c r="L175" s="28">
        <f t="shared" ref="L175" si="2681">IF($L$7=0,0,$L$7/$L$6*L174)</f>
        <v>0</v>
      </c>
      <c r="M175" s="28">
        <f t="shared" ref="M175" si="2682">IF($M$7=0,0,$M$7/$M$6*M174)</f>
        <v>0</v>
      </c>
      <c r="N175" s="28">
        <f t="shared" ref="N175" si="2683">IF($N$7=0,0,$N$7/$N$6*N174)</f>
        <v>0</v>
      </c>
      <c r="O175" s="142"/>
      <c r="P175" s="139"/>
      <c r="Q175" s="29">
        <f t="shared" ref="Q175" si="2684">IF($Q$7=0,0,$Q$7/$Q$6*Q174)</f>
        <v>0</v>
      </c>
      <c r="R175" s="28">
        <f t="shared" ref="R175" si="2685">IF($R$7=0,0,$R$7/$R$6*R174)</f>
        <v>0</v>
      </c>
      <c r="S175" s="28">
        <f t="shared" ref="S175" si="2686">IF($S$7=0,0,$S$7/$S$6*S174)</f>
        <v>0</v>
      </c>
      <c r="T175" s="28">
        <f t="shared" ref="T175" si="2687">IF($T$7=0,0,$T$7/$T$6*T174)</f>
        <v>0</v>
      </c>
      <c r="U175" s="142"/>
      <c r="V175" s="139"/>
      <c r="W175" s="29">
        <f t="shared" ref="W175" si="2688">IF($W$7=0,0,$W$7/$W$6*W174)</f>
        <v>0</v>
      </c>
      <c r="X175" s="28">
        <f t="shared" ref="X175" si="2689">IF($X$7=0,0,$X$7/$X$6*X174)</f>
        <v>0</v>
      </c>
      <c r="Y175" s="28">
        <f t="shared" ref="Y175" si="2690">IF($Y$7=0,0,$Y$7/$Y$6*Y174)</f>
        <v>0</v>
      </c>
      <c r="Z175" s="28">
        <f t="shared" ref="Z175" si="2691">IF($Z$7=0,0,$Z$7/$Z$6*Z174)</f>
        <v>0</v>
      </c>
      <c r="AA175" s="142"/>
      <c r="AB175" s="139"/>
      <c r="AC175" s="29">
        <f t="shared" si="2646"/>
        <v>0</v>
      </c>
      <c r="AD175" s="28">
        <f t="shared" si="2647"/>
        <v>0</v>
      </c>
      <c r="AE175" s="28">
        <f t="shared" si="2648"/>
        <v>0</v>
      </c>
      <c r="AF175" s="28">
        <f t="shared" si="2649"/>
        <v>0</v>
      </c>
      <c r="AG175" s="144"/>
      <c r="AH175" s="140"/>
      <c r="AI175" s="60">
        <f t="shared" si="2650"/>
        <v>0</v>
      </c>
      <c r="AJ175" s="60">
        <f t="shared" si="2651"/>
        <v>0</v>
      </c>
      <c r="AK175" s="60">
        <f t="shared" si="2652"/>
        <v>0</v>
      </c>
      <c r="AL175" s="60">
        <f t="shared" si="2653"/>
        <v>0</v>
      </c>
      <c r="AM175" s="142"/>
      <c r="AN175" s="139"/>
      <c r="AO175" s="60">
        <f t="shared" si="2654"/>
        <v>0</v>
      </c>
      <c r="AP175" s="60">
        <f t="shared" si="2655"/>
        <v>0</v>
      </c>
      <c r="AQ175" s="60">
        <f t="shared" si="2656"/>
        <v>0</v>
      </c>
      <c r="AR175" s="114">
        <f t="shared" ref="AR175" si="2692">IF($AR$7=0,0,$AR$7/$AR$6*AR174)</f>
        <v>0</v>
      </c>
      <c r="AS175" s="142"/>
      <c r="AT175" s="139"/>
      <c r="AU175" s="137"/>
      <c r="AV175" s="135"/>
      <c r="AW175" s="119"/>
      <c r="AX175" s="130"/>
      <c r="AY175" s="124"/>
      <c r="AZ175" s="124"/>
      <c r="BA175" s="124"/>
      <c r="BB175" s="124"/>
      <c r="BC175" s="124"/>
      <c r="BD175" s="124"/>
      <c r="BE175" s="124"/>
      <c r="BF175" s="117"/>
    </row>
    <row r="176" spans="1:58" ht="15" customHeight="1" x14ac:dyDescent="0.25">
      <c r="A176" s="145">
        <v>85</v>
      </c>
      <c r="B176" s="147" t="str">
        <f>'Popis studenata'!B86</f>
        <v xml:space="preserve"> </v>
      </c>
      <c r="C176" s="149">
        <f>'Popis studenata'!C86</f>
        <v>0</v>
      </c>
      <c r="D176" s="22" t="s">
        <v>19</v>
      </c>
      <c r="E176" s="23"/>
      <c r="F176" s="24"/>
      <c r="G176" s="24"/>
      <c r="H176" s="24"/>
      <c r="I176" s="143">
        <f t="shared" ref="I176" si="2693">IF((E177+F177+G177+H177)&gt;$J$4,"GREŠKA",E177+F177+G177+H177)</f>
        <v>0</v>
      </c>
      <c r="J176" s="138" t="str">
        <f t="shared" ref="J176" si="2694">IF(I176=0,"NE",(IF(I176&gt;=($J$4/2),"DA","NE")))</f>
        <v>NE</v>
      </c>
      <c r="K176" s="23"/>
      <c r="L176" s="24"/>
      <c r="M176" s="24"/>
      <c r="N176" s="24"/>
      <c r="O176" s="143">
        <f t="shared" ref="O176" si="2695">IF((K177+L177+M177+N177)&gt;$P$4,"GREŠKA",K177+L177+M177+N177)</f>
        <v>0</v>
      </c>
      <c r="P176" s="138" t="str">
        <f t="shared" ref="P176" si="2696">IF(O176=0,"NE",(IF(O176&gt;=($P$4/2),"DA","NE")))</f>
        <v>NE</v>
      </c>
      <c r="Q176" s="23"/>
      <c r="R176" s="24"/>
      <c r="S176" s="24"/>
      <c r="T176" s="24"/>
      <c r="U176" s="143">
        <f t="shared" ref="U176" si="2697">IF((Q177+R177+S177+T177)&gt;$V$4,"GREŠKA",Q177+R177+S177+T177)</f>
        <v>0</v>
      </c>
      <c r="V176" s="138" t="str">
        <f t="shared" ref="V176" si="2698">IF(U176=0,"NE",(IF(U176&gt;=($V$4/2),"DA","NE")))</f>
        <v>NE</v>
      </c>
      <c r="W176" s="23"/>
      <c r="X176" s="24"/>
      <c r="Y176" s="24"/>
      <c r="Z176" s="24"/>
      <c r="AA176" s="143">
        <f t="shared" ref="AA176" si="2699">IF((W177+X177+Y177+Z177)&gt;$AB$4,"GREŠKA",W177+X177+Y177+Z177)</f>
        <v>0</v>
      </c>
      <c r="AB176" s="138" t="str">
        <f t="shared" ref="AB176" si="2700">IF(AA176=0,"NE",(IF(AA176&gt;=($AB$4/2),"DA","NE")))</f>
        <v>NE</v>
      </c>
      <c r="AC176" s="23"/>
      <c r="AD176" s="24"/>
      <c r="AE176" s="24"/>
      <c r="AF176" s="24"/>
      <c r="AG176" s="143">
        <f t="shared" ref="AG176" si="2701">IF((AC177+AD177+AE177+AF177)&gt;$AH$4,"GREŠKA",AC177+AD177+AE177+AF177)</f>
        <v>0</v>
      </c>
      <c r="AH176" s="138" t="str">
        <f t="shared" ref="AH176" si="2702">IF(AG176=0,"NE",(IF(AG176&gt;=($AH$4/2),"DA","NE")))</f>
        <v>NE</v>
      </c>
      <c r="AI176" s="23"/>
      <c r="AJ176" s="24"/>
      <c r="AK176" s="24"/>
      <c r="AL176" s="24"/>
      <c r="AM176" s="141">
        <f t="shared" ref="AM176" si="2703">IF((AI177+AJ177+AK177+AL177)&gt;$AN$4,"GREŠKA",AI177+AJ177+AK177+AL177)</f>
        <v>0</v>
      </c>
      <c r="AN176" s="138" t="str">
        <f t="shared" ref="AN176" si="2704">IF(AM176=0,"NE",(IF(AM176&gt;=($AN$4/2),"DA","NE")))</f>
        <v>NE</v>
      </c>
      <c r="AO176" s="23"/>
      <c r="AP176" s="24"/>
      <c r="AQ176" s="24"/>
      <c r="AR176" s="24"/>
      <c r="AS176" s="141">
        <f t="shared" ref="AS176" si="2705">IF((AO177+AP177+AQ177+AR177)&gt;$AT$4,"GREŠKA",AO177+AP177+AQ177+AR177)</f>
        <v>0</v>
      </c>
      <c r="AT176" s="138" t="str">
        <f t="shared" ref="AT176" si="2706">IF(AS176=0,"NE",(IF(AS176&gt;=($AT$4/2),"DA","NE")))</f>
        <v>NE</v>
      </c>
      <c r="AU176" s="136">
        <f t="shared" ref="AU176" si="2707">IF(AND(J176="da",P176="da",V176="da",AB176="da",AH176="da",AN176="da",AT176="da"),I176+O176+U176+AA176+AS176+AM176+AG176,0)</f>
        <v>0</v>
      </c>
      <c r="AV176" s="134" t="str">
        <f t="shared" ref="AV176" si="2708">IF(OR(COUNTIF(J176:AT177,"ne")&gt;3,COUNTIF(J176:AT177,"ne")=0),"NE",COUNTIF(J176:AT177,"ne"))</f>
        <v>NE</v>
      </c>
      <c r="AW176" s="118" t="str">
        <f t="shared" ref="AW176" si="2709">IF(SUM(COUNTBLANK(E176:H176),COUNTBLANK(K176:N176),COUNTBLANK(Q176:T176),COUNTBLANK(W176:Z176),COUNTBLANK(AC176:AF176),COUNTBLANK(AI176:AL176),COUNTBLANK(AO176:AR176))=28,"NE","DA")</f>
        <v>NE</v>
      </c>
      <c r="AX176" s="129"/>
      <c r="AY176" s="123" t="str">
        <f>J176</f>
        <v>NE</v>
      </c>
      <c r="AZ176" s="123" t="str">
        <f>P176</f>
        <v>NE</v>
      </c>
      <c r="BA176" s="123" t="str">
        <f>V176</f>
        <v>NE</v>
      </c>
      <c r="BB176" s="123" t="str">
        <f>AB176</f>
        <v>NE</v>
      </c>
      <c r="BC176" s="123" t="str">
        <f>AH176</f>
        <v>NE</v>
      </c>
      <c r="BD176" s="123" t="str">
        <f>AN176</f>
        <v>NE</v>
      </c>
      <c r="BE176" s="123" t="str">
        <f>AT176</f>
        <v>NE</v>
      </c>
      <c r="BF176" s="116" t="str">
        <f t="shared" ref="BF176" si="2710">IF(AU176&lt;50, "NE",IF(AU176&lt;60,2,IF(AU176&lt;75,3,IF(AU176&lt;90,4,5))))</f>
        <v>NE</v>
      </c>
    </row>
    <row r="177" spans="1:58" ht="15.75" customHeight="1" thickBot="1" x14ac:dyDescent="0.3">
      <c r="A177" s="146"/>
      <c r="B177" s="148"/>
      <c r="C177" s="150"/>
      <c r="D177" s="27" t="s">
        <v>20</v>
      </c>
      <c r="E177" s="28">
        <f t="shared" ref="E177" si="2711">IF($E$7=0,0,$E$7/$E$6*E176)</f>
        <v>0</v>
      </c>
      <c r="F177" s="28">
        <f t="shared" ref="F177" si="2712">IF($F$7=0,0,$F$7/$F$6*F176)</f>
        <v>0</v>
      </c>
      <c r="G177" s="28">
        <f t="shared" ref="G177" si="2713">IF($G$7=0,0,$G$7/$G$6*G176)</f>
        <v>0</v>
      </c>
      <c r="H177" s="28">
        <f t="shared" ref="H177" si="2714">IF($H$7=0,0,$H$7/$H$6*H176)</f>
        <v>0</v>
      </c>
      <c r="I177" s="142"/>
      <c r="J177" s="139"/>
      <c r="K177" s="29">
        <f t="shared" ref="K177" si="2715">IF($K$7=0,0,$K$7/$K$6*K176)</f>
        <v>0</v>
      </c>
      <c r="L177" s="28">
        <f t="shared" ref="L177" si="2716">IF($L$7=0,0,$L$7/$L$6*L176)</f>
        <v>0</v>
      </c>
      <c r="M177" s="28">
        <f t="shared" ref="M177" si="2717">IF($M$7=0,0,$M$7/$M$6*M176)</f>
        <v>0</v>
      </c>
      <c r="N177" s="28">
        <f t="shared" ref="N177" si="2718">IF($N$7=0,0,$N$7/$N$6*N176)</f>
        <v>0</v>
      </c>
      <c r="O177" s="142"/>
      <c r="P177" s="139"/>
      <c r="Q177" s="29">
        <f t="shared" ref="Q177" si="2719">IF($Q$7=0,0,$Q$7/$Q$6*Q176)</f>
        <v>0</v>
      </c>
      <c r="R177" s="28">
        <f t="shared" ref="R177" si="2720">IF($R$7=0,0,$R$7/$R$6*R176)</f>
        <v>0</v>
      </c>
      <c r="S177" s="28">
        <f t="shared" ref="S177" si="2721">IF($S$7=0,0,$S$7/$S$6*S176)</f>
        <v>0</v>
      </c>
      <c r="T177" s="28">
        <f t="shared" ref="T177" si="2722">IF($T$7=0,0,$T$7/$T$6*T176)</f>
        <v>0</v>
      </c>
      <c r="U177" s="142"/>
      <c r="V177" s="139"/>
      <c r="W177" s="29">
        <f t="shared" ref="W177" si="2723">IF($W$7=0,0,$W$7/$W$6*W176)</f>
        <v>0</v>
      </c>
      <c r="X177" s="28">
        <f t="shared" ref="X177" si="2724">IF($X$7=0,0,$X$7/$X$6*X176)</f>
        <v>0</v>
      </c>
      <c r="Y177" s="28">
        <f t="shared" ref="Y177" si="2725">IF($Y$7=0,0,$Y$7/$Y$6*Y176)</f>
        <v>0</v>
      </c>
      <c r="Z177" s="28">
        <f t="shared" ref="Z177" si="2726">IF($Z$7=0,0,$Z$7/$Z$6*Z176)</f>
        <v>0</v>
      </c>
      <c r="AA177" s="142"/>
      <c r="AB177" s="139"/>
      <c r="AC177" s="29">
        <f t="shared" si="2646"/>
        <v>0</v>
      </c>
      <c r="AD177" s="28">
        <f t="shared" si="2647"/>
        <v>0</v>
      </c>
      <c r="AE177" s="28">
        <f t="shared" si="2648"/>
        <v>0</v>
      </c>
      <c r="AF177" s="28">
        <f t="shared" si="2649"/>
        <v>0</v>
      </c>
      <c r="AG177" s="144"/>
      <c r="AH177" s="140"/>
      <c r="AI177" s="60">
        <f t="shared" si="2650"/>
        <v>0</v>
      </c>
      <c r="AJ177" s="60">
        <f t="shared" si="2651"/>
        <v>0</v>
      </c>
      <c r="AK177" s="60">
        <f t="shared" si="2652"/>
        <v>0</v>
      </c>
      <c r="AL177" s="60">
        <f t="shared" si="2653"/>
        <v>0</v>
      </c>
      <c r="AM177" s="142"/>
      <c r="AN177" s="139"/>
      <c r="AO177" s="60">
        <f t="shared" si="2654"/>
        <v>0</v>
      </c>
      <c r="AP177" s="60">
        <f t="shared" si="2655"/>
        <v>0</v>
      </c>
      <c r="AQ177" s="60">
        <f t="shared" si="2656"/>
        <v>0</v>
      </c>
      <c r="AR177" s="114">
        <f t="shared" ref="AR177" si="2727">IF($AR$7=0,0,$AR$7/$AR$6*AR176)</f>
        <v>0</v>
      </c>
      <c r="AS177" s="142"/>
      <c r="AT177" s="139"/>
      <c r="AU177" s="137"/>
      <c r="AV177" s="135"/>
      <c r="AW177" s="119"/>
      <c r="AX177" s="130"/>
      <c r="AY177" s="124"/>
      <c r="AZ177" s="124"/>
      <c r="BA177" s="124"/>
      <c r="BB177" s="124"/>
      <c r="BC177" s="124"/>
      <c r="BD177" s="124"/>
      <c r="BE177" s="124"/>
      <c r="BF177" s="117"/>
    </row>
    <row r="178" spans="1:58" ht="15" customHeight="1" x14ac:dyDescent="0.25">
      <c r="A178" s="145">
        <v>86</v>
      </c>
      <c r="B178" s="147" t="str">
        <f>'Popis studenata'!B87</f>
        <v xml:space="preserve"> </v>
      </c>
      <c r="C178" s="149">
        <f>'Popis studenata'!C87</f>
        <v>0</v>
      </c>
      <c r="D178" s="22" t="s">
        <v>19</v>
      </c>
      <c r="E178" s="23"/>
      <c r="F178" s="24"/>
      <c r="G178" s="24"/>
      <c r="H178" s="24"/>
      <c r="I178" s="143">
        <f t="shared" ref="I178" si="2728">IF((E179+F179+G179+H179)&gt;$J$4,"GREŠKA",E179+F179+G179+H179)</f>
        <v>0</v>
      </c>
      <c r="J178" s="138" t="str">
        <f t="shared" ref="J178" si="2729">IF(I178=0,"NE",(IF(I178&gt;=($J$4/2),"DA","NE")))</f>
        <v>NE</v>
      </c>
      <c r="K178" s="23"/>
      <c r="L178" s="24"/>
      <c r="M178" s="24"/>
      <c r="N178" s="24"/>
      <c r="O178" s="143">
        <f t="shared" ref="O178" si="2730">IF((K179+L179+M179+N179)&gt;$P$4,"GREŠKA",K179+L179+M179+N179)</f>
        <v>0</v>
      </c>
      <c r="P178" s="138" t="str">
        <f t="shared" ref="P178" si="2731">IF(O178=0,"NE",(IF(O178&gt;=($P$4/2),"DA","NE")))</f>
        <v>NE</v>
      </c>
      <c r="Q178" s="23"/>
      <c r="R178" s="24"/>
      <c r="S178" s="24"/>
      <c r="T178" s="24"/>
      <c r="U178" s="143">
        <f t="shared" ref="U178" si="2732">IF((Q179+R179+S179+T179)&gt;$V$4,"GREŠKA",Q179+R179+S179+T179)</f>
        <v>0</v>
      </c>
      <c r="V178" s="138" t="str">
        <f t="shared" ref="V178" si="2733">IF(U178=0,"NE",(IF(U178&gt;=($V$4/2),"DA","NE")))</f>
        <v>NE</v>
      </c>
      <c r="W178" s="23"/>
      <c r="X178" s="24"/>
      <c r="Y178" s="24"/>
      <c r="Z178" s="24"/>
      <c r="AA178" s="143">
        <f t="shared" ref="AA178" si="2734">IF((W179+X179+Y179+Z179)&gt;$AB$4,"GREŠKA",W179+X179+Y179+Z179)</f>
        <v>0</v>
      </c>
      <c r="AB178" s="138" t="str">
        <f t="shared" ref="AB178" si="2735">IF(AA178=0,"NE",(IF(AA178&gt;=($AB$4/2),"DA","NE")))</f>
        <v>NE</v>
      </c>
      <c r="AC178" s="23"/>
      <c r="AD178" s="24"/>
      <c r="AE178" s="24"/>
      <c r="AF178" s="24"/>
      <c r="AG178" s="143">
        <f t="shared" ref="AG178" si="2736">IF((AC179+AD179+AE179+AF179)&gt;$AH$4,"GREŠKA",AC179+AD179+AE179+AF179)</f>
        <v>0</v>
      </c>
      <c r="AH178" s="138" t="str">
        <f t="shared" ref="AH178" si="2737">IF(AG178=0,"NE",(IF(AG178&gt;=($AH$4/2),"DA","NE")))</f>
        <v>NE</v>
      </c>
      <c r="AI178" s="23"/>
      <c r="AJ178" s="24"/>
      <c r="AK178" s="24"/>
      <c r="AL178" s="24"/>
      <c r="AM178" s="141">
        <f t="shared" ref="AM178" si="2738">IF((AI179+AJ179+AK179+AL179)&gt;$AN$4,"GREŠKA",AI179+AJ179+AK179+AL179)</f>
        <v>0</v>
      </c>
      <c r="AN178" s="138" t="str">
        <f t="shared" ref="AN178" si="2739">IF(AM178=0,"NE",(IF(AM178&gt;=($AN$4/2),"DA","NE")))</f>
        <v>NE</v>
      </c>
      <c r="AO178" s="23"/>
      <c r="AP178" s="24"/>
      <c r="AQ178" s="24"/>
      <c r="AR178" s="24"/>
      <c r="AS178" s="141">
        <f t="shared" ref="AS178" si="2740">IF((AO179+AP179+AQ179+AR179)&gt;$AT$4,"GREŠKA",AO179+AP179+AQ179+AR179)</f>
        <v>0</v>
      </c>
      <c r="AT178" s="138" t="str">
        <f t="shared" ref="AT178" si="2741">IF(AS178=0,"NE",(IF(AS178&gt;=($AT$4/2),"DA","NE")))</f>
        <v>NE</v>
      </c>
      <c r="AU178" s="136">
        <f t="shared" ref="AU178" si="2742">IF(AND(J178="da",P178="da",V178="da",AB178="da",AH178="da",AN178="da",AT178="da"),I178+O178+U178+AA178+AS178+AM178+AG178,0)</f>
        <v>0</v>
      </c>
      <c r="AV178" s="134" t="str">
        <f t="shared" ref="AV178" si="2743">IF(OR(COUNTIF(J178:AT179,"ne")&gt;3,COUNTIF(J178:AT179,"ne")=0),"NE",COUNTIF(J178:AT179,"ne"))</f>
        <v>NE</v>
      </c>
      <c r="AW178" s="118" t="str">
        <f t="shared" ref="AW178" si="2744">IF(SUM(COUNTBLANK(E178:H178),COUNTBLANK(K178:N178),COUNTBLANK(Q178:T178),COUNTBLANK(W178:Z178),COUNTBLANK(AC178:AF178),COUNTBLANK(AI178:AL178),COUNTBLANK(AO178:AR178))=28,"NE","DA")</f>
        <v>NE</v>
      </c>
      <c r="AX178" s="129"/>
      <c r="AY178" s="123" t="str">
        <f>J178</f>
        <v>NE</v>
      </c>
      <c r="AZ178" s="123" t="str">
        <f>P178</f>
        <v>NE</v>
      </c>
      <c r="BA178" s="123" t="str">
        <f>V178</f>
        <v>NE</v>
      </c>
      <c r="BB178" s="123" t="str">
        <f>AB178</f>
        <v>NE</v>
      </c>
      <c r="BC178" s="123" t="str">
        <f>AH178</f>
        <v>NE</v>
      </c>
      <c r="BD178" s="123" t="str">
        <f>AN178</f>
        <v>NE</v>
      </c>
      <c r="BE178" s="123" t="str">
        <f>AT178</f>
        <v>NE</v>
      </c>
      <c r="BF178" s="116" t="str">
        <f t="shared" ref="BF178" si="2745">IF(AU178&lt;50, "NE",IF(AU178&lt;60,2,IF(AU178&lt;75,3,IF(AU178&lt;90,4,5))))</f>
        <v>NE</v>
      </c>
    </row>
    <row r="179" spans="1:58" ht="15.75" customHeight="1" thickBot="1" x14ac:dyDescent="0.3">
      <c r="A179" s="146"/>
      <c r="B179" s="148"/>
      <c r="C179" s="150"/>
      <c r="D179" s="27" t="s">
        <v>20</v>
      </c>
      <c r="E179" s="28">
        <f t="shared" ref="E179" si="2746">IF($E$7=0,0,$E$7/$E$6*E178)</f>
        <v>0</v>
      </c>
      <c r="F179" s="28">
        <f t="shared" ref="F179" si="2747">IF($F$7=0,0,$F$7/$F$6*F178)</f>
        <v>0</v>
      </c>
      <c r="G179" s="28">
        <f t="shared" ref="G179" si="2748">IF($G$7=0,0,$G$7/$G$6*G178)</f>
        <v>0</v>
      </c>
      <c r="H179" s="28">
        <f t="shared" ref="H179" si="2749">IF($H$7=0,0,$H$7/$H$6*H178)</f>
        <v>0</v>
      </c>
      <c r="I179" s="142"/>
      <c r="J179" s="139"/>
      <c r="K179" s="29">
        <f t="shared" ref="K179" si="2750">IF($K$7=0,0,$K$7/$K$6*K178)</f>
        <v>0</v>
      </c>
      <c r="L179" s="28">
        <f t="shared" ref="L179" si="2751">IF($L$7=0,0,$L$7/$L$6*L178)</f>
        <v>0</v>
      </c>
      <c r="M179" s="28">
        <f t="shared" ref="M179" si="2752">IF($M$7=0,0,$M$7/$M$6*M178)</f>
        <v>0</v>
      </c>
      <c r="N179" s="28">
        <f t="shared" ref="N179" si="2753">IF($N$7=0,0,$N$7/$N$6*N178)</f>
        <v>0</v>
      </c>
      <c r="O179" s="142"/>
      <c r="P179" s="139"/>
      <c r="Q179" s="29">
        <f t="shared" ref="Q179" si="2754">IF($Q$7=0,0,$Q$7/$Q$6*Q178)</f>
        <v>0</v>
      </c>
      <c r="R179" s="28">
        <f t="shared" ref="R179" si="2755">IF($R$7=0,0,$R$7/$R$6*R178)</f>
        <v>0</v>
      </c>
      <c r="S179" s="28">
        <f t="shared" ref="S179" si="2756">IF($S$7=0,0,$S$7/$S$6*S178)</f>
        <v>0</v>
      </c>
      <c r="T179" s="28">
        <f t="shared" ref="T179" si="2757">IF($T$7=0,0,$T$7/$T$6*T178)</f>
        <v>0</v>
      </c>
      <c r="U179" s="142"/>
      <c r="V179" s="139"/>
      <c r="W179" s="29">
        <f t="shared" ref="W179" si="2758">IF($W$7=0,0,$W$7/$W$6*W178)</f>
        <v>0</v>
      </c>
      <c r="X179" s="28">
        <f t="shared" ref="X179" si="2759">IF($X$7=0,0,$X$7/$X$6*X178)</f>
        <v>0</v>
      </c>
      <c r="Y179" s="28">
        <f t="shared" ref="Y179" si="2760">IF($Y$7=0,0,$Y$7/$Y$6*Y178)</f>
        <v>0</v>
      </c>
      <c r="Z179" s="28">
        <f t="shared" ref="Z179" si="2761">IF($Z$7=0,0,$Z$7/$Z$6*Z178)</f>
        <v>0</v>
      </c>
      <c r="AA179" s="142"/>
      <c r="AB179" s="139"/>
      <c r="AC179" s="29">
        <f t="shared" si="2646"/>
        <v>0</v>
      </c>
      <c r="AD179" s="28">
        <f t="shared" si="2647"/>
        <v>0</v>
      </c>
      <c r="AE179" s="28">
        <f t="shared" si="2648"/>
        <v>0</v>
      </c>
      <c r="AF179" s="28">
        <f t="shared" si="2649"/>
        <v>0</v>
      </c>
      <c r="AG179" s="144"/>
      <c r="AH179" s="140"/>
      <c r="AI179" s="60">
        <f t="shared" si="2650"/>
        <v>0</v>
      </c>
      <c r="AJ179" s="60">
        <f t="shared" si="2651"/>
        <v>0</v>
      </c>
      <c r="AK179" s="60">
        <f t="shared" si="2652"/>
        <v>0</v>
      </c>
      <c r="AL179" s="60">
        <f t="shared" si="2653"/>
        <v>0</v>
      </c>
      <c r="AM179" s="142"/>
      <c r="AN179" s="139"/>
      <c r="AO179" s="60">
        <f t="shared" si="2654"/>
        <v>0</v>
      </c>
      <c r="AP179" s="60">
        <f t="shared" si="2655"/>
        <v>0</v>
      </c>
      <c r="AQ179" s="60">
        <f t="shared" si="2656"/>
        <v>0</v>
      </c>
      <c r="AR179" s="114">
        <f t="shared" ref="AR179" si="2762">IF($AR$7=0,0,$AR$7/$AR$6*AR178)</f>
        <v>0</v>
      </c>
      <c r="AS179" s="142"/>
      <c r="AT179" s="139"/>
      <c r="AU179" s="137"/>
      <c r="AV179" s="135"/>
      <c r="AW179" s="119"/>
      <c r="AX179" s="130"/>
      <c r="AY179" s="124"/>
      <c r="AZ179" s="124"/>
      <c r="BA179" s="124"/>
      <c r="BB179" s="124"/>
      <c r="BC179" s="124"/>
      <c r="BD179" s="124"/>
      <c r="BE179" s="124"/>
      <c r="BF179" s="117"/>
    </row>
    <row r="180" spans="1:58" ht="15" customHeight="1" x14ac:dyDescent="0.25">
      <c r="A180" s="145">
        <v>87</v>
      </c>
      <c r="B180" s="147" t="str">
        <f>'Popis studenata'!B88</f>
        <v xml:space="preserve"> </v>
      </c>
      <c r="C180" s="149">
        <f>'Popis studenata'!C88</f>
        <v>0</v>
      </c>
      <c r="D180" s="22" t="s">
        <v>19</v>
      </c>
      <c r="E180" s="23"/>
      <c r="F180" s="24"/>
      <c r="G180" s="24"/>
      <c r="H180" s="24"/>
      <c r="I180" s="143">
        <f t="shared" ref="I180" si="2763">IF((E181+F181+G181+H181)&gt;$J$4,"GREŠKA",E181+F181+G181+H181)</f>
        <v>0</v>
      </c>
      <c r="J180" s="138" t="str">
        <f t="shared" ref="J180" si="2764">IF(I180=0,"NE",(IF(I180&gt;=($J$4/2),"DA","NE")))</f>
        <v>NE</v>
      </c>
      <c r="K180" s="23"/>
      <c r="L180" s="24"/>
      <c r="M180" s="24"/>
      <c r="N180" s="24"/>
      <c r="O180" s="143">
        <f t="shared" ref="O180" si="2765">IF((K181+L181+M181+N181)&gt;$P$4,"GREŠKA",K181+L181+M181+N181)</f>
        <v>0</v>
      </c>
      <c r="P180" s="138" t="str">
        <f t="shared" ref="P180" si="2766">IF(O180=0,"NE",(IF(O180&gt;=($P$4/2),"DA","NE")))</f>
        <v>NE</v>
      </c>
      <c r="Q180" s="23"/>
      <c r="R180" s="24"/>
      <c r="S180" s="24"/>
      <c r="T180" s="24"/>
      <c r="U180" s="143">
        <f t="shared" ref="U180" si="2767">IF((Q181+R181+S181+T181)&gt;$V$4,"GREŠKA",Q181+R181+S181+T181)</f>
        <v>0</v>
      </c>
      <c r="V180" s="138" t="str">
        <f t="shared" ref="V180" si="2768">IF(U180=0,"NE",(IF(U180&gt;=($V$4/2),"DA","NE")))</f>
        <v>NE</v>
      </c>
      <c r="W180" s="23"/>
      <c r="X180" s="24"/>
      <c r="Y180" s="24"/>
      <c r="Z180" s="24"/>
      <c r="AA180" s="143">
        <f t="shared" ref="AA180" si="2769">IF((W181+X181+Y181+Z181)&gt;$AB$4,"GREŠKA",W181+X181+Y181+Z181)</f>
        <v>0</v>
      </c>
      <c r="AB180" s="138" t="str">
        <f t="shared" ref="AB180" si="2770">IF(AA180=0,"NE",(IF(AA180&gt;=($AB$4/2),"DA","NE")))</f>
        <v>NE</v>
      </c>
      <c r="AC180" s="23"/>
      <c r="AD180" s="24"/>
      <c r="AE180" s="24"/>
      <c r="AF180" s="24"/>
      <c r="AG180" s="143">
        <f t="shared" ref="AG180" si="2771">IF((AC181+AD181+AE181+AF181)&gt;$AH$4,"GREŠKA",AC181+AD181+AE181+AF181)</f>
        <v>0</v>
      </c>
      <c r="AH180" s="138" t="str">
        <f t="shared" ref="AH180" si="2772">IF(AG180=0,"NE",(IF(AG180&gt;=($AH$4/2),"DA","NE")))</f>
        <v>NE</v>
      </c>
      <c r="AI180" s="23"/>
      <c r="AJ180" s="24"/>
      <c r="AK180" s="24"/>
      <c r="AL180" s="24"/>
      <c r="AM180" s="141">
        <f t="shared" ref="AM180" si="2773">IF((AI181+AJ181+AK181+AL181)&gt;$AN$4,"GREŠKA",AI181+AJ181+AK181+AL181)</f>
        <v>0</v>
      </c>
      <c r="AN180" s="138" t="str">
        <f t="shared" ref="AN180" si="2774">IF(AM180=0,"NE",(IF(AM180&gt;=($AN$4/2),"DA","NE")))</f>
        <v>NE</v>
      </c>
      <c r="AO180" s="23"/>
      <c r="AP180" s="24"/>
      <c r="AQ180" s="24"/>
      <c r="AR180" s="24"/>
      <c r="AS180" s="141">
        <f t="shared" ref="AS180" si="2775">IF((AO181+AP181+AQ181+AR181)&gt;$AT$4,"GREŠKA",AO181+AP181+AQ181+AR181)</f>
        <v>0</v>
      </c>
      <c r="AT180" s="138" t="str">
        <f t="shared" ref="AT180" si="2776">IF(AS180=0,"NE",(IF(AS180&gt;=($AT$4/2),"DA","NE")))</f>
        <v>NE</v>
      </c>
      <c r="AU180" s="136">
        <f t="shared" ref="AU180" si="2777">IF(AND(J180="da",P180="da",V180="da",AB180="da",AH180="da",AN180="da",AT180="da"),I180+O180+U180+AA180+AS180+AM180+AG180,0)</f>
        <v>0</v>
      </c>
      <c r="AV180" s="134" t="str">
        <f t="shared" ref="AV180" si="2778">IF(OR(COUNTIF(J180:AT181,"ne")&gt;3,COUNTIF(J180:AT181,"ne")=0),"NE",COUNTIF(J180:AT181,"ne"))</f>
        <v>NE</v>
      </c>
      <c r="AW180" s="118" t="str">
        <f t="shared" ref="AW180" si="2779">IF(SUM(COUNTBLANK(E180:H180),COUNTBLANK(K180:N180),COUNTBLANK(Q180:T180),COUNTBLANK(W180:Z180),COUNTBLANK(AC180:AF180),COUNTBLANK(AI180:AL180),COUNTBLANK(AO180:AR180))=28,"NE","DA")</f>
        <v>NE</v>
      </c>
      <c r="AX180" s="129"/>
      <c r="AY180" s="123" t="str">
        <f>J180</f>
        <v>NE</v>
      </c>
      <c r="AZ180" s="123" t="str">
        <f>P180</f>
        <v>NE</v>
      </c>
      <c r="BA180" s="123" t="str">
        <f>V180</f>
        <v>NE</v>
      </c>
      <c r="BB180" s="123" t="str">
        <f>AB180</f>
        <v>NE</v>
      </c>
      <c r="BC180" s="123" t="str">
        <f>AH180</f>
        <v>NE</v>
      </c>
      <c r="BD180" s="123" t="str">
        <f>AN180</f>
        <v>NE</v>
      </c>
      <c r="BE180" s="123" t="str">
        <f>AT180</f>
        <v>NE</v>
      </c>
      <c r="BF180" s="116" t="str">
        <f t="shared" ref="BF180" si="2780">IF(AU180&lt;50, "NE",IF(AU180&lt;60,2,IF(AU180&lt;75,3,IF(AU180&lt;90,4,5))))</f>
        <v>NE</v>
      </c>
    </row>
    <row r="181" spans="1:58" ht="15.75" customHeight="1" thickBot="1" x14ac:dyDescent="0.3">
      <c r="A181" s="146"/>
      <c r="B181" s="148"/>
      <c r="C181" s="150"/>
      <c r="D181" s="27" t="s">
        <v>20</v>
      </c>
      <c r="E181" s="28">
        <f t="shared" ref="E181" si="2781">IF($E$7=0,0,$E$7/$E$6*E180)</f>
        <v>0</v>
      </c>
      <c r="F181" s="28">
        <f t="shared" ref="F181" si="2782">IF($F$7=0,0,$F$7/$F$6*F180)</f>
        <v>0</v>
      </c>
      <c r="G181" s="28">
        <f t="shared" ref="G181" si="2783">IF($G$7=0,0,$G$7/$G$6*G180)</f>
        <v>0</v>
      </c>
      <c r="H181" s="28">
        <f t="shared" ref="H181" si="2784">IF($H$7=0,0,$H$7/$H$6*H180)</f>
        <v>0</v>
      </c>
      <c r="I181" s="142"/>
      <c r="J181" s="139"/>
      <c r="K181" s="29">
        <f t="shared" ref="K181" si="2785">IF($K$7=0,0,$K$7/$K$6*K180)</f>
        <v>0</v>
      </c>
      <c r="L181" s="28">
        <f t="shared" ref="L181" si="2786">IF($L$7=0,0,$L$7/$L$6*L180)</f>
        <v>0</v>
      </c>
      <c r="M181" s="28">
        <f t="shared" ref="M181" si="2787">IF($M$7=0,0,$M$7/$M$6*M180)</f>
        <v>0</v>
      </c>
      <c r="N181" s="28">
        <f t="shared" ref="N181" si="2788">IF($N$7=0,0,$N$7/$N$6*N180)</f>
        <v>0</v>
      </c>
      <c r="O181" s="142"/>
      <c r="P181" s="139"/>
      <c r="Q181" s="29">
        <f t="shared" ref="Q181" si="2789">IF($Q$7=0,0,$Q$7/$Q$6*Q180)</f>
        <v>0</v>
      </c>
      <c r="R181" s="28">
        <f t="shared" ref="R181" si="2790">IF($R$7=0,0,$R$7/$R$6*R180)</f>
        <v>0</v>
      </c>
      <c r="S181" s="28">
        <f t="shared" ref="S181" si="2791">IF($S$7=0,0,$S$7/$S$6*S180)</f>
        <v>0</v>
      </c>
      <c r="T181" s="28">
        <f t="shared" ref="T181" si="2792">IF($T$7=0,0,$T$7/$T$6*T180)</f>
        <v>0</v>
      </c>
      <c r="U181" s="142"/>
      <c r="V181" s="139"/>
      <c r="W181" s="29">
        <f t="shared" ref="W181" si="2793">IF($W$7=0,0,$W$7/$W$6*W180)</f>
        <v>0</v>
      </c>
      <c r="X181" s="28">
        <f t="shared" ref="X181" si="2794">IF($X$7=0,0,$X$7/$X$6*X180)</f>
        <v>0</v>
      </c>
      <c r="Y181" s="28">
        <f t="shared" ref="Y181" si="2795">IF($Y$7=0,0,$Y$7/$Y$6*Y180)</f>
        <v>0</v>
      </c>
      <c r="Z181" s="28">
        <f t="shared" ref="Z181" si="2796">IF($Z$7=0,0,$Z$7/$Z$6*Z180)</f>
        <v>0</v>
      </c>
      <c r="AA181" s="142"/>
      <c r="AB181" s="139"/>
      <c r="AC181" s="29">
        <f t="shared" si="2646"/>
        <v>0</v>
      </c>
      <c r="AD181" s="28">
        <f t="shared" si="2647"/>
        <v>0</v>
      </c>
      <c r="AE181" s="28">
        <f t="shared" si="2648"/>
        <v>0</v>
      </c>
      <c r="AF181" s="28">
        <f t="shared" si="2649"/>
        <v>0</v>
      </c>
      <c r="AG181" s="144"/>
      <c r="AH181" s="140"/>
      <c r="AI181" s="60">
        <f t="shared" si="2650"/>
        <v>0</v>
      </c>
      <c r="AJ181" s="60">
        <f t="shared" si="2651"/>
        <v>0</v>
      </c>
      <c r="AK181" s="60">
        <f t="shared" si="2652"/>
        <v>0</v>
      </c>
      <c r="AL181" s="60">
        <f t="shared" si="2653"/>
        <v>0</v>
      </c>
      <c r="AM181" s="142"/>
      <c r="AN181" s="139"/>
      <c r="AO181" s="60">
        <f t="shared" si="2654"/>
        <v>0</v>
      </c>
      <c r="AP181" s="60">
        <f t="shared" si="2655"/>
        <v>0</v>
      </c>
      <c r="AQ181" s="60">
        <f t="shared" si="2656"/>
        <v>0</v>
      </c>
      <c r="AR181" s="114">
        <f t="shared" ref="AR181" si="2797">IF($AR$7=0,0,$AR$7/$AR$6*AR180)</f>
        <v>0</v>
      </c>
      <c r="AS181" s="142"/>
      <c r="AT181" s="139"/>
      <c r="AU181" s="137"/>
      <c r="AV181" s="135"/>
      <c r="AW181" s="119"/>
      <c r="AX181" s="130"/>
      <c r="AY181" s="124"/>
      <c r="AZ181" s="124"/>
      <c r="BA181" s="124"/>
      <c r="BB181" s="124"/>
      <c r="BC181" s="124"/>
      <c r="BD181" s="124"/>
      <c r="BE181" s="124"/>
      <c r="BF181" s="117"/>
    </row>
    <row r="182" spans="1:58" ht="15" customHeight="1" x14ac:dyDescent="0.25">
      <c r="A182" s="145">
        <v>88</v>
      </c>
      <c r="B182" s="147" t="str">
        <f>'Popis studenata'!B89</f>
        <v xml:space="preserve"> </v>
      </c>
      <c r="C182" s="149">
        <f>'Popis studenata'!C89</f>
        <v>0</v>
      </c>
      <c r="D182" s="22" t="s">
        <v>19</v>
      </c>
      <c r="E182" s="23"/>
      <c r="F182" s="24"/>
      <c r="G182" s="24"/>
      <c r="H182" s="24"/>
      <c r="I182" s="143">
        <f t="shared" ref="I182" si="2798">IF((E183+F183+G183+H183)&gt;$J$4,"GREŠKA",E183+F183+G183+H183)</f>
        <v>0</v>
      </c>
      <c r="J182" s="138" t="str">
        <f t="shared" ref="J182" si="2799">IF(I182=0,"NE",(IF(I182&gt;=($J$4/2),"DA","NE")))</f>
        <v>NE</v>
      </c>
      <c r="K182" s="23"/>
      <c r="L182" s="24"/>
      <c r="M182" s="24"/>
      <c r="N182" s="24"/>
      <c r="O182" s="143">
        <f t="shared" ref="O182" si="2800">IF((K183+L183+M183+N183)&gt;$P$4,"GREŠKA",K183+L183+M183+N183)</f>
        <v>0</v>
      </c>
      <c r="P182" s="138" t="str">
        <f t="shared" ref="P182" si="2801">IF(O182=0,"NE",(IF(O182&gt;=($P$4/2),"DA","NE")))</f>
        <v>NE</v>
      </c>
      <c r="Q182" s="23"/>
      <c r="R182" s="24"/>
      <c r="S182" s="24"/>
      <c r="T182" s="24"/>
      <c r="U182" s="143">
        <f t="shared" ref="U182" si="2802">IF((Q183+R183+S183+T183)&gt;$V$4,"GREŠKA",Q183+R183+S183+T183)</f>
        <v>0</v>
      </c>
      <c r="V182" s="138" t="str">
        <f t="shared" ref="V182" si="2803">IF(U182=0,"NE",(IF(U182&gt;=($V$4/2),"DA","NE")))</f>
        <v>NE</v>
      </c>
      <c r="W182" s="23"/>
      <c r="X182" s="24"/>
      <c r="Y182" s="24"/>
      <c r="Z182" s="24"/>
      <c r="AA182" s="143">
        <f t="shared" ref="AA182" si="2804">IF((W183+X183+Y183+Z183)&gt;$AB$4,"GREŠKA",W183+X183+Y183+Z183)</f>
        <v>0</v>
      </c>
      <c r="AB182" s="138" t="str">
        <f t="shared" ref="AB182" si="2805">IF(AA182=0,"NE",(IF(AA182&gt;=($AB$4/2),"DA","NE")))</f>
        <v>NE</v>
      </c>
      <c r="AC182" s="23"/>
      <c r="AD182" s="24"/>
      <c r="AE182" s="24"/>
      <c r="AF182" s="24"/>
      <c r="AG182" s="143">
        <f t="shared" ref="AG182" si="2806">IF((AC183+AD183+AE183+AF183)&gt;$AH$4,"GREŠKA",AC183+AD183+AE183+AF183)</f>
        <v>0</v>
      </c>
      <c r="AH182" s="138" t="str">
        <f t="shared" ref="AH182" si="2807">IF(AG182=0,"NE",(IF(AG182&gt;=($AH$4/2),"DA","NE")))</f>
        <v>NE</v>
      </c>
      <c r="AI182" s="23"/>
      <c r="AJ182" s="24"/>
      <c r="AK182" s="24"/>
      <c r="AL182" s="24"/>
      <c r="AM182" s="141">
        <f t="shared" ref="AM182" si="2808">IF((AI183+AJ183+AK183+AL183)&gt;$AN$4,"GREŠKA",AI183+AJ183+AK183+AL183)</f>
        <v>0</v>
      </c>
      <c r="AN182" s="138" t="str">
        <f t="shared" ref="AN182" si="2809">IF(AM182=0,"NE",(IF(AM182&gt;=($AN$4/2),"DA","NE")))</f>
        <v>NE</v>
      </c>
      <c r="AO182" s="23"/>
      <c r="AP182" s="24"/>
      <c r="AQ182" s="24"/>
      <c r="AR182" s="24"/>
      <c r="AS182" s="141">
        <f t="shared" ref="AS182" si="2810">IF((AO183+AP183+AQ183+AR183)&gt;$AT$4,"GREŠKA",AO183+AP183+AQ183+AR183)</f>
        <v>0</v>
      </c>
      <c r="AT182" s="138" t="str">
        <f t="shared" ref="AT182" si="2811">IF(AS182=0,"NE",(IF(AS182&gt;=($AT$4/2),"DA","NE")))</f>
        <v>NE</v>
      </c>
      <c r="AU182" s="136">
        <f t="shared" ref="AU182" si="2812">IF(AND(J182="da",P182="da",V182="da",AB182="da",AH182="da",AN182="da",AT182="da"),I182+O182+U182+AA182+AS182+AM182+AG182,0)</f>
        <v>0</v>
      </c>
      <c r="AV182" s="134" t="str">
        <f t="shared" ref="AV182" si="2813">IF(OR(COUNTIF(J182:AT183,"ne")&gt;3,COUNTIF(J182:AT183,"ne")=0),"NE",COUNTIF(J182:AT183,"ne"))</f>
        <v>NE</v>
      </c>
      <c r="AW182" s="118" t="str">
        <f t="shared" ref="AW182" si="2814">IF(SUM(COUNTBLANK(E182:H182),COUNTBLANK(K182:N182),COUNTBLANK(Q182:T182),COUNTBLANK(W182:Z182),COUNTBLANK(AC182:AF182),COUNTBLANK(AI182:AL182),COUNTBLANK(AO182:AR182))=28,"NE","DA")</f>
        <v>NE</v>
      </c>
      <c r="AX182" s="129"/>
      <c r="AY182" s="123" t="str">
        <f>J182</f>
        <v>NE</v>
      </c>
      <c r="AZ182" s="123" t="str">
        <f>P182</f>
        <v>NE</v>
      </c>
      <c r="BA182" s="123" t="str">
        <f>V182</f>
        <v>NE</v>
      </c>
      <c r="BB182" s="123" t="str">
        <f>AB182</f>
        <v>NE</v>
      </c>
      <c r="BC182" s="123" t="str">
        <f>AH182</f>
        <v>NE</v>
      </c>
      <c r="BD182" s="123" t="str">
        <f>AN182</f>
        <v>NE</v>
      </c>
      <c r="BE182" s="123" t="str">
        <f>AT182</f>
        <v>NE</v>
      </c>
      <c r="BF182" s="116" t="str">
        <f t="shared" ref="BF182" si="2815">IF(AU182&lt;50, "NE",IF(AU182&lt;60,2,IF(AU182&lt;75,3,IF(AU182&lt;90,4,5))))</f>
        <v>NE</v>
      </c>
    </row>
    <row r="183" spans="1:58" ht="15.75" customHeight="1" thickBot="1" x14ac:dyDescent="0.3">
      <c r="A183" s="146"/>
      <c r="B183" s="148"/>
      <c r="C183" s="150"/>
      <c r="D183" s="27" t="s">
        <v>20</v>
      </c>
      <c r="E183" s="28">
        <f t="shared" ref="E183" si="2816">IF($E$7=0,0,$E$7/$E$6*E182)</f>
        <v>0</v>
      </c>
      <c r="F183" s="28">
        <f t="shared" ref="F183" si="2817">IF($F$7=0,0,$F$7/$F$6*F182)</f>
        <v>0</v>
      </c>
      <c r="G183" s="28">
        <f t="shared" ref="G183" si="2818">IF($G$7=0,0,$G$7/$G$6*G182)</f>
        <v>0</v>
      </c>
      <c r="H183" s="28">
        <f t="shared" ref="H183" si="2819">IF($H$7=0,0,$H$7/$H$6*H182)</f>
        <v>0</v>
      </c>
      <c r="I183" s="142"/>
      <c r="J183" s="139"/>
      <c r="K183" s="29">
        <f t="shared" ref="K183" si="2820">IF($K$7=0,0,$K$7/$K$6*K182)</f>
        <v>0</v>
      </c>
      <c r="L183" s="28">
        <f t="shared" ref="L183" si="2821">IF($L$7=0,0,$L$7/$L$6*L182)</f>
        <v>0</v>
      </c>
      <c r="M183" s="28">
        <f t="shared" ref="M183" si="2822">IF($M$7=0,0,$M$7/$M$6*M182)</f>
        <v>0</v>
      </c>
      <c r="N183" s="28">
        <f t="shared" ref="N183" si="2823">IF($N$7=0,0,$N$7/$N$6*N182)</f>
        <v>0</v>
      </c>
      <c r="O183" s="142"/>
      <c r="P183" s="139"/>
      <c r="Q183" s="29">
        <f t="shared" ref="Q183" si="2824">IF($Q$7=0,0,$Q$7/$Q$6*Q182)</f>
        <v>0</v>
      </c>
      <c r="R183" s="28">
        <f t="shared" ref="R183" si="2825">IF($R$7=0,0,$R$7/$R$6*R182)</f>
        <v>0</v>
      </c>
      <c r="S183" s="28">
        <f t="shared" ref="S183" si="2826">IF($S$7=0,0,$S$7/$S$6*S182)</f>
        <v>0</v>
      </c>
      <c r="T183" s="28">
        <f t="shared" ref="T183" si="2827">IF($T$7=0,0,$T$7/$T$6*T182)</f>
        <v>0</v>
      </c>
      <c r="U183" s="142"/>
      <c r="V183" s="139"/>
      <c r="W183" s="29">
        <f t="shared" ref="W183" si="2828">IF($W$7=0,0,$W$7/$W$6*W182)</f>
        <v>0</v>
      </c>
      <c r="X183" s="28">
        <f t="shared" ref="X183" si="2829">IF($X$7=0,0,$X$7/$X$6*X182)</f>
        <v>0</v>
      </c>
      <c r="Y183" s="28">
        <f t="shared" ref="Y183" si="2830">IF($Y$7=0,0,$Y$7/$Y$6*Y182)</f>
        <v>0</v>
      </c>
      <c r="Z183" s="28">
        <f t="shared" ref="Z183" si="2831">IF($Z$7=0,0,$Z$7/$Z$6*Z182)</f>
        <v>0</v>
      </c>
      <c r="AA183" s="142"/>
      <c r="AB183" s="139"/>
      <c r="AC183" s="29">
        <f t="shared" si="2646"/>
        <v>0</v>
      </c>
      <c r="AD183" s="28">
        <f t="shared" si="2647"/>
        <v>0</v>
      </c>
      <c r="AE183" s="28">
        <f t="shared" si="2648"/>
        <v>0</v>
      </c>
      <c r="AF183" s="28">
        <f t="shared" si="2649"/>
        <v>0</v>
      </c>
      <c r="AG183" s="144"/>
      <c r="AH183" s="140"/>
      <c r="AI183" s="60">
        <f t="shared" si="2650"/>
        <v>0</v>
      </c>
      <c r="AJ183" s="60">
        <f t="shared" si="2651"/>
        <v>0</v>
      </c>
      <c r="AK183" s="60">
        <f t="shared" si="2652"/>
        <v>0</v>
      </c>
      <c r="AL183" s="60">
        <f t="shared" si="2653"/>
        <v>0</v>
      </c>
      <c r="AM183" s="142"/>
      <c r="AN183" s="139"/>
      <c r="AO183" s="60">
        <f t="shared" si="2654"/>
        <v>0</v>
      </c>
      <c r="AP183" s="60">
        <f t="shared" si="2655"/>
        <v>0</v>
      </c>
      <c r="AQ183" s="60">
        <f t="shared" si="2656"/>
        <v>0</v>
      </c>
      <c r="AR183" s="114">
        <f t="shared" ref="AR183" si="2832">IF($AR$7=0,0,$AR$7/$AR$6*AR182)</f>
        <v>0</v>
      </c>
      <c r="AS183" s="142"/>
      <c r="AT183" s="139"/>
      <c r="AU183" s="137"/>
      <c r="AV183" s="135"/>
      <c r="AW183" s="119"/>
      <c r="AX183" s="130"/>
      <c r="AY183" s="124"/>
      <c r="AZ183" s="124"/>
      <c r="BA183" s="124"/>
      <c r="BB183" s="124"/>
      <c r="BC183" s="124"/>
      <c r="BD183" s="124"/>
      <c r="BE183" s="124"/>
      <c r="BF183" s="117"/>
    </row>
    <row r="184" spans="1:58" ht="15" customHeight="1" x14ac:dyDescent="0.25">
      <c r="A184" s="145">
        <v>89</v>
      </c>
      <c r="B184" s="147" t="str">
        <f>'Popis studenata'!B90</f>
        <v xml:space="preserve"> </v>
      </c>
      <c r="C184" s="149">
        <f>'Popis studenata'!C90</f>
        <v>0</v>
      </c>
      <c r="D184" s="22" t="s">
        <v>19</v>
      </c>
      <c r="E184" s="23"/>
      <c r="F184" s="24"/>
      <c r="G184" s="24"/>
      <c r="H184" s="24"/>
      <c r="I184" s="143">
        <f t="shared" ref="I184" si="2833">IF((E185+F185+G185+H185)&gt;$J$4,"GREŠKA",E185+F185+G185+H185)</f>
        <v>0</v>
      </c>
      <c r="J184" s="138" t="str">
        <f t="shared" ref="J184" si="2834">IF(I184=0,"NE",(IF(I184&gt;=($J$4/2),"DA","NE")))</f>
        <v>NE</v>
      </c>
      <c r="K184" s="23"/>
      <c r="L184" s="24"/>
      <c r="M184" s="24"/>
      <c r="N184" s="24"/>
      <c r="O184" s="143">
        <f t="shared" ref="O184" si="2835">IF((K185+L185+M185+N185)&gt;$P$4,"GREŠKA",K185+L185+M185+N185)</f>
        <v>0</v>
      </c>
      <c r="P184" s="138" t="str">
        <f t="shared" ref="P184" si="2836">IF(O184=0,"NE",(IF(O184&gt;=($P$4/2),"DA","NE")))</f>
        <v>NE</v>
      </c>
      <c r="Q184" s="23"/>
      <c r="R184" s="24"/>
      <c r="S184" s="24"/>
      <c r="T184" s="24"/>
      <c r="U184" s="143">
        <f t="shared" ref="U184" si="2837">IF((Q185+R185+S185+T185)&gt;$V$4,"GREŠKA",Q185+R185+S185+T185)</f>
        <v>0</v>
      </c>
      <c r="V184" s="138" t="str">
        <f t="shared" ref="V184" si="2838">IF(U184=0,"NE",(IF(U184&gt;=($V$4/2),"DA","NE")))</f>
        <v>NE</v>
      </c>
      <c r="W184" s="23"/>
      <c r="X184" s="24"/>
      <c r="Y184" s="24"/>
      <c r="Z184" s="24"/>
      <c r="AA184" s="143">
        <f t="shared" ref="AA184" si="2839">IF((W185+X185+Y185+Z185)&gt;$AB$4,"GREŠKA",W185+X185+Y185+Z185)</f>
        <v>0</v>
      </c>
      <c r="AB184" s="138" t="str">
        <f t="shared" ref="AB184" si="2840">IF(AA184=0,"NE",(IF(AA184&gt;=($AB$4/2),"DA","NE")))</f>
        <v>NE</v>
      </c>
      <c r="AC184" s="23"/>
      <c r="AD184" s="24"/>
      <c r="AE184" s="24"/>
      <c r="AF184" s="24"/>
      <c r="AG184" s="143">
        <f t="shared" ref="AG184" si="2841">IF((AC185+AD185+AE185+AF185)&gt;$AH$4,"GREŠKA",AC185+AD185+AE185+AF185)</f>
        <v>0</v>
      </c>
      <c r="AH184" s="138" t="str">
        <f t="shared" ref="AH184" si="2842">IF(AG184=0,"NE",(IF(AG184&gt;=($AH$4/2),"DA","NE")))</f>
        <v>NE</v>
      </c>
      <c r="AI184" s="23"/>
      <c r="AJ184" s="24"/>
      <c r="AK184" s="24"/>
      <c r="AL184" s="24"/>
      <c r="AM184" s="141">
        <f t="shared" ref="AM184" si="2843">IF((AI185+AJ185+AK185+AL185)&gt;$AN$4,"GREŠKA",AI185+AJ185+AK185+AL185)</f>
        <v>0</v>
      </c>
      <c r="AN184" s="138" t="str">
        <f t="shared" ref="AN184" si="2844">IF(AM184=0,"NE",(IF(AM184&gt;=($AN$4/2),"DA","NE")))</f>
        <v>NE</v>
      </c>
      <c r="AO184" s="23"/>
      <c r="AP184" s="24"/>
      <c r="AQ184" s="24"/>
      <c r="AR184" s="24"/>
      <c r="AS184" s="141">
        <f t="shared" ref="AS184" si="2845">IF((AO185+AP185+AQ185+AR185)&gt;$AT$4,"GREŠKA",AO185+AP185+AQ185+AR185)</f>
        <v>0</v>
      </c>
      <c r="AT184" s="138" t="str">
        <f t="shared" ref="AT184" si="2846">IF(AS184=0,"NE",(IF(AS184&gt;=($AT$4/2),"DA","NE")))</f>
        <v>NE</v>
      </c>
      <c r="AU184" s="136">
        <f t="shared" ref="AU184" si="2847">IF(AND(J184="da",P184="da",V184="da",AB184="da",AH184="da",AN184="da",AT184="da"),I184+O184+U184+AA184+AS184+AM184+AG184,0)</f>
        <v>0</v>
      </c>
      <c r="AV184" s="134" t="str">
        <f t="shared" ref="AV184" si="2848">IF(OR(COUNTIF(J184:AT185,"ne")&gt;3,COUNTIF(J184:AT185,"ne")=0),"NE",COUNTIF(J184:AT185,"ne"))</f>
        <v>NE</v>
      </c>
      <c r="AW184" s="118" t="str">
        <f t="shared" ref="AW184" si="2849">IF(SUM(COUNTBLANK(E184:H184),COUNTBLANK(K184:N184),COUNTBLANK(Q184:T184),COUNTBLANK(W184:Z184),COUNTBLANK(AC184:AF184),COUNTBLANK(AI184:AL184),COUNTBLANK(AO184:AR184))=28,"NE","DA")</f>
        <v>NE</v>
      </c>
      <c r="AX184" s="129"/>
      <c r="AY184" s="123" t="str">
        <f>J184</f>
        <v>NE</v>
      </c>
      <c r="AZ184" s="123" t="str">
        <f>P184</f>
        <v>NE</v>
      </c>
      <c r="BA184" s="123" t="str">
        <f>V184</f>
        <v>NE</v>
      </c>
      <c r="BB184" s="123" t="str">
        <f>AB184</f>
        <v>NE</v>
      </c>
      <c r="BC184" s="123" t="str">
        <f>AH184</f>
        <v>NE</v>
      </c>
      <c r="BD184" s="123" t="str">
        <f>AN184</f>
        <v>NE</v>
      </c>
      <c r="BE184" s="123" t="str">
        <f>AT184</f>
        <v>NE</v>
      </c>
      <c r="BF184" s="116" t="str">
        <f t="shared" ref="BF184" si="2850">IF(AU184&lt;50, "NE",IF(AU184&lt;60,2,IF(AU184&lt;75,3,IF(AU184&lt;90,4,5))))</f>
        <v>NE</v>
      </c>
    </row>
    <row r="185" spans="1:58" ht="15.75" customHeight="1" thickBot="1" x14ac:dyDescent="0.3">
      <c r="A185" s="146"/>
      <c r="B185" s="148"/>
      <c r="C185" s="150"/>
      <c r="D185" s="27" t="s">
        <v>20</v>
      </c>
      <c r="E185" s="28">
        <f t="shared" ref="E185" si="2851">IF($E$7=0,0,$E$7/$E$6*E184)</f>
        <v>0</v>
      </c>
      <c r="F185" s="28">
        <f t="shared" ref="F185" si="2852">IF($F$7=0,0,$F$7/$F$6*F184)</f>
        <v>0</v>
      </c>
      <c r="G185" s="28">
        <f t="shared" ref="G185" si="2853">IF($G$7=0,0,$G$7/$G$6*G184)</f>
        <v>0</v>
      </c>
      <c r="H185" s="28">
        <f t="shared" ref="H185" si="2854">IF($H$7=0,0,$H$7/$H$6*H184)</f>
        <v>0</v>
      </c>
      <c r="I185" s="142"/>
      <c r="J185" s="139"/>
      <c r="K185" s="29">
        <f t="shared" ref="K185" si="2855">IF($K$7=0,0,$K$7/$K$6*K184)</f>
        <v>0</v>
      </c>
      <c r="L185" s="28">
        <f t="shared" ref="L185" si="2856">IF($L$7=0,0,$L$7/$L$6*L184)</f>
        <v>0</v>
      </c>
      <c r="M185" s="28">
        <f t="shared" ref="M185" si="2857">IF($M$7=0,0,$M$7/$M$6*M184)</f>
        <v>0</v>
      </c>
      <c r="N185" s="28">
        <f t="shared" ref="N185" si="2858">IF($N$7=0,0,$N$7/$N$6*N184)</f>
        <v>0</v>
      </c>
      <c r="O185" s="142"/>
      <c r="P185" s="139"/>
      <c r="Q185" s="29">
        <f t="shared" ref="Q185" si="2859">IF($Q$7=0,0,$Q$7/$Q$6*Q184)</f>
        <v>0</v>
      </c>
      <c r="R185" s="28">
        <f t="shared" ref="R185" si="2860">IF($R$7=0,0,$R$7/$R$6*R184)</f>
        <v>0</v>
      </c>
      <c r="S185" s="28">
        <f t="shared" ref="S185" si="2861">IF($S$7=0,0,$S$7/$S$6*S184)</f>
        <v>0</v>
      </c>
      <c r="T185" s="28">
        <f t="shared" ref="T185" si="2862">IF($T$7=0,0,$T$7/$T$6*T184)</f>
        <v>0</v>
      </c>
      <c r="U185" s="142"/>
      <c r="V185" s="139"/>
      <c r="W185" s="29">
        <f t="shared" ref="W185" si="2863">IF($W$7=0,0,$W$7/$W$6*W184)</f>
        <v>0</v>
      </c>
      <c r="X185" s="28">
        <f t="shared" ref="X185" si="2864">IF($X$7=0,0,$X$7/$X$6*X184)</f>
        <v>0</v>
      </c>
      <c r="Y185" s="28">
        <f t="shared" ref="Y185" si="2865">IF($Y$7=0,0,$Y$7/$Y$6*Y184)</f>
        <v>0</v>
      </c>
      <c r="Z185" s="28">
        <f t="shared" ref="Z185" si="2866">IF($Z$7=0,0,$Z$7/$Z$6*Z184)</f>
        <v>0</v>
      </c>
      <c r="AA185" s="142"/>
      <c r="AB185" s="139"/>
      <c r="AC185" s="29">
        <f t="shared" si="2646"/>
        <v>0</v>
      </c>
      <c r="AD185" s="28">
        <f t="shared" si="2647"/>
        <v>0</v>
      </c>
      <c r="AE185" s="28">
        <f t="shared" si="2648"/>
        <v>0</v>
      </c>
      <c r="AF185" s="28">
        <f t="shared" si="2649"/>
        <v>0</v>
      </c>
      <c r="AG185" s="144"/>
      <c r="AH185" s="140"/>
      <c r="AI185" s="60">
        <f t="shared" si="2650"/>
        <v>0</v>
      </c>
      <c r="AJ185" s="60">
        <f t="shared" si="2651"/>
        <v>0</v>
      </c>
      <c r="AK185" s="60">
        <f t="shared" si="2652"/>
        <v>0</v>
      </c>
      <c r="AL185" s="60">
        <f t="shared" si="2653"/>
        <v>0</v>
      </c>
      <c r="AM185" s="142"/>
      <c r="AN185" s="139"/>
      <c r="AO185" s="60">
        <f t="shared" si="2654"/>
        <v>0</v>
      </c>
      <c r="AP185" s="60">
        <f t="shared" si="2655"/>
        <v>0</v>
      </c>
      <c r="AQ185" s="60">
        <f t="shared" si="2656"/>
        <v>0</v>
      </c>
      <c r="AR185" s="114">
        <f t="shared" ref="AR185" si="2867">IF($AR$7=0,0,$AR$7/$AR$6*AR184)</f>
        <v>0</v>
      </c>
      <c r="AS185" s="142"/>
      <c r="AT185" s="139"/>
      <c r="AU185" s="137"/>
      <c r="AV185" s="135"/>
      <c r="AW185" s="119"/>
      <c r="AX185" s="130"/>
      <c r="AY185" s="124"/>
      <c r="AZ185" s="124"/>
      <c r="BA185" s="124"/>
      <c r="BB185" s="124"/>
      <c r="BC185" s="124"/>
      <c r="BD185" s="124"/>
      <c r="BE185" s="124"/>
      <c r="BF185" s="117"/>
    </row>
    <row r="186" spans="1:58" ht="15" customHeight="1" x14ac:dyDescent="0.25">
      <c r="A186" s="145">
        <v>90</v>
      </c>
      <c r="B186" s="147" t="str">
        <f>'Popis studenata'!B91</f>
        <v xml:space="preserve"> </v>
      </c>
      <c r="C186" s="149">
        <f>'Popis studenata'!C91</f>
        <v>0</v>
      </c>
      <c r="D186" s="22" t="s">
        <v>19</v>
      </c>
      <c r="E186" s="23"/>
      <c r="F186" s="24"/>
      <c r="G186" s="24"/>
      <c r="H186" s="24"/>
      <c r="I186" s="143">
        <f t="shared" ref="I186" si="2868">IF((E187+F187+G187+H187)&gt;$J$4,"GREŠKA",E187+F187+G187+H187)</f>
        <v>0</v>
      </c>
      <c r="J186" s="138" t="str">
        <f t="shared" ref="J186" si="2869">IF(I186=0,"NE",(IF(I186&gt;=($J$4/2),"DA","NE")))</f>
        <v>NE</v>
      </c>
      <c r="K186" s="23"/>
      <c r="L186" s="24"/>
      <c r="M186" s="24"/>
      <c r="N186" s="24"/>
      <c r="O186" s="143">
        <f t="shared" ref="O186" si="2870">IF((K187+L187+M187+N187)&gt;$P$4,"GREŠKA",K187+L187+M187+N187)</f>
        <v>0</v>
      </c>
      <c r="P186" s="138" t="str">
        <f t="shared" ref="P186" si="2871">IF(O186=0,"NE",(IF(O186&gt;=($P$4/2),"DA","NE")))</f>
        <v>NE</v>
      </c>
      <c r="Q186" s="23"/>
      <c r="R186" s="24"/>
      <c r="S186" s="24"/>
      <c r="T186" s="24"/>
      <c r="U186" s="143">
        <f t="shared" ref="U186" si="2872">IF((Q187+R187+S187+T187)&gt;$V$4,"GREŠKA",Q187+R187+S187+T187)</f>
        <v>0</v>
      </c>
      <c r="V186" s="138" t="str">
        <f t="shared" ref="V186" si="2873">IF(U186=0,"NE",(IF(U186&gt;=($V$4/2),"DA","NE")))</f>
        <v>NE</v>
      </c>
      <c r="W186" s="23"/>
      <c r="X186" s="24"/>
      <c r="Y186" s="24"/>
      <c r="Z186" s="24"/>
      <c r="AA186" s="143">
        <f t="shared" ref="AA186" si="2874">IF((W187+X187+Y187+Z187)&gt;$AB$4,"GREŠKA",W187+X187+Y187+Z187)</f>
        <v>0</v>
      </c>
      <c r="AB186" s="138" t="str">
        <f t="shared" ref="AB186" si="2875">IF(AA186=0,"NE",(IF(AA186&gt;=($AB$4/2),"DA","NE")))</f>
        <v>NE</v>
      </c>
      <c r="AC186" s="23"/>
      <c r="AD186" s="24"/>
      <c r="AE186" s="24"/>
      <c r="AF186" s="24"/>
      <c r="AG186" s="143">
        <f t="shared" ref="AG186" si="2876">IF((AC187+AD187+AE187+AF187)&gt;$AH$4,"GREŠKA",AC187+AD187+AE187+AF187)</f>
        <v>0</v>
      </c>
      <c r="AH186" s="138" t="str">
        <f t="shared" ref="AH186" si="2877">IF(AG186=0,"NE",(IF(AG186&gt;=($AH$4/2),"DA","NE")))</f>
        <v>NE</v>
      </c>
      <c r="AI186" s="23"/>
      <c r="AJ186" s="24"/>
      <c r="AK186" s="24"/>
      <c r="AL186" s="24"/>
      <c r="AM186" s="141">
        <f t="shared" ref="AM186" si="2878">IF((AI187+AJ187+AK187+AL187)&gt;$AN$4,"GREŠKA",AI187+AJ187+AK187+AL187)</f>
        <v>0</v>
      </c>
      <c r="AN186" s="138" t="str">
        <f t="shared" ref="AN186" si="2879">IF(AM186=0,"NE",(IF(AM186&gt;=($AN$4/2),"DA","NE")))</f>
        <v>NE</v>
      </c>
      <c r="AO186" s="23"/>
      <c r="AP186" s="24"/>
      <c r="AQ186" s="24"/>
      <c r="AR186" s="24"/>
      <c r="AS186" s="141">
        <f t="shared" ref="AS186" si="2880">IF((AO187+AP187+AQ187+AR187)&gt;$AT$4,"GREŠKA",AO187+AP187+AQ187+AR187)</f>
        <v>0</v>
      </c>
      <c r="AT186" s="138" t="str">
        <f t="shared" ref="AT186" si="2881">IF(AS186=0,"NE",(IF(AS186&gt;=($AT$4/2),"DA","NE")))</f>
        <v>NE</v>
      </c>
      <c r="AU186" s="136">
        <f t="shared" ref="AU186" si="2882">IF(AND(J186="da",P186="da",V186="da",AB186="da",AH186="da",AN186="da",AT186="da"),I186+O186+U186+AA186+AS186+AM186+AG186,0)</f>
        <v>0</v>
      </c>
      <c r="AV186" s="134" t="str">
        <f t="shared" ref="AV186" si="2883">IF(OR(COUNTIF(J186:AT187,"ne")&gt;3,COUNTIF(J186:AT187,"ne")=0),"NE",COUNTIF(J186:AT187,"ne"))</f>
        <v>NE</v>
      </c>
      <c r="AW186" s="118" t="str">
        <f t="shared" ref="AW186" si="2884">IF(SUM(COUNTBLANK(E186:H186),COUNTBLANK(K186:N186),COUNTBLANK(Q186:T186),COUNTBLANK(W186:Z186),COUNTBLANK(AC186:AF186),COUNTBLANK(AI186:AL186),COUNTBLANK(AO186:AR186))=28,"NE","DA")</f>
        <v>NE</v>
      </c>
      <c r="AX186" s="129"/>
      <c r="AY186" s="123" t="str">
        <f>J186</f>
        <v>NE</v>
      </c>
      <c r="AZ186" s="123" t="str">
        <f>P186</f>
        <v>NE</v>
      </c>
      <c r="BA186" s="123" t="str">
        <f>V186</f>
        <v>NE</v>
      </c>
      <c r="BB186" s="123" t="str">
        <f>AB186</f>
        <v>NE</v>
      </c>
      <c r="BC186" s="123" t="str">
        <f>AH186</f>
        <v>NE</v>
      </c>
      <c r="BD186" s="123" t="str">
        <f>AN186</f>
        <v>NE</v>
      </c>
      <c r="BE186" s="123" t="str">
        <f>AT186</f>
        <v>NE</v>
      </c>
      <c r="BF186" s="116" t="str">
        <f t="shared" ref="BF186" si="2885">IF(AU186&lt;50, "NE",IF(AU186&lt;60,2,IF(AU186&lt;75,3,IF(AU186&lt;90,4,5))))</f>
        <v>NE</v>
      </c>
    </row>
    <row r="187" spans="1:58" ht="15.75" customHeight="1" thickBot="1" x14ac:dyDescent="0.3">
      <c r="A187" s="146"/>
      <c r="B187" s="148"/>
      <c r="C187" s="150"/>
      <c r="D187" s="27" t="s">
        <v>20</v>
      </c>
      <c r="E187" s="28">
        <f t="shared" ref="E187" si="2886">IF($E$7=0,0,$E$7/$E$6*E186)</f>
        <v>0</v>
      </c>
      <c r="F187" s="28">
        <f t="shared" ref="F187" si="2887">IF($F$7=0,0,$F$7/$F$6*F186)</f>
        <v>0</v>
      </c>
      <c r="G187" s="28">
        <f t="shared" ref="G187" si="2888">IF($G$7=0,0,$G$7/$G$6*G186)</f>
        <v>0</v>
      </c>
      <c r="H187" s="28">
        <f t="shared" ref="H187" si="2889">IF($H$7=0,0,$H$7/$H$6*H186)</f>
        <v>0</v>
      </c>
      <c r="I187" s="142"/>
      <c r="J187" s="139"/>
      <c r="K187" s="29">
        <f t="shared" ref="K187" si="2890">IF($K$7=0,0,$K$7/$K$6*K186)</f>
        <v>0</v>
      </c>
      <c r="L187" s="28">
        <f t="shared" ref="L187" si="2891">IF($L$7=0,0,$L$7/$L$6*L186)</f>
        <v>0</v>
      </c>
      <c r="M187" s="28">
        <f t="shared" ref="M187" si="2892">IF($M$7=0,0,$M$7/$M$6*M186)</f>
        <v>0</v>
      </c>
      <c r="N187" s="28">
        <f t="shared" ref="N187" si="2893">IF($N$7=0,0,$N$7/$N$6*N186)</f>
        <v>0</v>
      </c>
      <c r="O187" s="142"/>
      <c r="P187" s="139"/>
      <c r="Q187" s="29">
        <f t="shared" ref="Q187" si="2894">IF($Q$7=0,0,$Q$7/$Q$6*Q186)</f>
        <v>0</v>
      </c>
      <c r="R187" s="28">
        <f t="shared" ref="R187" si="2895">IF($R$7=0,0,$R$7/$R$6*R186)</f>
        <v>0</v>
      </c>
      <c r="S187" s="28">
        <f t="shared" ref="S187" si="2896">IF($S$7=0,0,$S$7/$S$6*S186)</f>
        <v>0</v>
      </c>
      <c r="T187" s="28">
        <f t="shared" ref="T187" si="2897">IF($T$7=0,0,$T$7/$T$6*T186)</f>
        <v>0</v>
      </c>
      <c r="U187" s="142"/>
      <c r="V187" s="139"/>
      <c r="W187" s="29">
        <f t="shared" ref="W187" si="2898">IF($W$7=0,0,$W$7/$W$6*W186)</f>
        <v>0</v>
      </c>
      <c r="X187" s="28">
        <f t="shared" ref="X187" si="2899">IF($X$7=0,0,$X$7/$X$6*X186)</f>
        <v>0</v>
      </c>
      <c r="Y187" s="28">
        <f t="shared" ref="Y187" si="2900">IF($Y$7=0,0,$Y$7/$Y$6*Y186)</f>
        <v>0</v>
      </c>
      <c r="Z187" s="28">
        <f t="shared" ref="Z187" si="2901">IF($Z$7=0,0,$Z$7/$Z$6*Z186)</f>
        <v>0</v>
      </c>
      <c r="AA187" s="142"/>
      <c r="AB187" s="139"/>
      <c r="AC187" s="29">
        <f t="shared" si="2646"/>
        <v>0</v>
      </c>
      <c r="AD187" s="28">
        <f t="shared" si="2647"/>
        <v>0</v>
      </c>
      <c r="AE187" s="28">
        <f t="shared" si="2648"/>
        <v>0</v>
      </c>
      <c r="AF187" s="28">
        <f t="shared" si="2649"/>
        <v>0</v>
      </c>
      <c r="AG187" s="144"/>
      <c r="AH187" s="140"/>
      <c r="AI187" s="60">
        <f t="shared" si="2650"/>
        <v>0</v>
      </c>
      <c r="AJ187" s="60">
        <f t="shared" si="2651"/>
        <v>0</v>
      </c>
      <c r="AK187" s="60">
        <f t="shared" si="2652"/>
        <v>0</v>
      </c>
      <c r="AL187" s="60">
        <f t="shared" si="2653"/>
        <v>0</v>
      </c>
      <c r="AM187" s="142"/>
      <c r="AN187" s="139"/>
      <c r="AO187" s="60">
        <f t="shared" si="2654"/>
        <v>0</v>
      </c>
      <c r="AP187" s="60">
        <f t="shared" si="2655"/>
        <v>0</v>
      </c>
      <c r="AQ187" s="60">
        <f t="shared" si="2656"/>
        <v>0</v>
      </c>
      <c r="AR187" s="114">
        <f t="shared" ref="AR187" si="2902">IF($AR$7=0,0,$AR$7/$AR$6*AR186)</f>
        <v>0</v>
      </c>
      <c r="AS187" s="142"/>
      <c r="AT187" s="139"/>
      <c r="AU187" s="137"/>
      <c r="AV187" s="135"/>
      <c r="AW187" s="119"/>
      <c r="AX187" s="130"/>
      <c r="AY187" s="124"/>
      <c r="AZ187" s="124"/>
      <c r="BA187" s="124"/>
      <c r="BB187" s="124"/>
      <c r="BC187" s="124"/>
      <c r="BD187" s="124"/>
      <c r="BE187" s="124"/>
      <c r="BF187" s="117"/>
    </row>
    <row r="188" spans="1:58" ht="15" customHeight="1" x14ac:dyDescent="0.25">
      <c r="A188" s="145">
        <v>91</v>
      </c>
      <c r="B188" s="147" t="str">
        <f>'Popis studenata'!B92</f>
        <v xml:space="preserve"> </v>
      </c>
      <c r="C188" s="149">
        <f>'Popis studenata'!C92</f>
        <v>0</v>
      </c>
      <c r="D188" s="22" t="s">
        <v>19</v>
      </c>
      <c r="E188" s="23"/>
      <c r="F188" s="24"/>
      <c r="G188" s="24"/>
      <c r="H188" s="24"/>
      <c r="I188" s="143">
        <f t="shared" ref="I188" si="2903">IF((E189+F189+G189+H189)&gt;$J$4,"GREŠKA",E189+F189+G189+H189)</f>
        <v>0</v>
      </c>
      <c r="J188" s="138" t="str">
        <f t="shared" ref="J188" si="2904">IF(I188=0,"NE",(IF(I188&gt;=($J$4/2),"DA","NE")))</f>
        <v>NE</v>
      </c>
      <c r="K188" s="23"/>
      <c r="L188" s="24"/>
      <c r="M188" s="24"/>
      <c r="N188" s="24"/>
      <c r="O188" s="143">
        <f t="shared" ref="O188" si="2905">IF((K189+L189+M189+N189)&gt;$P$4,"GREŠKA",K189+L189+M189+N189)</f>
        <v>0</v>
      </c>
      <c r="P188" s="138" t="str">
        <f t="shared" ref="P188" si="2906">IF(O188=0,"NE",(IF(O188&gt;=($P$4/2),"DA","NE")))</f>
        <v>NE</v>
      </c>
      <c r="Q188" s="23"/>
      <c r="R188" s="24"/>
      <c r="S188" s="24"/>
      <c r="T188" s="24"/>
      <c r="U188" s="143">
        <f t="shared" ref="U188" si="2907">IF((Q189+R189+S189+T189)&gt;$V$4,"GREŠKA",Q189+R189+S189+T189)</f>
        <v>0</v>
      </c>
      <c r="V188" s="138" t="str">
        <f t="shared" ref="V188" si="2908">IF(U188=0,"NE",(IF(U188&gt;=($V$4/2),"DA","NE")))</f>
        <v>NE</v>
      </c>
      <c r="W188" s="23"/>
      <c r="X188" s="24"/>
      <c r="Y188" s="24"/>
      <c r="Z188" s="24"/>
      <c r="AA188" s="143">
        <f t="shared" ref="AA188" si="2909">IF((W189+X189+Y189+Z189)&gt;$AB$4,"GREŠKA",W189+X189+Y189+Z189)</f>
        <v>0</v>
      </c>
      <c r="AB188" s="138" t="str">
        <f t="shared" ref="AB188" si="2910">IF(AA188=0,"NE",(IF(AA188&gt;=($AB$4/2),"DA","NE")))</f>
        <v>NE</v>
      </c>
      <c r="AC188" s="23"/>
      <c r="AD188" s="24"/>
      <c r="AE188" s="24"/>
      <c r="AF188" s="24"/>
      <c r="AG188" s="143">
        <f t="shared" ref="AG188" si="2911">IF((AC189+AD189+AE189+AF189)&gt;$AH$4,"GREŠKA",AC189+AD189+AE189+AF189)</f>
        <v>0</v>
      </c>
      <c r="AH188" s="138" t="str">
        <f t="shared" ref="AH188" si="2912">IF(AG188=0,"NE",(IF(AG188&gt;=($AH$4/2),"DA","NE")))</f>
        <v>NE</v>
      </c>
      <c r="AI188" s="23"/>
      <c r="AJ188" s="24"/>
      <c r="AK188" s="24"/>
      <c r="AL188" s="24"/>
      <c r="AM188" s="141">
        <f t="shared" ref="AM188" si="2913">IF((AI189+AJ189+AK189+AL189)&gt;$AN$4,"GREŠKA",AI189+AJ189+AK189+AL189)</f>
        <v>0</v>
      </c>
      <c r="AN188" s="138" t="str">
        <f t="shared" ref="AN188" si="2914">IF(AM188=0,"NE",(IF(AM188&gt;=($AN$4/2),"DA","NE")))</f>
        <v>NE</v>
      </c>
      <c r="AO188" s="23"/>
      <c r="AP188" s="24"/>
      <c r="AQ188" s="24"/>
      <c r="AR188" s="24"/>
      <c r="AS188" s="141">
        <f t="shared" ref="AS188" si="2915">IF((AO189+AP189+AQ189+AR189)&gt;$AT$4,"GREŠKA",AO189+AP189+AQ189+AR189)</f>
        <v>0</v>
      </c>
      <c r="AT188" s="138" t="str">
        <f t="shared" ref="AT188" si="2916">IF(AS188=0,"NE",(IF(AS188&gt;=($AT$4/2),"DA","NE")))</f>
        <v>NE</v>
      </c>
      <c r="AU188" s="136">
        <f t="shared" ref="AU188" si="2917">IF(AND(J188="da",P188="da",V188="da",AB188="da",AH188="da",AN188="da",AT188="da"),I188+O188+U188+AA188+AS188+AM188+AG188,0)</f>
        <v>0</v>
      </c>
      <c r="AV188" s="134" t="str">
        <f t="shared" ref="AV188" si="2918">IF(OR(COUNTIF(J188:AT189,"ne")&gt;3,COUNTIF(J188:AT189,"ne")=0),"NE",COUNTIF(J188:AT189,"ne"))</f>
        <v>NE</v>
      </c>
      <c r="AW188" s="118" t="str">
        <f t="shared" ref="AW188" si="2919">IF(SUM(COUNTBLANK(E188:H188),COUNTBLANK(K188:N188),COUNTBLANK(Q188:T188),COUNTBLANK(W188:Z188),COUNTBLANK(AC188:AF188),COUNTBLANK(AI188:AL188),COUNTBLANK(AO188:AR188))=28,"NE","DA")</f>
        <v>NE</v>
      </c>
      <c r="AX188" s="129"/>
      <c r="AY188" s="123" t="str">
        <f>J188</f>
        <v>NE</v>
      </c>
      <c r="AZ188" s="123" t="str">
        <f>P188</f>
        <v>NE</v>
      </c>
      <c r="BA188" s="123" t="str">
        <f>V188</f>
        <v>NE</v>
      </c>
      <c r="BB188" s="123" t="str">
        <f>AB188</f>
        <v>NE</v>
      </c>
      <c r="BC188" s="123" t="str">
        <f>AH188</f>
        <v>NE</v>
      </c>
      <c r="BD188" s="123" t="str">
        <f>AN188</f>
        <v>NE</v>
      </c>
      <c r="BE188" s="123" t="str">
        <f>AT188</f>
        <v>NE</v>
      </c>
      <c r="BF188" s="116" t="str">
        <f t="shared" ref="BF188" si="2920">IF(AU188&lt;50, "NE",IF(AU188&lt;60,2,IF(AU188&lt;75,3,IF(AU188&lt;90,4,5))))</f>
        <v>NE</v>
      </c>
    </row>
    <row r="189" spans="1:58" ht="15.75" customHeight="1" thickBot="1" x14ac:dyDescent="0.3">
      <c r="A189" s="146"/>
      <c r="B189" s="148"/>
      <c r="C189" s="150"/>
      <c r="D189" s="27" t="s">
        <v>20</v>
      </c>
      <c r="E189" s="28">
        <f t="shared" ref="E189" si="2921">IF($E$7=0,0,$E$7/$E$6*E188)</f>
        <v>0</v>
      </c>
      <c r="F189" s="28">
        <f t="shared" ref="F189" si="2922">IF($F$7=0,0,$F$7/$F$6*F188)</f>
        <v>0</v>
      </c>
      <c r="G189" s="28">
        <f t="shared" ref="G189" si="2923">IF($G$7=0,0,$G$7/$G$6*G188)</f>
        <v>0</v>
      </c>
      <c r="H189" s="28">
        <f t="shared" ref="H189" si="2924">IF($H$7=0,0,$H$7/$H$6*H188)</f>
        <v>0</v>
      </c>
      <c r="I189" s="142"/>
      <c r="J189" s="139"/>
      <c r="K189" s="29">
        <f t="shared" ref="K189" si="2925">IF($K$7=0,0,$K$7/$K$6*K188)</f>
        <v>0</v>
      </c>
      <c r="L189" s="28">
        <f t="shared" ref="L189" si="2926">IF($L$7=0,0,$L$7/$L$6*L188)</f>
        <v>0</v>
      </c>
      <c r="M189" s="28">
        <f t="shared" ref="M189" si="2927">IF($M$7=0,0,$M$7/$M$6*M188)</f>
        <v>0</v>
      </c>
      <c r="N189" s="28">
        <f t="shared" ref="N189" si="2928">IF($N$7=0,0,$N$7/$N$6*N188)</f>
        <v>0</v>
      </c>
      <c r="O189" s="142"/>
      <c r="P189" s="139"/>
      <c r="Q189" s="29">
        <f t="shared" ref="Q189" si="2929">IF($Q$7=0,0,$Q$7/$Q$6*Q188)</f>
        <v>0</v>
      </c>
      <c r="R189" s="28">
        <f t="shared" ref="R189" si="2930">IF($R$7=0,0,$R$7/$R$6*R188)</f>
        <v>0</v>
      </c>
      <c r="S189" s="28">
        <f t="shared" ref="S189" si="2931">IF($S$7=0,0,$S$7/$S$6*S188)</f>
        <v>0</v>
      </c>
      <c r="T189" s="28">
        <f t="shared" ref="T189" si="2932">IF($T$7=0,0,$T$7/$T$6*T188)</f>
        <v>0</v>
      </c>
      <c r="U189" s="142"/>
      <c r="V189" s="139"/>
      <c r="W189" s="29">
        <f t="shared" ref="W189" si="2933">IF($W$7=0,0,$W$7/$W$6*W188)</f>
        <v>0</v>
      </c>
      <c r="X189" s="28">
        <f t="shared" ref="X189" si="2934">IF($X$7=0,0,$X$7/$X$6*X188)</f>
        <v>0</v>
      </c>
      <c r="Y189" s="28">
        <f t="shared" ref="Y189" si="2935">IF($Y$7=0,0,$Y$7/$Y$6*Y188)</f>
        <v>0</v>
      </c>
      <c r="Z189" s="28">
        <f t="shared" ref="Z189" si="2936">IF($Z$7=0,0,$Z$7/$Z$6*Z188)</f>
        <v>0</v>
      </c>
      <c r="AA189" s="142"/>
      <c r="AB189" s="139"/>
      <c r="AC189" s="29">
        <f t="shared" si="2646"/>
        <v>0</v>
      </c>
      <c r="AD189" s="28">
        <f t="shared" si="2647"/>
        <v>0</v>
      </c>
      <c r="AE189" s="28">
        <f t="shared" si="2648"/>
        <v>0</v>
      </c>
      <c r="AF189" s="28">
        <f t="shared" si="2649"/>
        <v>0</v>
      </c>
      <c r="AG189" s="144"/>
      <c r="AH189" s="140"/>
      <c r="AI189" s="60">
        <f t="shared" si="2650"/>
        <v>0</v>
      </c>
      <c r="AJ189" s="60">
        <f t="shared" si="2651"/>
        <v>0</v>
      </c>
      <c r="AK189" s="60">
        <f t="shared" si="2652"/>
        <v>0</v>
      </c>
      <c r="AL189" s="60">
        <f t="shared" si="2653"/>
        <v>0</v>
      </c>
      <c r="AM189" s="142"/>
      <c r="AN189" s="139"/>
      <c r="AO189" s="60">
        <f t="shared" si="2654"/>
        <v>0</v>
      </c>
      <c r="AP189" s="60">
        <f t="shared" si="2655"/>
        <v>0</v>
      </c>
      <c r="AQ189" s="60">
        <f t="shared" si="2656"/>
        <v>0</v>
      </c>
      <c r="AR189" s="114">
        <f t="shared" ref="AR189" si="2937">IF($AR$7=0,0,$AR$7/$AR$6*AR188)</f>
        <v>0</v>
      </c>
      <c r="AS189" s="142"/>
      <c r="AT189" s="139"/>
      <c r="AU189" s="137"/>
      <c r="AV189" s="135"/>
      <c r="AW189" s="119"/>
      <c r="AX189" s="130"/>
      <c r="AY189" s="124"/>
      <c r="AZ189" s="124"/>
      <c r="BA189" s="124"/>
      <c r="BB189" s="124"/>
      <c r="BC189" s="124"/>
      <c r="BD189" s="124"/>
      <c r="BE189" s="124"/>
      <c r="BF189" s="117"/>
    </row>
    <row r="190" spans="1:58" ht="15" customHeight="1" x14ac:dyDescent="0.25">
      <c r="A190" s="145">
        <v>92</v>
      </c>
      <c r="B190" s="147" t="str">
        <f>'Popis studenata'!B93</f>
        <v xml:space="preserve"> </v>
      </c>
      <c r="C190" s="149">
        <f>'Popis studenata'!C93</f>
        <v>0</v>
      </c>
      <c r="D190" s="22" t="s">
        <v>19</v>
      </c>
      <c r="E190" s="23"/>
      <c r="F190" s="24"/>
      <c r="G190" s="24"/>
      <c r="H190" s="24"/>
      <c r="I190" s="143">
        <f t="shared" ref="I190" si="2938">IF((E191+F191+G191+H191)&gt;$J$4,"GREŠKA",E191+F191+G191+H191)</f>
        <v>0</v>
      </c>
      <c r="J190" s="138" t="str">
        <f t="shared" ref="J190" si="2939">IF(I190=0,"NE",(IF(I190&gt;=($J$4/2),"DA","NE")))</f>
        <v>NE</v>
      </c>
      <c r="K190" s="23"/>
      <c r="L190" s="24"/>
      <c r="M190" s="24"/>
      <c r="N190" s="24"/>
      <c r="O190" s="143">
        <f t="shared" ref="O190" si="2940">IF((K191+L191+M191+N191)&gt;$P$4,"GREŠKA",K191+L191+M191+N191)</f>
        <v>0</v>
      </c>
      <c r="P190" s="138" t="str">
        <f t="shared" ref="P190" si="2941">IF(O190=0,"NE",(IF(O190&gt;=($P$4/2),"DA","NE")))</f>
        <v>NE</v>
      </c>
      <c r="Q190" s="23"/>
      <c r="R190" s="24"/>
      <c r="S190" s="24"/>
      <c r="T190" s="24"/>
      <c r="U190" s="143">
        <f t="shared" ref="U190" si="2942">IF((Q191+R191+S191+T191)&gt;$V$4,"GREŠKA",Q191+R191+S191+T191)</f>
        <v>0</v>
      </c>
      <c r="V190" s="138" t="str">
        <f t="shared" ref="V190" si="2943">IF(U190=0,"NE",(IF(U190&gt;=($V$4/2),"DA","NE")))</f>
        <v>NE</v>
      </c>
      <c r="W190" s="23"/>
      <c r="X190" s="24"/>
      <c r="Y190" s="24"/>
      <c r="Z190" s="24"/>
      <c r="AA190" s="143">
        <f t="shared" ref="AA190" si="2944">IF((W191+X191+Y191+Z191)&gt;$AB$4,"GREŠKA",W191+X191+Y191+Z191)</f>
        <v>0</v>
      </c>
      <c r="AB190" s="138" t="str">
        <f t="shared" ref="AB190" si="2945">IF(AA190=0,"NE",(IF(AA190&gt;=($AB$4/2),"DA","NE")))</f>
        <v>NE</v>
      </c>
      <c r="AC190" s="23"/>
      <c r="AD190" s="24"/>
      <c r="AE190" s="24"/>
      <c r="AF190" s="24"/>
      <c r="AG190" s="143">
        <f t="shared" ref="AG190" si="2946">IF((AC191+AD191+AE191+AF191)&gt;$AH$4,"GREŠKA",AC191+AD191+AE191+AF191)</f>
        <v>0</v>
      </c>
      <c r="AH190" s="138" t="str">
        <f t="shared" ref="AH190" si="2947">IF(AG190=0,"NE",(IF(AG190&gt;=($AH$4/2),"DA","NE")))</f>
        <v>NE</v>
      </c>
      <c r="AI190" s="23"/>
      <c r="AJ190" s="24"/>
      <c r="AK190" s="24"/>
      <c r="AL190" s="24"/>
      <c r="AM190" s="141">
        <f t="shared" ref="AM190" si="2948">IF((AI191+AJ191+AK191+AL191)&gt;$AN$4,"GREŠKA",AI191+AJ191+AK191+AL191)</f>
        <v>0</v>
      </c>
      <c r="AN190" s="138" t="str">
        <f t="shared" ref="AN190" si="2949">IF(AM190=0,"NE",(IF(AM190&gt;=($AN$4/2),"DA","NE")))</f>
        <v>NE</v>
      </c>
      <c r="AO190" s="23"/>
      <c r="AP190" s="24"/>
      <c r="AQ190" s="24"/>
      <c r="AR190" s="24"/>
      <c r="AS190" s="141">
        <f t="shared" ref="AS190" si="2950">IF((AO191+AP191+AQ191+AR191)&gt;$AT$4,"GREŠKA",AO191+AP191+AQ191+AR191)</f>
        <v>0</v>
      </c>
      <c r="AT190" s="138" t="str">
        <f t="shared" ref="AT190" si="2951">IF(AS190=0,"NE",(IF(AS190&gt;=($AT$4/2),"DA","NE")))</f>
        <v>NE</v>
      </c>
      <c r="AU190" s="136">
        <f t="shared" ref="AU190" si="2952">IF(AND(J190="da",P190="da",V190="da",AB190="da",AH190="da",AN190="da",AT190="da"),I190+O190+U190+AA190+AS190+AM190+AG190,0)</f>
        <v>0</v>
      </c>
      <c r="AV190" s="134" t="str">
        <f t="shared" ref="AV190" si="2953">IF(OR(COUNTIF(J190:AT191,"ne")&gt;3,COUNTIF(J190:AT191,"ne")=0),"NE",COUNTIF(J190:AT191,"ne"))</f>
        <v>NE</v>
      </c>
      <c r="AW190" s="118" t="str">
        <f t="shared" ref="AW190" si="2954">IF(SUM(COUNTBLANK(E190:H190),COUNTBLANK(K190:N190),COUNTBLANK(Q190:T190),COUNTBLANK(W190:Z190),COUNTBLANK(AC190:AF190),COUNTBLANK(AI190:AL190),COUNTBLANK(AO190:AR190))=28,"NE","DA")</f>
        <v>NE</v>
      </c>
      <c r="AX190" s="129"/>
      <c r="AY190" s="123" t="str">
        <f>J190</f>
        <v>NE</v>
      </c>
      <c r="AZ190" s="123" t="str">
        <f>P190</f>
        <v>NE</v>
      </c>
      <c r="BA190" s="123" t="str">
        <f>V190</f>
        <v>NE</v>
      </c>
      <c r="BB190" s="123" t="str">
        <f>AB190</f>
        <v>NE</v>
      </c>
      <c r="BC190" s="123" t="str">
        <f>AH190</f>
        <v>NE</v>
      </c>
      <c r="BD190" s="123" t="str">
        <f>AN190</f>
        <v>NE</v>
      </c>
      <c r="BE190" s="123" t="str">
        <f>AT190</f>
        <v>NE</v>
      </c>
      <c r="BF190" s="116" t="str">
        <f t="shared" ref="BF190" si="2955">IF(AU190&lt;50, "NE",IF(AU190&lt;60,2,IF(AU190&lt;75,3,IF(AU190&lt;90,4,5))))</f>
        <v>NE</v>
      </c>
    </row>
    <row r="191" spans="1:58" ht="15.75" customHeight="1" thickBot="1" x14ac:dyDescent="0.3">
      <c r="A191" s="146"/>
      <c r="B191" s="148"/>
      <c r="C191" s="150"/>
      <c r="D191" s="27" t="s">
        <v>20</v>
      </c>
      <c r="E191" s="28">
        <f t="shared" ref="E191" si="2956">IF($E$7=0,0,$E$7/$E$6*E190)</f>
        <v>0</v>
      </c>
      <c r="F191" s="28">
        <f t="shared" ref="F191" si="2957">IF($F$7=0,0,$F$7/$F$6*F190)</f>
        <v>0</v>
      </c>
      <c r="G191" s="28">
        <f t="shared" ref="G191" si="2958">IF($G$7=0,0,$G$7/$G$6*G190)</f>
        <v>0</v>
      </c>
      <c r="H191" s="28">
        <f t="shared" ref="H191" si="2959">IF($H$7=0,0,$H$7/$H$6*H190)</f>
        <v>0</v>
      </c>
      <c r="I191" s="142"/>
      <c r="J191" s="139"/>
      <c r="K191" s="29">
        <f t="shared" ref="K191" si="2960">IF($K$7=0,0,$K$7/$K$6*K190)</f>
        <v>0</v>
      </c>
      <c r="L191" s="28">
        <f t="shared" ref="L191" si="2961">IF($L$7=0,0,$L$7/$L$6*L190)</f>
        <v>0</v>
      </c>
      <c r="M191" s="28">
        <f t="shared" ref="M191" si="2962">IF($M$7=0,0,$M$7/$M$6*M190)</f>
        <v>0</v>
      </c>
      <c r="N191" s="28">
        <f t="shared" ref="N191" si="2963">IF($N$7=0,0,$N$7/$N$6*N190)</f>
        <v>0</v>
      </c>
      <c r="O191" s="142"/>
      <c r="P191" s="139"/>
      <c r="Q191" s="29">
        <f t="shared" ref="Q191" si="2964">IF($Q$7=0,0,$Q$7/$Q$6*Q190)</f>
        <v>0</v>
      </c>
      <c r="R191" s="28">
        <f t="shared" ref="R191" si="2965">IF($R$7=0,0,$R$7/$R$6*R190)</f>
        <v>0</v>
      </c>
      <c r="S191" s="28">
        <f t="shared" ref="S191" si="2966">IF($S$7=0,0,$S$7/$S$6*S190)</f>
        <v>0</v>
      </c>
      <c r="T191" s="28">
        <f t="shared" ref="T191" si="2967">IF($T$7=0,0,$T$7/$T$6*T190)</f>
        <v>0</v>
      </c>
      <c r="U191" s="142"/>
      <c r="V191" s="139"/>
      <c r="W191" s="29">
        <f t="shared" ref="W191" si="2968">IF($W$7=0,0,$W$7/$W$6*W190)</f>
        <v>0</v>
      </c>
      <c r="X191" s="28">
        <f t="shared" ref="X191" si="2969">IF($X$7=0,0,$X$7/$X$6*X190)</f>
        <v>0</v>
      </c>
      <c r="Y191" s="28">
        <f t="shared" ref="Y191" si="2970">IF($Y$7=0,0,$Y$7/$Y$6*Y190)</f>
        <v>0</v>
      </c>
      <c r="Z191" s="28">
        <f t="shared" ref="Z191" si="2971">IF($Z$7=0,0,$Z$7/$Z$6*Z190)</f>
        <v>0</v>
      </c>
      <c r="AA191" s="142"/>
      <c r="AB191" s="139"/>
      <c r="AC191" s="29">
        <f t="shared" si="2646"/>
        <v>0</v>
      </c>
      <c r="AD191" s="28">
        <f t="shared" si="2647"/>
        <v>0</v>
      </c>
      <c r="AE191" s="28">
        <f t="shared" si="2648"/>
        <v>0</v>
      </c>
      <c r="AF191" s="28">
        <f t="shared" si="2649"/>
        <v>0</v>
      </c>
      <c r="AG191" s="144"/>
      <c r="AH191" s="140"/>
      <c r="AI191" s="60">
        <f t="shared" si="2650"/>
        <v>0</v>
      </c>
      <c r="AJ191" s="60">
        <f t="shared" si="2651"/>
        <v>0</v>
      </c>
      <c r="AK191" s="60">
        <f t="shared" si="2652"/>
        <v>0</v>
      </c>
      <c r="AL191" s="60">
        <f t="shared" si="2653"/>
        <v>0</v>
      </c>
      <c r="AM191" s="142"/>
      <c r="AN191" s="139"/>
      <c r="AO191" s="60">
        <f t="shared" si="2654"/>
        <v>0</v>
      </c>
      <c r="AP191" s="60">
        <f t="shared" si="2655"/>
        <v>0</v>
      </c>
      <c r="AQ191" s="60">
        <f t="shared" si="2656"/>
        <v>0</v>
      </c>
      <c r="AR191" s="114">
        <f t="shared" ref="AR191" si="2972">IF($AR$7=0,0,$AR$7/$AR$6*AR190)</f>
        <v>0</v>
      </c>
      <c r="AS191" s="142"/>
      <c r="AT191" s="139"/>
      <c r="AU191" s="137"/>
      <c r="AV191" s="135"/>
      <c r="AW191" s="119"/>
      <c r="AX191" s="130"/>
      <c r="AY191" s="124"/>
      <c r="AZ191" s="124"/>
      <c r="BA191" s="124"/>
      <c r="BB191" s="124"/>
      <c r="BC191" s="124"/>
      <c r="BD191" s="124"/>
      <c r="BE191" s="124"/>
      <c r="BF191" s="117"/>
    </row>
    <row r="192" spans="1:58" ht="15" customHeight="1" x14ac:dyDescent="0.25">
      <c r="A192" s="145">
        <v>93</v>
      </c>
      <c r="B192" s="147" t="str">
        <f>'Popis studenata'!B94</f>
        <v xml:space="preserve"> </v>
      </c>
      <c r="C192" s="149">
        <f>'Popis studenata'!C94</f>
        <v>0</v>
      </c>
      <c r="D192" s="22" t="s">
        <v>19</v>
      </c>
      <c r="E192" s="23"/>
      <c r="F192" s="24"/>
      <c r="G192" s="24"/>
      <c r="H192" s="24"/>
      <c r="I192" s="143">
        <f t="shared" ref="I192" si="2973">IF((E193+F193+G193+H193)&gt;$J$4,"GREŠKA",E193+F193+G193+H193)</f>
        <v>0</v>
      </c>
      <c r="J192" s="138" t="str">
        <f t="shared" ref="J192" si="2974">IF(I192=0,"NE",(IF(I192&gt;=($J$4/2),"DA","NE")))</f>
        <v>NE</v>
      </c>
      <c r="K192" s="23"/>
      <c r="L192" s="24"/>
      <c r="M192" s="24"/>
      <c r="N192" s="24"/>
      <c r="O192" s="143">
        <f t="shared" ref="O192" si="2975">IF((K193+L193+M193+N193)&gt;$P$4,"GREŠKA",K193+L193+M193+N193)</f>
        <v>0</v>
      </c>
      <c r="P192" s="138" t="str">
        <f t="shared" ref="P192" si="2976">IF(O192=0,"NE",(IF(O192&gt;=($P$4/2),"DA","NE")))</f>
        <v>NE</v>
      </c>
      <c r="Q192" s="23"/>
      <c r="R192" s="24"/>
      <c r="S192" s="24"/>
      <c r="T192" s="24"/>
      <c r="U192" s="143">
        <f t="shared" ref="U192" si="2977">IF((Q193+R193+S193+T193)&gt;$V$4,"GREŠKA",Q193+R193+S193+T193)</f>
        <v>0</v>
      </c>
      <c r="V192" s="138" t="str">
        <f t="shared" ref="V192" si="2978">IF(U192=0,"NE",(IF(U192&gt;=($V$4/2),"DA","NE")))</f>
        <v>NE</v>
      </c>
      <c r="W192" s="23"/>
      <c r="X192" s="24"/>
      <c r="Y192" s="24"/>
      <c r="Z192" s="24"/>
      <c r="AA192" s="143">
        <f t="shared" ref="AA192" si="2979">IF((W193+X193+Y193+Z193)&gt;$AB$4,"GREŠKA",W193+X193+Y193+Z193)</f>
        <v>0</v>
      </c>
      <c r="AB192" s="138" t="str">
        <f t="shared" ref="AB192" si="2980">IF(AA192=0,"NE",(IF(AA192&gt;=($AB$4/2),"DA","NE")))</f>
        <v>NE</v>
      </c>
      <c r="AC192" s="23"/>
      <c r="AD192" s="24"/>
      <c r="AE192" s="24"/>
      <c r="AF192" s="24"/>
      <c r="AG192" s="143">
        <f t="shared" ref="AG192" si="2981">IF((AC193+AD193+AE193+AF193)&gt;$AH$4,"GREŠKA",AC193+AD193+AE193+AF193)</f>
        <v>0</v>
      </c>
      <c r="AH192" s="138" t="str">
        <f t="shared" ref="AH192" si="2982">IF(AG192=0,"NE",(IF(AG192&gt;=($AH$4/2),"DA","NE")))</f>
        <v>NE</v>
      </c>
      <c r="AI192" s="23"/>
      <c r="AJ192" s="24"/>
      <c r="AK192" s="24"/>
      <c r="AL192" s="24"/>
      <c r="AM192" s="141">
        <f t="shared" ref="AM192" si="2983">IF((AI193+AJ193+AK193+AL193)&gt;$AN$4,"GREŠKA",AI193+AJ193+AK193+AL193)</f>
        <v>0</v>
      </c>
      <c r="AN192" s="138" t="str">
        <f t="shared" ref="AN192" si="2984">IF(AM192=0,"NE",(IF(AM192&gt;=($AN$4/2),"DA","NE")))</f>
        <v>NE</v>
      </c>
      <c r="AO192" s="23"/>
      <c r="AP192" s="24"/>
      <c r="AQ192" s="24"/>
      <c r="AR192" s="24"/>
      <c r="AS192" s="141">
        <f t="shared" ref="AS192" si="2985">IF((AO193+AP193+AQ193+AR193)&gt;$AT$4,"GREŠKA",AO193+AP193+AQ193+AR193)</f>
        <v>0</v>
      </c>
      <c r="AT192" s="138" t="str">
        <f t="shared" ref="AT192" si="2986">IF(AS192=0,"NE",(IF(AS192&gt;=($AT$4/2),"DA","NE")))</f>
        <v>NE</v>
      </c>
      <c r="AU192" s="136">
        <f t="shared" ref="AU192" si="2987">IF(AND(J192="da",P192="da",V192="da",AB192="da",AH192="da",AN192="da",AT192="da"),I192+O192+U192+AA192+AS192+AM192+AG192,0)</f>
        <v>0</v>
      </c>
      <c r="AV192" s="134" t="str">
        <f t="shared" ref="AV192" si="2988">IF(OR(COUNTIF(J192:AT193,"ne")&gt;3,COUNTIF(J192:AT193,"ne")=0),"NE",COUNTIF(J192:AT193,"ne"))</f>
        <v>NE</v>
      </c>
      <c r="AW192" s="118" t="str">
        <f t="shared" ref="AW192" si="2989">IF(SUM(COUNTBLANK(E192:H192),COUNTBLANK(K192:N192),COUNTBLANK(Q192:T192),COUNTBLANK(W192:Z192),COUNTBLANK(AC192:AF192),COUNTBLANK(AI192:AL192),COUNTBLANK(AO192:AR192))=28,"NE","DA")</f>
        <v>NE</v>
      </c>
      <c r="AX192" s="129"/>
      <c r="AY192" s="123" t="str">
        <f>J192</f>
        <v>NE</v>
      </c>
      <c r="AZ192" s="123" t="str">
        <f>P192</f>
        <v>NE</v>
      </c>
      <c r="BA192" s="123" t="str">
        <f>V192</f>
        <v>NE</v>
      </c>
      <c r="BB192" s="123" t="str">
        <f>AB192</f>
        <v>NE</v>
      </c>
      <c r="BC192" s="123" t="str">
        <f>AH192</f>
        <v>NE</v>
      </c>
      <c r="BD192" s="123" t="str">
        <f>AN192</f>
        <v>NE</v>
      </c>
      <c r="BE192" s="123" t="str">
        <f>AT192</f>
        <v>NE</v>
      </c>
      <c r="BF192" s="116" t="str">
        <f t="shared" ref="BF192" si="2990">IF(AU192&lt;50, "NE",IF(AU192&lt;60,2,IF(AU192&lt;75,3,IF(AU192&lt;90,4,5))))</f>
        <v>NE</v>
      </c>
    </row>
    <row r="193" spans="1:58" ht="15.75" customHeight="1" thickBot="1" x14ac:dyDescent="0.3">
      <c r="A193" s="146"/>
      <c r="B193" s="148"/>
      <c r="C193" s="150"/>
      <c r="D193" s="27" t="s">
        <v>20</v>
      </c>
      <c r="E193" s="28">
        <f t="shared" ref="E193" si="2991">IF($E$7=0,0,$E$7/$E$6*E192)</f>
        <v>0</v>
      </c>
      <c r="F193" s="28">
        <f t="shared" ref="F193" si="2992">IF($F$7=0,0,$F$7/$F$6*F192)</f>
        <v>0</v>
      </c>
      <c r="G193" s="28">
        <f t="shared" ref="G193" si="2993">IF($G$7=0,0,$G$7/$G$6*G192)</f>
        <v>0</v>
      </c>
      <c r="H193" s="28">
        <f t="shared" ref="H193" si="2994">IF($H$7=0,0,$H$7/$H$6*H192)</f>
        <v>0</v>
      </c>
      <c r="I193" s="142"/>
      <c r="J193" s="139"/>
      <c r="K193" s="29">
        <f t="shared" ref="K193" si="2995">IF($K$7=0,0,$K$7/$K$6*K192)</f>
        <v>0</v>
      </c>
      <c r="L193" s="28">
        <f t="shared" ref="L193" si="2996">IF($L$7=0,0,$L$7/$L$6*L192)</f>
        <v>0</v>
      </c>
      <c r="M193" s="28">
        <f t="shared" ref="M193" si="2997">IF($M$7=0,0,$M$7/$M$6*M192)</f>
        <v>0</v>
      </c>
      <c r="N193" s="28">
        <f t="shared" ref="N193" si="2998">IF($N$7=0,0,$N$7/$N$6*N192)</f>
        <v>0</v>
      </c>
      <c r="O193" s="142"/>
      <c r="P193" s="139"/>
      <c r="Q193" s="29">
        <f t="shared" ref="Q193" si="2999">IF($Q$7=0,0,$Q$7/$Q$6*Q192)</f>
        <v>0</v>
      </c>
      <c r="R193" s="28">
        <f t="shared" ref="R193" si="3000">IF($R$7=0,0,$R$7/$R$6*R192)</f>
        <v>0</v>
      </c>
      <c r="S193" s="28">
        <f t="shared" ref="S193" si="3001">IF($S$7=0,0,$S$7/$S$6*S192)</f>
        <v>0</v>
      </c>
      <c r="T193" s="28">
        <f t="shared" ref="T193" si="3002">IF($T$7=0,0,$T$7/$T$6*T192)</f>
        <v>0</v>
      </c>
      <c r="U193" s="142"/>
      <c r="V193" s="139"/>
      <c r="W193" s="29">
        <f t="shared" ref="W193" si="3003">IF($W$7=0,0,$W$7/$W$6*W192)</f>
        <v>0</v>
      </c>
      <c r="X193" s="28">
        <f t="shared" ref="X193" si="3004">IF($X$7=0,0,$X$7/$X$6*X192)</f>
        <v>0</v>
      </c>
      <c r="Y193" s="28">
        <f t="shared" ref="Y193" si="3005">IF($Y$7=0,0,$Y$7/$Y$6*Y192)</f>
        <v>0</v>
      </c>
      <c r="Z193" s="28">
        <f t="shared" ref="Z193" si="3006">IF($Z$7=0,0,$Z$7/$Z$6*Z192)</f>
        <v>0</v>
      </c>
      <c r="AA193" s="142"/>
      <c r="AB193" s="139"/>
      <c r="AC193" s="29">
        <f t="shared" si="2646"/>
        <v>0</v>
      </c>
      <c r="AD193" s="28">
        <f t="shared" si="2647"/>
        <v>0</v>
      </c>
      <c r="AE193" s="28">
        <f t="shared" si="2648"/>
        <v>0</v>
      </c>
      <c r="AF193" s="28">
        <f t="shared" si="2649"/>
        <v>0</v>
      </c>
      <c r="AG193" s="144"/>
      <c r="AH193" s="140"/>
      <c r="AI193" s="60">
        <f t="shared" si="2650"/>
        <v>0</v>
      </c>
      <c r="AJ193" s="60">
        <f t="shared" si="2651"/>
        <v>0</v>
      </c>
      <c r="AK193" s="60">
        <f t="shared" si="2652"/>
        <v>0</v>
      </c>
      <c r="AL193" s="60">
        <f t="shared" si="2653"/>
        <v>0</v>
      </c>
      <c r="AM193" s="142"/>
      <c r="AN193" s="139"/>
      <c r="AO193" s="60">
        <f t="shared" si="2654"/>
        <v>0</v>
      </c>
      <c r="AP193" s="60">
        <f t="shared" si="2655"/>
        <v>0</v>
      </c>
      <c r="AQ193" s="60">
        <f t="shared" si="2656"/>
        <v>0</v>
      </c>
      <c r="AR193" s="114">
        <f t="shared" ref="AR193" si="3007">IF($AR$7=0,0,$AR$7/$AR$6*AR192)</f>
        <v>0</v>
      </c>
      <c r="AS193" s="142"/>
      <c r="AT193" s="139"/>
      <c r="AU193" s="137"/>
      <c r="AV193" s="135"/>
      <c r="AW193" s="119"/>
      <c r="AX193" s="130"/>
      <c r="AY193" s="124"/>
      <c r="AZ193" s="124"/>
      <c r="BA193" s="124"/>
      <c r="BB193" s="124"/>
      <c r="BC193" s="124"/>
      <c r="BD193" s="124"/>
      <c r="BE193" s="124"/>
      <c r="BF193" s="117"/>
    </row>
    <row r="194" spans="1:58" ht="15" customHeight="1" x14ac:dyDescent="0.25">
      <c r="A194" s="145">
        <v>94</v>
      </c>
      <c r="B194" s="147" t="str">
        <f>'Popis studenata'!B95</f>
        <v xml:space="preserve"> </v>
      </c>
      <c r="C194" s="149">
        <f>'Popis studenata'!C95</f>
        <v>0</v>
      </c>
      <c r="D194" s="22" t="s">
        <v>19</v>
      </c>
      <c r="E194" s="23"/>
      <c r="F194" s="24"/>
      <c r="G194" s="24"/>
      <c r="H194" s="24"/>
      <c r="I194" s="143">
        <f t="shared" ref="I194" si="3008">IF((E195+F195+G195+H195)&gt;$J$4,"GREŠKA",E195+F195+G195+H195)</f>
        <v>0</v>
      </c>
      <c r="J194" s="138" t="str">
        <f t="shared" ref="J194" si="3009">IF(I194=0,"NE",(IF(I194&gt;=($J$4/2),"DA","NE")))</f>
        <v>NE</v>
      </c>
      <c r="K194" s="23"/>
      <c r="L194" s="24"/>
      <c r="M194" s="24"/>
      <c r="N194" s="24"/>
      <c r="O194" s="143">
        <f t="shared" ref="O194" si="3010">IF((K195+L195+M195+N195)&gt;$P$4,"GREŠKA",K195+L195+M195+N195)</f>
        <v>0</v>
      </c>
      <c r="P194" s="138" t="str">
        <f t="shared" ref="P194" si="3011">IF(O194=0,"NE",(IF(O194&gt;=($P$4/2),"DA","NE")))</f>
        <v>NE</v>
      </c>
      <c r="Q194" s="23"/>
      <c r="R194" s="24"/>
      <c r="S194" s="24"/>
      <c r="T194" s="24"/>
      <c r="U194" s="143">
        <f t="shared" ref="U194" si="3012">IF((Q195+R195+S195+T195)&gt;$V$4,"GREŠKA",Q195+R195+S195+T195)</f>
        <v>0</v>
      </c>
      <c r="V194" s="138" t="str">
        <f t="shared" ref="V194" si="3013">IF(U194=0,"NE",(IF(U194&gt;=($V$4/2),"DA","NE")))</f>
        <v>NE</v>
      </c>
      <c r="W194" s="23"/>
      <c r="X194" s="24"/>
      <c r="Y194" s="24"/>
      <c r="Z194" s="24"/>
      <c r="AA194" s="143">
        <f t="shared" ref="AA194" si="3014">IF((W195+X195+Y195+Z195)&gt;$AB$4,"GREŠKA",W195+X195+Y195+Z195)</f>
        <v>0</v>
      </c>
      <c r="AB194" s="138" t="str">
        <f t="shared" ref="AB194" si="3015">IF(AA194=0,"NE",(IF(AA194&gt;=($AB$4/2),"DA","NE")))</f>
        <v>NE</v>
      </c>
      <c r="AC194" s="23"/>
      <c r="AD194" s="24"/>
      <c r="AE194" s="24"/>
      <c r="AF194" s="24"/>
      <c r="AG194" s="143">
        <f t="shared" ref="AG194" si="3016">IF((AC195+AD195+AE195+AF195)&gt;$AH$4,"GREŠKA",AC195+AD195+AE195+AF195)</f>
        <v>0</v>
      </c>
      <c r="AH194" s="138" t="str">
        <f t="shared" ref="AH194" si="3017">IF(AG194=0,"NE",(IF(AG194&gt;=($AH$4/2),"DA","NE")))</f>
        <v>NE</v>
      </c>
      <c r="AI194" s="23"/>
      <c r="AJ194" s="24"/>
      <c r="AK194" s="24"/>
      <c r="AL194" s="24"/>
      <c r="AM194" s="141">
        <f t="shared" ref="AM194" si="3018">IF((AI195+AJ195+AK195+AL195)&gt;$AN$4,"GREŠKA",AI195+AJ195+AK195+AL195)</f>
        <v>0</v>
      </c>
      <c r="AN194" s="138" t="str">
        <f t="shared" ref="AN194" si="3019">IF(AM194=0,"NE",(IF(AM194&gt;=($AN$4/2),"DA","NE")))</f>
        <v>NE</v>
      </c>
      <c r="AO194" s="23"/>
      <c r="AP194" s="24"/>
      <c r="AQ194" s="24"/>
      <c r="AR194" s="24"/>
      <c r="AS194" s="141">
        <f t="shared" ref="AS194" si="3020">IF((AO195+AP195+AQ195+AR195)&gt;$AT$4,"GREŠKA",AO195+AP195+AQ195+AR195)</f>
        <v>0</v>
      </c>
      <c r="AT194" s="138" t="str">
        <f t="shared" ref="AT194" si="3021">IF(AS194=0,"NE",(IF(AS194&gt;=($AT$4/2),"DA","NE")))</f>
        <v>NE</v>
      </c>
      <c r="AU194" s="136">
        <f t="shared" ref="AU194" si="3022">IF(AND(J194="da",P194="da",V194="da",AB194="da",AH194="da",AN194="da",AT194="da"),I194+O194+U194+AA194+AS194+AM194+AG194,0)</f>
        <v>0</v>
      </c>
      <c r="AV194" s="134" t="str">
        <f t="shared" ref="AV194" si="3023">IF(OR(COUNTIF(J194:AT195,"ne")&gt;3,COUNTIF(J194:AT195,"ne")=0),"NE",COUNTIF(J194:AT195,"ne"))</f>
        <v>NE</v>
      </c>
      <c r="AW194" s="118" t="str">
        <f t="shared" ref="AW194" si="3024">IF(SUM(COUNTBLANK(E194:H194),COUNTBLANK(K194:N194),COUNTBLANK(Q194:T194),COUNTBLANK(W194:Z194),COUNTBLANK(AC194:AF194),COUNTBLANK(AI194:AL194),COUNTBLANK(AO194:AR194))=28,"NE","DA")</f>
        <v>NE</v>
      </c>
      <c r="AX194" s="129"/>
      <c r="AY194" s="123" t="str">
        <f>J194</f>
        <v>NE</v>
      </c>
      <c r="AZ194" s="123" t="str">
        <f>P194</f>
        <v>NE</v>
      </c>
      <c r="BA194" s="123" t="str">
        <f>V194</f>
        <v>NE</v>
      </c>
      <c r="BB194" s="123" t="str">
        <f>AB194</f>
        <v>NE</v>
      </c>
      <c r="BC194" s="123" t="str">
        <f>AH194</f>
        <v>NE</v>
      </c>
      <c r="BD194" s="123" t="str">
        <f>AN194</f>
        <v>NE</v>
      </c>
      <c r="BE194" s="123" t="str">
        <f>AT194</f>
        <v>NE</v>
      </c>
      <c r="BF194" s="116" t="str">
        <f t="shared" ref="BF194" si="3025">IF(AU194&lt;50, "NE",IF(AU194&lt;60,2,IF(AU194&lt;75,3,IF(AU194&lt;90,4,5))))</f>
        <v>NE</v>
      </c>
    </row>
    <row r="195" spans="1:58" ht="15.75" customHeight="1" thickBot="1" x14ac:dyDescent="0.3">
      <c r="A195" s="146"/>
      <c r="B195" s="148"/>
      <c r="C195" s="150"/>
      <c r="D195" s="27" t="s">
        <v>20</v>
      </c>
      <c r="E195" s="28">
        <f t="shared" ref="E195" si="3026">IF($E$7=0,0,$E$7/$E$6*E194)</f>
        <v>0</v>
      </c>
      <c r="F195" s="28">
        <f t="shared" ref="F195" si="3027">IF($F$7=0,0,$F$7/$F$6*F194)</f>
        <v>0</v>
      </c>
      <c r="G195" s="28">
        <f t="shared" ref="G195" si="3028">IF($G$7=0,0,$G$7/$G$6*G194)</f>
        <v>0</v>
      </c>
      <c r="H195" s="28">
        <f t="shared" ref="H195" si="3029">IF($H$7=0,0,$H$7/$H$6*H194)</f>
        <v>0</v>
      </c>
      <c r="I195" s="142"/>
      <c r="J195" s="139"/>
      <c r="K195" s="29">
        <f t="shared" ref="K195" si="3030">IF($K$7=0,0,$K$7/$K$6*K194)</f>
        <v>0</v>
      </c>
      <c r="L195" s="28">
        <f t="shared" ref="L195" si="3031">IF($L$7=0,0,$L$7/$L$6*L194)</f>
        <v>0</v>
      </c>
      <c r="M195" s="28">
        <f t="shared" ref="M195" si="3032">IF($M$7=0,0,$M$7/$M$6*M194)</f>
        <v>0</v>
      </c>
      <c r="N195" s="28">
        <f t="shared" ref="N195" si="3033">IF($N$7=0,0,$N$7/$N$6*N194)</f>
        <v>0</v>
      </c>
      <c r="O195" s="142"/>
      <c r="P195" s="139"/>
      <c r="Q195" s="29">
        <f t="shared" ref="Q195" si="3034">IF($Q$7=0,0,$Q$7/$Q$6*Q194)</f>
        <v>0</v>
      </c>
      <c r="R195" s="28">
        <f t="shared" ref="R195" si="3035">IF($R$7=0,0,$R$7/$R$6*R194)</f>
        <v>0</v>
      </c>
      <c r="S195" s="28">
        <f t="shared" ref="S195" si="3036">IF($S$7=0,0,$S$7/$S$6*S194)</f>
        <v>0</v>
      </c>
      <c r="T195" s="28">
        <f t="shared" ref="T195" si="3037">IF($T$7=0,0,$T$7/$T$6*T194)</f>
        <v>0</v>
      </c>
      <c r="U195" s="142"/>
      <c r="V195" s="139"/>
      <c r="W195" s="29">
        <f t="shared" ref="W195" si="3038">IF($W$7=0,0,$W$7/$W$6*W194)</f>
        <v>0</v>
      </c>
      <c r="X195" s="28">
        <f t="shared" ref="X195" si="3039">IF($X$7=0,0,$X$7/$X$6*X194)</f>
        <v>0</v>
      </c>
      <c r="Y195" s="28">
        <f t="shared" ref="Y195" si="3040">IF($Y$7=0,0,$Y$7/$Y$6*Y194)</f>
        <v>0</v>
      </c>
      <c r="Z195" s="28">
        <f t="shared" ref="Z195" si="3041">IF($Z$7=0,0,$Z$7/$Z$6*Z194)</f>
        <v>0</v>
      </c>
      <c r="AA195" s="142"/>
      <c r="AB195" s="139"/>
      <c r="AC195" s="29">
        <f t="shared" si="2646"/>
        <v>0</v>
      </c>
      <c r="AD195" s="28">
        <f t="shared" si="2647"/>
        <v>0</v>
      </c>
      <c r="AE195" s="28">
        <f t="shared" si="2648"/>
        <v>0</v>
      </c>
      <c r="AF195" s="28">
        <f t="shared" si="2649"/>
        <v>0</v>
      </c>
      <c r="AG195" s="144"/>
      <c r="AH195" s="140"/>
      <c r="AI195" s="60">
        <f t="shared" si="2650"/>
        <v>0</v>
      </c>
      <c r="AJ195" s="60">
        <f t="shared" si="2651"/>
        <v>0</v>
      </c>
      <c r="AK195" s="60">
        <f t="shared" si="2652"/>
        <v>0</v>
      </c>
      <c r="AL195" s="60">
        <f t="shared" si="2653"/>
        <v>0</v>
      </c>
      <c r="AM195" s="142"/>
      <c r="AN195" s="139"/>
      <c r="AO195" s="60">
        <f t="shared" si="2654"/>
        <v>0</v>
      </c>
      <c r="AP195" s="60">
        <f t="shared" si="2655"/>
        <v>0</v>
      </c>
      <c r="AQ195" s="60">
        <f t="shared" si="2656"/>
        <v>0</v>
      </c>
      <c r="AR195" s="114">
        <f t="shared" ref="AR195" si="3042">IF($AR$7=0,0,$AR$7/$AR$6*AR194)</f>
        <v>0</v>
      </c>
      <c r="AS195" s="142"/>
      <c r="AT195" s="139"/>
      <c r="AU195" s="137"/>
      <c r="AV195" s="135"/>
      <c r="AW195" s="119"/>
      <c r="AX195" s="130"/>
      <c r="AY195" s="124"/>
      <c r="AZ195" s="124"/>
      <c r="BA195" s="124"/>
      <c r="BB195" s="124"/>
      <c r="BC195" s="124"/>
      <c r="BD195" s="124"/>
      <c r="BE195" s="124"/>
      <c r="BF195" s="117"/>
    </row>
    <row r="196" spans="1:58" ht="15" customHeight="1" x14ac:dyDescent="0.25">
      <c r="A196" s="145">
        <v>95</v>
      </c>
      <c r="B196" s="147" t="str">
        <f>'Popis studenata'!B96</f>
        <v xml:space="preserve"> </v>
      </c>
      <c r="C196" s="149">
        <f>'Popis studenata'!C96</f>
        <v>0</v>
      </c>
      <c r="D196" s="22" t="s">
        <v>19</v>
      </c>
      <c r="E196" s="23"/>
      <c r="F196" s="24"/>
      <c r="G196" s="24"/>
      <c r="H196" s="24"/>
      <c r="I196" s="143">
        <f t="shared" ref="I196" si="3043">IF((E197+F197+G197+H197)&gt;$J$4,"GREŠKA",E197+F197+G197+H197)</f>
        <v>0</v>
      </c>
      <c r="J196" s="138" t="str">
        <f t="shared" ref="J196" si="3044">IF(I196=0,"NE",(IF(I196&gt;=($J$4/2),"DA","NE")))</f>
        <v>NE</v>
      </c>
      <c r="K196" s="23"/>
      <c r="L196" s="24"/>
      <c r="M196" s="24"/>
      <c r="N196" s="24"/>
      <c r="O196" s="143">
        <f t="shared" ref="O196" si="3045">IF((K197+L197+M197+N197)&gt;$P$4,"GREŠKA",K197+L197+M197+N197)</f>
        <v>0</v>
      </c>
      <c r="P196" s="138" t="str">
        <f t="shared" ref="P196" si="3046">IF(O196=0,"NE",(IF(O196&gt;=($P$4/2),"DA","NE")))</f>
        <v>NE</v>
      </c>
      <c r="Q196" s="23"/>
      <c r="R196" s="24"/>
      <c r="S196" s="24"/>
      <c r="T196" s="24"/>
      <c r="U196" s="143">
        <f t="shared" ref="U196" si="3047">IF((Q197+R197+S197+T197)&gt;$V$4,"GREŠKA",Q197+R197+S197+T197)</f>
        <v>0</v>
      </c>
      <c r="V196" s="138" t="str">
        <f t="shared" ref="V196" si="3048">IF(U196=0,"NE",(IF(U196&gt;=($V$4/2),"DA","NE")))</f>
        <v>NE</v>
      </c>
      <c r="W196" s="23"/>
      <c r="X196" s="24"/>
      <c r="Y196" s="24"/>
      <c r="Z196" s="24"/>
      <c r="AA196" s="143">
        <f t="shared" ref="AA196" si="3049">IF((W197+X197+Y197+Z197)&gt;$AB$4,"GREŠKA",W197+X197+Y197+Z197)</f>
        <v>0</v>
      </c>
      <c r="AB196" s="138" t="str">
        <f t="shared" ref="AB196" si="3050">IF(AA196=0,"NE",(IF(AA196&gt;=($AB$4/2),"DA","NE")))</f>
        <v>NE</v>
      </c>
      <c r="AC196" s="23"/>
      <c r="AD196" s="24"/>
      <c r="AE196" s="24"/>
      <c r="AF196" s="24"/>
      <c r="AG196" s="143">
        <f t="shared" ref="AG196" si="3051">IF((AC197+AD197+AE197+AF197)&gt;$AH$4,"GREŠKA",AC197+AD197+AE197+AF197)</f>
        <v>0</v>
      </c>
      <c r="AH196" s="138" t="str">
        <f t="shared" ref="AH196" si="3052">IF(AG196=0,"NE",(IF(AG196&gt;=($AH$4/2),"DA","NE")))</f>
        <v>NE</v>
      </c>
      <c r="AI196" s="23"/>
      <c r="AJ196" s="24"/>
      <c r="AK196" s="24"/>
      <c r="AL196" s="24"/>
      <c r="AM196" s="141">
        <f t="shared" ref="AM196" si="3053">IF((AI197+AJ197+AK197+AL197)&gt;$AN$4,"GREŠKA",AI197+AJ197+AK197+AL197)</f>
        <v>0</v>
      </c>
      <c r="AN196" s="138" t="str">
        <f t="shared" ref="AN196" si="3054">IF(AM196=0,"NE",(IF(AM196&gt;=($AN$4/2),"DA","NE")))</f>
        <v>NE</v>
      </c>
      <c r="AO196" s="23"/>
      <c r="AP196" s="24"/>
      <c r="AQ196" s="24"/>
      <c r="AR196" s="24"/>
      <c r="AS196" s="141">
        <f t="shared" ref="AS196" si="3055">IF((AO197+AP197+AQ197+AR197)&gt;$AT$4,"GREŠKA",AO197+AP197+AQ197+AR197)</f>
        <v>0</v>
      </c>
      <c r="AT196" s="138" t="str">
        <f t="shared" ref="AT196" si="3056">IF(AS196=0,"NE",(IF(AS196&gt;=($AT$4/2),"DA","NE")))</f>
        <v>NE</v>
      </c>
      <c r="AU196" s="136">
        <f t="shared" ref="AU196" si="3057">IF(AND(J196="da",P196="da",V196="da",AB196="da",AH196="da",AN196="da",AT196="da"),I196+O196+U196+AA196+AS196+AM196+AG196,0)</f>
        <v>0</v>
      </c>
      <c r="AV196" s="134" t="str">
        <f t="shared" ref="AV196" si="3058">IF(OR(COUNTIF(J196:AT197,"ne")&gt;3,COUNTIF(J196:AT197,"ne")=0),"NE",COUNTIF(J196:AT197,"ne"))</f>
        <v>NE</v>
      </c>
      <c r="AW196" s="118" t="str">
        <f t="shared" ref="AW196" si="3059">IF(SUM(COUNTBLANK(E196:H196),COUNTBLANK(K196:N196),COUNTBLANK(Q196:T196),COUNTBLANK(W196:Z196),COUNTBLANK(AC196:AF196),COUNTBLANK(AI196:AL196),COUNTBLANK(AO196:AR196))=28,"NE","DA")</f>
        <v>NE</v>
      </c>
      <c r="AX196" s="129"/>
      <c r="AY196" s="123" t="str">
        <f>J196</f>
        <v>NE</v>
      </c>
      <c r="AZ196" s="123" t="str">
        <f>P196</f>
        <v>NE</v>
      </c>
      <c r="BA196" s="123" t="str">
        <f>V196</f>
        <v>NE</v>
      </c>
      <c r="BB196" s="123" t="str">
        <f>AB196</f>
        <v>NE</v>
      </c>
      <c r="BC196" s="123" t="str">
        <f>AH196</f>
        <v>NE</v>
      </c>
      <c r="BD196" s="123" t="str">
        <f>AN196</f>
        <v>NE</v>
      </c>
      <c r="BE196" s="123" t="str">
        <f>AT196</f>
        <v>NE</v>
      </c>
      <c r="BF196" s="116" t="str">
        <f t="shared" ref="BF196" si="3060">IF(AU196&lt;50, "NE",IF(AU196&lt;60,2,IF(AU196&lt;75,3,IF(AU196&lt;90,4,5))))</f>
        <v>NE</v>
      </c>
    </row>
    <row r="197" spans="1:58" ht="15.75" customHeight="1" thickBot="1" x14ac:dyDescent="0.3">
      <c r="A197" s="146"/>
      <c r="B197" s="148"/>
      <c r="C197" s="150"/>
      <c r="D197" s="27" t="s">
        <v>20</v>
      </c>
      <c r="E197" s="28">
        <f t="shared" ref="E197" si="3061">IF($E$7=0,0,$E$7/$E$6*E196)</f>
        <v>0</v>
      </c>
      <c r="F197" s="28">
        <f t="shared" ref="F197" si="3062">IF($F$7=0,0,$F$7/$F$6*F196)</f>
        <v>0</v>
      </c>
      <c r="G197" s="28">
        <f t="shared" ref="G197" si="3063">IF($G$7=0,0,$G$7/$G$6*G196)</f>
        <v>0</v>
      </c>
      <c r="H197" s="28">
        <f t="shared" ref="H197" si="3064">IF($H$7=0,0,$H$7/$H$6*H196)</f>
        <v>0</v>
      </c>
      <c r="I197" s="142"/>
      <c r="J197" s="139"/>
      <c r="K197" s="29">
        <f t="shared" ref="K197" si="3065">IF($K$7=0,0,$K$7/$K$6*K196)</f>
        <v>0</v>
      </c>
      <c r="L197" s="28">
        <f t="shared" ref="L197" si="3066">IF($L$7=0,0,$L$7/$L$6*L196)</f>
        <v>0</v>
      </c>
      <c r="M197" s="28">
        <f t="shared" ref="M197" si="3067">IF($M$7=0,0,$M$7/$M$6*M196)</f>
        <v>0</v>
      </c>
      <c r="N197" s="28">
        <f t="shared" ref="N197" si="3068">IF($N$7=0,0,$N$7/$N$6*N196)</f>
        <v>0</v>
      </c>
      <c r="O197" s="142"/>
      <c r="P197" s="139"/>
      <c r="Q197" s="29">
        <f t="shared" ref="Q197" si="3069">IF($Q$7=0,0,$Q$7/$Q$6*Q196)</f>
        <v>0</v>
      </c>
      <c r="R197" s="28">
        <f t="shared" ref="R197" si="3070">IF($R$7=0,0,$R$7/$R$6*R196)</f>
        <v>0</v>
      </c>
      <c r="S197" s="28">
        <f t="shared" ref="S197" si="3071">IF($S$7=0,0,$S$7/$S$6*S196)</f>
        <v>0</v>
      </c>
      <c r="T197" s="28">
        <f t="shared" ref="T197" si="3072">IF($T$7=0,0,$T$7/$T$6*T196)</f>
        <v>0</v>
      </c>
      <c r="U197" s="142"/>
      <c r="V197" s="139"/>
      <c r="W197" s="29">
        <f t="shared" ref="W197" si="3073">IF($W$7=0,0,$W$7/$W$6*W196)</f>
        <v>0</v>
      </c>
      <c r="X197" s="28">
        <f t="shared" ref="X197" si="3074">IF($X$7=0,0,$X$7/$X$6*X196)</f>
        <v>0</v>
      </c>
      <c r="Y197" s="28">
        <f t="shared" ref="Y197" si="3075">IF($Y$7=0,0,$Y$7/$Y$6*Y196)</f>
        <v>0</v>
      </c>
      <c r="Z197" s="28">
        <f t="shared" ref="Z197" si="3076">IF($Z$7=0,0,$Z$7/$Z$6*Z196)</f>
        <v>0</v>
      </c>
      <c r="AA197" s="142"/>
      <c r="AB197" s="139"/>
      <c r="AC197" s="29">
        <f t="shared" si="2646"/>
        <v>0</v>
      </c>
      <c r="AD197" s="28">
        <f t="shared" si="2647"/>
        <v>0</v>
      </c>
      <c r="AE197" s="28">
        <f t="shared" si="2648"/>
        <v>0</v>
      </c>
      <c r="AF197" s="28">
        <f t="shared" si="2649"/>
        <v>0</v>
      </c>
      <c r="AG197" s="144"/>
      <c r="AH197" s="140"/>
      <c r="AI197" s="60">
        <f t="shared" si="2650"/>
        <v>0</v>
      </c>
      <c r="AJ197" s="60">
        <f t="shared" si="2651"/>
        <v>0</v>
      </c>
      <c r="AK197" s="60">
        <f t="shared" si="2652"/>
        <v>0</v>
      </c>
      <c r="AL197" s="60">
        <f t="shared" si="2653"/>
        <v>0</v>
      </c>
      <c r="AM197" s="142"/>
      <c r="AN197" s="139"/>
      <c r="AO197" s="60">
        <f t="shared" si="2654"/>
        <v>0</v>
      </c>
      <c r="AP197" s="60">
        <f t="shared" si="2655"/>
        <v>0</v>
      </c>
      <c r="AQ197" s="60">
        <f t="shared" si="2656"/>
        <v>0</v>
      </c>
      <c r="AR197" s="114">
        <f t="shared" ref="AR197" si="3077">IF($AR$7=0,0,$AR$7/$AR$6*AR196)</f>
        <v>0</v>
      </c>
      <c r="AS197" s="142"/>
      <c r="AT197" s="139"/>
      <c r="AU197" s="137"/>
      <c r="AV197" s="135"/>
      <c r="AW197" s="119"/>
      <c r="AX197" s="130"/>
      <c r="AY197" s="124"/>
      <c r="AZ197" s="124"/>
      <c r="BA197" s="124"/>
      <c r="BB197" s="124"/>
      <c r="BC197" s="124"/>
      <c r="BD197" s="124"/>
      <c r="BE197" s="124"/>
      <c r="BF197" s="117"/>
    </row>
    <row r="198" spans="1:58" ht="15" customHeight="1" x14ac:dyDescent="0.25">
      <c r="A198" s="145">
        <v>96</v>
      </c>
      <c r="B198" s="147" t="str">
        <f>'Popis studenata'!B97</f>
        <v xml:space="preserve"> </v>
      </c>
      <c r="C198" s="149">
        <f>'Popis studenata'!C97</f>
        <v>0</v>
      </c>
      <c r="D198" s="22" t="s">
        <v>19</v>
      </c>
      <c r="E198" s="23"/>
      <c r="F198" s="24"/>
      <c r="G198" s="24"/>
      <c r="H198" s="24"/>
      <c r="I198" s="143">
        <f t="shared" ref="I198" si="3078">IF((E199+F199+G199+H199)&gt;$J$4,"GREŠKA",E199+F199+G199+H199)</f>
        <v>0</v>
      </c>
      <c r="J198" s="138" t="str">
        <f t="shared" ref="J198" si="3079">IF(I198=0,"NE",(IF(I198&gt;=($J$4/2),"DA","NE")))</f>
        <v>NE</v>
      </c>
      <c r="K198" s="23"/>
      <c r="L198" s="24"/>
      <c r="M198" s="24"/>
      <c r="N198" s="24"/>
      <c r="O198" s="143">
        <f t="shared" ref="O198" si="3080">IF((K199+L199+M199+N199)&gt;$P$4,"GREŠKA",K199+L199+M199+N199)</f>
        <v>0</v>
      </c>
      <c r="P198" s="138" t="str">
        <f t="shared" ref="P198" si="3081">IF(O198=0,"NE",(IF(O198&gt;=($P$4/2),"DA","NE")))</f>
        <v>NE</v>
      </c>
      <c r="Q198" s="23"/>
      <c r="R198" s="24"/>
      <c r="S198" s="24"/>
      <c r="T198" s="24"/>
      <c r="U198" s="143">
        <f t="shared" ref="U198" si="3082">IF((Q199+R199+S199+T199)&gt;$V$4,"GREŠKA",Q199+R199+S199+T199)</f>
        <v>0</v>
      </c>
      <c r="V198" s="138" t="str">
        <f t="shared" ref="V198" si="3083">IF(U198=0,"NE",(IF(U198&gt;=($V$4/2),"DA","NE")))</f>
        <v>NE</v>
      </c>
      <c r="W198" s="23"/>
      <c r="X198" s="24"/>
      <c r="Y198" s="24"/>
      <c r="Z198" s="24"/>
      <c r="AA198" s="143">
        <f t="shared" ref="AA198" si="3084">IF((W199+X199+Y199+Z199)&gt;$AB$4,"GREŠKA",W199+X199+Y199+Z199)</f>
        <v>0</v>
      </c>
      <c r="AB198" s="138" t="str">
        <f t="shared" ref="AB198" si="3085">IF(AA198=0,"NE",(IF(AA198&gt;=($AB$4/2),"DA","NE")))</f>
        <v>NE</v>
      </c>
      <c r="AC198" s="23"/>
      <c r="AD198" s="24"/>
      <c r="AE198" s="24"/>
      <c r="AF198" s="24"/>
      <c r="AG198" s="143">
        <f t="shared" ref="AG198" si="3086">IF((AC199+AD199+AE199+AF199)&gt;$AH$4,"GREŠKA",AC199+AD199+AE199+AF199)</f>
        <v>0</v>
      </c>
      <c r="AH198" s="138" t="str">
        <f t="shared" ref="AH198" si="3087">IF(AG198=0,"NE",(IF(AG198&gt;=($AH$4/2),"DA","NE")))</f>
        <v>NE</v>
      </c>
      <c r="AI198" s="23"/>
      <c r="AJ198" s="24"/>
      <c r="AK198" s="24"/>
      <c r="AL198" s="24"/>
      <c r="AM198" s="141">
        <f t="shared" ref="AM198" si="3088">IF((AI199+AJ199+AK199+AL199)&gt;$AN$4,"GREŠKA",AI199+AJ199+AK199+AL199)</f>
        <v>0</v>
      </c>
      <c r="AN198" s="138" t="str">
        <f t="shared" ref="AN198" si="3089">IF(AM198=0,"NE",(IF(AM198&gt;=($AN$4/2),"DA","NE")))</f>
        <v>NE</v>
      </c>
      <c r="AO198" s="23"/>
      <c r="AP198" s="24"/>
      <c r="AQ198" s="24"/>
      <c r="AR198" s="24"/>
      <c r="AS198" s="141">
        <f t="shared" ref="AS198" si="3090">IF((AO199+AP199+AQ199+AR199)&gt;$AT$4,"GREŠKA",AO199+AP199+AQ199+AR199)</f>
        <v>0</v>
      </c>
      <c r="AT198" s="138" t="str">
        <f t="shared" ref="AT198" si="3091">IF(AS198=0,"NE",(IF(AS198&gt;=($AT$4/2),"DA","NE")))</f>
        <v>NE</v>
      </c>
      <c r="AU198" s="136">
        <f t="shared" ref="AU198" si="3092">IF(AND(J198="da",P198="da",V198="da",AB198="da",AH198="da",AN198="da",AT198="da"),I198+O198+U198+AA198+AS198+AM198+AG198,0)</f>
        <v>0</v>
      </c>
      <c r="AV198" s="134" t="str">
        <f t="shared" ref="AV198" si="3093">IF(OR(COUNTIF(J198:AT199,"ne")&gt;3,COUNTIF(J198:AT199,"ne")=0),"NE",COUNTIF(J198:AT199,"ne"))</f>
        <v>NE</v>
      </c>
      <c r="AW198" s="118" t="str">
        <f t="shared" ref="AW198" si="3094">IF(SUM(COUNTBLANK(E198:H198),COUNTBLANK(K198:N198),COUNTBLANK(Q198:T198),COUNTBLANK(W198:Z198),COUNTBLANK(AC198:AF198),COUNTBLANK(AI198:AL198),COUNTBLANK(AO198:AR198))=28,"NE","DA")</f>
        <v>NE</v>
      </c>
      <c r="AX198" s="129"/>
      <c r="AY198" s="123" t="str">
        <f>J198</f>
        <v>NE</v>
      </c>
      <c r="AZ198" s="123" t="str">
        <f>P198</f>
        <v>NE</v>
      </c>
      <c r="BA198" s="123" t="str">
        <f>V198</f>
        <v>NE</v>
      </c>
      <c r="BB198" s="123" t="str">
        <f>AB198</f>
        <v>NE</v>
      </c>
      <c r="BC198" s="123" t="str">
        <f>AH198</f>
        <v>NE</v>
      </c>
      <c r="BD198" s="123" t="str">
        <f>AN198</f>
        <v>NE</v>
      </c>
      <c r="BE198" s="123" t="str">
        <f>AT198</f>
        <v>NE</v>
      </c>
      <c r="BF198" s="116" t="str">
        <f t="shared" ref="BF198" si="3095">IF(AU198&lt;50, "NE",IF(AU198&lt;60,2,IF(AU198&lt;75,3,IF(AU198&lt;90,4,5))))</f>
        <v>NE</v>
      </c>
    </row>
    <row r="199" spans="1:58" ht="15.75" customHeight="1" thickBot="1" x14ac:dyDescent="0.3">
      <c r="A199" s="146"/>
      <c r="B199" s="148"/>
      <c r="C199" s="150"/>
      <c r="D199" s="27" t="s">
        <v>20</v>
      </c>
      <c r="E199" s="28">
        <f t="shared" ref="E199" si="3096">IF($E$7=0,0,$E$7/$E$6*E198)</f>
        <v>0</v>
      </c>
      <c r="F199" s="28">
        <f t="shared" ref="F199" si="3097">IF($F$7=0,0,$F$7/$F$6*F198)</f>
        <v>0</v>
      </c>
      <c r="G199" s="28">
        <f t="shared" ref="G199" si="3098">IF($G$7=0,0,$G$7/$G$6*G198)</f>
        <v>0</v>
      </c>
      <c r="H199" s="28">
        <f t="shared" ref="H199" si="3099">IF($H$7=0,0,$H$7/$H$6*H198)</f>
        <v>0</v>
      </c>
      <c r="I199" s="142"/>
      <c r="J199" s="139"/>
      <c r="K199" s="29">
        <f t="shared" ref="K199" si="3100">IF($K$7=0,0,$K$7/$K$6*K198)</f>
        <v>0</v>
      </c>
      <c r="L199" s="28">
        <f t="shared" ref="L199" si="3101">IF($L$7=0,0,$L$7/$L$6*L198)</f>
        <v>0</v>
      </c>
      <c r="M199" s="28">
        <f t="shared" ref="M199" si="3102">IF($M$7=0,0,$M$7/$M$6*M198)</f>
        <v>0</v>
      </c>
      <c r="N199" s="28">
        <f t="shared" ref="N199" si="3103">IF($N$7=0,0,$N$7/$N$6*N198)</f>
        <v>0</v>
      </c>
      <c r="O199" s="142"/>
      <c r="P199" s="139"/>
      <c r="Q199" s="29">
        <f t="shared" ref="Q199" si="3104">IF($Q$7=0,0,$Q$7/$Q$6*Q198)</f>
        <v>0</v>
      </c>
      <c r="R199" s="28">
        <f t="shared" ref="R199" si="3105">IF($R$7=0,0,$R$7/$R$6*R198)</f>
        <v>0</v>
      </c>
      <c r="S199" s="28">
        <f t="shared" ref="S199" si="3106">IF($S$7=0,0,$S$7/$S$6*S198)</f>
        <v>0</v>
      </c>
      <c r="T199" s="28">
        <f t="shared" ref="T199" si="3107">IF($T$7=0,0,$T$7/$T$6*T198)</f>
        <v>0</v>
      </c>
      <c r="U199" s="142"/>
      <c r="V199" s="139"/>
      <c r="W199" s="29">
        <f t="shared" ref="W199" si="3108">IF($W$7=0,0,$W$7/$W$6*W198)</f>
        <v>0</v>
      </c>
      <c r="X199" s="28">
        <f t="shared" ref="X199" si="3109">IF($X$7=0,0,$X$7/$X$6*X198)</f>
        <v>0</v>
      </c>
      <c r="Y199" s="28">
        <f t="shared" ref="Y199" si="3110">IF($Y$7=0,0,$Y$7/$Y$6*Y198)</f>
        <v>0</v>
      </c>
      <c r="Z199" s="28">
        <f t="shared" ref="Z199" si="3111">IF($Z$7=0,0,$Z$7/$Z$6*Z198)</f>
        <v>0</v>
      </c>
      <c r="AA199" s="142"/>
      <c r="AB199" s="139"/>
      <c r="AC199" s="29">
        <f t="shared" si="2646"/>
        <v>0</v>
      </c>
      <c r="AD199" s="28">
        <f t="shared" si="2647"/>
        <v>0</v>
      </c>
      <c r="AE199" s="28">
        <f t="shared" si="2648"/>
        <v>0</v>
      </c>
      <c r="AF199" s="28">
        <f t="shared" si="2649"/>
        <v>0</v>
      </c>
      <c r="AG199" s="144"/>
      <c r="AH199" s="140"/>
      <c r="AI199" s="60">
        <f t="shared" si="2650"/>
        <v>0</v>
      </c>
      <c r="AJ199" s="60">
        <f t="shared" si="2651"/>
        <v>0</v>
      </c>
      <c r="AK199" s="60">
        <f t="shared" si="2652"/>
        <v>0</v>
      </c>
      <c r="AL199" s="60">
        <f t="shared" si="2653"/>
        <v>0</v>
      </c>
      <c r="AM199" s="142"/>
      <c r="AN199" s="139"/>
      <c r="AO199" s="60">
        <f t="shared" si="2654"/>
        <v>0</v>
      </c>
      <c r="AP199" s="60">
        <f t="shared" si="2655"/>
        <v>0</v>
      </c>
      <c r="AQ199" s="60">
        <f t="shared" si="2656"/>
        <v>0</v>
      </c>
      <c r="AR199" s="114">
        <f t="shared" ref="AR199" si="3112">IF($AR$7=0,0,$AR$7/$AR$6*AR198)</f>
        <v>0</v>
      </c>
      <c r="AS199" s="142"/>
      <c r="AT199" s="139"/>
      <c r="AU199" s="137"/>
      <c r="AV199" s="135"/>
      <c r="AW199" s="119"/>
      <c r="AX199" s="130"/>
      <c r="AY199" s="124"/>
      <c r="AZ199" s="124"/>
      <c r="BA199" s="124"/>
      <c r="BB199" s="124"/>
      <c r="BC199" s="124"/>
      <c r="BD199" s="124"/>
      <c r="BE199" s="124"/>
      <c r="BF199" s="117"/>
    </row>
    <row r="200" spans="1:58" ht="15" customHeight="1" x14ac:dyDescent="0.25">
      <c r="A200" s="145">
        <v>97</v>
      </c>
      <c r="B200" s="147" t="str">
        <f>'Popis studenata'!B98</f>
        <v xml:space="preserve"> </v>
      </c>
      <c r="C200" s="149">
        <f>'Popis studenata'!C98</f>
        <v>0</v>
      </c>
      <c r="D200" s="22" t="s">
        <v>19</v>
      </c>
      <c r="E200" s="23"/>
      <c r="F200" s="24"/>
      <c r="G200" s="24"/>
      <c r="H200" s="24"/>
      <c r="I200" s="143">
        <f>IF((E201+F201+G201+H201)&gt;$J$4,"GREŠKA",E201+F201+G201+H201)</f>
        <v>0</v>
      </c>
      <c r="J200" s="138" t="str">
        <f>IF(I200=0,"NE",(IF(I200&gt;=($J$4/2),"DA","NE")))</f>
        <v>NE</v>
      </c>
      <c r="K200" s="23"/>
      <c r="L200" s="24"/>
      <c r="M200" s="24"/>
      <c r="N200" s="24"/>
      <c r="O200" s="143">
        <f>IF((K201+L201+M201+N201)&gt;$P$4,"GREŠKA",K201+L201+M201+N201)</f>
        <v>0</v>
      </c>
      <c r="P200" s="138" t="str">
        <f>IF(O200=0,"NE",(IF(O200&gt;=($P$4/2),"DA","NE")))</f>
        <v>NE</v>
      </c>
      <c r="Q200" s="23"/>
      <c r="R200" s="24"/>
      <c r="S200" s="24"/>
      <c r="T200" s="24"/>
      <c r="U200" s="143">
        <f>IF((Q201+R201+S201+T201)&gt;$V$4,"GREŠKA",Q201+R201+S201+T201)</f>
        <v>0</v>
      </c>
      <c r="V200" s="138" t="str">
        <f>IF(U200=0,"NE",(IF(U200&gt;=($V$4/2),"DA","NE")))</f>
        <v>NE</v>
      </c>
      <c r="W200" s="23"/>
      <c r="X200" s="24"/>
      <c r="Y200" s="24"/>
      <c r="Z200" s="24"/>
      <c r="AA200" s="143">
        <f>IF((W201+X201+Y201+Z201)&gt;$AB$4,"GREŠKA",W201+X201+Y201+Z201)</f>
        <v>0</v>
      </c>
      <c r="AB200" s="138" t="str">
        <f>IF(AA200=0,"NE",(IF(AA200&gt;=($AB$4/2),"DA","NE")))</f>
        <v>NE</v>
      </c>
      <c r="AC200" s="23"/>
      <c r="AD200" s="24"/>
      <c r="AE200" s="24"/>
      <c r="AF200" s="24"/>
      <c r="AG200" s="143">
        <f t="shared" ref="AG200" si="3113">IF((AC201+AD201+AE201+AF201)&gt;$AH$4,"GREŠKA",AC201+AD201+AE201+AF201)</f>
        <v>0</v>
      </c>
      <c r="AH200" s="138" t="str">
        <f t="shared" ref="AH200" si="3114">IF(AG200=0,"NE",(IF(AG200&gt;=($AH$4/2),"DA","NE")))</f>
        <v>NE</v>
      </c>
      <c r="AI200" s="23"/>
      <c r="AJ200" s="24"/>
      <c r="AK200" s="24"/>
      <c r="AL200" s="24"/>
      <c r="AM200" s="141">
        <f t="shared" ref="AM200" si="3115">IF((AI201+AJ201+AK201+AL201)&gt;$AN$4,"GREŠKA",AI201+AJ201+AK201+AL201)</f>
        <v>0</v>
      </c>
      <c r="AN200" s="138" t="str">
        <f t="shared" ref="AN200" si="3116">IF(AM200=0,"NE",(IF(AM200&gt;=($AN$4/2),"DA","NE")))</f>
        <v>NE</v>
      </c>
      <c r="AO200" s="23"/>
      <c r="AP200" s="24"/>
      <c r="AQ200" s="24"/>
      <c r="AR200" s="24"/>
      <c r="AS200" s="141">
        <f t="shared" ref="AS200" si="3117">IF((AO201+AP201+AQ201+AR201)&gt;$AT$4,"GREŠKA",AO201+AP201+AQ201+AR201)</f>
        <v>0</v>
      </c>
      <c r="AT200" s="138" t="str">
        <f t="shared" ref="AT200" si="3118">IF(AS200=0,"NE",(IF(AS200&gt;=($AT$4/2),"DA","NE")))</f>
        <v>NE</v>
      </c>
      <c r="AU200" s="136">
        <f t="shared" ref="AU200" si="3119">IF(AND(J200="da",P200="da",V200="da",AB200="da",AH200="da",AN200="da",AT200="da"),I200+O200+U200+AA200+AS200+AM200+AG200,0)</f>
        <v>0</v>
      </c>
      <c r="AV200" s="134" t="str">
        <f t="shared" ref="AV200" si="3120">IF(OR(COUNTIF(J200:AT201,"ne")&gt;3,COUNTIF(J200:AT201,"ne")=0),"NE",COUNTIF(J200:AT201,"ne"))</f>
        <v>NE</v>
      </c>
      <c r="AW200" s="118" t="str">
        <f t="shared" ref="AW200" si="3121">IF(SUM(COUNTBLANK(E200:H200),COUNTBLANK(K200:N200),COUNTBLANK(Q200:T200),COUNTBLANK(W200:Z200),COUNTBLANK(AC200:AF200),COUNTBLANK(AI200:AL200),COUNTBLANK(AO200:AR200))=28,"NE","DA")</f>
        <v>NE</v>
      </c>
      <c r="AX200" s="129"/>
      <c r="AY200" s="123" t="str">
        <f>J200</f>
        <v>NE</v>
      </c>
      <c r="AZ200" s="123" t="str">
        <f>P200</f>
        <v>NE</v>
      </c>
      <c r="BA200" s="123" t="str">
        <f>V200</f>
        <v>NE</v>
      </c>
      <c r="BB200" s="123" t="str">
        <f>AB200</f>
        <v>NE</v>
      </c>
      <c r="BC200" s="123" t="str">
        <f>AH200</f>
        <v>NE</v>
      </c>
      <c r="BD200" s="123" t="str">
        <f>AN200</f>
        <v>NE</v>
      </c>
      <c r="BE200" s="123" t="str">
        <f>AT200</f>
        <v>NE</v>
      </c>
      <c r="BF200" s="116" t="str">
        <f t="shared" ref="BF200" si="3122">IF(AU200&lt;50, "NE",IF(AU200&lt;60,2,IF(AU200&lt;75,3,IF(AU200&lt;90,4,5))))</f>
        <v>NE</v>
      </c>
    </row>
    <row r="201" spans="1:58" ht="15.75" customHeight="1" thickBot="1" x14ac:dyDescent="0.3">
      <c r="A201" s="146"/>
      <c r="B201" s="148"/>
      <c r="C201" s="150"/>
      <c r="D201" s="27" t="s">
        <v>20</v>
      </c>
      <c r="E201" s="28">
        <f>IF($E$7=0,0,$E$7/$E$6*E200)</f>
        <v>0</v>
      </c>
      <c r="F201" s="28">
        <f>IF($F$7=0,0,$F$7/$F$6*F200)</f>
        <v>0</v>
      </c>
      <c r="G201" s="28">
        <f>IF($G$7=0,0,$G$7/$G$6*G200)</f>
        <v>0</v>
      </c>
      <c r="H201" s="28">
        <f>IF($H$7=0,0,$H$7/$H$6*H200)</f>
        <v>0</v>
      </c>
      <c r="I201" s="142"/>
      <c r="J201" s="139"/>
      <c r="K201" s="29">
        <f>IF($K$7=0,0,$K$7/$K$6*K200)</f>
        <v>0</v>
      </c>
      <c r="L201" s="28">
        <f>IF($L$7=0,0,$L$7/$L$6*L200)</f>
        <v>0</v>
      </c>
      <c r="M201" s="28">
        <f>IF($M$7=0,0,$M$7/$M$6*M200)</f>
        <v>0</v>
      </c>
      <c r="N201" s="28">
        <f>IF($N$7=0,0,$N$7/$N$6*N200)</f>
        <v>0</v>
      </c>
      <c r="O201" s="142"/>
      <c r="P201" s="139"/>
      <c r="Q201" s="29">
        <f>IF($Q$7=0,0,$Q$7/$Q$6*Q200)</f>
        <v>0</v>
      </c>
      <c r="R201" s="28">
        <f>IF($R$7=0,0,$R$7/$R$6*R200)</f>
        <v>0</v>
      </c>
      <c r="S201" s="28">
        <f>IF($S$7=0,0,$S$7/$S$6*S200)</f>
        <v>0</v>
      </c>
      <c r="T201" s="28">
        <f>IF($T$7=0,0,$T$7/$T$6*T200)</f>
        <v>0</v>
      </c>
      <c r="U201" s="142"/>
      <c r="V201" s="139"/>
      <c r="W201" s="29">
        <f>IF($W$7=0,0,$W$7/$W$6*W200)</f>
        <v>0</v>
      </c>
      <c r="X201" s="28">
        <f>IF($X$7=0,0,$X$7/$X$6*X200)</f>
        <v>0</v>
      </c>
      <c r="Y201" s="28">
        <f>IF($Y$7=0,0,$Y$7/$Y$6*Y200)</f>
        <v>0</v>
      </c>
      <c r="Z201" s="28">
        <f>IF($Z$7=0,0,$Z$7/$Z$6*Z200)</f>
        <v>0</v>
      </c>
      <c r="AA201" s="142"/>
      <c r="AB201" s="139"/>
      <c r="AC201" s="29">
        <f t="shared" ref="AC201:AC207" si="3123">IF($AC$7=0,0,$AC$7/$AC$6*AC200)</f>
        <v>0</v>
      </c>
      <c r="AD201" s="28">
        <f t="shared" ref="AD201:AD207" si="3124">IF($AD$7=0,0,$AD$7/$AD$6*AD200)</f>
        <v>0</v>
      </c>
      <c r="AE201" s="28">
        <f t="shared" ref="AE201:AE207" si="3125">IF($AE$7=0,0,$AE$7/$AE$6*AE200)</f>
        <v>0</v>
      </c>
      <c r="AF201" s="28">
        <f t="shared" ref="AF201:AF207" si="3126">IF($AF$7=0,0,$AF$7/$AF$6*AF200)</f>
        <v>0</v>
      </c>
      <c r="AG201" s="144"/>
      <c r="AH201" s="140"/>
      <c r="AI201" s="60">
        <f t="shared" ref="AI201:AI207" si="3127">IF($AI$7=0,0,$AI$7/$AI$6*AI200)</f>
        <v>0</v>
      </c>
      <c r="AJ201" s="60">
        <f t="shared" ref="AJ201:AJ207" si="3128">IF($AJ$7=0,0,$AJ$7/$AJ$6*AJ200)</f>
        <v>0</v>
      </c>
      <c r="AK201" s="60">
        <f t="shared" ref="AK201:AK207" si="3129">IF($AK$7=0,0,$AK$7/$AK$6*AK200)</f>
        <v>0</v>
      </c>
      <c r="AL201" s="60">
        <f t="shared" ref="AL201:AL207" si="3130">IF($AL$7=0,0,$AL$7/$AL$6*AL200)</f>
        <v>0</v>
      </c>
      <c r="AM201" s="142"/>
      <c r="AN201" s="139"/>
      <c r="AO201" s="60">
        <f t="shared" ref="AO201:AO207" si="3131">IF($AO$7=0,0,$AO$7/$AO$6*AO200)</f>
        <v>0</v>
      </c>
      <c r="AP201" s="60">
        <f t="shared" ref="AP201:AP207" si="3132">IF($AP$7=0,0,$AP$7/$AP$6*AP200)</f>
        <v>0</v>
      </c>
      <c r="AQ201" s="60">
        <f t="shared" ref="AQ201:AQ207" si="3133">IF($AQ$7=0,0,$AQ$7/$AQ$6*AQ200)</f>
        <v>0</v>
      </c>
      <c r="AR201" s="114">
        <f t="shared" ref="AR201" si="3134">IF($AR$7=0,0,$AR$7/$AR$6*AR200)</f>
        <v>0</v>
      </c>
      <c r="AS201" s="142"/>
      <c r="AT201" s="139"/>
      <c r="AU201" s="137"/>
      <c r="AV201" s="135"/>
      <c r="AW201" s="119"/>
      <c r="AX201" s="130"/>
      <c r="AY201" s="124"/>
      <c r="AZ201" s="124"/>
      <c r="BA201" s="124"/>
      <c r="BB201" s="124"/>
      <c r="BC201" s="124"/>
      <c r="BD201" s="124"/>
      <c r="BE201" s="124"/>
      <c r="BF201" s="117"/>
    </row>
    <row r="202" spans="1:58" ht="15" customHeight="1" x14ac:dyDescent="0.25">
      <c r="A202" s="145">
        <v>98</v>
      </c>
      <c r="B202" s="147" t="str">
        <f>'Popis studenata'!B99</f>
        <v xml:space="preserve"> </v>
      </c>
      <c r="C202" s="149">
        <f>'Popis studenata'!C99</f>
        <v>0</v>
      </c>
      <c r="D202" s="22" t="s">
        <v>19</v>
      </c>
      <c r="E202" s="23"/>
      <c r="F202" s="24"/>
      <c r="G202" s="24"/>
      <c r="H202" s="24"/>
      <c r="I202" s="143">
        <f t="shared" ref="I202" si="3135">IF((E203+F203+G203+H203)&gt;$J$4,"GREŠKA",E203+F203+G203+H203)</f>
        <v>0</v>
      </c>
      <c r="J202" s="138" t="str">
        <f t="shared" ref="J202" si="3136">IF(I202=0,"NE",(IF(I202&gt;=($J$4/2),"DA","NE")))</f>
        <v>NE</v>
      </c>
      <c r="K202" s="23"/>
      <c r="L202" s="24"/>
      <c r="M202" s="24"/>
      <c r="N202" s="24"/>
      <c r="O202" s="143">
        <f t="shared" ref="O202" si="3137">IF((K203+L203+M203+N203)&gt;$P$4,"GREŠKA",K203+L203+M203+N203)</f>
        <v>0</v>
      </c>
      <c r="P202" s="138" t="str">
        <f t="shared" ref="P202" si="3138">IF(O202=0,"NE",(IF(O202&gt;=($P$4/2),"DA","NE")))</f>
        <v>NE</v>
      </c>
      <c r="Q202" s="23"/>
      <c r="R202" s="24"/>
      <c r="S202" s="24"/>
      <c r="T202" s="24"/>
      <c r="U202" s="143">
        <f t="shared" ref="U202" si="3139">IF((Q203+R203+S203+T203)&gt;$V$4,"GREŠKA",Q203+R203+S203+T203)</f>
        <v>0</v>
      </c>
      <c r="V202" s="138" t="str">
        <f t="shared" ref="V202" si="3140">IF(U202=0,"NE",(IF(U202&gt;=($V$4/2),"DA","NE")))</f>
        <v>NE</v>
      </c>
      <c r="W202" s="23"/>
      <c r="X202" s="24"/>
      <c r="Y202" s="24"/>
      <c r="Z202" s="24"/>
      <c r="AA202" s="143">
        <f t="shared" ref="AA202" si="3141">IF((W203+X203+Y203+Z203)&gt;$AB$4,"GREŠKA",W203+X203+Y203+Z203)</f>
        <v>0</v>
      </c>
      <c r="AB202" s="138" t="str">
        <f t="shared" ref="AB202" si="3142">IF(AA202=0,"NE",(IF(AA202&gt;=($AB$4/2),"DA","NE")))</f>
        <v>NE</v>
      </c>
      <c r="AC202" s="23"/>
      <c r="AD202" s="24"/>
      <c r="AE202" s="24"/>
      <c r="AF202" s="24"/>
      <c r="AG202" s="143">
        <f t="shared" ref="AG202" si="3143">IF((AC203+AD203+AE203+AF203)&gt;$AH$4,"GREŠKA",AC203+AD203+AE203+AF203)</f>
        <v>0</v>
      </c>
      <c r="AH202" s="138" t="str">
        <f t="shared" ref="AH202" si="3144">IF(AG202=0,"NE",(IF(AG202&gt;=($AH$4/2),"DA","NE")))</f>
        <v>NE</v>
      </c>
      <c r="AI202" s="23"/>
      <c r="AJ202" s="24"/>
      <c r="AK202" s="24"/>
      <c r="AL202" s="24"/>
      <c r="AM202" s="141">
        <f t="shared" ref="AM202" si="3145">IF((AI203+AJ203+AK203+AL203)&gt;$AN$4,"GREŠKA",AI203+AJ203+AK203+AL203)</f>
        <v>0</v>
      </c>
      <c r="AN202" s="138" t="str">
        <f t="shared" ref="AN202" si="3146">IF(AM202=0,"NE",(IF(AM202&gt;=($AN$4/2),"DA","NE")))</f>
        <v>NE</v>
      </c>
      <c r="AO202" s="23"/>
      <c r="AP202" s="24"/>
      <c r="AQ202" s="24"/>
      <c r="AR202" s="24"/>
      <c r="AS202" s="141">
        <f t="shared" ref="AS202" si="3147">IF((AO203+AP203+AQ203+AR203)&gt;$AT$4,"GREŠKA",AO203+AP203+AQ203+AR203)</f>
        <v>0</v>
      </c>
      <c r="AT202" s="138" t="str">
        <f t="shared" ref="AT202" si="3148">IF(AS202=0,"NE",(IF(AS202&gt;=($AT$4/2),"DA","NE")))</f>
        <v>NE</v>
      </c>
      <c r="AU202" s="136">
        <f t="shared" ref="AU202" si="3149">IF(AND(J202="da",P202="da",V202="da",AB202="da",AH202="da",AN202="da",AT202="da"),I202+O202+U202+AA202+AS202+AM202+AG202,0)</f>
        <v>0</v>
      </c>
      <c r="AV202" s="134" t="str">
        <f t="shared" ref="AV202" si="3150">IF(OR(COUNTIF(J202:AT203,"ne")&gt;3,COUNTIF(J202:AT203,"ne")=0),"NE",COUNTIF(J202:AT203,"ne"))</f>
        <v>NE</v>
      </c>
      <c r="AW202" s="118" t="str">
        <f t="shared" ref="AW202" si="3151">IF(SUM(COUNTBLANK(E202:H202),COUNTBLANK(K202:N202),COUNTBLANK(Q202:T202),COUNTBLANK(W202:Z202),COUNTBLANK(AC202:AF202),COUNTBLANK(AI202:AL202),COUNTBLANK(AO202:AR202))=28,"NE","DA")</f>
        <v>NE</v>
      </c>
      <c r="AX202" s="129"/>
      <c r="AY202" s="123" t="str">
        <f>J202</f>
        <v>NE</v>
      </c>
      <c r="AZ202" s="123" t="str">
        <f>P202</f>
        <v>NE</v>
      </c>
      <c r="BA202" s="123" t="str">
        <f>V202</f>
        <v>NE</v>
      </c>
      <c r="BB202" s="123" t="str">
        <f>AB202</f>
        <v>NE</v>
      </c>
      <c r="BC202" s="123" t="str">
        <f>AH202</f>
        <v>NE</v>
      </c>
      <c r="BD202" s="123" t="str">
        <f>AN202</f>
        <v>NE</v>
      </c>
      <c r="BE202" s="123" t="str">
        <f>AT202</f>
        <v>NE</v>
      </c>
      <c r="BF202" s="116" t="str">
        <f t="shared" ref="BF202" si="3152">IF(AU202&lt;50, "NE",IF(AU202&lt;60,2,IF(AU202&lt;75,3,IF(AU202&lt;90,4,5))))</f>
        <v>NE</v>
      </c>
    </row>
    <row r="203" spans="1:58" ht="15.75" customHeight="1" thickBot="1" x14ac:dyDescent="0.3">
      <c r="A203" s="146"/>
      <c r="B203" s="148"/>
      <c r="C203" s="150"/>
      <c r="D203" s="27" t="s">
        <v>20</v>
      </c>
      <c r="E203" s="28">
        <f t="shared" ref="E203" si="3153">IF($E$7=0,0,$E$7/$E$6*E202)</f>
        <v>0</v>
      </c>
      <c r="F203" s="28">
        <f t="shared" ref="F203" si="3154">IF($F$7=0,0,$F$7/$F$6*F202)</f>
        <v>0</v>
      </c>
      <c r="G203" s="28">
        <f t="shared" ref="G203" si="3155">IF($G$7=0,0,$G$7/$G$6*G202)</f>
        <v>0</v>
      </c>
      <c r="H203" s="28">
        <f t="shared" ref="H203" si="3156">IF($H$7=0,0,$H$7/$H$6*H202)</f>
        <v>0</v>
      </c>
      <c r="I203" s="142"/>
      <c r="J203" s="139"/>
      <c r="K203" s="29">
        <f t="shared" ref="K203" si="3157">IF($K$7=0,0,$K$7/$K$6*K202)</f>
        <v>0</v>
      </c>
      <c r="L203" s="28">
        <f t="shared" ref="L203" si="3158">IF($L$7=0,0,$L$7/$L$6*L202)</f>
        <v>0</v>
      </c>
      <c r="M203" s="28">
        <f t="shared" ref="M203" si="3159">IF($M$7=0,0,$M$7/$M$6*M202)</f>
        <v>0</v>
      </c>
      <c r="N203" s="28">
        <f t="shared" ref="N203" si="3160">IF($N$7=0,0,$N$7/$N$6*N202)</f>
        <v>0</v>
      </c>
      <c r="O203" s="142"/>
      <c r="P203" s="139"/>
      <c r="Q203" s="29">
        <f t="shared" ref="Q203" si="3161">IF($Q$7=0,0,$Q$7/$Q$6*Q202)</f>
        <v>0</v>
      </c>
      <c r="R203" s="28">
        <f t="shared" ref="R203" si="3162">IF($R$7=0,0,$R$7/$R$6*R202)</f>
        <v>0</v>
      </c>
      <c r="S203" s="28">
        <f t="shared" ref="S203" si="3163">IF($S$7=0,0,$S$7/$S$6*S202)</f>
        <v>0</v>
      </c>
      <c r="T203" s="28">
        <f t="shared" ref="T203" si="3164">IF($T$7=0,0,$T$7/$T$6*T202)</f>
        <v>0</v>
      </c>
      <c r="U203" s="142"/>
      <c r="V203" s="139"/>
      <c r="W203" s="29">
        <f t="shared" ref="W203" si="3165">IF($W$7=0,0,$W$7/$W$6*W202)</f>
        <v>0</v>
      </c>
      <c r="X203" s="28">
        <f t="shared" ref="X203" si="3166">IF($X$7=0,0,$X$7/$X$6*X202)</f>
        <v>0</v>
      </c>
      <c r="Y203" s="28">
        <f t="shared" ref="Y203" si="3167">IF($Y$7=0,0,$Y$7/$Y$6*Y202)</f>
        <v>0</v>
      </c>
      <c r="Z203" s="28">
        <f t="shared" ref="Z203" si="3168">IF($Z$7=0,0,$Z$7/$Z$6*Z202)</f>
        <v>0</v>
      </c>
      <c r="AA203" s="142"/>
      <c r="AB203" s="139"/>
      <c r="AC203" s="29">
        <f t="shared" si="3123"/>
        <v>0</v>
      </c>
      <c r="AD203" s="28">
        <f t="shared" si="3124"/>
        <v>0</v>
      </c>
      <c r="AE203" s="28">
        <f t="shared" si="3125"/>
        <v>0</v>
      </c>
      <c r="AF203" s="28">
        <f t="shared" si="3126"/>
        <v>0</v>
      </c>
      <c r="AG203" s="144"/>
      <c r="AH203" s="140"/>
      <c r="AI203" s="60">
        <f t="shared" si="3127"/>
        <v>0</v>
      </c>
      <c r="AJ203" s="60">
        <f t="shared" si="3128"/>
        <v>0</v>
      </c>
      <c r="AK203" s="60">
        <f t="shared" si="3129"/>
        <v>0</v>
      </c>
      <c r="AL203" s="60">
        <f t="shared" si="3130"/>
        <v>0</v>
      </c>
      <c r="AM203" s="142"/>
      <c r="AN203" s="139"/>
      <c r="AO203" s="60">
        <f t="shared" si="3131"/>
        <v>0</v>
      </c>
      <c r="AP203" s="60">
        <f t="shared" si="3132"/>
        <v>0</v>
      </c>
      <c r="AQ203" s="60">
        <f t="shared" si="3133"/>
        <v>0</v>
      </c>
      <c r="AR203" s="114">
        <f t="shared" ref="AR203" si="3169">IF($AR$7=0,0,$AR$7/$AR$6*AR202)</f>
        <v>0</v>
      </c>
      <c r="AS203" s="142"/>
      <c r="AT203" s="139"/>
      <c r="AU203" s="137"/>
      <c r="AV203" s="135"/>
      <c r="AW203" s="119"/>
      <c r="AX203" s="130"/>
      <c r="AY203" s="124"/>
      <c r="AZ203" s="124"/>
      <c r="BA203" s="124"/>
      <c r="BB203" s="124"/>
      <c r="BC203" s="124"/>
      <c r="BD203" s="124"/>
      <c r="BE203" s="124"/>
      <c r="BF203" s="117"/>
    </row>
    <row r="204" spans="1:58" ht="15" customHeight="1" x14ac:dyDescent="0.25">
      <c r="A204" s="145">
        <v>99</v>
      </c>
      <c r="B204" s="147" t="str">
        <f>'Popis studenata'!B100</f>
        <v xml:space="preserve"> </v>
      </c>
      <c r="C204" s="149">
        <f>'Popis studenata'!C100</f>
        <v>0</v>
      </c>
      <c r="D204" s="22" t="s">
        <v>19</v>
      </c>
      <c r="E204" s="23"/>
      <c r="F204" s="24"/>
      <c r="G204" s="24"/>
      <c r="H204" s="24"/>
      <c r="I204" s="143">
        <f t="shared" ref="I204" si="3170">IF((E205+F205+G205+H205)&gt;$J$4,"GREŠKA",E205+F205+G205+H205)</f>
        <v>0</v>
      </c>
      <c r="J204" s="138" t="str">
        <f t="shared" ref="J204" si="3171">IF(I204=0,"NE",(IF(I204&gt;=($J$4/2),"DA","NE")))</f>
        <v>NE</v>
      </c>
      <c r="K204" s="23"/>
      <c r="L204" s="24"/>
      <c r="M204" s="24"/>
      <c r="N204" s="24"/>
      <c r="O204" s="143">
        <f t="shared" ref="O204" si="3172">IF((K205+L205+M205+N205)&gt;$P$4,"GREŠKA",K205+L205+M205+N205)</f>
        <v>0</v>
      </c>
      <c r="P204" s="138" t="str">
        <f t="shared" ref="P204" si="3173">IF(O204=0,"NE",(IF(O204&gt;=($P$4/2),"DA","NE")))</f>
        <v>NE</v>
      </c>
      <c r="Q204" s="23"/>
      <c r="R204" s="24"/>
      <c r="S204" s="24"/>
      <c r="T204" s="24"/>
      <c r="U204" s="143">
        <f t="shared" ref="U204" si="3174">IF((Q205+R205+S205+T205)&gt;$V$4,"GREŠKA",Q205+R205+S205+T205)</f>
        <v>0</v>
      </c>
      <c r="V204" s="138" t="str">
        <f t="shared" ref="V204" si="3175">IF(U204=0,"NE",(IF(U204&gt;=($V$4/2),"DA","NE")))</f>
        <v>NE</v>
      </c>
      <c r="W204" s="23"/>
      <c r="X204" s="24"/>
      <c r="Y204" s="24"/>
      <c r="Z204" s="24"/>
      <c r="AA204" s="143">
        <f t="shared" ref="AA204" si="3176">IF((W205+X205+Y205+Z205)&gt;$AB$4,"GREŠKA",W205+X205+Y205+Z205)</f>
        <v>0</v>
      </c>
      <c r="AB204" s="138" t="str">
        <f t="shared" ref="AB204" si="3177">IF(AA204=0,"NE",(IF(AA204&gt;=($AB$4/2),"DA","NE")))</f>
        <v>NE</v>
      </c>
      <c r="AC204" s="23"/>
      <c r="AD204" s="24"/>
      <c r="AE204" s="24"/>
      <c r="AF204" s="24"/>
      <c r="AG204" s="143">
        <f t="shared" ref="AG204" si="3178">IF((AC205+AD205+AE205+AF205)&gt;$AH$4,"GREŠKA",AC205+AD205+AE205+AF205)</f>
        <v>0</v>
      </c>
      <c r="AH204" s="138" t="str">
        <f t="shared" ref="AH204" si="3179">IF(AG204=0,"NE",(IF(AG204&gt;=($AH$4/2),"DA","NE")))</f>
        <v>NE</v>
      </c>
      <c r="AI204" s="23"/>
      <c r="AJ204" s="24"/>
      <c r="AK204" s="24"/>
      <c r="AL204" s="24"/>
      <c r="AM204" s="141">
        <f t="shared" ref="AM204" si="3180">IF((AI205+AJ205+AK205+AL205)&gt;$AN$4,"GREŠKA",AI205+AJ205+AK205+AL205)</f>
        <v>0</v>
      </c>
      <c r="AN204" s="138" t="str">
        <f t="shared" ref="AN204" si="3181">IF(AM204=0,"NE",(IF(AM204&gt;=($AN$4/2),"DA","NE")))</f>
        <v>NE</v>
      </c>
      <c r="AO204" s="23"/>
      <c r="AP204" s="24"/>
      <c r="AQ204" s="24"/>
      <c r="AR204" s="24"/>
      <c r="AS204" s="141">
        <f t="shared" ref="AS204" si="3182">IF((AO205+AP205+AQ205+AR205)&gt;$AT$4,"GREŠKA",AO205+AP205+AQ205+AR205)</f>
        <v>0</v>
      </c>
      <c r="AT204" s="138" t="str">
        <f t="shared" ref="AT204" si="3183">IF(AS204=0,"NE",(IF(AS204&gt;=($AT$4/2),"DA","NE")))</f>
        <v>NE</v>
      </c>
      <c r="AU204" s="136">
        <f t="shared" ref="AU204" si="3184">IF(AND(J204="da",P204="da",V204="da",AB204="da",AH204="da",AN204="da",AT204="da"),I204+O204+U204+AA204+AS204+AM204+AG204,0)</f>
        <v>0</v>
      </c>
      <c r="AV204" s="134" t="str">
        <f t="shared" ref="AV204" si="3185">IF(OR(COUNTIF(J204:AT205,"ne")&gt;3,COUNTIF(J204:AT205,"ne")=0),"NE",COUNTIF(J204:AT205,"ne"))</f>
        <v>NE</v>
      </c>
      <c r="AW204" s="118" t="str">
        <f t="shared" ref="AW204" si="3186">IF(SUM(COUNTBLANK(E204:H204),COUNTBLANK(K204:N204),COUNTBLANK(Q204:T204),COUNTBLANK(W204:Z204),COUNTBLANK(AC204:AF204),COUNTBLANK(AI204:AL204),COUNTBLANK(AO204:AR204))=28,"NE","DA")</f>
        <v>NE</v>
      </c>
      <c r="AX204" s="129"/>
      <c r="AY204" s="123" t="str">
        <f>J204</f>
        <v>NE</v>
      </c>
      <c r="AZ204" s="123" t="str">
        <f>P204</f>
        <v>NE</v>
      </c>
      <c r="BA204" s="123" t="str">
        <f>V204</f>
        <v>NE</v>
      </c>
      <c r="BB204" s="123" t="str">
        <f>AB204</f>
        <v>NE</v>
      </c>
      <c r="BC204" s="123" t="str">
        <f>AH204</f>
        <v>NE</v>
      </c>
      <c r="BD204" s="123" t="str">
        <f>AN204</f>
        <v>NE</v>
      </c>
      <c r="BE204" s="123" t="str">
        <f>AT204</f>
        <v>NE</v>
      </c>
      <c r="BF204" s="116" t="str">
        <f t="shared" ref="BF204" si="3187">IF(AU204&lt;50, "NE",IF(AU204&lt;60,2,IF(AU204&lt;75,3,IF(AU204&lt;90,4,5))))</f>
        <v>NE</v>
      </c>
    </row>
    <row r="205" spans="1:58" ht="15.75" customHeight="1" thickBot="1" x14ac:dyDescent="0.3">
      <c r="A205" s="146"/>
      <c r="B205" s="148"/>
      <c r="C205" s="150"/>
      <c r="D205" s="27" t="s">
        <v>20</v>
      </c>
      <c r="E205" s="28">
        <f t="shared" ref="E205" si="3188">IF($E$7=0,0,$E$7/$E$6*E204)</f>
        <v>0</v>
      </c>
      <c r="F205" s="28">
        <f t="shared" ref="F205" si="3189">IF($F$7=0,0,$F$7/$F$6*F204)</f>
        <v>0</v>
      </c>
      <c r="G205" s="28">
        <f t="shared" ref="G205" si="3190">IF($G$7=0,0,$G$7/$G$6*G204)</f>
        <v>0</v>
      </c>
      <c r="H205" s="28">
        <f t="shared" ref="H205" si="3191">IF($H$7=0,0,$H$7/$H$6*H204)</f>
        <v>0</v>
      </c>
      <c r="I205" s="142"/>
      <c r="J205" s="139"/>
      <c r="K205" s="29">
        <f t="shared" ref="K205" si="3192">IF($K$7=0,0,$K$7/$K$6*K204)</f>
        <v>0</v>
      </c>
      <c r="L205" s="28">
        <f t="shared" ref="L205" si="3193">IF($L$7=0,0,$L$7/$L$6*L204)</f>
        <v>0</v>
      </c>
      <c r="M205" s="28">
        <f t="shared" ref="M205" si="3194">IF($M$7=0,0,$M$7/$M$6*M204)</f>
        <v>0</v>
      </c>
      <c r="N205" s="28">
        <f t="shared" ref="N205" si="3195">IF($N$7=0,0,$N$7/$N$6*N204)</f>
        <v>0</v>
      </c>
      <c r="O205" s="142"/>
      <c r="P205" s="139"/>
      <c r="Q205" s="29">
        <f t="shared" ref="Q205" si="3196">IF($Q$7=0,0,$Q$7/$Q$6*Q204)</f>
        <v>0</v>
      </c>
      <c r="R205" s="28">
        <f t="shared" ref="R205" si="3197">IF($R$7=0,0,$R$7/$R$6*R204)</f>
        <v>0</v>
      </c>
      <c r="S205" s="28">
        <f t="shared" ref="S205" si="3198">IF($S$7=0,0,$S$7/$S$6*S204)</f>
        <v>0</v>
      </c>
      <c r="T205" s="28">
        <f t="shared" ref="T205" si="3199">IF($T$7=0,0,$T$7/$T$6*T204)</f>
        <v>0</v>
      </c>
      <c r="U205" s="142"/>
      <c r="V205" s="139"/>
      <c r="W205" s="29">
        <f t="shared" ref="W205" si="3200">IF($W$7=0,0,$W$7/$W$6*W204)</f>
        <v>0</v>
      </c>
      <c r="X205" s="28">
        <f t="shared" ref="X205" si="3201">IF($X$7=0,0,$X$7/$X$6*X204)</f>
        <v>0</v>
      </c>
      <c r="Y205" s="28">
        <f t="shared" ref="Y205" si="3202">IF($Y$7=0,0,$Y$7/$Y$6*Y204)</f>
        <v>0</v>
      </c>
      <c r="Z205" s="28">
        <f t="shared" ref="Z205" si="3203">IF($Z$7=0,0,$Z$7/$Z$6*Z204)</f>
        <v>0</v>
      </c>
      <c r="AA205" s="142"/>
      <c r="AB205" s="139"/>
      <c r="AC205" s="29">
        <f t="shared" si="3123"/>
        <v>0</v>
      </c>
      <c r="AD205" s="28">
        <f t="shared" si="3124"/>
        <v>0</v>
      </c>
      <c r="AE205" s="28">
        <f t="shared" si="3125"/>
        <v>0</v>
      </c>
      <c r="AF205" s="28">
        <f t="shared" si="3126"/>
        <v>0</v>
      </c>
      <c r="AG205" s="144"/>
      <c r="AH205" s="140"/>
      <c r="AI205" s="60">
        <f t="shared" si="3127"/>
        <v>0</v>
      </c>
      <c r="AJ205" s="60">
        <f t="shared" si="3128"/>
        <v>0</v>
      </c>
      <c r="AK205" s="60">
        <f t="shared" si="3129"/>
        <v>0</v>
      </c>
      <c r="AL205" s="60">
        <f t="shared" si="3130"/>
        <v>0</v>
      </c>
      <c r="AM205" s="142"/>
      <c r="AN205" s="139"/>
      <c r="AO205" s="60">
        <f t="shared" si="3131"/>
        <v>0</v>
      </c>
      <c r="AP205" s="60">
        <f t="shared" si="3132"/>
        <v>0</v>
      </c>
      <c r="AQ205" s="60">
        <f t="shared" si="3133"/>
        <v>0</v>
      </c>
      <c r="AR205" s="114">
        <f t="shared" ref="AR205" si="3204">IF($AR$7=0,0,$AR$7/$AR$6*AR204)</f>
        <v>0</v>
      </c>
      <c r="AS205" s="142"/>
      <c r="AT205" s="139"/>
      <c r="AU205" s="137"/>
      <c r="AV205" s="135"/>
      <c r="AW205" s="119"/>
      <c r="AX205" s="130"/>
      <c r="AY205" s="124"/>
      <c r="AZ205" s="124"/>
      <c r="BA205" s="124"/>
      <c r="BB205" s="124"/>
      <c r="BC205" s="124"/>
      <c r="BD205" s="124"/>
      <c r="BE205" s="124"/>
      <c r="BF205" s="117"/>
    </row>
    <row r="206" spans="1:58" ht="15" customHeight="1" x14ac:dyDescent="0.25">
      <c r="A206" s="145">
        <v>100</v>
      </c>
      <c r="B206" s="147" t="str">
        <f>'Popis studenata'!B101</f>
        <v xml:space="preserve"> </v>
      </c>
      <c r="C206" s="149">
        <f>'Popis studenata'!C101</f>
        <v>0</v>
      </c>
      <c r="D206" s="22" t="s">
        <v>19</v>
      </c>
      <c r="E206" s="23"/>
      <c r="F206" s="24"/>
      <c r="G206" s="24"/>
      <c r="H206" s="24"/>
      <c r="I206" s="143">
        <f t="shared" ref="I206" si="3205">IF((E207+F207+G207+H207)&gt;$J$4,"GREŠKA",E207+F207+G207+H207)</f>
        <v>0</v>
      </c>
      <c r="J206" s="138" t="str">
        <f t="shared" ref="J206" si="3206">IF(I206=0,"NE",(IF(I206&gt;=($J$4/2),"DA","NE")))</f>
        <v>NE</v>
      </c>
      <c r="K206" s="23"/>
      <c r="L206" s="24"/>
      <c r="M206" s="24"/>
      <c r="N206" s="24"/>
      <c r="O206" s="143">
        <f t="shared" ref="O206" si="3207">IF((K207+L207+M207+N207)&gt;$P$4,"GREŠKA",K207+L207+M207+N207)</f>
        <v>0</v>
      </c>
      <c r="P206" s="138" t="str">
        <f t="shared" ref="P206" si="3208">IF(O206=0,"NE",(IF(O206&gt;=($P$4/2),"DA","NE")))</f>
        <v>NE</v>
      </c>
      <c r="Q206" s="23"/>
      <c r="R206" s="24"/>
      <c r="S206" s="24"/>
      <c r="T206" s="24"/>
      <c r="U206" s="143">
        <f t="shared" ref="U206" si="3209">IF((Q207+R207+S207+T207)&gt;$V$4,"GREŠKA",Q207+R207+S207+T207)</f>
        <v>0</v>
      </c>
      <c r="V206" s="138" t="str">
        <f t="shared" ref="V206" si="3210">IF(U206=0,"NE",(IF(U206&gt;=($V$4/2),"DA","NE")))</f>
        <v>NE</v>
      </c>
      <c r="W206" s="23"/>
      <c r="X206" s="24"/>
      <c r="Y206" s="24"/>
      <c r="Z206" s="24"/>
      <c r="AA206" s="143">
        <f t="shared" ref="AA206" si="3211">IF((W207+X207+Y207+Z207)&gt;$AB$4,"GREŠKA",W207+X207+Y207+Z207)</f>
        <v>0</v>
      </c>
      <c r="AB206" s="138" t="str">
        <f t="shared" ref="AB206" si="3212">IF(AA206=0,"NE",(IF(AA206&gt;=($AB$4/2),"DA","NE")))</f>
        <v>NE</v>
      </c>
      <c r="AC206" s="23"/>
      <c r="AD206" s="24"/>
      <c r="AE206" s="24"/>
      <c r="AF206" s="24"/>
      <c r="AG206" s="143">
        <f t="shared" ref="AG206" si="3213">IF((AC207+AD207+AE207+AF207)&gt;$AH$4,"GREŠKA",AC207+AD207+AE207+AF207)</f>
        <v>0</v>
      </c>
      <c r="AH206" s="138" t="str">
        <f t="shared" ref="AH206" si="3214">IF(AG206=0,"NE",(IF(AG206&gt;=($AH$4/2),"DA","NE")))</f>
        <v>NE</v>
      </c>
      <c r="AI206" s="23"/>
      <c r="AJ206" s="24"/>
      <c r="AK206" s="24"/>
      <c r="AL206" s="24"/>
      <c r="AM206" s="141">
        <f t="shared" ref="AM206" si="3215">IF((AI207+AJ207+AK207+AL207)&gt;$AN$4,"GREŠKA",AI207+AJ207+AK207+AL207)</f>
        <v>0</v>
      </c>
      <c r="AN206" s="138" t="str">
        <f t="shared" ref="AN206" si="3216">IF(AM206=0,"NE",(IF(AM206&gt;=($AN$4/2),"DA","NE")))</f>
        <v>NE</v>
      </c>
      <c r="AO206" s="23"/>
      <c r="AP206" s="24"/>
      <c r="AQ206" s="24"/>
      <c r="AR206" s="24"/>
      <c r="AS206" s="141">
        <f t="shared" ref="AS206" si="3217">IF((AO207+AP207+AQ207+AR207)&gt;$AT$4,"GREŠKA",AO207+AP207+AQ207+AR207)</f>
        <v>0</v>
      </c>
      <c r="AT206" s="138" t="str">
        <f t="shared" ref="AT206" si="3218">IF(AS206=0,"NE",(IF(AS206&gt;=($AT$4/2),"DA","NE")))</f>
        <v>NE</v>
      </c>
      <c r="AU206" s="136">
        <f t="shared" ref="AU206" si="3219">IF(AND(J206="da",P206="da",V206="da",AB206="da",AH206="da",AN206="da",AT206="da"),I206+O206+U206+AA206+AS206+AM206+AG206,0)</f>
        <v>0</v>
      </c>
      <c r="AV206" s="134" t="str">
        <f t="shared" ref="AV206" si="3220">IF(OR(COUNTIF(J206:AT207,"ne")&gt;3,COUNTIF(J206:AT207,"ne")=0),"NE",COUNTIF(J206:AT207,"ne"))</f>
        <v>NE</v>
      </c>
      <c r="AW206" s="118" t="str">
        <f t="shared" ref="AW206" si="3221">IF(SUM(COUNTBLANK(E206:H206),COUNTBLANK(K206:N206),COUNTBLANK(Q206:T206),COUNTBLANK(W206:Z206),COUNTBLANK(AC206:AF206),COUNTBLANK(AI206:AL206),COUNTBLANK(AO206:AR206))=28,"NE","DA")</f>
        <v>NE</v>
      </c>
      <c r="AX206" s="129"/>
      <c r="AY206" s="123" t="str">
        <f>J206</f>
        <v>NE</v>
      </c>
      <c r="AZ206" s="123" t="str">
        <f>P206</f>
        <v>NE</v>
      </c>
      <c r="BA206" s="123" t="str">
        <f>V206</f>
        <v>NE</v>
      </c>
      <c r="BB206" s="123" t="str">
        <f>AB206</f>
        <v>NE</v>
      </c>
      <c r="BC206" s="123" t="str">
        <f>AH206</f>
        <v>NE</v>
      </c>
      <c r="BD206" s="123" t="str">
        <f>AN206</f>
        <v>NE</v>
      </c>
      <c r="BE206" s="123" t="str">
        <f>AT206</f>
        <v>NE</v>
      </c>
      <c r="BF206" s="116" t="str">
        <f t="shared" ref="BF206" si="3222">IF(AU206&lt;50, "NE",IF(AU206&lt;60,2,IF(AU206&lt;75,3,IF(AU206&lt;90,4,5))))</f>
        <v>NE</v>
      </c>
    </row>
    <row r="207" spans="1:58" ht="15.75" customHeight="1" thickBot="1" x14ac:dyDescent="0.3">
      <c r="A207" s="146"/>
      <c r="B207" s="148"/>
      <c r="C207" s="150"/>
      <c r="D207" s="27" t="s">
        <v>20</v>
      </c>
      <c r="E207" s="28">
        <f t="shared" ref="E207" si="3223">IF($E$7=0,0,$E$7/$E$6*E206)</f>
        <v>0</v>
      </c>
      <c r="F207" s="28">
        <f t="shared" ref="F207" si="3224">IF($F$7=0,0,$F$7/$F$6*F206)</f>
        <v>0</v>
      </c>
      <c r="G207" s="28">
        <f t="shared" ref="G207" si="3225">IF($G$7=0,0,$G$7/$G$6*G206)</f>
        <v>0</v>
      </c>
      <c r="H207" s="28">
        <f t="shared" ref="H207" si="3226">IF($H$7=0,0,$H$7/$H$6*H206)</f>
        <v>0</v>
      </c>
      <c r="I207" s="142"/>
      <c r="J207" s="139"/>
      <c r="K207" s="29">
        <f t="shared" ref="K207" si="3227">IF($K$7=0,0,$K$7/$K$6*K206)</f>
        <v>0</v>
      </c>
      <c r="L207" s="28">
        <f t="shared" ref="L207" si="3228">IF($L$7=0,0,$L$7/$L$6*L206)</f>
        <v>0</v>
      </c>
      <c r="M207" s="28">
        <f t="shared" ref="M207" si="3229">IF($M$7=0,0,$M$7/$M$6*M206)</f>
        <v>0</v>
      </c>
      <c r="N207" s="28">
        <f t="shared" ref="N207" si="3230">IF($N$7=0,0,$N$7/$N$6*N206)</f>
        <v>0</v>
      </c>
      <c r="O207" s="142"/>
      <c r="P207" s="139"/>
      <c r="Q207" s="29">
        <f t="shared" ref="Q207" si="3231">IF($Q$7=0,0,$Q$7/$Q$6*Q206)</f>
        <v>0</v>
      </c>
      <c r="R207" s="28">
        <f t="shared" ref="R207" si="3232">IF($R$7=0,0,$R$7/$R$6*R206)</f>
        <v>0</v>
      </c>
      <c r="S207" s="28">
        <f t="shared" ref="S207" si="3233">IF($S$7=0,0,$S$7/$S$6*S206)</f>
        <v>0</v>
      </c>
      <c r="T207" s="28">
        <f t="shared" ref="T207" si="3234">IF($T$7=0,0,$T$7/$T$6*T206)</f>
        <v>0</v>
      </c>
      <c r="U207" s="142"/>
      <c r="V207" s="139"/>
      <c r="W207" s="29">
        <f t="shared" ref="W207" si="3235">IF($W$7=0,0,$W$7/$W$6*W206)</f>
        <v>0</v>
      </c>
      <c r="X207" s="28">
        <f t="shared" ref="X207" si="3236">IF($X$7=0,0,$X$7/$X$6*X206)</f>
        <v>0</v>
      </c>
      <c r="Y207" s="28">
        <f t="shared" ref="Y207" si="3237">IF($Y$7=0,0,$Y$7/$Y$6*Y206)</f>
        <v>0</v>
      </c>
      <c r="Z207" s="28">
        <f t="shared" ref="Z207" si="3238">IF($Z$7=0,0,$Z$7/$Z$6*Z206)</f>
        <v>0</v>
      </c>
      <c r="AA207" s="142"/>
      <c r="AB207" s="139"/>
      <c r="AC207" s="29">
        <f t="shared" si="3123"/>
        <v>0</v>
      </c>
      <c r="AD207" s="28">
        <f t="shared" si="3124"/>
        <v>0</v>
      </c>
      <c r="AE207" s="28">
        <f t="shared" si="3125"/>
        <v>0</v>
      </c>
      <c r="AF207" s="28">
        <f t="shared" si="3126"/>
        <v>0</v>
      </c>
      <c r="AG207" s="144"/>
      <c r="AH207" s="140"/>
      <c r="AI207" s="60">
        <f t="shared" si="3127"/>
        <v>0</v>
      </c>
      <c r="AJ207" s="60">
        <f t="shared" si="3128"/>
        <v>0</v>
      </c>
      <c r="AK207" s="60">
        <f t="shared" si="3129"/>
        <v>0</v>
      </c>
      <c r="AL207" s="60">
        <f t="shared" si="3130"/>
        <v>0</v>
      </c>
      <c r="AM207" s="142"/>
      <c r="AN207" s="139"/>
      <c r="AO207" s="60">
        <f t="shared" si="3131"/>
        <v>0</v>
      </c>
      <c r="AP207" s="60">
        <f t="shared" si="3132"/>
        <v>0</v>
      </c>
      <c r="AQ207" s="60">
        <f t="shared" si="3133"/>
        <v>0</v>
      </c>
      <c r="AR207" s="114">
        <f t="shared" ref="AR207" si="3239">IF($AR$7=0,0,$AR$7/$AR$6*AR206)</f>
        <v>0</v>
      </c>
      <c r="AS207" s="142"/>
      <c r="AT207" s="139"/>
      <c r="AU207" s="137"/>
      <c r="AV207" s="135"/>
      <c r="AW207" s="119"/>
      <c r="AX207" s="130"/>
      <c r="AY207" s="124"/>
      <c r="AZ207" s="124"/>
      <c r="BA207" s="124"/>
      <c r="BB207" s="124"/>
      <c r="BC207" s="124"/>
      <c r="BD207" s="124"/>
      <c r="BE207" s="124"/>
      <c r="BF207" s="117"/>
    </row>
    <row r="208" spans="1:58" hidden="1" x14ac:dyDescent="0.25">
      <c r="AU208" s="2">
        <f>COUNTIF(AU8:AU207,"&gt;0")</f>
        <v>0</v>
      </c>
      <c r="AV208" s="66" t="s">
        <v>144</v>
      </c>
      <c r="AW208" s="66">
        <f>COUNTIF(AW8:AW207,"DA")</f>
        <v>0</v>
      </c>
      <c r="BF208" s="87" t="e">
        <f>AVERAGEIF(BF8:BF207,"&gt;=2")</f>
        <v>#DIV/0!</v>
      </c>
    </row>
    <row r="209" spans="47:47" hidden="1" x14ac:dyDescent="0.25">
      <c r="AU209" s="2" t="e">
        <f>AVERAGEIF(AU8:AU207,"&gt;0")</f>
        <v>#DIV/0!</v>
      </c>
    </row>
  </sheetData>
  <sheetProtection algorithmName="SHA-512" hashValue="sE5WS9qCfVY58oUvNOrOmAuMHHPTDZemUhnHPwIEr3YpephYxMU0mkr9fOIKSE4xmKjgKTqtoepyZSVm2C36og==" saltValue="CdhrZEkb8ComjWMCzK4dQQ==" spinCount="100000" sheet="1" selectLockedCells="1"/>
  <mergeCells count="2945">
    <mergeCell ref="AG104:AG105"/>
    <mergeCell ref="AH104:AH105"/>
    <mergeCell ref="AM104:AM105"/>
    <mergeCell ref="AN104:AN105"/>
    <mergeCell ref="AS104:AS105"/>
    <mergeCell ref="AT104:AT105"/>
    <mergeCell ref="AT68:AT69"/>
    <mergeCell ref="AS70:AS71"/>
    <mergeCell ref="AT70:AT71"/>
    <mergeCell ref="AS72:AS73"/>
    <mergeCell ref="AT72:AT73"/>
    <mergeCell ref="AS74:AS75"/>
    <mergeCell ref="AT74:AT75"/>
    <mergeCell ref="AS76:AS77"/>
    <mergeCell ref="AT76:AT77"/>
    <mergeCell ref="AS78:AS79"/>
    <mergeCell ref="AT78:AT79"/>
    <mergeCell ref="AS80:AS81"/>
    <mergeCell ref="AT80:AT81"/>
    <mergeCell ref="AS82:AS83"/>
    <mergeCell ref="AT82:AT83"/>
    <mergeCell ref="AS84:AS85"/>
    <mergeCell ref="AS206:AS207"/>
    <mergeCell ref="AT206:AT207"/>
    <mergeCell ref="AS188:AS189"/>
    <mergeCell ref="AT188:AT189"/>
    <mergeCell ref="AS190:AS191"/>
    <mergeCell ref="AT190:AT191"/>
    <mergeCell ref="AS192:AS193"/>
    <mergeCell ref="AT192:AT193"/>
    <mergeCell ref="AS194:AS195"/>
    <mergeCell ref="AT194:AT195"/>
    <mergeCell ref="AS196:AS197"/>
    <mergeCell ref="AT196:AT197"/>
    <mergeCell ref="AS198:AS199"/>
    <mergeCell ref="AT198:AT199"/>
    <mergeCell ref="AS200:AS201"/>
    <mergeCell ref="AT200:AT201"/>
    <mergeCell ref="AS202:AS203"/>
    <mergeCell ref="AT202:AT203"/>
    <mergeCell ref="AS204:AS205"/>
    <mergeCell ref="AT204:AT205"/>
    <mergeCell ref="AT122:AT123"/>
    <mergeCell ref="AS88:AS89"/>
    <mergeCell ref="AT88:AT89"/>
    <mergeCell ref="AS90:AS91"/>
    <mergeCell ref="AT90:AT91"/>
    <mergeCell ref="AS92:AS93"/>
    <mergeCell ref="AT92:AT93"/>
    <mergeCell ref="AS94:AS95"/>
    <mergeCell ref="AT94:AT95"/>
    <mergeCell ref="AS96:AS97"/>
    <mergeCell ref="AT96:AT97"/>
    <mergeCell ref="AS98:AS99"/>
    <mergeCell ref="AT98:AT99"/>
    <mergeCell ref="AS100:AS101"/>
    <mergeCell ref="AT100:AT101"/>
    <mergeCell ref="AS102:AS103"/>
    <mergeCell ref="AT102:AT103"/>
    <mergeCell ref="AS106:AS107"/>
    <mergeCell ref="AT106:AT107"/>
    <mergeCell ref="AG206:AG207"/>
    <mergeCell ref="AM202:AM203"/>
    <mergeCell ref="AN202:AN203"/>
    <mergeCell ref="AM204:AM205"/>
    <mergeCell ref="AN204:AN205"/>
    <mergeCell ref="AM206:AM207"/>
    <mergeCell ref="AN206:AN207"/>
    <mergeCell ref="AO3:AT3"/>
    <mergeCell ref="AO4:AS4"/>
    <mergeCell ref="AT5:AT7"/>
    <mergeCell ref="AS8:AS9"/>
    <mergeCell ref="AT8:AT9"/>
    <mergeCell ref="AS10:AS11"/>
    <mergeCell ref="AT10:AT11"/>
    <mergeCell ref="AS12:AS13"/>
    <mergeCell ref="AT12:AT13"/>
    <mergeCell ref="AS14:AS15"/>
    <mergeCell ref="AT14:AT15"/>
    <mergeCell ref="AS16:AS17"/>
    <mergeCell ref="AT16:AT17"/>
    <mergeCell ref="AS18:AS19"/>
    <mergeCell ref="AT18:AT19"/>
    <mergeCell ref="AS20:AS21"/>
    <mergeCell ref="AT20:AT21"/>
    <mergeCell ref="AS22:AS23"/>
    <mergeCell ref="AT22:AT23"/>
    <mergeCell ref="AS24:AS25"/>
    <mergeCell ref="AT24:AT25"/>
    <mergeCell ref="AS108:AS109"/>
    <mergeCell ref="AT108:AT109"/>
    <mergeCell ref="AS110:AS111"/>
    <mergeCell ref="AT110:AT111"/>
    <mergeCell ref="AH206:AH207"/>
    <mergeCell ref="X1:AD1"/>
    <mergeCell ref="AI3:AN3"/>
    <mergeCell ref="AI4:AM4"/>
    <mergeCell ref="AN5:AN7"/>
    <mergeCell ref="AM8:AM9"/>
    <mergeCell ref="AN8:AN9"/>
    <mergeCell ref="AM10:AM11"/>
    <mergeCell ref="AN10:AN11"/>
    <mergeCell ref="AM12:AM13"/>
    <mergeCell ref="AN12:AN13"/>
    <mergeCell ref="AM14:AM15"/>
    <mergeCell ref="AN14:AN15"/>
    <mergeCell ref="AM16:AM17"/>
    <mergeCell ref="AN16:AN17"/>
    <mergeCell ref="AM18:AM19"/>
    <mergeCell ref="AN18:AN19"/>
    <mergeCell ref="AM20:AM21"/>
    <mergeCell ref="AN20:AN21"/>
    <mergeCell ref="AM22:AM23"/>
    <mergeCell ref="AN22:AN23"/>
    <mergeCell ref="AM24:AM25"/>
    <mergeCell ref="AN24:AN25"/>
    <mergeCell ref="AM26:AM27"/>
    <mergeCell ref="AN26:AN27"/>
    <mergeCell ref="AM28:AM29"/>
    <mergeCell ref="AH12:AH13"/>
    <mergeCell ref="AH34:AH35"/>
    <mergeCell ref="AH36:AH37"/>
    <mergeCell ref="AC4:AG4"/>
    <mergeCell ref="AC3:AH3"/>
    <mergeCell ref="AM108:AM109"/>
    <mergeCell ref="AG204:AG205"/>
    <mergeCell ref="AH52:AH53"/>
    <mergeCell ref="AH54:AH55"/>
    <mergeCell ref="AH56:AH57"/>
    <mergeCell ref="AH58:AH59"/>
    <mergeCell ref="AH60:AH61"/>
    <mergeCell ref="AH62:AH63"/>
    <mergeCell ref="AH64:AH65"/>
    <mergeCell ref="AH204:AH205"/>
    <mergeCell ref="V1:W1"/>
    <mergeCell ref="C1:E1"/>
    <mergeCell ref="F1:J1"/>
    <mergeCell ref="AF1:AG1"/>
    <mergeCell ref="AG108:AG109"/>
    <mergeCell ref="AH108:AH109"/>
    <mergeCell ref="M1:N1"/>
    <mergeCell ref="I124:I125"/>
    <mergeCell ref="J124:J125"/>
    <mergeCell ref="O124:O125"/>
    <mergeCell ref="P124:P125"/>
    <mergeCell ref="U124:U125"/>
    <mergeCell ref="V124:V125"/>
    <mergeCell ref="AA124:AA125"/>
    <mergeCell ref="AB124:AB125"/>
    <mergeCell ref="I128:I129"/>
    <mergeCell ref="J128:J129"/>
    <mergeCell ref="O128:O129"/>
    <mergeCell ref="AH5:AH7"/>
    <mergeCell ref="AH8:AH9"/>
    <mergeCell ref="AH10:AH11"/>
    <mergeCell ref="A2:C2"/>
    <mergeCell ref="I104:I105"/>
    <mergeCell ref="E3:J3"/>
    <mergeCell ref="K3:P3"/>
    <mergeCell ref="Q3:V3"/>
    <mergeCell ref="W3:AB3"/>
    <mergeCell ref="I106:I107"/>
    <mergeCell ref="J106:J107"/>
    <mergeCell ref="O106:O107"/>
    <mergeCell ref="P106:P107"/>
    <mergeCell ref="U106:U107"/>
    <mergeCell ref="AG106:AG107"/>
    <mergeCell ref="AH106:AH107"/>
    <mergeCell ref="AM106:AM107"/>
    <mergeCell ref="AN106:AN107"/>
    <mergeCell ref="AG12:AG13"/>
    <mergeCell ref="AH40:AH41"/>
    <mergeCell ref="AH42:AH43"/>
    <mergeCell ref="AH44:AH45"/>
    <mergeCell ref="AH46:AH47"/>
    <mergeCell ref="AN28:AN29"/>
    <mergeCell ref="AM30:AM31"/>
    <mergeCell ref="AH48:AH49"/>
    <mergeCell ref="AH50:AH51"/>
    <mergeCell ref="AB16:AB17"/>
    <mergeCell ref="I20:I21"/>
    <mergeCell ref="J20:J21"/>
    <mergeCell ref="O20:O21"/>
    <mergeCell ref="P20:P21"/>
    <mergeCell ref="U20:U21"/>
    <mergeCell ref="AN30:AN31"/>
    <mergeCell ref="J104:J105"/>
    <mergeCell ref="O104:O105"/>
    <mergeCell ref="P104:P105"/>
    <mergeCell ref="AU8:AU9"/>
    <mergeCell ref="AU5:AU7"/>
    <mergeCell ref="O1:T1"/>
    <mergeCell ref="AG8:AG9"/>
    <mergeCell ref="A8:A9"/>
    <mergeCell ref="B10:B11"/>
    <mergeCell ref="C10:C11"/>
    <mergeCell ref="B12:B13"/>
    <mergeCell ref="C12:C13"/>
    <mergeCell ref="V5:V7"/>
    <mergeCell ref="AB5:AB7"/>
    <mergeCell ref="B8:B9"/>
    <mergeCell ref="C8:C9"/>
    <mergeCell ref="J8:J9"/>
    <mergeCell ref="P8:P9"/>
    <mergeCell ref="V8:V9"/>
    <mergeCell ref="AB8:AB9"/>
    <mergeCell ref="I8:I9"/>
    <mergeCell ref="O8:O9"/>
    <mergeCell ref="U8:U9"/>
    <mergeCell ref="AA8:AA9"/>
    <mergeCell ref="C5:C7"/>
    <mergeCell ref="B5:B7"/>
    <mergeCell ref="A5:A7"/>
    <mergeCell ref="J5:J7"/>
    <mergeCell ref="P5:P7"/>
    <mergeCell ref="P10:P11"/>
    <mergeCell ref="AG10:AG11"/>
    <mergeCell ref="E4:I4"/>
    <mergeCell ref="K4:O4"/>
    <mergeCell ref="Q4:U4"/>
    <mergeCell ref="W4:AA4"/>
    <mergeCell ref="A28:A29"/>
    <mergeCell ref="B28:B29"/>
    <mergeCell ref="C28:C29"/>
    <mergeCell ref="A22:A23"/>
    <mergeCell ref="B22:B23"/>
    <mergeCell ref="C22:C23"/>
    <mergeCell ref="A24:A25"/>
    <mergeCell ref="B24:B25"/>
    <mergeCell ref="C24:C25"/>
    <mergeCell ref="A18:A19"/>
    <mergeCell ref="B18:B19"/>
    <mergeCell ref="C18:C19"/>
    <mergeCell ref="A20:A21"/>
    <mergeCell ref="B20:B21"/>
    <mergeCell ref="C20:C21"/>
    <mergeCell ref="A38:A39"/>
    <mergeCell ref="B38:B39"/>
    <mergeCell ref="C38:C39"/>
    <mergeCell ref="A26:A27"/>
    <mergeCell ref="B26:B27"/>
    <mergeCell ref="C26:C27"/>
    <mergeCell ref="A40:A41"/>
    <mergeCell ref="B40:B41"/>
    <mergeCell ref="C40:C41"/>
    <mergeCell ref="A34:A35"/>
    <mergeCell ref="B34:B35"/>
    <mergeCell ref="C34:C35"/>
    <mergeCell ref="A36:A37"/>
    <mergeCell ref="B36:B37"/>
    <mergeCell ref="C36:C37"/>
    <mergeCell ref="A30:A31"/>
    <mergeCell ref="B30:B31"/>
    <mergeCell ref="C30:C31"/>
    <mergeCell ref="A32:A33"/>
    <mergeCell ref="B32:B33"/>
    <mergeCell ref="C32:C33"/>
    <mergeCell ref="A50:A51"/>
    <mergeCell ref="B50:B51"/>
    <mergeCell ref="C50:C51"/>
    <mergeCell ref="A52:A53"/>
    <mergeCell ref="B52:B53"/>
    <mergeCell ref="C52:C53"/>
    <mergeCell ref="A46:A47"/>
    <mergeCell ref="B46:B47"/>
    <mergeCell ref="C46:C47"/>
    <mergeCell ref="A48:A49"/>
    <mergeCell ref="B48:B49"/>
    <mergeCell ref="C48:C49"/>
    <mergeCell ref="A42:A43"/>
    <mergeCell ref="B42:B43"/>
    <mergeCell ref="C42:C43"/>
    <mergeCell ref="A44:A45"/>
    <mergeCell ref="B44:B45"/>
    <mergeCell ref="C44:C45"/>
    <mergeCell ref="A62:A63"/>
    <mergeCell ref="B62:B63"/>
    <mergeCell ref="C62:C63"/>
    <mergeCell ref="A64:A65"/>
    <mergeCell ref="B64:B65"/>
    <mergeCell ref="C64:C65"/>
    <mergeCell ref="A58:A59"/>
    <mergeCell ref="B58:B59"/>
    <mergeCell ref="C58:C59"/>
    <mergeCell ref="A60:A61"/>
    <mergeCell ref="B60:B61"/>
    <mergeCell ref="C60:C61"/>
    <mergeCell ref="A54:A55"/>
    <mergeCell ref="B54:B55"/>
    <mergeCell ref="C54:C55"/>
    <mergeCell ref="A56:A57"/>
    <mergeCell ref="B56:B57"/>
    <mergeCell ref="C56:C57"/>
    <mergeCell ref="A74:A75"/>
    <mergeCell ref="B74:B75"/>
    <mergeCell ref="C74:C75"/>
    <mergeCell ref="A76:A77"/>
    <mergeCell ref="B76:B77"/>
    <mergeCell ref="C76:C77"/>
    <mergeCell ref="A70:A71"/>
    <mergeCell ref="B70:B71"/>
    <mergeCell ref="C70:C71"/>
    <mergeCell ref="A72:A73"/>
    <mergeCell ref="B72:B73"/>
    <mergeCell ref="C72:C73"/>
    <mergeCell ref="A66:A67"/>
    <mergeCell ref="B66:B67"/>
    <mergeCell ref="C66:C67"/>
    <mergeCell ref="A68:A69"/>
    <mergeCell ref="B68:B69"/>
    <mergeCell ref="C68:C69"/>
    <mergeCell ref="A86:A87"/>
    <mergeCell ref="B86:B87"/>
    <mergeCell ref="C86:C87"/>
    <mergeCell ref="A88:A89"/>
    <mergeCell ref="B88:B89"/>
    <mergeCell ref="C88:C89"/>
    <mergeCell ref="A82:A83"/>
    <mergeCell ref="B82:B83"/>
    <mergeCell ref="C82:C83"/>
    <mergeCell ref="A84:A85"/>
    <mergeCell ref="B84:B85"/>
    <mergeCell ref="C84:C85"/>
    <mergeCell ref="A78:A79"/>
    <mergeCell ref="B78:B79"/>
    <mergeCell ref="C78:C79"/>
    <mergeCell ref="A80:A81"/>
    <mergeCell ref="B80:B81"/>
    <mergeCell ref="C80:C81"/>
    <mergeCell ref="A98:A99"/>
    <mergeCell ref="B98:B99"/>
    <mergeCell ref="C98:C99"/>
    <mergeCell ref="A100:A101"/>
    <mergeCell ref="B100:B101"/>
    <mergeCell ref="C100:C101"/>
    <mergeCell ref="A94:A95"/>
    <mergeCell ref="B94:B95"/>
    <mergeCell ref="C94:C95"/>
    <mergeCell ref="A96:A97"/>
    <mergeCell ref="B96:B97"/>
    <mergeCell ref="C96:C97"/>
    <mergeCell ref="A90:A91"/>
    <mergeCell ref="B90:B91"/>
    <mergeCell ref="C90:C91"/>
    <mergeCell ref="A92:A93"/>
    <mergeCell ref="B92:B93"/>
    <mergeCell ref="C92:C93"/>
    <mergeCell ref="A110:A111"/>
    <mergeCell ref="B110:B111"/>
    <mergeCell ref="C110:C111"/>
    <mergeCell ref="A112:A113"/>
    <mergeCell ref="B112:B113"/>
    <mergeCell ref="C112:C113"/>
    <mergeCell ref="A106:A107"/>
    <mergeCell ref="B106:B107"/>
    <mergeCell ref="C106:C107"/>
    <mergeCell ref="A108:A109"/>
    <mergeCell ref="B108:B109"/>
    <mergeCell ref="C108:C109"/>
    <mergeCell ref="A102:A103"/>
    <mergeCell ref="B102:B103"/>
    <mergeCell ref="C102:C103"/>
    <mergeCell ref="A104:A105"/>
    <mergeCell ref="B104:B105"/>
    <mergeCell ref="C104:C105"/>
    <mergeCell ref="A122:A123"/>
    <mergeCell ref="B122:B123"/>
    <mergeCell ref="C122:C123"/>
    <mergeCell ref="A124:A125"/>
    <mergeCell ref="B124:B125"/>
    <mergeCell ref="C124:C125"/>
    <mergeCell ref="A118:A119"/>
    <mergeCell ref="B118:B119"/>
    <mergeCell ref="C118:C119"/>
    <mergeCell ref="A120:A121"/>
    <mergeCell ref="B120:B121"/>
    <mergeCell ref="C120:C121"/>
    <mergeCell ref="A114:A115"/>
    <mergeCell ref="B114:B115"/>
    <mergeCell ref="C114:C115"/>
    <mergeCell ref="A116:A117"/>
    <mergeCell ref="B116:B117"/>
    <mergeCell ref="C116:C117"/>
    <mergeCell ref="A134:A135"/>
    <mergeCell ref="B134:B135"/>
    <mergeCell ref="C134:C135"/>
    <mergeCell ref="A136:A137"/>
    <mergeCell ref="B136:B137"/>
    <mergeCell ref="C136:C137"/>
    <mergeCell ref="A130:A131"/>
    <mergeCell ref="B130:B131"/>
    <mergeCell ref="C130:C131"/>
    <mergeCell ref="A132:A133"/>
    <mergeCell ref="B132:B133"/>
    <mergeCell ref="C132:C133"/>
    <mergeCell ref="A126:A127"/>
    <mergeCell ref="B126:B127"/>
    <mergeCell ref="C126:C127"/>
    <mergeCell ref="A128:A129"/>
    <mergeCell ref="B128:B129"/>
    <mergeCell ref="C128:C129"/>
    <mergeCell ref="A146:A147"/>
    <mergeCell ref="B146:B147"/>
    <mergeCell ref="C146:C147"/>
    <mergeCell ref="A148:A149"/>
    <mergeCell ref="B148:B149"/>
    <mergeCell ref="C148:C149"/>
    <mergeCell ref="A142:A143"/>
    <mergeCell ref="B142:B143"/>
    <mergeCell ref="C142:C143"/>
    <mergeCell ref="A144:A145"/>
    <mergeCell ref="B144:B145"/>
    <mergeCell ref="C144:C145"/>
    <mergeCell ref="A138:A139"/>
    <mergeCell ref="B138:B139"/>
    <mergeCell ref="C138:C139"/>
    <mergeCell ref="A140:A141"/>
    <mergeCell ref="B140:B141"/>
    <mergeCell ref="C140:C141"/>
    <mergeCell ref="A158:A159"/>
    <mergeCell ref="B158:B159"/>
    <mergeCell ref="C158:C159"/>
    <mergeCell ref="A160:A161"/>
    <mergeCell ref="B160:B161"/>
    <mergeCell ref="C160:C161"/>
    <mergeCell ref="A154:A155"/>
    <mergeCell ref="B154:B155"/>
    <mergeCell ref="C154:C155"/>
    <mergeCell ref="A156:A157"/>
    <mergeCell ref="B156:B157"/>
    <mergeCell ref="C156:C157"/>
    <mergeCell ref="A150:A151"/>
    <mergeCell ref="B150:B151"/>
    <mergeCell ref="C150:C151"/>
    <mergeCell ref="A152:A153"/>
    <mergeCell ref="B152:B153"/>
    <mergeCell ref="C152:C153"/>
    <mergeCell ref="A170:A171"/>
    <mergeCell ref="B170:B171"/>
    <mergeCell ref="C170:C171"/>
    <mergeCell ref="A172:A173"/>
    <mergeCell ref="B172:B173"/>
    <mergeCell ref="C172:C173"/>
    <mergeCell ref="A166:A167"/>
    <mergeCell ref="B166:B167"/>
    <mergeCell ref="C166:C167"/>
    <mergeCell ref="A168:A169"/>
    <mergeCell ref="B168:B169"/>
    <mergeCell ref="C168:C169"/>
    <mergeCell ref="A162:A163"/>
    <mergeCell ref="B162:B163"/>
    <mergeCell ref="C162:C163"/>
    <mergeCell ref="A164:A165"/>
    <mergeCell ref="B164:B165"/>
    <mergeCell ref="C164:C165"/>
    <mergeCell ref="B188:B189"/>
    <mergeCell ref="C188:C189"/>
    <mergeCell ref="A182:A183"/>
    <mergeCell ref="B182:B183"/>
    <mergeCell ref="C182:C183"/>
    <mergeCell ref="A184:A185"/>
    <mergeCell ref="B184:B185"/>
    <mergeCell ref="C184:C185"/>
    <mergeCell ref="A178:A179"/>
    <mergeCell ref="B178:B179"/>
    <mergeCell ref="C178:C179"/>
    <mergeCell ref="A180:A181"/>
    <mergeCell ref="B180:B181"/>
    <mergeCell ref="C180:C181"/>
    <mergeCell ref="A174:A175"/>
    <mergeCell ref="B174:B175"/>
    <mergeCell ref="C174:C175"/>
    <mergeCell ref="A176:A177"/>
    <mergeCell ref="B176:B177"/>
    <mergeCell ref="C176:C177"/>
    <mergeCell ref="A206:A207"/>
    <mergeCell ref="B206:B207"/>
    <mergeCell ref="C206:C207"/>
    <mergeCell ref="A202:A203"/>
    <mergeCell ref="B202:B203"/>
    <mergeCell ref="C202:C203"/>
    <mergeCell ref="A204:A205"/>
    <mergeCell ref="B204:B205"/>
    <mergeCell ref="C204:C205"/>
    <mergeCell ref="A198:A199"/>
    <mergeCell ref="B198:B199"/>
    <mergeCell ref="C198:C199"/>
    <mergeCell ref="A200:A201"/>
    <mergeCell ref="B200:B201"/>
    <mergeCell ref="C200:C201"/>
    <mergeCell ref="A194:A195"/>
    <mergeCell ref="B194:B195"/>
    <mergeCell ref="C194:C195"/>
    <mergeCell ref="A196:A197"/>
    <mergeCell ref="B196:B197"/>
    <mergeCell ref="C196:C197"/>
    <mergeCell ref="A190:A191"/>
    <mergeCell ref="B190:B191"/>
    <mergeCell ref="C190:C191"/>
    <mergeCell ref="A192:A193"/>
    <mergeCell ref="B192:B193"/>
    <mergeCell ref="C192:C193"/>
    <mergeCell ref="A186:A187"/>
    <mergeCell ref="B186:B187"/>
    <mergeCell ref="C186:C187"/>
    <mergeCell ref="A188:A189"/>
    <mergeCell ref="AU10:AU11"/>
    <mergeCell ref="A12:A13"/>
    <mergeCell ref="I12:I13"/>
    <mergeCell ref="J12:J13"/>
    <mergeCell ref="O12:O13"/>
    <mergeCell ref="P12:P13"/>
    <mergeCell ref="U12:U13"/>
    <mergeCell ref="V12:V13"/>
    <mergeCell ref="AA12:AA13"/>
    <mergeCell ref="AB12:AB13"/>
    <mergeCell ref="AU12:AU13"/>
    <mergeCell ref="U10:U11"/>
    <mergeCell ref="V10:V11"/>
    <mergeCell ref="AA10:AA11"/>
    <mergeCell ref="AB10:AB11"/>
    <mergeCell ref="A10:A11"/>
    <mergeCell ref="I10:I11"/>
    <mergeCell ref="J10:J11"/>
    <mergeCell ref="O10:O11"/>
    <mergeCell ref="AU14:AU15"/>
    <mergeCell ref="A16:A17"/>
    <mergeCell ref="B16:B17"/>
    <mergeCell ref="C16:C17"/>
    <mergeCell ref="I16:I17"/>
    <mergeCell ref="J16:J17"/>
    <mergeCell ref="O16:O17"/>
    <mergeCell ref="P16:P17"/>
    <mergeCell ref="U16:U17"/>
    <mergeCell ref="V16:V17"/>
    <mergeCell ref="AA16:AA17"/>
    <mergeCell ref="AU16:AU17"/>
    <mergeCell ref="U14:U15"/>
    <mergeCell ref="V14:V15"/>
    <mergeCell ref="AA14:AA15"/>
    <mergeCell ref="AB14:AB15"/>
    <mergeCell ref="A14:A15"/>
    <mergeCell ref="I14:I15"/>
    <mergeCell ref="J14:J15"/>
    <mergeCell ref="O14:O15"/>
    <mergeCell ref="P14:P15"/>
    <mergeCell ref="B14:B15"/>
    <mergeCell ref="C14:C15"/>
    <mergeCell ref="AG14:AG15"/>
    <mergeCell ref="AG16:AG17"/>
    <mergeCell ref="AH14:AH15"/>
    <mergeCell ref="AH16:AH17"/>
    <mergeCell ref="AU18:AU19"/>
    <mergeCell ref="V20:V21"/>
    <mergeCell ref="AA20:AA21"/>
    <mergeCell ref="AB20:AB21"/>
    <mergeCell ref="AU20:AU21"/>
    <mergeCell ref="V18:V19"/>
    <mergeCell ref="AA18:AA19"/>
    <mergeCell ref="AB18:AB19"/>
    <mergeCell ref="I18:I19"/>
    <mergeCell ref="J18:J19"/>
    <mergeCell ref="O18:O19"/>
    <mergeCell ref="P18:P19"/>
    <mergeCell ref="U18:U19"/>
    <mergeCell ref="AG18:AG19"/>
    <mergeCell ref="AG20:AG21"/>
    <mergeCell ref="AH18:AH19"/>
    <mergeCell ref="AH20:AH21"/>
    <mergeCell ref="AU22:AU23"/>
    <mergeCell ref="I24:I25"/>
    <mergeCell ref="J24:J25"/>
    <mergeCell ref="O24:O25"/>
    <mergeCell ref="P24:P25"/>
    <mergeCell ref="U24:U25"/>
    <mergeCell ref="V24:V25"/>
    <mergeCell ref="AA24:AA25"/>
    <mergeCell ref="AB24:AB25"/>
    <mergeCell ref="AU24:AU25"/>
    <mergeCell ref="V22:V23"/>
    <mergeCell ref="AA22:AA23"/>
    <mergeCell ref="AB22:AB23"/>
    <mergeCell ref="I22:I23"/>
    <mergeCell ref="J22:J23"/>
    <mergeCell ref="O22:O23"/>
    <mergeCell ref="P22:P23"/>
    <mergeCell ref="U22:U23"/>
    <mergeCell ref="AG22:AG23"/>
    <mergeCell ref="AG24:AG25"/>
    <mergeCell ref="AH22:AH23"/>
    <mergeCell ref="AH24:AH25"/>
    <mergeCell ref="AU26:AU27"/>
    <mergeCell ref="I28:I29"/>
    <mergeCell ref="J28:J29"/>
    <mergeCell ref="O28:O29"/>
    <mergeCell ref="P28:P29"/>
    <mergeCell ref="U28:U29"/>
    <mergeCell ref="V28:V29"/>
    <mergeCell ref="AA28:AA29"/>
    <mergeCell ref="AB28:AB29"/>
    <mergeCell ref="AU28:AU29"/>
    <mergeCell ref="V26:V27"/>
    <mergeCell ref="AA26:AA27"/>
    <mergeCell ref="AB26:AB27"/>
    <mergeCell ref="I26:I27"/>
    <mergeCell ref="J26:J27"/>
    <mergeCell ref="O26:O27"/>
    <mergeCell ref="P26:P27"/>
    <mergeCell ref="U26:U27"/>
    <mergeCell ref="AG26:AG27"/>
    <mergeCell ref="AG28:AG29"/>
    <mergeCell ref="AH26:AH27"/>
    <mergeCell ref="AH28:AH29"/>
    <mergeCell ref="AS28:AS29"/>
    <mergeCell ref="AT28:AT29"/>
    <mergeCell ref="AS26:AS27"/>
    <mergeCell ref="AT26:AT27"/>
    <mergeCell ref="AU30:AU31"/>
    <mergeCell ref="I32:I33"/>
    <mergeCell ref="J32:J33"/>
    <mergeCell ref="O32:O33"/>
    <mergeCell ref="P32:P33"/>
    <mergeCell ref="U32:U33"/>
    <mergeCell ref="V32:V33"/>
    <mergeCell ref="AA32:AA33"/>
    <mergeCell ref="AB32:AB33"/>
    <mergeCell ref="AU32:AU33"/>
    <mergeCell ref="V30:V31"/>
    <mergeCell ref="AA30:AA31"/>
    <mergeCell ref="AB30:AB31"/>
    <mergeCell ref="I30:I31"/>
    <mergeCell ref="J30:J31"/>
    <mergeCell ref="O30:O31"/>
    <mergeCell ref="P30:P31"/>
    <mergeCell ref="U30:U31"/>
    <mergeCell ref="AG30:AG31"/>
    <mergeCell ref="AG32:AG33"/>
    <mergeCell ref="AM32:AM33"/>
    <mergeCell ref="AN32:AN33"/>
    <mergeCell ref="AS30:AS31"/>
    <mergeCell ref="AT30:AT31"/>
    <mergeCell ref="AS32:AS33"/>
    <mergeCell ref="AT32:AT33"/>
    <mergeCell ref="AH30:AH31"/>
    <mergeCell ref="AH32:AH33"/>
    <mergeCell ref="AU34:AU35"/>
    <mergeCell ref="I36:I37"/>
    <mergeCell ref="J36:J37"/>
    <mergeCell ref="O36:O37"/>
    <mergeCell ref="P36:P37"/>
    <mergeCell ref="U36:U37"/>
    <mergeCell ref="V36:V37"/>
    <mergeCell ref="AA36:AA37"/>
    <mergeCell ref="AB36:AB37"/>
    <mergeCell ref="AU36:AU37"/>
    <mergeCell ref="V34:V35"/>
    <mergeCell ref="AA34:AA35"/>
    <mergeCell ref="AB34:AB35"/>
    <mergeCell ref="I34:I35"/>
    <mergeCell ref="J34:J35"/>
    <mergeCell ref="O34:O35"/>
    <mergeCell ref="P34:P35"/>
    <mergeCell ref="U34:U35"/>
    <mergeCell ref="AG34:AG35"/>
    <mergeCell ref="AG36:AG37"/>
    <mergeCell ref="AM34:AM35"/>
    <mergeCell ref="AN34:AN35"/>
    <mergeCell ref="AM36:AM37"/>
    <mergeCell ref="AN36:AN37"/>
    <mergeCell ref="AS34:AS35"/>
    <mergeCell ref="AT34:AT35"/>
    <mergeCell ref="AS36:AS37"/>
    <mergeCell ref="AT36:AT37"/>
    <mergeCell ref="AU38:AU39"/>
    <mergeCell ref="I40:I41"/>
    <mergeCell ref="J40:J41"/>
    <mergeCell ref="O40:O41"/>
    <mergeCell ref="P40:P41"/>
    <mergeCell ref="U40:U41"/>
    <mergeCell ref="V40:V41"/>
    <mergeCell ref="AA40:AA41"/>
    <mergeCell ref="AB40:AB41"/>
    <mergeCell ref="AU40:AU41"/>
    <mergeCell ref="V38:V39"/>
    <mergeCell ref="AA38:AA39"/>
    <mergeCell ref="AB38:AB39"/>
    <mergeCell ref="I38:I39"/>
    <mergeCell ref="J38:J39"/>
    <mergeCell ref="O38:O39"/>
    <mergeCell ref="P38:P39"/>
    <mergeCell ref="U38:U39"/>
    <mergeCell ref="AG38:AG39"/>
    <mergeCell ref="AG40:AG41"/>
    <mergeCell ref="AM38:AM39"/>
    <mergeCell ref="AN38:AN39"/>
    <mergeCell ref="AM40:AM41"/>
    <mergeCell ref="AN40:AN41"/>
    <mergeCell ref="AS38:AS39"/>
    <mergeCell ref="AT38:AT39"/>
    <mergeCell ref="AS40:AS41"/>
    <mergeCell ref="AT40:AT41"/>
    <mergeCell ref="AH38:AH39"/>
    <mergeCell ref="AU42:AU43"/>
    <mergeCell ref="I44:I45"/>
    <mergeCell ref="J44:J45"/>
    <mergeCell ref="O44:O45"/>
    <mergeCell ref="P44:P45"/>
    <mergeCell ref="U44:U45"/>
    <mergeCell ref="V44:V45"/>
    <mergeCell ref="AA44:AA45"/>
    <mergeCell ref="AB44:AB45"/>
    <mergeCell ref="AU44:AU45"/>
    <mergeCell ref="V42:V43"/>
    <mergeCell ref="AA42:AA43"/>
    <mergeCell ref="AB42:AB43"/>
    <mergeCell ref="I42:I43"/>
    <mergeCell ref="J42:J43"/>
    <mergeCell ref="O42:O43"/>
    <mergeCell ref="P42:P43"/>
    <mergeCell ref="U42:U43"/>
    <mergeCell ref="AG42:AG43"/>
    <mergeCell ref="AG44:AG45"/>
    <mergeCell ref="AM42:AM43"/>
    <mergeCell ref="AN42:AN43"/>
    <mergeCell ref="AM44:AM45"/>
    <mergeCell ref="AN44:AN45"/>
    <mergeCell ref="AS42:AS43"/>
    <mergeCell ref="AT42:AT43"/>
    <mergeCell ref="AS44:AS45"/>
    <mergeCell ref="AT44:AT45"/>
    <mergeCell ref="AU46:AU47"/>
    <mergeCell ref="I48:I49"/>
    <mergeCell ref="J48:J49"/>
    <mergeCell ref="O48:O49"/>
    <mergeCell ref="P48:P49"/>
    <mergeCell ref="U48:U49"/>
    <mergeCell ref="V48:V49"/>
    <mergeCell ref="AA48:AA49"/>
    <mergeCell ref="AB48:AB49"/>
    <mergeCell ref="AU48:AU49"/>
    <mergeCell ref="V46:V47"/>
    <mergeCell ref="AA46:AA47"/>
    <mergeCell ref="AB46:AB47"/>
    <mergeCell ref="I46:I47"/>
    <mergeCell ref="J46:J47"/>
    <mergeCell ref="O46:O47"/>
    <mergeCell ref="P46:P47"/>
    <mergeCell ref="U46:U47"/>
    <mergeCell ref="AG46:AG47"/>
    <mergeCell ref="AG48:AG49"/>
    <mergeCell ref="AM46:AM47"/>
    <mergeCell ref="AN46:AN47"/>
    <mergeCell ref="AM48:AM49"/>
    <mergeCell ref="AN48:AN49"/>
    <mergeCell ref="AS46:AS47"/>
    <mergeCell ref="AT46:AT47"/>
    <mergeCell ref="AS48:AS49"/>
    <mergeCell ref="AT48:AT49"/>
    <mergeCell ref="AU50:AU51"/>
    <mergeCell ref="I52:I53"/>
    <mergeCell ref="J52:J53"/>
    <mergeCell ref="O52:O53"/>
    <mergeCell ref="P52:P53"/>
    <mergeCell ref="U52:U53"/>
    <mergeCell ref="V52:V53"/>
    <mergeCell ref="AA52:AA53"/>
    <mergeCell ref="AB52:AB53"/>
    <mergeCell ref="AU52:AU53"/>
    <mergeCell ref="V50:V51"/>
    <mergeCell ref="AA50:AA51"/>
    <mergeCell ref="AB50:AB51"/>
    <mergeCell ref="I50:I51"/>
    <mergeCell ref="J50:J51"/>
    <mergeCell ref="O50:O51"/>
    <mergeCell ref="P50:P51"/>
    <mergeCell ref="U50:U51"/>
    <mergeCell ref="AG50:AG51"/>
    <mergeCell ref="AG52:AG53"/>
    <mergeCell ref="AM50:AM51"/>
    <mergeCell ref="AN50:AN51"/>
    <mergeCell ref="AM52:AM53"/>
    <mergeCell ref="AN52:AN53"/>
    <mergeCell ref="AS50:AS51"/>
    <mergeCell ref="AT50:AT51"/>
    <mergeCell ref="AS52:AS53"/>
    <mergeCell ref="AT52:AT53"/>
    <mergeCell ref="AU54:AU55"/>
    <mergeCell ref="I56:I57"/>
    <mergeCell ref="J56:J57"/>
    <mergeCell ref="O56:O57"/>
    <mergeCell ref="P56:P57"/>
    <mergeCell ref="U56:U57"/>
    <mergeCell ref="V56:V57"/>
    <mergeCell ref="AA56:AA57"/>
    <mergeCell ref="AB56:AB57"/>
    <mergeCell ref="AU56:AU57"/>
    <mergeCell ref="V54:V55"/>
    <mergeCell ref="AA54:AA55"/>
    <mergeCell ref="AB54:AB55"/>
    <mergeCell ref="I54:I55"/>
    <mergeCell ref="J54:J55"/>
    <mergeCell ref="O54:O55"/>
    <mergeCell ref="P54:P55"/>
    <mergeCell ref="U54:U55"/>
    <mergeCell ref="AG54:AG55"/>
    <mergeCell ref="AG56:AG57"/>
    <mergeCell ref="AM54:AM55"/>
    <mergeCell ref="AN54:AN55"/>
    <mergeCell ref="AM56:AM57"/>
    <mergeCell ref="AN56:AN57"/>
    <mergeCell ref="AS54:AS55"/>
    <mergeCell ref="AT54:AT55"/>
    <mergeCell ref="AS56:AS57"/>
    <mergeCell ref="AT56:AT57"/>
    <mergeCell ref="AU58:AU59"/>
    <mergeCell ref="I60:I61"/>
    <mergeCell ref="J60:J61"/>
    <mergeCell ref="O60:O61"/>
    <mergeCell ref="P60:P61"/>
    <mergeCell ref="U60:U61"/>
    <mergeCell ref="V60:V61"/>
    <mergeCell ref="AA60:AA61"/>
    <mergeCell ref="AB60:AB61"/>
    <mergeCell ref="AU60:AU61"/>
    <mergeCell ref="V58:V59"/>
    <mergeCell ref="AA58:AA59"/>
    <mergeCell ref="AB58:AB59"/>
    <mergeCell ref="I58:I59"/>
    <mergeCell ref="J58:J59"/>
    <mergeCell ref="O58:O59"/>
    <mergeCell ref="P58:P59"/>
    <mergeCell ref="U58:U59"/>
    <mergeCell ref="AG58:AG59"/>
    <mergeCell ref="AG60:AG61"/>
    <mergeCell ref="AM58:AM59"/>
    <mergeCell ref="AN58:AN59"/>
    <mergeCell ref="AM60:AM61"/>
    <mergeCell ref="AN60:AN61"/>
    <mergeCell ref="AS58:AS59"/>
    <mergeCell ref="AT58:AT59"/>
    <mergeCell ref="AS60:AS61"/>
    <mergeCell ref="AT60:AT61"/>
    <mergeCell ref="AU62:AU63"/>
    <mergeCell ref="I64:I65"/>
    <mergeCell ref="J64:J65"/>
    <mergeCell ref="O64:O65"/>
    <mergeCell ref="P64:P65"/>
    <mergeCell ref="U64:U65"/>
    <mergeCell ref="V64:V65"/>
    <mergeCell ref="AA64:AA65"/>
    <mergeCell ref="AB64:AB65"/>
    <mergeCell ref="AU64:AU65"/>
    <mergeCell ref="V62:V63"/>
    <mergeCell ref="AA62:AA63"/>
    <mergeCell ref="AB62:AB63"/>
    <mergeCell ref="I62:I63"/>
    <mergeCell ref="J62:J63"/>
    <mergeCell ref="O62:O63"/>
    <mergeCell ref="P62:P63"/>
    <mergeCell ref="U62:U63"/>
    <mergeCell ref="AG62:AG63"/>
    <mergeCell ref="AG64:AG65"/>
    <mergeCell ref="AM62:AM63"/>
    <mergeCell ref="AN62:AN63"/>
    <mergeCell ref="AM64:AM65"/>
    <mergeCell ref="AN64:AN65"/>
    <mergeCell ref="AS62:AS63"/>
    <mergeCell ref="AT62:AT63"/>
    <mergeCell ref="AS64:AS65"/>
    <mergeCell ref="AT64:AT65"/>
    <mergeCell ref="AU66:AU67"/>
    <mergeCell ref="I68:I69"/>
    <mergeCell ref="J68:J69"/>
    <mergeCell ref="O68:O69"/>
    <mergeCell ref="P68:P69"/>
    <mergeCell ref="U68:U69"/>
    <mergeCell ref="V68:V69"/>
    <mergeCell ref="AA68:AA69"/>
    <mergeCell ref="AB68:AB69"/>
    <mergeCell ref="AU68:AU69"/>
    <mergeCell ref="V66:V67"/>
    <mergeCell ref="AA66:AA67"/>
    <mergeCell ref="AB66:AB67"/>
    <mergeCell ref="I66:I67"/>
    <mergeCell ref="J66:J67"/>
    <mergeCell ref="O66:O67"/>
    <mergeCell ref="P66:P67"/>
    <mergeCell ref="U66:U67"/>
    <mergeCell ref="AG66:AG67"/>
    <mergeCell ref="AG68:AG69"/>
    <mergeCell ref="AH66:AH67"/>
    <mergeCell ref="AH68:AH69"/>
    <mergeCell ref="AM66:AM67"/>
    <mergeCell ref="AN66:AN67"/>
    <mergeCell ref="AM68:AM69"/>
    <mergeCell ref="AN68:AN69"/>
    <mergeCell ref="AS66:AS67"/>
    <mergeCell ref="AT66:AT67"/>
    <mergeCell ref="AS68:AS69"/>
    <mergeCell ref="AU70:AU71"/>
    <mergeCell ref="I72:I73"/>
    <mergeCell ref="J72:J73"/>
    <mergeCell ref="O72:O73"/>
    <mergeCell ref="P72:P73"/>
    <mergeCell ref="U72:U73"/>
    <mergeCell ref="V72:V73"/>
    <mergeCell ref="AA72:AA73"/>
    <mergeCell ref="AB72:AB73"/>
    <mergeCell ref="AU72:AU73"/>
    <mergeCell ref="V70:V71"/>
    <mergeCell ref="AA70:AA71"/>
    <mergeCell ref="AB70:AB71"/>
    <mergeCell ref="I70:I71"/>
    <mergeCell ref="J70:J71"/>
    <mergeCell ref="O70:O71"/>
    <mergeCell ref="P70:P71"/>
    <mergeCell ref="U70:U71"/>
    <mergeCell ref="AG70:AG71"/>
    <mergeCell ref="AG72:AG73"/>
    <mergeCell ref="AH70:AH71"/>
    <mergeCell ref="AH72:AH73"/>
    <mergeCell ref="AM70:AM71"/>
    <mergeCell ref="AN70:AN71"/>
    <mergeCell ref="AM72:AM73"/>
    <mergeCell ref="AN72:AN73"/>
    <mergeCell ref="AU74:AU75"/>
    <mergeCell ref="I76:I77"/>
    <mergeCell ref="J76:J77"/>
    <mergeCell ref="O76:O77"/>
    <mergeCell ref="P76:P77"/>
    <mergeCell ref="U76:U77"/>
    <mergeCell ref="V76:V77"/>
    <mergeCell ref="AA76:AA77"/>
    <mergeCell ref="AB76:AB77"/>
    <mergeCell ref="AU76:AU77"/>
    <mergeCell ref="V74:V75"/>
    <mergeCell ref="AA74:AA75"/>
    <mergeCell ref="AB74:AB75"/>
    <mergeCell ref="I74:I75"/>
    <mergeCell ref="J74:J75"/>
    <mergeCell ref="O74:O75"/>
    <mergeCell ref="P74:P75"/>
    <mergeCell ref="U74:U75"/>
    <mergeCell ref="AG74:AG75"/>
    <mergeCell ref="AG76:AG77"/>
    <mergeCell ref="AH74:AH75"/>
    <mergeCell ref="AH76:AH77"/>
    <mergeCell ref="AM74:AM75"/>
    <mergeCell ref="AN74:AN75"/>
    <mergeCell ref="AM76:AM77"/>
    <mergeCell ref="AN76:AN77"/>
    <mergeCell ref="AU78:AU79"/>
    <mergeCell ref="I80:I81"/>
    <mergeCell ref="J80:J81"/>
    <mergeCell ref="O80:O81"/>
    <mergeCell ref="P80:P81"/>
    <mergeCell ref="U80:U81"/>
    <mergeCell ref="V80:V81"/>
    <mergeCell ref="AA80:AA81"/>
    <mergeCell ref="AB80:AB81"/>
    <mergeCell ref="AU80:AU81"/>
    <mergeCell ref="V78:V79"/>
    <mergeCell ref="AA78:AA79"/>
    <mergeCell ref="AB78:AB79"/>
    <mergeCell ref="I78:I79"/>
    <mergeCell ref="J78:J79"/>
    <mergeCell ref="O78:O79"/>
    <mergeCell ref="P78:P79"/>
    <mergeCell ref="U78:U79"/>
    <mergeCell ref="AG78:AG79"/>
    <mergeCell ref="AG80:AG81"/>
    <mergeCell ref="AH78:AH79"/>
    <mergeCell ref="AH80:AH81"/>
    <mergeCell ref="AM78:AM79"/>
    <mergeCell ref="AN78:AN79"/>
    <mergeCell ref="AM80:AM81"/>
    <mergeCell ref="AN80:AN81"/>
    <mergeCell ref="AU82:AU83"/>
    <mergeCell ref="I84:I85"/>
    <mergeCell ref="J84:J85"/>
    <mergeCell ref="O84:O85"/>
    <mergeCell ref="P84:P85"/>
    <mergeCell ref="U84:U85"/>
    <mergeCell ref="V84:V85"/>
    <mergeCell ref="AA84:AA85"/>
    <mergeCell ref="AB84:AB85"/>
    <mergeCell ref="AU84:AU85"/>
    <mergeCell ref="V82:V83"/>
    <mergeCell ref="AA82:AA83"/>
    <mergeCell ref="AB82:AB83"/>
    <mergeCell ref="I82:I83"/>
    <mergeCell ref="J82:J83"/>
    <mergeCell ref="O82:O83"/>
    <mergeCell ref="P82:P83"/>
    <mergeCell ref="U82:U83"/>
    <mergeCell ref="AG82:AG83"/>
    <mergeCell ref="AG84:AG85"/>
    <mergeCell ref="AH82:AH83"/>
    <mergeCell ref="AH84:AH85"/>
    <mergeCell ref="AM82:AM83"/>
    <mergeCell ref="AN82:AN83"/>
    <mergeCell ref="AM84:AM85"/>
    <mergeCell ref="AN84:AN85"/>
    <mergeCell ref="AT84:AT85"/>
    <mergeCell ref="AU86:AU87"/>
    <mergeCell ref="I88:I89"/>
    <mergeCell ref="J88:J89"/>
    <mergeCell ref="O88:O89"/>
    <mergeCell ref="P88:P89"/>
    <mergeCell ref="U88:U89"/>
    <mergeCell ref="V88:V89"/>
    <mergeCell ref="AA88:AA89"/>
    <mergeCell ref="AB88:AB89"/>
    <mergeCell ref="AU88:AU89"/>
    <mergeCell ref="V86:V87"/>
    <mergeCell ref="AA86:AA87"/>
    <mergeCell ref="AB86:AB87"/>
    <mergeCell ref="I86:I87"/>
    <mergeCell ref="J86:J87"/>
    <mergeCell ref="O86:O87"/>
    <mergeCell ref="P86:P87"/>
    <mergeCell ref="U86:U87"/>
    <mergeCell ref="AG86:AG87"/>
    <mergeCell ref="AG88:AG89"/>
    <mergeCell ref="AH86:AH87"/>
    <mergeCell ref="AH88:AH89"/>
    <mergeCell ref="AM86:AM87"/>
    <mergeCell ref="AN86:AN87"/>
    <mergeCell ref="AM88:AM89"/>
    <mergeCell ref="AN88:AN89"/>
    <mergeCell ref="AS86:AS87"/>
    <mergeCell ref="AT86:AT87"/>
    <mergeCell ref="AU90:AU91"/>
    <mergeCell ref="I92:I93"/>
    <mergeCell ref="J92:J93"/>
    <mergeCell ref="O92:O93"/>
    <mergeCell ref="P92:P93"/>
    <mergeCell ref="U92:U93"/>
    <mergeCell ref="V92:V93"/>
    <mergeCell ref="AA92:AA93"/>
    <mergeCell ref="AB92:AB93"/>
    <mergeCell ref="AU92:AU93"/>
    <mergeCell ref="V90:V91"/>
    <mergeCell ref="AA90:AA91"/>
    <mergeCell ref="AB90:AB91"/>
    <mergeCell ref="I90:I91"/>
    <mergeCell ref="J90:J91"/>
    <mergeCell ref="O90:O91"/>
    <mergeCell ref="P90:P91"/>
    <mergeCell ref="U90:U91"/>
    <mergeCell ref="AG90:AG91"/>
    <mergeCell ref="AG92:AG93"/>
    <mergeCell ref="AH90:AH91"/>
    <mergeCell ref="AH92:AH93"/>
    <mergeCell ref="AM90:AM91"/>
    <mergeCell ref="AN90:AN91"/>
    <mergeCell ref="AM92:AM93"/>
    <mergeCell ref="AN92:AN93"/>
    <mergeCell ref="AU94:AU95"/>
    <mergeCell ref="I96:I97"/>
    <mergeCell ref="J96:J97"/>
    <mergeCell ref="O96:O97"/>
    <mergeCell ref="P96:P97"/>
    <mergeCell ref="U96:U97"/>
    <mergeCell ref="V96:V97"/>
    <mergeCell ref="AA96:AA97"/>
    <mergeCell ref="AB96:AB97"/>
    <mergeCell ref="AU96:AU97"/>
    <mergeCell ref="V94:V95"/>
    <mergeCell ref="AA94:AA95"/>
    <mergeCell ref="AB94:AB95"/>
    <mergeCell ref="I94:I95"/>
    <mergeCell ref="J94:J95"/>
    <mergeCell ref="O94:O95"/>
    <mergeCell ref="P94:P95"/>
    <mergeCell ref="U94:U95"/>
    <mergeCell ref="AG94:AG95"/>
    <mergeCell ref="AG96:AG97"/>
    <mergeCell ref="AH94:AH95"/>
    <mergeCell ref="AH96:AH97"/>
    <mergeCell ref="AM94:AM95"/>
    <mergeCell ref="AN94:AN95"/>
    <mergeCell ref="AM96:AM97"/>
    <mergeCell ref="AN96:AN97"/>
    <mergeCell ref="AU98:AU99"/>
    <mergeCell ref="I100:I101"/>
    <mergeCell ref="J100:J101"/>
    <mergeCell ref="O100:O101"/>
    <mergeCell ref="P100:P101"/>
    <mergeCell ref="U100:U101"/>
    <mergeCell ref="V100:V101"/>
    <mergeCell ref="AA100:AA101"/>
    <mergeCell ref="AB100:AB101"/>
    <mergeCell ref="AU100:AU101"/>
    <mergeCell ref="V98:V99"/>
    <mergeCell ref="AA98:AA99"/>
    <mergeCell ref="AB98:AB99"/>
    <mergeCell ref="I98:I99"/>
    <mergeCell ref="J98:J99"/>
    <mergeCell ref="O98:O99"/>
    <mergeCell ref="P98:P99"/>
    <mergeCell ref="U98:U99"/>
    <mergeCell ref="AG98:AG99"/>
    <mergeCell ref="AG100:AG101"/>
    <mergeCell ref="AH98:AH99"/>
    <mergeCell ref="AH100:AH101"/>
    <mergeCell ref="AM98:AM99"/>
    <mergeCell ref="AN98:AN99"/>
    <mergeCell ref="AM100:AM101"/>
    <mergeCell ref="AN100:AN101"/>
    <mergeCell ref="AU102:AU103"/>
    <mergeCell ref="V102:V103"/>
    <mergeCell ref="AA102:AA103"/>
    <mergeCell ref="AB102:AB103"/>
    <mergeCell ref="I102:I103"/>
    <mergeCell ref="J102:J103"/>
    <mergeCell ref="O102:O103"/>
    <mergeCell ref="P102:P103"/>
    <mergeCell ref="U102:U103"/>
    <mergeCell ref="AG102:AG103"/>
    <mergeCell ref="AH102:AH103"/>
    <mergeCell ref="AM102:AM103"/>
    <mergeCell ref="AN102:AN103"/>
    <mergeCell ref="AU106:AU107"/>
    <mergeCell ref="I108:I109"/>
    <mergeCell ref="J108:J109"/>
    <mergeCell ref="O108:O109"/>
    <mergeCell ref="P108:P109"/>
    <mergeCell ref="U108:U109"/>
    <mergeCell ref="V108:V109"/>
    <mergeCell ref="AA108:AA109"/>
    <mergeCell ref="AB108:AB109"/>
    <mergeCell ref="AU108:AU109"/>
    <mergeCell ref="V106:V107"/>
    <mergeCell ref="AA106:AA107"/>
    <mergeCell ref="AB106:AB107"/>
    <mergeCell ref="AN108:AN109"/>
    <mergeCell ref="AU104:AU105"/>
    <mergeCell ref="U104:U105"/>
    <mergeCell ref="V104:V105"/>
    <mergeCell ref="AA104:AA105"/>
    <mergeCell ref="AB104:AB105"/>
    <mergeCell ref="AU110:AU111"/>
    <mergeCell ref="I112:I113"/>
    <mergeCell ref="J112:J113"/>
    <mergeCell ref="O112:O113"/>
    <mergeCell ref="P112:P113"/>
    <mergeCell ref="U112:U113"/>
    <mergeCell ref="V112:V113"/>
    <mergeCell ref="AA112:AA113"/>
    <mergeCell ref="AB112:AB113"/>
    <mergeCell ref="AU112:AU113"/>
    <mergeCell ref="V110:V111"/>
    <mergeCell ref="AA110:AA111"/>
    <mergeCell ref="AB110:AB111"/>
    <mergeCell ref="I110:I111"/>
    <mergeCell ref="J110:J111"/>
    <mergeCell ref="O110:O111"/>
    <mergeCell ref="P110:P111"/>
    <mergeCell ref="U110:U111"/>
    <mergeCell ref="AG110:AG111"/>
    <mergeCell ref="AG112:AG113"/>
    <mergeCell ref="AH110:AH111"/>
    <mergeCell ref="AH112:AH113"/>
    <mergeCell ref="AM110:AM111"/>
    <mergeCell ref="AN110:AN111"/>
    <mergeCell ref="AM112:AM113"/>
    <mergeCell ref="AN112:AN113"/>
    <mergeCell ref="AS112:AS113"/>
    <mergeCell ref="AT112:AT113"/>
    <mergeCell ref="AU114:AU115"/>
    <mergeCell ref="I116:I117"/>
    <mergeCell ref="J116:J117"/>
    <mergeCell ref="O116:O117"/>
    <mergeCell ref="P116:P117"/>
    <mergeCell ref="U116:U117"/>
    <mergeCell ref="V116:V117"/>
    <mergeCell ref="AA116:AA117"/>
    <mergeCell ref="AB116:AB117"/>
    <mergeCell ref="AU116:AU117"/>
    <mergeCell ref="V114:V115"/>
    <mergeCell ref="AA114:AA115"/>
    <mergeCell ref="AB114:AB115"/>
    <mergeCell ref="I114:I115"/>
    <mergeCell ref="J114:J115"/>
    <mergeCell ref="O114:O115"/>
    <mergeCell ref="P114:P115"/>
    <mergeCell ref="U114:U115"/>
    <mergeCell ref="AG114:AG115"/>
    <mergeCell ref="AG116:AG117"/>
    <mergeCell ref="AH114:AH115"/>
    <mergeCell ref="AH116:AH117"/>
    <mergeCell ref="AM114:AM115"/>
    <mergeCell ref="AN114:AN115"/>
    <mergeCell ref="AM116:AM117"/>
    <mergeCell ref="AN116:AN117"/>
    <mergeCell ref="AS114:AS115"/>
    <mergeCell ref="AT114:AT115"/>
    <mergeCell ref="AS116:AS117"/>
    <mergeCell ref="AT116:AT117"/>
    <mergeCell ref="I120:I121"/>
    <mergeCell ref="J120:J121"/>
    <mergeCell ref="O120:O121"/>
    <mergeCell ref="P120:P121"/>
    <mergeCell ref="U120:U121"/>
    <mergeCell ref="V120:V121"/>
    <mergeCell ref="AA120:AA121"/>
    <mergeCell ref="AB120:AB121"/>
    <mergeCell ref="AU120:AU121"/>
    <mergeCell ref="V118:V119"/>
    <mergeCell ref="AA118:AA119"/>
    <mergeCell ref="AB118:AB119"/>
    <mergeCell ref="I118:I119"/>
    <mergeCell ref="J118:J119"/>
    <mergeCell ref="O118:O119"/>
    <mergeCell ref="P118:P119"/>
    <mergeCell ref="U118:U119"/>
    <mergeCell ref="AG118:AG119"/>
    <mergeCell ref="AG120:AG121"/>
    <mergeCell ref="AH118:AH119"/>
    <mergeCell ref="AH120:AH121"/>
    <mergeCell ref="AM118:AM119"/>
    <mergeCell ref="AN118:AN119"/>
    <mergeCell ref="AM120:AM121"/>
    <mergeCell ref="AN120:AN121"/>
    <mergeCell ref="AS118:AS119"/>
    <mergeCell ref="AT118:AT119"/>
    <mergeCell ref="AS120:AS121"/>
    <mergeCell ref="AT120:AT121"/>
    <mergeCell ref="V122:V123"/>
    <mergeCell ref="AA122:AA123"/>
    <mergeCell ref="AB122:AB123"/>
    <mergeCell ref="I122:I123"/>
    <mergeCell ref="J122:J123"/>
    <mergeCell ref="O122:O123"/>
    <mergeCell ref="P122:P123"/>
    <mergeCell ref="U122:U123"/>
    <mergeCell ref="AG122:AG123"/>
    <mergeCell ref="AG124:AG125"/>
    <mergeCell ref="AH122:AH123"/>
    <mergeCell ref="AH124:AH125"/>
    <mergeCell ref="AM122:AM123"/>
    <mergeCell ref="AN122:AN123"/>
    <mergeCell ref="AM124:AM125"/>
    <mergeCell ref="AN124:AN125"/>
    <mergeCell ref="AS124:AS125"/>
    <mergeCell ref="AS122:AS123"/>
    <mergeCell ref="P128:P129"/>
    <mergeCell ref="U128:U129"/>
    <mergeCell ref="V128:V129"/>
    <mergeCell ref="AA128:AA129"/>
    <mergeCell ref="AB128:AB129"/>
    <mergeCell ref="AU128:AU129"/>
    <mergeCell ref="V126:V127"/>
    <mergeCell ref="AA126:AA127"/>
    <mergeCell ref="AB126:AB127"/>
    <mergeCell ref="I126:I127"/>
    <mergeCell ref="J126:J127"/>
    <mergeCell ref="O126:O127"/>
    <mergeCell ref="P126:P127"/>
    <mergeCell ref="U126:U127"/>
    <mergeCell ref="AG126:AG127"/>
    <mergeCell ref="AG128:AG129"/>
    <mergeCell ref="AH126:AH127"/>
    <mergeCell ref="AH128:AH129"/>
    <mergeCell ref="AM126:AM127"/>
    <mergeCell ref="AN126:AN127"/>
    <mergeCell ref="AM128:AM129"/>
    <mergeCell ref="AN128:AN129"/>
    <mergeCell ref="AS126:AS127"/>
    <mergeCell ref="AT126:AT127"/>
    <mergeCell ref="AS128:AS129"/>
    <mergeCell ref="AT128:AT129"/>
    <mergeCell ref="I132:I133"/>
    <mergeCell ref="J132:J133"/>
    <mergeCell ref="O132:O133"/>
    <mergeCell ref="P132:P133"/>
    <mergeCell ref="U132:U133"/>
    <mergeCell ref="V132:V133"/>
    <mergeCell ref="AA132:AA133"/>
    <mergeCell ref="AB132:AB133"/>
    <mergeCell ref="AU132:AU133"/>
    <mergeCell ref="V130:V131"/>
    <mergeCell ref="AA130:AA131"/>
    <mergeCell ref="AB130:AB131"/>
    <mergeCell ref="I130:I131"/>
    <mergeCell ref="J130:J131"/>
    <mergeCell ref="O130:O131"/>
    <mergeCell ref="P130:P131"/>
    <mergeCell ref="U130:U131"/>
    <mergeCell ref="AG130:AG131"/>
    <mergeCell ref="AG132:AG133"/>
    <mergeCell ref="AH130:AH131"/>
    <mergeCell ref="AH132:AH133"/>
    <mergeCell ref="AM130:AM131"/>
    <mergeCell ref="AN130:AN131"/>
    <mergeCell ref="AM132:AM133"/>
    <mergeCell ref="AN132:AN133"/>
    <mergeCell ref="AS130:AS131"/>
    <mergeCell ref="AT130:AT131"/>
    <mergeCell ref="AS132:AS133"/>
    <mergeCell ref="AT132:AT133"/>
    <mergeCell ref="I136:I137"/>
    <mergeCell ref="J136:J137"/>
    <mergeCell ref="O136:O137"/>
    <mergeCell ref="P136:P137"/>
    <mergeCell ref="U136:U137"/>
    <mergeCell ref="V136:V137"/>
    <mergeCell ref="AA136:AA137"/>
    <mergeCell ref="AB136:AB137"/>
    <mergeCell ref="AU136:AU137"/>
    <mergeCell ref="V134:V135"/>
    <mergeCell ref="AA134:AA135"/>
    <mergeCell ref="AB134:AB135"/>
    <mergeCell ref="I134:I135"/>
    <mergeCell ref="J134:J135"/>
    <mergeCell ref="O134:O135"/>
    <mergeCell ref="P134:P135"/>
    <mergeCell ref="U134:U135"/>
    <mergeCell ref="AG134:AG135"/>
    <mergeCell ref="AG136:AG137"/>
    <mergeCell ref="AH134:AH135"/>
    <mergeCell ref="AH136:AH137"/>
    <mergeCell ref="AM134:AM135"/>
    <mergeCell ref="AN134:AN135"/>
    <mergeCell ref="AM136:AM137"/>
    <mergeCell ref="AN136:AN137"/>
    <mergeCell ref="AS134:AS135"/>
    <mergeCell ref="AT134:AT135"/>
    <mergeCell ref="AS136:AS137"/>
    <mergeCell ref="AT136:AT137"/>
    <mergeCell ref="I140:I141"/>
    <mergeCell ref="J140:J141"/>
    <mergeCell ref="O140:O141"/>
    <mergeCell ref="P140:P141"/>
    <mergeCell ref="U140:U141"/>
    <mergeCell ref="V140:V141"/>
    <mergeCell ref="AA140:AA141"/>
    <mergeCell ref="AB140:AB141"/>
    <mergeCell ref="AU140:AU141"/>
    <mergeCell ref="V138:V139"/>
    <mergeCell ref="AA138:AA139"/>
    <mergeCell ref="AB138:AB139"/>
    <mergeCell ref="I138:I139"/>
    <mergeCell ref="J138:J139"/>
    <mergeCell ref="O138:O139"/>
    <mergeCell ref="P138:P139"/>
    <mergeCell ref="U138:U139"/>
    <mergeCell ref="AG138:AG139"/>
    <mergeCell ref="AG140:AG141"/>
    <mergeCell ref="AH138:AH139"/>
    <mergeCell ref="AH140:AH141"/>
    <mergeCell ref="AM138:AM139"/>
    <mergeCell ref="AN138:AN139"/>
    <mergeCell ref="AM140:AM141"/>
    <mergeCell ref="AN140:AN141"/>
    <mergeCell ref="AS138:AS139"/>
    <mergeCell ref="AT138:AT139"/>
    <mergeCell ref="AS140:AS141"/>
    <mergeCell ref="AT140:AT141"/>
    <mergeCell ref="I144:I145"/>
    <mergeCell ref="J144:J145"/>
    <mergeCell ref="O144:O145"/>
    <mergeCell ref="P144:P145"/>
    <mergeCell ref="U144:U145"/>
    <mergeCell ref="V144:V145"/>
    <mergeCell ref="AA144:AA145"/>
    <mergeCell ref="AB144:AB145"/>
    <mergeCell ref="AU144:AU145"/>
    <mergeCell ref="V142:V143"/>
    <mergeCell ref="AA142:AA143"/>
    <mergeCell ref="AB142:AB143"/>
    <mergeCell ref="I142:I143"/>
    <mergeCell ref="J142:J143"/>
    <mergeCell ref="O142:O143"/>
    <mergeCell ref="P142:P143"/>
    <mergeCell ref="U142:U143"/>
    <mergeCell ref="AG142:AG143"/>
    <mergeCell ref="AG144:AG145"/>
    <mergeCell ref="AH142:AH143"/>
    <mergeCell ref="AH144:AH145"/>
    <mergeCell ref="AM142:AM143"/>
    <mergeCell ref="AN142:AN143"/>
    <mergeCell ref="AM144:AM145"/>
    <mergeCell ref="AN144:AN145"/>
    <mergeCell ref="AS142:AS143"/>
    <mergeCell ref="AT142:AT143"/>
    <mergeCell ref="AS144:AS145"/>
    <mergeCell ref="AT144:AT145"/>
    <mergeCell ref="I148:I149"/>
    <mergeCell ref="J148:J149"/>
    <mergeCell ref="O148:O149"/>
    <mergeCell ref="P148:P149"/>
    <mergeCell ref="U148:U149"/>
    <mergeCell ref="V148:V149"/>
    <mergeCell ref="AA148:AA149"/>
    <mergeCell ref="AB148:AB149"/>
    <mergeCell ref="AU148:AU149"/>
    <mergeCell ref="V146:V147"/>
    <mergeCell ref="AA146:AA147"/>
    <mergeCell ref="AB146:AB147"/>
    <mergeCell ref="I146:I147"/>
    <mergeCell ref="J146:J147"/>
    <mergeCell ref="O146:O147"/>
    <mergeCell ref="P146:P147"/>
    <mergeCell ref="U146:U147"/>
    <mergeCell ref="AG146:AG147"/>
    <mergeCell ref="AG148:AG149"/>
    <mergeCell ref="AH146:AH147"/>
    <mergeCell ref="AH148:AH149"/>
    <mergeCell ref="AM146:AM147"/>
    <mergeCell ref="AN146:AN147"/>
    <mergeCell ref="AM148:AM149"/>
    <mergeCell ref="AN148:AN149"/>
    <mergeCell ref="AS146:AS147"/>
    <mergeCell ref="AT146:AT147"/>
    <mergeCell ref="AS148:AS149"/>
    <mergeCell ref="AT148:AT149"/>
    <mergeCell ref="I152:I153"/>
    <mergeCell ref="J152:J153"/>
    <mergeCell ref="O152:O153"/>
    <mergeCell ref="P152:P153"/>
    <mergeCell ref="U152:U153"/>
    <mergeCell ref="V152:V153"/>
    <mergeCell ref="AA152:AA153"/>
    <mergeCell ref="AB152:AB153"/>
    <mergeCell ref="AU152:AU153"/>
    <mergeCell ref="V150:V151"/>
    <mergeCell ref="AA150:AA151"/>
    <mergeCell ref="AB150:AB151"/>
    <mergeCell ref="I150:I151"/>
    <mergeCell ref="J150:J151"/>
    <mergeCell ref="O150:O151"/>
    <mergeCell ref="P150:P151"/>
    <mergeCell ref="U150:U151"/>
    <mergeCell ref="AG150:AG151"/>
    <mergeCell ref="AG152:AG153"/>
    <mergeCell ref="AH150:AH151"/>
    <mergeCell ref="AH152:AH153"/>
    <mergeCell ref="AM150:AM151"/>
    <mergeCell ref="AN150:AN151"/>
    <mergeCell ref="AM152:AM153"/>
    <mergeCell ref="AN152:AN153"/>
    <mergeCell ref="AS150:AS151"/>
    <mergeCell ref="AT150:AT151"/>
    <mergeCell ref="AS152:AS153"/>
    <mergeCell ref="AT152:AT153"/>
    <mergeCell ref="I156:I157"/>
    <mergeCell ref="J156:J157"/>
    <mergeCell ref="O156:O157"/>
    <mergeCell ref="P156:P157"/>
    <mergeCell ref="U156:U157"/>
    <mergeCell ref="V156:V157"/>
    <mergeCell ref="AA156:AA157"/>
    <mergeCell ref="AB156:AB157"/>
    <mergeCell ref="AU156:AU157"/>
    <mergeCell ref="V154:V155"/>
    <mergeCell ref="AA154:AA155"/>
    <mergeCell ref="AB154:AB155"/>
    <mergeCell ref="I154:I155"/>
    <mergeCell ref="J154:J155"/>
    <mergeCell ref="O154:O155"/>
    <mergeCell ref="P154:P155"/>
    <mergeCell ref="U154:U155"/>
    <mergeCell ref="AG154:AG155"/>
    <mergeCell ref="AG156:AG157"/>
    <mergeCell ref="AH154:AH155"/>
    <mergeCell ref="AH156:AH157"/>
    <mergeCell ref="AM154:AM155"/>
    <mergeCell ref="AN154:AN155"/>
    <mergeCell ref="AM156:AM157"/>
    <mergeCell ref="AN156:AN157"/>
    <mergeCell ref="AS154:AS155"/>
    <mergeCell ref="AT154:AT155"/>
    <mergeCell ref="AS156:AS157"/>
    <mergeCell ref="AT156:AT157"/>
    <mergeCell ref="I160:I161"/>
    <mergeCell ref="J160:J161"/>
    <mergeCell ref="O160:O161"/>
    <mergeCell ref="P160:P161"/>
    <mergeCell ref="U160:U161"/>
    <mergeCell ref="V160:V161"/>
    <mergeCell ref="AA160:AA161"/>
    <mergeCell ref="AB160:AB161"/>
    <mergeCell ref="AU160:AU161"/>
    <mergeCell ref="V158:V159"/>
    <mergeCell ref="AA158:AA159"/>
    <mergeCell ref="AB158:AB159"/>
    <mergeCell ref="I158:I159"/>
    <mergeCell ref="J158:J159"/>
    <mergeCell ref="O158:O159"/>
    <mergeCell ref="P158:P159"/>
    <mergeCell ref="U158:U159"/>
    <mergeCell ref="AG158:AG159"/>
    <mergeCell ref="AG160:AG161"/>
    <mergeCell ref="AH158:AH159"/>
    <mergeCell ref="AH160:AH161"/>
    <mergeCell ref="AM158:AM159"/>
    <mergeCell ref="AN158:AN159"/>
    <mergeCell ref="AM160:AM161"/>
    <mergeCell ref="AN160:AN161"/>
    <mergeCell ref="AT160:AT161"/>
    <mergeCell ref="AS158:AS159"/>
    <mergeCell ref="AT158:AT159"/>
    <mergeCell ref="AS160:AS161"/>
    <mergeCell ref="I164:I165"/>
    <mergeCell ref="J164:J165"/>
    <mergeCell ref="O164:O165"/>
    <mergeCell ref="P164:P165"/>
    <mergeCell ref="U164:U165"/>
    <mergeCell ref="V164:V165"/>
    <mergeCell ref="AA164:AA165"/>
    <mergeCell ref="AB164:AB165"/>
    <mergeCell ref="AU164:AU165"/>
    <mergeCell ref="V162:V163"/>
    <mergeCell ref="AA162:AA163"/>
    <mergeCell ref="AB162:AB163"/>
    <mergeCell ref="I162:I163"/>
    <mergeCell ref="J162:J163"/>
    <mergeCell ref="O162:O163"/>
    <mergeCell ref="P162:P163"/>
    <mergeCell ref="U162:U163"/>
    <mergeCell ref="AG162:AG163"/>
    <mergeCell ref="AG164:AG165"/>
    <mergeCell ref="AH162:AH163"/>
    <mergeCell ref="AH164:AH165"/>
    <mergeCell ref="AM162:AM163"/>
    <mergeCell ref="AN162:AN163"/>
    <mergeCell ref="AM164:AM165"/>
    <mergeCell ref="AN164:AN165"/>
    <mergeCell ref="AS162:AS163"/>
    <mergeCell ref="AT162:AT163"/>
    <mergeCell ref="AS164:AS165"/>
    <mergeCell ref="AT164:AT165"/>
    <mergeCell ref="I168:I169"/>
    <mergeCell ref="J168:J169"/>
    <mergeCell ref="O168:O169"/>
    <mergeCell ref="P168:P169"/>
    <mergeCell ref="U168:U169"/>
    <mergeCell ref="V168:V169"/>
    <mergeCell ref="AA168:AA169"/>
    <mergeCell ref="AB168:AB169"/>
    <mergeCell ref="AU168:AU169"/>
    <mergeCell ref="V166:V167"/>
    <mergeCell ref="AA166:AA167"/>
    <mergeCell ref="AB166:AB167"/>
    <mergeCell ref="I166:I167"/>
    <mergeCell ref="J166:J167"/>
    <mergeCell ref="O166:O167"/>
    <mergeCell ref="P166:P167"/>
    <mergeCell ref="U166:U167"/>
    <mergeCell ref="AG166:AG167"/>
    <mergeCell ref="AG168:AG169"/>
    <mergeCell ref="AH166:AH167"/>
    <mergeCell ref="AH168:AH169"/>
    <mergeCell ref="AM166:AM167"/>
    <mergeCell ref="AN166:AN167"/>
    <mergeCell ref="AM168:AM169"/>
    <mergeCell ref="AN168:AN169"/>
    <mergeCell ref="AS166:AS167"/>
    <mergeCell ref="AT166:AT167"/>
    <mergeCell ref="AS168:AS169"/>
    <mergeCell ref="AT168:AT169"/>
    <mergeCell ref="I172:I173"/>
    <mergeCell ref="J172:J173"/>
    <mergeCell ref="O172:O173"/>
    <mergeCell ref="P172:P173"/>
    <mergeCell ref="U172:U173"/>
    <mergeCell ref="V172:V173"/>
    <mergeCell ref="AA172:AA173"/>
    <mergeCell ref="AB172:AB173"/>
    <mergeCell ref="AU172:AU173"/>
    <mergeCell ref="V170:V171"/>
    <mergeCell ref="AA170:AA171"/>
    <mergeCell ref="AB170:AB171"/>
    <mergeCell ref="I170:I171"/>
    <mergeCell ref="J170:J171"/>
    <mergeCell ref="O170:O171"/>
    <mergeCell ref="P170:P171"/>
    <mergeCell ref="U170:U171"/>
    <mergeCell ref="AG170:AG171"/>
    <mergeCell ref="AG172:AG173"/>
    <mergeCell ref="AH170:AH171"/>
    <mergeCell ref="AH172:AH173"/>
    <mergeCell ref="AM170:AM171"/>
    <mergeCell ref="AN170:AN171"/>
    <mergeCell ref="AM172:AM173"/>
    <mergeCell ref="AN172:AN173"/>
    <mergeCell ref="AS170:AS171"/>
    <mergeCell ref="AT170:AT171"/>
    <mergeCell ref="AS172:AS173"/>
    <mergeCell ref="AT172:AT173"/>
    <mergeCell ref="I176:I177"/>
    <mergeCell ref="J176:J177"/>
    <mergeCell ref="O176:O177"/>
    <mergeCell ref="P176:P177"/>
    <mergeCell ref="U176:U177"/>
    <mergeCell ref="V176:V177"/>
    <mergeCell ref="AA176:AA177"/>
    <mergeCell ref="AB176:AB177"/>
    <mergeCell ref="AU176:AU177"/>
    <mergeCell ref="V174:V175"/>
    <mergeCell ref="AA174:AA175"/>
    <mergeCell ref="AB174:AB175"/>
    <mergeCell ref="I174:I175"/>
    <mergeCell ref="J174:J175"/>
    <mergeCell ref="O174:O175"/>
    <mergeCell ref="P174:P175"/>
    <mergeCell ref="U174:U175"/>
    <mergeCell ref="AG174:AG175"/>
    <mergeCell ref="AG176:AG177"/>
    <mergeCell ref="AH174:AH175"/>
    <mergeCell ref="AH176:AH177"/>
    <mergeCell ref="AM174:AM175"/>
    <mergeCell ref="AN174:AN175"/>
    <mergeCell ref="AM176:AM177"/>
    <mergeCell ref="AN176:AN177"/>
    <mergeCell ref="AS174:AS175"/>
    <mergeCell ref="AT174:AT175"/>
    <mergeCell ref="AS176:AS177"/>
    <mergeCell ref="AT176:AT177"/>
    <mergeCell ref="I180:I181"/>
    <mergeCell ref="J180:J181"/>
    <mergeCell ref="O180:O181"/>
    <mergeCell ref="P180:P181"/>
    <mergeCell ref="U180:U181"/>
    <mergeCell ref="V180:V181"/>
    <mergeCell ref="AA180:AA181"/>
    <mergeCell ref="AB180:AB181"/>
    <mergeCell ref="AU180:AU181"/>
    <mergeCell ref="V178:V179"/>
    <mergeCell ref="AA178:AA179"/>
    <mergeCell ref="AB178:AB179"/>
    <mergeCell ref="I178:I179"/>
    <mergeCell ref="J178:J179"/>
    <mergeCell ref="O178:O179"/>
    <mergeCell ref="P178:P179"/>
    <mergeCell ref="U178:U179"/>
    <mergeCell ref="AG178:AG179"/>
    <mergeCell ref="AG180:AG181"/>
    <mergeCell ref="AH178:AH179"/>
    <mergeCell ref="AH180:AH181"/>
    <mergeCell ref="AM178:AM179"/>
    <mergeCell ref="AN178:AN179"/>
    <mergeCell ref="AM180:AM181"/>
    <mergeCell ref="AN180:AN181"/>
    <mergeCell ref="AS178:AS179"/>
    <mergeCell ref="AT178:AT179"/>
    <mergeCell ref="AS180:AS181"/>
    <mergeCell ref="AT180:AT181"/>
    <mergeCell ref="I184:I185"/>
    <mergeCell ref="J184:J185"/>
    <mergeCell ref="O184:O185"/>
    <mergeCell ref="P184:P185"/>
    <mergeCell ref="U184:U185"/>
    <mergeCell ref="V184:V185"/>
    <mergeCell ref="AA184:AA185"/>
    <mergeCell ref="AB184:AB185"/>
    <mergeCell ref="AU184:AU185"/>
    <mergeCell ref="V182:V183"/>
    <mergeCell ref="AA182:AA183"/>
    <mergeCell ref="AB182:AB183"/>
    <mergeCell ref="I182:I183"/>
    <mergeCell ref="J182:J183"/>
    <mergeCell ref="O182:O183"/>
    <mergeCell ref="P182:P183"/>
    <mergeCell ref="U182:U183"/>
    <mergeCell ref="AG182:AG183"/>
    <mergeCell ref="AG184:AG185"/>
    <mergeCell ref="AH182:AH183"/>
    <mergeCell ref="AH184:AH185"/>
    <mergeCell ref="AM182:AM183"/>
    <mergeCell ref="AN182:AN183"/>
    <mergeCell ref="AM184:AM185"/>
    <mergeCell ref="AN184:AN185"/>
    <mergeCell ref="AS182:AS183"/>
    <mergeCell ref="AT182:AT183"/>
    <mergeCell ref="AS184:AS185"/>
    <mergeCell ref="AT184:AT185"/>
    <mergeCell ref="I188:I189"/>
    <mergeCell ref="J188:J189"/>
    <mergeCell ref="O188:O189"/>
    <mergeCell ref="P188:P189"/>
    <mergeCell ref="U188:U189"/>
    <mergeCell ref="V188:V189"/>
    <mergeCell ref="AA188:AA189"/>
    <mergeCell ref="AB188:AB189"/>
    <mergeCell ref="AU188:AU189"/>
    <mergeCell ref="V186:V187"/>
    <mergeCell ref="AA186:AA187"/>
    <mergeCell ref="AB186:AB187"/>
    <mergeCell ref="I186:I187"/>
    <mergeCell ref="J186:J187"/>
    <mergeCell ref="O186:O187"/>
    <mergeCell ref="P186:P187"/>
    <mergeCell ref="U186:U187"/>
    <mergeCell ref="AG186:AG187"/>
    <mergeCell ref="AG188:AG189"/>
    <mergeCell ref="AH186:AH187"/>
    <mergeCell ref="AH188:AH189"/>
    <mergeCell ref="AM186:AM187"/>
    <mergeCell ref="AN186:AN187"/>
    <mergeCell ref="AM188:AM189"/>
    <mergeCell ref="AN188:AN189"/>
    <mergeCell ref="AS186:AS187"/>
    <mergeCell ref="AT186:AT187"/>
    <mergeCell ref="I200:I201"/>
    <mergeCell ref="J200:J201"/>
    <mergeCell ref="O200:O201"/>
    <mergeCell ref="P200:P201"/>
    <mergeCell ref="AH196:AH197"/>
    <mergeCell ref="AM194:AM195"/>
    <mergeCell ref="AN194:AN195"/>
    <mergeCell ref="AM196:AM197"/>
    <mergeCell ref="AN196:AN197"/>
    <mergeCell ref="AU190:AU191"/>
    <mergeCell ref="I192:I193"/>
    <mergeCell ref="J192:J193"/>
    <mergeCell ref="O192:O193"/>
    <mergeCell ref="P192:P193"/>
    <mergeCell ref="U192:U193"/>
    <mergeCell ref="V192:V193"/>
    <mergeCell ref="AA192:AA193"/>
    <mergeCell ref="AB192:AB193"/>
    <mergeCell ref="AU192:AU193"/>
    <mergeCell ref="V190:V191"/>
    <mergeCell ref="AA190:AA191"/>
    <mergeCell ref="AB190:AB191"/>
    <mergeCell ref="I190:I191"/>
    <mergeCell ref="J190:J191"/>
    <mergeCell ref="O190:O191"/>
    <mergeCell ref="P190:P191"/>
    <mergeCell ref="U190:U191"/>
    <mergeCell ref="AG190:AG191"/>
    <mergeCell ref="AG192:AG193"/>
    <mergeCell ref="AH190:AH191"/>
    <mergeCell ref="AH192:AH193"/>
    <mergeCell ref="AM190:AM191"/>
    <mergeCell ref="I196:I197"/>
    <mergeCell ref="J196:J197"/>
    <mergeCell ref="O196:O197"/>
    <mergeCell ref="P196:P197"/>
    <mergeCell ref="U196:U197"/>
    <mergeCell ref="V196:V197"/>
    <mergeCell ref="AA196:AA197"/>
    <mergeCell ref="AB196:AB197"/>
    <mergeCell ref="AU196:AU197"/>
    <mergeCell ref="V194:V195"/>
    <mergeCell ref="AA194:AA195"/>
    <mergeCell ref="AB194:AB195"/>
    <mergeCell ref="I194:I195"/>
    <mergeCell ref="J194:J195"/>
    <mergeCell ref="O194:O195"/>
    <mergeCell ref="P194:P195"/>
    <mergeCell ref="U194:U195"/>
    <mergeCell ref="AG194:AG195"/>
    <mergeCell ref="AG196:AG197"/>
    <mergeCell ref="AH194:AH195"/>
    <mergeCell ref="AA200:AA201"/>
    <mergeCell ref="AB200:AB201"/>
    <mergeCell ref="AU200:AU201"/>
    <mergeCell ref="V198:V199"/>
    <mergeCell ref="AA198:AA199"/>
    <mergeCell ref="AB198:AB199"/>
    <mergeCell ref="I198:I199"/>
    <mergeCell ref="J198:J199"/>
    <mergeCell ref="O198:O199"/>
    <mergeCell ref="P198:P199"/>
    <mergeCell ref="U198:U199"/>
    <mergeCell ref="AG198:AG199"/>
    <mergeCell ref="AG200:AG201"/>
    <mergeCell ref="AN200:AN201"/>
    <mergeCell ref="V206:V207"/>
    <mergeCell ref="AA206:AA207"/>
    <mergeCell ref="AB206:AB207"/>
    <mergeCell ref="I206:I207"/>
    <mergeCell ref="J206:J207"/>
    <mergeCell ref="O206:O207"/>
    <mergeCell ref="P206:P207"/>
    <mergeCell ref="U206:U207"/>
    <mergeCell ref="AU202:AU203"/>
    <mergeCell ref="I204:I205"/>
    <mergeCell ref="J204:J205"/>
    <mergeCell ref="O204:O205"/>
    <mergeCell ref="P204:P205"/>
    <mergeCell ref="U204:U205"/>
    <mergeCell ref="V204:V205"/>
    <mergeCell ref="AA204:AA205"/>
    <mergeCell ref="AG202:AG203"/>
    <mergeCell ref="AH198:AH199"/>
    <mergeCell ref="V202:V203"/>
    <mergeCell ref="AA202:AA203"/>
    <mergeCell ref="AB202:AB203"/>
    <mergeCell ref="I202:I203"/>
    <mergeCell ref="J202:J203"/>
    <mergeCell ref="O202:O203"/>
    <mergeCell ref="P202:P203"/>
    <mergeCell ref="U202:U203"/>
    <mergeCell ref="AV8:AV9"/>
    <mergeCell ref="AV10:AV11"/>
    <mergeCell ref="AV12:AV13"/>
    <mergeCell ref="AV14:AV15"/>
    <mergeCell ref="AV16:AV17"/>
    <mergeCell ref="AV18:AV19"/>
    <mergeCell ref="AV20:AV21"/>
    <mergeCell ref="AV22:AV23"/>
    <mergeCell ref="AV24:AV25"/>
    <mergeCell ref="AV26:AV27"/>
    <mergeCell ref="AV28:AV29"/>
    <mergeCell ref="AV30:AV31"/>
    <mergeCell ref="AV32:AV33"/>
    <mergeCell ref="AV34:AV35"/>
    <mergeCell ref="AV36:AV37"/>
    <mergeCell ref="AV38:AV39"/>
    <mergeCell ref="AV72:AV73"/>
    <mergeCell ref="AV136:AV137"/>
    <mergeCell ref="AV138:AV139"/>
    <mergeCell ref="AV140:AV141"/>
    <mergeCell ref="AV74:AV75"/>
    <mergeCell ref="AV76:AV77"/>
    <mergeCell ref="U200:U201"/>
    <mergeCell ref="V200:V201"/>
    <mergeCell ref="AV40:AV41"/>
    <mergeCell ref="AV42:AV43"/>
    <mergeCell ref="AV44:AV45"/>
    <mergeCell ref="AV46:AV47"/>
    <mergeCell ref="AV48:AV49"/>
    <mergeCell ref="AV50:AV51"/>
    <mergeCell ref="AV52:AV53"/>
    <mergeCell ref="AV54:AV55"/>
    <mergeCell ref="AV56:AV57"/>
    <mergeCell ref="AV58:AV59"/>
    <mergeCell ref="AV60:AV61"/>
    <mergeCell ref="AV62:AV63"/>
    <mergeCell ref="AV64:AV65"/>
    <mergeCell ref="AV66:AV67"/>
    <mergeCell ref="AV68:AV69"/>
    <mergeCell ref="AV70:AV71"/>
    <mergeCell ref="AB204:AB205"/>
    <mergeCell ref="AU204:AU205"/>
    <mergeCell ref="AH200:AH201"/>
    <mergeCell ref="AH202:AH203"/>
    <mergeCell ref="AM198:AM199"/>
    <mergeCell ref="AN198:AN199"/>
    <mergeCell ref="AM200:AM201"/>
    <mergeCell ref="AU194:AU195"/>
    <mergeCell ref="AN190:AN191"/>
    <mergeCell ref="AM192:AM193"/>
    <mergeCell ref="AN192:AN193"/>
    <mergeCell ref="AU186:AU187"/>
    <mergeCell ref="AU182:AU183"/>
    <mergeCell ref="AU178:AU179"/>
    <mergeCell ref="AU124:AU125"/>
    <mergeCell ref="AT124:AT125"/>
    <mergeCell ref="AV82:AV83"/>
    <mergeCell ref="AV84:AV85"/>
    <mergeCell ref="AV86:AV87"/>
    <mergeCell ref="AV88:AV89"/>
    <mergeCell ref="AV90:AV91"/>
    <mergeCell ref="AV92:AV93"/>
    <mergeCell ref="AV94:AV95"/>
    <mergeCell ref="AV96:AV97"/>
    <mergeCell ref="AV98:AV99"/>
    <mergeCell ref="AV100:AV101"/>
    <mergeCell ref="AV102:AV103"/>
    <mergeCell ref="AV104:AV105"/>
    <mergeCell ref="AV106:AV107"/>
    <mergeCell ref="AV178:AV179"/>
    <mergeCell ref="AV180:AV181"/>
    <mergeCell ref="AU206:AU207"/>
    <mergeCell ref="AU198:AU199"/>
    <mergeCell ref="AU174:AU175"/>
    <mergeCell ref="AU170:AU171"/>
    <mergeCell ref="AU166:AU167"/>
    <mergeCell ref="AU162:AU163"/>
    <mergeCell ref="AU158:AU159"/>
    <mergeCell ref="AU154:AU155"/>
    <mergeCell ref="AU150:AU151"/>
    <mergeCell ref="AU146:AU147"/>
    <mergeCell ref="AU142:AU143"/>
    <mergeCell ref="AU138:AU139"/>
    <mergeCell ref="AU134:AU135"/>
    <mergeCell ref="AU130:AU131"/>
    <mergeCell ref="AU126:AU127"/>
    <mergeCell ref="AU122:AU123"/>
    <mergeCell ref="AU118:AU119"/>
    <mergeCell ref="AV182:AV183"/>
    <mergeCell ref="AV184:AV185"/>
    <mergeCell ref="AV186:AV187"/>
    <mergeCell ref="AV188:AV189"/>
    <mergeCell ref="AV190:AV191"/>
    <mergeCell ref="AV192:AV193"/>
    <mergeCell ref="AV194:AV195"/>
    <mergeCell ref="AV196:AV197"/>
    <mergeCell ref="AV198:AV199"/>
    <mergeCell ref="AV200:AV201"/>
    <mergeCell ref="AV202:AV203"/>
    <mergeCell ref="AV204:AV205"/>
    <mergeCell ref="AV206:AV207"/>
    <mergeCell ref="AV3:AV7"/>
    <mergeCell ref="AV142:AV143"/>
    <mergeCell ref="AV144:AV145"/>
    <mergeCell ref="AV146:AV147"/>
    <mergeCell ref="AV148:AV149"/>
    <mergeCell ref="AV150:AV151"/>
    <mergeCell ref="AV152:AV153"/>
    <mergeCell ref="AV154:AV155"/>
    <mergeCell ref="AV156:AV157"/>
    <mergeCell ref="AV158:AV159"/>
    <mergeCell ref="AV160:AV161"/>
    <mergeCell ref="AV162:AV163"/>
    <mergeCell ref="AV164:AV165"/>
    <mergeCell ref="AV166:AV167"/>
    <mergeCell ref="AV168:AV169"/>
    <mergeCell ref="AV170:AV171"/>
    <mergeCell ref="AV172:AV173"/>
    <mergeCell ref="AV78:AV79"/>
    <mergeCell ref="AV80:AV81"/>
    <mergeCell ref="AX3:AX7"/>
    <mergeCell ref="AX8:AX9"/>
    <mergeCell ref="AX10:AX11"/>
    <mergeCell ref="AX12:AX13"/>
    <mergeCell ref="AX14:AX15"/>
    <mergeCell ref="AX16:AX17"/>
    <mergeCell ref="AX18:AX19"/>
    <mergeCell ref="AX20:AX21"/>
    <mergeCell ref="AX22:AX23"/>
    <mergeCell ref="AX24:AX25"/>
    <mergeCell ref="AX26:AX27"/>
    <mergeCell ref="AX28:AX29"/>
    <mergeCell ref="AX30:AX31"/>
    <mergeCell ref="AX32:AX33"/>
    <mergeCell ref="AX34:AX35"/>
    <mergeCell ref="AX36:AX37"/>
    <mergeCell ref="AV176:AV177"/>
    <mergeCell ref="AV174:AV175"/>
    <mergeCell ref="AV108:AV109"/>
    <mergeCell ref="AV110:AV111"/>
    <mergeCell ref="AV112:AV113"/>
    <mergeCell ref="AV114:AV115"/>
    <mergeCell ref="AV116:AV117"/>
    <mergeCell ref="AV118:AV119"/>
    <mergeCell ref="AV120:AV121"/>
    <mergeCell ref="AV122:AV123"/>
    <mergeCell ref="AV124:AV125"/>
    <mergeCell ref="AV126:AV127"/>
    <mergeCell ref="AV128:AV129"/>
    <mergeCell ref="AV130:AV131"/>
    <mergeCell ref="AV132:AV133"/>
    <mergeCell ref="AV134:AV135"/>
    <mergeCell ref="AX38:AX39"/>
    <mergeCell ref="AX40:AX41"/>
    <mergeCell ref="AX42:AX43"/>
    <mergeCell ref="AX44:AX45"/>
    <mergeCell ref="AX46:AX47"/>
    <mergeCell ref="AX48:AX49"/>
    <mergeCell ref="AX50:AX51"/>
    <mergeCell ref="AX52:AX53"/>
    <mergeCell ref="AX54:AX55"/>
    <mergeCell ref="AX56:AX57"/>
    <mergeCell ref="AX58:AX59"/>
    <mergeCell ref="AX60:AX61"/>
    <mergeCell ref="AX62:AX63"/>
    <mergeCell ref="AX64:AX65"/>
    <mergeCell ref="AX66:AX67"/>
    <mergeCell ref="AX68:AX69"/>
    <mergeCell ref="AX70:AX71"/>
    <mergeCell ref="AX72:AX73"/>
    <mergeCell ref="AX74:AX75"/>
    <mergeCell ref="AX76:AX77"/>
    <mergeCell ref="AX78:AX79"/>
    <mergeCell ref="AX80:AX81"/>
    <mergeCell ref="AX82:AX83"/>
    <mergeCell ref="AX84:AX85"/>
    <mergeCell ref="AX86:AX87"/>
    <mergeCell ref="AX88:AX89"/>
    <mergeCell ref="AX90:AX91"/>
    <mergeCell ref="AX92:AX93"/>
    <mergeCell ref="AX94:AX95"/>
    <mergeCell ref="AX96:AX97"/>
    <mergeCell ref="AX98:AX99"/>
    <mergeCell ref="AX100:AX101"/>
    <mergeCell ref="AX102:AX103"/>
    <mergeCell ref="AX104:AX105"/>
    <mergeCell ref="AX106:AX107"/>
    <mergeCell ref="AX108:AX109"/>
    <mergeCell ref="AX110:AX111"/>
    <mergeCell ref="AX112:AX113"/>
    <mergeCell ref="AX114:AX115"/>
    <mergeCell ref="AX116:AX117"/>
    <mergeCell ref="AX118:AX119"/>
    <mergeCell ref="AX120:AX121"/>
    <mergeCell ref="AX122:AX123"/>
    <mergeCell ref="AX124:AX125"/>
    <mergeCell ref="AX126:AX127"/>
    <mergeCell ref="AX128:AX129"/>
    <mergeCell ref="AX130:AX131"/>
    <mergeCell ref="AX132:AX133"/>
    <mergeCell ref="AX134:AX135"/>
    <mergeCell ref="AX136:AX137"/>
    <mergeCell ref="AX138:AX139"/>
    <mergeCell ref="AX140:AX141"/>
    <mergeCell ref="AX142:AX143"/>
    <mergeCell ref="AX144:AX145"/>
    <mergeCell ref="AX146:AX147"/>
    <mergeCell ref="AX148:AX149"/>
    <mergeCell ref="AX150:AX151"/>
    <mergeCell ref="AX152:AX153"/>
    <mergeCell ref="AX154:AX155"/>
    <mergeCell ref="AX156:AX157"/>
    <mergeCell ref="AX158:AX159"/>
    <mergeCell ref="AX160:AX161"/>
    <mergeCell ref="AX162:AX163"/>
    <mergeCell ref="AX164:AX165"/>
    <mergeCell ref="AX166:AX167"/>
    <mergeCell ref="AX168:AX169"/>
    <mergeCell ref="AX170:AX171"/>
    <mergeCell ref="AX172:AX173"/>
    <mergeCell ref="AX174:AX175"/>
    <mergeCell ref="AX176:AX177"/>
    <mergeCell ref="AX178:AX179"/>
    <mergeCell ref="AX180:AX181"/>
    <mergeCell ref="AX182:AX183"/>
    <mergeCell ref="AX184:AX185"/>
    <mergeCell ref="AX186:AX187"/>
    <mergeCell ref="AX188:AX189"/>
    <mergeCell ref="AX190:AX191"/>
    <mergeCell ref="AX192:AX193"/>
    <mergeCell ref="AX194:AX195"/>
    <mergeCell ref="AX196:AX197"/>
    <mergeCell ref="AX198:AX199"/>
    <mergeCell ref="AX200:AX201"/>
    <mergeCell ref="AX202:AX203"/>
    <mergeCell ref="AX204:AX205"/>
    <mergeCell ref="AX206:AX207"/>
    <mergeCell ref="AY6:AY7"/>
    <mergeCell ref="AZ6:AZ7"/>
    <mergeCell ref="BA6:BA7"/>
    <mergeCell ref="BB6:BB7"/>
    <mergeCell ref="BC6:BC7"/>
    <mergeCell ref="BD6:BD7"/>
    <mergeCell ref="BE6:BE7"/>
    <mergeCell ref="AY3:BE5"/>
    <mergeCell ref="AY8:AY9"/>
    <mergeCell ref="AZ8:AZ9"/>
    <mergeCell ref="BA8:BA9"/>
    <mergeCell ref="BB8:BB9"/>
    <mergeCell ref="BC8:BC9"/>
    <mergeCell ref="BD8:BD9"/>
    <mergeCell ref="BE8:BE9"/>
    <mergeCell ref="AY10:AY11"/>
    <mergeCell ref="AZ10:AZ11"/>
    <mergeCell ref="BA10:BA11"/>
    <mergeCell ref="BB10:BB11"/>
    <mergeCell ref="BC10:BC11"/>
    <mergeCell ref="BD10:BD11"/>
    <mergeCell ref="BE10:BE11"/>
    <mergeCell ref="AY12:AY13"/>
    <mergeCell ref="AZ12:AZ13"/>
    <mergeCell ref="BA12:BA13"/>
    <mergeCell ref="BB12:BB13"/>
    <mergeCell ref="BC12:BC13"/>
    <mergeCell ref="BD12:BD13"/>
    <mergeCell ref="BE12:BE13"/>
    <mergeCell ref="AY14:AY15"/>
    <mergeCell ref="AZ14:AZ15"/>
    <mergeCell ref="BA14:BA15"/>
    <mergeCell ref="BB14:BB15"/>
    <mergeCell ref="BC14:BC15"/>
    <mergeCell ref="BD14:BD15"/>
    <mergeCell ref="BE14:BE15"/>
    <mergeCell ref="AY16:AY17"/>
    <mergeCell ref="AZ16:AZ17"/>
    <mergeCell ref="BA16:BA17"/>
    <mergeCell ref="BB16:BB17"/>
    <mergeCell ref="BC16:BC17"/>
    <mergeCell ref="BD16:BD17"/>
    <mergeCell ref="BE16:BE17"/>
    <mergeCell ref="AY18:AY19"/>
    <mergeCell ref="AZ18:AZ19"/>
    <mergeCell ref="BA18:BA19"/>
    <mergeCell ref="BB18:BB19"/>
    <mergeCell ref="BC18:BC19"/>
    <mergeCell ref="BD18:BD19"/>
    <mergeCell ref="BE18:BE19"/>
    <mergeCell ref="AY20:AY21"/>
    <mergeCell ref="AZ20:AZ21"/>
    <mergeCell ref="BA20:BA21"/>
    <mergeCell ref="BB20:BB21"/>
    <mergeCell ref="BC20:BC21"/>
    <mergeCell ref="BD20:BD21"/>
    <mergeCell ref="BE20:BE21"/>
    <mergeCell ref="AY22:AY23"/>
    <mergeCell ref="AZ22:AZ23"/>
    <mergeCell ref="BA22:BA23"/>
    <mergeCell ref="BB22:BB23"/>
    <mergeCell ref="BC22:BC23"/>
    <mergeCell ref="BD22:BD23"/>
    <mergeCell ref="BE22:BE23"/>
    <mergeCell ref="AY24:AY25"/>
    <mergeCell ref="AZ24:AZ25"/>
    <mergeCell ref="BA24:BA25"/>
    <mergeCell ref="BB24:BB25"/>
    <mergeCell ref="BC24:BC25"/>
    <mergeCell ref="BD24:BD25"/>
    <mergeCell ref="BE24:BE25"/>
    <mergeCell ref="AY26:AY27"/>
    <mergeCell ref="AZ26:AZ27"/>
    <mergeCell ref="BA26:BA27"/>
    <mergeCell ref="BB26:BB27"/>
    <mergeCell ref="BC26:BC27"/>
    <mergeCell ref="BD26:BD27"/>
    <mergeCell ref="BE26:BE27"/>
    <mergeCell ref="AY28:AY29"/>
    <mergeCell ref="AZ28:AZ29"/>
    <mergeCell ref="BA28:BA29"/>
    <mergeCell ref="BB28:BB29"/>
    <mergeCell ref="BC28:BC29"/>
    <mergeCell ref="BD28:BD29"/>
    <mergeCell ref="BE28:BE29"/>
    <mergeCell ref="AY30:AY31"/>
    <mergeCell ref="AZ30:AZ31"/>
    <mergeCell ref="BA30:BA31"/>
    <mergeCell ref="BB30:BB31"/>
    <mergeCell ref="BC30:BC31"/>
    <mergeCell ref="BD30:BD31"/>
    <mergeCell ref="BE30:BE31"/>
    <mergeCell ref="AY32:AY33"/>
    <mergeCell ref="AZ32:AZ33"/>
    <mergeCell ref="BA32:BA33"/>
    <mergeCell ref="BB32:BB33"/>
    <mergeCell ref="BC32:BC33"/>
    <mergeCell ref="BD32:BD33"/>
    <mergeCell ref="BE32:BE33"/>
    <mergeCell ref="AY34:AY35"/>
    <mergeCell ref="AZ34:AZ35"/>
    <mergeCell ref="BA34:BA35"/>
    <mergeCell ref="BB34:BB35"/>
    <mergeCell ref="BC34:BC35"/>
    <mergeCell ref="BD34:BD35"/>
    <mergeCell ref="BE34:BE35"/>
    <mergeCell ref="AY36:AY37"/>
    <mergeCell ref="AZ36:AZ37"/>
    <mergeCell ref="BA36:BA37"/>
    <mergeCell ref="BB36:BB37"/>
    <mergeCell ref="BC36:BC37"/>
    <mergeCell ref="BD36:BD37"/>
    <mergeCell ref="BE36:BE37"/>
    <mergeCell ref="AY38:AY39"/>
    <mergeCell ref="AZ38:AZ39"/>
    <mergeCell ref="BA38:BA39"/>
    <mergeCell ref="BB38:BB39"/>
    <mergeCell ref="BC38:BC39"/>
    <mergeCell ref="BD38:BD39"/>
    <mergeCell ref="BE38:BE39"/>
    <mergeCell ref="AY40:AY41"/>
    <mergeCell ref="AZ40:AZ41"/>
    <mergeCell ref="BA40:BA41"/>
    <mergeCell ref="BB40:BB41"/>
    <mergeCell ref="BC40:BC41"/>
    <mergeCell ref="BD40:BD41"/>
    <mergeCell ref="BE40:BE41"/>
    <mergeCell ref="AY42:AY43"/>
    <mergeCell ref="AZ42:AZ43"/>
    <mergeCell ref="BA42:BA43"/>
    <mergeCell ref="BB42:BB43"/>
    <mergeCell ref="BC42:BC43"/>
    <mergeCell ref="BD42:BD43"/>
    <mergeCell ref="BE42:BE43"/>
    <mergeCell ref="AY44:AY45"/>
    <mergeCell ref="AZ44:AZ45"/>
    <mergeCell ref="BA44:BA45"/>
    <mergeCell ref="BB44:BB45"/>
    <mergeCell ref="BC44:BC45"/>
    <mergeCell ref="BD44:BD45"/>
    <mergeCell ref="BE44:BE45"/>
    <mergeCell ref="AY46:AY47"/>
    <mergeCell ref="AZ46:AZ47"/>
    <mergeCell ref="BA46:BA47"/>
    <mergeCell ref="BB46:BB47"/>
    <mergeCell ref="BC46:BC47"/>
    <mergeCell ref="BD46:BD47"/>
    <mergeCell ref="BE46:BE47"/>
    <mergeCell ref="AY48:AY49"/>
    <mergeCell ref="AZ48:AZ49"/>
    <mergeCell ref="BA48:BA49"/>
    <mergeCell ref="BB48:BB49"/>
    <mergeCell ref="BC48:BC49"/>
    <mergeCell ref="BD48:BD49"/>
    <mergeCell ref="BE48:BE49"/>
    <mergeCell ref="AY50:AY51"/>
    <mergeCell ref="AZ50:AZ51"/>
    <mergeCell ref="BA50:BA51"/>
    <mergeCell ref="BB50:BB51"/>
    <mergeCell ref="BC50:BC51"/>
    <mergeCell ref="BD50:BD51"/>
    <mergeCell ref="BE50:BE51"/>
    <mergeCell ref="AY52:AY53"/>
    <mergeCell ref="AZ52:AZ53"/>
    <mergeCell ref="BA52:BA53"/>
    <mergeCell ref="BB52:BB53"/>
    <mergeCell ref="BC52:BC53"/>
    <mergeCell ref="BD52:BD53"/>
    <mergeCell ref="BE52:BE53"/>
    <mergeCell ref="AY54:AY55"/>
    <mergeCell ref="AZ54:AZ55"/>
    <mergeCell ref="BA54:BA55"/>
    <mergeCell ref="BB54:BB55"/>
    <mergeCell ref="BC54:BC55"/>
    <mergeCell ref="BD54:BD55"/>
    <mergeCell ref="BE54:BE55"/>
    <mergeCell ref="AY56:AY57"/>
    <mergeCell ref="AZ56:AZ57"/>
    <mergeCell ref="BA56:BA57"/>
    <mergeCell ref="BB56:BB57"/>
    <mergeCell ref="BC56:BC57"/>
    <mergeCell ref="BD56:BD57"/>
    <mergeCell ref="BE56:BE57"/>
    <mergeCell ref="AY58:AY59"/>
    <mergeCell ref="AZ58:AZ59"/>
    <mergeCell ref="BA58:BA59"/>
    <mergeCell ref="BB58:BB59"/>
    <mergeCell ref="BC58:BC59"/>
    <mergeCell ref="BD58:BD59"/>
    <mergeCell ref="BE58:BE59"/>
    <mergeCell ref="AY60:AY61"/>
    <mergeCell ref="AZ60:AZ61"/>
    <mergeCell ref="BA60:BA61"/>
    <mergeCell ref="BB60:BB61"/>
    <mergeCell ref="BC60:BC61"/>
    <mergeCell ref="BD60:BD61"/>
    <mergeCell ref="BE60:BE61"/>
    <mergeCell ref="AY62:AY63"/>
    <mergeCell ref="AZ62:AZ63"/>
    <mergeCell ref="BA62:BA63"/>
    <mergeCell ref="BB62:BB63"/>
    <mergeCell ref="BC62:BC63"/>
    <mergeCell ref="BD62:BD63"/>
    <mergeCell ref="BE62:BE63"/>
    <mergeCell ref="AY64:AY65"/>
    <mergeCell ref="AZ64:AZ65"/>
    <mergeCell ref="BA64:BA65"/>
    <mergeCell ref="BB64:BB65"/>
    <mergeCell ref="BC64:BC65"/>
    <mergeCell ref="BD64:BD65"/>
    <mergeCell ref="BE64:BE65"/>
    <mergeCell ref="AY66:AY67"/>
    <mergeCell ref="AZ66:AZ67"/>
    <mergeCell ref="BA66:BA67"/>
    <mergeCell ref="BB66:BB67"/>
    <mergeCell ref="BC66:BC67"/>
    <mergeCell ref="BD66:BD67"/>
    <mergeCell ref="BE66:BE67"/>
    <mergeCell ref="AY68:AY69"/>
    <mergeCell ref="AZ68:AZ69"/>
    <mergeCell ref="BA68:BA69"/>
    <mergeCell ref="BB68:BB69"/>
    <mergeCell ref="BC68:BC69"/>
    <mergeCell ref="BD68:BD69"/>
    <mergeCell ref="BE68:BE69"/>
    <mergeCell ref="AY70:AY71"/>
    <mergeCell ref="AZ70:AZ71"/>
    <mergeCell ref="BA70:BA71"/>
    <mergeCell ref="BB70:BB71"/>
    <mergeCell ref="BC70:BC71"/>
    <mergeCell ref="BD70:BD71"/>
    <mergeCell ref="BE70:BE71"/>
    <mergeCell ref="AY72:AY73"/>
    <mergeCell ref="AZ72:AZ73"/>
    <mergeCell ref="BA72:BA73"/>
    <mergeCell ref="BB72:BB73"/>
    <mergeCell ref="BC72:BC73"/>
    <mergeCell ref="BD72:BD73"/>
    <mergeCell ref="BE72:BE73"/>
    <mergeCell ref="AY74:AY75"/>
    <mergeCell ref="AZ74:AZ75"/>
    <mergeCell ref="BA74:BA75"/>
    <mergeCell ref="BB74:BB75"/>
    <mergeCell ref="BC74:BC75"/>
    <mergeCell ref="BD74:BD75"/>
    <mergeCell ref="BE74:BE75"/>
    <mergeCell ref="AY76:AY77"/>
    <mergeCell ref="AZ76:AZ77"/>
    <mergeCell ref="BA76:BA77"/>
    <mergeCell ref="BB76:BB77"/>
    <mergeCell ref="BC76:BC77"/>
    <mergeCell ref="BD76:BD77"/>
    <mergeCell ref="BE76:BE77"/>
    <mergeCell ref="AY78:AY79"/>
    <mergeCell ref="AZ78:AZ79"/>
    <mergeCell ref="BA78:BA79"/>
    <mergeCell ref="BB78:BB79"/>
    <mergeCell ref="BC78:BC79"/>
    <mergeCell ref="BD78:BD79"/>
    <mergeCell ref="BE78:BE79"/>
    <mergeCell ref="AY80:AY81"/>
    <mergeCell ref="AZ80:AZ81"/>
    <mergeCell ref="BA80:BA81"/>
    <mergeCell ref="BB80:BB81"/>
    <mergeCell ref="BC80:BC81"/>
    <mergeCell ref="BD80:BD81"/>
    <mergeCell ref="BE80:BE81"/>
    <mergeCell ref="AY82:AY83"/>
    <mergeCell ref="AZ82:AZ83"/>
    <mergeCell ref="BA82:BA83"/>
    <mergeCell ref="BB82:BB83"/>
    <mergeCell ref="BC82:BC83"/>
    <mergeCell ref="BD82:BD83"/>
    <mergeCell ref="BE82:BE83"/>
    <mergeCell ref="AY84:AY85"/>
    <mergeCell ref="AZ84:AZ85"/>
    <mergeCell ref="BA84:BA85"/>
    <mergeCell ref="BB84:BB85"/>
    <mergeCell ref="BC84:BC85"/>
    <mergeCell ref="BD84:BD85"/>
    <mergeCell ref="BE84:BE85"/>
    <mergeCell ref="AY86:AY87"/>
    <mergeCell ref="AZ86:AZ87"/>
    <mergeCell ref="BA86:BA87"/>
    <mergeCell ref="BB86:BB87"/>
    <mergeCell ref="BC86:BC87"/>
    <mergeCell ref="BD86:BD87"/>
    <mergeCell ref="BE86:BE87"/>
    <mergeCell ref="AY88:AY89"/>
    <mergeCell ref="AZ88:AZ89"/>
    <mergeCell ref="BA88:BA89"/>
    <mergeCell ref="BB88:BB89"/>
    <mergeCell ref="BC88:BC89"/>
    <mergeCell ref="BD88:BD89"/>
    <mergeCell ref="BE88:BE89"/>
    <mergeCell ref="AY90:AY91"/>
    <mergeCell ref="AZ90:AZ91"/>
    <mergeCell ref="BA90:BA91"/>
    <mergeCell ref="BB90:BB91"/>
    <mergeCell ref="BC90:BC91"/>
    <mergeCell ref="BD90:BD91"/>
    <mergeCell ref="BE90:BE91"/>
    <mergeCell ref="AY92:AY93"/>
    <mergeCell ref="AZ92:AZ93"/>
    <mergeCell ref="BA92:BA93"/>
    <mergeCell ref="BB92:BB93"/>
    <mergeCell ref="BC92:BC93"/>
    <mergeCell ref="BD92:BD93"/>
    <mergeCell ref="BE92:BE93"/>
    <mergeCell ref="AY94:AY95"/>
    <mergeCell ref="AZ94:AZ95"/>
    <mergeCell ref="BA94:BA95"/>
    <mergeCell ref="BB94:BB95"/>
    <mergeCell ref="BC94:BC95"/>
    <mergeCell ref="BD94:BD95"/>
    <mergeCell ref="BE94:BE95"/>
    <mergeCell ref="AY96:AY97"/>
    <mergeCell ref="AZ96:AZ97"/>
    <mergeCell ref="BA96:BA97"/>
    <mergeCell ref="BB96:BB97"/>
    <mergeCell ref="BC96:BC97"/>
    <mergeCell ref="BD96:BD97"/>
    <mergeCell ref="BE96:BE97"/>
    <mergeCell ref="AY98:AY99"/>
    <mergeCell ref="AZ98:AZ99"/>
    <mergeCell ref="BA98:BA99"/>
    <mergeCell ref="BB98:BB99"/>
    <mergeCell ref="BC98:BC99"/>
    <mergeCell ref="BD98:BD99"/>
    <mergeCell ref="BE98:BE99"/>
    <mergeCell ref="AY100:AY101"/>
    <mergeCell ref="AZ100:AZ101"/>
    <mergeCell ref="BA100:BA101"/>
    <mergeCell ref="BB100:BB101"/>
    <mergeCell ref="BC100:BC101"/>
    <mergeCell ref="BD100:BD101"/>
    <mergeCell ref="BE100:BE101"/>
    <mergeCell ref="AY102:AY103"/>
    <mergeCell ref="AZ102:AZ103"/>
    <mergeCell ref="BA102:BA103"/>
    <mergeCell ref="BB102:BB103"/>
    <mergeCell ref="BC102:BC103"/>
    <mergeCell ref="BD102:BD103"/>
    <mergeCell ref="BE102:BE103"/>
    <mergeCell ref="AY104:AY105"/>
    <mergeCell ref="AZ104:AZ105"/>
    <mergeCell ref="BA104:BA105"/>
    <mergeCell ref="BB104:BB105"/>
    <mergeCell ref="BC104:BC105"/>
    <mergeCell ref="BD104:BD105"/>
    <mergeCell ref="BE104:BE105"/>
    <mergeCell ref="AY106:AY107"/>
    <mergeCell ref="AZ106:AZ107"/>
    <mergeCell ref="BA106:BA107"/>
    <mergeCell ref="BB106:BB107"/>
    <mergeCell ref="BC106:BC107"/>
    <mergeCell ref="BD106:BD107"/>
    <mergeCell ref="BE106:BE107"/>
    <mergeCell ref="AY108:AY109"/>
    <mergeCell ref="AZ108:AZ109"/>
    <mergeCell ref="BA108:BA109"/>
    <mergeCell ref="BB108:BB109"/>
    <mergeCell ref="BC108:BC109"/>
    <mergeCell ref="BD108:BD109"/>
    <mergeCell ref="BE108:BE109"/>
    <mergeCell ref="AY110:AY111"/>
    <mergeCell ref="AZ110:AZ111"/>
    <mergeCell ref="BA110:BA111"/>
    <mergeCell ref="BB110:BB111"/>
    <mergeCell ref="BC110:BC111"/>
    <mergeCell ref="BD110:BD111"/>
    <mergeCell ref="BE110:BE111"/>
    <mergeCell ref="AY112:AY113"/>
    <mergeCell ref="AZ112:AZ113"/>
    <mergeCell ref="BA112:BA113"/>
    <mergeCell ref="BB112:BB113"/>
    <mergeCell ref="BC112:BC113"/>
    <mergeCell ref="BD112:BD113"/>
    <mergeCell ref="BE112:BE113"/>
    <mergeCell ref="AY114:AY115"/>
    <mergeCell ref="AZ114:AZ115"/>
    <mergeCell ref="BA114:BA115"/>
    <mergeCell ref="BB114:BB115"/>
    <mergeCell ref="BC114:BC115"/>
    <mergeCell ref="BD114:BD115"/>
    <mergeCell ref="BE114:BE115"/>
    <mergeCell ref="AY116:AY117"/>
    <mergeCell ref="AZ116:AZ117"/>
    <mergeCell ref="BA116:BA117"/>
    <mergeCell ref="BB116:BB117"/>
    <mergeCell ref="BC116:BC117"/>
    <mergeCell ref="BD116:BD117"/>
    <mergeCell ref="BE116:BE117"/>
    <mergeCell ref="AY118:AY119"/>
    <mergeCell ref="AZ118:AZ119"/>
    <mergeCell ref="BA118:BA119"/>
    <mergeCell ref="BB118:BB119"/>
    <mergeCell ref="BC118:BC119"/>
    <mergeCell ref="BD118:BD119"/>
    <mergeCell ref="BE118:BE119"/>
    <mergeCell ref="AY120:AY121"/>
    <mergeCell ref="AZ120:AZ121"/>
    <mergeCell ref="BA120:BA121"/>
    <mergeCell ref="BB120:BB121"/>
    <mergeCell ref="BC120:BC121"/>
    <mergeCell ref="BD120:BD121"/>
    <mergeCell ref="BE120:BE121"/>
    <mergeCell ref="AY122:AY123"/>
    <mergeCell ref="AZ122:AZ123"/>
    <mergeCell ref="BA122:BA123"/>
    <mergeCell ref="BB122:BB123"/>
    <mergeCell ref="BC122:BC123"/>
    <mergeCell ref="BD122:BD123"/>
    <mergeCell ref="BE122:BE123"/>
    <mergeCell ref="AY124:AY125"/>
    <mergeCell ref="AZ124:AZ125"/>
    <mergeCell ref="BA124:BA125"/>
    <mergeCell ref="BB124:BB125"/>
    <mergeCell ref="BC124:BC125"/>
    <mergeCell ref="BD124:BD125"/>
    <mergeCell ref="BE124:BE125"/>
    <mergeCell ref="AY126:AY127"/>
    <mergeCell ref="AZ126:AZ127"/>
    <mergeCell ref="BA126:BA127"/>
    <mergeCell ref="BB126:BB127"/>
    <mergeCell ref="BC126:BC127"/>
    <mergeCell ref="BD126:BD127"/>
    <mergeCell ref="BE126:BE127"/>
    <mergeCell ref="AY128:AY129"/>
    <mergeCell ref="AZ128:AZ129"/>
    <mergeCell ref="BA128:BA129"/>
    <mergeCell ref="BB128:BB129"/>
    <mergeCell ref="BC128:BC129"/>
    <mergeCell ref="BD128:BD129"/>
    <mergeCell ref="BE128:BE129"/>
    <mergeCell ref="AY130:AY131"/>
    <mergeCell ref="AZ130:AZ131"/>
    <mergeCell ref="BA130:BA131"/>
    <mergeCell ref="BB130:BB131"/>
    <mergeCell ref="BC130:BC131"/>
    <mergeCell ref="BD130:BD131"/>
    <mergeCell ref="BE130:BE131"/>
    <mergeCell ref="AY132:AY133"/>
    <mergeCell ref="AZ132:AZ133"/>
    <mergeCell ref="BA132:BA133"/>
    <mergeCell ref="BB132:BB133"/>
    <mergeCell ref="BC132:BC133"/>
    <mergeCell ref="BD132:BD133"/>
    <mergeCell ref="BE132:BE133"/>
    <mergeCell ref="AY134:AY135"/>
    <mergeCell ref="AZ134:AZ135"/>
    <mergeCell ref="BA134:BA135"/>
    <mergeCell ref="BB134:BB135"/>
    <mergeCell ref="BC134:BC135"/>
    <mergeCell ref="BD134:BD135"/>
    <mergeCell ref="BE134:BE135"/>
    <mergeCell ref="AY136:AY137"/>
    <mergeCell ref="AZ136:AZ137"/>
    <mergeCell ref="BA136:BA137"/>
    <mergeCell ref="BB136:BB137"/>
    <mergeCell ref="BC136:BC137"/>
    <mergeCell ref="BD136:BD137"/>
    <mergeCell ref="BE136:BE137"/>
    <mergeCell ref="AY138:AY139"/>
    <mergeCell ref="AZ138:AZ139"/>
    <mergeCell ref="BA138:BA139"/>
    <mergeCell ref="BB138:BB139"/>
    <mergeCell ref="BC138:BC139"/>
    <mergeCell ref="BD138:BD139"/>
    <mergeCell ref="BE138:BE139"/>
    <mergeCell ref="AY140:AY141"/>
    <mergeCell ref="AZ140:AZ141"/>
    <mergeCell ref="BA140:BA141"/>
    <mergeCell ref="BB140:BB141"/>
    <mergeCell ref="BC140:BC141"/>
    <mergeCell ref="BD140:BD141"/>
    <mergeCell ref="BE140:BE141"/>
    <mergeCell ref="AY142:AY143"/>
    <mergeCell ref="AZ142:AZ143"/>
    <mergeCell ref="BA142:BA143"/>
    <mergeCell ref="BB142:BB143"/>
    <mergeCell ref="BC142:BC143"/>
    <mergeCell ref="BD142:BD143"/>
    <mergeCell ref="BE142:BE143"/>
    <mergeCell ref="AY144:AY145"/>
    <mergeCell ref="AZ144:AZ145"/>
    <mergeCell ref="BA144:BA145"/>
    <mergeCell ref="BB144:BB145"/>
    <mergeCell ref="BC144:BC145"/>
    <mergeCell ref="BD144:BD145"/>
    <mergeCell ref="BE144:BE145"/>
    <mergeCell ref="AY146:AY147"/>
    <mergeCell ref="AZ146:AZ147"/>
    <mergeCell ref="BA146:BA147"/>
    <mergeCell ref="BB146:BB147"/>
    <mergeCell ref="BC146:BC147"/>
    <mergeCell ref="BD146:BD147"/>
    <mergeCell ref="BE146:BE147"/>
    <mergeCell ref="AY148:AY149"/>
    <mergeCell ref="AZ148:AZ149"/>
    <mergeCell ref="BA148:BA149"/>
    <mergeCell ref="BB148:BB149"/>
    <mergeCell ref="BC148:BC149"/>
    <mergeCell ref="BD148:BD149"/>
    <mergeCell ref="BE148:BE149"/>
    <mergeCell ref="AY150:AY151"/>
    <mergeCell ref="AZ150:AZ151"/>
    <mergeCell ref="BA150:BA151"/>
    <mergeCell ref="BB150:BB151"/>
    <mergeCell ref="BC150:BC151"/>
    <mergeCell ref="BD150:BD151"/>
    <mergeCell ref="BE150:BE151"/>
    <mergeCell ref="AY152:AY153"/>
    <mergeCell ref="AZ152:AZ153"/>
    <mergeCell ref="BA152:BA153"/>
    <mergeCell ref="BB152:BB153"/>
    <mergeCell ref="BC152:BC153"/>
    <mergeCell ref="BD152:BD153"/>
    <mergeCell ref="BE152:BE153"/>
    <mergeCell ref="AY154:AY155"/>
    <mergeCell ref="AZ154:AZ155"/>
    <mergeCell ref="BA154:BA155"/>
    <mergeCell ref="BB154:BB155"/>
    <mergeCell ref="BC154:BC155"/>
    <mergeCell ref="BD154:BD155"/>
    <mergeCell ref="BE154:BE155"/>
    <mergeCell ref="AY156:AY157"/>
    <mergeCell ref="AZ156:AZ157"/>
    <mergeCell ref="BA156:BA157"/>
    <mergeCell ref="BB156:BB157"/>
    <mergeCell ref="BC156:BC157"/>
    <mergeCell ref="BD156:BD157"/>
    <mergeCell ref="BE156:BE157"/>
    <mergeCell ref="AY158:AY159"/>
    <mergeCell ref="AZ158:AZ159"/>
    <mergeCell ref="BA158:BA159"/>
    <mergeCell ref="BB158:BB159"/>
    <mergeCell ref="BC158:BC159"/>
    <mergeCell ref="BD158:BD159"/>
    <mergeCell ref="BE158:BE159"/>
    <mergeCell ref="AY160:AY161"/>
    <mergeCell ref="AZ160:AZ161"/>
    <mergeCell ref="BA160:BA161"/>
    <mergeCell ref="BB160:BB161"/>
    <mergeCell ref="BC160:BC161"/>
    <mergeCell ref="BD160:BD161"/>
    <mergeCell ref="BE160:BE161"/>
    <mergeCell ref="AY162:AY163"/>
    <mergeCell ref="AZ162:AZ163"/>
    <mergeCell ref="BA162:BA163"/>
    <mergeCell ref="BB162:BB163"/>
    <mergeCell ref="BC162:BC163"/>
    <mergeCell ref="BD162:BD163"/>
    <mergeCell ref="BE162:BE163"/>
    <mergeCell ref="AY164:AY165"/>
    <mergeCell ref="AZ164:AZ165"/>
    <mergeCell ref="BA164:BA165"/>
    <mergeCell ref="BB164:BB165"/>
    <mergeCell ref="BC164:BC165"/>
    <mergeCell ref="BD164:BD165"/>
    <mergeCell ref="BE164:BE165"/>
    <mergeCell ref="AY166:AY167"/>
    <mergeCell ref="AZ166:AZ167"/>
    <mergeCell ref="BA166:BA167"/>
    <mergeCell ref="BB166:BB167"/>
    <mergeCell ref="BC166:BC167"/>
    <mergeCell ref="BD166:BD167"/>
    <mergeCell ref="BE166:BE167"/>
    <mergeCell ref="AY168:AY169"/>
    <mergeCell ref="AZ168:AZ169"/>
    <mergeCell ref="BA168:BA169"/>
    <mergeCell ref="BB168:BB169"/>
    <mergeCell ref="BC168:BC169"/>
    <mergeCell ref="BD168:BD169"/>
    <mergeCell ref="BE168:BE169"/>
    <mergeCell ref="AY170:AY171"/>
    <mergeCell ref="AZ170:AZ171"/>
    <mergeCell ref="BA170:BA171"/>
    <mergeCell ref="BB170:BB171"/>
    <mergeCell ref="BC170:BC171"/>
    <mergeCell ref="BD170:BD171"/>
    <mergeCell ref="BE170:BE171"/>
    <mergeCell ref="AY172:AY173"/>
    <mergeCell ref="AZ172:AZ173"/>
    <mergeCell ref="BA172:BA173"/>
    <mergeCell ref="BB172:BB173"/>
    <mergeCell ref="BC172:BC173"/>
    <mergeCell ref="BD172:BD173"/>
    <mergeCell ref="BE172:BE173"/>
    <mergeCell ref="AY174:AY175"/>
    <mergeCell ref="AZ174:AZ175"/>
    <mergeCell ref="BA174:BA175"/>
    <mergeCell ref="BB174:BB175"/>
    <mergeCell ref="BC174:BC175"/>
    <mergeCell ref="BD174:BD175"/>
    <mergeCell ref="BE174:BE175"/>
    <mergeCell ref="AY176:AY177"/>
    <mergeCell ref="AZ176:AZ177"/>
    <mergeCell ref="BA176:BA177"/>
    <mergeCell ref="BB176:BB177"/>
    <mergeCell ref="BC176:BC177"/>
    <mergeCell ref="BD176:BD177"/>
    <mergeCell ref="BE176:BE177"/>
    <mergeCell ref="AY178:AY179"/>
    <mergeCell ref="AZ178:AZ179"/>
    <mergeCell ref="BA178:BA179"/>
    <mergeCell ref="BB178:BB179"/>
    <mergeCell ref="BC178:BC179"/>
    <mergeCell ref="BD178:BD179"/>
    <mergeCell ref="BE178:BE179"/>
    <mergeCell ref="AY180:AY181"/>
    <mergeCell ref="AZ180:AZ181"/>
    <mergeCell ref="BA180:BA181"/>
    <mergeCell ref="BB180:BB181"/>
    <mergeCell ref="BC180:BC181"/>
    <mergeCell ref="BD180:BD181"/>
    <mergeCell ref="BE180:BE181"/>
    <mergeCell ref="AY182:AY183"/>
    <mergeCell ref="AZ182:AZ183"/>
    <mergeCell ref="BA182:BA183"/>
    <mergeCell ref="BB182:BB183"/>
    <mergeCell ref="BC182:BC183"/>
    <mergeCell ref="BD182:BD183"/>
    <mergeCell ref="BE182:BE183"/>
    <mergeCell ref="AY184:AY185"/>
    <mergeCell ref="AZ184:AZ185"/>
    <mergeCell ref="BA184:BA185"/>
    <mergeCell ref="BB184:BB185"/>
    <mergeCell ref="BC184:BC185"/>
    <mergeCell ref="BD184:BD185"/>
    <mergeCell ref="BE184:BE185"/>
    <mergeCell ref="AY186:AY187"/>
    <mergeCell ref="AZ186:AZ187"/>
    <mergeCell ref="BA186:BA187"/>
    <mergeCell ref="BB186:BB187"/>
    <mergeCell ref="BC186:BC187"/>
    <mergeCell ref="BD186:BD187"/>
    <mergeCell ref="BE186:BE187"/>
    <mergeCell ref="AY188:AY189"/>
    <mergeCell ref="AZ188:AZ189"/>
    <mergeCell ref="BA188:BA189"/>
    <mergeCell ref="BB188:BB189"/>
    <mergeCell ref="BC188:BC189"/>
    <mergeCell ref="BD188:BD189"/>
    <mergeCell ref="BE188:BE189"/>
    <mergeCell ref="AY190:AY191"/>
    <mergeCell ref="AZ190:AZ191"/>
    <mergeCell ref="BA190:BA191"/>
    <mergeCell ref="BB190:BB191"/>
    <mergeCell ref="BC190:BC191"/>
    <mergeCell ref="BD190:BD191"/>
    <mergeCell ref="BE190:BE191"/>
    <mergeCell ref="AY192:AY193"/>
    <mergeCell ref="AZ192:AZ193"/>
    <mergeCell ref="BA192:BA193"/>
    <mergeCell ref="BB192:BB193"/>
    <mergeCell ref="BC192:BC193"/>
    <mergeCell ref="BD192:BD193"/>
    <mergeCell ref="BE192:BE193"/>
    <mergeCell ref="AY194:AY195"/>
    <mergeCell ref="AZ194:AZ195"/>
    <mergeCell ref="BA194:BA195"/>
    <mergeCell ref="BB194:BB195"/>
    <mergeCell ref="BC194:BC195"/>
    <mergeCell ref="BD194:BD195"/>
    <mergeCell ref="BE194:BE195"/>
    <mergeCell ref="AY196:AY197"/>
    <mergeCell ref="AZ196:AZ197"/>
    <mergeCell ref="BA196:BA197"/>
    <mergeCell ref="BB196:BB197"/>
    <mergeCell ref="BC196:BC197"/>
    <mergeCell ref="BD196:BD197"/>
    <mergeCell ref="BE196:BE197"/>
    <mergeCell ref="AY198:AY199"/>
    <mergeCell ref="AZ198:AZ199"/>
    <mergeCell ref="BA198:BA199"/>
    <mergeCell ref="BB198:BB199"/>
    <mergeCell ref="BC198:BC199"/>
    <mergeCell ref="BD198:BD199"/>
    <mergeCell ref="BE198:BE199"/>
    <mergeCell ref="AY200:AY201"/>
    <mergeCell ref="AZ200:AZ201"/>
    <mergeCell ref="BA200:BA201"/>
    <mergeCell ref="BB200:BB201"/>
    <mergeCell ref="BC200:BC201"/>
    <mergeCell ref="BD200:BD201"/>
    <mergeCell ref="BE200:BE201"/>
    <mergeCell ref="AY202:AY203"/>
    <mergeCell ref="AZ202:AZ203"/>
    <mergeCell ref="BA202:BA203"/>
    <mergeCell ref="BB202:BB203"/>
    <mergeCell ref="BC202:BC203"/>
    <mergeCell ref="BD202:BD203"/>
    <mergeCell ref="BE202:BE203"/>
    <mergeCell ref="AY204:AY205"/>
    <mergeCell ref="AZ204:AZ205"/>
    <mergeCell ref="BA204:BA205"/>
    <mergeCell ref="BB204:BB205"/>
    <mergeCell ref="BC204:BC205"/>
    <mergeCell ref="BD204:BD205"/>
    <mergeCell ref="BE204:BE205"/>
    <mergeCell ref="AY206:AY207"/>
    <mergeCell ref="AZ206:AZ207"/>
    <mergeCell ref="BA206:BA207"/>
    <mergeCell ref="BB206:BB207"/>
    <mergeCell ref="BC206:BC207"/>
    <mergeCell ref="BD206:BD207"/>
    <mergeCell ref="BE206:BE207"/>
    <mergeCell ref="AW3:AW7"/>
    <mergeCell ref="AW8:AW9"/>
    <mergeCell ref="AW10:AW11"/>
    <mergeCell ref="AW12:AW13"/>
    <mergeCell ref="AW14:AW15"/>
    <mergeCell ref="AW16:AW17"/>
    <mergeCell ref="AW18:AW19"/>
    <mergeCell ref="AW20:AW21"/>
    <mergeCell ref="AW22:AW23"/>
    <mergeCell ref="AW24:AW25"/>
    <mergeCell ref="AW26:AW27"/>
    <mergeCell ref="AW28:AW29"/>
    <mergeCell ref="AW30:AW31"/>
    <mergeCell ref="AW32:AW33"/>
    <mergeCell ref="AW34:AW35"/>
    <mergeCell ref="AW36:AW37"/>
    <mergeCell ref="AW38:AW39"/>
    <mergeCell ref="AW40:AW41"/>
    <mergeCell ref="AW42:AW43"/>
    <mergeCell ref="AW44:AW45"/>
    <mergeCell ref="AW46:AW47"/>
    <mergeCell ref="AW48:AW49"/>
    <mergeCell ref="AW50:AW51"/>
    <mergeCell ref="AW52:AW53"/>
    <mergeCell ref="AW54:AW55"/>
    <mergeCell ref="AW56:AW57"/>
    <mergeCell ref="AW58:AW59"/>
    <mergeCell ref="AW60:AW61"/>
    <mergeCell ref="AW62:AW63"/>
    <mergeCell ref="AW64:AW65"/>
    <mergeCell ref="AW66:AW67"/>
    <mergeCell ref="AW68:AW69"/>
    <mergeCell ref="AW70:AW71"/>
    <mergeCell ref="AW72:AW73"/>
    <mergeCell ref="AW140:AW141"/>
    <mergeCell ref="AW74:AW75"/>
    <mergeCell ref="AW76:AW77"/>
    <mergeCell ref="AW78:AW79"/>
    <mergeCell ref="AW80:AW81"/>
    <mergeCell ref="AW82:AW83"/>
    <mergeCell ref="AW84:AW85"/>
    <mergeCell ref="AW86:AW87"/>
    <mergeCell ref="AW88:AW89"/>
    <mergeCell ref="AW90:AW91"/>
    <mergeCell ref="AW92:AW93"/>
    <mergeCell ref="AW94:AW95"/>
    <mergeCell ref="AW96:AW97"/>
    <mergeCell ref="AW98:AW99"/>
    <mergeCell ref="AW100:AW101"/>
    <mergeCell ref="AW102:AW103"/>
    <mergeCell ref="AW104:AW105"/>
    <mergeCell ref="AW106:AW107"/>
    <mergeCell ref="AW144:AW145"/>
    <mergeCell ref="AW146:AW147"/>
    <mergeCell ref="AW148:AW149"/>
    <mergeCell ref="AW150:AW151"/>
    <mergeCell ref="AW152:AW153"/>
    <mergeCell ref="AW154:AW155"/>
    <mergeCell ref="AW156:AW157"/>
    <mergeCell ref="AW158:AW159"/>
    <mergeCell ref="AW160:AW161"/>
    <mergeCell ref="AW162:AW163"/>
    <mergeCell ref="AW164:AW165"/>
    <mergeCell ref="AW166:AW167"/>
    <mergeCell ref="AW168:AW169"/>
    <mergeCell ref="AW170:AW171"/>
    <mergeCell ref="AW172:AW173"/>
    <mergeCell ref="AW174:AW175"/>
    <mergeCell ref="AW108:AW109"/>
    <mergeCell ref="AW110:AW111"/>
    <mergeCell ref="AW112:AW113"/>
    <mergeCell ref="AW114:AW115"/>
    <mergeCell ref="AW116:AW117"/>
    <mergeCell ref="AW118:AW119"/>
    <mergeCell ref="AW120:AW121"/>
    <mergeCell ref="AW122:AW123"/>
    <mergeCell ref="AW124:AW125"/>
    <mergeCell ref="AW126:AW127"/>
    <mergeCell ref="AW128:AW129"/>
    <mergeCell ref="AW130:AW131"/>
    <mergeCell ref="AW132:AW133"/>
    <mergeCell ref="AW134:AW135"/>
    <mergeCell ref="AW136:AW137"/>
    <mergeCell ref="AW138:AW139"/>
    <mergeCell ref="AW176:AW177"/>
    <mergeCell ref="AW178:AW179"/>
    <mergeCell ref="AW180:AW181"/>
    <mergeCell ref="AW182:AW183"/>
    <mergeCell ref="AW184:AW185"/>
    <mergeCell ref="AW186:AW187"/>
    <mergeCell ref="AW188:AW189"/>
    <mergeCell ref="AW190:AW191"/>
    <mergeCell ref="AW192:AW193"/>
    <mergeCell ref="AW194:AW195"/>
    <mergeCell ref="AW196:AW197"/>
    <mergeCell ref="AW198:AW199"/>
    <mergeCell ref="AW200:AW201"/>
    <mergeCell ref="AW202:AW203"/>
    <mergeCell ref="AW204:AW205"/>
    <mergeCell ref="AW206:AW207"/>
    <mergeCell ref="BF3:BF7"/>
    <mergeCell ref="BF8:BF9"/>
    <mergeCell ref="BF10:BF11"/>
    <mergeCell ref="BF12:BF13"/>
    <mergeCell ref="BF14:BF15"/>
    <mergeCell ref="BF16:BF17"/>
    <mergeCell ref="BF18:BF19"/>
    <mergeCell ref="BF20:BF21"/>
    <mergeCell ref="BF22:BF23"/>
    <mergeCell ref="BF24:BF25"/>
    <mergeCell ref="BF26:BF27"/>
    <mergeCell ref="BF28:BF29"/>
    <mergeCell ref="BF30:BF31"/>
    <mergeCell ref="BF32:BF33"/>
    <mergeCell ref="BF34:BF35"/>
    <mergeCell ref="AW142:AW143"/>
    <mergeCell ref="BF104:BF105"/>
    <mergeCell ref="BF106:BF107"/>
    <mergeCell ref="BF108:BF109"/>
    <mergeCell ref="BF110:BF111"/>
    <mergeCell ref="BF36:BF37"/>
    <mergeCell ref="BF38:BF39"/>
    <mergeCell ref="BF40:BF41"/>
    <mergeCell ref="BF42:BF43"/>
    <mergeCell ref="BF44:BF45"/>
    <mergeCell ref="BF46:BF47"/>
    <mergeCell ref="BF48:BF49"/>
    <mergeCell ref="BF50:BF51"/>
    <mergeCell ref="BF52:BF53"/>
    <mergeCell ref="BF54:BF55"/>
    <mergeCell ref="BF56:BF57"/>
    <mergeCell ref="BF58:BF59"/>
    <mergeCell ref="BF60:BF61"/>
    <mergeCell ref="BF62:BF63"/>
    <mergeCell ref="BF64:BF65"/>
    <mergeCell ref="BF66:BF67"/>
    <mergeCell ref="BF68:BF69"/>
    <mergeCell ref="BF70:BF71"/>
    <mergeCell ref="BF72:BF73"/>
    <mergeCell ref="BF74:BF75"/>
    <mergeCell ref="BF76:BF77"/>
    <mergeCell ref="BF78:BF79"/>
    <mergeCell ref="BF80:BF81"/>
    <mergeCell ref="BF82:BF83"/>
    <mergeCell ref="BF84:BF85"/>
    <mergeCell ref="BF86:BF87"/>
    <mergeCell ref="BF88:BF89"/>
    <mergeCell ref="BF90:BF91"/>
    <mergeCell ref="BF92:BF93"/>
    <mergeCell ref="BF94:BF95"/>
    <mergeCell ref="BF96:BF97"/>
    <mergeCell ref="BF98:BF99"/>
    <mergeCell ref="BF100:BF101"/>
    <mergeCell ref="BF102:BF103"/>
    <mergeCell ref="BF206:BF207"/>
    <mergeCell ref="BF172:BF173"/>
    <mergeCell ref="BF174:BF175"/>
    <mergeCell ref="BF176:BF177"/>
    <mergeCell ref="BF178:BF179"/>
    <mergeCell ref="BF180:BF181"/>
    <mergeCell ref="BF182:BF183"/>
    <mergeCell ref="BF184:BF185"/>
    <mergeCell ref="BF186:BF187"/>
    <mergeCell ref="BF188:BF189"/>
    <mergeCell ref="BF190:BF191"/>
    <mergeCell ref="BF192:BF193"/>
    <mergeCell ref="BF194:BF195"/>
    <mergeCell ref="BF196:BF197"/>
    <mergeCell ref="BF198:BF199"/>
    <mergeCell ref="BF200:BF201"/>
    <mergeCell ref="BF202:BF203"/>
    <mergeCell ref="BF204:BF205"/>
    <mergeCell ref="BF164:BF165"/>
    <mergeCell ref="BF166:BF167"/>
    <mergeCell ref="BF168:BF169"/>
    <mergeCell ref="BF170:BF171"/>
    <mergeCell ref="BF112:BF113"/>
    <mergeCell ref="BF114:BF115"/>
    <mergeCell ref="BF116:BF117"/>
    <mergeCell ref="BF118:BF119"/>
    <mergeCell ref="BF120:BF121"/>
    <mergeCell ref="BF122:BF123"/>
    <mergeCell ref="BF124:BF125"/>
    <mergeCell ref="BF126:BF127"/>
    <mergeCell ref="BF128:BF129"/>
    <mergeCell ref="BF130:BF131"/>
    <mergeCell ref="BF132:BF133"/>
    <mergeCell ref="BF134:BF135"/>
    <mergeCell ref="BF136:BF137"/>
    <mergeCell ref="BF160:BF161"/>
    <mergeCell ref="BF162:BF163"/>
    <mergeCell ref="BF138:BF139"/>
    <mergeCell ref="BF140:BF141"/>
    <mergeCell ref="BF142:BF143"/>
    <mergeCell ref="BF144:BF145"/>
    <mergeCell ref="BF146:BF147"/>
    <mergeCell ref="BF148:BF149"/>
    <mergeCell ref="BF150:BF151"/>
    <mergeCell ref="BF152:BF153"/>
    <mergeCell ref="BF154:BF155"/>
    <mergeCell ref="BF156:BF157"/>
    <mergeCell ref="BF158:BF159"/>
  </mergeCells>
  <conditionalFormatting sqref="J3:J1048576 P8:P207 V8:V207 AB8:AB207 AH8:AH207 AN8:AN207 AT8:AT207">
    <cfRule type="cellIs" dxfId="46" priority="52" operator="equal">
      <formula>"ne"</formula>
    </cfRule>
    <cfRule type="cellIs" dxfId="45" priority="53" operator="equal">
      <formula>"da"</formula>
    </cfRule>
    <cfRule type="cellIs" dxfId="44" priority="54" operator="equal">
      <formula>"da"</formula>
    </cfRule>
  </conditionalFormatting>
  <conditionalFormatting sqref="P3:P7 P46:P1048576">
    <cfRule type="cellIs" dxfId="43" priority="50" operator="equal">
      <formula>"ne"</formula>
    </cfRule>
    <cfRule type="cellIs" dxfId="42" priority="51" operator="equal">
      <formula>"da"</formula>
    </cfRule>
  </conditionalFormatting>
  <conditionalFormatting sqref="AV8:AW8 AW10 AW12 AW14 AW16 AW18 AW20 AW22 AW24 AW26 AW28 AW30 AW32 AW34 AW36 AW38 AW40 AW42 AW44 AW46 AW48 AW50 AW52 AW54 AW56 AW58 AW60 AW62 AW64 AW66 AW68 AW70 AW72 AW74 AW76 AW78 AW80 AW82 AW84 AW86 AW88 AW90 AW92 AW94 AW96 AW98 AW100 AW102 AW104 AW106 AW108 AW110 AW112 AW114 AW116 AW118 AW120 AW122 AW124 AW126 AW128 AW130 AW132 AW134 AW136 AW138 AW140 AW142 AW144 AW146 AW148 AW150 AW152 AW154 AW156 AW158 AW160 AW162 AW164 AW166 AW168 AW170 AW172 AW174 AW176 AW178 AW180 AW182 AW184 AW186 AW188 AW190 AW192 AW194 AW196 AW198 AW200 AW202 AW204 AW206 AV9:AV207">
    <cfRule type="cellIs" dxfId="41" priority="14" operator="equal">
      <formula>"ne"</formula>
    </cfRule>
    <cfRule type="cellIs" dxfId="40" priority="15" operator="equal">
      <formula>"da"</formula>
    </cfRule>
    <cfRule type="cellIs" dxfId="39" priority="16" operator="equal">
      <formula>"da"</formula>
    </cfRule>
  </conditionalFormatting>
  <conditionalFormatting sqref="AV8:AW8 AV4:AV7 AV208:AW1048576 AV3:AW3 AX3:AX1048576 AV1:AX1 AW10 AW12 AW14 AW16 AW18 AW20 AW22 AW24 AW26 AW28 AW30 AW32 AW34 AW36 AW38 AW40 AW42 AW44 AW46 AW48 AW50 AW52 AW54 AW56 AW58 AW60 AW62 AW64 AW66 AW68 AW70 AW72 AW74 AW76 AW78 AW80 AW82 AW84 AW86 AW88 AW90 AW92 AW94 AW96 AW98 AW100 AW102 AW104 AW106 AW108 AW110 AW112 AW114 AW116 AW118 AW120 AW122 AW124 AW126 AW128 AW130 AW132 AW134 AW136 AW138 AW140 AW142 AW144 AW146 AW148 AW150 AW152 AW154 AW156 AW158 AW160 AW162 AW164 AW166 AW168 AW170 AW172 AW174 AW176 AW178 AW180 AW182 AW184 AW186 AW188 AW190 AW192 AW194 AW196 AW198 AW200 AW202 AW204 AW206 AV9:AV207">
    <cfRule type="cellIs" dxfId="38" priority="9" operator="equal">
      <formula>"ne"</formula>
    </cfRule>
    <cfRule type="cellIs" dxfId="37" priority="10" operator="between">
      <formula>1</formula>
      <formula>4</formula>
    </cfRule>
  </conditionalFormatting>
  <conditionalFormatting sqref="AX8:AX207">
    <cfRule type="cellIs" dxfId="36" priority="5" operator="equal">
      <formula>"ne"</formula>
    </cfRule>
    <cfRule type="cellIs" dxfId="35" priority="6" operator="equal">
      <formula>"da"</formula>
    </cfRule>
    <cfRule type="cellIs" dxfId="34" priority="7" operator="equal">
      <formula>"da"</formula>
    </cfRule>
  </conditionalFormatting>
  <conditionalFormatting sqref="AY8:BF207">
    <cfRule type="cellIs" dxfId="33" priority="2" stopIfTrue="1" operator="equal">
      <formula>"ne"</formula>
    </cfRule>
  </conditionalFormatting>
  <conditionalFormatting sqref="AY8:BF207">
    <cfRule type="cellIs" dxfId="32" priority="1" stopIfTrue="1" operator="equal">
      <formula>"da"</formula>
    </cfRule>
  </conditionalFormatting>
  <pageMargins left="0.25" right="0.25" top="0.75" bottom="0.75" header="0.3" footer="0.3"/>
  <pageSetup paperSize="9" scale="31" fitToHeight="0" orientation="landscape" cellComments="atEn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T206"/>
  <sheetViews>
    <sheetView zoomScale="50" zoomScaleNormal="50" workbookViewId="0">
      <selection activeCell="O1" sqref="O1:P1"/>
    </sheetView>
  </sheetViews>
  <sheetFormatPr defaultColWidth="8.85546875" defaultRowHeight="15" x14ac:dyDescent="0.25"/>
  <cols>
    <col min="1" max="1" width="6.7109375" style="7" bestFit="1" customWidth="1"/>
    <col min="2" max="2" width="17" style="7" customWidth="1"/>
    <col min="3" max="3" width="8" style="87" bestFit="1" customWidth="1"/>
    <col min="4" max="5" width="7" style="87" bestFit="1" customWidth="1"/>
    <col min="6" max="8" width="6.42578125" style="87" bestFit="1" customWidth="1"/>
    <col min="9" max="9" width="9.28515625" style="2" customWidth="1"/>
    <col min="10" max="12" width="7" style="87" bestFit="1" customWidth="1"/>
    <col min="13" max="13" width="7.42578125" style="87" bestFit="1" customWidth="1"/>
    <col min="14" max="14" width="6.42578125" style="87" bestFit="1" customWidth="1"/>
    <col min="15" max="15" width="9.5703125" style="2" customWidth="1"/>
    <col min="16" max="20" width="6.42578125" style="87" bestFit="1" customWidth="1"/>
    <col min="21" max="21" width="9.28515625" style="2" customWidth="1"/>
    <col min="22" max="25" width="7" style="87" bestFit="1" customWidth="1"/>
    <col min="26" max="26" width="6.42578125" style="87" bestFit="1" customWidth="1"/>
    <col min="27" max="27" width="9.5703125" style="2" customWidth="1"/>
    <col min="28" max="32" width="6.85546875" style="2" customWidth="1"/>
    <col min="33" max="33" width="9.5703125" style="2" customWidth="1"/>
    <col min="34" max="38" width="6.85546875" style="2" customWidth="1"/>
    <col min="39" max="39" width="9.5703125" style="2" customWidth="1"/>
    <col min="40" max="44" width="6.85546875" style="2" customWidth="1"/>
    <col min="45" max="45" width="9.5703125" style="2" customWidth="1"/>
    <col min="46" max="46" width="9" style="2" bestFit="1" customWidth="1"/>
    <col min="47" max="16384" width="8.85546875" style="87"/>
  </cols>
  <sheetData>
    <row r="1" spans="1:46" s="2" customFormat="1" ht="36" customHeight="1" thickBot="1" x14ac:dyDescent="0.3">
      <c r="A1" s="88"/>
      <c r="B1" s="210" t="s">
        <v>23</v>
      </c>
      <c r="C1" s="210"/>
      <c r="D1" s="210"/>
      <c r="E1" s="211">
        <f>'Analitika nastave'!$F$1</f>
        <v>0</v>
      </c>
      <c r="F1" s="211"/>
      <c r="G1" s="211"/>
      <c r="H1" s="211"/>
      <c r="I1" s="211"/>
      <c r="J1" s="211"/>
      <c r="K1" s="211"/>
      <c r="L1" s="31"/>
      <c r="M1" s="211" t="s">
        <v>26</v>
      </c>
      <c r="N1" s="211"/>
      <c r="O1" s="209">
        <f ca="1">'Analitika nastave'!$B$1</f>
        <v>45595</v>
      </c>
      <c r="P1" s="209"/>
      <c r="Q1" s="32"/>
      <c r="R1" s="33"/>
      <c r="S1" s="233" t="s">
        <v>129</v>
      </c>
      <c r="T1" s="211"/>
      <c r="U1" s="234">
        <f>'Analitika nastave'!$X$1</f>
        <v>0</v>
      </c>
      <c r="V1" s="234"/>
      <c r="W1" s="234"/>
      <c r="X1" s="234"/>
      <c r="Y1" s="234"/>
      <c r="Z1" s="234"/>
      <c r="AA1" s="234"/>
      <c r="AB1" s="33"/>
      <c r="AC1" s="211" t="s">
        <v>25</v>
      </c>
      <c r="AD1" s="211"/>
      <c r="AE1" s="195">
        <f>'Analitika nastave'!$AH$1</f>
        <v>0</v>
      </c>
      <c r="AF1" s="195"/>
      <c r="AG1" s="33"/>
      <c r="AH1" s="33"/>
      <c r="AI1" s="33"/>
      <c r="AJ1" s="33"/>
      <c r="AK1" s="33"/>
      <c r="AL1" s="33"/>
      <c r="AM1" s="33"/>
      <c r="AN1" s="33"/>
      <c r="AO1" s="33"/>
      <c r="AP1" s="33"/>
      <c r="AQ1" s="33"/>
      <c r="AR1" s="33"/>
      <c r="AS1" s="33"/>
      <c r="AT1" s="33"/>
    </row>
    <row r="2" spans="1:46" ht="30" x14ac:dyDescent="0.25">
      <c r="A2" s="34"/>
      <c r="B2" s="76" t="s">
        <v>21</v>
      </c>
      <c r="C2" s="35"/>
      <c r="D2" s="196" t="str">
        <f>'Analitika nastave'!E3</f>
        <v>ISHOD 1</v>
      </c>
      <c r="E2" s="197"/>
      <c r="F2" s="197"/>
      <c r="G2" s="197"/>
      <c r="H2" s="197"/>
      <c r="I2" s="198"/>
      <c r="J2" s="196" t="str">
        <f>'Analitika nastave'!K3</f>
        <v>ISHOD 2</v>
      </c>
      <c r="K2" s="197"/>
      <c r="L2" s="197"/>
      <c r="M2" s="197"/>
      <c r="N2" s="197"/>
      <c r="O2" s="199"/>
      <c r="P2" s="200" t="str">
        <f>'Analitika nastave'!Q3</f>
        <v>ISHOD 3</v>
      </c>
      <c r="Q2" s="197"/>
      <c r="R2" s="197"/>
      <c r="S2" s="197"/>
      <c r="T2" s="197"/>
      <c r="U2" s="198"/>
      <c r="V2" s="196" t="str">
        <f>'Analitika nastave'!W3</f>
        <v>ISHOD 4</v>
      </c>
      <c r="W2" s="197"/>
      <c r="X2" s="197"/>
      <c r="Y2" s="197"/>
      <c r="Z2" s="197"/>
      <c r="AA2" s="199"/>
      <c r="AB2" s="201" t="str">
        <f>'Analitika nastave'!AC3</f>
        <v>ISHOD 5</v>
      </c>
      <c r="AC2" s="202"/>
      <c r="AD2" s="202"/>
      <c r="AE2" s="202"/>
      <c r="AF2" s="202"/>
      <c r="AG2" s="203"/>
      <c r="AH2" s="201" t="str">
        <f>'Analitika nastave'!AI3</f>
        <v>ISHOD 6</v>
      </c>
      <c r="AI2" s="202"/>
      <c r="AJ2" s="202"/>
      <c r="AK2" s="202"/>
      <c r="AL2" s="202"/>
      <c r="AM2" s="203"/>
      <c r="AN2" s="201" t="str">
        <f>'Analitika nastave'!AO3</f>
        <v>ISHOD 7</v>
      </c>
      <c r="AO2" s="202"/>
      <c r="AP2" s="202"/>
      <c r="AQ2" s="202"/>
      <c r="AR2" s="202"/>
      <c r="AS2" s="203"/>
      <c r="AT2" s="84" t="str">
        <f>'Analitika nastave'!AU3</f>
        <v>KOLEGIJ  UKUPNO</v>
      </c>
    </row>
    <row r="3" spans="1:46" ht="15.75" thickBot="1" x14ac:dyDescent="0.3">
      <c r="A3" s="36"/>
      <c r="B3" s="77" t="s">
        <v>22</v>
      </c>
      <c r="C3" s="37"/>
      <c r="D3" s="212" t="str">
        <f>'Analitika nastave'!E4</f>
        <v>MAX POSTOTAKA</v>
      </c>
      <c r="E3" s="213"/>
      <c r="F3" s="213"/>
      <c r="G3" s="213"/>
      <c r="H3" s="213"/>
      <c r="I3" s="38">
        <f>'Analitika nastave'!J4</f>
        <v>0</v>
      </c>
      <c r="J3" s="214" t="str">
        <f>'Analitika nastave'!K4</f>
        <v>MAX POSTOTAKA</v>
      </c>
      <c r="K3" s="213"/>
      <c r="L3" s="213"/>
      <c r="M3" s="213"/>
      <c r="N3" s="213"/>
      <c r="O3" s="39">
        <f>'Analitika nastave'!P4</f>
        <v>0</v>
      </c>
      <c r="P3" s="212" t="str">
        <f>'Analitika nastave'!Q4</f>
        <v>MAX POSTOTAKA</v>
      </c>
      <c r="Q3" s="213"/>
      <c r="R3" s="213"/>
      <c r="S3" s="213"/>
      <c r="T3" s="213"/>
      <c r="U3" s="38">
        <f>'Analitika nastave'!V4</f>
        <v>0</v>
      </c>
      <c r="V3" s="214" t="str">
        <f>'Analitika nastave'!W4</f>
        <v>MAX POSTOTAKA</v>
      </c>
      <c r="W3" s="213"/>
      <c r="X3" s="213"/>
      <c r="Y3" s="213"/>
      <c r="Z3" s="213"/>
      <c r="AA3" s="39">
        <f>'Analitika nastave'!AB4</f>
        <v>0</v>
      </c>
      <c r="AB3" s="215" t="str">
        <f>'Analitika nastave'!AC4</f>
        <v>MAX POSTOTAKA</v>
      </c>
      <c r="AC3" s="216"/>
      <c r="AD3" s="216"/>
      <c r="AE3" s="216"/>
      <c r="AF3" s="214"/>
      <c r="AG3" s="38">
        <f>'Analitika nastave'!AH4</f>
        <v>0</v>
      </c>
      <c r="AH3" s="215" t="str">
        <f>'Analitika nastave'!AI4</f>
        <v>MAX POSTOTAKA</v>
      </c>
      <c r="AI3" s="216"/>
      <c r="AJ3" s="216"/>
      <c r="AK3" s="216"/>
      <c r="AL3" s="214"/>
      <c r="AM3" s="38">
        <f>'Analitika nastave'!AN4</f>
        <v>0</v>
      </c>
      <c r="AN3" s="215" t="str">
        <f>'Analitika nastave'!AO4</f>
        <v>MAX POSTOTAKA</v>
      </c>
      <c r="AO3" s="216"/>
      <c r="AP3" s="216"/>
      <c r="AQ3" s="216"/>
      <c r="AR3" s="214"/>
      <c r="AS3" s="38">
        <f>'Analitika nastave'!AT4</f>
        <v>0</v>
      </c>
      <c r="AT3" s="40" t="str">
        <f>'Analitika nastave'!AU4</f>
        <v>GREŠKA</v>
      </c>
    </row>
    <row r="4" spans="1:46" ht="45" x14ac:dyDescent="0.25">
      <c r="A4" s="225" t="s">
        <v>13</v>
      </c>
      <c r="B4" s="227" t="str">
        <f>'Analitika nastave'!C5</f>
        <v>JMBAG</v>
      </c>
      <c r="C4" s="86" t="str">
        <f>'Analitika nastave'!D5</f>
        <v>Način vrednovanja</v>
      </c>
      <c r="D4" s="8" t="str">
        <f>'Analitika nastave'!E5</f>
        <v>NV1</v>
      </c>
      <c r="E4" s="8" t="str">
        <f>'Analitika nastave'!F5</f>
        <v>NV2</v>
      </c>
      <c r="F4" s="8" t="str">
        <f>'Analitika nastave'!G5</f>
        <v>NV3</v>
      </c>
      <c r="G4" s="8" t="str">
        <f>'Analitika nastave'!H5</f>
        <v>NV4</v>
      </c>
      <c r="H4" s="8" t="str">
        <f>'Analitika nastave'!I5</f>
        <v>UK</v>
      </c>
      <c r="I4" s="230" t="str">
        <f>'Analitika nastave'!J5</f>
        <v>ISHOD POLOŽEN</v>
      </c>
      <c r="J4" s="41" t="str">
        <f>'Analitika nastave'!K5</f>
        <v>NV1</v>
      </c>
      <c r="K4" s="8" t="str">
        <f>'Analitika nastave'!L5</f>
        <v>NV2</v>
      </c>
      <c r="L4" s="8" t="str">
        <f>'Analitika nastave'!M5</f>
        <v>NV3</v>
      </c>
      <c r="M4" s="8" t="str">
        <f>'Analitika nastave'!N5</f>
        <v>NV4</v>
      </c>
      <c r="N4" s="8" t="str">
        <f>'Analitika nastave'!O5</f>
        <v>UK</v>
      </c>
      <c r="O4" s="134" t="str">
        <f>'Analitika nastave'!P5</f>
        <v>ISHOD POLOŽEN</v>
      </c>
      <c r="P4" s="42" t="str">
        <f>'Analitika nastave'!Q5</f>
        <v>NV1</v>
      </c>
      <c r="Q4" s="8" t="str">
        <f>'Analitika nastave'!R5</f>
        <v>NV2</v>
      </c>
      <c r="R4" s="8" t="str">
        <f>'Analitika nastave'!S5</f>
        <v>NV3</v>
      </c>
      <c r="S4" s="8" t="str">
        <f>'Analitika nastave'!T5</f>
        <v>NV4</v>
      </c>
      <c r="T4" s="8" t="str">
        <f>'Analitika nastave'!U5</f>
        <v>UK</v>
      </c>
      <c r="U4" s="230" t="str">
        <f>'Analitika nastave'!V5</f>
        <v>ISHOD POLOŽEN</v>
      </c>
      <c r="V4" s="41" t="str">
        <f>'Analitika nastave'!W5</f>
        <v>NV1</v>
      </c>
      <c r="W4" s="8" t="str">
        <f>'Analitika nastave'!X5</f>
        <v>NV2</v>
      </c>
      <c r="X4" s="8" t="str">
        <f>'Analitika nastave'!Y5</f>
        <v>NV3</v>
      </c>
      <c r="Y4" s="8" t="str">
        <f>'Analitika nastave'!Z5</f>
        <v>NV4</v>
      </c>
      <c r="Z4" s="8" t="str">
        <f>'Analitika nastave'!AA5</f>
        <v>UK</v>
      </c>
      <c r="AA4" s="134" t="str">
        <f>'Analitika nastave'!AB5</f>
        <v>ISHOD POLOŽEN</v>
      </c>
      <c r="AB4" s="41" t="str">
        <f>'Analitika nastave'!AC5</f>
        <v>NV1</v>
      </c>
      <c r="AC4" s="8" t="str">
        <f>'Analitika nastave'!AD5</f>
        <v>NV2</v>
      </c>
      <c r="AD4" s="8" t="str">
        <f>'Analitika nastave'!AE5</f>
        <v>NV3</v>
      </c>
      <c r="AE4" s="8" t="str">
        <f>'Analitika nastave'!AF5</f>
        <v>NV4</v>
      </c>
      <c r="AF4" s="8" t="str">
        <f>'Analitika nastave'!AG5</f>
        <v>UK</v>
      </c>
      <c r="AG4" s="134" t="str">
        <f>'Analitika nastave'!AH5</f>
        <v>ISHOD POLOŽEN</v>
      </c>
      <c r="AH4" s="41" t="str">
        <f>'Analitika nastave'!AI5</f>
        <v>NV1</v>
      </c>
      <c r="AI4" s="8" t="str">
        <f>'Analitika nastave'!AJ5</f>
        <v>NV2</v>
      </c>
      <c r="AJ4" s="8" t="str">
        <f>'Analitika nastave'!AK5</f>
        <v>NV3</v>
      </c>
      <c r="AK4" s="8" t="str">
        <f>'Analitika nastave'!AL5</f>
        <v>NV4</v>
      </c>
      <c r="AL4" s="8" t="str">
        <f>'Analitika nastave'!AM5</f>
        <v>UK</v>
      </c>
      <c r="AM4" s="134" t="str">
        <f>'Analitika nastave'!AN5</f>
        <v>ISHOD POLOŽEN</v>
      </c>
      <c r="AN4" s="41" t="str">
        <f>'Analitika nastave'!AO5</f>
        <v>NV1</v>
      </c>
      <c r="AO4" s="8" t="str">
        <f>'Analitika nastave'!AP5</f>
        <v>NV2</v>
      </c>
      <c r="AP4" s="8" t="str">
        <f>'Analitika nastave'!AQ5</f>
        <v>NV3</v>
      </c>
      <c r="AQ4" s="8" t="str">
        <f>'Analitika nastave'!AR5</f>
        <v>NV4</v>
      </c>
      <c r="AR4" s="8" t="str">
        <f>'Analitika nastave'!AS5</f>
        <v>UK</v>
      </c>
      <c r="AS4" s="134" t="str">
        <f>'Analitika nastave'!AT5</f>
        <v>ISHOD POLOŽEN</v>
      </c>
      <c r="AT4" s="217">
        <f>'Analitika nastave'!AU5</f>
        <v>0</v>
      </c>
    </row>
    <row r="5" spans="1:46" ht="15" customHeight="1" x14ac:dyDescent="0.25">
      <c r="A5" s="226"/>
      <c r="B5" s="228"/>
      <c r="C5" s="43" t="str">
        <f>'Analitika nastave'!D6</f>
        <v>MAX B</v>
      </c>
      <c r="D5" s="44">
        <f>'Analitika nastave'!E6</f>
        <v>0</v>
      </c>
      <c r="E5" s="44">
        <f>'Analitika nastave'!F6</f>
        <v>0</v>
      </c>
      <c r="F5" s="44">
        <f>'Analitika nastave'!G6</f>
        <v>0</v>
      </c>
      <c r="G5" s="44">
        <f>'Analitika nastave'!H6</f>
        <v>0</v>
      </c>
      <c r="H5" s="9">
        <f>'Analitika nastave'!I6</f>
        <v>0</v>
      </c>
      <c r="I5" s="231"/>
      <c r="J5" s="44">
        <f>'Analitika nastave'!K6</f>
        <v>0</v>
      </c>
      <c r="K5" s="44">
        <f>'Analitika nastave'!L6</f>
        <v>0</v>
      </c>
      <c r="L5" s="44">
        <f>'Analitika nastave'!M6</f>
        <v>0</v>
      </c>
      <c r="M5" s="44">
        <f>'Analitika nastave'!N6</f>
        <v>0</v>
      </c>
      <c r="N5" s="9">
        <f>'Analitika nastave'!O6</f>
        <v>0</v>
      </c>
      <c r="O5" s="208"/>
      <c r="P5" s="44">
        <f>'Analitika nastave'!Q6</f>
        <v>0</v>
      </c>
      <c r="Q5" s="44">
        <f>'Analitika nastave'!R6</f>
        <v>0</v>
      </c>
      <c r="R5" s="44">
        <f>'Analitika nastave'!S6</f>
        <v>0</v>
      </c>
      <c r="S5" s="44">
        <f>'Analitika nastave'!T6</f>
        <v>0</v>
      </c>
      <c r="T5" s="9">
        <f>'Analitika nastave'!U6</f>
        <v>0</v>
      </c>
      <c r="U5" s="231"/>
      <c r="V5" s="44">
        <f>'Analitika nastave'!W6</f>
        <v>0</v>
      </c>
      <c r="W5" s="44">
        <f>'Analitika nastave'!X6</f>
        <v>0</v>
      </c>
      <c r="X5" s="44">
        <f>'Analitika nastave'!Y6</f>
        <v>0</v>
      </c>
      <c r="Y5" s="44">
        <f>'Analitika nastave'!Z6</f>
        <v>0</v>
      </c>
      <c r="Z5" s="9">
        <f>'Analitika nastave'!AA6</f>
        <v>0</v>
      </c>
      <c r="AA5" s="208"/>
      <c r="AB5" s="44">
        <f>'Analitika nastave'!AC6</f>
        <v>0</v>
      </c>
      <c r="AC5" s="44">
        <f>'Analitika nastave'!AD6</f>
        <v>0</v>
      </c>
      <c r="AD5" s="44">
        <f>'Analitika nastave'!AE6</f>
        <v>0</v>
      </c>
      <c r="AE5" s="44">
        <f>'Analitika nastave'!AF6</f>
        <v>0</v>
      </c>
      <c r="AF5" s="9">
        <f>'Analitika nastave'!AG6</f>
        <v>0</v>
      </c>
      <c r="AG5" s="208"/>
      <c r="AH5" s="44">
        <f>'Analitika nastave'!AI6</f>
        <v>0</v>
      </c>
      <c r="AI5" s="44">
        <f>'Analitika nastave'!AJ6</f>
        <v>0</v>
      </c>
      <c r="AJ5" s="44">
        <f>'Analitika nastave'!AK6</f>
        <v>0</v>
      </c>
      <c r="AK5" s="44">
        <f>'Analitika nastave'!AL6</f>
        <v>0</v>
      </c>
      <c r="AL5" s="9">
        <f>'Analitika nastave'!AM6</f>
        <v>0</v>
      </c>
      <c r="AM5" s="208"/>
      <c r="AN5" s="44">
        <f>'Analitika nastave'!AO6</f>
        <v>0</v>
      </c>
      <c r="AO5" s="44">
        <f>'Analitika nastave'!AP6</f>
        <v>0</v>
      </c>
      <c r="AP5" s="44">
        <f>'Analitika nastave'!AQ6</f>
        <v>0</v>
      </c>
      <c r="AQ5" s="44">
        <f>'Analitika nastave'!AR6</f>
        <v>0</v>
      </c>
      <c r="AR5" s="9">
        <f>'Analitika nastave'!AS6</f>
        <v>0</v>
      </c>
      <c r="AS5" s="208"/>
      <c r="AT5" s="219"/>
    </row>
    <row r="6" spans="1:46" ht="15.75" customHeight="1" thickBot="1" x14ac:dyDescent="0.3">
      <c r="A6" s="222"/>
      <c r="B6" s="229"/>
      <c r="C6" s="45" t="str">
        <f>'Analitika nastave'!D7</f>
        <v>MAX P</v>
      </c>
      <c r="D6" s="44">
        <f>'Analitika nastave'!E7</f>
        <v>0</v>
      </c>
      <c r="E6" s="44">
        <f>'Analitika nastave'!F7</f>
        <v>0</v>
      </c>
      <c r="F6" s="44">
        <f>'Analitika nastave'!G7</f>
        <v>0</v>
      </c>
      <c r="G6" s="44">
        <f>'Analitika nastave'!H7</f>
        <v>0</v>
      </c>
      <c r="H6" s="85">
        <f>'Analitika nastave'!I7</f>
        <v>0</v>
      </c>
      <c r="I6" s="232"/>
      <c r="J6" s="44">
        <f>'Analitika nastave'!K7</f>
        <v>0</v>
      </c>
      <c r="K6" s="44">
        <f>'Analitika nastave'!L7</f>
        <v>0</v>
      </c>
      <c r="L6" s="44">
        <f>'Analitika nastave'!M7</f>
        <v>0</v>
      </c>
      <c r="M6" s="44">
        <f>'Analitika nastave'!N7</f>
        <v>0</v>
      </c>
      <c r="N6" s="85">
        <f>'Analitika nastave'!O7</f>
        <v>0</v>
      </c>
      <c r="O6" s="135"/>
      <c r="P6" s="44">
        <f>'Analitika nastave'!Q7</f>
        <v>0</v>
      </c>
      <c r="Q6" s="44">
        <f>'Analitika nastave'!R7</f>
        <v>0</v>
      </c>
      <c r="R6" s="44">
        <f>'Analitika nastave'!S7</f>
        <v>0</v>
      </c>
      <c r="S6" s="44">
        <f>'Analitika nastave'!T7</f>
        <v>0</v>
      </c>
      <c r="T6" s="85">
        <f>'Analitika nastave'!U7</f>
        <v>0</v>
      </c>
      <c r="U6" s="232"/>
      <c r="V6" s="44">
        <f>'Analitika nastave'!W7</f>
        <v>0</v>
      </c>
      <c r="W6" s="44">
        <f>'Analitika nastave'!X7</f>
        <v>0</v>
      </c>
      <c r="X6" s="44">
        <f>'Analitika nastave'!Y7</f>
        <v>0</v>
      </c>
      <c r="Y6" s="44">
        <f>'Analitika nastave'!Z7</f>
        <v>0</v>
      </c>
      <c r="Z6" s="85">
        <f>'Analitika nastave'!AA7</f>
        <v>0</v>
      </c>
      <c r="AA6" s="135"/>
      <c r="AB6" s="44">
        <f>'Analitika nastave'!AC7</f>
        <v>0</v>
      </c>
      <c r="AC6" s="44">
        <f>'Analitika nastave'!AD7</f>
        <v>0</v>
      </c>
      <c r="AD6" s="44">
        <f>'Analitika nastave'!AE7</f>
        <v>0</v>
      </c>
      <c r="AE6" s="44">
        <f>'Analitika nastave'!AF7</f>
        <v>0</v>
      </c>
      <c r="AF6" s="85">
        <f>'Analitika nastave'!AG7</f>
        <v>0</v>
      </c>
      <c r="AG6" s="135"/>
      <c r="AH6" s="44">
        <f>'Analitika nastave'!AI7</f>
        <v>0</v>
      </c>
      <c r="AI6" s="44">
        <f>'Analitika nastave'!AJ7</f>
        <v>0</v>
      </c>
      <c r="AJ6" s="44">
        <f>'Analitika nastave'!AK7</f>
        <v>0</v>
      </c>
      <c r="AK6" s="44">
        <f>'Analitika nastave'!AL7</f>
        <v>0</v>
      </c>
      <c r="AL6" s="85">
        <f>'Analitika nastave'!AM7</f>
        <v>0</v>
      </c>
      <c r="AM6" s="135"/>
      <c r="AN6" s="44">
        <f>'Analitika nastave'!AO7</f>
        <v>0</v>
      </c>
      <c r="AO6" s="44">
        <f>'Analitika nastave'!AP7</f>
        <v>0</v>
      </c>
      <c r="AP6" s="44">
        <f>'Analitika nastave'!AQ7</f>
        <v>0</v>
      </c>
      <c r="AQ6" s="44">
        <f>'Analitika nastave'!AR7</f>
        <v>0</v>
      </c>
      <c r="AR6" s="85">
        <f>'Analitika nastave'!AS7</f>
        <v>0</v>
      </c>
      <c r="AS6" s="135"/>
      <c r="AT6" s="220"/>
    </row>
    <row r="7" spans="1:46" x14ac:dyDescent="0.25">
      <c r="A7" s="221">
        <v>1</v>
      </c>
      <c r="B7" s="223">
        <f>'Analitika nastave'!C8</f>
        <v>0</v>
      </c>
      <c r="C7" s="46" t="str">
        <f>'Analitika nastave'!D8</f>
        <v>B</v>
      </c>
      <c r="D7" s="47">
        <f>'Analitika nastave'!E8</f>
        <v>0</v>
      </c>
      <c r="E7" s="48">
        <f>'Analitika nastave'!F8</f>
        <v>0</v>
      </c>
      <c r="F7" s="48">
        <f>'Analitika nastave'!G8</f>
        <v>0</v>
      </c>
      <c r="G7" s="48">
        <f>'Analitika nastave'!H8</f>
        <v>0</v>
      </c>
      <c r="H7" s="204">
        <f>'Analitika nastave'!I8</f>
        <v>0</v>
      </c>
      <c r="I7" s="134" t="str">
        <f>'Analitika nastave'!J8</f>
        <v>NE</v>
      </c>
      <c r="J7" s="49">
        <f>'Analitika nastave'!K8</f>
        <v>0</v>
      </c>
      <c r="K7" s="50">
        <f>'Analitika nastave'!L8</f>
        <v>0</v>
      </c>
      <c r="L7" s="50">
        <f>'Analitika nastave'!M8</f>
        <v>0</v>
      </c>
      <c r="M7" s="50">
        <f>'Analitika nastave'!N8</f>
        <v>0</v>
      </c>
      <c r="N7" s="204">
        <f>'Analitika nastave'!O8</f>
        <v>0</v>
      </c>
      <c r="O7" s="134" t="str">
        <f>'Analitika nastave'!P8</f>
        <v>NE</v>
      </c>
      <c r="P7" s="47">
        <f>'Analitika nastave'!Q8</f>
        <v>0</v>
      </c>
      <c r="Q7" s="48">
        <f>'Analitika nastave'!R8</f>
        <v>0</v>
      </c>
      <c r="R7" s="48">
        <f>'Analitika nastave'!S8</f>
        <v>0</v>
      </c>
      <c r="S7" s="48">
        <f>'Analitika nastave'!T8</f>
        <v>0</v>
      </c>
      <c r="T7" s="204">
        <f>'Analitika nastave'!U8</f>
        <v>0</v>
      </c>
      <c r="U7" s="134" t="str">
        <f>'Analitika nastave'!V8</f>
        <v>NE</v>
      </c>
      <c r="V7" s="47">
        <f>'Analitika nastave'!W8</f>
        <v>0</v>
      </c>
      <c r="W7" s="48">
        <f>'Analitika nastave'!X8</f>
        <v>0</v>
      </c>
      <c r="X7" s="48">
        <f>'Analitika nastave'!Y8</f>
        <v>0</v>
      </c>
      <c r="Y7" s="48">
        <f>'Analitika nastave'!Z8</f>
        <v>0</v>
      </c>
      <c r="Z7" s="204">
        <f>'Analitika nastave'!AA8</f>
        <v>0</v>
      </c>
      <c r="AA7" s="134" t="str">
        <f>'Analitika nastave'!AB8</f>
        <v>NE</v>
      </c>
      <c r="AB7" s="47">
        <f>'Analitika nastave'!AC8</f>
        <v>0</v>
      </c>
      <c r="AC7" s="48">
        <f>'Analitika nastave'!AD8</f>
        <v>0</v>
      </c>
      <c r="AD7" s="48">
        <f>'Analitika nastave'!AE8</f>
        <v>0</v>
      </c>
      <c r="AE7" s="48">
        <f>'Analitika nastave'!AF8</f>
        <v>0</v>
      </c>
      <c r="AF7" s="204">
        <f>'Analitika nastave'!AG8</f>
        <v>0</v>
      </c>
      <c r="AG7" s="134" t="str">
        <f>'Analitika nastave'!AH8</f>
        <v>NE</v>
      </c>
      <c r="AH7" s="47">
        <f>'Analitika nastave'!AI8</f>
        <v>0</v>
      </c>
      <c r="AI7" s="48">
        <f>'Analitika nastave'!AJ8</f>
        <v>0</v>
      </c>
      <c r="AJ7" s="48">
        <f>'Analitika nastave'!AK8</f>
        <v>0</v>
      </c>
      <c r="AK7" s="48">
        <f>'Analitika nastave'!AL8</f>
        <v>0</v>
      </c>
      <c r="AL7" s="204">
        <f>'Analitika nastave'!AM8</f>
        <v>0</v>
      </c>
      <c r="AM7" s="134" t="str">
        <f>'Analitika nastave'!AN8</f>
        <v>NE</v>
      </c>
      <c r="AN7" s="47">
        <f>'Analitika nastave'!AO8</f>
        <v>0</v>
      </c>
      <c r="AO7" s="48">
        <f>'Analitika nastave'!AP8</f>
        <v>0</v>
      </c>
      <c r="AP7" s="48">
        <f>'Analitika nastave'!AQ8</f>
        <v>0</v>
      </c>
      <c r="AQ7" s="48">
        <f>'Analitika nastave'!AR8</f>
        <v>0</v>
      </c>
      <c r="AR7" s="204">
        <f>'Analitika nastave'!AS8</f>
        <v>0</v>
      </c>
      <c r="AS7" s="134" t="str">
        <f>'Analitika nastave'!AT8</f>
        <v>NE</v>
      </c>
      <c r="AT7" s="217">
        <f>'Analitika nastave'!AU8</f>
        <v>0</v>
      </c>
    </row>
    <row r="8" spans="1:46" s="3" customFormat="1" ht="15.75" thickBot="1" x14ac:dyDescent="0.3">
      <c r="A8" s="222"/>
      <c r="B8" s="224"/>
      <c r="C8" s="51" t="str">
        <f>'Analitika nastave'!D9</f>
        <v>P</v>
      </c>
      <c r="D8" s="52">
        <f>'Analitika nastave'!E9</f>
        <v>0</v>
      </c>
      <c r="E8" s="52">
        <f>'Analitika nastave'!F9</f>
        <v>0</v>
      </c>
      <c r="F8" s="52">
        <f>'Analitika nastave'!G9</f>
        <v>0</v>
      </c>
      <c r="G8" s="52">
        <f>'Analitika nastave'!H9</f>
        <v>0</v>
      </c>
      <c r="H8" s="205"/>
      <c r="I8" s="206"/>
      <c r="J8" s="53">
        <f>'Analitika nastave'!K9</f>
        <v>0</v>
      </c>
      <c r="K8" s="52">
        <f>'Analitika nastave'!L9</f>
        <v>0</v>
      </c>
      <c r="L8" s="52">
        <f>'Analitika nastave'!M9</f>
        <v>0</v>
      </c>
      <c r="M8" s="52">
        <f>'Analitika nastave'!N9</f>
        <v>0</v>
      </c>
      <c r="N8" s="205"/>
      <c r="O8" s="206"/>
      <c r="P8" s="53">
        <f>'Analitika nastave'!Q9</f>
        <v>0</v>
      </c>
      <c r="Q8" s="52">
        <f>'Analitika nastave'!R9</f>
        <v>0</v>
      </c>
      <c r="R8" s="52">
        <f>'Analitika nastave'!S9</f>
        <v>0</v>
      </c>
      <c r="S8" s="52">
        <f>'Analitika nastave'!T9</f>
        <v>0</v>
      </c>
      <c r="T8" s="205"/>
      <c r="U8" s="206"/>
      <c r="V8" s="53">
        <f>'Analitika nastave'!W9</f>
        <v>0</v>
      </c>
      <c r="W8" s="52">
        <f>'Analitika nastave'!X9</f>
        <v>0</v>
      </c>
      <c r="X8" s="52">
        <f>'Analitika nastave'!Y9</f>
        <v>0</v>
      </c>
      <c r="Y8" s="52">
        <f>'Analitika nastave'!Z9</f>
        <v>0</v>
      </c>
      <c r="Z8" s="205"/>
      <c r="AA8" s="206"/>
      <c r="AB8" s="53">
        <f>'Analitika nastave'!AC9</f>
        <v>0</v>
      </c>
      <c r="AC8" s="52">
        <f>'Analitika nastave'!AD9</f>
        <v>0</v>
      </c>
      <c r="AD8" s="52">
        <f>'Analitika nastave'!AE9</f>
        <v>0</v>
      </c>
      <c r="AE8" s="52">
        <f>'Analitika nastave'!AF9</f>
        <v>0</v>
      </c>
      <c r="AF8" s="207"/>
      <c r="AG8" s="206"/>
      <c r="AH8" s="53">
        <f>'Analitika nastave'!AI9</f>
        <v>0</v>
      </c>
      <c r="AI8" s="52">
        <f>'Analitika nastave'!AJ9</f>
        <v>0</v>
      </c>
      <c r="AJ8" s="52">
        <f>'Analitika nastave'!AK9</f>
        <v>0</v>
      </c>
      <c r="AK8" s="52">
        <f>'Analitika nastave'!AL9</f>
        <v>0</v>
      </c>
      <c r="AL8" s="207"/>
      <c r="AM8" s="206"/>
      <c r="AN8" s="53">
        <f>'Analitika nastave'!AO9</f>
        <v>0</v>
      </c>
      <c r="AO8" s="52">
        <f>'Analitika nastave'!AP9</f>
        <v>0</v>
      </c>
      <c r="AP8" s="52">
        <f>'Analitika nastave'!AQ9</f>
        <v>0</v>
      </c>
      <c r="AQ8" s="52">
        <f>'Analitika nastave'!AR9</f>
        <v>0</v>
      </c>
      <c r="AR8" s="207"/>
      <c r="AS8" s="206"/>
      <c r="AT8" s="218"/>
    </row>
    <row r="9" spans="1:46" ht="15" customHeight="1" x14ac:dyDescent="0.25">
      <c r="A9" s="221">
        <v>2</v>
      </c>
      <c r="B9" s="223">
        <f>'Analitika nastave'!C10</f>
        <v>0</v>
      </c>
      <c r="C9" s="46" t="str">
        <f>'Analitika nastave'!D10</f>
        <v>B</v>
      </c>
      <c r="D9" s="47">
        <f>'Analitika nastave'!E10</f>
        <v>0</v>
      </c>
      <c r="E9" s="48">
        <f>'Analitika nastave'!F10</f>
        <v>0</v>
      </c>
      <c r="F9" s="48">
        <f>'Analitika nastave'!G10</f>
        <v>0</v>
      </c>
      <c r="G9" s="48">
        <f>'Analitika nastave'!H10</f>
        <v>0</v>
      </c>
      <c r="H9" s="204">
        <f>'Analitika nastave'!I10</f>
        <v>0</v>
      </c>
      <c r="I9" s="134" t="str">
        <f>'Analitika nastave'!J10</f>
        <v>NE</v>
      </c>
      <c r="J9" s="47">
        <f>'Analitika nastave'!K10</f>
        <v>0</v>
      </c>
      <c r="K9" s="48">
        <f>'Analitika nastave'!L10</f>
        <v>0</v>
      </c>
      <c r="L9" s="48">
        <f>'Analitika nastave'!M10</f>
        <v>0</v>
      </c>
      <c r="M9" s="48">
        <f>'Analitika nastave'!N10</f>
        <v>0</v>
      </c>
      <c r="N9" s="204">
        <f>'Analitika nastave'!O10</f>
        <v>0</v>
      </c>
      <c r="O9" s="134" t="str">
        <f>'Analitika nastave'!P10</f>
        <v>NE</v>
      </c>
      <c r="P9" s="47">
        <f>'Analitika nastave'!Q10</f>
        <v>0</v>
      </c>
      <c r="Q9" s="48">
        <f>'Analitika nastave'!R10</f>
        <v>0</v>
      </c>
      <c r="R9" s="48">
        <f>'Analitika nastave'!S10</f>
        <v>0</v>
      </c>
      <c r="S9" s="48">
        <f>'Analitika nastave'!T10</f>
        <v>0</v>
      </c>
      <c r="T9" s="204">
        <f>'Analitika nastave'!U10</f>
        <v>0</v>
      </c>
      <c r="U9" s="134" t="str">
        <f>'Analitika nastave'!V10</f>
        <v>NE</v>
      </c>
      <c r="V9" s="47">
        <f>'Analitika nastave'!W10</f>
        <v>0</v>
      </c>
      <c r="W9" s="48">
        <f>'Analitika nastave'!X10</f>
        <v>0</v>
      </c>
      <c r="X9" s="48">
        <f>'Analitika nastave'!Y10</f>
        <v>0</v>
      </c>
      <c r="Y9" s="48">
        <f>'Analitika nastave'!Z10</f>
        <v>0</v>
      </c>
      <c r="Z9" s="204">
        <f>'Analitika nastave'!AA10</f>
        <v>0</v>
      </c>
      <c r="AA9" s="134" t="str">
        <f>'Analitika nastave'!AB10</f>
        <v>NE</v>
      </c>
      <c r="AB9" s="47">
        <f>'Analitika nastave'!AC10</f>
        <v>0</v>
      </c>
      <c r="AC9" s="48">
        <f>'Analitika nastave'!AD10</f>
        <v>0</v>
      </c>
      <c r="AD9" s="48">
        <f>'Analitika nastave'!AE10</f>
        <v>0</v>
      </c>
      <c r="AE9" s="48">
        <f>'Analitika nastave'!AF10</f>
        <v>0</v>
      </c>
      <c r="AF9" s="204">
        <f>'Analitika nastave'!AG10</f>
        <v>0</v>
      </c>
      <c r="AG9" s="134" t="str">
        <f>'Analitika nastave'!AH10</f>
        <v>NE</v>
      </c>
      <c r="AH9" s="47">
        <f>'Analitika nastave'!AI10</f>
        <v>0</v>
      </c>
      <c r="AI9" s="48">
        <f>'Analitika nastave'!AJ10</f>
        <v>0</v>
      </c>
      <c r="AJ9" s="48">
        <f>'Analitika nastave'!AK10</f>
        <v>0</v>
      </c>
      <c r="AK9" s="48">
        <f>'Analitika nastave'!AL10</f>
        <v>0</v>
      </c>
      <c r="AL9" s="204">
        <f>'Analitika nastave'!AM10</f>
        <v>0</v>
      </c>
      <c r="AM9" s="134" t="str">
        <f>'Analitika nastave'!AN10</f>
        <v>NE</v>
      </c>
      <c r="AN9" s="47">
        <f>'Analitika nastave'!AO10</f>
        <v>0</v>
      </c>
      <c r="AO9" s="48">
        <f>'Analitika nastave'!AP10</f>
        <v>0</v>
      </c>
      <c r="AP9" s="48">
        <f>'Analitika nastave'!AQ10</f>
        <v>0</v>
      </c>
      <c r="AQ9" s="48">
        <f>'Analitika nastave'!AR10</f>
        <v>0</v>
      </c>
      <c r="AR9" s="204">
        <f>'Analitika nastave'!AS10</f>
        <v>0</v>
      </c>
      <c r="AS9" s="134" t="str">
        <f>'Analitika nastave'!AT10</f>
        <v>NE</v>
      </c>
      <c r="AT9" s="217">
        <f>'Analitika nastave'!AU10</f>
        <v>0</v>
      </c>
    </row>
    <row r="10" spans="1:46" ht="15.75" customHeight="1" thickBot="1" x14ac:dyDescent="0.3">
      <c r="A10" s="222"/>
      <c r="B10" s="224"/>
      <c r="C10" s="51" t="str">
        <f>'Analitika nastave'!D11</f>
        <v>P</v>
      </c>
      <c r="D10" s="52">
        <f>'Analitika nastave'!E11</f>
        <v>0</v>
      </c>
      <c r="E10" s="52">
        <f>'Analitika nastave'!F11</f>
        <v>0</v>
      </c>
      <c r="F10" s="52">
        <f>'Analitika nastave'!G11</f>
        <v>0</v>
      </c>
      <c r="G10" s="52">
        <f>'Analitika nastave'!H11</f>
        <v>0</v>
      </c>
      <c r="H10" s="205"/>
      <c r="I10" s="206"/>
      <c r="J10" s="53">
        <f>'Analitika nastave'!K11</f>
        <v>0</v>
      </c>
      <c r="K10" s="52">
        <f>'Analitika nastave'!L11</f>
        <v>0</v>
      </c>
      <c r="L10" s="52">
        <f>'Analitika nastave'!M11</f>
        <v>0</v>
      </c>
      <c r="M10" s="52">
        <f>'Analitika nastave'!N11</f>
        <v>0</v>
      </c>
      <c r="N10" s="205"/>
      <c r="O10" s="206"/>
      <c r="P10" s="53">
        <f>'Analitika nastave'!Q11</f>
        <v>0</v>
      </c>
      <c r="Q10" s="52">
        <f>'Analitika nastave'!R11</f>
        <v>0</v>
      </c>
      <c r="R10" s="52">
        <f>'Analitika nastave'!S11</f>
        <v>0</v>
      </c>
      <c r="S10" s="52">
        <f>'Analitika nastave'!T11</f>
        <v>0</v>
      </c>
      <c r="T10" s="205"/>
      <c r="U10" s="206"/>
      <c r="V10" s="53">
        <f>'Analitika nastave'!W11</f>
        <v>0</v>
      </c>
      <c r="W10" s="52">
        <f>'Analitika nastave'!X11</f>
        <v>0</v>
      </c>
      <c r="X10" s="52">
        <f>'Analitika nastave'!Y11</f>
        <v>0</v>
      </c>
      <c r="Y10" s="52">
        <f>'Analitika nastave'!Z11</f>
        <v>0</v>
      </c>
      <c r="Z10" s="205"/>
      <c r="AA10" s="206"/>
      <c r="AB10" s="53">
        <f>'Analitika nastave'!AC11</f>
        <v>0</v>
      </c>
      <c r="AC10" s="52">
        <f>'Analitika nastave'!AD11</f>
        <v>0</v>
      </c>
      <c r="AD10" s="52">
        <f>'Analitika nastave'!AE11</f>
        <v>0</v>
      </c>
      <c r="AE10" s="52">
        <f>'Analitika nastave'!AF11</f>
        <v>0</v>
      </c>
      <c r="AF10" s="207"/>
      <c r="AG10" s="206"/>
      <c r="AH10" s="53">
        <f>'Analitika nastave'!AI11</f>
        <v>0</v>
      </c>
      <c r="AI10" s="52">
        <f>'Analitika nastave'!AJ11</f>
        <v>0</v>
      </c>
      <c r="AJ10" s="52">
        <f>'Analitika nastave'!AK11</f>
        <v>0</v>
      </c>
      <c r="AK10" s="52">
        <f>'Analitika nastave'!AL11</f>
        <v>0</v>
      </c>
      <c r="AL10" s="207"/>
      <c r="AM10" s="206"/>
      <c r="AN10" s="53">
        <f>'Analitika nastave'!AO11</f>
        <v>0</v>
      </c>
      <c r="AO10" s="52">
        <f>'Analitika nastave'!AP11</f>
        <v>0</v>
      </c>
      <c r="AP10" s="52">
        <f>'Analitika nastave'!AQ11</f>
        <v>0</v>
      </c>
      <c r="AQ10" s="52">
        <f>'Analitika nastave'!AR11</f>
        <v>0</v>
      </c>
      <c r="AR10" s="207"/>
      <c r="AS10" s="206"/>
      <c r="AT10" s="218"/>
    </row>
    <row r="11" spans="1:46" ht="15" customHeight="1" x14ac:dyDescent="0.25">
      <c r="A11" s="221">
        <v>3</v>
      </c>
      <c r="B11" s="223">
        <f>'Analitika nastave'!C12</f>
        <v>0</v>
      </c>
      <c r="C11" s="46" t="str">
        <f>'Analitika nastave'!D12</f>
        <v>B</v>
      </c>
      <c r="D11" s="47">
        <f>'Analitika nastave'!E12</f>
        <v>0</v>
      </c>
      <c r="E11" s="48">
        <f>'Analitika nastave'!F12</f>
        <v>0</v>
      </c>
      <c r="F11" s="48">
        <f>'Analitika nastave'!G12</f>
        <v>0</v>
      </c>
      <c r="G11" s="48">
        <f>'Analitika nastave'!H12</f>
        <v>0</v>
      </c>
      <c r="H11" s="204">
        <f>'Analitika nastave'!I12</f>
        <v>0</v>
      </c>
      <c r="I11" s="134" t="str">
        <f>'Analitika nastave'!J12</f>
        <v>NE</v>
      </c>
      <c r="J11" s="47">
        <f>'Analitika nastave'!K12</f>
        <v>0</v>
      </c>
      <c r="K11" s="48">
        <f>'Analitika nastave'!L12</f>
        <v>0</v>
      </c>
      <c r="L11" s="48">
        <f>'Analitika nastave'!M12</f>
        <v>0</v>
      </c>
      <c r="M11" s="48">
        <f>'Analitika nastave'!N12</f>
        <v>0</v>
      </c>
      <c r="N11" s="204">
        <f>'Analitika nastave'!O12</f>
        <v>0</v>
      </c>
      <c r="O11" s="134" t="str">
        <f>'Analitika nastave'!P12</f>
        <v>NE</v>
      </c>
      <c r="P11" s="47">
        <f>'Analitika nastave'!Q12</f>
        <v>0</v>
      </c>
      <c r="Q11" s="48">
        <f>'Analitika nastave'!R12</f>
        <v>0</v>
      </c>
      <c r="R11" s="48">
        <f>'Analitika nastave'!S12</f>
        <v>0</v>
      </c>
      <c r="S11" s="48">
        <f>'Analitika nastave'!T12</f>
        <v>0</v>
      </c>
      <c r="T11" s="204">
        <f>'Analitika nastave'!U12</f>
        <v>0</v>
      </c>
      <c r="U11" s="134" t="str">
        <f>'Analitika nastave'!V12</f>
        <v>NE</v>
      </c>
      <c r="V11" s="47">
        <f>'Analitika nastave'!W12</f>
        <v>0</v>
      </c>
      <c r="W11" s="48">
        <f>'Analitika nastave'!X12</f>
        <v>0</v>
      </c>
      <c r="X11" s="48">
        <f>'Analitika nastave'!Y12</f>
        <v>0</v>
      </c>
      <c r="Y11" s="48">
        <f>'Analitika nastave'!Z12</f>
        <v>0</v>
      </c>
      <c r="Z11" s="204">
        <f>'Analitika nastave'!AA12</f>
        <v>0</v>
      </c>
      <c r="AA11" s="134" t="str">
        <f>'Analitika nastave'!AB12</f>
        <v>NE</v>
      </c>
      <c r="AB11" s="47">
        <f>'Analitika nastave'!AC12</f>
        <v>0</v>
      </c>
      <c r="AC11" s="48">
        <f>'Analitika nastave'!AD12</f>
        <v>0</v>
      </c>
      <c r="AD11" s="48">
        <f>'Analitika nastave'!AE12</f>
        <v>0</v>
      </c>
      <c r="AE11" s="48">
        <f>'Analitika nastave'!AF12</f>
        <v>0</v>
      </c>
      <c r="AF11" s="204">
        <f>'Analitika nastave'!AG12</f>
        <v>0</v>
      </c>
      <c r="AG11" s="134" t="str">
        <f>'Analitika nastave'!AH12</f>
        <v>NE</v>
      </c>
      <c r="AH11" s="47">
        <f>'Analitika nastave'!AI12</f>
        <v>0</v>
      </c>
      <c r="AI11" s="48">
        <f>'Analitika nastave'!AJ12</f>
        <v>0</v>
      </c>
      <c r="AJ11" s="48">
        <f>'Analitika nastave'!AK12</f>
        <v>0</v>
      </c>
      <c r="AK11" s="48">
        <f>'Analitika nastave'!AL12</f>
        <v>0</v>
      </c>
      <c r="AL11" s="204">
        <f>'Analitika nastave'!AM12</f>
        <v>0</v>
      </c>
      <c r="AM11" s="134" t="str">
        <f>'Analitika nastave'!AN12</f>
        <v>NE</v>
      </c>
      <c r="AN11" s="47">
        <f>'Analitika nastave'!AO12</f>
        <v>0</v>
      </c>
      <c r="AO11" s="48">
        <f>'Analitika nastave'!AP12</f>
        <v>0</v>
      </c>
      <c r="AP11" s="48">
        <f>'Analitika nastave'!AQ12</f>
        <v>0</v>
      </c>
      <c r="AQ11" s="48">
        <f>'Analitika nastave'!AR12</f>
        <v>0</v>
      </c>
      <c r="AR11" s="204">
        <f>'Analitika nastave'!AS12</f>
        <v>0</v>
      </c>
      <c r="AS11" s="134" t="str">
        <f>'Analitika nastave'!AT12</f>
        <v>NE</v>
      </c>
      <c r="AT11" s="217">
        <f>'Analitika nastave'!AU12</f>
        <v>0</v>
      </c>
    </row>
    <row r="12" spans="1:46" ht="15.75" customHeight="1" thickBot="1" x14ac:dyDescent="0.3">
      <c r="A12" s="222"/>
      <c r="B12" s="224"/>
      <c r="C12" s="51" t="str">
        <f>'Analitika nastave'!D13</f>
        <v>P</v>
      </c>
      <c r="D12" s="52">
        <f>'Analitika nastave'!E13</f>
        <v>0</v>
      </c>
      <c r="E12" s="52">
        <f>'Analitika nastave'!F13</f>
        <v>0</v>
      </c>
      <c r="F12" s="52">
        <f>'Analitika nastave'!G13</f>
        <v>0</v>
      </c>
      <c r="G12" s="52">
        <f>'Analitika nastave'!H13</f>
        <v>0</v>
      </c>
      <c r="H12" s="205"/>
      <c r="I12" s="206"/>
      <c r="J12" s="53">
        <f>'Analitika nastave'!K13</f>
        <v>0</v>
      </c>
      <c r="K12" s="52">
        <f>'Analitika nastave'!L13</f>
        <v>0</v>
      </c>
      <c r="L12" s="52">
        <f>'Analitika nastave'!M13</f>
        <v>0</v>
      </c>
      <c r="M12" s="52">
        <f>'Analitika nastave'!N13</f>
        <v>0</v>
      </c>
      <c r="N12" s="205"/>
      <c r="O12" s="206"/>
      <c r="P12" s="53">
        <f>'Analitika nastave'!Q13</f>
        <v>0</v>
      </c>
      <c r="Q12" s="52">
        <f>'Analitika nastave'!R13</f>
        <v>0</v>
      </c>
      <c r="R12" s="52">
        <f>'Analitika nastave'!S13</f>
        <v>0</v>
      </c>
      <c r="S12" s="52">
        <f>'Analitika nastave'!T13</f>
        <v>0</v>
      </c>
      <c r="T12" s="205"/>
      <c r="U12" s="206"/>
      <c r="V12" s="53">
        <f>'Analitika nastave'!W13</f>
        <v>0</v>
      </c>
      <c r="W12" s="52">
        <f>'Analitika nastave'!X13</f>
        <v>0</v>
      </c>
      <c r="X12" s="52">
        <f>'Analitika nastave'!Y13</f>
        <v>0</v>
      </c>
      <c r="Y12" s="52">
        <f>'Analitika nastave'!Z13</f>
        <v>0</v>
      </c>
      <c r="Z12" s="205"/>
      <c r="AA12" s="206"/>
      <c r="AB12" s="53">
        <f>'Analitika nastave'!AC13</f>
        <v>0</v>
      </c>
      <c r="AC12" s="52">
        <f>'Analitika nastave'!AD13</f>
        <v>0</v>
      </c>
      <c r="AD12" s="52">
        <f>'Analitika nastave'!AE13</f>
        <v>0</v>
      </c>
      <c r="AE12" s="52">
        <f>'Analitika nastave'!AF13</f>
        <v>0</v>
      </c>
      <c r="AF12" s="207"/>
      <c r="AG12" s="206"/>
      <c r="AH12" s="53">
        <f>'Analitika nastave'!AI13</f>
        <v>0</v>
      </c>
      <c r="AI12" s="52">
        <f>'Analitika nastave'!AJ13</f>
        <v>0</v>
      </c>
      <c r="AJ12" s="52">
        <f>'Analitika nastave'!AK13</f>
        <v>0</v>
      </c>
      <c r="AK12" s="52">
        <f>'Analitika nastave'!AL13</f>
        <v>0</v>
      </c>
      <c r="AL12" s="207"/>
      <c r="AM12" s="206"/>
      <c r="AN12" s="53">
        <f>'Analitika nastave'!AO13</f>
        <v>0</v>
      </c>
      <c r="AO12" s="52">
        <f>'Analitika nastave'!AP13</f>
        <v>0</v>
      </c>
      <c r="AP12" s="52">
        <f>'Analitika nastave'!AQ13</f>
        <v>0</v>
      </c>
      <c r="AQ12" s="52">
        <f>'Analitika nastave'!AR13</f>
        <v>0</v>
      </c>
      <c r="AR12" s="207"/>
      <c r="AS12" s="206"/>
      <c r="AT12" s="218"/>
    </row>
    <row r="13" spans="1:46" ht="15" customHeight="1" x14ac:dyDescent="0.25">
      <c r="A13" s="221">
        <v>4</v>
      </c>
      <c r="B13" s="223">
        <f>'Analitika nastave'!C14</f>
        <v>0</v>
      </c>
      <c r="C13" s="46" t="str">
        <f>'Analitika nastave'!D14</f>
        <v>B</v>
      </c>
      <c r="D13" s="47">
        <f>'Analitika nastave'!E14</f>
        <v>0</v>
      </c>
      <c r="E13" s="48">
        <f>'Analitika nastave'!F14</f>
        <v>0</v>
      </c>
      <c r="F13" s="48">
        <f>'Analitika nastave'!G14</f>
        <v>0</v>
      </c>
      <c r="G13" s="48">
        <f>'Analitika nastave'!H14</f>
        <v>0</v>
      </c>
      <c r="H13" s="204">
        <f>'Analitika nastave'!I14</f>
        <v>0</v>
      </c>
      <c r="I13" s="134" t="str">
        <f>'Analitika nastave'!J14</f>
        <v>NE</v>
      </c>
      <c r="J13" s="47">
        <f>'Analitika nastave'!K14</f>
        <v>0</v>
      </c>
      <c r="K13" s="48">
        <f>'Analitika nastave'!L14</f>
        <v>0</v>
      </c>
      <c r="L13" s="48">
        <f>'Analitika nastave'!M14</f>
        <v>0</v>
      </c>
      <c r="M13" s="48">
        <f>'Analitika nastave'!N14</f>
        <v>0</v>
      </c>
      <c r="N13" s="204">
        <f>'Analitika nastave'!O14</f>
        <v>0</v>
      </c>
      <c r="O13" s="134" t="str">
        <f>'Analitika nastave'!P14</f>
        <v>NE</v>
      </c>
      <c r="P13" s="47">
        <f>'Analitika nastave'!Q14</f>
        <v>0</v>
      </c>
      <c r="Q13" s="48">
        <f>'Analitika nastave'!R14</f>
        <v>0</v>
      </c>
      <c r="R13" s="48">
        <f>'Analitika nastave'!S14</f>
        <v>0</v>
      </c>
      <c r="S13" s="48">
        <f>'Analitika nastave'!T14</f>
        <v>0</v>
      </c>
      <c r="T13" s="204">
        <f>'Analitika nastave'!U14</f>
        <v>0</v>
      </c>
      <c r="U13" s="134" t="str">
        <f>'Analitika nastave'!V14</f>
        <v>NE</v>
      </c>
      <c r="V13" s="47">
        <f>'Analitika nastave'!W14</f>
        <v>0</v>
      </c>
      <c r="W13" s="48">
        <f>'Analitika nastave'!X14</f>
        <v>0</v>
      </c>
      <c r="X13" s="48">
        <f>'Analitika nastave'!Y14</f>
        <v>0</v>
      </c>
      <c r="Y13" s="48">
        <f>'Analitika nastave'!Z14</f>
        <v>0</v>
      </c>
      <c r="Z13" s="204">
        <f>'Analitika nastave'!AA14</f>
        <v>0</v>
      </c>
      <c r="AA13" s="134" t="str">
        <f>'Analitika nastave'!AB14</f>
        <v>NE</v>
      </c>
      <c r="AB13" s="47">
        <f>'Analitika nastave'!AC14</f>
        <v>0</v>
      </c>
      <c r="AC13" s="48">
        <f>'Analitika nastave'!AD14</f>
        <v>0</v>
      </c>
      <c r="AD13" s="48">
        <f>'Analitika nastave'!AE14</f>
        <v>0</v>
      </c>
      <c r="AE13" s="48">
        <f>'Analitika nastave'!AF14</f>
        <v>0</v>
      </c>
      <c r="AF13" s="204">
        <f>'Analitika nastave'!AG14</f>
        <v>0</v>
      </c>
      <c r="AG13" s="134" t="str">
        <f>'Analitika nastave'!AH14</f>
        <v>NE</v>
      </c>
      <c r="AH13" s="47">
        <f>'Analitika nastave'!AI14</f>
        <v>0</v>
      </c>
      <c r="AI13" s="48">
        <f>'Analitika nastave'!AJ14</f>
        <v>0</v>
      </c>
      <c r="AJ13" s="48">
        <f>'Analitika nastave'!AK14</f>
        <v>0</v>
      </c>
      <c r="AK13" s="48">
        <f>'Analitika nastave'!AL14</f>
        <v>0</v>
      </c>
      <c r="AL13" s="204">
        <f>'Analitika nastave'!AM14</f>
        <v>0</v>
      </c>
      <c r="AM13" s="134" t="str">
        <f>'Analitika nastave'!AN14</f>
        <v>NE</v>
      </c>
      <c r="AN13" s="47">
        <f>'Analitika nastave'!AO14</f>
        <v>0</v>
      </c>
      <c r="AO13" s="48">
        <f>'Analitika nastave'!AP14</f>
        <v>0</v>
      </c>
      <c r="AP13" s="48">
        <f>'Analitika nastave'!AQ14</f>
        <v>0</v>
      </c>
      <c r="AQ13" s="48">
        <f>'Analitika nastave'!AR14</f>
        <v>0</v>
      </c>
      <c r="AR13" s="204">
        <f>'Analitika nastave'!AS14</f>
        <v>0</v>
      </c>
      <c r="AS13" s="134" t="str">
        <f>'Analitika nastave'!AT14</f>
        <v>NE</v>
      </c>
      <c r="AT13" s="217">
        <f>'Analitika nastave'!AU14</f>
        <v>0</v>
      </c>
    </row>
    <row r="14" spans="1:46" ht="15.75" customHeight="1" thickBot="1" x14ac:dyDescent="0.3">
      <c r="A14" s="222"/>
      <c r="B14" s="224"/>
      <c r="C14" s="51" t="str">
        <f>'Analitika nastave'!D15</f>
        <v>P</v>
      </c>
      <c r="D14" s="52">
        <f>'Analitika nastave'!E15</f>
        <v>0</v>
      </c>
      <c r="E14" s="52">
        <f>'Analitika nastave'!F15</f>
        <v>0</v>
      </c>
      <c r="F14" s="52">
        <f>'Analitika nastave'!G15</f>
        <v>0</v>
      </c>
      <c r="G14" s="52">
        <f>'Analitika nastave'!H15</f>
        <v>0</v>
      </c>
      <c r="H14" s="205"/>
      <c r="I14" s="206"/>
      <c r="J14" s="53">
        <f>'Analitika nastave'!K15</f>
        <v>0</v>
      </c>
      <c r="K14" s="52">
        <f>'Analitika nastave'!L15</f>
        <v>0</v>
      </c>
      <c r="L14" s="52">
        <f>'Analitika nastave'!M15</f>
        <v>0</v>
      </c>
      <c r="M14" s="52">
        <f>'Analitika nastave'!N15</f>
        <v>0</v>
      </c>
      <c r="N14" s="205"/>
      <c r="O14" s="206"/>
      <c r="P14" s="53">
        <f>'Analitika nastave'!Q15</f>
        <v>0</v>
      </c>
      <c r="Q14" s="52">
        <f>'Analitika nastave'!R15</f>
        <v>0</v>
      </c>
      <c r="R14" s="52">
        <f>'Analitika nastave'!S15</f>
        <v>0</v>
      </c>
      <c r="S14" s="52">
        <f>'Analitika nastave'!T15</f>
        <v>0</v>
      </c>
      <c r="T14" s="205"/>
      <c r="U14" s="206"/>
      <c r="V14" s="53">
        <f>'Analitika nastave'!W15</f>
        <v>0</v>
      </c>
      <c r="W14" s="52">
        <f>'Analitika nastave'!X15</f>
        <v>0</v>
      </c>
      <c r="X14" s="52">
        <f>'Analitika nastave'!Y15</f>
        <v>0</v>
      </c>
      <c r="Y14" s="52">
        <f>'Analitika nastave'!Z15</f>
        <v>0</v>
      </c>
      <c r="Z14" s="205"/>
      <c r="AA14" s="206"/>
      <c r="AB14" s="53">
        <f>'Analitika nastave'!AC15</f>
        <v>0</v>
      </c>
      <c r="AC14" s="52">
        <f>'Analitika nastave'!AD15</f>
        <v>0</v>
      </c>
      <c r="AD14" s="52">
        <f>'Analitika nastave'!AE15</f>
        <v>0</v>
      </c>
      <c r="AE14" s="52">
        <f>'Analitika nastave'!AF15</f>
        <v>0</v>
      </c>
      <c r="AF14" s="207"/>
      <c r="AG14" s="206"/>
      <c r="AH14" s="53">
        <f>'Analitika nastave'!AI15</f>
        <v>0</v>
      </c>
      <c r="AI14" s="52">
        <f>'Analitika nastave'!AJ15</f>
        <v>0</v>
      </c>
      <c r="AJ14" s="52">
        <f>'Analitika nastave'!AK15</f>
        <v>0</v>
      </c>
      <c r="AK14" s="52">
        <f>'Analitika nastave'!AL15</f>
        <v>0</v>
      </c>
      <c r="AL14" s="207"/>
      <c r="AM14" s="206"/>
      <c r="AN14" s="53">
        <f>'Analitika nastave'!AO15</f>
        <v>0</v>
      </c>
      <c r="AO14" s="52">
        <f>'Analitika nastave'!AP15</f>
        <v>0</v>
      </c>
      <c r="AP14" s="52">
        <f>'Analitika nastave'!AQ15</f>
        <v>0</v>
      </c>
      <c r="AQ14" s="52">
        <f>'Analitika nastave'!AR15</f>
        <v>0</v>
      </c>
      <c r="AR14" s="207"/>
      <c r="AS14" s="206"/>
      <c r="AT14" s="218"/>
    </row>
    <row r="15" spans="1:46" ht="15" customHeight="1" x14ac:dyDescent="0.25">
      <c r="A15" s="221">
        <v>5</v>
      </c>
      <c r="B15" s="223">
        <f>'Analitika nastave'!C16</f>
        <v>0</v>
      </c>
      <c r="C15" s="46" t="str">
        <f>'Analitika nastave'!D16</f>
        <v>B</v>
      </c>
      <c r="D15" s="47">
        <f>'Analitika nastave'!E16</f>
        <v>0</v>
      </c>
      <c r="E15" s="48">
        <f>'Analitika nastave'!F16</f>
        <v>0</v>
      </c>
      <c r="F15" s="48">
        <f>'Analitika nastave'!G16</f>
        <v>0</v>
      </c>
      <c r="G15" s="48">
        <f>'Analitika nastave'!H16</f>
        <v>0</v>
      </c>
      <c r="H15" s="204">
        <f>'Analitika nastave'!I16</f>
        <v>0</v>
      </c>
      <c r="I15" s="134" t="str">
        <f>'Analitika nastave'!J16</f>
        <v>NE</v>
      </c>
      <c r="J15" s="47">
        <f>'Analitika nastave'!K16</f>
        <v>0</v>
      </c>
      <c r="K15" s="48">
        <f>'Analitika nastave'!L16</f>
        <v>0</v>
      </c>
      <c r="L15" s="48">
        <f>'Analitika nastave'!M16</f>
        <v>0</v>
      </c>
      <c r="M15" s="48">
        <f>'Analitika nastave'!N16</f>
        <v>0</v>
      </c>
      <c r="N15" s="204">
        <f>'Analitika nastave'!O16</f>
        <v>0</v>
      </c>
      <c r="O15" s="134" t="str">
        <f>'Analitika nastave'!P16</f>
        <v>NE</v>
      </c>
      <c r="P15" s="47">
        <f>'Analitika nastave'!Q16</f>
        <v>0</v>
      </c>
      <c r="Q15" s="48">
        <f>'Analitika nastave'!R16</f>
        <v>0</v>
      </c>
      <c r="R15" s="48">
        <f>'Analitika nastave'!S16</f>
        <v>0</v>
      </c>
      <c r="S15" s="48">
        <f>'Analitika nastave'!T16</f>
        <v>0</v>
      </c>
      <c r="T15" s="204">
        <f>'Analitika nastave'!U16</f>
        <v>0</v>
      </c>
      <c r="U15" s="134" t="str">
        <f>'Analitika nastave'!V16</f>
        <v>NE</v>
      </c>
      <c r="V15" s="47">
        <f>'Analitika nastave'!W16</f>
        <v>0</v>
      </c>
      <c r="W15" s="48">
        <f>'Analitika nastave'!X16</f>
        <v>0</v>
      </c>
      <c r="X15" s="48">
        <f>'Analitika nastave'!Y16</f>
        <v>0</v>
      </c>
      <c r="Y15" s="48">
        <f>'Analitika nastave'!Z16</f>
        <v>0</v>
      </c>
      <c r="Z15" s="204">
        <f>'Analitika nastave'!AA16</f>
        <v>0</v>
      </c>
      <c r="AA15" s="134" t="str">
        <f>'Analitika nastave'!AB16</f>
        <v>NE</v>
      </c>
      <c r="AB15" s="47">
        <f>'Analitika nastave'!AC16</f>
        <v>0</v>
      </c>
      <c r="AC15" s="48">
        <f>'Analitika nastave'!AD16</f>
        <v>0</v>
      </c>
      <c r="AD15" s="48">
        <f>'Analitika nastave'!AE16</f>
        <v>0</v>
      </c>
      <c r="AE15" s="48">
        <f>'Analitika nastave'!AF16</f>
        <v>0</v>
      </c>
      <c r="AF15" s="204">
        <f>'Analitika nastave'!AG16</f>
        <v>0</v>
      </c>
      <c r="AG15" s="134" t="str">
        <f>'Analitika nastave'!AH16</f>
        <v>NE</v>
      </c>
      <c r="AH15" s="47">
        <f>'Analitika nastave'!AI16</f>
        <v>0</v>
      </c>
      <c r="AI15" s="48">
        <f>'Analitika nastave'!AJ16</f>
        <v>0</v>
      </c>
      <c r="AJ15" s="48">
        <f>'Analitika nastave'!AK16</f>
        <v>0</v>
      </c>
      <c r="AK15" s="48">
        <f>'Analitika nastave'!AL16</f>
        <v>0</v>
      </c>
      <c r="AL15" s="204">
        <f>'Analitika nastave'!AM16</f>
        <v>0</v>
      </c>
      <c r="AM15" s="134" t="str">
        <f>'Analitika nastave'!AN16</f>
        <v>NE</v>
      </c>
      <c r="AN15" s="47">
        <f>'Analitika nastave'!AO16</f>
        <v>0</v>
      </c>
      <c r="AO15" s="48">
        <f>'Analitika nastave'!AP16</f>
        <v>0</v>
      </c>
      <c r="AP15" s="48">
        <f>'Analitika nastave'!AQ16</f>
        <v>0</v>
      </c>
      <c r="AQ15" s="48">
        <f>'Analitika nastave'!AR16</f>
        <v>0</v>
      </c>
      <c r="AR15" s="204">
        <f>'Analitika nastave'!AS16</f>
        <v>0</v>
      </c>
      <c r="AS15" s="134" t="str">
        <f>'Analitika nastave'!AT16</f>
        <v>NE</v>
      </c>
      <c r="AT15" s="217">
        <f>'Analitika nastave'!AU16</f>
        <v>0</v>
      </c>
    </row>
    <row r="16" spans="1:46" ht="15.75" customHeight="1" thickBot="1" x14ac:dyDescent="0.3">
      <c r="A16" s="222"/>
      <c r="B16" s="224"/>
      <c r="C16" s="51" t="str">
        <f>'Analitika nastave'!D17</f>
        <v>P</v>
      </c>
      <c r="D16" s="52">
        <f>'Analitika nastave'!E17</f>
        <v>0</v>
      </c>
      <c r="E16" s="52">
        <f>'Analitika nastave'!F17</f>
        <v>0</v>
      </c>
      <c r="F16" s="52">
        <f>'Analitika nastave'!G17</f>
        <v>0</v>
      </c>
      <c r="G16" s="52">
        <f>'Analitika nastave'!H17</f>
        <v>0</v>
      </c>
      <c r="H16" s="205"/>
      <c r="I16" s="206"/>
      <c r="J16" s="53">
        <f>'Analitika nastave'!K17</f>
        <v>0</v>
      </c>
      <c r="K16" s="52">
        <f>'Analitika nastave'!L17</f>
        <v>0</v>
      </c>
      <c r="L16" s="52">
        <f>'Analitika nastave'!M17</f>
        <v>0</v>
      </c>
      <c r="M16" s="52">
        <f>'Analitika nastave'!N17</f>
        <v>0</v>
      </c>
      <c r="N16" s="205"/>
      <c r="O16" s="206"/>
      <c r="P16" s="53">
        <f>'Analitika nastave'!Q17</f>
        <v>0</v>
      </c>
      <c r="Q16" s="52">
        <f>'Analitika nastave'!R17</f>
        <v>0</v>
      </c>
      <c r="R16" s="52">
        <f>'Analitika nastave'!S17</f>
        <v>0</v>
      </c>
      <c r="S16" s="52">
        <f>'Analitika nastave'!T17</f>
        <v>0</v>
      </c>
      <c r="T16" s="205"/>
      <c r="U16" s="206"/>
      <c r="V16" s="53">
        <f>'Analitika nastave'!W17</f>
        <v>0</v>
      </c>
      <c r="W16" s="52">
        <f>'Analitika nastave'!X17</f>
        <v>0</v>
      </c>
      <c r="X16" s="52">
        <f>'Analitika nastave'!Y17</f>
        <v>0</v>
      </c>
      <c r="Y16" s="52">
        <f>'Analitika nastave'!Z17</f>
        <v>0</v>
      </c>
      <c r="Z16" s="205"/>
      <c r="AA16" s="206"/>
      <c r="AB16" s="53">
        <f>'Analitika nastave'!AC17</f>
        <v>0</v>
      </c>
      <c r="AC16" s="52">
        <f>'Analitika nastave'!AD17</f>
        <v>0</v>
      </c>
      <c r="AD16" s="52">
        <f>'Analitika nastave'!AE17</f>
        <v>0</v>
      </c>
      <c r="AE16" s="52">
        <f>'Analitika nastave'!AF17</f>
        <v>0</v>
      </c>
      <c r="AF16" s="207"/>
      <c r="AG16" s="206"/>
      <c r="AH16" s="53">
        <f>'Analitika nastave'!AI17</f>
        <v>0</v>
      </c>
      <c r="AI16" s="52">
        <f>'Analitika nastave'!AJ17</f>
        <v>0</v>
      </c>
      <c r="AJ16" s="52">
        <f>'Analitika nastave'!AK17</f>
        <v>0</v>
      </c>
      <c r="AK16" s="52">
        <f>'Analitika nastave'!AL17</f>
        <v>0</v>
      </c>
      <c r="AL16" s="207"/>
      <c r="AM16" s="206"/>
      <c r="AN16" s="53">
        <f>'Analitika nastave'!AO17</f>
        <v>0</v>
      </c>
      <c r="AO16" s="52">
        <f>'Analitika nastave'!AP17</f>
        <v>0</v>
      </c>
      <c r="AP16" s="52">
        <f>'Analitika nastave'!AQ17</f>
        <v>0</v>
      </c>
      <c r="AQ16" s="52">
        <f>'Analitika nastave'!AR17</f>
        <v>0</v>
      </c>
      <c r="AR16" s="207"/>
      <c r="AS16" s="206"/>
      <c r="AT16" s="218"/>
    </row>
    <row r="17" spans="1:46" ht="15" customHeight="1" x14ac:dyDescent="0.25">
      <c r="A17" s="221">
        <v>6</v>
      </c>
      <c r="B17" s="223">
        <f>'Analitika nastave'!C18</f>
        <v>0</v>
      </c>
      <c r="C17" s="46" t="str">
        <f>'Analitika nastave'!D18</f>
        <v>B</v>
      </c>
      <c r="D17" s="47">
        <f>'Analitika nastave'!E18</f>
        <v>0</v>
      </c>
      <c r="E17" s="48">
        <f>'Analitika nastave'!F18</f>
        <v>0</v>
      </c>
      <c r="F17" s="48">
        <f>'Analitika nastave'!G18</f>
        <v>0</v>
      </c>
      <c r="G17" s="48">
        <f>'Analitika nastave'!H18</f>
        <v>0</v>
      </c>
      <c r="H17" s="204">
        <f>'Analitika nastave'!I18</f>
        <v>0</v>
      </c>
      <c r="I17" s="134" t="str">
        <f>'Analitika nastave'!J18</f>
        <v>NE</v>
      </c>
      <c r="J17" s="47">
        <f>'Analitika nastave'!K18</f>
        <v>0</v>
      </c>
      <c r="K17" s="48">
        <f>'Analitika nastave'!L18</f>
        <v>0</v>
      </c>
      <c r="L17" s="48">
        <f>'Analitika nastave'!M18</f>
        <v>0</v>
      </c>
      <c r="M17" s="48">
        <f>'Analitika nastave'!N18</f>
        <v>0</v>
      </c>
      <c r="N17" s="204">
        <f>'Analitika nastave'!O18</f>
        <v>0</v>
      </c>
      <c r="O17" s="134" t="str">
        <f>'Analitika nastave'!P18</f>
        <v>NE</v>
      </c>
      <c r="P17" s="47">
        <f>'Analitika nastave'!Q18</f>
        <v>0</v>
      </c>
      <c r="Q17" s="48">
        <f>'Analitika nastave'!R18</f>
        <v>0</v>
      </c>
      <c r="R17" s="48">
        <f>'Analitika nastave'!S18</f>
        <v>0</v>
      </c>
      <c r="S17" s="48">
        <f>'Analitika nastave'!T18</f>
        <v>0</v>
      </c>
      <c r="T17" s="204">
        <f>'Analitika nastave'!U18</f>
        <v>0</v>
      </c>
      <c r="U17" s="134" t="str">
        <f>'Analitika nastave'!V18</f>
        <v>NE</v>
      </c>
      <c r="V17" s="47">
        <f>'Analitika nastave'!W18</f>
        <v>0</v>
      </c>
      <c r="W17" s="48">
        <f>'Analitika nastave'!X18</f>
        <v>0</v>
      </c>
      <c r="X17" s="48">
        <f>'Analitika nastave'!Y18</f>
        <v>0</v>
      </c>
      <c r="Y17" s="48">
        <f>'Analitika nastave'!Z18</f>
        <v>0</v>
      </c>
      <c r="Z17" s="204">
        <f>'Analitika nastave'!AA18</f>
        <v>0</v>
      </c>
      <c r="AA17" s="134" t="str">
        <f>'Analitika nastave'!AB18</f>
        <v>NE</v>
      </c>
      <c r="AB17" s="47">
        <f>'Analitika nastave'!AC18</f>
        <v>0</v>
      </c>
      <c r="AC17" s="48">
        <f>'Analitika nastave'!AD18</f>
        <v>0</v>
      </c>
      <c r="AD17" s="48">
        <f>'Analitika nastave'!AE18</f>
        <v>0</v>
      </c>
      <c r="AE17" s="48">
        <f>'Analitika nastave'!AF18</f>
        <v>0</v>
      </c>
      <c r="AF17" s="204">
        <f>'Analitika nastave'!AG18</f>
        <v>0</v>
      </c>
      <c r="AG17" s="134" t="str">
        <f>'Analitika nastave'!AH18</f>
        <v>NE</v>
      </c>
      <c r="AH17" s="47">
        <f>'Analitika nastave'!AI18</f>
        <v>0</v>
      </c>
      <c r="AI17" s="48">
        <f>'Analitika nastave'!AJ18</f>
        <v>0</v>
      </c>
      <c r="AJ17" s="48">
        <f>'Analitika nastave'!AK18</f>
        <v>0</v>
      </c>
      <c r="AK17" s="48">
        <f>'Analitika nastave'!AL18</f>
        <v>0</v>
      </c>
      <c r="AL17" s="204">
        <f>'Analitika nastave'!AM18</f>
        <v>0</v>
      </c>
      <c r="AM17" s="134" t="str">
        <f>'Analitika nastave'!AN18</f>
        <v>NE</v>
      </c>
      <c r="AN17" s="47">
        <f>'Analitika nastave'!AO18</f>
        <v>0</v>
      </c>
      <c r="AO17" s="48">
        <f>'Analitika nastave'!AP18</f>
        <v>0</v>
      </c>
      <c r="AP17" s="48">
        <f>'Analitika nastave'!AQ18</f>
        <v>0</v>
      </c>
      <c r="AQ17" s="48">
        <f>'Analitika nastave'!AR18</f>
        <v>0</v>
      </c>
      <c r="AR17" s="204">
        <f>'Analitika nastave'!AS18</f>
        <v>0</v>
      </c>
      <c r="AS17" s="134" t="str">
        <f>'Analitika nastave'!AT18</f>
        <v>NE</v>
      </c>
      <c r="AT17" s="217">
        <f>'Analitika nastave'!AU18</f>
        <v>0</v>
      </c>
    </row>
    <row r="18" spans="1:46" ht="15.75" customHeight="1" thickBot="1" x14ac:dyDescent="0.3">
      <c r="A18" s="222"/>
      <c r="B18" s="224"/>
      <c r="C18" s="51" t="str">
        <f>'Analitika nastave'!D19</f>
        <v>P</v>
      </c>
      <c r="D18" s="52">
        <f>'Analitika nastave'!E19</f>
        <v>0</v>
      </c>
      <c r="E18" s="52">
        <f>'Analitika nastave'!F19</f>
        <v>0</v>
      </c>
      <c r="F18" s="52">
        <f>'Analitika nastave'!G19</f>
        <v>0</v>
      </c>
      <c r="G18" s="52">
        <f>'Analitika nastave'!H19</f>
        <v>0</v>
      </c>
      <c r="H18" s="205"/>
      <c r="I18" s="206"/>
      <c r="J18" s="53">
        <f>'Analitika nastave'!K19</f>
        <v>0</v>
      </c>
      <c r="K18" s="52">
        <f>'Analitika nastave'!L19</f>
        <v>0</v>
      </c>
      <c r="L18" s="52">
        <f>'Analitika nastave'!M19</f>
        <v>0</v>
      </c>
      <c r="M18" s="52">
        <f>'Analitika nastave'!N19</f>
        <v>0</v>
      </c>
      <c r="N18" s="205"/>
      <c r="O18" s="206"/>
      <c r="P18" s="53">
        <f>'Analitika nastave'!Q19</f>
        <v>0</v>
      </c>
      <c r="Q18" s="52">
        <f>'Analitika nastave'!R19</f>
        <v>0</v>
      </c>
      <c r="R18" s="52">
        <f>'Analitika nastave'!S19</f>
        <v>0</v>
      </c>
      <c r="S18" s="52">
        <f>'Analitika nastave'!T19</f>
        <v>0</v>
      </c>
      <c r="T18" s="205"/>
      <c r="U18" s="206"/>
      <c r="V18" s="53">
        <f>'Analitika nastave'!W19</f>
        <v>0</v>
      </c>
      <c r="W18" s="52">
        <f>'Analitika nastave'!X19</f>
        <v>0</v>
      </c>
      <c r="X18" s="52">
        <f>'Analitika nastave'!Y19</f>
        <v>0</v>
      </c>
      <c r="Y18" s="52">
        <f>'Analitika nastave'!Z19</f>
        <v>0</v>
      </c>
      <c r="Z18" s="205"/>
      <c r="AA18" s="206"/>
      <c r="AB18" s="53">
        <f>'Analitika nastave'!AC19</f>
        <v>0</v>
      </c>
      <c r="AC18" s="52">
        <f>'Analitika nastave'!AD19</f>
        <v>0</v>
      </c>
      <c r="AD18" s="52">
        <f>'Analitika nastave'!AE19</f>
        <v>0</v>
      </c>
      <c r="AE18" s="52">
        <f>'Analitika nastave'!AF19</f>
        <v>0</v>
      </c>
      <c r="AF18" s="207"/>
      <c r="AG18" s="206"/>
      <c r="AH18" s="53">
        <f>'Analitika nastave'!AI19</f>
        <v>0</v>
      </c>
      <c r="AI18" s="52">
        <f>'Analitika nastave'!AJ19</f>
        <v>0</v>
      </c>
      <c r="AJ18" s="52">
        <f>'Analitika nastave'!AK19</f>
        <v>0</v>
      </c>
      <c r="AK18" s="52">
        <f>'Analitika nastave'!AL19</f>
        <v>0</v>
      </c>
      <c r="AL18" s="207"/>
      <c r="AM18" s="206"/>
      <c r="AN18" s="53">
        <f>'Analitika nastave'!AO19</f>
        <v>0</v>
      </c>
      <c r="AO18" s="52">
        <f>'Analitika nastave'!AP19</f>
        <v>0</v>
      </c>
      <c r="AP18" s="52">
        <f>'Analitika nastave'!AQ19</f>
        <v>0</v>
      </c>
      <c r="AQ18" s="52">
        <f>'Analitika nastave'!AR19</f>
        <v>0</v>
      </c>
      <c r="AR18" s="207"/>
      <c r="AS18" s="206"/>
      <c r="AT18" s="218"/>
    </row>
    <row r="19" spans="1:46" ht="15" customHeight="1" x14ac:dyDescent="0.25">
      <c r="A19" s="221">
        <v>7</v>
      </c>
      <c r="B19" s="223">
        <f>'Analitika nastave'!C20</f>
        <v>0</v>
      </c>
      <c r="C19" s="46" t="str">
        <f>'Analitika nastave'!D20</f>
        <v>B</v>
      </c>
      <c r="D19" s="47">
        <f>'Analitika nastave'!E20</f>
        <v>0</v>
      </c>
      <c r="E19" s="48">
        <f>'Analitika nastave'!F20</f>
        <v>0</v>
      </c>
      <c r="F19" s="48">
        <f>'Analitika nastave'!G20</f>
        <v>0</v>
      </c>
      <c r="G19" s="48">
        <f>'Analitika nastave'!H20</f>
        <v>0</v>
      </c>
      <c r="H19" s="204">
        <f>'Analitika nastave'!I20</f>
        <v>0</v>
      </c>
      <c r="I19" s="134" t="str">
        <f>'Analitika nastave'!J20</f>
        <v>NE</v>
      </c>
      <c r="J19" s="47">
        <f>'Analitika nastave'!K20</f>
        <v>0</v>
      </c>
      <c r="K19" s="48">
        <f>'Analitika nastave'!L20</f>
        <v>0</v>
      </c>
      <c r="L19" s="48">
        <f>'Analitika nastave'!M20</f>
        <v>0</v>
      </c>
      <c r="M19" s="48">
        <f>'Analitika nastave'!N20</f>
        <v>0</v>
      </c>
      <c r="N19" s="204">
        <f>'Analitika nastave'!O20</f>
        <v>0</v>
      </c>
      <c r="O19" s="134" t="str">
        <f>'Analitika nastave'!P20</f>
        <v>NE</v>
      </c>
      <c r="P19" s="47">
        <f>'Analitika nastave'!Q20</f>
        <v>0</v>
      </c>
      <c r="Q19" s="48">
        <f>'Analitika nastave'!R20</f>
        <v>0</v>
      </c>
      <c r="R19" s="48">
        <f>'Analitika nastave'!S20</f>
        <v>0</v>
      </c>
      <c r="S19" s="48">
        <f>'Analitika nastave'!T20</f>
        <v>0</v>
      </c>
      <c r="T19" s="204">
        <f>'Analitika nastave'!U20</f>
        <v>0</v>
      </c>
      <c r="U19" s="134" t="str">
        <f>'Analitika nastave'!V20</f>
        <v>NE</v>
      </c>
      <c r="V19" s="47">
        <f>'Analitika nastave'!W20</f>
        <v>0</v>
      </c>
      <c r="W19" s="48">
        <f>'Analitika nastave'!X20</f>
        <v>0</v>
      </c>
      <c r="X19" s="48">
        <f>'Analitika nastave'!Y20</f>
        <v>0</v>
      </c>
      <c r="Y19" s="48">
        <f>'Analitika nastave'!Z20</f>
        <v>0</v>
      </c>
      <c r="Z19" s="204">
        <f>'Analitika nastave'!AA20</f>
        <v>0</v>
      </c>
      <c r="AA19" s="134" t="str">
        <f>'Analitika nastave'!AB20</f>
        <v>NE</v>
      </c>
      <c r="AB19" s="47">
        <f>'Analitika nastave'!AC20</f>
        <v>0</v>
      </c>
      <c r="AC19" s="48">
        <f>'Analitika nastave'!AD20</f>
        <v>0</v>
      </c>
      <c r="AD19" s="48">
        <f>'Analitika nastave'!AE20</f>
        <v>0</v>
      </c>
      <c r="AE19" s="48">
        <f>'Analitika nastave'!AF20</f>
        <v>0</v>
      </c>
      <c r="AF19" s="204">
        <f>'Analitika nastave'!AG20</f>
        <v>0</v>
      </c>
      <c r="AG19" s="134" t="str">
        <f>'Analitika nastave'!AH20</f>
        <v>NE</v>
      </c>
      <c r="AH19" s="47">
        <f>'Analitika nastave'!AI20</f>
        <v>0</v>
      </c>
      <c r="AI19" s="48">
        <f>'Analitika nastave'!AJ20</f>
        <v>0</v>
      </c>
      <c r="AJ19" s="48">
        <f>'Analitika nastave'!AK20</f>
        <v>0</v>
      </c>
      <c r="AK19" s="48">
        <f>'Analitika nastave'!AL20</f>
        <v>0</v>
      </c>
      <c r="AL19" s="204">
        <f>'Analitika nastave'!AM20</f>
        <v>0</v>
      </c>
      <c r="AM19" s="134" t="str">
        <f>'Analitika nastave'!AN20</f>
        <v>NE</v>
      </c>
      <c r="AN19" s="47">
        <f>'Analitika nastave'!AO20</f>
        <v>0</v>
      </c>
      <c r="AO19" s="48">
        <f>'Analitika nastave'!AP20</f>
        <v>0</v>
      </c>
      <c r="AP19" s="48">
        <f>'Analitika nastave'!AQ20</f>
        <v>0</v>
      </c>
      <c r="AQ19" s="48">
        <f>'Analitika nastave'!AR20</f>
        <v>0</v>
      </c>
      <c r="AR19" s="204">
        <f>'Analitika nastave'!AS20</f>
        <v>0</v>
      </c>
      <c r="AS19" s="134" t="str">
        <f>'Analitika nastave'!AT20</f>
        <v>NE</v>
      </c>
      <c r="AT19" s="217">
        <f>'Analitika nastave'!AU20</f>
        <v>0</v>
      </c>
    </row>
    <row r="20" spans="1:46" ht="15.75" customHeight="1" thickBot="1" x14ac:dyDescent="0.3">
      <c r="A20" s="222"/>
      <c r="B20" s="224"/>
      <c r="C20" s="51" t="str">
        <f>'Analitika nastave'!D21</f>
        <v>P</v>
      </c>
      <c r="D20" s="52">
        <f>'Analitika nastave'!E21</f>
        <v>0</v>
      </c>
      <c r="E20" s="52">
        <f>'Analitika nastave'!F21</f>
        <v>0</v>
      </c>
      <c r="F20" s="52">
        <f>'Analitika nastave'!G21</f>
        <v>0</v>
      </c>
      <c r="G20" s="52">
        <f>'Analitika nastave'!H21</f>
        <v>0</v>
      </c>
      <c r="H20" s="205"/>
      <c r="I20" s="206"/>
      <c r="J20" s="53">
        <f>'Analitika nastave'!K21</f>
        <v>0</v>
      </c>
      <c r="K20" s="52">
        <f>'Analitika nastave'!L21</f>
        <v>0</v>
      </c>
      <c r="L20" s="52">
        <f>'Analitika nastave'!M21</f>
        <v>0</v>
      </c>
      <c r="M20" s="52">
        <f>'Analitika nastave'!N21</f>
        <v>0</v>
      </c>
      <c r="N20" s="205"/>
      <c r="O20" s="206"/>
      <c r="P20" s="53">
        <f>'Analitika nastave'!Q21</f>
        <v>0</v>
      </c>
      <c r="Q20" s="52">
        <f>'Analitika nastave'!R21</f>
        <v>0</v>
      </c>
      <c r="R20" s="52">
        <f>'Analitika nastave'!S21</f>
        <v>0</v>
      </c>
      <c r="S20" s="52">
        <f>'Analitika nastave'!T21</f>
        <v>0</v>
      </c>
      <c r="T20" s="205"/>
      <c r="U20" s="206"/>
      <c r="V20" s="53">
        <f>'Analitika nastave'!W21</f>
        <v>0</v>
      </c>
      <c r="W20" s="52">
        <f>'Analitika nastave'!X21</f>
        <v>0</v>
      </c>
      <c r="X20" s="52">
        <f>'Analitika nastave'!Y21</f>
        <v>0</v>
      </c>
      <c r="Y20" s="52">
        <f>'Analitika nastave'!Z21</f>
        <v>0</v>
      </c>
      <c r="Z20" s="205"/>
      <c r="AA20" s="206"/>
      <c r="AB20" s="53">
        <f>'Analitika nastave'!AC21</f>
        <v>0</v>
      </c>
      <c r="AC20" s="52">
        <f>'Analitika nastave'!AD21</f>
        <v>0</v>
      </c>
      <c r="AD20" s="52">
        <f>'Analitika nastave'!AE21</f>
        <v>0</v>
      </c>
      <c r="AE20" s="52">
        <f>'Analitika nastave'!AF21</f>
        <v>0</v>
      </c>
      <c r="AF20" s="207"/>
      <c r="AG20" s="206"/>
      <c r="AH20" s="53">
        <f>'Analitika nastave'!AI21</f>
        <v>0</v>
      </c>
      <c r="AI20" s="52">
        <f>'Analitika nastave'!AJ21</f>
        <v>0</v>
      </c>
      <c r="AJ20" s="52">
        <f>'Analitika nastave'!AK21</f>
        <v>0</v>
      </c>
      <c r="AK20" s="52">
        <f>'Analitika nastave'!AL21</f>
        <v>0</v>
      </c>
      <c r="AL20" s="207"/>
      <c r="AM20" s="206"/>
      <c r="AN20" s="53">
        <f>'Analitika nastave'!AO21</f>
        <v>0</v>
      </c>
      <c r="AO20" s="52">
        <f>'Analitika nastave'!AP21</f>
        <v>0</v>
      </c>
      <c r="AP20" s="52">
        <f>'Analitika nastave'!AQ21</f>
        <v>0</v>
      </c>
      <c r="AQ20" s="52">
        <f>'Analitika nastave'!AR21</f>
        <v>0</v>
      </c>
      <c r="AR20" s="207"/>
      <c r="AS20" s="206"/>
      <c r="AT20" s="218"/>
    </row>
    <row r="21" spans="1:46" ht="15" customHeight="1" x14ac:dyDescent="0.25">
      <c r="A21" s="221">
        <v>8</v>
      </c>
      <c r="B21" s="223">
        <f>'Analitika nastave'!C22</f>
        <v>0</v>
      </c>
      <c r="C21" s="46" t="str">
        <f>'Analitika nastave'!D22</f>
        <v>B</v>
      </c>
      <c r="D21" s="47">
        <f>'Analitika nastave'!E22</f>
        <v>0</v>
      </c>
      <c r="E21" s="48">
        <f>'Analitika nastave'!F22</f>
        <v>0</v>
      </c>
      <c r="F21" s="48">
        <f>'Analitika nastave'!G22</f>
        <v>0</v>
      </c>
      <c r="G21" s="48">
        <f>'Analitika nastave'!H22</f>
        <v>0</v>
      </c>
      <c r="H21" s="204">
        <f>'Analitika nastave'!I22</f>
        <v>0</v>
      </c>
      <c r="I21" s="134" t="str">
        <f>'Analitika nastave'!J22</f>
        <v>NE</v>
      </c>
      <c r="J21" s="47">
        <f>'Analitika nastave'!K22</f>
        <v>0</v>
      </c>
      <c r="K21" s="48">
        <f>'Analitika nastave'!L22</f>
        <v>0</v>
      </c>
      <c r="L21" s="48">
        <f>'Analitika nastave'!M22</f>
        <v>0</v>
      </c>
      <c r="M21" s="48">
        <f>'Analitika nastave'!N22</f>
        <v>0</v>
      </c>
      <c r="N21" s="204">
        <f>'Analitika nastave'!O22</f>
        <v>0</v>
      </c>
      <c r="O21" s="134" t="str">
        <f>'Analitika nastave'!P22</f>
        <v>NE</v>
      </c>
      <c r="P21" s="47">
        <f>'Analitika nastave'!Q22</f>
        <v>0</v>
      </c>
      <c r="Q21" s="48">
        <f>'Analitika nastave'!R22</f>
        <v>0</v>
      </c>
      <c r="R21" s="48">
        <f>'Analitika nastave'!S22</f>
        <v>0</v>
      </c>
      <c r="S21" s="48">
        <f>'Analitika nastave'!T22</f>
        <v>0</v>
      </c>
      <c r="T21" s="204">
        <f>'Analitika nastave'!U22</f>
        <v>0</v>
      </c>
      <c r="U21" s="134" t="str">
        <f>'Analitika nastave'!V22</f>
        <v>NE</v>
      </c>
      <c r="V21" s="47">
        <f>'Analitika nastave'!W22</f>
        <v>0</v>
      </c>
      <c r="W21" s="48">
        <f>'Analitika nastave'!X22</f>
        <v>0</v>
      </c>
      <c r="X21" s="48">
        <f>'Analitika nastave'!Y22</f>
        <v>0</v>
      </c>
      <c r="Y21" s="48">
        <f>'Analitika nastave'!Z22</f>
        <v>0</v>
      </c>
      <c r="Z21" s="204">
        <f>'Analitika nastave'!AA22</f>
        <v>0</v>
      </c>
      <c r="AA21" s="134" t="str">
        <f>'Analitika nastave'!AB22</f>
        <v>NE</v>
      </c>
      <c r="AB21" s="47">
        <f>'Analitika nastave'!AC22</f>
        <v>0</v>
      </c>
      <c r="AC21" s="48">
        <f>'Analitika nastave'!AD22</f>
        <v>0</v>
      </c>
      <c r="AD21" s="48">
        <f>'Analitika nastave'!AE22</f>
        <v>0</v>
      </c>
      <c r="AE21" s="48">
        <f>'Analitika nastave'!AF22</f>
        <v>0</v>
      </c>
      <c r="AF21" s="204">
        <f>'Analitika nastave'!AG22</f>
        <v>0</v>
      </c>
      <c r="AG21" s="134" t="str">
        <f>'Analitika nastave'!AH22</f>
        <v>NE</v>
      </c>
      <c r="AH21" s="47">
        <f>'Analitika nastave'!AI22</f>
        <v>0</v>
      </c>
      <c r="AI21" s="48">
        <f>'Analitika nastave'!AJ22</f>
        <v>0</v>
      </c>
      <c r="AJ21" s="48">
        <f>'Analitika nastave'!AK22</f>
        <v>0</v>
      </c>
      <c r="AK21" s="48">
        <f>'Analitika nastave'!AL22</f>
        <v>0</v>
      </c>
      <c r="AL21" s="204">
        <f>'Analitika nastave'!AM22</f>
        <v>0</v>
      </c>
      <c r="AM21" s="134" t="str">
        <f>'Analitika nastave'!AN22</f>
        <v>NE</v>
      </c>
      <c r="AN21" s="47">
        <f>'Analitika nastave'!AO22</f>
        <v>0</v>
      </c>
      <c r="AO21" s="48">
        <f>'Analitika nastave'!AP22</f>
        <v>0</v>
      </c>
      <c r="AP21" s="48">
        <f>'Analitika nastave'!AQ22</f>
        <v>0</v>
      </c>
      <c r="AQ21" s="48">
        <f>'Analitika nastave'!AR22</f>
        <v>0</v>
      </c>
      <c r="AR21" s="204">
        <f>'Analitika nastave'!AS22</f>
        <v>0</v>
      </c>
      <c r="AS21" s="134" t="str">
        <f>'Analitika nastave'!AT22</f>
        <v>NE</v>
      </c>
      <c r="AT21" s="217">
        <f>'Analitika nastave'!AU22</f>
        <v>0</v>
      </c>
    </row>
    <row r="22" spans="1:46" ht="15.75" customHeight="1" thickBot="1" x14ac:dyDescent="0.3">
      <c r="A22" s="222"/>
      <c r="B22" s="224"/>
      <c r="C22" s="51" t="str">
        <f>'Analitika nastave'!D23</f>
        <v>P</v>
      </c>
      <c r="D22" s="52">
        <f>'Analitika nastave'!E23</f>
        <v>0</v>
      </c>
      <c r="E22" s="52">
        <f>'Analitika nastave'!F23</f>
        <v>0</v>
      </c>
      <c r="F22" s="52">
        <f>'Analitika nastave'!G23</f>
        <v>0</v>
      </c>
      <c r="G22" s="52">
        <f>'Analitika nastave'!H23</f>
        <v>0</v>
      </c>
      <c r="H22" s="205"/>
      <c r="I22" s="206"/>
      <c r="J22" s="53">
        <f>'Analitika nastave'!K23</f>
        <v>0</v>
      </c>
      <c r="K22" s="52">
        <f>'Analitika nastave'!L23</f>
        <v>0</v>
      </c>
      <c r="L22" s="52">
        <f>'Analitika nastave'!M23</f>
        <v>0</v>
      </c>
      <c r="M22" s="52">
        <f>'Analitika nastave'!N23</f>
        <v>0</v>
      </c>
      <c r="N22" s="205"/>
      <c r="O22" s="206"/>
      <c r="P22" s="53">
        <f>'Analitika nastave'!Q23</f>
        <v>0</v>
      </c>
      <c r="Q22" s="52">
        <f>'Analitika nastave'!R23</f>
        <v>0</v>
      </c>
      <c r="R22" s="52">
        <f>'Analitika nastave'!S23</f>
        <v>0</v>
      </c>
      <c r="S22" s="52">
        <f>'Analitika nastave'!T23</f>
        <v>0</v>
      </c>
      <c r="T22" s="205"/>
      <c r="U22" s="206"/>
      <c r="V22" s="53">
        <f>'Analitika nastave'!W23</f>
        <v>0</v>
      </c>
      <c r="W22" s="52">
        <f>'Analitika nastave'!X23</f>
        <v>0</v>
      </c>
      <c r="X22" s="52">
        <f>'Analitika nastave'!Y23</f>
        <v>0</v>
      </c>
      <c r="Y22" s="52">
        <f>'Analitika nastave'!Z23</f>
        <v>0</v>
      </c>
      <c r="Z22" s="205"/>
      <c r="AA22" s="206"/>
      <c r="AB22" s="53">
        <f>'Analitika nastave'!AC23</f>
        <v>0</v>
      </c>
      <c r="AC22" s="52">
        <f>'Analitika nastave'!AD23</f>
        <v>0</v>
      </c>
      <c r="AD22" s="52">
        <f>'Analitika nastave'!AE23</f>
        <v>0</v>
      </c>
      <c r="AE22" s="52">
        <f>'Analitika nastave'!AF23</f>
        <v>0</v>
      </c>
      <c r="AF22" s="207"/>
      <c r="AG22" s="206"/>
      <c r="AH22" s="53">
        <f>'Analitika nastave'!AI23</f>
        <v>0</v>
      </c>
      <c r="AI22" s="52">
        <f>'Analitika nastave'!AJ23</f>
        <v>0</v>
      </c>
      <c r="AJ22" s="52">
        <f>'Analitika nastave'!AK23</f>
        <v>0</v>
      </c>
      <c r="AK22" s="52">
        <f>'Analitika nastave'!AL23</f>
        <v>0</v>
      </c>
      <c r="AL22" s="207"/>
      <c r="AM22" s="206"/>
      <c r="AN22" s="53">
        <f>'Analitika nastave'!AO23</f>
        <v>0</v>
      </c>
      <c r="AO22" s="52">
        <f>'Analitika nastave'!AP23</f>
        <v>0</v>
      </c>
      <c r="AP22" s="52">
        <f>'Analitika nastave'!AQ23</f>
        <v>0</v>
      </c>
      <c r="AQ22" s="52">
        <f>'Analitika nastave'!AR23</f>
        <v>0</v>
      </c>
      <c r="AR22" s="207"/>
      <c r="AS22" s="206"/>
      <c r="AT22" s="218"/>
    </row>
    <row r="23" spans="1:46" ht="15" customHeight="1" x14ac:dyDescent="0.25">
      <c r="A23" s="221">
        <v>9</v>
      </c>
      <c r="B23" s="223">
        <f>'Analitika nastave'!C24</f>
        <v>0</v>
      </c>
      <c r="C23" s="46" t="str">
        <f>'Analitika nastave'!D24</f>
        <v>B</v>
      </c>
      <c r="D23" s="47">
        <f>'Analitika nastave'!E24</f>
        <v>0</v>
      </c>
      <c r="E23" s="48">
        <f>'Analitika nastave'!F24</f>
        <v>0</v>
      </c>
      <c r="F23" s="48">
        <f>'Analitika nastave'!G24</f>
        <v>0</v>
      </c>
      <c r="G23" s="48">
        <f>'Analitika nastave'!H24</f>
        <v>0</v>
      </c>
      <c r="H23" s="204">
        <f>'Analitika nastave'!I24</f>
        <v>0</v>
      </c>
      <c r="I23" s="134" t="str">
        <f>'Analitika nastave'!J24</f>
        <v>NE</v>
      </c>
      <c r="J23" s="47">
        <f>'Analitika nastave'!K24</f>
        <v>0</v>
      </c>
      <c r="K23" s="48">
        <f>'Analitika nastave'!L24</f>
        <v>0</v>
      </c>
      <c r="L23" s="48">
        <f>'Analitika nastave'!M24</f>
        <v>0</v>
      </c>
      <c r="M23" s="48">
        <f>'Analitika nastave'!N24</f>
        <v>0</v>
      </c>
      <c r="N23" s="204">
        <f>'Analitika nastave'!O24</f>
        <v>0</v>
      </c>
      <c r="O23" s="134" t="str">
        <f>'Analitika nastave'!P24</f>
        <v>NE</v>
      </c>
      <c r="P23" s="47">
        <f>'Analitika nastave'!Q24</f>
        <v>0</v>
      </c>
      <c r="Q23" s="48">
        <f>'Analitika nastave'!R24</f>
        <v>0</v>
      </c>
      <c r="R23" s="48">
        <f>'Analitika nastave'!S24</f>
        <v>0</v>
      </c>
      <c r="S23" s="48">
        <f>'Analitika nastave'!T24</f>
        <v>0</v>
      </c>
      <c r="T23" s="204">
        <f>'Analitika nastave'!U24</f>
        <v>0</v>
      </c>
      <c r="U23" s="134" t="str">
        <f>'Analitika nastave'!V24</f>
        <v>NE</v>
      </c>
      <c r="V23" s="47">
        <f>'Analitika nastave'!W24</f>
        <v>0</v>
      </c>
      <c r="W23" s="48">
        <f>'Analitika nastave'!X24</f>
        <v>0</v>
      </c>
      <c r="X23" s="48">
        <f>'Analitika nastave'!Y24</f>
        <v>0</v>
      </c>
      <c r="Y23" s="48">
        <f>'Analitika nastave'!Z24</f>
        <v>0</v>
      </c>
      <c r="Z23" s="204">
        <f>'Analitika nastave'!AA24</f>
        <v>0</v>
      </c>
      <c r="AA23" s="134" t="str">
        <f>'Analitika nastave'!AB24</f>
        <v>NE</v>
      </c>
      <c r="AB23" s="47">
        <f>'Analitika nastave'!AC24</f>
        <v>0</v>
      </c>
      <c r="AC23" s="48">
        <f>'Analitika nastave'!AD24</f>
        <v>0</v>
      </c>
      <c r="AD23" s="48">
        <f>'Analitika nastave'!AE24</f>
        <v>0</v>
      </c>
      <c r="AE23" s="48">
        <f>'Analitika nastave'!AF24</f>
        <v>0</v>
      </c>
      <c r="AF23" s="204">
        <f>'Analitika nastave'!AG24</f>
        <v>0</v>
      </c>
      <c r="AG23" s="134" t="str">
        <f>'Analitika nastave'!AH24</f>
        <v>NE</v>
      </c>
      <c r="AH23" s="47">
        <f>'Analitika nastave'!AI24</f>
        <v>0</v>
      </c>
      <c r="AI23" s="48">
        <f>'Analitika nastave'!AJ24</f>
        <v>0</v>
      </c>
      <c r="AJ23" s="48">
        <f>'Analitika nastave'!AK24</f>
        <v>0</v>
      </c>
      <c r="AK23" s="48">
        <f>'Analitika nastave'!AL24</f>
        <v>0</v>
      </c>
      <c r="AL23" s="204">
        <f>'Analitika nastave'!AM24</f>
        <v>0</v>
      </c>
      <c r="AM23" s="134" t="str">
        <f>'Analitika nastave'!AN24</f>
        <v>NE</v>
      </c>
      <c r="AN23" s="47">
        <f>'Analitika nastave'!AO24</f>
        <v>0</v>
      </c>
      <c r="AO23" s="48">
        <f>'Analitika nastave'!AP24</f>
        <v>0</v>
      </c>
      <c r="AP23" s="48">
        <f>'Analitika nastave'!AQ24</f>
        <v>0</v>
      </c>
      <c r="AQ23" s="48">
        <f>'Analitika nastave'!AR24</f>
        <v>0</v>
      </c>
      <c r="AR23" s="204">
        <f>'Analitika nastave'!AS24</f>
        <v>0</v>
      </c>
      <c r="AS23" s="134" t="str">
        <f>'Analitika nastave'!AT24</f>
        <v>NE</v>
      </c>
      <c r="AT23" s="217">
        <f>'Analitika nastave'!AU24</f>
        <v>0</v>
      </c>
    </row>
    <row r="24" spans="1:46" ht="15.75" customHeight="1" thickBot="1" x14ac:dyDescent="0.3">
      <c r="A24" s="222"/>
      <c r="B24" s="224"/>
      <c r="C24" s="51" t="str">
        <f>'Analitika nastave'!D25</f>
        <v>P</v>
      </c>
      <c r="D24" s="52">
        <f>'Analitika nastave'!E25</f>
        <v>0</v>
      </c>
      <c r="E24" s="52">
        <f>'Analitika nastave'!F25</f>
        <v>0</v>
      </c>
      <c r="F24" s="52">
        <f>'Analitika nastave'!G25</f>
        <v>0</v>
      </c>
      <c r="G24" s="52">
        <f>'Analitika nastave'!H25</f>
        <v>0</v>
      </c>
      <c r="H24" s="205"/>
      <c r="I24" s="206"/>
      <c r="J24" s="53">
        <f>'Analitika nastave'!K25</f>
        <v>0</v>
      </c>
      <c r="K24" s="52">
        <f>'Analitika nastave'!L25</f>
        <v>0</v>
      </c>
      <c r="L24" s="52">
        <f>'Analitika nastave'!M25</f>
        <v>0</v>
      </c>
      <c r="M24" s="52">
        <f>'Analitika nastave'!N25</f>
        <v>0</v>
      </c>
      <c r="N24" s="205"/>
      <c r="O24" s="206"/>
      <c r="P24" s="53">
        <f>'Analitika nastave'!Q25</f>
        <v>0</v>
      </c>
      <c r="Q24" s="52">
        <f>'Analitika nastave'!R25</f>
        <v>0</v>
      </c>
      <c r="R24" s="52">
        <f>'Analitika nastave'!S25</f>
        <v>0</v>
      </c>
      <c r="S24" s="52">
        <f>'Analitika nastave'!T25</f>
        <v>0</v>
      </c>
      <c r="T24" s="205"/>
      <c r="U24" s="206"/>
      <c r="V24" s="53">
        <f>'Analitika nastave'!W25</f>
        <v>0</v>
      </c>
      <c r="W24" s="52">
        <f>'Analitika nastave'!X25</f>
        <v>0</v>
      </c>
      <c r="X24" s="52">
        <f>'Analitika nastave'!Y25</f>
        <v>0</v>
      </c>
      <c r="Y24" s="52">
        <f>'Analitika nastave'!Z25</f>
        <v>0</v>
      </c>
      <c r="Z24" s="205"/>
      <c r="AA24" s="206"/>
      <c r="AB24" s="53">
        <f>'Analitika nastave'!AC25</f>
        <v>0</v>
      </c>
      <c r="AC24" s="52">
        <f>'Analitika nastave'!AD25</f>
        <v>0</v>
      </c>
      <c r="AD24" s="52">
        <f>'Analitika nastave'!AE25</f>
        <v>0</v>
      </c>
      <c r="AE24" s="52">
        <f>'Analitika nastave'!AF25</f>
        <v>0</v>
      </c>
      <c r="AF24" s="207"/>
      <c r="AG24" s="206"/>
      <c r="AH24" s="53">
        <f>'Analitika nastave'!AI25</f>
        <v>0</v>
      </c>
      <c r="AI24" s="52">
        <f>'Analitika nastave'!AJ25</f>
        <v>0</v>
      </c>
      <c r="AJ24" s="52">
        <f>'Analitika nastave'!AK25</f>
        <v>0</v>
      </c>
      <c r="AK24" s="52">
        <f>'Analitika nastave'!AL25</f>
        <v>0</v>
      </c>
      <c r="AL24" s="207"/>
      <c r="AM24" s="206"/>
      <c r="AN24" s="53">
        <f>'Analitika nastave'!AO25</f>
        <v>0</v>
      </c>
      <c r="AO24" s="52">
        <f>'Analitika nastave'!AP25</f>
        <v>0</v>
      </c>
      <c r="AP24" s="52">
        <f>'Analitika nastave'!AQ25</f>
        <v>0</v>
      </c>
      <c r="AQ24" s="52">
        <f>'Analitika nastave'!AR25</f>
        <v>0</v>
      </c>
      <c r="AR24" s="207"/>
      <c r="AS24" s="206"/>
      <c r="AT24" s="218"/>
    </row>
    <row r="25" spans="1:46" ht="15" customHeight="1" x14ac:dyDescent="0.25">
      <c r="A25" s="221">
        <v>10</v>
      </c>
      <c r="B25" s="223">
        <f>'Analitika nastave'!C26</f>
        <v>0</v>
      </c>
      <c r="C25" s="46" t="str">
        <f>'Analitika nastave'!D26</f>
        <v>B</v>
      </c>
      <c r="D25" s="47">
        <f>'Analitika nastave'!E26</f>
        <v>0</v>
      </c>
      <c r="E25" s="48">
        <f>'Analitika nastave'!F26</f>
        <v>0</v>
      </c>
      <c r="F25" s="48">
        <f>'Analitika nastave'!G26</f>
        <v>0</v>
      </c>
      <c r="G25" s="48">
        <f>'Analitika nastave'!H26</f>
        <v>0</v>
      </c>
      <c r="H25" s="204">
        <f>'Analitika nastave'!I26</f>
        <v>0</v>
      </c>
      <c r="I25" s="134" t="str">
        <f>'Analitika nastave'!J26</f>
        <v>NE</v>
      </c>
      <c r="J25" s="47">
        <f>'Analitika nastave'!K26</f>
        <v>0</v>
      </c>
      <c r="K25" s="48">
        <f>'Analitika nastave'!L26</f>
        <v>0</v>
      </c>
      <c r="L25" s="48">
        <f>'Analitika nastave'!M26</f>
        <v>0</v>
      </c>
      <c r="M25" s="48">
        <f>'Analitika nastave'!N26</f>
        <v>0</v>
      </c>
      <c r="N25" s="204">
        <f>'Analitika nastave'!O26</f>
        <v>0</v>
      </c>
      <c r="O25" s="134" t="str">
        <f>'Analitika nastave'!P26</f>
        <v>NE</v>
      </c>
      <c r="P25" s="47">
        <f>'Analitika nastave'!Q26</f>
        <v>0</v>
      </c>
      <c r="Q25" s="48">
        <f>'Analitika nastave'!R26</f>
        <v>0</v>
      </c>
      <c r="R25" s="48">
        <f>'Analitika nastave'!S26</f>
        <v>0</v>
      </c>
      <c r="S25" s="48">
        <f>'Analitika nastave'!T26</f>
        <v>0</v>
      </c>
      <c r="T25" s="204">
        <f>'Analitika nastave'!U26</f>
        <v>0</v>
      </c>
      <c r="U25" s="134" t="str">
        <f>'Analitika nastave'!V26</f>
        <v>NE</v>
      </c>
      <c r="V25" s="47">
        <f>'Analitika nastave'!W26</f>
        <v>0</v>
      </c>
      <c r="W25" s="48">
        <f>'Analitika nastave'!X26</f>
        <v>0</v>
      </c>
      <c r="X25" s="48">
        <f>'Analitika nastave'!Y26</f>
        <v>0</v>
      </c>
      <c r="Y25" s="48">
        <f>'Analitika nastave'!Z26</f>
        <v>0</v>
      </c>
      <c r="Z25" s="204">
        <f>'Analitika nastave'!AA26</f>
        <v>0</v>
      </c>
      <c r="AA25" s="134" t="str">
        <f>'Analitika nastave'!AB26</f>
        <v>NE</v>
      </c>
      <c r="AB25" s="47">
        <f>'Analitika nastave'!AC26</f>
        <v>0</v>
      </c>
      <c r="AC25" s="48">
        <f>'Analitika nastave'!AD26</f>
        <v>0</v>
      </c>
      <c r="AD25" s="48">
        <f>'Analitika nastave'!AE26</f>
        <v>0</v>
      </c>
      <c r="AE25" s="48">
        <f>'Analitika nastave'!AF26</f>
        <v>0</v>
      </c>
      <c r="AF25" s="204">
        <f>'Analitika nastave'!AG26</f>
        <v>0</v>
      </c>
      <c r="AG25" s="134" t="str">
        <f>'Analitika nastave'!AH26</f>
        <v>NE</v>
      </c>
      <c r="AH25" s="47">
        <f>'Analitika nastave'!AI26</f>
        <v>0</v>
      </c>
      <c r="AI25" s="48">
        <f>'Analitika nastave'!AJ26</f>
        <v>0</v>
      </c>
      <c r="AJ25" s="48">
        <f>'Analitika nastave'!AK26</f>
        <v>0</v>
      </c>
      <c r="AK25" s="48">
        <f>'Analitika nastave'!AL26</f>
        <v>0</v>
      </c>
      <c r="AL25" s="204">
        <f>'Analitika nastave'!AM26</f>
        <v>0</v>
      </c>
      <c r="AM25" s="134" t="str">
        <f>'Analitika nastave'!AN26</f>
        <v>NE</v>
      </c>
      <c r="AN25" s="47">
        <f>'Analitika nastave'!AO26</f>
        <v>0</v>
      </c>
      <c r="AO25" s="48">
        <f>'Analitika nastave'!AP26</f>
        <v>0</v>
      </c>
      <c r="AP25" s="48">
        <f>'Analitika nastave'!AQ26</f>
        <v>0</v>
      </c>
      <c r="AQ25" s="48">
        <f>'Analitika nastave'!AR26</f>
        <v>0</v>
      </c>
      <c r="AR25" s="204">
        <f>'Analitika nastave'!AS26</f>
        <v>0</v>
      </c>
      <c r="AS25" s="134" t="str">
        <f>'Analitika nastave'!AT26</f>
        <v>NE</v>
      </c>
      <c r="AT25" s="217">
        <f>'Analitika nastave'!AU26</f>
        <v>0</v>
      </c>
    </row>
    <row r="26" spans="1:46" ht="15.75" customHeight="1" thickBot="1" x14ac:dyDescent="0.3">
      <c r="A26" s="222"/>
      <c r="B26" s="224"/>
      <c r="C26" s="51" t="str">
        <f>'Analitika nastave'!D27</f>
        <v>P</v>
      </c>
      <c r="D26" s="52">
        <f>'Analitika nastave'!E27</f>
        <v>0</v>
      </c>
      <c r="E26" s="52">
        <f>'Analitika nastave'!F27</f>
        <v>0</v>
      </c>
      <c r="F26" s="52">
        <f>'Analitika nastave'!G27</f>
        <v>0</v>
      </c>
      <c r="G26" s="52">
        <f>'Analitika nastave'!H27</f>
        <v>0</v>
      </c>
      <c r="H26" s="205"/>
      <c r="I26" s="206"/>
      <c r="J26" s="53">
        <f>'Analitika nastave'!K27</f>
        <v>0</v>
      </c>
      <c r="K26" s="52">
        <f>'Analitika nastave'!L27</f>
        <v>0</v>
      </c>
      <c r="L26" s="52">
        <f>'Analitika nastave'!M27</f>
        <v>0</v>
      </c>
      <c r="M26" s="52">
        <f>'Analitika nastave'!N27</f>
        <v>0</v>
      </c>
      <c r="N26" s="205"/>
      <c r="O26" s="206"/>
      <c r="P26" s="53">
        <f>'Analitika nastave'!Q27</f>
        <v>0</v>
      </c>
      <c r="Q26" s="52">
        <f>'Analitika nastave'!R27</f>
        <v>0</v>
      </c>
      <c r="R26" s="52">
        <f>'Analitika nastave'!S27</f>
        <v>0</v>
      </c>
      <c r="S26" s="52">
        <f>'Analitika nastave'!T27</f>
        <v>0</v>
      </c>
      <c r="T26" s="205"/>
      <c r="U26" s="206"/>
      <c r="V26" s="53">
        <f>'Analitika nastave'!W27</f>
        <v>0</v>
      </c>
      <c r="W26" s="52">
        <f>'Analitika nastave'!X27</f>
        <v>0</v>
      </c>
      <c r="X26" s="52">
        <f>'Analitika nastave'!Y27</f>
        <v>0</v>
      </c>
      <c r="Y26" s="52">
        <f>'Analitika nastave'!Z27</f>
        <v>0</v>
      </c>
      <c r="Z26" s="205"/>
      <c r="AA26" s="206"/>
      <c r="AB26" s="53">
        <f>'Analitika nastave'!AC27</f>
        <v>0</v>
      </c>
      <c r="AC26" s="52">
        <f>'Analitika nastave'!AD27</f>
        <v>0</v>
      </c>
      <c r="AD26" s="52">
        <f>'Analitika nastave'!AE27</f>
        <v>0</v>
      </c>
      <c r="AE26" s="52">
        <f>'Analitika nastave'!AF27</f>
        <v>0</v>
      </c>
      <c r="AF26" s="207"/>
      <c r="AG26" s="206"/>
      <c r="AH26" s="53">
        <f>'Analitika nastave'!AI27</f>
        <v>0</v>
      </c>
      <c r="AI26" s="52">
        <f>'Analitika nastave'!AJ27</f>
        <v>0</v>
      </c>
      <c r="AJ26" s="52">
        <f>'Analitika nastave'!AK27</f>
        <v>0</v>
      </c>
      <c r="AK26" s="52">
        <f>'Analitika nastave'!AL27</f>
        <v>0</v>
      </c>
      <c r="AL26" s="207"/>
      <c r="AM26" s="206"/>
      <c r="AN26" s="53">
        <f>'Analitika nastave'!AO27</f>
        <v>0</v>
      </c>
      <c r="AO26" s="52">
        <f>'Analitika nastave'!AP27</f>
        <v>0</v>
      </c>
      <c r="AP26" s="52">
        <f>'Analitika nastave'!AQ27</f>
        <v>0</v>
      </c>
      <c r="AQ26" s="52">
        <f>'Analitika nastave'!AR27</f>
        <v>0</v>
      </c>
      <c r="AR26" s="207"/>
      <c r="AS26" s="206"/>
      <c r="AT26" s="218"/>
    </row>
    <row r="27" spans="1:46" ht="15" customHeight="1" x14ac:dyDescent="0.25">
      <c r="A27" s="221">
        <v>11</v>
      </c>
      <c r="B27" s="223">
        <f>'Analitika nastave'!C28</f>
        <v>0</v>
      </c>
      <c r="C27" s="46" t="str">
        <f>'Analitika nastave'!D28</f>
        <v>B</v>
      </c>
      <c r="D27" s="47">
        <f>'Analitika nastave'!E28</f>
        <v>0</v>
      </c>
      <c r="E27" s="48">
        <f>'Analitika nastave'!F28</f>
        <v>0</v>
      </c>
      <c r="F27" s="48">
        <f>'Analitika nastave'!G28</f>
        <v>0</v>
      </c>
      <c r="G27" s="48">
        <f>'Analitika nastave'!H28</f>
        <v>0</v>
      </c>
      <c r="H27" s="204">
        <f>'Analitika nastave'!I28</f>
        <v>0</v>
      </c>
      <c r="I27" s="134" t="str">
        <f>'Analitika nastave'!J28</f>
        <v>NE</v>
      </c>
      <c r="J27" s="47">
        <f>'Analitika nastave'!K28</f>
        <v>0</v>
      </c>
      <c r="K27" s="48">
        <f>'Analitika nastave'!L28</f>
        <v>0</v>
      </c>
      <c r="L27" s="48">
        <f>'Analitika nastave'!M28</f>
        <v>0</v>
      </c>
      <c r="M27" s="48">
        <f>'Analitika nastave'!N28</f>
        <v>0</v>
      </c>
      <c r="N27" s="204">
        <f>'Analitika nastave'!O28</f>
        <v>0</v>
      </c>
      <c r="O27" s="134" t="str">
        <f>'Analitika nastave'!P28</f>
        <v>NE</v>
      </c>
      <c r="P27" s="47">
        <f>'Analitika nastave'!Q28</f>
        <v>0</v>
      </c>
      <c r="Q27" s="48">
        <f>'Analitika nastave'!R28</f>
        <v>0</v>
      </c>
      <c r="R27" s="48">
        <f>'Analitika nastave'!S28</f>
        <v>0</v>
      </c>
      <c r="S27" s="48">
        <f>'Analitika nastave'!T28</f>
        <v>0</v>
      </c>
      <c r="T27" s="204">
        <f>'Analitika nastave'!U28</f>
        <v>0</v>
      </c>
      <c r="U27" s="134" t="str">
        <f>'Analitika nastave'!V28</f>
        <v>NE</v>
      </c>
      <c r="V27" s="47">
        <f>'Analitika nastave'!W28</f>
        <v>0</v>
      </c>
      <c r="W27" s="48">
        <f>'Analitika nastave'!X28</f>
        <v>0</v>
      </c>
      <c r="X27" s="48">
        <f>'Analitika nastave'!Y28</f>
        <v>0</v>
      </c>
      <c r="Y27" s="48">
        <f>'Analitika nastave'!Z28</f>
        <v>0</v>
      </c>
      <c r="Z27" s="204">
        <f>'Analitika nastave'!AA28</f>
        <v>0</v>
      </c>
      <c r="AA27" s="134" t="str">
        <f>'Analitika nastave'!AB28</f>
        <v>NE</v>
      </c>
      <c r="AB27" s="47">
        <f>'Analitika nastave'!AC28</f>
        <v>0</v>
      </c>
      <c r="AC27" s="48">
        <f>'Analitika nastave'!AD28</f>
        <v>0</v>
      </c>
      <c r="AD27" s="48">
        <f>'Analitika nastave'!AE28</f>
        <v>0</v>
      </c>
      <c r="AE27" s="48">
        <f>'Analitika nastave'!AF28</f>
        <v>0</v>
      </c>
      <c r="AF27" s="204">
        <f>'Analitika nastave'!AG28</f>
        <v>0</v>
      </c>
      <c r="AG27" s="134" t="str">
        <f>'Analitika nastave'!AH28</f>
        <v>NE</v>
      </c>
      <c r="AH27" s="47">
        <f>'Analitika nastave'!AI28</f>
        <v>0</v>
      </c>
      <c r="AI27" s="48">
        <f>'Analitika nastave'!AJ28</f>
        <v>0</v>
      </c>
      <c r="AJ27" s="48">
        <f>'Analitika nastave'!AK28</f>
        <v>0</v>
      </c>
      <c r="AK27" s="48">
        <f>'Analitika nastave'!AL28</f>
        <v>0</v>
      </c>
      <c r="AL27" s="204">
        <f>'Analitika nastave'!AM28</f>
        <v>0</v>
      </c>
      <c r="AM27" s="134" t="str">
        <f>'Analitika nastave'!AN28</f>
        <v>NE</v>
      </c>
      <c r="AN27" s="47">
        <f>'Analitika nastave'!AO28</f>
        <v>0</v>
      </c>
      <c r="AO27" s="48">
        <f>'Analitika nastave'!AP28</f>
        <v>0</v>
      </c>
      <c r="AP27" s="48">
        <f>'Analitika nastave'!AQ28</f>
        <v>0</v>
      </c>
      <c r="AQ27" s="48">
        <f>'Analitika nastave'!AR28</f>
        <v>0</v>
      </c>
      <c r="AR27" s="204">
        <f>'Analitika nastave'!AS28</f>
        <v>0</v>
      </c>
      <c r="AS27" s="134" t="str">
        <f>'Analitika nastave'!AT28</f>
        <v>NE</v>
      </c>
      <c r="AT27" s="217">
        <f>'Analitika nastave'!AU28</f>
        <v>0</v>
      </c>
    </row>
    <row r="28" spans="1:46" ht="15.75" customHeight="1" thickBot="1" x14ac:dyDescent="0.3">
      <c r="A28" s="222"/>
      <c r="B28" s="224"/>
      <c r="C28" s="51" t="str">
        <f>'Analitika nastave'!D29</f>
        <v>P</v>
      </c>
      <c r="D28" s="52">
        <f>'Analitika nastave'!E29</f>
        <v>0</v>
      </c>
      <c r="E28" s="52">
        <f>'Analitika nastave'!F29</f>
        <v>0</v>
      </c>
      <c r="F28" s="52">
        <f>'Analitika nastave'!G29</f>
        <v>0</v>
      </c>
      <c r="G28" s="52">
        <f>'Analitika nastave'!H29</f>
        <v>0</v>
      </c>
      <c r="H28" s="205"/>
      <c r="I28" s="206"/>
      <c r="J28" s="53">
        <f>'Analitika nastave'!K29</f>
        <v>0</v>
      </c>
      <c r="K28" s="52">
        <f>'Analitika nastave'!L29</f>
        <v>0</v>
      </c>
      <c r="L28" s="52">
        <f>'Analitika nastave'!M29</f>
        <v>0</v>
      </c>
      <c r="M28" s="52">
        <f>'Analitika nastave'!N29</f>
        <v>0</v>
      </c>
      <c r="N28" s="205"/>
      <c r="O28" s="206"/>
      <c r="P28" s="53">
        <f>'Analitika nastave'!Q29</f>
        <v>0</v>
      </c>
      <c r="Q28" s="52">
        <f>'Analitika nastave'!R29</f>
        <v>0</v>
      </c>
      <c r="R28" s="52">
        <f>'Analitika nastave'!S29</f>
        <v>0</v>
      </c>
      <c r="S28" s="52">
        <f>'Analitika nastave'!T29</f>
        <v>0</v>
      </c>
      <c r="T28" s="205"/>
      <c r="U28" s="206"/>
      <c r="V28" s="53">
        <f>'Analitika nastave'!W29</f>
        <v>0</v>
      </c>
      <c r="W28" s="52">
        <f>'Analitika nastave'!X29</f>
        <v>0</v>
      </c>
      <c r="X28" s="52">
        <f>'Analitika nastave'!Y29</f>
        <v>0</v>
      </c>
      <c r="Y28" s="52">
        <f>'Analitika nastave'!Z29</f>
        <v>0</v>
      </c>
      <c r="Z28" s="205"/>
      <c r="AA28" s="206"/>
      <c r="AB28" s="53">
        <f>'Analitika nastave'!AC29</f>
        <v>0</v>
      </c>
      <c r="AC28" s="52">
        <f>'Analitika nastave'!AD29</f>
        <v>0</v>
      </c>
      <c r="AD28" s="52">
        <f>'Analitika nastave'!AE29</f>
        <v>0</v>
      </c>
      <c r="AE28" s="52">
        <f>'Analitika nastave'!AF29</f>
        <v>0</v>
      </c>
      <c r="AF28" s="207"/>
      <c r="AG28" s="206"/>
      <c r="AH28" s="53">
        <f>'Analitika nastave'!AI29</f>
        <v>0</v>
      </c>
      <c r="AI28" s="52">
        <f>'Analitika nastave'!AJ29</f>
        <v>0</v>
      </c>
      <c r="AJ28" s="52">
        <f>'Analitika nastave'!AK29</f>
        <v>0</v>
      </c>
      <c r="AK28" s="52">
        <f>'Analitika nastave'!AL29</f>
        <v>0</v>
      </c>
      <c r="AL28" s="207"/>
      <c r="AM28" s="206"/>
      <c r="AN28" s="53">
        <f>'Analitika nastave'!AO29</f>
        <v>0</v>
      </c>
      <c r="AO28" s="52">
        <f>'Analitika nastave'!AP29</f>
        <v>0</v>
      </c>
      <c r="AP28" s="52">
        <f>'Analitika nastave'!AQ29</f>
        <v>0</v>
      </c>
      <c r="AQ28" s="52">
        <f>'Analitika nastave'!AR29</f>
        <v>0</v>
      </c>
      <c r="AR28" s="207"/>
      <c r="AS28" s="206"/>
      <c r="AT28" s="218"/>
    </row>
    <row r="29" spans="1:46" ht="15" customHeight="1" x14ac:dyDescent="0.25">
      <c r="A29" s="221">
        <v>12</v>
      </c>
      <c r="B29" s="223">
        <f>'Analitika nastave'!C30</f>
        <v>0</v>
      </c>
      <c r="C29" s="46" t="str">
        <f>'Analitika nastave'!D30</f>
        <v>B</v>
      </c>
      <c r="D29" s="47">
        <f>'Analitika nastave'!E30</f>
        <v>0</v>
      </c>
      <c r="E29" s="48">
        <f>'Analitika nastave'!F30</f>
        <v>0</v>
      </c>
      <c r="F29" s="48">
        <f>'Analitika nastave'!G30</f>
        <v>0</v>
      </c>
      <c r="G29" s="48">
        <f>'Analitika nastave'!H30</f>
        <v>0</v>
      </c>
      <c r="H29" s="204">
        <f>'Analitika nastave'!I30</f>
        <v>0</v>
      </c>
      <c r="I29" s="134" t="str">
        <f>'Analitika nastave'!J30</f>
        <v>NE</v>
      </c>
      <c r="J29" s="47">
        <f>'Analitika nastave'!K30</f>
        <v>0</v>
      </c>
      <c r="K29" s="48">
        <f>'Analitika nastave'!L30</f>
        <v>0</v>
      </c>
      <c r="L29" s="48">
        <f>'Analitika nastave'!M30</f>
        <v>0</v>
      </c>
      <c r="M29" s="48">
        <f>'Analitika nastave'!N30</f>
        <v>0</v>
      </c>
      <c r="N29" s="204">
        <f>'Analitika nastave'!O30</f>
        <v>0</v>
      </c>
      <c r="O29" s="134" t="str">
        <f>'Analitika nastave'!P30</f>
        <v>NE</v>
      </c>
      <c r="P29" s="47">
        <f>'Analitika nastave'!Q30</f>
        <v>0</v>
      </c>
      <c r="Q29" s="48">
        <f>'Analitika nastave'!R30</f>
        <v>0</v>
      </c>
      <c r="R29" s="48">
        <f>'Analitika nastave'!S30</f>
        <v>0</v>
      </c>
      <c r="S29" s="48">
        <f>'Analitika nastave'!T30</f>
        <v>0</v>
      </c>
      <c r="T29" s="204">
        <f>'Analitika nastave'!U30</f>
        <v>0</v>
      </c>
      <c r="U29" s="134" t="str">
        <f>'Analitika nastave'!V30</f>
        <v>NE</v>
      </c>
      <c r="V29" s="47">
        <f>'Analitika nastave'!W30</f>
        <v>0</v>
      </c>
      <c r="W29" s="48">
        <f>'Analitika nastave'!X30</f>
        <v>0</v>
      </c>
      <c r="X29" s="48">
        <f>'Analitika nastave'!Y30</f>
        <v>0</v>
      </c>
      <c r="Y29" s="48">
        <f>'Analitika nastave'!Z30</f>
        <v>0</v>
      </c>
      <c r="Z29" s="204">
        <f>'Analitika nastave'!AA30</f>
        <v>0</v>
      </c>
      <c r="AA29" s="134" t="str">
        <f>'Analitika nastave'!AB30</f>
        <v>NE</v>
      </c>
      <c r="AB29" s="47">
        <f>'Analitika nastave'!AC30</f>
        <v>0</v>
      </c>
      <c r="AC29" s="48">
        <f>'Analitika nastave'!AD30</f>
        <v>0</v>
      </c>
      <c r="AD29" s="48">
        <f>'Analitika nastave'!AE30</f>
        <v>0</v>
      </c>
      <c r="AE29" s="48">
        <f>'Analitika nastave'!AF30</f>
        <v>0</v>
      </c>
      <c r="AF29" s="204">
        <f>'Analitika nastave'!AG30</f>
        <v>0</v>
      </c>
      <c r="AG29" s="134" t="str">
        <f>'Analitika nastave'!AH30</f>
        <v>NE</v>
      </c>
      <c r="AH29" s="47">
        <f>'Analitika nastave'!AI30</f>
        <v>0</v>
      </c>
      <c r="AI29" s="48">
        <f>'Analitika nastave'!AJ30</f>
        <v>0</v>
      </c>
      <c r="AJ29" s="48">
        <f>'Analitika nastave'!AK30</f>
        <v>0</v>
      </c>
      <c r="AK29" s="48">
        <f>'Analitika nastave'!AL30</f>
        <v>0</v>
      </c>
      <c r="AL29" s="204">
        <f>'Analitika nastave'!AM30</f>
        <v>0</v>
      </c>
      <c r="AM29" s="134" t="str">
        <f>'Analitika nastave'!AN30</f>
        <v>NE</v>
      </c>
      <c r="AN29" s="47">
        <f>'Analitika nastave'!AO30</f>
        <v>0</v>
      </c>
      <c r="AO29" s="48">
        <f>'Analitika nastave'!AP30</f>
        <v>0</v>
      </c>
      <c r="AP29" s="48">
        <f>'Analitika nastave'!AQ30</f>
        <v>0</v>
      </c>
      <c r="AQ29" s="48">
        <f>'Analitika nastave'!AR30</f>
        <v>0</v>
      </c>
      <c r="AR29" s="204">
        <f>'Analitika nastave'!AS30</f>
        <v>0</v>
      </c>
      <c r="AS29" s="134" t="str">
        <f>'Analitika nastave'!AT30</f>
        <v>NE</v>
      </c>
      <c r="AT29" s="217">
        <f>'Analitika nastave'!AU30</f>
        <v>0</v>
      </c>
    </row>
    <row r="30" spans="1:46" ht="15.75" customHeight="1" thickBot="1" x14ac:dyDescent="0.3">
      <c r="A30" s="222"/>
      <c r="B30" s="224"/>
      <c r="C30" s="51" t="str">
        <f>'Analitika nastave'!D31</f>
        <v>P</v>
      </c>
      <c r="D30" s="52">
        <f>'Analitika nastave'!E31</f>
        <v>0</v>
      </c>
      <c r="E30" s="52">
        <f>'Analitika nastave'!F31</f>
        <v>0</v>
      </c>
      <c r="F30" s="52">
        <f>'Analitika nastave'!G31</f>
        <v>0</v>
      </c>
      <c r="G30" s="52">
        <f>'Analitika nastave'!H31</f>
        <v>0</v>
      </c>
      <c r="H30" s="205"/>
      <c r="I30" s="206"/>
      <c r="J30" s="53">
        <f>'Analitika nastave'!K31</f>
        <v>0</v>
      </c>
      <c r="K30" s="52">
        <f>'Analitika nastave'!L31</f>
        <v>0</v>
      </c>
      <c r="L30" s="52">
        <f>'Analitika nastave'!M31</f>
        <v>0</v>
      </c>
      <c r="M30" s="52">
        <f>'Analitika nastave'!N31</f>
        <v>0</v>
      </c>
      <c r="N30" s="205"/>
      <c r="O30" s="206"/>
      <c r="P30" s="53">
        <f>'Analitika nastave'!Q31</f>
        <v>0</v>
      </c>
      <c r="Q30" s="52">
        <f>'Analitika nastave'!R31</f>
        <v>0</v>
      </c>
      <c r="R30" s="52">
        <f>'Analitika nastave'!S31</f>
        <v>0</v>
      </c>
      <c r="S30" s="52">
        <f>'Analitika nastave'!T31</f>
        <v>0</v>
      </c>
      <c r="T30" s="205"/>
      <c r="U30" s="206"/>
      <c r="V30" s="53">
        <f>'Analitika nastave'!W31</f>
        <v>0</v>
      </c>
      <c r="W30" s="52">
        <f>'Analitika nastave'!X31</f>
        <v>0</v>
      </c>
      <c r="X30" s="52">
        <f>'Analitika nastave'!Y31</f>
        <v>0</v>
      </c>
      <c r="Y30" s="52">
        <f>'Analitika nastave'!Z31</f>
        <v>0</v>
      </c>
      <c r="Z30" s="205"/>
      <c r="AA30" s="206"/>
      <c r="AB30" s="53">
        <f>'Analitika nastave'!AC31</f>
        <v>0</v>
      </c>
      <c r="AC30" s="52">
        <f>'Analitika nastave'!AD31</f>
        <v>0</v>
      </c>
      <c r="AD30" s="52">
        <f>'Analitika nastave'!AE31</f>
        <v>0</v>
      </c>
      <c r="AE30" s="52">
        <f>'Analitika nastave'!AF31</f>
        <v>0</v>
      </c>
      <c r="AF30" s="207"/>
      <c r="AG30" s="206"/>
      <c r="AH30" s="53">
        <f>'Analitika nastave'!AI31</f>
        <v>0</v>
      </c>
      <c r="AI30" s="52">
        <f>'Analitika nastave'!AJ31</f>
        <v>0</v>
      </c>
      <c r="AJ30" s="52">
        <f>'Analitika nastave'!AK31</f>
        <v>0</v>
      </c>
      <c r="AK30" s="52">
        <f>'Analitika nastave'!AL31</f>
        <v>0</v>
      </c>
      <c r="AL30" s="207"/>
      <c r="AM30" s="206"/>
      <c r="AN30" s="53">
        <f>'Analitika nastave'!AO31</f>
        <v>0</v>
      </c>
      <c r="AO30" s="52">
        <f>'Analitika nastave'!AP31</f>
        <v>0</v>
      </c>
      <c r="AP30" s="52">
        <f>'Analitika nastave'!AQ31</f>
        <v>0</v>
      </c>
      <c r="AQ30" s="52">
        <f>'Analitika nastave'!AR31</f>
        <v>0</v>
      </c>
      <c r="AR30" s="207"/>
      <c r="AS30" s="206"/>
      <c r="AT30" s="218"/>
    </row>
    <row r="31" spans="1:46" ht="15" customHeight="1" x14ac:dyDescent="0.25">
      <c r="A31" s="221">
        <v>13</v>
      </c>
      <c r="B31" s="223">
        <f>'Analitika nastave'!C32</f>
        <v>0</v>
      </c>
      <c r="C31" s="46" t="str">
        <f>'Analitika nastave'!D32</f>
        <v>B</v>
      </c>
      <c r="D31" s="47">
        <f>'Analitika nastave'!E32</f>
        <v>0</v>
      </c>
      <c r="E31" s="48">
        <f>'Analitika nastave'!F32</f>
        <v>0</v>
      </c>
      <c r="F31" s="48">
        <f>'Analitika nastave'!G32</f>
        <v>0</v>
      </c>
      <c r="G31" s="48">
        <f>'Analitika nastave'!H32</f>
        <v>0</v>
      </c>
      <c r="H31" s="204">
        <f>'Analitika nastave'!I32</f>
        <v>0</v>
      </c>
      <c r="I31" s="134" t="str">
        <f>'Analitika nastave'!J32</f>
        <v>NE</v>
      </c>
      <c r="J31" s="47">
        <f>'Analitika nastave'!K32</f>
        <v>0</v>
      </c>
      <c r="K31" s="48">
        <f>'Analitika nastave'!L32</f>
        <v>0</v>
      </c>
      <c r="L31" s="48">
        <f>'Analitika nastave'!M32</f>
        <v>0</v>
      </c>
      <c r="M31" s="48">
        <f>'Analitika nastave'!N32</f>
        <v>0</v>
      </c>
      <c r="N31" s="204">
        <f>'Analitika nastave'!O32</f>
        <v>0</v>
      </c>
      <c r="O31" s="134" t="str">
        <f>'Analitika nastave'!P32</f>
        <v>NE</v>
      </c>
      <c r="P31" s="47">
        <f>'Analitika nastave'!Q32</f>
        <v>0</v>
      </c>
      <c r="Q31" s="48">
        <f>'Analitika nastave'!R32</f>
        <v>0</v>
      </c>
      <c r="R31" s="48">
        <f>'Analitika nastave'!S32</f>
        <v>0</v>
      </c>
      <c r="S31" s="48">
        <f>'Analitika nastave'!T32</f>
        <v>0</v>
      </c>
      <c r="T31" s="204">
        <f>'Analitika nastave'!U32</f>
        <v>0</v>
      </c>
      <c r="U31" s="134" t="str">
        <f>'Analitika nastave'!V32</f>
        <v>NE</v>
      </c>
      <c r="V31" s="47">
        <f>'Analitika nastave'!W32</f>
        <v>0</v>
      </c>
      <c r="W31" s="48">
        <f>'Analitika nastave'!X32</f>
        <v>0</v>
      </c>
      <c r="X31" s="48">
        <f>'Analitika nastave'!Y32</f>
        <v>0</v>
      </c>
      <c r="Y31" s="48">
        <f>'Analitika nastave'!Z32</f>
        <v>0</v>
      </c>
      <c r="Z31" s="204">
        <f>'Analitika nastave'!AA32</f>
        <v>0</v>
      </c>
      <c r="AA31" s="134" t="str">
        <f>'Analitika nastave'!AB32</f>
        <v>NE</v>
      </c>
      <c r="AB31" s="47">
        <f>'Analitika nastave'!AC32</f>
        <v>0</v>
      </c>
      <c r="AC31" s="48">
        <f>'Analitika nastave'!AD32</f>
        <v>0</v>
      </c>
      <c r="AD31" s="48">
        <f>'Analitika nastave'!AE32</f>
        <v>0</v>
      </c>
      <c r="AE31" s="48">
        <f>'Analitika nastave'!AF32</f>
        <v>0</v>
      </c>
      <c r="AF31" s="204">
        <f>'Analitika nastave'!AG32</f>
        <v>0</v>
      </c>
      <c r="AG31" s="134" t="str">
        <f>'Analitika nastave'!AH32</f>
        <v>NE</v>
      </c>
      <c r="AH31" s="47">
        <f>'Analitika nastave'!AI32</f>
        <v>0</v>
      </c>
      <c r="AI31" s="48">
        <f>'Analitika nastave'!AJ32</f>
        <v>0</v>
      </c>
      <c r="AJ31" s="48">
        <f>'Analitika nastave'!AK32</f>
        <v>0</v>
      </c>
      <c r="AK31" s="48">
        <f>'Analitika nastave'!AL32</f>
        <v>0</v>
      </c>
      <c r="AL31" s="204">
        <f>'Analitika nastave'!AM32</f>
        <v>0</v>
      </c>
      <c r="AM31" s="134" t="str">
        <f>'Analitika nastave'!AN32</f>
        <v>NE</v>
      </c>
      <c r="AN31" s="47">
        <f>'Analitika nastave'!AO32</f>
        <v>0</v>
      </c>
      <c r="AO31" s="48">
        <f>'Analitika nastave'!AP32</f>
        <v>0</v>
      </c>
      <c r="AP31" s="48">
        <f>'Analitika nastave'!AQ32</f>
        <v>0</v>
      </c>
      <c r="AQ31" s="48">
        <f>'Analitika nastave'!AR32</f>
        <v>0</v>
      </c>
      <c r="AR31" s="204">
        <f>'Analitika nastave'!AS32</f>
        <v>0</v>
      </c>
      <c r="AS31" s="134" t="str">
        <f>'Analitika nastave'!AT32</f>
        <v>NE</v>
      </c>
      <c r="AT31" s="217">
        <f>'Analitika nastave'!AU32</f>
        <v>0</v>
      </c>
    </row>
    <row r="32" spans="1:46" ht="15.75" customHeight="1" thickBot="1" x14ac:dyDescent="0.3">
      <c r="A32" s="222"/>
      <c r="B32" s="224"/>
      <c r="C32" s="51" t="str">
        <f>'Analitika nastave'!D33</f>
        <v>P</v>
      </c>
      <c r="D32" s="52">
        <f>'Analitika nastave'!E33</f>
        <v>0</v>
      </c>
      <c r="E32" s="52">
        <f>'Analitika nastave'!F33</f>
        <v>0</v>
      </c>
      <c r="F32" s="52">
        <f>'Analitika nastave'!G33</f>
        <v>0</v>
      </c>
      <c r="G32" s="52">
        <f>'Analitika nastave'!H33</f>
        <v>0</v>
      </c>
      <c r="H32" s="205"/>
      <c r="I32" s="206"/>
      <c r="J32" s="53">
        <f>'Analitika nastave'!K33</f>
        <v>0</v>
      </c>
      <c r="K32" s="52">
        <f>'Analitika nastave'!L33</f>
        <v>0</v>
      </c>
      <c r="L32" s="52">
        <f>'Analitika nastave'!M33</f>
        <v>0</v>
      </c>
      <c r="M32" s="52">
        <f>'Analitika nastave'!N33</f>
        <v>0</v>
      </c>
      <c r="N32" s="205"/>
      <c r="O32" s="206"/>
      <c r="P32" s="53">
        <f>'Analitika nastave'!Q33</f>
        <v>0</v>
      </c>
      <c r="Q32" s="52">
        <f>'Analitika nastave'!R33</f>
        <v>0</v>
      </c>
      <c r="R32" s="52">
        <f>'Analitika nastave'!S33</f>
        <v>0</v>
      </c>
      <c r="S32" s="52">
        <f>'Analitika nastave'!T33</f>
        <v>0</v>
      </c>
      <c r="T32" s="205"/>
      <c r="U32" s="206"/>
      <c r="V32" s="53">
        <f>'Analitika nastave'!W33</f>
        <v>0</v>
      </c>
      <c r="W32" s="52">
        <f>'Analitika nastave'!X33</f>
        <v>0</v>
      </c>
      <c r="X32" s="52">
        <f>'Analitika nastave'!Y33</f>
        <v>0</v>
      </c>
      <c r="Y32" s="52">
        <f>'Analitika nastave'!Z33</f>
        <v>0</v>
      </c>
      <c r="Z32" s="205"/>
      <c r="AA32" s="206"/>
      <c r="AB32" s="53">
        <f>'Analitika nastave'!AC33</f>
        <v>0</v>
      </c>
      <c r="AC32" s="52">
        <f>'Analitika nastave'!AD33</f>
        <v>0</v>
      </c>
      <c r="AD32" s="52">
        <f>'Analitika nastave'!AE33</f>
        <v>0</v>
      </c>
      <c r="AE32" s="52">
        <f>'Analitika nastave'!AF33</f>
        <v>0</v>
      </c>
      <c r="AF32" s="207"/>
      <c r="AG32" s="206"/>
      <c r="AH32" s="53">
        <f>'Analitika nastave'!AI33</f>
        <v>0</v>
      </c>
      <c r="AI32" s="52">
        <f>'Analitika nastave'!AJ33</f>
        <v>0</v>
      </c>
      <c r="AJ32" s="52">
        <f>'Analitika nastave'!AK33</f>
        <v>0</v>
      </c>
      <c r="AK32" s="52">
        <f>'Analitika nastave'!AL33</f>
        <v>0</v>
      </c>
      <c r="AL32" s="207"/>
      <c r="AM32" s="206"/>
      <c r="AN32" s="53">
        <f>'Analitika nastave'!AO33</f>
        <v>0</v>
      </c>
      <c r="AO32" s="52">
        <f>'Analitika nastave'!AP33</f>
        <v>0</v>
      </c>
      <c r="AP32" s="52">
        <f>'Analitika nastave'!AQ33</f>
        <v>0</v>
      </c>
      <c r="AQ32" s="52">
        <f>'Analitika nastave'!AR33</f>
        <v>0</v>
      </c>
      <c r="AR32" s="207"/>
      <c r="AS32" s="206"/>
      <c r="AT32" s="218"/>
    </row>
    <row r="33" spans="1:46" ht="15" customHeight="1" x14ac:dyDescent="0.25">
      <c r="A33" s="221">
        <v>14</v>
      </c>
      <c r="B33" s="223">
        <f>'Analitika nastave'!C34</f>
        <v>0</v>
      </c>
      <c r="C33" s="46" t="str">
        <f>'Analitika nastave'!D34</f>
        <v>B</v>
      </c>
      <c r="D33" s="47">
        <f>'Analitika nastave'!E34</f>
        <v>0</v>
      </c>
      <c r="E33" s="48">
        <f>'Analitika nastave'!F34</f>
        <v>0</v>
      </c>
      <c r="F33" s="48">
        <f>'Analitika nastave'!G34</f>
        <v>0</v>
      </c>
      <c r="G33" s="48">
        <f>'Analitika nastave'!H34</f>
        <v>0</v>
      </c>
      <c r="H33" s="204">
        <f>'Analitika nastave'!I34</f>
        <v>0</v>
      </c>
      <c r="I33" s="134" t="str">
        <f>'Analitika nastave'!J34</f>
        <v>NE</v>
      </c>
      <c r="J33" s="47">
        <f>'Analitika nastave'!K34</f>
        <v>0</v>
      </c>
      <c r="K33" s="48">
        <f>'Analitika nastave'!L34</f>
        <v>0</v>
      </c>
      <c r="L33" s="48">
        <f>'Analitika nastave'!M34</f>
        <v>0</v>
      </c>
      <c r="M33" s="48">
        <f>'Analitika nastave'!N34</f>
        <v>0</v>
      </c>
      <c r="N33" s="204">
        <f>'Analitika nastave'!O34</f>
        <v>0</v>
      </c>
      <c r="O33" s="134" t="str">
        <f>'Analitika nastave'!P34</f>
        <v>NE</v>
      </c>
      <c r="P33" s="47">
        <f>'Analitika nastave'!Q34</f>
        <v>0</v>
      </c>
      <c r="Q33" s="48">
        <f>'Analitika nastave'!R34</f>
        <v>0</v>
      </c>
      <c r="R33" s="48">
        <f>'Analitika nastave'!S34</f>
        <v>0</v>
      </c>
      <c r="S33" s="48">
        <f>'Analitika nastave'!T34</f>
        <v>0</v>
      </c>
      <c r="T33" s="204">
        <f>'Analitika nastave'!U34</f>
        <v>0</v>
      </c>
      <c r="U33" s="134" t="str">
        <f>'Analitika nastave'!V34</f>
        <v>NE</v>
      </c>
      <c r="V33" s="47">
        <f>'Analitika nastave'!W34</f>
        <v>0</v>
      </c>
      <c r="W33" s="48">
        <f>'Analitika nastave'!X34</f>
        <v>0</v>
      </c>
      <c r="X33" s="48">
        <f>'Analitika nastave'!Y34</f>
        <v>0</v>
      </c>
      <c r="Y33" s="48">
        <f>'Analitika nastave'!Z34</f>
        <v>0</v>
      </c>
      <c r="Z33" s="204">
        <f>'Analitika nastave'!AA34</f>
        <v>0</v>
      </c>
      <c r="AA33" s="134" t="str">
        <f>'Analitika nastave'!AB34</f>
        <v>NE</v>
      </c>
      <c r="AB33" s="47">
        <f>'Analitika nastave'!AC34</f>
        <v>0</v>
      </c>
      <c r="AC33" s="48">
        <f>'Analitika nastave'!AD34</f>
        <v>0</v>
      </c>
      <c r="AD33" s="48">
        <f>'Analitika nastave'!AE34</f>
        <v>0</v>
      </c>
      <c r="AE33" s="48">
        <f>'Analitika nastave'!AF34</f>
        <v>0</v>
      </c>
      <c r="AF33" s="204">
        <f>'Analitika nastave'!AG34</f>
        <v>0</v>
      </c>
      <c r="AG33" s="134" t="str">
        <f>'Analitika nastave'!AH34</f>
        <v>NE</v>
      </c>
      <c r="AH33" s="47">
        <f>'Analitika nastave'!AI34</f>
        <v>0</v>
      </c>
      <c r="AI33" s="48">
        <f>'Analitika nastave'!AJ34</f>
        <v>0</v>
      </c>
      <c r="AJ33" s="48">
        <f>'Analitika nastave'!AK34</f>
        <v>0</v>
      </c>
      <c r="AK33" s="48">
        <f>'Analitika nastave'!AL34</f>
        <v>0</v>
      </c>
      <c r="AL33" s="204">
        <f>'Analitika nastave'!AM34</f>
        <v>0</v>
      </c>
      <c r="AM33" s="134" t="str">
        <f>'Analitika nastave'!AN34</f>
        <v>NE</v>
      </c>
      <c r="AN33" s="47">
        <f>'Analitika nastave'!AO34</f>
        <v>0</v>
      </c>
      <c r="AO33" s="48">
        <f>'Analitika nastave'!AP34</f>
        <v>0</v>
      </c>
      <c r="AP33" s="48">
        <f>'Analitika nastave'!AQ34</f>
        <v>0</v>
      </c>
      <c r="AQ33" s="48">
        <f>'Analitika nastave'!AR34</f>
        <v>0</v>
      </c>
      <c r="AR33" s="204">
        <f>'Analitika nastave'!AS34</f>
        <v>0</v>
      </c>
      <c r="AS33" s="134" t="str">
        <f>'Analitika nastave'!AT34</f>
        <v>NE</v>
      </c>
      <c r="AT33" s="217">
        <f>'Analitika nastave'!AU34</f>
        <v>0</v>
      </c>
    </row>
    <row r="34" spans="1:46" ht="15.75" customHeight="1" thickBot="1" x14ac:dyDescent="0.3">
      <c r="A34" s="222"/>
      <c r="B34" s="224"/>
      <c r="C34" s="51" t="str">
        <f>'Analitika nastave'!D35</f>
        <v>P</v>
      </c>
      <c r="D34" s="52">
        <f>'Analitika nastave'!E35</f>
        <v>0</v>
      </c>
      <c r="E34" s="52">
        <f>'Analitika nastave'!F35</f>
        <v>0</v>
      </c>
      <c r="F34" s="52">
        <f>'Analitika nastave'!G35</f>
        <v>0</v>
      </c>
      <c r="G34" s="52">
        <f>'Analitika nastave'!H35</f>
        <v>0</v>
      </c>
      <c r="H34" s="205"/>
      <c r="I34" s="206"/>
      <c r="J34" s="53">
        <f>'Analitika nastave'!K35</f>
        <v>0</v>
      </c>
      <c r="K34" s="52">
        <f>'Analitika nastave'!L35</f>
        <v>0</v>
      </c>
      <c r="L34" s="52">
        <f>'Analitika nastave'!M35</f>
        <v>0</v>
      </c>
      <c r="M34" s="52">
        <f>'Analitika nastave'!N35</f>
        <v>0</v>
      </c>
      <c r="N34" s="205"/>
      <c r="O34" s="206"/>
      <c r="P34" s="53">
        <f>'Analitika nastave'!Q35</f>
        <v>0</v>
      </c>
      <c r="Q34" s="52">
        <f>'Analitika nastave'!R35</f>
        <v>0</v>
      </c>
      <c r="R34" s="52">
        <f>'Analitika nastave'!S35</f>
        <v>0</v>
      </c>
      <c r="S34" s="52">
        <f>'Analitika nastave'!T35</f>
        <v>0</v>
      </c>
      <c r="T34" s="205"/>
      <c r="U34" s="206"/>
      <c r="V34" s="53">
        <f>'Analitika nastave'!W35</f>
        <v>0</v>
      </c>
      <c r="W34" s="52">
        <f>'Analitika nastave'!X35</f>
        <v>0</v>
      </c>
      <c r="X34" s="52">
        <f>'Analitika nastave'!Y35</f>
        <v>0</v>
      </c>
      <c r="Y34" s="52">
        <f>'Analitika nastave'!Z35</f>
        <v>0</v>
      </c>
      <c r="Z34" s="205"/>
      <c r="AA34" s="206"/>
      <c r="AB34" s="53">
        <f>'Analitika nastave'!AC35</f>
        <v>0</v>
      </c>
      <c r="AC34" s="52">
        <f>'Analitika nastave'!AD35</f>
        <v>0</v>
      </c>
      <c r="AD34" s="52">
        <f>'Analitika nastave'!AE35</f>
        <v>0</v>
      </c>
      <c r="AE34" s="52">
        <f>'Analitika nastave'!AF35</f>
        <v>0</v>
      </c>
      <c r="AF34" s="207"/>
      <c r="AG34" s="206"/>
      <c r="AH34" s="53">
        <f>'Analitika nastave'!AI35</f>
        <v>0</v>
      </c>
      <c r="AI34" s="52">
        <f>'Analitika nastave'!AJ35</f>
        <v>0</v>
      </c>
      <c r="AJ34" s="52">
        <f>'Analitika nastave'!AK35</f>
        <v>0</v>
      </c>
      <c r="AK34" s="52">
        <f>'Analitika nastave'!AL35</f>
        <v>0</v>
      </c>
      <c r="AL34" s="207"/>
      <c r="AM34" s="206"/>
      <c r="AN34" s="53">
        <f>'Analitika nastave'!AO35</f>
        <v>0</v>
      </c>
      <c r="AO34" s="52">
        <f>'Analitika nastave'!AP35</f>
        <v>0</v>
      </c>
      <c r="AP34" s="52">
        <f>'Analitika nastave'!AQ35</f>
        <v>0</v>
      </c>
      <c r="AQ34" s="52">
        <f>'Analitika nastave'!AR35</f>
        <v>0</v>
      </c>
      <c r="AR34" s="207"/>
      <c r="AS34" s="206"/>
      <c r="AT34" s="218"/>
    </row>
    <row r="35" spans="1:46" ht="15" customHeight="1" x14ac:dyDescent="0.25">
      <c r="A35" s="221">
        <v>15</v>
      </c>
      <c r="B35" s="223">
        <f>'Analitika nastave'!C36</f>
        <v>0</v>
      </c>
      <c r="C35" s="46" t="str">
        <f>'Analitika nastave'!D36</f>
        <v>B</v>
      </c>
      <c r="D35" s="47">
        <f>'Analitika nastave'!E36</f>
        <v>0</v>
      </c>
      <c r="E35" s="48">
        <f>'Analitika nastave'!F36</f>
        <v>0</v>
      </c>
      <c r="F35" s="48">
        <f>'Analitika nastave'!G36</f>
        <v>0</v>
      </c>
      <c r="G35" s="48">
        <f>'Analitika nastave'!H36</f>
        <v>0</v>
      </c>
      <c r="H35" s="204">
        <f>'Analitika nastave'!I36</f>
        <v>0</v>
      </c>
      <c r="I35" s="134" t="str">
        <f>'Analitika nastave'!J36</f>
        <v>NE</v>
      </c>
      <c r="J35" s="47">
        <f>'Analitika nastave'!K36</f>
        <v>0</v>
      </c>
      <c r="K35" s="48">
        <f>'Analitika nastave'!L36</f>
        <v>0</v>
      </c>
      <c r="L35" s="48">
        <f>'Analitika nastave'!M36</f>
        <v>0</v>
      </c>
      <c r="M35" s="48">
        <f>'Analitika nastave'!N36</f>
        <v>0</v>
      </c>
      <c r="N35" s="204">
        <f>'Analitika nastave'!O36</f>
        <v>0</v>
      </c>
      <c r="O35" s="134" t="str">
        <f>'Analitika nastave'!P36</f>
        <v>NE</v>
      </c>
      <c r="P35" s="47">
        <f>'Analitika nastave'!Q36</f>
        <v>0</v>
      </c>
      <c r="Q35" s="48">
        <f>'Analitika nastave'!R36</f>
        <v>0</v>
      </c>
      <c r="R35" s="48">
        <f>'Analitika nastave'!S36</f>
        <v>0</v>
      </c>
      <c r="S35" s="48">
        <f>'Analitika nastave'!T36</f>
        <v>0</v>
      </c>
      <c r="T35" s="204">
        <f>'Analitika nastave'!U36</f>
        <v>0</v>
      </c>
      <c r="U35" s="134" t="str">
        <f>'Analitika nastave'!V36</f>
        <v>NE</v>
      </c>
      <c r="V35" s="47">
        <f>'Analitika nastave'!W36</f>
        <v>0</v>
      </c>
      <c r="W35" s="48">
        <f>'Analitika nastave'!X36</f>
        <v>0</v>
      </c>
      <c r="X35" s="48">
        <f>'Analitika nastave'!Y36</f>
        <v>0</v>
      </c>
      <c r="Y35" s="48">
        <f>'Analitika nastave'!Z36</f>
        <v>0</v>
      </c>
      <c r="Z35" s="204">
        <f>'Analitika nastave'!AA36</f>
        <v>0</v>
      </c>
      <c r="AA35" s="134" t="str">
        <f>'Analitika nastave'!AB36</f>
        <v>NE</v>
      </c>
      <c r="AB35" s="47">
        <f>'Analitika nastave'!AC36</f>
        <v>0</v>
      </c>
      <c r="AC35" s="48">
        <f>'Analitika nastave'!AD36</f>
        <v>0</v>
      </c>
      <c r="AD35" s="48">
        <f>'Analitika nastave'!AE36</f>
        <v>0</v>
      </c>
      <c r="AE35" s="48">
        <f>'Analitika nastave'!AF36</f>
        <v>0</v>
      </c>
      <c r="AF35" s="204">
        <f>'Analitika nastave'!AG36</f>
        <v>0</v>
      </c>
      <c r="AG35" s="134" t="str">
        <f>'Analitika nastave'!AH36</f>
        <v>NE</v>
      </c>
      <c r="AH35" s="47">
        <f>'Analitika nastave'!AI36</f>
        <v>0</v>
      </c>
      <c r="AI35" s="48">
        <f>'Analitika nastave'!AJ36</f>
        <v>0</v>
      </c>
      <c r="AJ35" s="48">
        <f>'Analitika nastave'!AK36</f>
        <v>0</v>
      </c>
      <c r="AK35" s="48">
        <f>'Analitika nastave'!AL36</f>
        <v>0</v>
      </c>
      <c r="AL35" s="204">
        <f>'Analitika nastave'!AM36</f>
        <v>0</v>
      </c>
      <c r="AM35" s="134" t="str">
        <f>'Analitika nastave'!AN36</f>
        <v>NE</v>
      </c>
      <c r="AN35" s="47">
        <f>'Analitika nastave'!AO36</f>
        <v>0</v>
      </c>
      <c r="AO35" s="48">
        <f>'Analitika nastave'!AP36</f>
        <v>0</v>
      </c>
      <c r="AP35" s="48">
        <f>'Analitika nastave'!AQ36</f>
        <v>0</v>
      </c>
      <c r="AQ35" s="48">
        <f>'Analitika nastave'!AR36</f>
        <v>0</v>
      </c>
      <c r="AR35" s="204">
        <f>'Analitika nastave'!AS36</f>
        <v>0</v>
      </c>
      <c r="AS35" s="134" t="str">
        <f>'Analitika nastave'!AT36</f>
        <v>NE</v>
      </c>
      <c r="AT35" s="217">
        <f>'Analitika nastave'!AU36</f>
        <v>0</v>
      </c>
    </row>
    <row r="36" spans="1:46" ht="15.75" customHeight="1" thickBot="1" x14ac:dyDescent="0.3">
      <c r="A36" s="222"/>
      <c r="B36" s="224"/>
      <c r="C36" s="51" t="str">
        <f>'Analitika nastave'!D37</f>
        <v>P</v>
      </c>
      <c r="D36" s="52">
        <f>'Analitika nastave'!E37</f>
        <v>0</v>
      </c>
      <c r="E36" s="52">
        <f>'Analitika nastave'!F37</f>
        <v>0</v>
      </c>
      <c r="F36" s="52">
        <f>'Analitika nastave'!G37</f>
        <v>0</v>
      </c>
      <c r="G36" s="52">
        <f>'Analitika nastave'!H37</f>
        <v>0</v>
      </c>
      <c r="H36" s="205"/>
      <c r="I36" s="206"/>
      <c r="J36" s="53">
        <f>'Analitika nastave'!K37</f>
        <v>0</v>
      </c>
      <c r="K36" s="52">
        <f>'Analitika nastave'!L37</f>
        <v>0</v>
      </c>
      <c r="L36" s="52">
        <f>'Analitika nastave'!M37</f>
        <v>0</v>
      </c>
      <c r="M36" s="52">
        <f>'Analitika nastave'!N37</f>
        <v>0</v>
      </c>
      <c r="N36" s="205"/>
      <c r="O36" s="206"/>
      <c r="P36" s="53">
        <f>'Analitika nastave'!Q37</f>
        <v>0</v>
      </c>
      <c r="Q36" s="52">
        <f>'Analitika nastave'!R37</f>
        <v>0</v>
      </c>
      <c r="R36" s="52">
        <f>'Analitika nastave'!S37</f>
        <v>0</v>
      </c>
      <c r="S36" s="52">
        <f>'Analitika nastave'!T37</f>
        <v>0</v>
      </c>
      <c r="T36" s="205"/>
      <c r="U36" s="206"/>
      <c r="V36" s="53">
        <f>'Analitika nastave'!W37</f>
        <v>0</v>
      </c>
      <c r="W36" s="52">
        <f>'Analitika nastave'!X37</f>
        <v>0</v>
      </c>
      <c r="X36" s="52">
        <f>'Analitika nastave'!Y37</f>
        <v>0</v>
      </c>
      <c r="Y36" s="52">
        <f>'Analitika nastave'!Z37</f>
        <v>0</v>
      </c>
      <c r="Z36" s="205"/>
      <c r="AA36" s="206"/>
      <c r="AB36" s="53">
        <f>'Analitika nastave'!AC37</f>
        <v>0</v>
      </c>
      <c r="AC36" s="52">
        <f>'Analitika nastave'!AD37</f>
        <v>0</v>
      </c>
      <c r="AD36" s="52">
        <f>'Analitika nastave'!AE37</f>
        <v>0</v>
      </c>
      <c r="AE36" s="52">
        <f>'Analitika nastave'!AF37</f>
        <v>0</v>
      </c>
      <c r="AF36" s="207"/>
      <c r="AG36" s="206"/>
      <c r="AH36" s="53">
        <f>'Analitika nastave'!AI37</f>
        <v>0</v>
      </c>
      <c r="AI36" s="52">
        <f>'Analitika nastave'!AJ37</f>
        <v>0</v>
      </c>
      <c r="AJ36" s="52">
        <f>'Analitika nastave'!AK37</f>
        <v>0</v>
      </c>
      <c r="AK36" s="52">
        <f>'Analitika nastave'!AL37</f>
        <v>0</v>
      </c>
      <c r="AL36" s="207"/>
      <c r="AM36" s="206"/>
      <c r="AN36" s="53">
        <f>'Analitika nastave'!AO37</f>
        <v>0</v>
      </c>
      <c r="AO36" s="52">
        <f>'Analitika nastave'!AP37</f>
        <v>0</v>
      </c>
      <c r="AP36" s="52">
        <f>'Analitika nastave'!AQ37</f>
        <v>0</v>
      </c>
      <c r="AQ36" s="52">
        <f>'Analitika nastave'!AR37</f>
        <v>0</v>
      </c>
      <c r="AR36" s="207"/>
      <c r="AS36" s="206"/>
      <c r="AT36" s="218"/>
    </row>
    <row r="37" spans="1:46" ht="15" customHeight="1" x14ac:dyDescent="0.25">
      <c r="A37" s="221">
        <v>16</v>
      </c>
      <c r="B37" s="223">
        <f>'Analitika nastave'!C38</f>
        <v>0</v>
      </c>
      <c r="C37" s="46" t="str">
        <f>'Analitika nastave'!D38</f>
        <v>B</v>
      </c>
      <c r="D37" s="47">
        <f>'Analitika nastave'!E38</f>
        <v>0</v>
      </c>
      <c r="E37" s="48">
        <f>'Analitika nastave'!F38</f>
        <v>0</v>
      </c>
      <c r="F37" s="48">
        <f>'Analitika nastave'!G38</f>
        <v>0</v>
      </c>
      <c r="G37" s="48">
        <f>'Analitika nastave'!H38</f>
        <v>0</v>
      </c>
      <c r="H37" s="204">
        <f>'Analitika nastave'!I38</f>
        <v>0</v>
      </c>
      <c r="I37" s="134" t="str">
        <f>'Analitika nastave'!J38</f>
        <v>NE</v>
      </c>
      <c r="J37" s="47">
        <f>'Analitika nastave'!K38</f>
        <v>0</v>
      </c>
      <c r="K37" s="48">
        <f>'Analitika nastave'!L38</f>
        <v>0</v>
      </c>
      <c r="L37" s="48">
        <f>'Analitika nastave'!M38</f>
        <v>0</v>
      </c>
      <c r="M37" s="48">
        <f>'Analitika nastave'!N38</f>
        <v>0</v>
      </c>
      <c r="N37" s="204">
        <f>'Analitika nastave'!O38</f>
        <v>0</v>
      </c>
      <c r="O37" s="134" t="str">
        <f>'Analitika nastave'!P38</f>
        <v>NE</v>
      </c>
      <c r="P37" s="47">
        <f>'Analitika nastave'!Q38</f>
        <v>0</v>
      </c>
      <c r="Q37" s="48">
        <f>'Analitika nastave'!R38</f>
        <v>0</v>
      </c>
      <c r="R37" s="48">
        <f>'Analitika nastave'!S38</f>
        <v>0</v>
      </c>
      <c r="S37" s="48">
        <f>'Analitika nastave'!T38</f>
        <v>0</v>
      </c>
      <c r="T37" s="204">
        <f>'Analitika nastave'!U38</f>
        <v>0</v>
      </c>
      <c r="U37" s="134" t="str">
        <f>'Analitika nastave'!V38</f>
        <v>NE</v>
      </c>
      <c r="V37" s="47">
        <f>'Analitika nastave'!W38</f>
        <v>0</v>
      </c>
      <c r="W37" s="48">
        <f>'Analitika nastave'!X38</f>
        <v>0</v>
      </c>
      <c r="X37" s="48">
        <f>'Analitika nastave'!Y38</f>
        <v>0</v>
      </c>
      <c r="Y37" s="48">
        <f>'Analitika nastave'!Z38</f>
        <v>0</v>
      </c>
      <c r="Z37" s="204">
        <f>'Analitika nastave'!AA38</f>
        <v>0</v>
      </c>
      <c r="AA37" s="134" t="str">
        <f>'Analitika nastave'!AB38</f>
        <v>NE</v>
      </c>
      <c r="AB37" s="47">
        <f>'Analitika nastave'!AC38</f>
        <v>0</v>
      </c>
      <c r="AC37" s="48">
        <f>'Analitika nastave'!AD38</f>
        <v>0</v>
      </c>
      <c r="AD37" s="48">
        <f>'Analitika nastave'!AE38</f>
        <v>0</v>
      </c>
      <c r="AE37" s="48">
        <f>'Analitika nastave'!AF38</f>
        <v>0</v>
      </c>
      <c r="AF37" s="204">
        <f>'Analitika nastave'!AG38</f>
        <v>0</v>
      </c>
      <c r="AG37" s="134" t="str">
        <f>'Analitika nastave'!AH38</f>
        <v>NE</v>
      </c>
      <c r="AH37" s="47">
        <f>'Analitika nastave'!AI38</f>
        <v>0</v>
      </c>
      <c r="AI37" s="48">
        <f>'Analitika nastave'!AJ38</f>
        <v>0</v>
      </c>
      <c r="AJ37" s="48">
        <f>'Analitika nastave'!AK38</f>
        <v>0</v>
      </c>
      <c r="AK37" s="48">
        <f>'Analitika nastave'!AL38</f>
        <v>0</v>
      </c>
      <c r="AL37" s="204">
        <f>'Analitika nastave'!AM38</f>
        <v>0</v>
      </c>
      <c r="AM37" s="134" t="str">
        <f>'Analitika nastave'!AN38</f>
        <v>NE</v>
      </c>
      <c r="AN37" s="47">
        <f>'Analitika nastave'!AO38</f>
        <v>0</v>
      </c>
      <c r="AO37" s="48">
        <f>'Analitika nastave'!AP38</f>
        <v>0</v>
      </c>
      <c r="AP37" s="48">
        <f>'Analitika nastave'!AQ38</f>
        <v>0</v>
      </c>
      <c r="AQ37" s="48">
        <f>'Analitika nastave'!AR38</f>
        <v>0</v>
      </c>
      <c r="AR37" s="204">
        <f>'Analitika nastave'!AS38</f>
        <v>0</v>
      </c>
      <c r="AS37" s="134" t="str">
        <f>'Analitika nastave'!AT38</f>
        <v>NE</v>
      </c>
      <c r="AT37" s="217">
        <f>'Analitika nastave'!AU38</f>
        <v>0</v>
      </c>
    </row>
    <row r="38" spans="1:46" ht="15.75" customHeight="1" thickBot="1" x14ac:dyDescent="0.3">
      <c r="A38" s="222"/>
      <c r="B38" s="224"/>
      <c r="C38" s="51" t="str">
        <f>'Analitika nastave'!D39</f>
        <v>P</v>
      </c>
      <c r="D38" s="52">
        <f>'Analitika nastave'!E39</f>
        <v>0</v>
      </c>
      <c r="E38" s="52">
        <f>'Analitika nastave'!F39</f>
        <v>0</v>
      </c>
      <c r="F38" s="52">
        <f>'Analitika nastave'!G39</f>
        <v>0</v>
      </c>
      <c r="G38" s="52">
        <f>'Analitika nastave'!H39</f>
        <v>0</v>
      </c>
      <c r="H38" s="205"/>
      <c r="I38" s="206"/>
      <c r="J38" s="53">
        <f>'Analitika nastave'!K39</f>
        <v>0</v>
      </c>
      <c r="K38" s="52">
        <f>'Analitika nastave'!L39</f>
        <v>0</v>
      </c>
      <c r="L38" s="52">
        <f>'Analitika nastave'!M39</f>
        <v>0</v>
      </c>
      <c r="M38" s="52">
        <f>'Analitika nastave'!N39</f>
        <v>0</v>
      </c>
      <c r="N38" s="205"/>
      <c r="O38" s="206"/>
      <c r="P38" s="53">
        <f>'Analitika nastave'!Q39</f>
        <v>0</v>
      </c>
      <c r="Q38" s="52">
        <f>'Analitika nastave'!R39</f>
        <v>0</v>
      </c>
      <c r="R38" s="52">
        <f>'Analitika nastave'!S39</f>
        <v>0</v>
      </c>
      <c r="S38" s="52">
        <f>'Analitika nastave'!T39</f>
        <v>0</v>
      </c>
      <c r="T38" s="205"/>
      <c r="U38" s="206"/>
      <c r="V38" s="53">
        <f>'Analitika nastave'!W39</f>
        <v>0</v>
      </c>
      <c r="W38" s="52">
        <f>'Analitika nastave'!X39</f>
        <v>0</v>
      </c>
      <c r="X38" s="52">
        <f>'Analitika nastave'!Y39</f>
        <v>0</v>
      </c>
      <c r="Y38" s="52">
        <f>'Analitika nastave'!Z39</f>
        <v>0</v>
      </c>
      <c r="Z38" s="205"/>
      <c r="AA38" s="206"/>
      <c r="AB38" s="53">
        <f>'Analitika nastave'!AC39</f>
        <v>0</v>
      </c>
      <c r="AC38" s="52">
        <f>'Analitika nastave'!AD39</f>
        <v>0</v>
      </c>
      <c r="AD38" s="52">
        <f>'Analitika nastave'!AE39</f>
        <v>0</v>
      </c>
      <c r="AE38" s="52">
        <f>'Analitika nastave'!AF39</f>
        <v>0</v>
      </c>
      <c r="AF38" s="207"/>
      <c r="AG38" s="206"/>
      <c r="AH38" s="53">
        <f>'Analitika nastave'!AI39</f>
        <v>0</v>
      </c>
      <c r="AI38" s="52">
        <f>'Analitika nastave'!AJ39</f>
        <v>0</v>
      </c>
      <c r="AJ38" s="52">
        <f>'Analitika nastave'!AK39</f>
        <v>0</v>
      </c>
      <c r="AK38" s="52">
        <f>'Analitika nastave'!AL39</f>
        <v>0</v>
      </c>
      <c r="AL38" s="207"/>
      <c r="AM38" s="206"/>
      <c r="AN38" s="53">
        <f>'Analitika nastave'!AO39</f>
        <v>0</v>
      </c>
      <c r="AO38" s="52">
        <f>'Analitika nastave'!AP39</f>
        <v>0</v>
      </c>
      <c r="AP38" s="52">
        <f>'Analitika nastave'!AQ39</f>
        <v>0</v>
      </c>
      <c r="AQ38" s="52">
        <f>'Analitika nastave'!AR39</f>
        <v>0</v>
      </c>
      <c r="AR38" s="207"/>
      <c r="AS38" s="206"/>
      <c r="AT38" s="218"/>
    </row>
    <row r="39" spans="1:46" ht="15" customHeight="1" x14ac:dyDescent="0.25">
      <c r="A39" s="221">
        <v>17</v>
      </c>
      <c r="B39" s="223">
        <f>'Analitika nastave'!C40</f>
        <v>0</v>
      </c>
      <c r="C39" s="46" t="str">
        <f>'Analitika nastave'!D40</f>
        <v>B</v>
      </c>
      <c r="D39" s="47">
        <f>'Analitika nastave'!E40</f>
        <v>0</v>
      </c>
      <c r="E39" s="48">
        <f>'Analitika nastave'!F40</f>
        <v>0</v>
      </c>
      <c r="F39" s="48">
        <f>'Analitika nastave'!G40</f>
        <v>0</v>
      </c>
      <c r="G39" s="48">
        <f>'Analitika nastave'!H40</f>
        <v>0</v>
      </c>
      <c r="H39" s="204">
        <f>'Analitika nastave'!I40</f>
        <v>0</v>
      </c>
      <c r="I39" s="134" t="str">
        <f>'Analitika nastave'!J40</f>
        <v>NE</v>
      </c>
      <c r="J39" s="47">
        <f>'Analitika nastave'!K40</f>
        <v>0</v>
      </c>
      <c r="K39" s="48">
        <f>'Analitika nastave'!L40</f>
        <v>0</v>
      </c>
      <c r="L39" s="48">
        <f>'Analitika nastave'!M40</f>
        <v>0</v>
      </c>
      <c r="M39" s="48">
        <f>'Analitika nastave'!N40</f>
        <v>0</v>
      </c>
      <c r="N39" s="204">
        <f>'Analitika nastave'!O40</f>
        <v>0</v>
      </c>
      <c r="O39" s="134" t="str">
        <f>'Analitika nastave'!P40</f>
        <v>NE</v>
      </c>
      <c r="P39" s="47">
        <f>'Analitika nastave'!Q40</f>
        <v>0</v>
      </c>
      <c r="Q39" s="48">
        <f>'Analitika nastave'!R40</f>
        <v>0</v>
      </c>
      <c r="R39" s="48">
        <f>'Analitika nastave'!S40</f>
        <v>0</v>
      </c>
      <c r="S39" s="48">
        <f>'Analitika nastave'!T40</f>
        <v>0</v>
      </c>
      <c r="T39" s="204">
        <f>'Analitika nastave'!U40</f>
        <v>0</v>
      </c>
      <c r="U39" s="134" t="str">
        <f>'Analitika nastave'!V40</f>
        <v>NE</v>
      </c>
      <c r="V39" s="47">
        <f>'Analitika nastave'!W40</f>
        <v>0</v>
      </c>
      <c r="W39" s="48">
        <f>'Analitika nastave'!X40</f>
        <v>0</v>
      </c>
      <c r="X39" s="48">
        <f>'Analitika nastave'!Y40</f>
        <v>0</v>
      </c>
      <c r="Y39" s="48">
        <f>'Analitika nastave'!Z40</f>
        <v>0</v>
      </c>
      <c r="Z39" s="204">
        <f>'Analitika nastave'!AA40</f>
        <v>0</v>
      </c>
      <c r="AA39" s="134" t="str">
        <f>'Analitika nastave'!AB40</f>
        <v>NE</v>
      </c>
      <c r="AB39" s="47">
        <f>'Analitika nastave'!AC40</f>
        <v>0</v>
      </c>
      <c r="AC39" s="48">
        <f>'Analitika nastave'!AD40</f>
        <v>0</v>
      </c>
      <c r="AD39" s="48">
        <f>'Analitika nastave'!AE40</f>
        <v>0</v>
      </c>
      <c r="AE39" s="48">
        <f>'Analitika nastave'!AF40</f>
        <v>0</v>
      </c>
      <c r="AF39" s="204">
        <f>'Analitika nastave'!AG40</f>
        <v>0</v>
      </c>
      <c r="AG39" s="134" t="str">
        <f>'Analitika nastave'!AH40</f>
        <v>NE</v>
      </c>
      <c r="AH39" s="47">
        <f>'Analitika nastave'!AI40</f>
        <v>0</v>
      </c>
      <c r="AI39" s="48">
        <f>'Analitika nastave'!AJ40</f>
        <v>0</v>
      </c>
      <c r="AJ39" s="48">
        <f>'Analitika nastave'!AK40</f>
        <v>0</v>
      </c>
      <c r="AK39" s="48">
        <f>'Analitika nastave'!AL40</f>
        <v>0</v>
      </c>
      <c r="AL39" s="204">
        <f>'Analitika nastave'!AM40</f>
        <v>0</v>
      </c>
      <c r="AM39" s="134" t="str">
        <f>'Analitika nastave'!AN40</f>
        <v>NE</v>
      </c>
      <c r="AN39" s="47">
        <f>'Analitika nastave'!AO40</f>
        <v>0</v>
      </c>
      <c r="AO39" s="48">
        <f>'Analitika nastave'!AP40</f>
        <v>0</v>
      </c>
      <c r="AP39" s="48">
        <f>'Analitika nastave'!AQ40</f>
        <v>0</v>
      </c>
      <c r="AQ39" s="48">
        <f>'Analitika nastave'!AR40</f>
        <v>0</v>
      </c>
      <c r="AR39" s="204">
        <f>'Analitika nastave'!AS40</f>
        <v>0</v>
      </c>
      <c r="AS39" s="134" t="str">
        <f>'Analitika nastave'!AT40</f>
        <v>NE</v>
      </c>
      <c r="AT39" s="217">
        <f>'Analitika nastave'!AU40</f>
        <v>0</v>
      </c>
    </row>
    <row r="40" spans="1:46" ht="15.75" customHeight="1" thickBot="1" x14ac:dyDescent="0.3">
      <c r="A40" s="222"/>
      <c r="B40" s="224"/>
      <c r="C40" s="51" t="str">
        <f>'Analitika nastave'!D41</f>
        <v>P</v>
      </c>
      <c r="D40" s="52">
        <f>'Analitika nastave'!E41</f>
        <v>0</v>
      </c>
      <c r="E40" s="52">
        <f>'Analitika nastave'!F41</f>
        <v>0</v>
      </c>
      <c r="F40" s="52">
        <f>'Analitika nastave'!G41</f>
        <v>0</v>
      </c>
      <c r="G40" s="52">
        <f>'Analitika nastave'!H41</f>
        <v>0</v>
      </c>
      <c r="H40" s="205"/>
      <c r="I40" s="206"/>
      <c r="J40" s="53">
        <f>'Analitika nastave'!K41</f>
        <v>0</v>
      </c>
      <c r="K40" s="52">
        <f>'Analitika nastave'!L41</f>
        <v>0</v>
      </c>
      <c r="L40" s="52">
        <f>'Analitika nastave'!M41</f>
        <v>0</v>
      </c>
      <c r="M40" s="52">
        <f>'Analitika nastave'!N41</f>
        <v>0</v>
      </c>
      <c r="N40" s="205"/>
      <c r="O40" s="206"/>
      <c r="P40" s="53">
        <f>'Analitika nastave'!Q41</f>
        <v>0</v>
      </c>
      <c r="Q40" s="52">
        <f>'Analitika nastave'!R41</f>
        <v>0</v>
      </c>
      <c r="R40" s="52">
        <f>'Analitika nastave'!S41</f>
        <v>0</v>
      </c>
      <c r="S40" s="52">
        <f>'Analitika nastave'!T41</f>
        <v>0</v>
      </c>
      <c r="T40" s="205"/>
      <c r="U40" s="206"/>
      <c r="V40" s="53">
        <f>'Analitika nastave'!W41</f>
        <v>0</v>
      </c>
      <c r="W40" s="52">
        <f>'Analitika nastave'!X41</f>
        <v>0</v>
      </c>
      <c r="X40" s="52">
        <f>'Analitika nastave'!Y41</f>
        <v>0</v>
      </c>
      <c r="Y40" s="52">
        <f>'Analitika nastave'!Z41</f>
        <v>0</v>
      </c>
      <c r="Z40" s="205"/>
      <c r="AA40" s="206"/>
      <c r="AB40" s="53">
        <f>'Analitika nastave'!AC41</f>
        <v>0</v>
      </c>
      <c r="AC40" s="52">
        <f>'Analitika nastave'!AD41</f>
        <v>0</v>
      </c>
      <c r="AD40" s="52">
        <f>'Analitika nastave'!AE41</f>
        <v>0</v>
      </c>
      <c r="AE40" s="52">
        <f>'Analitika nastave'!AF41</f>
        <v>0</v>
      </c>
      <c r="AF40" s="207"/>
      <c r="AG40" s="206"/>
      <c r="AH40" s="53">
        <f>'Analitika nastave'!AI41</f>
        <v>0</v>
      </c>
      <c r="AI40" s="52">
        <f>'Analitika nastave'!AJ41</f>
        <v>0</v>
      </c>
      <c r="AJ40" s="52">
        <f>'Analitika nastave'!AK41</f>
        <v>0</v>
      </c>
      <c r="AK40" s="52">
        <f>'Analitika nastave'!AL41</f>
        <v>0</v>
      </c>
      <c r="AL40" s="207"/>
      <c r="AM40" s="206"/>
      <c r="AN40" s="53">
        <f>'Analitika nastave'!AO41</f>
        <v>0</v>
      </c>
      <c r="AO40" s="52">
        <f>'Analitika nastave'!AP41</f>
        <v>0</v>
      </c>
      <c r="AP40" s="52">
        <f>'Analitika nastave'!AQ41</f>
        <v>0</v>
      </c>
      <c r="AQ40" s="52">
        <f>'Analitika nastave'!AR41</f>
        <v>0</v>
      </c>
      <c r="AR40" s="207"/>
      <c r="AS40" s="206"/>
      <c r="AT40" s="218"/>
    </row>
    <row r="41" spans="1:46" ht="15" customHeight="1" x14ac:dyDescent="0.25">
      <c r="A41" s="221">
        <v>18</v>
      </c>
      <c r="B41" s="223">
        <f>'Analitika nastave'!C42</f>
        <v>0</v>
      </c>
      <c r="C41" s="46" t="str">
        <f>'Analitika nastave'!D42</f>
        <v>B</v>
      </c>
      <c r="D41" s="47">
        <f>'Analitika nastave'!E42</f>
        <v>0</v>
      </c>
      <c r="E41" s="48">
        <f>'Analitika nastave'!F42</f>
        <v>0</v>
      </c>
      <c r="F41" s="48">
        <f>'Analitika nastave'!G42</f>
        <v>0</v>
      </c>
      <c r="G41" s="48">
        <f>'Analitika nastave'!H42</f>
        <v>0</v>
      </c>
      <c r="H41" s="204">
        <f>'Analitika nastave'!I42</f>
        <v>0</v>
      </c>
      <c r="I41" s="134" t="str">
        <f>'Analitika nastave'!J42</f>
        <v>NE</v>
      </c>
      <c r="J41" s="47">
        <f>'Analitika nastave'!K42</f>
        <v>0</v>
      </c>
      <c r="K41" s="48">
        <f>'Analitika nastave'!L42</f>
        <v>0</v>
      </c>
      <c r="L41" s="48">
        <f>'Analitika nastave'!M42</f>
        <v>0</v>
      </c>
      <c r="M41" s="48">
        <f>'Analitika nastave'!N42</f>
        <v>0</v>
      </c>
      <c r="N41" s="204">
        <f>'Analitika nastave'!O42</f>
        <v>0</v>
      </c>
      <c r="O41" s="134" t="str">
        <f>'Analitika nastave'!P42</f>
        <v>NE</v>
      </c>
      <c r="P41" s="47">
        <f>'Analitika nastave'!Q42</f>
        <v>0</v>
      </c>
      <c r="Q41" s="48">
        <f>'Analitika nastave'!R42</f>
        <v>0</v>
      </c>
      <c r="R41" s="48">
        <f>'Analitika nastave'!S42</f>
        <v>0</v>
      </c>
      <c r="S41" s="48">
        <f>'Analitika nastave'!T42</f>
        <v>0</v>
      </c>
      <c r="T41" s="204">
        <f>'Analitika nastave'!U42</f>
        <v>0</v>
      </c>
      <c r="U41" s="134" t="str">
        <f>'Analitika nastave'!V42</f>
        <v>NE</v>
      </c>
      <c r="V41" s="47">
        <f>'Analitika nastave'!W42</f>
        <v>0</v>
      </c>
      <c r="W41" s="48">
        <f>'Analitika nastave'!X42</f>
        <v>0</v>
      </c>
      <c r="X41" s="48">
        <f>'Analitika nastave'!Y42</f>
        <v>0</v>
      </c>
      <c r="Y41" s="48">
        <f>'Analitika nastave'!Z42</f>
        <v>0</v>
      </c>
      <c r="Z41" s="204">
        <f>'Analitika nastave'!AA42</f>
        <v>0</v>
      </c>
      <c r="AA41" s="134" t="str">
        <f>'Analitika nastave'!AB42</f>
        <v>NE</v>
      </c>
      <c r="AB41" s="47">
        <f>'Analitika nastave'!AC42</f>
        <v>0</v>
      </c>
      <c r="AC41" s="48">
        <f>'Analitika nastave'!AD42</f>
        <v>0</v>
      </c>
      <c r="AD41" s="48">
        <f>'Analitika nastave'!AE42</f>
        <v>0</v>
      </c>
      <c r="AE41" s="48">
        <f>'Analitika nastave'!AF42</f>
        <v>0</v>
      </c>
      <c r="AF41" s="204">
        <f>'Analitika nastave'!AG42</f>
        <v>0</v>
      </c>
      <c r="AG41" s="134" t="str">
        <f>'Analitika nastave'!AH42</f>
        <v>NE</v>
      </c>
      <c r="AH41" s="47">
        <f>'Analitika nastave'!AI42</f>
        <v>0</v>
      </c>
      <c r="AI41" s="48">
        <f>'Analitika nastave'!AJ42</f>
        <v>0</v>
      </c>
      <c r="AJ41" s="48">
        <f>'Analitika nastave'!AK42</f>
        <v>0</v>
      </c>
      <c r="AK41" s="48">
        <f>'Analitika nastave'!AL42</f>
        <v>0</v>
      </c>
      <c r="AL41" s="204">
        <f>'Analitika nastave'!AM42</f>
        <v>0</v>
      </c>
      <c r="AM41" s="134" t="str">
        <f>'Analitika nastave'!AN42</f>
        <v>NE</v>
      </c>
      <c r="AN41" s="47">
        <f>'Analitika nastave'!AO42</f>
        <v>0</v>
      </c>
      <c r="AO41" s="48">
        <f>'Analitika nastave'!AP42</f>
        <v>0</v>
      </c>
      <c r="AP41" s="48">
        <f>'Analitika nastave'!AQ42</f>
        <v>0</v>
      </c>
      <c r="AQ41" s="48">
        <f>'Analitika nastave'!AR42</f>
        <v>0</v>
      </c>
      <c r="AR41" s="204">
        <f>'Analitika nastave'!AS42</f>
        <v>0</v>
      </c>
      <c r="AS41" s="134" t="str">
        <f>'Analitika nastave'!AT42</f>
        <v>NE</v>
      </c>
      <c r="AT41" s="217">
        <f>'Analitika nastave'!AU42</f>
        <v>0</v>
      </c>
    </row>
    <row r="42" spans="1:46" ht="15.75" customHeight="1" thickBot="1" x14ac:dyDescent="0.3">
      <c r="A42" s="222"/>
      <c r="B42" s="224"/>
      <c r="C42" s="51" t="str">
        <f>'Analitika nastave'!D43</f>
        <v>P</v>
      </c>
      <c r="D42" s="52">
        <f>'Analitika nastave'!E43</f>
        <v>0</v>
      </c>
      <c r="E42" s="52">
        <f>'Analitika nastave'!F43</f>
        <v>0</v>
      </c>
      <c r="F42" s="52">
        <f>'Analitika nastave'!G43</f>
        <v>0</v>
      </c>
      <c r="G42" s="52">
        <f>'Analitika nastave'!H43</f>
        <v>0</v>
      </c>
      <c r="H42" s="205"/>
      <c r="I42" s="206"/>
      <c r="J42" s="53">
        <f>'Analitika nastave'!K43</f>
        <v>0</v>
      </c>
      <c r="K42" s="52">
        <f>'Analitika nastave'!L43</f>
        <v>0</v>
      </c>
      <c r="L42" s="52">
        <f>'Analitika nastave'!M43</f>
        <v>0</v>
      </c>
      <c r="M42" s="52">
        <f>'Analitika nastave'!N43</f>
        <v>0</v>
      </c>
      <c r="N42" s="205"/>
      <c r="O42" s="206"/>
      <c r="P42" s="53">
        <f>'Analitika nastave'!Q43</f>
        <v>0</v>
      </c>
      <c r="Q42" s="52">
        <f>'Analitika nastave'!R43</f>
        <v>0</v>
      </c>
      <c r="R42" s="52">
        <f>'Analitika nastave'!S43</f>
        <v>0</v>
      </c>
      <c r="S42" s="52">
        <f>'Analitika nastave'!T43</f>
        <v>0</v>
      </c>
      <c r="T42" s="205"/>
      <c r="U42" s="206"/>
      <c r="V42" s="53">
        <f>'Analitika nastave'!W43</f>
        <v>0</v>
      </c>
      <c r="W42" s="52">
        <f>'Analitika nastave'!X43</f>
        <v>0</v>
      </c>
      <c r="X42" s="52">
        <f>'Analitika nastave'!Y43</f>
        <v>0</v>
      </c>
      <c r="Y42" s="52">
        <f>'Analitika nastave'!Z43</f>
        <v>0</v>
      </c>
      <c r="Z42" s="205"/>
      <c r="AA42" s="206"/>
      <c r="AB42" s="53">
        <f>'Analitika nastave'!AC43</f>
        <v>0</v>
      </c>
      <c r="AC42" s="52">
        <f>'Analitika nastave'!AD43</f>
        <v>0</v>
      </c>
      <c r="AD42" s="52">
        <f>'Analitika nastave'!AE43</f>
        <v>0</v>
      </c>
      <c r="AE42" s="52">
        <f>'Analitika nastave'!AF43</f>
        <v>0</v>
      </c>
      <c r="AF42" s="207"/>
      <c r="AG42" s="206"/>
      <c r="AH42" s="53">
        <f>'Analitika nastave'!AI43</f>
        <v>0</v>
      </c>
      <c r="AI42" s="52">
        <f>'Analitika nastave'!AJ43</f>
        <v>0</v>
      </c>
      <c r="AJ42" s="52">
        <f>'Analitika nastave'!AK43</f>
        <v>0</v>
      </c>
      <c r="AK42" s="52">
        <f>'Analitika nastave'!AL43</f>
        <v>0</v>
      </c>
      <c r="AL42" s="207"/>
      <c r="AM42" s="206"/>
      <c r="AN42" s="53">
        <f>'Analitika nastave'!AO43</f>
        <v>0</v>
      </c>
      <c r="AO42" s="52">
        <f>'Analitika nastave'!AP43</f>
        <v>0</v>
      </c>
      <c r="AP42" s="52">
        <f>'Analitika nastave'!AQ43</f>
        <v>0</v>
      </c>
      <c r="AQ42" s="52">
        <f>'Analitika nastave'!AR43</f>
        <v>0</v>
      </c>
      <c r="AR42" s="207"/>
      <c r="AS42" s="206"/>
      <c r="AT42" s="218"/>
    </row>
    <row r="43" spans="1:46" ht="15" customHeight="1" x14ac:dyDescent="0.25">
      <c r="A43" s="221">
        <v>19</v>
      </c>
      <c r="B43" s="223">
        <f>'Analitika nastave'!C44</f>
        <v>0</v>
      </c>
      <c r="C43" s="46" t="str">
        <f>'Analitika nastave'!D44</f>
        <v>B</v>
      </c>
      <c r="D43" s="47">
        <f>'Analitika nastave'!E44</f>
        <v>0</v>
      </c>
      <c r="E43" s="48">
        <f>'Analitika nastave'!F44</f>
        <v>0</v>
      </c>
      <c r="F43" s="48">
        <f>'Analitika nastave'!G44</f>
        <v>0</v>
      </c>
      <c r="G43" s="48">
        <f>'Analitika nastave'!H44</f>
        <v>0</v>
      </c>
      <c r="H43" s="204">
        <f>'Analitika nastave'!I44</f>
        <v>0</v>
      </c>
      <c r="I43" s="134" t="str">
        <f>'Analitika nastave'!J44</f>
        <v>NE</v>
      </c>
      <c r="J43" s="47">
        <f>'Analitika nastave'!K44</f>
        <v>0</v>
      </c>
      <c r="K43" s="48">
        <f>'Analitika nastave'!L44</f>
        <v>0</v>
      </c>
      <c r="L43" s="48">
        <f>'Analitika nastave'!M44</f>
        <v>0</v>
      </c>
      <c r="M43" s="48">
        <f>'Analitika nastave'!N44</f>
        <v>0</v>
      </c>
      <c r="N43" s="204">
        <f>'Analitika nastave'!O44</f>
        <v>0</v>
      </c>
      <c r="O43" s="134" t="str">
        <f>'Analitika nastave'!P44</f>
        <v>NE</v>
      </c>
      <c r="P43" s="47">
        <f>'Analitika nastave'!Q44</f>
        <v>0</v>
      </c>
      <c r="Q43" s="48">
        <f>'Analitika nastave'!R44</f>
        <v>0</v>
      </c>
      <c r="R43" s="48">
        <f>'Analitika nastave'!S44</f>
        <v>0</v>
      </c>
      <c r="S43" s="48">
        <f>'Analitika nastave'!T44</f>
        <v>0</v>
      </c>
      <c r="T43" s="204">
        <f>'Analitika nastave'!U44</f>
        <v>0</v>
      </c>
      <c r="U43" s="134" t="str">
        <f>'Analitika nastave'!V44</f>
        <v>NE</v>
      </c>
      <c r="V43" s="47">
        <f>'Analitika nastave'!W44</f>
        <v>0</v>
      </c>
      <c r="W43" s="48">
        <f>'Analitika nastave'!X44</f>
        <v>0</v>
      </c>
      <c r="X43" s="48">
        <f>'Analitika nastave'!Y44</f>
        <v>0</v>
      </c>
      <c r="Y43" s="48">
        <f>'Analitika nastave'!Z44</f>
        <v>0</v>
      </c>
      <c r="Z43" s="204">
        <f>'Analitika nastave'!AA44</f>
        <v>0</v>
      </c>
      <c r="AA43" s="134" t="str">
        <f>'Analitika nastave'!AB44</f>
        <v>NE</v>
      </c>
      <c r="AB43" s="47">
        <f>'Analitika nastave'!AC44</f>
        <v>0</v>
      </c>
      <c r="AC43" s="48">
        <f>'Analitika nastave'!AD44</f>
        <v>0</v>
      </c>
      <c r="AD43" s="48">
        <f>'Analitika nastave'!AE44</f>
        <v>0</v>
      </c>
      <c r="AE43" s="48">
        <f>'Analitika nastave'!AF44</f>
        <v>0</v>
      </c>
      <c r="AF43" s="204">
        <f>'Analitika nastave'!AG44</f>
        <v>0</v>
      </c>
      <c r="AG43" s="134" t="str">
        <f>'Analitika nastave'!AH44</f>
        <v>NE</v>
      </c>
      <c r="AH43" s="47">
        <f>'Analitika nastave'!AI44</f>
        <v>0</v>
      </c>
      <c r="AI43" s="48">
        <f>'Analitika nastave'!AJ44</f>
        <v>0</v>
      </c>
      <c r="AJ43" s="48">
        <f>'Analitika nastave'!AK44</f>
        <v>0</v>
      </c>
      <c r="AK43" s="48">
        <f>'Analitika nastave'!AL44</f>
        <v>0</v>
      </c>
      <c r="AL43" s="204">
        <f>'Analitika nastave'!AM44</f>
        <v>0</v>
      </c>
      <c r="AM43" s="134" t="str">
        <f>'Analitika nastave'!AN44</f>
        <v>NE</v>
      </c>
      <c r="AN43" s="47">
        <f>'Analitika nastave'!AO44</f>
        <v>0</v>
      </c>
      <c r="AO43" s="48">
        <f>'Analitika nastave'!AP44</f>
        <v>0</v>
      </c>
      <c r="AP43" s="48">
        <f>'Analitika nastave'!AQ44</f>
        <v>0</v>
      </c>
      <c r="AQ43" s="48">
        <f>'Analitika nastave'!AR44</f>
        <v>0</v>
      </c>
      <c r="AR43" s="204">
        <f>'Analitika nastave'!AS44</f>
        <v>0</v>
      </c>
      <c r="AS43" s="134" t="str">
        <f>'Analitika nastave'!AT44</f>
        <v>NE</v>
      </c>
      <c r="AT43" s="217">
        <f>'Analitika nastave'!AU44</f>
        <v>0</v>
      </c>
    </row>
    <row r="44" spans="1:46" ht="15.75" customHeight="1" thickBot="1" x14ac:dyDescent="0.3">
      <c r="A44" s="222"/>
      <c r="B44" s="224"/>
      <c r="C44" s="51" t="str">
        <f>'Analitika nastave'!D45</f>
        <v>P</v>
      </c>
      <c r="D44" s="52">
        <f>'Analitika nastave'!E45</f>
        <v>0</v>
      </c>
      <c r="E44" s="52">
        <f>'Analitika nastave'!F45</f>
        <v>0</v>
      </c>
      <c r="F44" s="52">
        <f>'Analitika nastave'!G45</f>
        <v>0</v>
      </c>
      <c r="G44" s="52">
        <f>'Analitika nastave'!H45</f>
        <v>0</v>
      </c>
      <c r="H44" s="205"/>
      <c r="I44" s="206"/>
      <c r="J44" s="53">
        <f>'Analitika nastave'!K45</f>
        <v>0</v>
      </c>
      <c r="K44" s="52">
        <f>'Analitika nastave'!L45</f>
        <v>0</v>
      </c>
      <c r="L44" s="52">
        <f>'Analitika nastave'!M45</f>
        <v>0</v>
      </c>
      <c r="M44" s="52">
        <f>'Analitika nastave'!N45</f>
        <v>0</v>
      </c>
      <c r="N44" s="205"/>
      <c r="O44" s="206"/>
      <c r="P44" s="53">
        <f>'Analitika nastave'!Q45</f>
        <v>0</v>
      </c>
      <c r="Q44" s="52">
        <f>'Analitika nastave'!R45</f>
        <v>0</v>
      </c>
      <c r="R44" s="52">
        <f>'Analitika nastave'!S45</f>
        <v>0</v>
      </c>
      <c r="S44" s="52">
        <f>'Analitika nastave'!T45</f>
        <v>0</v>
      </c>
      <c r="T44" s="205"/>
      <c r="U44" s="206"/>
      <c r="V44" s="53">
        <f>'Analitika nastave'!W45</f>
        <v>0</v>
      </c>
      <c r="W44" s="52">
        <f>'Analitika nastave'!X45</f>
        <v>0</v>
      </c>
      <c r="X44" s="52">
        <f>'Analitika nastave'!Y45</f>
        <v>0</v>
      </c>
      <c r="Y44" s="52">
        <f>'Analitika nastave'!Z45</f>
        <v>0</v>
      </c>
      <c r="Z44" s="205"/>
      <c r="AA44" s="206"/>
      <c r="AB44" s="53">
        <f>'Analitika nastave'!AC45</f>
        <v>0</v>
      </c>
      <c r="AC44" s="52">
        <f>'Analitika nastave'!AD45</f>
        <v>0</v>
      </c>
      <c r="AD44" s="52">
        <f>'Analitika nastave'!AE45</f>
        <v>0</v>
      </c>
      <c r="AE44" s="52">
        <f>'Analitika nastave'!AF45</f>
        <v>0</v>
      </c>
      <c r="AF44" s="207"/>
      <c r="AG44" s="206"/>
      <c r="AH44" s="53">
        <f>'Analitika nastave'!AI45</f>
        <v>0</v>
      </c>
      <c r="AI44" s="52">
        <f>'Analitika nastave'!AJ45</f>
        <v>0</v>
      </c>
      <c r="AJ44" s="52">
        <f>'Analitika nastave'!AK45</f>
        <v>0</v>
      </c>
      <c r="AK44" s="52">
        <f>'Analitika nastave'!AL45</f>
        <v>0</v>
      </c>
      <c r="AL44" s="207"/>
      <c r="AM44" s="206"/>
      <c r="AN44" s="53">
        <f>'Analitika nastave'!AO45</f>
        <v>0</v>
      </c>
      <c r="AO44" s="52">
        <f>'Analitika nastave'!AP45</f>
        <v>0</v>
      </c>
      <c r="AP44" s="52">
        <f>'Analitika nastave'!AQ45</f>
        <v>0</v>
      </c>
      <c r="AQ44" s="52">
        <f>'Analitika nastave'!AR45</f>
        <v>0</v>
      </c>
      <c r="AR44" s="207"/>
      <c r="AS44" s="206"/>
      <c r="AT44" s="218"/>
    </row>
    <row r="45" spans="1:46" x14ac:dyDescent="0.25">
      <c r="A45" s="221">
        <v>20</v>
      </c>
      <c r="B45" s="223">
        <f>'Analitika nastave'!C46</f>
        <v>0</v>
      </c>
      <c r="C45" s="46" t="str">
        <f>'Analitika nastave'!D46</f>
        <v>B</v>
      </c>
      <c r="D45" s="47">
        <f>'Analitika nastave'!E46</f>
        <v>0</v>
      </c>
      <c r="E45" s="48">
        <f>'Analitika nastave'!F46</f>
        <v>0</v>
      </c>
      <c r="F45" s="48">
        <f>'Analitika nastave'!G46</f>
        <v>0</v>
      </c>
      <c r="G45" s="48">
        <f>'Analitika nastave'!H46</f>
        <v>0</v>
      </c>
      <c r="H45" s="204">
        <f>'Analitika nastave'!I46</f>
        <v>0</v>
      </c>
      <c r="I45" s="134" t="str">
        <f>'Analitika nastave'!J46</f>
        <v>NE</v>
      </c>
      <c r="J45" s="47">
        <f>'Analitika nastave'!K46</f>
        <v>0</v>
      </c>
      <c r="K45" s="48">
        <f>'Analitika nastave'!L46</f>
        <v>0</v>
      </c>
      <c r="L45" s="48">
        <f>'Analitika nastave'!M46</f>
        <v>0</v>
      </c>
      <c r="M45" s="48">
        <f>'Analitika nastave'!N46</f>
        <v>0</v>
      </c>
      <c r="N45" s="204">
        <f>'Analitika nastave'!O46</f>
        <v>0</v>
      </c>
      <c r="O45" s="134" t="str">
        <f>'Analitika nastave'!P46</f>
        <v>NE</v>
      </c>
      <c r="P45" s="47">
        <f>'Analitika nastave'!Q46</f>
        <v>0</v>
      </c>
      <c r="Q45" s="48">
        <f>'Analitika nastave'!R46</f>
        <v>0</v>
      </c>
      <c r="R45" s="48">
        <f>'Analitika nastave'!S46</f>
        <v>0</v>
      </c>
      <c r="S45" s="48">
        <f>'Analitika nastave'!T46</f>
        <v>0</v>
      </c>
      <c r="T45" s="204">
        <f>'Analitika nastave'!U46</f>
        <v>0</v>
      </c>
      <c r="U45" s="134" t="str">
        <f>'Analitika nastave'!V46</f>
        <v>NE</v>
      </c>
      <c r="V45" s="47">
        <f>'Analitika nastave'!W46</f>
        <v>0</v>
      </c>
      <c r="W45" s="48">
        <f>'Analitika nastave'!X46</f>
        <v>0</v>
      </c>
      <c r="X45" s="48">
        <f>'Analitika nastave'!Y46</f>
        <v>0</v>
      </c>
      <c r="Y45" s="48">
        <f>'Analitika nastave'!Z46</f>
        <v>0</v>
      </c>
      <c r="Z45" s="204">
        <f>'Analitika nastave'!AA46</f>
        <v>0</v>
      </c>
      <c r="AA45" s="134" t="str">
        <f>'Analitika nastave'!AB46</f>
        <v>NE</v>
      </c>
      <c r="AB45" s="47">
        <f>'Analitika nastave'!AC46</f>
        <v>0</v>
      </c>
      <c r="AC45" s="48">
        <f>'Analitika nastave'!AD46</f>
        <v>0</v>
      </c>
      <c r="AD45" s="48">
        <f>'Analitika nastave'!AE46</f>
        <v>0</v>
      </c>
      <c r="AE45" s="48">
        <f>'Analitika nastave'!AF46</f>
        <v>0</v>
      </c>
      <c r="AF45" s="204">
        <f>'Analitika nastave'!AG46</f>
        <v>0</v>
      </c>
      <c r="AG45" s="134" t="str">
        <f>'Analitika nastave'!AH46</f>
        <v>NE</v>
      </c>
      <c r="AH45" s="47">
        <f>'Analitika nastave'!AI46</f>
        <v>0</v>
      </c>
      <c r="AI45" s="48">
        <f>'Analitika nastave'!AJ46</f>
        <v>0</v>
      </c>
      <c r="AJ45" s="48">
        <f>'Analitika nastave'!AK46</f>
        <v>0</v>
      </c>
      <c r="AK45" s="48">
        <f>'Analitika nastave'!AL46</f>
        <v>0</v>
      </c>
      <c r="AL45" s="204">
        <f>'Analitika nastave'!AM46</f>
        <v>0</v>
      </c>
      <c r="AM45" s="134" t="str">
        <f>'Analitika nastave'!AN46</f>
        <v>NE</v>
      </c>
      <c r="AN45" s="47">
        <f>'Analitika nastave'!AO46</f>
        <v>0</v>
      </c>
      <c r="AO45" s="48">
        <f>'Analitika nastave'!AP46</f>
        <v>0</v>
      </c>
      <c r="AP45" s="48">
        <f>'Analitika nastave'!AQ46</f>
        <v>0</v>
      </c>
      <c r="AQ45" s="48">
        <f>'Analitika nastave'!AR46</f>
        <v>0</v>
      </c>
      <c r="AR45" s="204">
        <f>'Analitika nastave'!AS46</f>
        <v>0</v>
      </c>
      <c r="AS45" s="134" t="str">
        <f>'Analitika nastave'!AT46</f>
        <v>NE</v>
      </c>
      <c r="AT45" s="217">
        <f>'Analitika nastave'!AU46</f>
        <v>0</v>
      </c>
    </row>
    <row r="46" spans="1:46" ht="15.75" thickBot="1" x14ac:dyDescent="0.3">
      <c r="A46" s="222"/>
      <c r="B46" s="224"/>
      <c r="C46" s="51" t="str">
        <f>'Analitika nastave'!D47</f>
        <v>P</v>
      </c>
      <c r="D46" s="52">
        <f>'Analitika nastave'!E47</f>
        <v>0</v>
      </c>
      <c r="E46" s="52">
        <f>'Analitika nastave'!F47</f>
        <v>0</v>
      </c>
      <c r="F46" s="52">
        <f>'Analitika nastave'!G47</f>
        <v>0</v>
      </c>
      <c r="G46" s="52">
        <f>'Analitika nastave'!H47</f>
        <v>0</v>
      </c>
      <c r="H46" s="205"/>
      <c r="I46" s="206"/>
      <c r="J46" s="53">
        <f>'Analitika nastave'!K47</f>
        <v>0</v>
      </c>
      <c r="K46" s="52">
        <f>'Analitika nastave'!L47</f>
        <v>0</v>
      </c>
      <c r="L46" s="52">
        <f>'Analitika nastave'!M47</f>
        <v>0</v>
      </c>
      <c r="M46" s="52">
        <f>'Analitika nastave'!N47</f>
        <v>0</v>
      </c>
      <c r="N46" s="205"/>
      <c r="O46" s="206"/>
      <c r="P46" s="53">
        <f>'Analitika nastave'!Q47</f>
        <v>0</v>
      </c>
      <c r="Q46" s="52">
        <f>'Analitika nastave'!R47</f>
        <v>0</v>
      </c>
      <c r="R46" s="52">
        <f>'Analitika nastave'!S47</f>
        <v>0</v>
      </c>
      <c r="S46" s="52">
        <f>'Analitika nastave'!T47</f>
        <v>0</v>
      </c>
      <c r="T46" s="205"/>
      <c r="U46" s="206"/>
      <c r="V46" s="53">
        <f>'Analitika nastave'!W47</f>
        <v>0</v>
      </c>
      <c r="W46" s="52">
        <f>'Analitika nastave'!X47</f>
        <v>0</v>
      </c>
      <c r="X46" s="52">
        <f>'Analitika nastave'!Y47</f>
        <v>0</v>
      </c>
      <c r="Y46" s="52">
        <f>'Analitika nastave'!Z47</f>
        <v>0</v>
      </c>
      <c r="Z46" s="205"/>
      <c r="AA46" s="206"/>
      <c r="AB46" s="53">
        <f>'Analitika nastave'!AC47</f>
        <v>0</v>
      </c>
      <c r="AC46" s="52">
        <f>'Analitika nastave'!AD47</f>
        <v>0</v>
      </c>
      <c r="AD46" s="52">
        <f>'Analitika nastave'!AE47</f>
        <v>0</v>
      </c>
      <c r="AE46" s="52">
        <f>'Analitika nastave'!AF47</f>
        <v>0</v>
      </c>
      <c r="AF46" s="207"/>
      <c r="AG46" s="206"/>
      <c r="AH46" s="53">
        <f>'Analitika nastave'!AI47</f>
        <v>0</v>
      </c>
      <c r="AI46" s="52">
        <f>'Analitika nastave'!AJ47</f>
        <v>0</v>
      </c>
      <c r="AJ46" s="52">
        <f>'Analitika nastave'!AK47</f>
        <v>0</v>
      </c>
      <c r="AK46" s="52">
        <f>'Analitika nastave'!AL47</f>
        <v>0</v>
      </c>
      <c r="AL46" s="207"/>
      <c r="AM46" s="206"/>
      <c r="AN46" s="53">
        <f>'Analitika nastave'!AO47</f>
        <v>0</v>
      </c>
      <c r="AO46" s="52">
        <f>'Analitika nastave'!AP47</f>
        <v>0</v>
      </c>
      <c r="AP46" s="52">
        <f>'Analitika nastave'!AQ47</f>
        <v>0</v>
      </c>
      <c r="AQ46" s="52">
        <f>'Analitika nastave'!AR47</f>
        <v>0</v>
      </c>
      <c r="AR46" s="207"/>
      <c r="AS46" s="206"/>
      <c r="AT46" s="218"/>
    </row>
    <row r="47" spans="1:46" x14ac:dyDescent="0.25">
      <c r="A47" s="221">
        <v>21</v>
      </c>
      <c r="B47" s="223">
        <f>'Analitika nastave'!C48</f>
        <v>0</v>
      </c>
      <c r="C47" s="46" t="str">
        <f>'Analitika nastave'!D48</f>
        <v>B</v>
      </c>
      <c r="D47" s="47">
        <f>'Analitika nastave'!E48</f>
        <v>0</v>
      </c>
      <c r="E47" s="48">
        <f>'Analitika nastave'!F48</f>
        <v>0</v>
      </c>
      <c r="F47" s="48">
        <f>'Analitika nastave'!G48</f>
        <v>0</v>
      </c>
      <c r="G47" s="48">
        <f>'Analitika nastave'!H48</f>
        <v>0</v>
      </c>
      <c r="H47" s="204">
        <f>'Analitika nastave'!I48</f>
        <v>0</v>
      </c>
      <c r="I47" s="134" t="str">
        <f>'Analitika nastave'!J48</f>
        <v>NE</v>
      </c>
      <c r="J47" s="47">
        <f>'Analitika nastave'!K48</f>
        <v>0</v>
      </c>
      <c r="K47" s="48">
        <f>'Analitika nastave'!L48</f>
        <v>0</v>
      </c>
      <c r="L47" s="48">
        <f>'Analitika nastave'!M48</f>
        <v>0</v>
      </c>
      <c r="M47" s="48">
        <f>'Analitika nastave'!N48</f>
        <v>0</v>
      </c>
      <c r="N47" s="204">
        <f>'Analitika nastave'!O48</f>
        <v>0</v>
      </c>
      <c r="O47" s="134" t="str">
        <f>'Analitika nastave'!P48</f>
        <v>NE</v>
      </c>
      <c r="P47" s="47">
        <f>'Analitika nastave'!Q48</f>
        <v>0</v>
      </c>
      <c r="Q47" s="48">
        <f>'Analitika nastave'!R48</f>
        <v>0</v>
      </c>
      <c r="R47" s="48">
        <f>'Analitika nastave'!S48</f>
        <v>0</v>
      </c>
      <c r="S47" s="48">
        <f>'Analitika nastave'!T48</f>
        <v>0</v>
      </c>
      <c r="T47" s="204">
        <f>'Analitika nastave'!U48</f>
        <v>0</v>
      </c>
      <c r="U47" s="134" t="str">
        <f>'Analitika nastave'!V48</f>
        <v>NE</v>
      </c>
      <c r="V47" s="47">
        <f>'Analitika nastave'!W48</f>
        <v>0</v>
      </c>
      <c r="W47" s="48">
        <f>'Analitika nastave'!X48</f>
        <v>0</v>
      </c>
      <c r="X47" s="48">
        <f>'Analitika nastave'!Y48</f>
        <v>0</v>
      </c>
      <c r="Y47" s="48">
        <f>'Analitika nastave'!Z48</f>
        <v>0</v>
      </c>
      <c r="Z47" s="204">
        <f>'Analitika nastave'!AA48</f>
        <v>0</v>
      </c>
      <c r="AA47" s="134" t="str">
        <f>'Analitika nastave'!AB48</f>
        <v>NE</v>
      </c>
      <c r="AB47" s="47">
        <f>'Analitika nastave'!AC48</f>
        <v>0</v>
      </c>
      <c r="AC47" s="48">
        <f>'Analitika nastave'!AD48</f>
        <v>0</v>
      </c>
      <c r="AD47" s="48">
        <f>'Analitika nastave'!AE48</f>
        <v>0</v>
      </c>
      <c r="AE47" s="48">
        <f>'Analitika nastave'!AF48</f>
        <v>0</v>
      </c>
      <c r="AF47" s="204">
        <f>'Analitika nastave'!AG48</f>
        <v>0</v>
      </c>
      <c r="AG47" s="134" t="str">
        <f>'Analitika nastave'!AH48</f>
        <v>NE</v>
      </c>
      <c r="AH47" s="47">
        <f>'Analitika nastave'!AI48</f>
        <v>0</v>
      </c>
      <c r="AI47" s="48">
        <f>'Analitika nastave'!AJ48</f>
        <v>0</v>
      </c>
      <c r="AJ47" s="48">
        <f>'Analitika nastave'!AK48</f>
        <v>0</v>
      </c>
      <c r="AK47" s="48">
        <f>'Analitika nastave'!AL48</f>
        <v>0</v>
      </c>
      <c r="AL47" s="204">
        <f>'Analitika nastave'!AM48</f>
        <v>0</v>
      </c>
      <c r="AM47" s="134" t="str">
        <f>'Analitika nastave'!AN48</f>
        <v>NE</v>
      </c>
      <c r="AN47" s="47">
        <f>'Analitika nastave'!AO48</f>
        <v>0</v>
      </c>
      <c r="AO47" s="48">
        <f>'Analitika nastave'!AP48</f>
        <v>0</v>
      </c>
      <c r="AP47" s="48">
        <f>'Analitika nastave'!AQ48</f>
        <v>0</v>
      </c>
      <c r="AQ47" s="48">
        <f>'Analitika nastave'!AR48</f>
        <v>0</v>
      </c>
      <c r="AR47" s="204">
        <f>'Analitika nastave'!AS48</f>
        <v>0</v>
      </c>
      <c r="AS47" s="134" t="str">
        <f>'Analitika nastave'!AT48</f>
        <v>NE</v>
      </c>
      <c r="AT47" s="217">
        <f>'Analitika nastave'!AU48</f>
        <v>0</v>
      </c>
    </row>
    <row r="48" spans="1:46" ht="15.75" thickBot="1" x14ac:dyDescent="0.3">
      <c r="A48" s="222"/>
      <c r="B48" s="224"/>
      <c r="C48" s="51" t="str">
        <f>'Analitika nastave'!D49</f>
        <v>P</v>
      </c>
      <c r="D48" s="52">
        <f>'Analitika nastave'!E49</f>
        <v>0</v>
      </c>
      <c r="E48" s="52">
        <f>'Analitika nastave'!F49</f>
        <v>0</v>
      </c>
      <c r="F48" s="52">
        <f>'Analitika nastave'!G49</f>
        <v>0</v>
      </c>
      <c r="G48" s="52">
        <f>'Analitika nastave'!H49</f>
        <v>0</v>
      </c>
      <c r="H48" s="205"/>
      <c r="I48" s="206"/>
      <c r="J48" s="53">
        <f>'Analitika nastave'!K49</f>
        <v>0</v>
      </c>
      <c r="K48" s="52">
        <f>'Analitika nastave'!L49</f>
        <v>0</v>
      </c>
      <c r="L48" s="52">
        <f>'Analitika nastave'!M49</f>
        <v>0</v>
      </c>
      <c r="M48" s="52">
        <f>'Analitika nastave'!N49</f>
        <v>0</v>
      </c>
      <c r="N48" s="205"/>
      <c r="O48" s="206"/>
      <c r="P48" s="53">
        <f>'Analitika nastave'!Q49</f>
        <v>0</v>
      </c>
      <c r="Q48" s="52">
        <f>'Analitika nastave'!R49</f>
        <v>0</v>
      </c>
      <c r="R48" s="52">
        <f>'Analitika nastave'!S49</f>
        <v>0</v>
      </c>
      <c r="S48" s="52">
        <f>'Analitika nastave'!T49</f>
        <v>0</v>
      </c>
      <c r="T48" s="205"/>
      <c r="U48" s="206"/>
      <c r="V48" s="53">
        <f>'Analitika nastave'!W49</f>
        <v>0</v>
      </c>
      <c r="W48" s="52">
        <f>'Analitika nastave'!X49</f>
        <v>0</v>
      </c>
      <c r="X48" s="52">
        <f>'Analitika nastave'!Y49</f>
        <v>0</v>
      </c>
      <c r="Y48" s="52">
        <f>'Analitika nastave'!Z49</f>
        <v>0</v>
      </c>
      <c r="Z48" s="205"/>
      <c r="AA48" s="206"/>
      <c r="AB48" s="53">
        <f>'Analitika nastave'!AC49</f>
        <v>0</v>
      </c>
      <c r="AC48" s="52">
        <f>'Analitika nastave'!AD49</f>
        <v>0</v>
      </c>
      <c r="AD48" s="52">
        <f>'Analitika nastave'!AE49</f>
        <v>0</v>
      </c>
      <c r="AE48" s="52">
        <f>'Analitika nastave'!AF49</f>
        <v>0</v>
      </c>
      <c r="AF48" s="207"/>
      <c r="AG48" s="206"/>
      <c r="AH48" s="53">
        <f>'Analitika nastave'!AI49</f>
        <v>0</v>
      </c>
      <c r="AI48" s="52">
        <f>'Analitika nastave'!AJ49</f>
        <v>0</v>
      </c>
      <c r="AJ48" s="52">
        <f>'Analitika nastave'!AK49</f>
        <v>0</v>
      </c>
      <c r="AK48" s="52">
        <f>'Analitika nastave'!AL49</f>
        <v>0</v>
      </c>
      <c r="AL48" s="207"/>
      <c r="AM48" s="206"/>
      <c r="AN48" s="53">
        <f>'Analitika nastave'!AO49</f>
        <v>0</v>
      </c>
      <c r="AO48" s="52">
        <f>'Analitika nastave'!AP49</f>
        <v>0</v>
      </c>
      <c r="AP48" s="52">
        <f>'Analitika nastave'!AQ49</f>
        <v>0</v>
      </c>
      <c r="AQ48" s="52">
        <f>'Analitika nastave'!AR49</f>
        <v>0</v>
      </c>
      <c r="AR48" s="207"/>
      <c r="AS48" s="206"/>
      <c r="AT48" s="218"/>
    </row>
    <row r="49" spans="1:46" x14ac:dyDescent="0.25">
      <c r="A49" s="221">
        <v>22</v>
      </c>
      <c r="B49" s="223">
        <f>'Analitika nastave'!C50</f>
        <v>0</v>
      </c>
      <c r="C49" s="46" t="str">
        <f>'Analitika nastave'!D50</f>
        <v>B</v>
      </c>
      <c r="D49" s="47">
        <f>'Analitika nastave'!E50</f>
        <v>0</v>
      </c>
      <c r="E49" s="48">
        <f>'Analitika nastave'!F50</f>
        <v>0</v>
      </c>
      <c r="F49" s="48">
        <f>'Analitika nastave'!G50</f>
        <v>0</v>
      </c>
      <c r="G49" s="48">
        <f>'Analitika nastave'!H50</f>
        <v>0</v>
      </c>
      <c r="H49" s="204">
        <f>'Analitika nastave'!I50</f>
        <v>0</v>
      </c>
      <c r="I49" s="134" t="str">
        <f>'Analitika nastave'!J50</f>
        <v>NE</v>
      </c>
      <c r="J49" s="47">
        <f>'Analitika nastave'!K50</f>
        <v>0</v>
      </c>
      <c r="K49" s="48">
        <f>'Analitika nastave'!L50</f>
        <v>0</v>
      </c>
      <c r="L49" s="48">
        <f>'Analitika nastave'!M50</f>
        <v>0</v>
      </c>
      <c r="M49" s="48">
        <f>'Analitika nastave'!N50</f>
        <v>0</v>
      </c>
      <c r="N49" s="204">
        <f>'Analitika nastave'!O50</f>
        <v>0</v>
      </c>
      <c r="O49" s="134" t="str">
        <f>'Analitika nastave'!P50</f>
        <v>NE</v>
      </c>
      <c r="P49" s="47">
        <f>'Analitika nastave'!Q50</f>
        <v>0</v>
      </c>
      <c r="Q49" s="48">
        <f>'Analitika nastave'!R50</f>
        <v>0</v>
      </c>
      <c r="R49" s="48">
        <f>'Analitika nastave'!S50</f>
        <v>0</v>
      </c>
      <c r="S49" s="48">
        <f>'Analitika nastave'!T50</f>
        <v>0</v>
      </c>
      <c r="T49" s="204">
        <f>'Analitika nastave'!U50</f>
        <v>0</v>
      </c>
      <c r="U49" s="134" t="str">
        <f>'Analitika nastave'!V50</f>
        <v>NE</v>
      </c>
      <c r="V49" s="47">
        <f>'Analitika nastave'!W50</f>
        <v>0</v>
      </c>
      <c r="W49" s="48">
        <f>'Analitika nastave'!X50</f>
        <v>0</v>
      </c>
      <c r="X49" s="48">
        <f>'Analitika nastave'!Y50</f>
        <v>0</v>
      </c>
      <c r="Y49" s="48">
        <f>'Analitika nastave'!Z50</f>
        <v>0</v>
      </c>
      <c r="Z49" s="204">
        <f>'Analitika nastave'!AA50</f>
        <v>0</v>
      </c>
      <c r="AA49" s="134" t="str">
        <f>'Analitika nastave'!AB50</f>
        <v>NE</v>
      </c>
      <c r="AB49" s="47">
        <f>'Analitika nastave'!AC50</f>
        <v>0</v>
      </c>
      <c r="AC49" s="48">
        <f>'Analitika nastave'!AD50</f>
        <v>0</v>
      </c>
      <c r="AD49" s="48">
        <f>'Analitika nastave'!AE50</f>
        <v>0</v>
      </c>
      <c r="AE49" s="48">
        <f>'Analitika nastave'!AF50</f>
        <v>0</v>
      </c>
      <c r="AF49" s="204">
        <f>'Analitika nastave'!AG50</f>
        <v>0</v>
      </c>
      <c r="AG49" s="134" t="str">
        <f>'Analitika nastave'!AH50</f>
        <v>NE</v>
      </c>
      <c r="AH49" s="47">
        <f>'Analitika nastave'!AI50</f>
        <v>0</v>
      </c>
      <c r="AI49" s="48">
        <f>'Analitika nastave'!AJ50</f>
        <v>0</v>
      </c>
      <c r="AJ49" s="48">
        <f>'Analitika nastave'!AK50</f>
        <v>0</v>
      </c>
      <c r="AK49" s="48">
        <f>'Analitika nastave'!AL50</f>
        <v>0</v>
      </c>
      <c r="AL49" s="204">
        <f>'Analitika nastave'!AM50</f>
        <v>0</v>
      </c>
      <c r="AM49" s="134" t="str">
        <f>'Analitika nastave'!AN50</f>
        <v>NE</v>
      </c>
      <c r="AN49" s="47">
        <f>'Analitika nastave'!AO50</f>
        <v>0</v>
      </c>
      <c r="AO49" s="48">
        <f>'Analitika nastave'!AP50</f>
        <v>0</v>
      </c>
      <c r="AP49" s="48">
        <f>'Analitika nastave'!AQ50</f>
        <v>0</v>
      </c>
      <c r="AQ49" s="48">
        <f>'Analitika nastave'!AR50</f>
        <v>0</v>
      </c>
      <c r="AR49" s="204">
        <f>'Analitika nastave'!AS50</f>
        <v>0</v>
      </c>
      <c r="AS49" s="134" t="str">
        <f>'Analitika nastave'!AT50</f>
        <v>NE</v>
      </c>
      <c r="AT49" s="217">
        <f>'Analitika nastave'!AU50</f>
        <v>0</v>
      </c>
    </row>
    <row r="50" spans="1:46" ht="15.75" thickBot="1" x14ac:dyDescent="0.3">
      <c r="A50" s="222"/>
      <c r="B50" s="224"/>
      <c r="C50" s="51" t="str">
        <f>'Analitika nastave'!D51</f>
        <v>P</v>
      </c>
      <c r="D50" s="52">
        <f>'Analitika nastave'!E51</f>
        <v>0</v>
      </c>
      <c r="E50" s="52">
        <f>'Analitika nastave'!F51</f>
        <v>0</v>
      </c>
      <c r="F50" s="52">
        <f>'Analitika nastave'!G51</f>
        <v>0</v>
      </c>
      <c r="G50" s="52">
        <f>'Analitika nastave'!H51</f>
        <v>0</v>
      </c>
      <c r="H50" s="205"/>
      <c r="I50" s="206"/>
      <c r="J50" s="53">
        <f>'Analitika nastave'!K51</f>
        <v>0</v>
      </c>
      <c r="K50" s="52">
        <f>'Analitika nastave'!L51</f>
        <v>0</v>
      </c>
      <c r="L50" s="52">
        <f>'Analitika nastave'!M51</f>
        <v>0</v>
      </c>
      <c r="M50" s="52">
        <f>'Analitika nastave'!N51</f>
        <v>0</v>
      </c>
      <c r="N50" s="205"/>
      <c r="O50" s="206"/>
      <c r="P50" s="53">
        <f>'Analitika nastave'!Q51</f>
        <v>0</v>
      </c>
      <c r="Q50" s="52">
        <f>'Analitika nastave'!R51</f>
        <v>0</v>
      </c>
      <c r="R50" s="52">
        <f>'Analitika nastave'!S51</f>
        <v>0</v>
      </c>
      <c r="S50" s="52">
        <f>'Analitika nastave'!T51</f>
        <v>0</v>
      </c>
      <c r="T50" s="205"/>
      <c r="U50" s="206"/>
      <c r="V50" s="53">
        <f>'Analitika nastave'!W51</f>
        <v>0</v>
      </c>
      <c r="W50" s="52">
        <f>'Analitika nastave'!X51</f>
        <v>0</v>
      </c>
      <c r="X50" s="52">
        <f>'Analitika nastave'!Y51</f>
        <v>0</v>
      </c>
      <c r="Y50" s="52">
        <f>'Analitika nastave'!Z51</f>
        <v>0</v>
      </c>
      <c r="Z50" s="205"/>
      <c r="AA50" s="206"/>
      <c r="AB50" s="53">
        <f>'Analitika nastave'!AC51</f>
        <v>0</v>
      </c>
      <c r="AC50" s="52">
        <f>'Analitika nastave'!AD51</f>
        <v>0</v>
      </c>
      <c r="AD50" s="52">
        <f>'Analitika nastave'!AE51</f>
        <v>0</v>
      </c>
      <c r="AE50" s="52">
        <f>'Analitika nastave'!AF51</f>
        <v>0</v>
      </c>
      <c r="AF50" s="207"/>
      <c r="AG50" s="206"/>
      <c r="AH50" s="53">
        <f>'Analitika nastave'!AI51</f>
        <v>0</v>
      </c>
      <c r="AI50" s="52">
        <f>'Analitika nastave'!AJ51</f>
        <v>0</v>
      </c>
      <c r="AJ50" s="52">
        <f>'Analitika nastave'!AK51</f>
        <v>0</v>
      </c>
      <c r="AK50" s="52">
        <f>'Analitika nastave'!AL51</f>
        <v>0</v>
      </c>
      <c r="AL50" s="207"/>
      <c r="AM50" s="206"/>
      <c r="AN50" s="53">
        <f>'Analitika nastave'!AO51</f>
        <v>0</v>
      </c>
      <c r="AO50" s="52">
        <f>'Analitika nastave'!AP51</f>
        <v>0</v>
      </c>
      <c r="AP50" s="52">
        <f>'Analitika nastave'!AQ51</f>
        <v>0</v>
      </c>
      <c r="AQ50" s="52">
        <f>'Analitika nastave'!AR51</f>
        <v>0</v>
      </c>
      <c r="AR50" s="207"/>
      <c r="AS50" s="206"/>
      <c r="AT50" s="218"/>
    </row>
    <row r="51" spans="1:46" x14ac:dyDescent="0.25">
      <c r="A51" s="221">
        <v>23</v>
      </c>
      <c r="B51" s="223">
        <f>'Analitika nastave'!C52</f>
        <v>0</v>
      </c>
      <c r="C51" s="46" t="str">
        <f>'Analitika nastave'!D52</f>
        <v>B</v>
      </c>
      <c r="D51" s="47">
        <f>'Analitika nastave'!E52</f>
        <v>0</v>
      </c>
      <c r="E51" s="48">
        <f>'Analitika nastave'!F52</f>
        <v>0</v>
      </c>
      <c r="F51" s="48">
        <f>'Analitika nastave'!G52</f>
        <v>0</v>
      </c>
      <c r="G51" s="48">
        <f>'Analitika nastave'!H52</f>
        <v>0</v>
      </c>
      <c r="H51" s="204">
        <f>'Analitika nastave'!I52</f>
        <v>0</v>
      </c>
      <c r="I51" s="134" t="str">
        <f>'Analitika nastave'!J52</f>
        <v>NE</v>
      </c>
      <c r="J51" s="47">
        <f>'Analitika nastave'!K52</f>
        <v>0</v>
      </c>
      <c r="K51" s="48">
        <f>'Analitika nastave'!L52</f>
        <v>0</v>
      </c>
      <c r="L51" s="48">
        <f>'Analitika nastave'!M52</f>
        <v>0</v>
      </c>
      <c r="M51" s="48">
        <f>'Analitika nastave'!N52</f>
        <v>0</v>
      </c>
      <c r="N51" s="204">
        <f>'Analitika nastave'!O52</f>
        <v>0</v>
      </c>
      <c r="O51" s="134" t="str">
        <f>'Analitika nastave'!P52</f>
        <v>NE</v>
      </c>
      <c r="P51" s="47">
        <f>'Analitika nastave'!Q52</f>
        <v>0</v>
      </c>
      <c r="Q51" s="48">
        <f>'Analitika nastave'!R52</f>
        <v>0</v>
      </c>
      <c r="R51" s="48">
        <f>'Analitika nastave'!S52</f>
        <v>0</v>
      </c>
      <c r="S51" s="48">
        <f>'Analitika nastave'!T52</f>
        <v>0</v>
      </c>
      <c r="T51" s="204">
        <f>'Analitika nastave'!U52</f>
        <v>0</v>
      </c>
      <c r="U51" s="134" t="str">
        <f>'Analitika nastave'!V52</f>
        <v>NE</v>
      </c>
      <c r="V51" s="47">
        <f>'Analitika nastave'!W52</f>
        <v>0</v>
      </c>
      <c r="W51" s="48">
        <f>'Analitika nastave'!X52</f>
        <v>0</v>
      </c>
      <c r="X51" s="48">
        <f>'Analitika nastave'!Y52</f>
        <v>0</v>
      </c>
      <c r="Y51" s="48">
        <f>'Analitika nastave'!Z52</f>
        <v>0</v>
      </c>
      <c r="Z51" s="204">
        <f>'Analitika nastave'!AA52</f>
        <v>0</v>
      </c>
      <c r="AA51" s="134" t="str">
        <f>'Analitika nastave'!AB52</f>
        <v>NE</v>
      </c>
      <c r="AB51" s="47">
        <f>'Analitika nastave'!AC52</f>
        <v>0</v>
      </c>
      <c r="AC51" s="48">
        <f>'Analitika nastave'!AD52</f>
        <v>0</v>
      </c>
      <c r="AD51" s="48">
        <f>'Analitika nastave'!AE52</f>
        <v>0</v>
      </c>
      <c r="AE51" s="48">
        <f>'Analitika nastave'!AF52</f>
        <v>0</v>
      </c>
      <c r="AF51" s="204">
        <f>'Analitika nastave'!AG52</f>
        <v>0</v>
      </c>
      <c r="AG51" s="134" t="str">
        <f>'Analitika nastave'!AH52</f>
        <v>NE</v>
      </c>
      <c r="AH51" s="47">
        <f>'Analitika nastave'!AI52</f>
        <v>0</v>
      </c>
      <c r="AI51" s="48">
        <f>'Analitika nastave'!AJ52</f>
        <v>0</v>
      </c>
      <c r="AJ51" s="48">
        <f>'Analitika nastave'!AK52</f>
        <v>0</v>
      </c>
      <c r="AK51" s="48">
        <f>'Analitika nastave'!AL52</f>
        <v>0</v>
      </c>
      <c r="AL51" s="204">
        <f>'Analitika nastave'!AM52</f>
        <v>0</v>
      </c>
      <c r="AM51" s="134" t="str">
        <f>'Analitika nastave'!AN52</f>
        <v>NE</v>
      </c>
      <c r="AN51" s="47">
        <f>'Analitika nastave'!AO52</f>
        <v>0</v>
      </c>
      <c r="AO51" s="48">
        <f>'Analitika nastave'!AP52</f>
        <v>0</v>
      </c>
      <c r="AP51" s="48">
        <f>'Analitika nastave'!AQ52</f>
        <v>0</v>
      </c>
      <c r="AQ51" s="48">
        <f>'Analitika nastave'!AR52</f>
        <v>0</v>
      </c>
      <c r="AR51" s="204">
        <f>'Analitika nastave'!AS52</f>
        <v>0</v>
      </c>
      <c r="AS51" s="134" t="str">
        <f>'Analitika nastave'!AT52</f>
        <v>NE</v>
      </c>
      <c r="AT51" s="217">
        <f>'Analitika nastave'!AU52</f>
        <v>0</v>
      </c>
    </row>
    <row r="52" spans="1:46" ht="15.75" thickBot="1" x14ac:dyDescent="0.3">
      <c r="A52" s="222"/>
      <c r="B52" s="224"/>
      <c r="C52" s="51" t="str">
        <f>'Analitika nastave'!D53</f>
        <v>P</v>
      </c>
      <c r="D52" s="52">
        <f>'Analitika nastave'!E53</f>
        <v>0</v>
      </c>
      <c r="E52" s="52">
        <f>'Analitika nastave'!F53</f>
        <v>0</v>
      </c>
      <c r="F52" s="52">
        <f>'Analitika nastave'!G53</f>
        <v>0</v>
      </c>
      <c r="G52" s="52">
        <f>'Analitika nastave'!H53</f>
        <v>0</v>
      </c>
      <c r="H52" s="205"/>
      <c r="I52" s="206"/>
      <c r="J52" s="53">
        <f>'Analitika nastave'!K53</f>
        <v>0</v>
      </c>
      <c r="K52" s="52">
        <f>'Analitika nastave'!L53</f>
        <v>0</v>
      </c>
      <c r="L52" s="52">
        <f>'Analitika nastave'!M53</f>
        <v>0</v>
      </c>
      <c r="M52" s="52">
        <f>'Analitika nastave'!N53</f>
        <v>0</v>
      </c>
      <c r="N52" s="205"/>
      <c r="O52" s="206"/>
      <c r="P52" s="53">
        <f>'Analitika nastave'!Q53</f>
        <v>0</v>
      </c>
      <c r="Q52" s="52">
        <f>'Analitika nastave'!R53</f>
        <v>0</v>
      </c>
      <c r="R52" s="52">
        <f>'Analitika nastave'!S53</f>
        <v>0</v>
      </c>
      <c r="S52" s="52">
        <f>'Analitika nastave'!T53</f>
        <v>0</v>
      </c>
      <c r="T52" s="205"/>
      <c r="U52" s="206"/>
      <c r="V52" s="53">
        <f>'Analitika nastave'!W53</f>
        <v>0</v>
      </c>
      <c r="W52" s="52">
        <f>'Analitika nastave'!X53</f>
        <v>0</v>
      </c>
      <c r="X52" s="52">
        <f>'Analitika nastave'!Y53</f>
        <v>0</v>
      </c>
      <c r="Y52" s="52">
        <f>'Analitika nastave'!Z53</f>
        <v>0</v>
      </c>
      <c r="Z52" s="205"/>
      <c r="AA52" s="206"/>
      <c r="AB52" s="53">
        <f>'Analitika nastave'!AC53</f>
        <v>0</v>
      </c>
      <c r="AC52" s="52">
        <f>'Analitika nastave'!AD53</f>
        <v>0</v>
      </c>
      <c r="AD52" s="52">
        <f>'Analitika nastave'!AE53</f>
        <v>0</v>
      </c>
      <c r="AE52" s="52">
        <f>'Analitika nastave'!AF53</f>
        <v>0</v>
      </c>
      <c r="AF52" s="207"/>
      <c r="AG52" s="206"/>
      <c r="AH52" s="53">
        <f>'Analitika nastave'!AI53</f>
        <v>0</v>
      </c>
      <c r="AI52" s="52">
        <f>'Analitika nastave'!AJ53</f>
        <v>0</v>
      </c>
      <c r="AJ52" s="52">
        <f>'Analitika nastave'!AK53</f>
        <v>0</v>
      </c>
      <c r="AK52" s="52">
        <f>'Analitika nastave'!AL53</f>
        <v>0</v>
      </c>
      <c r="AL52" s="207"/>
      <c r="AM52" s="206"/>
      <c r="AN52" s="53">
        <f>'Analitika nastave'!AO53</f>
        <v>0</v>
      </c>
      <c r="AO52" s="52">
        <f>'Analitika nastave'!AP53</f>
        <v>0</v>
      </c>
      <c r="AP52" s="52">
        <f>'Analitika nastave'!AQ53</f>
        <v>0</v>
      </c>
      <c r="AQ52" s="52">
        <f>'Analitika nastave'!AR53</f>
        <v>0</v>
      </c>
      <c r="AR52" s="207"/>
      <c r="AS52" s="206"/>
      <c r="AT52" s="218"/>
    </row>
    <row r="53" spans="1:46" x14ac:dyDescent="0.25">
      <c r="A53" s="221">
        <v>24</v>
      </c>
      <c r="B53" s="223">
        <f>'Analitika nastave'!C54</f>
        <v>0</v>
      </c>
      <c r="C53" s="46" t="str">
        <f>'Analitika nastave'!D54</f>
        <v>B</v>
      </c>
      <c r="D53" s="47">
        <f>'Analitika nastave'!E54</f>
        <v>0</v>
      </c>
      <c r="E53" s="48">
        <f>'Analitika nastave'!F54</f>
        <v>0</v>
      </c>
      <c r="F53" s="48">
        <f>'Analitika nastave'!G54</f>
        <v>0</v>
      </c>
      <c r="G53" s="48">
        <f>'Analitika nastave'!H54</f>
        <v>0</v>
      </c>
      <c r="H53" s="204">
        <f>'Analitika nastave'!I54</f>
        <v>0</v>
      </c>
      <c r="I53" s="134" t="str">
        <f>'Analitika nastave'!J54</f>
        <v>NE</v>
      </c>
      <c r="J53" s="47">
        <f>'Analitika nastave'!K54</f>
        <v>0</v>
      </c>
      <c r="K53" s="48">
        <f>'Analitika nastave'!L54</f>
        <v>0</v>
      </c>
      <c r="L53" s="48">
        <f>'Analitika nastave'!M54</f>
        <v>0</v>
      </c>
      <c r="M53" s="48">
        <f>'Analitika nastave'!N54</f>
        <v>0</v>
      </c>
      <c r="N53" s="204">
        <f>'Analitika nastave'!O54</f>
        <v>0</v>
      </c>
      <c r="O53" s="134" t="str">
        <f>'Analitika nastave'!P54</f>
        <v>NE</v>
      </c>
      <c r="P53" s="47">
        <f>'Analitika nastave'!Q54</f>
        <v>0</v>
      </c>
      <c r="Q53" s="48">
        <f>'Analitika nastave'!R54</f>
        <v>0</v>
      </c>
      <c r="R53" s="48">
        <f>'Analitika nastave'!S54</f>
        <v>0</v>
      </c>
      <c r="S53" s="48">
        <f>'Analitika nastave'!T54</f>
        <v>0</v>
      </c>
      <c r="T53" s="204">
        <f>'Analitika nastave'!U54</f>
        <v>0</v>
      </c>
      <c r="U53" s="134" t="str">
        <f>'Analitika nastave'!V54</f>
        <v>NE</v>
      </c>
      <c r="V53" s="47">
        <f>'Analitika nastave'!W54</f>
        <v>0</v>
      </c>
      <c r="W53" s="48">
        <f>'Analitika nastave'!X54</f>
        <v>0</v>
      </c>
      <c r="X53" s="48">
        <f>'Analitika nastave'!Y54</f>
        <v>0</v>
      </c>
      <c r="Y53" s="48">
        <f>'Analitika nastave'!Z54</f>
        <v>0</v>
      </c>
      <c r="Z53" s="204">
        <f>'Analitika nastave'!AA54</f>
        <v>0</v>
      </c>
      <c r="AA53" s="134" t="str">
        <f>'Analitika nastave'!AB54</f>
        <v>NE</v>
      </c>
      <c r="AB53" s="47">
        <f>'Analitika nastave'!AC54</f>
        <v>0</v>
      </c>
      <c r="AC53" s="48">
        <f>'Analitika nastave'!AD54</f>
        <v>0</v>
      </c>
      <c r="AD53" s="48">
        <f>'Analitika nastave'!AE54</f>
        <v>0</v>
      </c>
      <c r="AE53" s="48">
        <f>'Analitika nastave'!AF54</f>
        <v>0</v>
      </c>
      <c r="AF53" s="204">
        <f>'Analitika nastave'!AG54</f>
        <v>0</v>
      </c>
      <c r="AG53" s="134" t="str">
        <f>'Analitika nastave'!AH54</f>
        <v>NE</v>
      </c>
      <c r="AH53" s="47">
        <f>'Analitika nastave'!AI54</f>
        <v>0</v>
      </c>
      <c r="AI53" s="48">
        <f>'Analitika nastave'!AJ54</f>
        <v>0</v>
      </c>
      <c r="AJ53" s="48">
        <f>'Analitika nastave'!AK54</f>
        <v>0</v>
      </c>
      <c r="AK53" s="48">
        <f>'Analitika nastave'!AL54</f>
        <v>0</v>
      </c>
      <c r="AL53" s="204">
        <f>'Analitika nastave'!AM54</f>
        <v>0</v>
      </c>
      <c r="AM53" s="134" t="str">
        <f>'Analitika nastave'!AN54</f>
        <v>NE</v>
      </c>
      <c r="AN53" s="47">
        <f>'Analitika nastave'!AO54</f>
        <v>0</v>
      </c>
      <c r="AO53" s="48">
        <f>'Analitika nastave'!AP54</f>
        <v>0</v>
      </c>
      <c r="AP53" s="48">
        <f>'Analitika nastave'!AQ54</f>
        <v>0</v>
      </c>
      <c r="AQ53" s="48">
        <f>'Analitika nastave'!AR54</f>
        <v>0</v>
      </c>
      <c r="AR53" s="204">
        <f>'Analitika nastave'!AS54</f>
        <v>0</v>
      </c>
      <c r="AS53" s="134" t="str">
        <f>'Analitika nastave'!AT54</f>
        <v>NE</v>
      </c>
      <c r="AT53" s="217">
        <f>'Analitika nastave'!AU54</f>
        <v>0</v>
      </c>
    </row>
    <row r="54" spans="1:46" ht="15.75" thickBot="1" x14ac:dyDescent="0.3">
      <c r="A54" s="222"/>
      <c r="B54" s="224"/>
      <c r="C54" s="51" t="str">
        <f>'Analitika nastave'!D55</f>
        <v>P</v>
      </c>
      <c r="D54" s="52">
        <f>'Analitika nastave'!E55</f>
        <v>0</v>
      </c>
      <c r="E54" s="52">
        <f>'Analitika nastave'!F55</f>
        <v>0</v>
      </c>
      <c r="F54" s="52">
        <f>'Analitika nastave'!G55</f>
        <v>0</v>
      </c>
      <c r="G54" s="52">
        <f>'Analitika nastave'!H55</f>
        <v>0</v>
      </c>
      <c r="H54" s="205"/>
      <c r="I54" s="206"/>
      <c r="J54" s="53">
        <f>'Analitika nastave'!K55</f>
        <v>0</v>
      </c>
      <c r="K54" s="52">
        <f>'Analitika nastave'!L55</f>
        <v>0</v>
      </c>
      <c r="L54" s="52">
        <f>'Analitika nastave'!M55</f>
        <v>0</v>
      </c>
      <c r="M54" s="52">
        <f>'Analitika nastave'!N55</f>
        <v>0</v>
      </c>
      <c r="N54" s="205"/>
      <c r="O54" s="206"/>
      <c r="P54" s="53">
        <f>'Analitika nastave'!Q55</f>
        <v>0</v>
      </c>
      <c r="Q54" s="52">
        <f>'Analitika nastave'!R55</f>
        <v>0</v>
      </c>
      <c r="R54" s="52">
        <f>'Analitika nastave'!S55</f>
        <v>0</v>
      </c>
      <c r="S54" s="52">
        <f>'Analitika nastave'!T55</f>
        <v>0</v>
      </c>
      <c r="T54" s="205"/>
      <c r="U54" s="206"/>
      <c r="V54" s="53">
        <f>'Analitika nastave'!W55</f>
        <v>0</v>
      </c>
      <c r="W54" s="52">
        <f>'Analitika nastave'!X55</f>
        <v>0</v>
      </c>
      <c r="X54" s="52">
        <f>'Analitika nastave'!Y55</f>
        <v>0</v>
      </c>
      <c r="Y54" s="52">
        <f>'Analitika nastave'!Z55</f>
        <v>0</v>
      </c>
      <c r="Z54" s="205"/>
      <c r="AA54" s="206"/>
      <c r="AB54" s="53">
        <f>'Analitika nastave'!AC55</f>
        <v>0</v>
      </c>
      <c r="AC54" s="52">
        <f>'Analitika nastave'!AD55</f>
        <v>0</v>
      </c>
      <c r="AD54" s="52">
        <f>'Analitika nastave'!AE55</f>
        <v>0</v>
      </c>
      <c r="AE54" s="52">
        <f>'Analitika nastave'!AF55</f>
        <v>0</v>
      </c>
      <c r="AF54" s="207"/>
      <c r="AG54" s="206"/>
      <c r="AH54" s="53">
        <f>'Analitika nastave'!AI55</f>
        <v>0</v>
      </c>
      <c r="AI54" s="52">
        <f>'Analitika nastave'!AJ55</f>
        <v>0</v>
      </c>
      <c r="AJ54" s="52">
        <f>'Analitika nastave'!AK55</f>
        <v>0</v>
      </c>
      <c r="AK54" s="52">
        <f>'Analitika nastave'!AL55</f>
        <v>0</v>
      </c>
      <c r="AL54" s="207"/>
      <c r="AM54" s="206"/>
      <c r="AN54" s="53">
        <f>'Analitika nastave'!AO55</f>
        <v>0</v>
      </c>
      <c r="AO54" s="52">
        <f>'Analitika nastave'!AP55</f>
        <v>0</v>
      </c>
      <c r="AP54" s="52">
        <f>'Analitika nastave'!AQ55</f>
        <v>0</v>
      </c>
      <c r="AQ54" s="52">
        <f>'Analitika nastave'!AR55</f>
        <v>0</v>
      </c>
      <c r="AR54" s="207"/>
      <c r="AS54" s="206"/>
      <c r="AT54" s="218"/>
    </row>
    <row r="55" spans="1:46" x14ac:dyDescent="0.25">
      <c r="A55" s="221">
        <v>25</v>
      </c>
      <c r="B55" s="223">
        <f>'Analitika nastave'!C56</f>
        <v>0</v>
      </c>
      <c r="C55" s="46" t="str">
        <f>'Analitika nastave'!D56</f>
        <v>B</v>
      </c>
      <c r="D55" s="47">
        <f>'Analitika nastave'!E56</f>
        <v>0</v>
      </c>
      <c r="E55" s="48">
        <f>'Analitika nastave'!F56</f>
        <v>0</v>
      </c>
      <c r="F55" s="48">
        <f>'Analitika nastave'!G56</f>
        <v>0</v>
      </c>
      <c r="G55" s="48">
        <f>'Analitika nastave'!H56</f>
        <v>0</v>
      </c>
      <c r="H55" s="204">
        <f>'Analitika nastave'!I56</f>
        <v>0</v>
      </c>
      <c r="I55" s="134" t="str">
        <f>'Analitika nastave'!J56</f>
        <v>NE</v>
      </c>
      <c r="J55" s="47">
        <f>'Analitika nastave'!K56</f>
        <v>0</v>
      </c>
      <c r="K55" s="48">
        <f>'Analitika nastave'!L56</f>
        <v>0</v>
      </c>
      <c r="L55" s="48">
        <f>'Analitika nastave'!M56</f>
        <v>0</v>
      </c>
      <c r="M55" s="48">
        <f>'Analitika nastave'!N56</f>
        <v>0</v>
      </c>
      <c r="N55" s="204">
        <f>'Analitika nastave'!O56</f>
        <v>0</v>
      </c>
      <c r="O55" s="134" t="str">
        <f>'Analitika nastave'!P56</f>
        <v>NE</v>
      </c>
      <c r="P55" s="47">
        <f>'Analitika nastave'!Q56</f>
        <v>0</v>
      </c>
      <c r="Q55" s="48">
        <f>'Analitika nastave'!R56</f>
        <v>0</v>
      </c>
      <c r="R55" s="48">
        <f>'Analitika nastave'!S56</f>
        <v>0</v>
      </c>
      <c r="S55" s="48">
        <f>'Analitika nastave'!T56</f>
        <v>0</v>
      </c>
      <c r="T55" s="204">
        <f>'Analitika nastave'!U56</f>
        <v>0</v>
      </c>
      <c r="U55" s="134" t="str">
        <f>'Analitika nastave'!V56</f>
        <v>NE</v>
      </c>
      <c r="V55" s="47">
        <f>'Analitika nastave'!W56</f>
        <v>0</v>
      </c>
      <c r="W55" s="48">
        <f>'Analitika nastave'!X56</f>
        <v>0</v>
      </c>
      <c r="X55" s="48">
        <f>'Analitika nastave'!Y56</f>
        <v>0</v>
      </c>
      <c r="Y55" s="48">
        <f>'Analitika nastave'!Z56</f>
        <v>0</v>
      </c>
      <c r="Z55" s="204">
        <f>'Analitika nastave'!AA56</f>
        <v>0</v>
      </c>
      <c r="AA55" s="134" t="str">
        <f>'Analitika nastave'!AB56</f>
        <v>NE</v>
      </c>
      <c r="AB55" s="47">
        <f>'Analitika nastave'!AC56</f>
        <v>0</v>
      </c>
      <c r="AC55" s="48">
        <f>'Analitika nastave'!AD56</f>
        <v>0</v>
      </c>
      <c r="AD55" s="48">
        <f>'Analitika nastave'!AE56</f>
        <v>0</v>
      </c>
      <c r="AE55" s="48">
        <f>'Analitika nastave'!AF56</f>
        <v>0</v>
      </c>
      <c r="AF55" s="204">
        <f>'Analitika nastave'!AG56</f>
        <v>0</v>
      </c>
      <c r="AG55" s="134" t="str">
        <f>'Analitika nastave'!AH56</f>
        <v>NE</v>
      </c>
      <c r="AH55" s="47">
        <f>'Analitika nastave'!AI56</f>
        <v>0</v>
      </c>
      <c r="AI55" s="48">
        <f>'Analitika nastave'!AJ56</f>
        <v>0</v>
      </c>
      <c r="AJ55" s="48">
        <f>'Analitika nastave'!AK56</f>
        <v>0</v>
      </c>
      <c r="AK55" s="48">
        <f>'Analitika nastave'!AL56</f>
        <v>0</v>
      </c>
      <c r="AL55" s="204">
        <f>'Analitika nastave'!AM56</f>
        <v>0</v>
      </c>
      <c r="AM55" s="134" t="str">
        <f>'Analitika nastave'!AN56</f>
        <v>NE</v>
      </c>
      <c r="AN55" s="47">
        <f>'Analitika nastave'!AO56</f>
        <v>0</v>
      </c>
      <c r="AO55" s="48">
        <f>'Analitika nastave'!AP56</f>
        <v>0</v>
      </c>
      <c r="AP55" s="48">
        <f>'Analitika nastave'!AQ56</f>
        <v>0</v>
      </c>
      <c r="AQ55" s="48">
        <f>'Analitika nastave'!AR56</f>
        <v>0</v>
      </c>
      <c r="AR55" s="204">
        <f>'Analitika nastave'!AS56</f>
        <v>0</v>
      </c>
      <c r="AS55" s="134" t="str">
        <f>'Analitika nastave'!AT56</f>
        <v>NE</v>
      </c>
      <c r="AT55" s="217">
        <f>'Analitika nastave'!AU56</f>
        <v>0</v>
      </c>
    </row>
    <row r="56" spans="1:46" ht="15.75" thickBot="1" x14ac:dyDescent="0.3">
      <c r="A56" s="222"/>
      <c r="B56" s="224"/>
      <c r="C56" s="51" t="str">
        <f>'Analitika nastave'!D57</f>
        <v>P</v>
      </c>
      <c r="D56" s="52">
        <f>'Analitika nastave'!E57</f>
        <v>0</v>
      </c>
      <c r="E56" s="52">
        <f>'Analitika nastave'!F57</f>
        <v>0</v>
      </c>
      <c r="F56" s="52">
        <f>'Analitika nastave'!G57</f>
        <v>0</v>
      </c>
      <c r="G56" s="52">
        <f>'Analitika nastave'!H57</f>
        <v>0</v>
      </c>
      <c r="H56" s="205"/>
      <c r="I56" s="206"/>
      <c r="J56" s="53">
        <f>'Analitika nastave'!K57</f>
        <v>0</v>
      </c>
      <c r="K56" s="52">
        <f>'Analitika nastave'!L57</f>
        <v>0</v>
      </c>
      <c r="L56" s="52">
        <f>'Analitika nastave'!M57</f>
        <v>0</v>
      </c>
      <c r="M56" s="52">
        <f>'Analitika nastave'!N57</f>
        <v>0</v>
      </c>
      <c r="N56" s="205"/>
      <c r="O56" s="206"/>
      <c r="P56" s="53">
        <f>'Analitika nastave'!Q57</f>
        <v>0</v>
      </c>
      <c r="Q56" s="52">
        <f>'Analitika nastave'!R57</f>
        <v>0</v>
      </c>
      <c r="R56" s="52">
        <f>'Analitika nastave'!S57</f>
        <v>0</v>
      </c>
      <c r="S56" s="52">
        <f>'Analitika nastave'!T57</f>
        <v>0</v>
      </c>
      <c r="T56" s="205"/>
      <c r="U56" s="206"/>
      <c r="V56" s="53">
        <f>'Analitika nastave'!W57</f>
        <v>0</v>
      </c>
      <c r="W56" s="52">
        <f>'Analitika nastave'!X57</f>
        <v>0</v>
      </c>
      <c r="X56" s="52">
        <f>'Analitika nastave'!Y57</f>
        <v>0</v>
      </c>
      <c r="Y56" s="52">
        <f>'Analitika nastave'!Z57</f>
        <v>0</v>
      </c>
      <c r="Z56" s="205"/>
      <c r="AA56" s="206"/>
      <c r="AB56" s="53">
        <f>'Analitika nastave'!AC57</f>
        <v>0</v>
      </c>
      <c r="AC56" s="52">
        <f>'Analitika nastave'!AD57</f>
        <v>0</v>
      </c>
      <c r="AD56" s="52">
        <f>'Analitika nastave'!AE57</f>
        <v>0</v>
      </c>
      <c r="AE56" s="52">
        <f>'Analitika nastave'!AF57</f>
        <v>0</v>
      </c>
      <c r="AF56" s="207"/>
      <c r="AG56" s="206"/>
      <c r="AH56" s="53">
        <f>'Analitika nastave'!AI57</f>
        <v>0</v>
      </c>
      <c r="AI56" s="52">
        <f>'Analitika nastave'!AJ57</f>
        <v>0</v>
      </c>
      <c r="AJ56" s="52">
        <f>'Analitika nastave'!AK57</f>
        <v>0</v>
      </c>
      <c r="AK56" s="52">
        <f>'Analitika nastave'!AL57</f>
        <v>0</v>
      </c>
      <c r="AL56" s="207"/>
      <c r="AM56" s="206"/>
      <c r="AN56" s="53">
        <f>'Analitika nastave'!AO57</f>
        <v>0</v>
      </c>
      <c r="AO56" s="52">
        <f>'Analitika nastave'!AP57</f>
        <v>0</v>
      </c>
      <c r="AP56" s="52">
        <f>'Analitika nastave'!AQ57</f>
        <v>0</v>
      </c>
      <c r="AQ56" s="52">
        <f>'Analitika nastave'!AR57</f>
        <v>0</v>
      </c>
      <c r="AR56" s="207"/>
      <c r="AS56" s="206"/>
      <c r="AT56" s="218"/>
    </row>
    <row r="57" spans="1:46" x14ac:dyDescent="0.25">
      <c r="A57" s="221">
        <v>26</v>
      </c>
      <c r="B57" s="223">
        <f>'Analitika nastave'!C58</f>
        <v>0</v>
      </c>
      <c r="C57" s="46" t="str">
        <f>'Analitika nastave'!D58</f>
        <v>B</v>
      </c>
      <c r="D57" s="47">
        <f>'Analitika nastave'!E58</f>
        <v>0</v>
      </c>
      <c r="E57" s="48">
        <f>'Analitika nastave'!F58</f>
        <v>0</v>
      </c>
      <c r="F57" s="48">
        <f>'Analitika nastave'!G58</f>
        <v>0</v>
      </c>
      <c r="G57" s="48">
        <f>'Analitika nastave'!H58</f>
        <v>0</v>
      </c>
      <c r="H57" s="204">
        <f>'Analitika nastave'!I58</f>
        <v>0</v>
      </c>
      <c r="I57" s="134" t="str">
        <f>'Analitika nastave'!J58</f>
        <v>NE</v>
      </c>
      <c r="J57" s="47">
        <f>'Analitika nastave'!K58</f>
        <v>0</v>
      </c>
      <c r="K57" s="48">
        <f>'Analitika nastave'!L58</f>
        <v>0</v>
      </c>
      <c r="L57" s="48">
        <f>'Analitika nastave'!M58</f>
        <v>0</v>
      </c>
      <c r="M57" s="48">
        <f>'Analitika nastave'!N58</f>
        <v>0</v>
      </c>
      <c r="N57" s="204">
        <f>'Analitika nastave'!O58</f>
        <v>0</v>
      </c>
      <c r="O57" s="134" t="str">
        <f>'Analitika nastave'!P58</f>
        <v>NE</v>
      </c>
      <c r="P57" s="47">
        <f>'Analitika nastave'!Q58</f>
        <v>0</v>
      </c>
      <c r="Q57" s="48">
        <f>'Analitika nastave'!R58</f>
        <v>0</v>
      </c>
      <c r="R57" s="48">
        <f>'Analitika nastave'!S58</f>
        <v>0</v>
      </c>
      <c r="S57" s="48">
        <f>'Analitika nastave'!T58</f>
        <v>0</v>
      </c>
      <c r="T57" s="204">
        <f>'Analitika nastave'!U58</f>
        <v>0</v>
      </c>
      <c r="U57" s="134" t="str">
        <f>'Analitika nastave'!V58</f>
        <v>NE</v>
      </c>
      <c r="V57" s="47">
        <f>'Analitika nastave'!W58</f>
        <v>0</v>
      </c>
      <c r="W57" s="48">
        <f>'Analitika nastave'!X58</f>
        <v>0</v>
      </c>
      <c r="X57" s="48">
        <f>'Analitika nastave'!Y58</f>
        <v>0</v>
      </c>
      <c r="Y57" s="48">
        <f>'Analitika nastave'!Z58</f>
        <v>0</v>
      </c>
      <c r="Z57" s="204">
        <f>'Analitika nastave'!AA58</f>
        <v>0</v>
      </c>
      <c r="AA57" s="134" t="str">
        <f>'Analitika nastave'!AB58</f>
        <v>NE</v>
      </c>
      <c r="AB57" s="47">
        <f>'Analitika nastave'!AC58</f>
        <v>0</v>
      </c>
      <c r="AC57" s="48">
        <f>'Analitika nastave'!AD58</f>
        <v>0</v>
      </c>
      <c r="AD57" s="48">
        <f>'Analitika nastave'!AE58</f>
        <v>0</v>
      </c>
      <c r="AE57" s="48">
        <f>'Analitika nastave'!AF58</f>
        <v>0</v>
      </c>
      <c r="AF57" s="204">
        <f>'Analitika nastave'!AG58</f>
        <v>0</v>
      </c>
      <c r="AG57" s="134" t="str">
        <f>'Analitika nastave'!AH58</f>
        <v>NE</v>
      </c>
      <c r="AH57" s="47">
        <f>'Analitika nastave'!AI58</f>
        <v>0</v>
      </c>
      <c r="AI57" s="48">
        <f>'Analitika nastave'!AJ58</f>
        <v>0</v>
      </c>
      <c r="AJ57" s="48">
        <f>'Analitika nastave'!AK58</f>
        <v>0</v>
      </c>
      <c r="AK57" s="48">
        <f>'Analitika nastave'!AL58</f>
        <v>0</v>
      </c>
      <c r="AL57" s="204">
        <f>'Analitika nastave'!AM58</f>
        <v>0</v>
      </c>
      <c r="AM57" s="134" t="str">
        <f>'Analitika nastave'!AN58</f>
        <v>NE</v>
      </c>
      <c r="AN57" s="47">
        <f>'Analitika nastave'!AO58</f>
        <v>0</v>
      </c>
      <c r="AO57" s="48">
        <f>'Analitika nastave'!AP58</f>
        <v>0</v>
      </c>
      <c r="AP57" s="48">
        <f>'Analitika nastave'!AQ58</f>
        <v>0</v>
      </c>
      <c r="AQ57" s="48">
        <f>'Analitika nastave'!AR58</f>
        <v>0</v>
      </c>
      <c r="AR57" s="204">
        <f>'Analitika nastave'!AS58</f>
        <v>0</v>
      </c>
      <c r="AS57" s="134" t="str">
        <f>'Analitika nastave'!AT58</f>
        <v>NE</v>
      </c>
      <c r="AT57" s="217">
        <f>'Analitika nastave'!AU58</f>
        <v>0</v>
      </c>
    </row>
    <row r="58" spans="1:46" ht="15.75" thickBot="1" x14ac:dyDescent="0.3">
      <c r="A58" s="222"/>
      <c r="B58" s="224"/>
      <c r="C58" s="51" t="str">
        <f>'Analitika nastave'!D59</f>
        <v>P</v>
      </c>
      <c r="D58" s="52">
        <f>'Analitika nastave'!E59</f>
        <v>0</v>
      </c>
      <c r="E58" s="52">
        <f>'Analitika nastave'!F59</f>
        <v>0</v>
      </c>
      <c r="F58" s="52">
        <f>'Analitika nastave'!G59</f>
        <v>0</v>
      </c>
      <c r="G58" s="52">
        <f>'Analitika nastave'!H59</f>
        <v>0</v>
      </c>
      <c r="H58" s="205"/>
      <c r="I58" s="206"/>
      <c r="J58" s="53">
        <f>'Analitika nastave'!K59</f>
        <v>0</v>
      </c>
      <c r="K58" s="52">
        <f>'Analitika nastave'!L59</f>
        <v>0</v>
      </c>
      <c r="L58" s="52">
        <f>'Analitika nastave'!M59</f>
        <v>0</v>
      </c>
      <c r="M58" s="52">
        <f>'Analitika nastave'!N59</f>
        <v>0</v>
      </c>
      <c r="N58" s="205"/>
      <c r="O58" s="206"/>
      <c r="P58" s="53">
        <f>'Analitika nastave'!Q59</f>
        <v>0</v>
      </c>
      <c r="Q58" s="52">
        <f>'Analitika nastave'!R59</f>
        <v>0</v>
      </c>
      <c r="R58" s="52">
        <f>'Analitika nastave'!S59</f>
        <v>0</v>
      </c>
      <c r="S58" s="52">
        <f>'Analitika nastave'!T59</f>
        <v>0</v>
      </c>
      <c r="T58" s="205"/>
      <c r="U58" s="206"/>
      <c r="V58" s="53">
        <f>'Analitika nastave'!W59</f>
        <v>0</v>
      </c>
      <c r="W58" s="52">
        <f>'Analitika nastave'!X59</f>
        <v>0</v>
      </c>
      <c r="X58" s="52">
        <f>'Analitika nastave'!Y59</f>
        <v>0</v>
      </c>
      <c r="Y58" s="52">
        <f>'Analitika nastave'!Z59</f>
        <v>0</v>
      </c>
      <c r="Z58" s="205"/>
      <c r="AA58" s="206"/>
      <c r="AB58" s="53">
        <f>'Analitika nastave'!AC59</f>
        <v>0</v>
      </c>
      <c r="AC58" s="52">
        <f>'Analitika nastave'!AD59</f>
        <v>0</v>
      </c>
      <c r="AD58" s="52">
        <f>'Analitika nastave'!AE59</f>
        <v>0</v>
      </c>
      <c r="AE58" s="52">
        <f>'Analitika nastave'!AF59</f>
        <v>0</v>
      </c>
      <c r="AF58" s="207"/>
      <c r="AG58" s="206"/>
      <c r="AH58" s="53">
        <f>'Analitika nastave'!AI59</f>
        <v>0</v>
      </c>
      <c r="AI58" s="52">
        <f>'Analitika nastave'!AJ59</f>
        <v>0</v>
      </c>
      <c r="AJ58" s="52">
        <f>'Analitika nastave'!AK59</f>
        <v>0</v>
      </c>
      <c r="AK58" s="52">
        <f>'Analitika nastave'!AL59</f>
        <v>0</v>
      </c>
      <c r="AL58" s="207"/>
      <c r="AM58" s="206"/>
      <c r="AN58" s="53">
        <f>'Analitika nastave'!AO59</f>
        <v>0</v>
      </c>
      <c r="AO58" s="52">
        <f>'Analitika nastave'!AP59</f>
        <v>0</v>
      </c>
      <c r="AP58" s="52">
        <f>'Analitika nastave'!AQ59</f>
        <v>0</v>
      </c>
      <c r="AQ58" s="52">
        <f>'Analitika nastave'!AR59</f>
        <v>0</v>
      </c>
      <c r="AR58" s="207"/>
      <c r="AS58" s="206"/>
      <c r="AT58" s="218"/>
    </row>
    <row r="59" spans="1:46" x14ac:dyDescent="0.25">
      <c r="A59" s="221">
        <v>27</v>
      </c>
      <c r="B59" s="223">
        <f>'Analitika nastave'!C60</f>
        <v>0</v>
      </c>
      <c r="C59" s="46" t="str">
        <f>'Analitika nastave'!D60</f>
        <v>B</v>
      </c>
      <c r="D59" s="47">
        <f>'Analitika nastave'!E60</f>
        <v>0</v>
      </c>
      <c r="E59" s="48">
        <f>'Analitika nastave'!F60</f>
        <v>0</v>
      </c>
      <c r="F59" s="48">
        <f>'Analitika nastave'!G60</f>
        <v>0</v>
      </c>
      <c r="G59" s="48">
        <f>'Analitika nastave'!H60</f>
        <v>0</v>
      </c>
      <c r="H59" s="204">
        <f>'Analitika nastave'!I60</f>
        <v>0</v>
      </c>
      <c r="I59" s="134" t="str">
        <f>'Analitika nastave'!J60</f>
        <v>NE</v>
      </c>
      <c r="J59" s="47">
        <f>'Analitika nastave'!K60</f>
        <v>0</v>
      </c>
      <c r="K59" s="48">
        <f>'Analitika nastave'!L60</f>
        <v>0</v>
      </c>
      <c r="L59" s="48">
        <f>'Analitika nastave'!M60</f>
        <v>0</v>
      </c>
      <c r="M59" s="48">
        <f>'Analitika nastave'!N60</f>
        <v>0</v>
      </c>
      <c r="N59" s="204">
        <f>'Analitika nastave'!O60</f>
        <v>0</v>
      </c>
      <c r="O59" s="134" t="str">
        <f>'Analitika nastave'!P60</f>
        <v>NE</v>
      </c>
      <c r="P59" s="47">
        <f>'Analitika nastave'!Q60</f>
        <v>0</v>
      </c>
      <c r="Q59" s="48">
        <f>'Analitika nastave'!R60</f>
        <v>0</v>
      </c>
      <c r="R59" s="48">
        <f>'Analitika nastave'!S60</f>
        <v>0</v>
      </c>
      <c r="S59" s="48">
        <f>'Analitika nastave'!T60</f>
        <v>0</v>
      </c>
      <c r="T59" s="204">
        <f>'Analitika nastave'!U60</f>
        <v>0</v>
      </c>
      <c r="U59" s="134" t="str">
        <f>'Analitika nastave'!V60</f>
        <v>NE</v>
      </c>
      <c r="V59" s="47">
        <f>'Analitika nastave'!W60</f>
        <v>0</v>
      </c>
      <c r="W59" s="48">
        <f>'Analitika nastave'!X60</f>
        <v>0</v>
      </c>
      <c r="X59" s="48">
        <f>'Analitika nastave'!Y60</f>
        <v>0</v>
      </c>
      <c r="Y59" s="48">
        <f>'Analitika nastave'!Z60</f>
        <v>0</v>
      </c>
      <c r="Z59" s="204">
        <f>'Analitika nastave'!AA60</f>
        <v>0</v>
      </c>
      <c r="AA59" s="134" t="str">
        <f>'Analitika nastave'!AB60</f>
        <v>NE</v>
      </c>
      <c r="AB59" s="47">
        <f>'Analitika nastave'!AC60</f>
        <v>0</v>
      </c>
      <c r="AC59" s="48">
        <f>'Analitika nastave'!AD60</f>
        <v>0</v>
      </c>
      <c r="AD59" s="48">
        <f>'Analitika nastave'!AE60</f>
        <v>0</v>
      </c>
      <c r="AE59" s="48">
        <f>'Analitika nastave'!AF60</f>
        <v>0</v>
      </c>
      <c r="AF59" s="204">
        <f>'Analitika nastave'!AG60</f>
        <v>0</v>
      </c>
      <c r="AG59" s="134" t="str">
        <f>'Analitika nastave'!AH60</f>
        <v>NE</v>
      </c>
      <c r="AH59" s="47">
        <f>'Analitika nastave'!AI60</f>
        <v>0</v>
      </c>
      <c r="AI59" s="48">
        <f>'Analitika nastave'!AJ60</f>
        <v>0</v>
      </c>
      <c r="AJ59" s="48">
        <f>'Analitika nastave'!AK60</f>
        <v>0</v>
      </c>
      <c r="AK59" s="48">
        <f>'Analitika nastave'!AL60</f>
        <v>0</v>
      </c>
      <c r="AL59" s="204">
        <f>'Analitika nastave'!AM60</f>
        <v>0</v>
      </c>
      <c r="AM59" s="134" t="str">
        <f>'Analitika nastave'!AN60</f>
        <v>NE</v>
      </c>
      <c r="AN59" s="47">
        <f>'Analitika nastave'!AO60</f>
        <v>0</v>
      </c>
      <c r="AO59" s="48">
        <f>'Analitika nastave'!AP60</f>
        <v>0</v>
      </c>
      <c r="AP59" s="48">
        <f>'Analitika nastave'!AQ60</f>
        <v>0</v>
      </c>
      <c r="AQ59" s="48">
        <f>'Analitika nastave'!AR60</f>
        <v>0</v>
      </c>
      <c r="AR59" s="204">
        <f>'Analitika nastave'!AS60</f>
        <v>0</v>
      </c>
      <c r="AS59" s="134" t="str">
        <f>'Analitika nastave'!AT60</f>
        <v>NE</v>
      </c>
      <c r="AT59" s="217">
        <f>'Analitika nastave'!AU60</f>
        <v>0</v>
      </c>
    </row>
    <row r="60" spans="1:46" ht="15.75" thickBot="1" x14ac:dyDescent="0.3">
      <c r="A60" s="222"/>
      <c r="B60" s="224"/>
      <c r="C60" s="51" t="str">
        <f>'Analitika nastave'!D61</f>
        <v>P</v>
      </c>
      <c r="D60" s="52">
        <f>'Analitika nastave'!E61</f>
        <v>0</v>
      </c>
      <c r="E60" s="52">
        <f>'Analitika nastave'!F61</f>
        <v>0</v>
      </c>
      <c r="F60" s="52">
        <f>'Analitika nastave'!G61</f>
        <v>0</v>
      </c>
      <c r="G60" s="52">
        <f>'Analitika nastave'!H61</f>
        <v>0</v>
      </c>
      <c r="H60" s="205"/>
      <c r="I60" s="206"/>
      <c r="J60" s="53">
        <f>'Analitika nastave'!K61</f>
        <v>0</v>
      </c>
      <c r="K60" s="52">
        <f>'Analitika nastave'!L61</f>
        <v>0</v>
      </c>
      <c r="L60" s="52">
        <f>'Analitika nastave'!M61</f>
        <v>0</v>
      </c>
      <c r="M60" s="52">
        <f>'Analitika nastave'!N61</f>
        <v>0</v>
      </c>
      <c r="N60" s="205"/>
      <c r="O60" s="206"/>
      <c r="P60" s="53">
        <f>'Analitika nastave'!Q61</f>
        <v>0</v>
      </c>
      <c r="Q60" s="52">
        <f>'Analitika nastave'!R61</f>
        <v>0</v>
      </c>
      <c r="R60" s="52">
        <f>'Analitika nastave'!S61</f>
        <v>0</v>
      </c>
      <c r="S60" s="52">
        <f>'Analitika nastave'!T61</f>
        <v>0</v>
      </c>
      <c r="T60" s="205"/>
      <c r="U60" s="206"/>
      <c r="V60" s="53">
        <f>'Analitika nastave'!W61</f>
        <v>0</v>
      </c>
      <c r="W60" s="52">
        <f>'Analitika nastave'!X61</f>
        <v>0</v>
      </c>
      <c r="X60" s="52">
        <f>'Analitika nastave'!Y61</f>
        <v>0</v>
      </c>
      <c r="Y60" s="52">
        <f>'Analitika nastave'!Z61</f>
        <v>0</v>
      </c>
      <c r="Z60" s="205"/>
      <c r="AA60" s="206"/>
      <c r="AB60" s="53">
        <f>'Analitika nastave'!AC61</f>
        <v>0</v>
      </c>
      <c r="AC60" s="52">
        <f>'Analitika nastave'!AD61</f>
        <v>0</v>
      </c>
      <c r="AD60" s="52">
        <f>'Analitika nastave'!AE61</f>
        <v>0</v>
      </c>
      <c r="AE60" s="52">
        <f>'Analitika nastave'!AF61</f>
        <v>0</v>
      </c>
      <c r="AF60" s="207"/>
      <c r="AG60" s="206"/>
      <c r="AH60" s="53">
        <f>'Analitika nastave'!AI61</f>
        <v>0</v>
      </c>
      <c r="AI60" s="52">
        <f>'Analitika nastave'!AJ61</f>
        <v>0</v>
      </c>
      <c r="AJ60" s="52">
        <f>'Analitika nastave'!AK61</f>
        <v>0</v>
      </c>
      <c r="AK60" s="52">
        <f>'Analitika nastave'!AL61</f>
        <v>0</v>
      </c>
      <c r="AL60" s="207"/>
      <c r="AM60" s="206"/>
      <c r="AN60" s="53">
        <f>'Analitika nastave'!AO61</f>
        <v>0</v>
      </c>
      <c r="AO60" s="52">
        <f>'Analitika nastave'!AP61</f>
        <v>0</v>
      </c>
      <c r="AP60" s="52">
        <f>'Analitika nastave'!AQ61</f>
        <v>0</v>
      </c>
      <c r="AQ60" s="52">
        <f>'Analitika nastave'!AR61</f>
        <v>0</v>
      </c>
      <c r="AR60" s="207"/>
      <c r="AS60" s="206"/>
      <c r="AT60" s="218"/>
    </row>
    <row r="61" spans="1:46" x14ac:dyDescent="0.25">
      <c r="A61" s="221">
        <v>28</v>
      </c>
      <c r="B61" s="223">
        <f>'Analitika nastave'!C62</f>
        <v>0</v>
      </c>
      <c r="C61" s="46" t="str">
        <f>'Analitika nastave'!D62</f>
        <v>B</v>
      </c>
      <c r="D61" s="47">
        <f>'Analitika nastave'!E62</f>
        <v>0</v>
      </c>
      <c r="E61" s="48">
        <f>'Analitika nastave'!F62</f>
        <v>0</v>
      </c>
      <c r="F61" s="48">
        <f>'Analitika nastave'!G62</f>
        <v>0</v>
      </c>
      <c r="G61" s="48">
        <f>'Analitika nastave'!H62</f>
        <v>0</v>
      </c>
      <c r="H61" s="204">
        <f>'Analitika nastave'!I62</f>
        <v>0</v>
      </c>
      <c r="I61" s="134" t="str">
        <f>'Analitika nastave'!J62</f>
        <v>NE</v>
      </c>
      <c r="J61" s="47">
        <f>'Analitika nastave'!K62</f>
        <v>0</v>
      </c>
      <c r="K61" s="48">
        <f>'Analitika nastave'!L62</f>
        <v>0</v>
      </c>
      <c r="L61" s="48">
        <f>'Analitika nastave'!M62</f>
        <v>0</v>
      </c>
      <c r="M61" s="48">
        <f>'Analitika nastave'!N62</f>
        <v>0</v>
      </c>
      <c r="N61" s="204">
        <f>'Analitika nastave'!O62</f>
        <v>0</v>
      </c>
      <c r="O61" s="134" t="str">
        <f>'Analitika nastave'!P62</f>
        <v>NE</v>
      </c>
      <c r="P61" s="47">
        <f>'Analitika nastave'!Q62</f>
        <v>0</v>
      </c>
      <c r="Q61" s="48">
        <f>'Analitika nastave'!R62</f>
        <v>0</v>
      </c>
      <c r="R61" s="48">
        <f>'Analitika nastave'!S62</f>
        <v>0</v>
      </c>
      <c r="S61" s="48">
        <f>'Analitika nastave'!T62</f>
        <v>0</v>
      </c>
      <c r="T61" s="204">
        <f>'Analitika nastave'!U62</f>
        <v>0</v>
      </c>
      <c r="U61" s="134" t="str">
        <f>'Analitika nastave'!V62</f>
        <v>NE</v>
      </c>
      <c r="V61" s="47">
        <f>'Analitika nastave'!W62</f>
        <v>0</v>
      </c>
      <c r="W61" s="48">
        <f>'Analitika nastave'!X62</f>
        <v>0</v>
      </c>
      <c r="X61" s="48">
        <f>'Analitika nastave'!Y62</f>
        <v>0</v>
      </c>
      <c r="Y61" s="48">
        <f>'Analitika nastave'!Z62</f>
        <v>0</v>
      </c>
      <c r="Z61" s="204">
        <f>'Analitika nastave'!AA62</f>
        <v>0</v>
      </c>
      <c r="AA61" s="134" t="str">
        <f>'Analitika nastave'!AB62</f>
        <v>NE</v>
      </c>
      <c r="AB61" s="47">
        <f>'Analitika nastave'!AC62</f>
        <v>0</v>
      </c>
      <c r="AC61" s="48">
        <f>'Analitika nastave'!AD62</f>
        <v>0</v>
      </c>
      <c r="AD61" s="48">
        <f>'Analitika nastave'!AE62</f>
        <v>0</v>
      </c>
      <c r="AE61" s="48">
        <f>'Analitika nastave'!AF62</f>
        <v>0</v>
      </c>
      <c r="AF61" s="204">
        <f>'Analitika nastave'!AG62</f>
        <v>0</v>
      </c>
      <c r="AG61" s="134" t="str">
        <f>'Analitika nastave'!AH62</f>
        <v>NE</v>
      </c>
      <c r="AH61" s="47">
        <f>'Analitika nastave'!AI62</f>
        <v>0</v>
      </c>
      <c r="AI61" s="48">
        <f>'Analitika nastave'!AJ62</f>
        <v>0</v>
      </c>
      <c r="AJ61" s="48">
        <f>'Analitika nastave'!AK62</f>
        <v>0</v>
      </c>
      <c r="AK61" s="48">
        <f>'Analitika nastave'!AL62</f>
        <v>0</v>
      </c>
      <c r="AL61" s="204">
        <f>'Analitika nastave'!AM62</f>
        <v>0</v>
      </c>
      <c r="AM61" s="134" t="str">
        <f>'Analitika nastave'!AN62</f>
        <v>NE</v>
      </c>
      <c r="AN61" s="47">
        <f>'Analitika nastave'!AO62</f>
        <v>0</v>
      </c>
      <c r="AO61" s="48">
        <f>'Analitika nastave'!AP62</f>
        <v>0</v>
      </c>
      <c r="AP61" s="48">
        <f>'Analitika nastave'!AQ62</f>
        <v>0</v>
      </c>
      <c r="AQ61" s="48">
        <f>'Analitika nastave'!AR62</f>
        <v>0</v>
      </c>
      <c r="AR61" s="204">
        <f>'Analitika nastave'!AS62</f>
        <v>0</v>
      </c>
      <c r="AS61" s="134" t="str">
        <f>'Analitika nastave'!AT62</f>
        <v>NE</v>
      </c>
      <c r="AT61" s="217">
        <f>'Analitika nastave'!AU62</f>
        <v>0</v>
      </c>
    </row>
    <row r="62" spans="1:46" ht="15.75" thickBot="1" x14ac:dyDescent="0.3">
      <c r="A62" s="222"/>
      <c r="B62" s="224"/>
      <c r="C62" s="51" t="str">
        <f>'Analitika nastave'!D63</f>
        <v>P</v>
      </c>
      <c r="D62" s="52">
        <f>'Analitika nastave'!E63</f>
        <v>0</v>
      </c>
      <c r="E62" s="52">
        <f>'Analitika nastave'!F63</f>
        <v>0</v>
      </c>
      <c r="F62" s="52">
        <f>'Analitika nastave'!G63</f>
        <v>0</v>
      </c>
      <c r="G62" s="52">
        <f>'Analitika nastave'!H63</f>
        <v>0</v>
      </c>
      <c r="H62" s="205"/>
      <c r="I62" s="206"/>
      <c r="J62" s="53">
        <f>'Analitika nastave'!K63</f>
        <v>0</v>
      </c>
      <c r="K62" s="52">
        <f>'Analitika nastave'!L63</f>
        <v>0</v>
      </c>
      <c r="L62" s="52">
        <f>'Analitika nastave'!M63</f>
        <v>0</v>
      </c>
      <c r="M62" s="52">
        <f>'Analitika nastave'!N63</f>
        <v>0</v>
      </c>
      <c r="N62" s="205"/>
      <c r="O62" s="206"/>
      <c r="P62" s="53">
        <f>'Analitika nastave'!Q63</f>
        <v>0</v>
      </c>
      <c r="Q62" s="52">
        <f>'Analitika nastave'!R63</f>
        <v>0</v>
      </c>
      <c r="R62" s="52">
        <f>'Analitika nastave'!S63</f>
        <v>0</v>
      </c>
      <c r="S62" s="52">
        <f>'Analitika nastave'!T63</f>
        <v>0</v>
      </c>
      <c r="T62" s="205"/>
      <c r="U62" s="206"/>
      <c r="V62" s="53">
        <f>'Analitika nastave'!W63</f>
        <v>0</v>
      </c>
      <c r="W62" s="52">
        <f>'Analitika nastave'!X63</f>
        <v>0</v>
      </c>
      <c r="X62" s="52">
        <f>'Analitika nastave'!Y63</f>
        <v>0</v>
      </c>
      <c r="Y62" s="52">
        <f>'Analitika nastave'!Z63</f>
        <v>0</v>
      </c>
      <c r="Z62" s="205"/>
      <c r="AA62" s="206"/>
      <c r="AB62" s="53">
        <f>'Analitika nastave'!AC63</f>
        <v>0</v>
      </c>
      <c r="AC62" s="52">
        <f>'Analitika nastave'!AD63</f>
        <v>0</v>
      </c>
      <c r="AD62" s="52">
        <f>'Analitika nastave'!AE63</f>
        <v>0</v>
      </c>
      <c r="AE62" s="52">
        <f>'Analitika nastave'!AF63</f>
        <v>0</v>
      </c>
      <c r="AF62" s="207"/>
      <c r="AG62" s="206"/>
      <c r="AH62" s="53">
        <f>'Analitika nastave'!AI63</f>
        <v>0</v>
      </c>
      <c r="AI62" s="52">
        <f>'Analitika nastave'!AJ63</f>
        <v>0</v>
      </c>
      <c r="AJ62" s="52">
        <f>'Analitika nastave'!AK63</f>
        <v>0</v>
      </c>
      <c r="AK62" s="52">
        <f>'Analitika nastave'!AL63</f>
        <v>0</v>
      </c>
      <c r="AL62" s="207"/>
      <c r="AM62" s="206"/>
      <c r="AN62" s="53">
        <f>'Analitika nastave'!AO63</f>
        <v>0</v>
      </c>
      <c r="AO62" s="52">
        <f>'Analitika nastave'!AP63</f>
        <v>0</v>
      </c>
      <c r="AP62" s="52">
        <f>'Analitika nastave'!AQ63</f>
        <v>0</v>
      </c>
      <c r="AQ62" s="52">
        <f>'Analitika nastave'!AR63</f>
        <v>0</v>
      </c>
      <c r="AR62" s="207"/>
      <c r="AS62" s="206"/>
      <c r="AT62" s="218"/>
    </row>
    <row r="63" spans="1:46" x14ac:dyDescent="0.25">
      <c r="A63" s="221">
        <v>29</v>
      </c>
      <c r="B63" s="223">
        <f>'Analitika nastave'!C64</f>
        <v>0</v>
      </c>
      <c r="C63" s="46" t="str">
        <f>'Analitika nastave'!D64</f>
        <v>B</v>
      </c>
      <c r="D63" s="47">
        <f>'Analitika nastave'!E64</f>
        <v>0</v>
      </c>
      <c r="E63" s="48">
        <f>'Analitika nastave'!F64</f>
        <v>0</v>
      </c>
      <c r="F63" s="48">
        <f>'Analitika nastave'!G64</f>
        <v>0</v>
      </c>
      <c r="G63" s="48">
        <f>'Analitika nastave'!H64</f>
        <v>0</v>
      </c>
      <c r="H63" s="204">
        <f>'Analitika nastave'!I64</f>
        <v>0</v>
      </c>
      <c r="I63" s="134" t="str">
        <f>'Analitika nastave'!J64</f>
        <v>NE</v>
      </c>
      <c r="J63" s="47">
        <f>'Analitika nastave'!K64</f>
        <v>0</v>
      </c>
      <c r="K63" s="48">
        <f>'Analitika nastave'!L64</f>
        <v>0</v>
      </c>
      <c r="L63" s="48">
        <f>'Analitika nastave'!M64</f>
        <v>0</v>
      </c>
      <c r="M63" s="48">
        <f>'Analitika nastave'!N64</f>
        <v>0</v>
      </c>
      <c r="N63" s="204">
        <f>'Analitika nastave'!O64</f>
        <v>0</v>
      </c>
      <c r="O63" s="134" t="str">
        <f>'Analitika nastave'!P64</f>
        <v>NE</v>
      </c>
      <c r="P63" s="47">
        <f>'Analitika nastave'!Q64</f>
        <v>0</v>
      </c>
      <c r="Q63" s="48">
        <f>'Analitika nastave'!R64</f>
        <v>0</v>
      </c>
      <c r="R63" s="48">
        <f>'Analitika nastave'!S64</f>
        <v>0</v>
      </c>
      <c r="S63" s="48">
        <f>'Analitika nastave'!T64</f>
        <v>0</v>
      </c>
      <c r="T63" s="204">
        <f>'Analitika nastave'!U64</f>
        <v>0</v>
      </c>
      <c r="U63" s="134" t="str">
        <f>'Analitika nastave'!V64</f>
        <v>NE</v>
      </c>
      <c r="V63" s="47">
        <f>'Analitika nastave'!W64</f>
        <v>0</v>
      </c>
      <c r="W63" s="48">
        <f>'Analitika nastave'!X64</f>
        <v>0</v>
      </c>
      <c r="X63" s="48">
        <f>'Analitika nastave'!Y64</f>
        <v>0</v>
      </c>
      <c r="Y63" s="48">
        <f>'Analitika nastave'!Z64</f>
        <v>0</v>
      </c>
      <c r="Z63" s="204">
        <f>'Analitika nastave'!AA64</f>
        <v>0</v>
      </c>
      <c r="AA63" s="134" t="str">
        <f>'Analitika nastave'!AB64</f>
        <v>NE</v>
      </c>
      <c r="AB63" s="47">
        <f>'Analitika nastave'!AC64</f>
        <v>0</v>
      </c>
      <c r="AC63" s="48">
        <f>'Analitika nastave'!AD64</f>
        <v>0</v>
      </c>
      <c r="AD63" s="48">
        <f>'Analitika nastave'!AE64</f>
        <v>0</v>
      </c>
      <c r="AE63" s="48">
        <f>'Analitika nastave'!AF64</f>
        <v>0</v>
      </c>
      <c r="AF63" s="204">
        <f>'Analitika nastave'!AG64</f>
        <v>0</v>
      </c>
      <c r="AG63" s="134" t="str">
        <f>'Analitika nastave'!AH64</f>
        <v>NE</v>
      </c>
      <c r="AH63" s="47">
        <f>'Analitika nastave'!AI64</f>
        <v>0</v>
      </c>
      <c r="AI63" s="48">
        <f>'Analitika nastave'!AJ64</f>
        <v>0</v>
      </c>
      <c r="AJ63" s="48">
        <f>'Analitika nastave'!AK64</f>
        <v>0</v>
      </c>
      <c r="AK63" s="48">
        <f>'Analitika nastave'!AL64</f>
        <v>0</v>
      </c>
      <c r="AL63" s="204">
        <f>'Analitika nastave'!AM64</f>
        <v>0</v>
      </c>
      <c r="AM63" s="134" t="str">
        <f>'Analitika nastave'!AN64</f>
        <v>NE</v>
      </c>
      <c r="AN63" s="47">
        <f>'Analitika nastave'!AO64</f>
        <v>0</v>
      </c>
      <c r="AO63" s="48">
        <f>'Analitika nastave'!AP64</f>
        <v>0</v>
      </c>
      <c r="AP63" s="48">
        <f>'Analitika nastave'!AQ64</f>
        <v>0</v>
      </c>
      <c r="AQ63" s="48">
        <f>'Analitika nastave'!AR64</f>
        <v>0</v>
      </c>
      <c r="AR63" s="204">
        <f>'Analitika nastave'!AS64</f>
        <v>0</v>
      </c>
      <c r="AS63" s="134" t="str">
        <f>'Analitika nastave'!AT64</f>
        <v>NE</v>
      </c>
      <c r="AT63" s="217">
        <f>'Analitika nastave'!AU64</f>
        <v>0</v>
      </c>
    </row>
    <row r="64" spans="1:46" ht="15.75" thickBot="1" x14ac:dyDescent="0.3">
      <c r="A64" s="222"/>
      <c r="B64" s="224"/>
      <c r="C64" s="51" t="str">
        <f>'Analitika nastave'!D65</f>
        <v>P</v>
      </c>
      <c r="D64" s="52">
        <f>'Analitika nastave'!E65</f>
        <v>0</v>
      </c>
      <c r="E64" s="52">
        <f>'Analitika nastave'!F65</f>
        <v>0</v>
      </c>
      <c r="F64" s="52">
        <f>'Analitika nastave'!G65</f>
        <v>0</v>
      </c>
      <c r="G64" s="52">
        <f>'Analitika nastave'!H65</f>
        <v>0</v>
      </c>
      <c r="H64" s="205"/>
      <c r="I64" s="206"/>
      <c r="J64" s="53">
        <f>'Analitika nastave'!K65</f>
        <v>0</v>
      </c>
      <c r="K64" s="52">
        <f>'Analitika nastave'!L65</f>
        <v>0</v>
      </c>
      <c r="L64" s="52">
        <f>'Analitika nastave'!M65</f>
        <v>0</v>
      </c>
      <c r="M64" s="52">
        <f>'Analitika nastave'!N65</f>
        <v>0</v>
      </c>
      <c r="N64" s="205"/>
      <c r="O64" s="206"/>
      <c r="P64" s="53">
        <f>'Analitika nastave'!Q65</f>
        <v>0</v>
      </c>
      <c r="Q64" s="52">
        <f>'Analitika nastave'!R65</f>
        <v>0</v>
      </c>
      <c r="R64" s="52">
        <f>'Analitika nastave'!S65</f>
        <v>0</v>
      </c>
      <c r="S64" s="52">
        <f>'Analitika nastave'!T65</f>
        <v>0</v>
      </c>
      <c r="T64" s="205"/>
      <c r="U64" s="206"/>
      <c r="V64" s="53">
        <f>'Analitika nastave'!W65</f>
        <v>0</v>
      </c>
      <c r="W64" s="52">
        <f>'Analitika nastave'!X65</f>
        <v>0</v>
      </c>
      <c r="X64" s="52">
        <f>'Analitika nastave'!Y65</f>
        <v>0</v>
      </c>
      <c r="Y64" s="52">
        <f>'Analitika nastave'!Z65</f>
        <v>0</v>
      </c>
      <c r="Z64" s="205"/>
      <c r="AA64" s="206"/>
      <c r="AB64" s="53">
        <f>'Analitika nastave'!AC65</f>
        <v>0</v>
      </c>
      <c r="AC64" s="52">
        <f>'Analitika nastave'!AD65</f>
        <v>0</v>
      </c>
      <c r="AD64" s="52">
        <f>'Analitika nastave'!AE65</f>
        <v>0</v>
      </c>
      <c r="AE64" s="52">
        <f>'Analitika nastave'!AF65</f>
        <v>0</v>
      </c>
      <c r="AF64" s="207"/>
      <c r="AG64" s="206"/>
      <c r="AH64" s="53">
        <f>'Analitika nastave'!AI65</f>
        <v>0</v>
      </c>
      <c r="AI64" s="52">
        <f>'Analitika nastave'!AJ65</f>
        <v>0</v>
      </c>
      <c r="AJ64" s="52">
        <f>'Analitika nastave'!AK65</f>
        <v>0</v>
      </c>
      <c r="AK64" s="52">
        <f>'Analitika nastave'!AL65</f>
        <v>0</v>
      </c>
      <c r="AL64" s="207"/>
      <c r="AM64" s="206"/>
      <c r="AN64" s="53">
        <f>'Analitika nastave'!AO65</f>
        <v>0</v>
      </c>
      <c r="AO64" s="52">
        <f>'Analitika nastave'!AP65</f>
        <v>0</v>
      </c>
      <c r="AP64" s="52">
        <f>'Analitika nastave'!AQ65</f>
        <v>0</v>
      </c>
      <c r="AQ64" s="52">
        <f>'Analitika nastave'!AR65</f>
        <v>0</v>
      </c>
      <c r="AR64" s="207"/>
      <c r="AS64" s="206"/>
      <c r="AT64" s="218"/>
    </row>
    <row r="65" spans="1:46" x14ac:dyDescent="0.25">
      <c r="A65" s="221">
        <v>30</v>
      </c>
      <c r="B65" s="223">
        <f>'Analitika nastave'!C66</f>
        <v>0</v>
      </c>
      <c r="C65" s="46" t="str">
        <f>'Analitika nastave'!D66</f>
        <v>B</v>
      </c>
      <c r="D65" s="47">
        <f>'Analitika nastave'!E66</f>
        <v>0</v>
      </c>
      <c r="E65" s="48">
        <f>'Analitika nastave'!F66</f>
        <v>0</v>
      </c>
      <c r="F65" s="48">
        <f>'Analitika nastave'!G66</f>
        <v>0</v>
      </c>
      <c r="G65" s="48">
        <f>'Analitika nastave'!H66</f>
        <v>0</v>
      </c>
      <c r="H65" s="204">
        <f>'Analitika nastave'!I66</f>
        <v>0</v>
      </c>
      <c r="I65" s="134" t="str">
        <f>'Analitika nastave'!J66</f>
        <v>NE</v>
      </c>
      <c r="J65" s="47">
        <f>'Analitika nastave'!K66</f>
        <v>0</v>
      </c>
      <c r="K65" s="48">
        <f>'Analitika nastave'!L66</f>
        <v>0</v>
      </c>
      <c r="L65" s="48">
        <f>'Analitika nastave'!M66</f>
        <v>0</v>
      </c>
      <c r="M65" s="48">
        <f>'Analitika nastave'!N66</f>
        <v>0</v>
      </c>
      <c r="N65" s="204">
        <f>'Analitika nastave'!O66</f>
        <v>0</v>
      </c>
      <c r="O65" s="134" t="str">
        <f>'Analitika nastave'!P66</f>
        <v>NE</v>
      </c>
      <c r="P65" s="47">
        <f>'Analitika nastave'!Q66</f>
        <v>0</v>
      </c>
      <c r="Q65" s="48">
        <f>'Analitika nastave'!R66</f>
        <v>0</v>
      </c>
      <c r="R65" s="48">
        <f>'Analitika nastave'!S66</f>
        <v>0</v>
      </c>
      <c r="S65" s="48">
        <f>'Analitika nastave'!T66</f>
        <v>0</v>
      </c>
      <c r="T65" s="204">
        <f>'Analitika nastave'!U66</f>
        <v>0</v>
      </c>
      <c r="U65" s="134" t="str">
        <f>'Analitika nastave'!V66</f>
        <v>NE</v>
      </c>
      <c r="V65" s="47">
        <f>'Analitika nastave'!W66</f>
        <v>0</v>
      </c>
      <c r="W65" s="48">
        <f>'Analitika nastave'!X66</f>
        <v>0</v>
      </c>
      <c r="X65" s="48">
        <f>'Analitika nastave'!Y66</f>
        <v>0</v>
      </c>
      <c r="Y65" s="48">
        <f>'Analitika nastave'!Z66</f>
        <v>0</v>
      </c>
      <c r="Z65" s="204">
        <f>'Analitika nastave'!AA66</f>
        <v>0</v>
      </c>
      <c r="AA65" s="134" t="str">
        <f>'Analitika nastave'!AB66</f>
        <v>NE</v>
      </c>
      <c r="AB65" s="47">
        <f>'Analitika nastave'!AC66</f>
        <v>0</v>
      </c>
      <c r="AC65" s="48">
        <f>'Analitika nastave'!AD66</f>
        <v>0</v>
      </c>
      <c r="AD65" s="48">
        <f>'Analitika nastave'!AE66</f>
        <v>0</v>
      </c>
      <c r="AE65" s="48">
        <f>'Analitika nastave'!AF66</f>
        <v>0</v>
      </c>
      <c r="AF65" s="204">
        <f>'Analitika nastave'!AG66</f>
        <v>0</v>
      </c>
      <c r="AG65" s="134" t="str">
        <f>'Analitika nastave'!AH66</f>
        <v>NE</v>
      </c>
      <c r="AH65" s="47">
        <f>'Analitika nastave'!AI66</f>
        <v>0</v>
      </c>
      <c r="AI65" s="48">
        <f>'Analitika nastave'!AJ66</f>
        <v>0</v>
      </c>
      <c r="AJ65" s="48">
        <f>'Analitika nastave'!AK66</f>
        <v>0</v>
      </c>
      <c r="AK65" s="48">
        <f>'Analitika nastave'!AL66</f>
        <v>0</v>
      </c>
      <c r="AL65" s="204">
        <f>'Analitika nastave'!AM66</f>
        <v>0</v>
      </c>
      <c r="AM65" s="134" t="str">
        <f>'Analitika nastave'!AN66</f>
        <v>NE</v>
      </c>
      <c r="AN65" s="47">
        <f>'Analitika nastave'!AO66</f>
        <v>0</v>
      </c>
      <c r="AO65" s="48">
        <f>'Analitika nastave'!AP66</f>
        <v>0</v>
      </c>
      <c r="AP65" s="48">
        <f>'Analitika nastave'!AQ66</f>
        <v>0</v>
      </c>
      <c r="AQ65" s="48">
        <f>'Analitika nastave'!AR66</f>
        <v>0</v>
      </c>
      <c r="AR65" s="204">
        <f>'Analitika nastave'!AS66</f>
        <v>0</v>
      </c>
      <c r="AS65" s="134" t="str">
        <f>'Analitika nastave'!AT66</f>
        <v>NE</v>
      </c>
      <c r="AT65" s="217">
        <f>'Analitika nastave'!AU66</f>
        <v>0</v>
      </c>
    </row>
    <row r="66" spans="1:46" ht="15.75" thickBot="1" x14ac:dyDescent="0.3">
      <c r="A66" s="222"/>
      <c r="B66" s="224"/>
      <c r="C66" s="51" t="str">
        <f>'Analitika nastave'!D67</f>
        <v>P</v>
      </c>
      <c r="D66" s="52">
        <f>'Analitika nastave'!E67</f>
        <v>0</v>
      </c>
      <c r="E66" s="52">
        <f>'Analitika nastave'!F67</f>
        <v>0</v>
      </c>
      <c r="F66" s="52">
        <f>'Analitika nastave'!G67</f>
        <v>0</v>
      </c>
      <c r="G66" s="52">
        <f>'Analitika nastave'!H67</f>
        <v>0</v>
      </c>
      <c r="H66" s="205"/>
      <c r="I66" s="206"/>
      <c r="J66" s="53">
        <f>'Analitika nastave'!K67</f>
        <v>0</v>
      </c>
      <c r="K66" s="52">
        <f>'Analitika nastave'!L67</f>
        <v>0</v>
      </c>
      <c r="L66" s="52">
        <f>'Analitika nastave'!M67</f>
        <v>0</v>
      </c>
      <c r="M66" s="52">
        <f>'Analitika nastave'!N67</f>
        <v>0</v>
      </c>
      <c r="N66" s="205"/>
      <c r="O66" s="206"/>
      <c r="P66" s="53">
        <f>'Analitika nastave'!Q67</f>
        <v>0</v>
      </c>
      <c r="Q66" s="52">
        <f>'Analitika nastave'!R67</f>
        <v>0</v>
      </c>
      <c r="R66" s="52">
        <f>'Analitika nastave'!S67</f>
        <v>0</v>
      </c>
      <c r="S66" s="52">
        <f>'Analitika nastave'!T67</f>
        <v>0</v>
      </c>
      <c r="T66" s="205"/>
      <c r="U66" s="206"/>
      <c r="V66" s="53">
        <f>'Analitika nastave'!W67</f>
        <v>0</v>
      </c>
      <c r="W66" s="52">
        <f>'Analitika nastave'!X67</f>
        <v>0</v>
      </c>
      <c r="X66" s="52">
        <f>'Analitika nastave'!Y67</f>
        <v>0</v>
      </c>
      <c r="Y66" s="52">
        <f>'Analitika nastave'!Z67</f>
        <v>0</v>
      </c>
      <c r="Z66" s="205"/>
      <c r="AA66" s="206"/>
      <c r="AB66" s="53">
        <f>'Analitika nastave'!AC67</f>
        <v>0</v>
      </c>
      <c r="AC66" s="52">
        <f>'Analitika nastave'!AD67</f>
        <v>0</v>
      </c>
      <c r="AD66" s="52">
        <f>'Analitika nastave'!AE67</f>
        <v>0</v>
      </c>
      <c r="AE66" s="52">
        <f>'Analitika nastave'!AF67</f>
        <v>0</v>
      </c>
      <c r="AF66" s="207"/>
      <c r="AG66" s="206"/>
      <c r="AH66" s="53">
        <f>'Analitika nastave'!AI67</f>
        <v>0</v>
      </c>
      <c r="AI66" s="52">
        <f>'Analitika nastave'!AJ67</f>
        <v>0</v>
      </c>
      <c r="AJ66" s="52">
        <f>'Analitika nastave'!AK67</f>
        <v>0</v>
      </c>
      <c r="AK66" s="52">
        <f>'Analitika nastave'!AL67</f>
        <v>0</v>
      </c>
      <c r="AL66" s="207"/>
      <c r="AM66" s="206"/>
      <c r="AN66" s="53">
        <f>'Analitika nastave'!AO67</f>
        <v>0</v>
      </c>
      <c r="AO66" s="52">
        <f>'Analitika nastave'!AP67</f>
        <v>0</v>
      </c>
      <c r="AP66" s="52">
        <f>'Analitika nastave'!AQ67</f>
        <v>0</v>
      </c>
      <c r="AQ66" s="52">
        <f>'Analitika nastave'!AR67</f>
        <v>0</v>
      </c>
      <c r="AR66" s="207"/>
      <c r="AS66" s="206"/>
      <c r="AT66" s="218"/>
    </row>
    <row r="67" spans="1:46" x14ac:dyDescent="0.25">
      <c r="A67" s="221">
        <v>31</v>
      </c>
      <c r="B67" s="223">
        <f>'Analitika nastave'!C68</f>
        <v>0</v>
      </c>
      <c r="C67" s="46" t="str">
        <f>'Analitika nastave'!D68</f>
        <v>B</v>
      </c>
      <c r="D67" s="47">
        <f>'Analitika nastave'!E68</f>
        <v>0</v>
      </c>
      <c r="E67" s="48">
        <f>'Analitika nastave'!F68</f>
        <v>0</v>
      </c>
      <c r="F67" s="48">
        <f>'Analitika nastave'!G68</f>
        <v>0</v>
      </c>
      <c r="G67" s="48">
        <f>'Analitika nastave'!H68</f>
        <v>0</v>
      </c>
      <c r="H67" s="204">
        <f>'Analitika nastave'!I68</f>
        <v>0</v>
      </c>
      <c r="I67" s="134" t="str">
        <f>'Analitika nastave'!J68</f>
        <v>NE</v>
      </c>
      <c r="J67" s="47">
        <f>'Analitika nastave'!K68</f>
        <v>0</v>
      </c>
      <c r="K67" s="48">
        <f>'Analitika nastave'!L68</f>
        <v>0</v>
      </c>
      <c r="L67" s="48">
        <f>'Analitika nastave'!M68</f>
        <v>0</v>
      </c>
      <c r="M67" s="48">
        <f>'Analitika nastave'!N68</f>
        <v>0</v>
      </c>
      <c r="N67" s="204">
        <f>'Analitika nastave'!O68</f>
        <v>0</v>
      </c>
      <c r="O67" s="134" t="str">
        <f>'Analitika nastave'!P68</f>
        <v>NE</v>
      </c>
      <c r="P67" s="47">
        <f>'Analitika nastave'!Q68</f>
        <v>0</v>
      </c>
      <c r="Q67" s="48">
        <f>'Analitika nastave'!R68</f>
        <v>0</v>
      </c>
      <c r="R67" s="48">
        <f>'Analitika nastave'!S68</f>
        <v>0</v>
      </c>
      <c r="S67" s="48">
        <f>'Analitika nastave'!T68</f>
        <v>0</v>
      </c>
      <c r="T67" s="204">
        <f>'Analitika nastave'!U68</f>
        <v>0</v>
      </c>
      <c r="U67" s="134" t="str">
        <f>'Analitika nastave'!V68</f>
        <v>NE</v>
      </c>
      <c r="V67" s="47">
        <f>'Analitika nastave'!W68</f>
        <v>0</v>
      </c>
      <c r="W67" s="48">
        <f>'Analitika nastave'!X68</f>
        <v>0</v>
      </c>
      <c r="X67" s="48">
        <f>'Analitika nastave'!Y68</f>
        <v>0</v>
      </c>
      <c r="Y67" s="48">
        <f>'Analitika nastave'!Z68</f>
        <v>0</v>
      </c>
      <c r="Z67" s="204">
        <f>'Analitika nastave'!AA68</f>
        <v>0</v>
      </c>
      <c r="AA67" s="134" t="str">
        <f>'Analitika nastave'!AB68</f>
        <v>NE</v>
      </c>
      <c r="AB67" s="47">
        <f>'Analitika nastave'!AC68</f>
        <v>0</v>
      </c>
      <c r="AC67" s="48">
        <f>'Analitika nastave'!AD68</f>
        <v>0</v>
      </c>
      <c r="AD67" s="48">
        <f>'Analitika nastave'!AE68</f>
        <v>0</v>
      </c>
      <c r="AE67" s="48">
        <f>'Analitika nastave'!AF68</f>
        <v>0</v>
      </c>
      <c r="AF67" s="204">
        <f>'Analitika nastave'!AG68</f>
        <v>0</v>
      </c>
      <c r="AG67" s="134" t="str">
        <f>'Analitika nastave'!AH68</f>
        <v>NE</v>
      </c>
      <c r="AH67" s="47">
        <f>'Analitika nastave'!AI68</f>
        <v>0</v>
      </c>
      <c r="AI67" s="48">
        <f>'Analitika nastave'!AJ68</f>
        <v>0</v>
      </c>
      <c r="AJ67" s="48">
        <f>'Analitika nastave'!AK68</f>
        <v>0</v>
      </c>
      <c r="AK67" s="48">
        <f>'Analitika nastave'!AL68</f>
        <v>0</v>
      </c>
      <c r="AL67" s="204">
        <f>'Analitika nastave'!AM68</f>
        <v>0</v>
      </c>
      <c r="AM67" s="134" t="str">
        <f>'Analitika nastave'!AN68</f>
        <v>NE</v>
      </c>
      <c r="AN67" s="47">
        <f>'Analitika nastave'!AO68</f>
        <v>0</v>
      </c>
      <c r="AO67" s="48">
        <f>'Analitika nastave'!AP68</f>
        <v>0</v>
      </c>
      <c r="AP67" s="48">
        <f>'Analitika nastave'!AQ68</f>
        <v>0</v>
      </c>
      <c r="AQ67" s="48">
        <f>'Analitika nastave'!AR68</f>
        <v>0</v>
      </c>
      <c r="AR67" s="204">
        <f>'Analitika nastave'!AS68</f>
        <v>0</v>
      </c>
      <c r="AS67" s="134" t="str">
        <f>'Analitika nastave'!AT68</f>
        <v>NE</v>
      </c>
      <c r="AT67" s="217">
        <f>'Analitika nastave'!AU68</f>
        <v>0</v>
      </c>
    </row>
    <row r="68" spans="1:46" ht="15.75" thickBot="1" x14ac:dyDescent="0.3">
      <c r="A68" s="222"/>
      <c r="B68" s="224"/>
      <c r="C68" s="51" t="str">
        <f>'Analitika nastave'!D69</f>
        <v>P</v>
      </c>
      <c r="D68" s="52">
        <f>'Analitika nastave'!E69</f>
        <v>0</v>
      </c>
      <c r="E68" s="52">
        <f>'Analitika nastave'!F69</f>
        <v>0</v>
      </c>
      <c r="F68" s="52">
        <f>'Analitika nastave'!G69</f>
        <v>0</v>
      </c>
      <c r="G68" s="52">
        <f>'Analitika nastave'!H69</f>
        <v>0</v>
      </c>
      <c r="H68" s="205"/>
      <c r="I68" s="206"/>
      <c r="J68" s="53">
        <f>'Analitika nastave'!K69</f>
        <v>0</v>
      </c>
      <c r="K68" s="52">
        <f>'Analitika nastave'!L69</f>
        <v>0</v>
      </c>
      <c r="L68" s="52">
        <f>'Analitika nastave'!M69</f>
        <v>0</v>
      </c>
      <c r="M68" s="52">
        <f>'Analitika nastave'!N69</f>
        <v>0</v>
      </c>
      <c r="N68" s="205"/>
      <c r="O68" s="206"/>
      <c r="P68" s="53">
        <f>'Analitika nastave'!Q69</f>
        <v>0</v>
      </c>
      <c r="Q68" s="52">
        <f>'Analitika nastave'!R69</f>
        <v>0</v>
      </c>
      <c r="R68" s="52">
        <f>'Analitika nastave'!S69</f>
        <v>0</v>
      </c>
      <c r="S68" s="52">
        <f>'Analitika nastave'!T69</f>
        <v>0</v>
      </c>
      <c r="T68" s="205"/>
      <c r="U68" s="206"/>
      <c r="V68" s="53">
        <f>'Analitika nastave'!W69</f>
        <v>0</v>
      </c>
      <c r="W68" s="52">
        <f>'Analitika nastave'!X69</f>
        <v>0</v>
      </c>
      <c r="X68" s="52">
        <f>'Analitika nastave'!Y69</f>
        <v>0</v>
      </c>
      <c r="Y68" s="52">
        <f>'Analitika nastave'!Z69</f>
        <v>0</v>
      </c>
      <c r="Z68" s="205"/>
      <c r="AA68" s="206"/>
      <c r="AB68" s="53">
        <f>'Analitika nastave'!AC69</f>
        <v>0</v>
      </c>
      <c r="AC68" s="52">
        <f>'Analitika nastave'!AD69</f>
        <v>0</v>
      </c>
      <c r="AD68" s="52">
        <f>'Analitika nastave'!AE69</f>
        <v>0</v>
      </c>
      <c r="AE68" s="52">
        <f>'Analitika nastave'!AF69</f>
        <v>0</v>
      </c>
      <c r="AF68" s="207"/>
      <c r="AG68" s="206"/>
      <c r="AH68" s="53">
        <f>'Analitika nastave'!AI69</f>
        <v>0</v>
      </c>
      <c r="AI68" s="52">
        <f>'Analitika nastave'!AJ69</f>
        <v>0</v>
      </c>
      <c r="AJ68" s="52">
        <f>'Analitika nastave'!AK69</f>
        <v>0</v>
      </c>
      <c r="AK68" s="52">
        <f>'Analitika nastave'!AL69</f>
        <v>0</v>
      </c>
      <c r="AL68" s="207"/>
      <c r="AM68" s="206"/>
      <c r="AN68" s="53">
        <f>'Analitika nastave'!AO69</f>
        <v>0</v>
      </c>
      <c r="AO68" s="52">
        <f>'Analitika nastave'!AP69</f>
        <v>0</v>
      </c>
      <c r="AP68" s="52">
        <f>'Analitika nastave'!AQ69</f>
        <v>0</v>
      </c>
      <c r="AQ68" s="52">
        <f>'Analitika nastave'!AR69</f>
        <v>0</v>
      </c>
      <c r="AR68" s="207"/>
      <c r="AS68" s="206"/>
      <c r="AT68" s="218"/>
    </row>
    <row r="69" spans="1:46" x14ac:dyDescent="0.25">
      <c r="A69" s="221">
        <v>32</v>
      </c>
      <c r="B69" s="223">
        <f>'Analitika nastave'!C70</f>
        <v>0</v>
      </c>
      <c r="C69" s="46" t="str">
        <f>'Analitika nastave'!D70</f>
        <v>B</v>
      </c>
      <c r="D69" s="47">
        <f>'Analitika nastave'!E70</f>
        <v>0</v>
      </c>
      <c r="E69" s="48">
        <f>'Analitika nastave'!F70</f>
        <v>0</v>
      </c>
      <c r="F69" s="48">
        <f>'Analitika nastave'!G70</f>
        <v>0</v>
      </c>
      <c r="G69" s="48">
        <f>'Analitika nastave'!H70</f>
        <v>0</v>
      </c>
      <c r="H69" s="204">
        <f>'Analitika nastave'!I70</f>
        <v>0</v>
      </c>
      <c r="I69" s="134" t="str">
        <f>'Analitika nastave'!J70</f>
        <v>NE</v>
      </c>
      <c r="J69" s="47">
        <f>'Analitika nastave'!K70</f>
        <v>0</v>
      </c>
      <c r="K69" s="48">
        <f>'Analitika nastave'!L70</f>
        <v>0</v>
      </c>
      <c r="L69" s="48">
        <f>'Analitika nastave'!M70</f>
        <v>0</v>
      </c>
      <c r="M69" s="48">
        <f>'Analitika nastave'!N70</f>
        <v>0</v>
      </c>
      <c r="N69" s="204">
        <f>'Analitika nastave'!O70</f>
        <v>0</v>
      </c>
      <c r="O69" s="134" t="str">
        <f>'Analitika nastave'!P70</f>
        <v>NE</v>
      </c>
      <c r="P69" s="47">
        <f>'Analitika nastave'!Q70</f>
        <v>0</v>
      </c>
      <c r="Q69" s="48">
        <f>'Analitika nastave'!R70</f>
        <v>0</v>
      </c>
      <c r="R69" s="48">
        <f>'Analitika nastave'!S70</f>
        <v>0</v>
      </c>
      <c r="S69" s="48">
        <f>'Analitika nastave'!T70</f>
        <v>0</v>
      </c>
      <c r="T69" s="204">
        <f>'Analitika nastave'!U70</f>
        <v>0</v>
      </c>
      <c r="U69" s="134" t="str">
        <f>'Analitika nastave'!V70</f>
        <v>NE</v>
      </c>
      <c r="V69" s="47">
        <f>'Analitika nastave'!W70</f>
        <v>0</v>
      </c>
      <c r="W69" s="48">
        <f>'Analitika nastave'!X70</f>
        <v>0</v>
      </c>
      <c r="X69" s="48">
        <f>'Analitika nastave'!Y70</f>
        <v>0</v>
      </c>
      <c r="Y69" s="48">
        <f>'Analitika nastave'!Z70</f>
        <v>0</v>
      </c>
      <c r="Z69" s="204">
        <f>'Analitika nastave'!AA70</f>
        <v>0</v>
      </c>
      <c r="AA69" s="134" t="str">
        <f>'Analitika nastave'!AB70</f>
        <v>NE</v>
      </c>
      <c r="AB69" s="47">
        <f>'Analitika nastave'!AC70</f>
        <v>0</v>
      </c>
      <c r="AC69" s="48">
        <f>'Analitika nastave'!AD70</f>
        <v>0</v>
      </c>
      <c r="AD69" s="48">
        <f>'Analitika nastave'!AE70</f>
        <v>0</v>
      </c>
      <c r="AE69" s="48">
        <f>'Analitika nastave'!AF70</f>
        <v>0</v>
      </c>
      <c r="AF69" s="204">
        <f>'Analitika nastave'!AG70</f>
        <v>0</v>
      </c>
      <c r="AG69" s="134" t="str">
        <f>'Analitika nastave'!AH70</f>
        <v>NE</v>
      </c>
      <c r="AH69" s="47">
        <f>'Analitika nastave'!AI70</f>
        <v>0</v>
      </c>
      <c r="AI69" s="48">
        <f>'Analitika nastave'!AJ70</f>
        <v>0</v>
      </c>
      <c r="AJ69" s="48">
        <f>'Analitika nastave'!AK70</f>
        <v>0</v>
      </c>
      <c r="AK69" s="48">
        <f>'Analitika nastave'!AL70</f>
        <v>0</v>
      </c>
      <c r="AL69" s="204">
        <f>'Analitika nastave'!AM70</f>
        <v>0</v>
      </c>
      <c r="AM69" s="134" t="str">
        <f>'Analitika nastave'!AN70</f>
        <v>NE</v>
      </c>
      <c r="AN69" s="47">
        <f>'Analitika nastave'!AO70</f>
        <v>0</v>
      </c>
      <c r="AO69" s="48">
        <f>'Analitika nastave'!AP70</f>
        <v>0</v>
      </c>
      <c r="AP69" s="48">
        <f>'Analitika nastave'!AQ70</f>
        <v>0</v>
      </c>
      <c r="AQ69" s="48">
        <f>'Analitika nastave'!AR70</f>
        <v>0</v>
      </c>
      <c r="AR69" s="204">
        <f>'Analitika nastave'!AS70</f>
        <v>0</v>
      </c>
      <c r="AS69" s="134" t="str">
        <f>'Analitika nastave'!AT70</f>
        <v>NE</v>
      </c>
      <c r="AT69" s="217">
        <f>'Analitika nastave'!AU70</f>
        <v>0</v>
      </c>
    </row>
    <row r="70" spans="1:46" ht="15.75" thickBot="1" x14ac:dyDescent="0.3">
      <c r="A70" s="222"/>
      <c r="B70" s="224"/>
      <c r="C70" s="51" t="str">
        <f>'Analitika nastave'!D71</f>
        <v>P</v>
      </c>
      <c r="D70" s="52">
        <f>'Analitika nastave'!E71</f>
        <v>0</v>
      </c>
      <c r="E70" s="52">
        <f>'Analitika nastave'!F71</f>
        <v>0</v>
      </c>
      <c r="F70" s="52">
        <f>'Analitika nastave'!G71</f>
        <v>0</v>
      </c>
      <c r="G70" s="52">
        <f>'Analitika nastave'!H71</f>
        <v>0</v>
      </c>
      <c r="H70" s="205"/>
      <c r="I70" s="206"/>
      <c r="J70" s="53">
        <f>'Analitika nastave'!K71</f>
        <v>0</v>
      </c>
      <c r="K70" s="52">
        <f>'Analitika nastave'!L71</f>
        <v>0</v>
      </c>
      <c r="L70" s="52">
        <f>'Analitika nastave'!M71</f>
        <v>0</v>
      </c>
      <c r="M70" s="52">
        <f>'Analitika nastave'!N71</f>
        <v>0</v>
      </c>
      <c r="N70" s="205"/>
      <c r="O70" s="206"/>
      <c r="P70" s="53">
        <f>'Analitika nastave'!Q71</f>
        <v>0</v>
      </c>
      <c r="Q70" s="52">
        <f>'Analitika nastave'!R71</f>
        <v>0</v>
      </c>
      <c r="R70" s="52">
        <f>'Analitika nastave'!S71</f>
        <v>0</v>
      </c>
      <c r="S70" s="52">
        <f>'Analitika nastave'!T71</f>
        <v>0</v>
      </c>
      <c r="T70" s="205"/>
      <c r="U70" s="206"/>
      <c r="V70" s="53">
        <f>'Analitika nastave'!W71</f>
        <v>0</v>
      </c>
      <c r="W70" s="52">
        <f>'Analitika nastave'!X71</f>
        <v>0</v>
      </c>
      <c r="X70" s="52">
        <f>'Analitika nastave'!Y71</f>
        <v>0</v>
      </c>
      <c r="Y70" s="52">
        <f>'Analitika nastave'!Z71</f>
        <v>0</v>
      </c>
      <c r="Z70" s="205"/>
      <c r="AA70" s="206"/>
      <c r="AB70" s="53">
        <f>'Analitika nastave'!AC71</f>
        <v>0</v>
      </c>
      <c r="AC70" s="52">
        <f>'Analitika nastave'!AD71</f>
        <v>0</v>
      </c>
      <c r="AD70" s="52">
        <f>'Analitika nastave'!AE71</f>
        <v>0</v>
      </c>
      <c r="AE70" s="52">
        <f>'Analitika nastave'!AF71</f>
        <v>0</v>
      </c>
      <c r="AF70" s="207"/>
      <c r="AG70" s="206"/>
      <c r="AH70" s="53">
        <f>'Analitika nastave'!AI71</f>
        <v>0</v>
      </c>
      <c r="AI70" s="52">
        <f>'Analitika nastave'!AJ71</f>
        <v>0</v>
      </c>
      <c r="AJ70" s="52">
        <f>'Analitika nastave'!AK71</f>
        <v>0</v>
      </c>
      <c r="AK70" s="52">
        <f>'Analitika nastave'!AL71</f>
        <v>0</v>
      </c>
      <c r="AL70" s="207"/>
      <c r="AM70" s="206"/>
      <c r="AN70" s="53">
        <f>'Analitika nastave'!AO71</f>
        <v>0</v>
      </c>
      <c r="AO70" s="52">
        <f>'Analitika nastave'!AP71</f>
        <v>0</v>
      </c>
      <c r="AP70" s="52">
        <f>'Analitika nastave'!AQ71</f>
        <v>0</v>
      </c>
      <c r="AQ70" s="52">
        <f>'Analitika nastave'!AR71</f>
        <v>0</v>
      </c>
      <c r="AR70" s="207"/>
      <c r="AS70" s="206"/>
      <c r="AT70" s="218"/>
    </row>
    <row r="71" spans="1:46" x14ac:dyDescent="0.25">
      <c r="A71" s="221">
        <v>33</v>
      </c>
      <c r="B71" s="223">
        <f>'Analitika nastave'!C72</f>
        <v>0</v>
      </c>
      <c r="C71" s="46" t="str">
        <f>'Analitika nastave'!D72</f>
        <v>B</v>
      </c>
      <c r="D71" s="47">
        <f>'Analitika nastave'!E72</f>
        <v>0</v>
      </c>
      <c r="E71" s="48">
        <f>'Analitika nastave'!F72</f>
        <v>0</v>
      </c>
      <c r="F71" s="48">
        <f>'Analitika nastave'!G72</f>
        <v>0</v>
      </c>
      <c r="G71" s="48">
        <f>'Analitika nastave'!H72</f>
        <v>0</v>
      </c>
      <c r="H71" s="204">
        <f>'Analitika nastave'!I72</f>
        <v>0</v>
      </c>
      <c r="I71" s="134" t="str">
        <f>'Analitika nastave'!J72</f>
        <v>NE</v>
      </c>
      <c r="J71" s="47">
        <f>'Analitika nastave'!K72</f>
        <v>0</v>
      </c>
      <c r="K71" s="48">
        <f>'Analitika nastave'!L72</f>
        <v>0</v>
      </c>
      <c r="L71" s="48">
        <f>'Analitika nastave'!M72</f>
        <v>0</v>
      </c>
      <c r="M71" s="48">
        <f>'Analitika nastave'!N72</f>
        <v>0</v>
      </c>
      <c r="N71" s="204">
        <f>'Analitika nastave'!O72</f>
        <v>0</v>
      </c>
      <c r="O71" s="134" t="str">
        <f>'Analitika nastave'!P72</f>
        <v>NE</v>
      </c>
      <c r="P71" s="47">
        <f>'Analitika nastave'!Q72</f>
        <v>0</v>
      </c>
      <c r="Q71" s="48">
        <f>'Analitika nastave'!R72</f>
        <v>0</v>
      </c>
      <c r="R71" s="48">
        <f>'Analitika nastave'!S72</f>
        <v>0</v>
      </c>
      <c r="S71" s="48">
        <f>'Analitika nastave'!T72</f>
        <v>0</v>
      </c>
      <c r="T71" s="204">
        <f>'Analitika nastave'!U72</f>
        <v>0</v>
      </c>
      <c r="U71" s="134" t="str">
        <f>'Analitika nastave'!V72</f>
        <v>NE</v>
      </c>
      <c r="V71" s="47">
        <f>'Analitika nastave'!W72</f>
        <v>0</v>
      </c>
      <c r="W71" s="48">
        <f>'Analitika nastave'!X72</f>
        <v>0</v>
      </c>
      <c r="X71" s="48">
        <f>'Analitika nastave'!Y72</f>
        <v>0</v>
      </c>
      <c r="Y71" s="48">
        <f>'Analitika nastave'!Z72</f>
        <v>0</v>
      </c>
      <c r="Z71" s="204">
        <f>'Analitika nastave'!AA72</f>
        <v>0</v>
      </c>
      <c r="AA71" s="134" t="str">
        <f>'Analitika nastave'!AB72</f>
        <v>NE</v>
      </c>
      <c r="AB71" s="47">
        <f>'Analitika nastave'!AC72</f>
        <v>0</v>
      </c>
      <c r="AC71" s="48">
        <f>'Analitika nastave'!AD72</f>
        <v>0</v>
      </c>
      <c r="AD71" s="48">
        <f>'Analitika nastave'!AE72</f>
        <v>0</v>
      </c>
      <c r="AE71" s="48">
        <f>'Analitika nastave'!AF72</f>
        <v>0</v>
      </c>
      <c r="AF71" s="204">
        <f>'Analitika nastave'!AG72</f>
        <v>0</v>
      </c>
      <c r="AG71" s="134" t="str">
        <f>'Analitika nastave'!AH72</f>
        <v>NE</v>
      </c>
      <c r="AH71" s="47">
        <f>'Analitika nastave'!AI72</f>
        <v>0</v>
      </c>
      <c r="AI71" s="48">
        <f>'Analitika nastave'!AJ72</f>
        <v>0</v>
      </c>
      <c r="AJ71" s="48">
        <f>'Analitika nastave'!AK72</f>
        <v>0</v>
      </c>
      <c r="AK71" s="48">
        <f>'Analitika nastave'!AL72</f>
        <v>0</v>
      </c>
      <c r="AL71" s="204">
        <f>'Analitika nastave'!AM72</f>
        <v>0</v>
      </c>
      <c r="AM71" s="134" t="str">
        <f>'Analitika nastave'!AN72</f>
        <v>NE</v>
      </c>
      <c r="AN71" s="47">
        <f>'Analitika nastave'!AO72</f>
        <v>0</v>
      </c>
      <c r="AO71" s="48">
        <f>'Analitika nastave'!AP72</f>
        <v>0</v>
      </c>
      <c r="AP71" s="48">
        <f>'Analitika nastave'!AQ72</f>
        <v>0</v>
      </c>
      <c r="AQ71" s="48">
        <f>'Analitika nastave'!AR72</f>
        <v>0</v>
      </c>
      <c r="AR71" s="204">
        <f>'Analitika nastave'!AS72</f>
        <v>0</v>
      </c>
      <c r="AS71" s="134" t="str">
        <f>'Analitika nastave'!AT72</f>
        <v>NE</v>
      </c>
      <c r="AT71" s="217">
        <f>'Analitika nastave'!AU72</f>
        <v>0</v>
      </c>
    </row>
    <row r="72" spans="1:46" ht="15.75" thickBot="1" x14ac:dyDescent="0.3">
      <c r="A72" s="222"/>
      <c r="B72" s="224"/>
      <c r="C72" s="51" t="str">
        <f>'Analitika nastave'!D73</f>
        <v>P</v>
      </c>
      <c r="D72" s="52">
        <f>'Analitika nastave'!E73</f>
        <v>0</v>
      </c>
      <c r="E72" s="52">
        <f>'Analitika nastave'!F73</f>
        <v>0</v>
      </c>
      <c r="F72" s="52">
        <f>'Analitika nastave'!G73</f>
        <v>0</v>
      </c>
      <c r="G72" s="52">
        <f>'Analitika nastave'!H73</f>
        <v>0</v>
      </c>
      <c r="H72" s="205"/>
      <c r="I72" s="206"/>
      <c r="J72" s="53">
        <f>'Analitika nastave'!K73</f>
        <v>0</v>
      </c>
      <c r="K72" s="52">
        <f>'Analitika nastave'!L73</f>
        <v>0</v>
      </c>
      <c r="L72" s="52">
        <f>'Analitika nastave'!M73</f>
        <v>0</v>
      </c>
      <c r="M72" s="52">
        <f>'Analitika nastave'!N73</f>
        <v>0</v>
      </c>
      <c r="N72" s="205"/>
      <c r="O72" s="206"/>
      <c r="P72" s="53">
        <f>'Analitika nastave'!Q73</f>
        <v>0</v>
      </c>
      <c r="Q72" s="52">
        <f>'Analitika nastave'!R73</f>
        <v>0</v>
      </c>
      <c r="R72" s="52">
        <f>'Analitika nastave'!S73</f>
        <v>0</v>
      </c>
      <c r="S72" s="52">
        <f>'Analitika nastave'!T73</f>
        <v>0</v>
      </c>
      <c r="T72" s="205"/>
      <c r="U72" s="206"/>
      <c r="V72" s="53">
        <f>'Analitika nastave'!W73</f>
        <v>0</v>
      </c>
      <c r="W72" s="52">
        <f>'Analitika nastave'!X73</f>
        <v>0</v>
      </c>
      <c r="X72" s="52">
        <f>'Analitika nastave'!Y73</f>
        <v>0</v>
      </c>
      <c r="Y72" s="52">
        <f>'Analitika nastave'!Z73</f>
        <v>0</v>
      </c>
      <c r="Z72" s="205"/>
      <c r="AA72" s="206"/>
      <c r="AB72" s="53">
        <f>'Analitika nastave'!AC73</f>
        <v>0</v>
      </c>
      <c r="AC72" s="52">
        <f>'Analitika nastave'!AD73</f>
        <v>0</v>
      </c>
      <c r="AD72" s="52">
        <f>'Analitika nastave'!AE73</f>
        <v>0</v>
      </c>
      <c r="AE72" s="52">
        <f>'Analitika nastave'!AF73</f>
        <v>0</v>
      </c>
      <c r="AF72" s="207"/>
      <c r="AG72" s="206"/>
      <c r="AH72" s="53">
        <f>'Analitika nastave'!AI73</f>
        <v>0</v>
      </c>
      <c r="AI72" s="52">
        <f>'Analitika nastave'!AJ73</f>
        <v>0</v>
      </c>
      <c r="AJ72" s="52">
        <f>'Analitika nastave'!AK73</f>
        <v>0</v>
      </c>
      <c r="AK72" s="52">
        <f>'Analitika nastave'!AL73</f>
        <v>0</v>
      </c>
      <c r="AL72" s="207"/>
      <c r="AM72" s="206"/>
      <c r="AN72" s="53">
        <f>'Analitika nastave'!AO73</f>
        <v>0</v>
      </c>
      <c r="AO72" s="52">
        <f>'Analitika nastave'!AP73</f>
        <v>0</v>
      </c>
      <c r="AP72" s="52">
        <f>'Analitika nastave'!AQ73</f>
        <v>0</v>
      </c>
      <c r="AQ72" s="52">
        <f>'Analitika nastave'!AR73</f>
        <v>0</v>
      </c>
      <c r="AR72" s="207"/>
      <c r="AS72" s="206"/>
      <c r="AT72" s="218"/>
    </row>
    <row r="73" spans="1:46" x14ac:dyDescent="0.25">
      <c r="A73" s="221">
        <v>34</v>
      </c>
      <c r="B73" s="223">
        <f>'Analitika nastave'!C74</f>
        <v>0</v>
      </c>
      <c r="C73" s="46" t="str">
        <f>'Analitika nastave'!D74</f>
        <v>B</v>
      </c>
      <c r="D73" s="47">
        <f>'Analitika nastave'!E74</f>
        <v>0</v>
      </c>
      <c r="E73" s="48">
        <f>'Analitika nastave'!F74</f>
        <v>0</v>
      </c>
      <c r="F73" s="48">
        <f>'Analitika nastave'!G74</f>
        <v>0</v>
      </c>
      <c r="G73" s="48">
        <f>'Analitika nastave'!H74</f>
        <v>0</v>
      </c>
      <c r="H73" s="204">
        <f>'Analitika nastave'!I74</f>
        <v>0</v>
      </c>
      <c r="I73" s="134" t="str">
        <f>'Analitika nastave'!J74</f>
        <v>NE</v>
      </c>
      <c r="J73" s="47">
        <f>'Analitika nastave'!K74</f>
        <v>0</v>
      </c>
      <c r="K73" s="48">
        <f>'Analitika nastave'!L74</f>
        <v>0</v>
      </c>
      <c r="L73" s="48">
        <f>'Analitika nastave'!M74</f>
        <v>0</v>
      </c>
      <c r="M73" s="48">
        <f>'Analitika nastave'!N74</f>
        <v>0</v>
      </c>
      <c r="N73" s="204">
        <f>'Analitika nastave'!O74</f>
        <v>0</v>
      </c>
      <c r="O73" s="134" t="str">
        <f>'Analitika nastave'!P74</f>
        <v>NE</v>
      </c>
      <c r="P73" s="47">
        <f>'Analitika nastave'!Q74</f>
        <v>0</v>
      </c>
      <c r="Q73" s="48">
        <f>'Analitika nastave'!R74</f>
        <v>0</v>
      </c>
      <c r="R73" s="48">
        <f>'Analitika nastave'!S74</f>
        <v>0</v>
      </c>
      <c r="S73" s="48">
        <f>'Analitika nastave'!T74</f>
        <v>0</v>
      </c>
      <c r="T73" s="204">
        <f>'Analitika nastave'!U74</f>
        <v>0</v>
      </c>
      <c r="U73" s="134" t="str">
        <f>'Analitika nastave'!V74</f>
        <v>NE</v>
      </c>
      <c r="V73" s="47">
        <f>'Analitika nastave'!W74</f>
        <v>0</v>
      </c>
      <c r="W73" s="48">
        <f>'Analitika nastave'!X74</f>
        <v>0</v>
      </c>
      <c r="X73" s="48">
        <f>'Analitika nastave'!Y74</f>
        <v>0</v>
      </c>
      <c r="Y73" s="48">
        <f>'Analitika nastave'!Z74</f>
        <v>0</v>
      </c>
      <c r="Z73" s="204">
        <f>'Analitika nastave'!AA74</f>
        <v>0</v>
      </c>
      <c r="AA73" s="134" t="str">
        <f>'Analitika nastave'!AB74</f>
        <v>NE</v>
      </c>
      <c r="AB73" s="47">
        <f>'Analitika nastave'!AC74</f>
        <v>0</v>
      </c>
      <c r="AC73" s="48">
        <f>'Analitika nastave'!AD74</f>
        <v>0</v>
      </c>
      <c r="AD73" s="48">
        <f>'Analitika nastave'!AE74</f>
        <v>0</v>
      </c>
      <c r="AE73" s="48">
        <f>'Analitika nastave'!AF74</f>
        <v>0</v>
      </c>
      <c r="AF73" s="204">
        <f>'Analitika nastave'!AG74</f>
        <v>0</v>
      </c>
      <c r="AG73" s="134" t="str">
        <f>'Analitika nastave'!AH74</f>
        <v>NE</v>
      </c>
      <c r="AH73" s="47">
        <f>'Analitika nastave'!AI74</f>
        <v>0</v>
      </c>
      <c r="AI73" s="48">
        <f>'Analitika nastave'!AJ74</f>
        <v>0</v>
      </c>
      <c r="AJ73" s="48">
        <f>'Analitika nastave'!AK74</f>
        <v>0</v>
      </c>
      <c r="AK73" s="48">
        <f>'Analitika nastave'!AL74</f>
        <v>0</v>
      </c>
      <c r="AL73" s="204">
        <f>'Analitika nastave'!AM74</f>
        <v>0</v>
      </c>
      <c r="AM73" s="134" t="str">
        <f>'Analitika nastave'!AN74</f>
        <v>NE</v>
      </c>
      <c r="AN73" s="47">
        <f>'Analitika nastave'!AO74</f>
        <v>0</v>
      </c>
      <c r="AO73" s="48">
        <f>'Analitika nastave'!AP74</f>
        <v>0</v>
      </c>
      <c r="AP73" s="48">
        <f>'Analitika nastave'!AQ74</f>
        <v>0</v>
      </c>
      <c r="AQ73" s="48">
        <f>'Analitika nastave'!AR74</f>
        <v>0</v>
      </c>
      <c r="AR73" s="204">
        <f>'Analitika nastave'!AS74</f>
        <v>0</v>
      </c>
      <c r="AS73" s="134" t="str">
        <f>'Analitika nastave'!AT74</f>
        <v>NE</v>
      </c>
      <c r="AT73" s="217">
        <f>'Analitika nastave'!AU74</f>
        <v>0</v>
      </c>
    </row>
    <row r="74" spans="1:46" ht="15.75" thickBot="1" x14ac:dyDescent="0.3">
      <c r="A74" s="222"/>
      <c r="B74" s="224"/>
      <c r="C74" s="51" t="str">
        <f>'Analitika nastave'!D75</f>
        <v>P</v>
      </c>
      <c r="D74" s="52">
        <f>'Analitika nastave'!E75</f>
        <v>0</v>
      </c>
      <c r="E74" s="52">
        <f>'Analitika nastave'!F75</f>
        <v>0</v>
      </c>
      <c r="F74" s="52">
        <f>'Analitika nastave'!G75</f>
        <v>0</v>
      </c>
      <c r="G74" s="52">
        <f>'Analitika nastave'!H75</f>
        <v>0</v>
      </c>
      <c r="H74" s="205"/>
      <c r="I74" s="206"/>
      <c r="J74" s="53">
        <f>'Analitika nastave'!K75</f>
        <v>0</v>
      </c>
      <c r="K74" s="52">
        <f>'Analitika nastave'!L75</f>
        <v>0</v>
      </c>
      <c r="L74" s="52">
        <f>'Analitika nastave'!M75</f>
        <v>0</v>
      </c>
      <c r="M74" s="52">
        <f>'Analitika nastave'!N75</f>
        <v>0</v>
      </c>
      <c r="N74" s="205"/>
      <c r="O74" s="206"/>
      <c r="P74" s="53">
        <f>'Analitika nastave'!Q75</f>
        <v>0</v>
      </c>
      <c r="Q74" s="52">
        <f>'Analitika nastave'!R75</f>
        <v>0</v>
      </c>
      <c r="R74" s="52">
        <f>'Analitika nastave'!S75</f>
        <v>0</v>
      </c>
      <c r="S74" s="52">
        <f>'Analitika nastave'!T75</f>
        <v>0</v>
      </c>
      <c r="T74" s="205"/>
      <c r="U74" s="206"/>
      <c r="V74" s="53">
        <f>'Analitika nastave'!W75</f>
        <v>0</v>
      </c>
      <c r="W74" s="52">
        <f>'Analitika nastave'!X75</f>
        <v>0</v>
      </c>
      <c r="X74" s="52">
        <f>'Analitika nastave'!Y75</f>
        <v>0</v>
      </c>
      <c r="Y74" s="52">
        <f>'Analitika nastave'!Z75</f>
        <v>0</v>
      </c>
      <c r="Z74" s="205"/>
      <c r="AA74" s="206"/>
      <c r="AB74" s="53">
        <f>'Analitika nastave'!AC75</f>
        <v>0</v>
      </c>
      <c r="AC74" s="52">
        <f>'Analitika nastave'!AD75</f>
        <v>0</v>
      </c>
      <c r="AD74" s="52">
        <f>'Analitika nastave'!AE75</f>
        <v>0</v>
      </c>
      <c r="AE74" s="52">
        <f>'Analitika nastave'!AF75</f>
        <v>0</v>
      </c>
      <c r="AF74" s="207"/>
      <c r="AG74" s="206"/>
      <c r="AH74" s="53">
        <f>'Analitika nastave'!AI75</f>
        <v>0</v>
      </c>
      <c r="AI74" s="52">
        <f>'Analitika nastave'!AJ75</f>
        <v>0</v>
      </c>
      <c r="AJ74" s="52">
        <f>'Analitika nastave'!AK75</f>
        <v>0</v>
      </c>
      <c r="AK74" s="52">
        <f>'Analitika nastave'!AL75</f>
        <v>0</v>
      </c>
      <c r="AL74" s="207"/>
      <c r="AM74" s="206"/>
      <c r="AN74" s="53">
        <f>'Analitika nastave'!AO75</f>
        <v>0</v>
      </c>
      <c r="AO74" s="52">
        <f>'Analitika nastave'!AP75</f>
        <v>0</v>
      </c>
      <c r="AP74" s="52">
        <f>'Analitika nastave'!AQ75</f>
        <v>0</v>
      </c>
      <c r="AQ74" s="52">
        <f>'Analitika nastave'!AR75</f>
        <v>0</v>
      </c>
      <c r="AR74" s="207"/>
      <c r="AS74" s="206"/>
      <c r="AT74" s="218"/>
    </row>
    <row r="75" spans="1:46" x14ac:dyDescent="0.25">
      <c r="A75" s="221">
        <v>35</v>
      </c>
      <c r="B75" s="223">
        <f>'Analitika nastave'!C76</f>
        <v>0</v>
      </c>
      <c r="C75" s="46" t="str">
        <f>'Analitika nastave'!D76</f>
        <v>B</v>
      </c>
      <c r="D75" s="47">
        <f>'Analitika nastave'!E76</f>
        <v>0</v>
      </c>
      <c r="E75" s="48">
        <f>'Analitika nastave'!F76</f>
        <v>0</v>
      </c>
      <c r="F75" s="48">
        <f>'Analitika nastave'!G76</f>
        <v>0</v>
      </c>
      <c r="G75" s="48">
        <f>'Analitika nastave'!H76</f>
        <v>0</v>
      </c>
      <c r="H75" s="204">
        <f>'Analitika nastave'!I76</f>
        <v>0</v>
      </c>
      <c r="I75" s="134" t="str">
        <f>'Analitika nastave'!J76</f>
        <v>NE</v>
      </c>
      <c r="J75" s="47">
        <f>'Analitika nastave'!K76</f>
        <v>0</v>
      </c>
      <c r="K75" s="48">
        <f>'Analitika nastave'!L76</f>
        <v>0</v>
      </c>
      <c r="L75" s="48">
        <f>'Analitika nastave'!M76</f>
        <v>0</v>
      </c>
      <c r="M75" s="48">
        <f>'Analitika nastave'!N76</f>
        <v>0</v>
      </c>
      <c r="N75" s="204">
        <f>'Analitika nastave'!O76</f>
        <v>0</v>
      </c>
      <c r="O75" s="134" t="str">
        <f>'Analitika nastave'!P76</f>
        <v>NE</v>
      </c>
      <c r="P75" s="47">
        <f>'Analitika nastave'!Q76</f>
        <v>0</v>
      </c>
      <c r="Q75" s="48">
        <f>'Analitika nastave'!R76</f>
        <v>0</v>
      </c>
      <c r="R75" s="48">
        <f>'Analitika nastave'!S76</f>
        <v>0</v>
      </c>
      <c r="S75" s="48">
        <f>'Analitika nastave'!T76</f>
        <v>0</v>
      </c>
      <c r="T75" s="204">
        <f>'Analitika nastave'!U76</f>
        <v>0</v>
      </c>
      <c r="U75" s="134" t="str">
        <f>'Analitika nastave'!V76</f>
        <v>NE</v>
      </c>
      <c r="V75" s="47">
        <f>'Analitika nastave'!W76</f>
        <v>0</v>
      </c>
      <c r="W75" s="48">
        <f>'Analitika nastave'!X76</f>
        <v>0</v>
      </c>
      <c r="X75" s="48">
        <f>'Analitika nastave'!Y76</f>
        <v>0</v>
      </c>
      <c r="Y75" s="48">
        <f>'Analitika nastave'!Z76</f>
        <v>0</v>
      </c>
      <c r="Z75" s="204">
        <f>'Analitika nastave'!AA76</f>
        <v>0</v>
      </c>
      <c r="AA75" s="134" t="str">
        <f>'Analitika nastave'!AB76</f>
        <v>NE</v>
      </c>
      <c r="AB75" s="47">
        <f>'Analitika nastave'!AC76</f>
        <v>0</v>
      </c>
      <c r="AC75" s="48">
        <f>'Analitika nastave'!AD76</f>
        <v>0</v>
      </c>
      <c r="AD75" s="48">
        <f>'Analitika nastave'!AE76</f>
        <v>0</v>
      </c>
      <c r="AE75" s="48">
        <f>'Analitika nastave'!AF76</f>
        <v>0</v>
      </c>
      <c r="AF75" s="204">
        <f>'Analitika nastave'!AG76</f>
        <v>0</v>
      </c>
      <c r="AG75" s="134" t="str">
        <f>'Analitika nastave'!AH76</f>
        <v>NE</v>
      </c>
      <c r="AH75" s="47">
        <f>'Analitika nastave'!AI76</f>
        <v>0</v>
      </c>
      <c r="AI75" s="48">
        <f>'Analitika nastave'!AJ76</f>
        <v>0</v>
      </c>
      <c r="AJ75" s="48">
        <f>'Analitika nastave'!AK76</f>
        <v>0</v>
      </c>
      <c r="AK75" s="48">
        <f>'Analitika nastave'!AL76</f>
        <v>0</v>
      </c>
      <c r="AL75" s="204">
        <f>'Analitika nastave'!AM76</f>
        <v>0</v>
      </c>
      <c r="AM75" s="134" t="str">
        <f>'Analitika nastave'!AN76</f>
        <v>NE</v>
      </c>
      <c r="AN75" s="47">
        <f>'Analitika nastave'!AO76</f>
        <v>0</v>
      </c>
      <c r="AO75" s="48">
        <f>'Analitika nastave'!AP76</f>
        <v>0</v>
      </c>
      <c r="AP75" s="48">
        <f>'Analitika nastave'!AQ76</f>
        <v>0</v>
      </c>
      <c r="AQ75" s="48">
        <f>'Analitika nastave'!AR76</f>
        <v>0</v>
      </c>
      <c r="AR75" s="204">
        <f>'Analitika nastave'!AS76</f>
        <v>0</v>
      </c>
      <c r="AS75" s="134" t="str">
        <f>'Analitika nastave'!AT76</f>
        <v>NE</v>
      </c>
      <c r="AT75" s="217">
        <f>'Analitika nastave'!AU76</f>
        <v>0</v>
      </c>
    </row>
    <row r="76" spans="1:46" ht="15.75" thickBot="1" x14ac:dyDescent="0.3">
      <c r="A76" s="222"/>
      <c r="B76" s="224"/>
      <c r="C76" s="51" t="str">
        <f>'Analitika nastave'!D77</f>
        <v>P</v>
      </c>
      <c r="D76" s="52">
        <f>'Analitika nastave'!E77</f>
        <v>0</v>
      </c>
      <c r="E76" s="52">
        <f>'Analitika nastave'!F77</f>
        <v>0</v>
      </c>
      <c r="F76" s="52">
        <f>'Analitika nastave'!G77</f>
        <v>0</v>
      </c>
      <c r="G76" s="52">
        <f>'Analitika nastave'!H77</f>
        <v>0</v>
      </c>
      <c r="H76" s="205"/>
      <c r="I76" s="206"/>
      <c r="J76" s="53">
        <f>'Analitika nastave'!K77</f>
        <v>0</v>
      </c>
      <c r="K76" s="52">
        <f>'Analitika nastave'!L77</f>
        <v>0</v>
      </c>
      <c r="L76" s="52">
        <f>'Analitika nastave'!M77</f>
        <v>0</v>
      </c>
      <c r="M76" s="52">
        <f>'Analitika nastave'!N77</f>
        <v>0</v>
      </c>
      <c r="N76" s="205"/>
      <c r="O76" s="206"/>
      <c r="P76" s="53">
        <f>'Analitika nastave'!Q77</f>
        <v>0</v>
      </c>
      <c r="Q76" s="52">
        <f>'Analitika nastave'!R77</f>
        <v>0</v>
      </c>
      <c r="R76" s="52">
        <f>'Analitika nastave'!S77</f>
        <v>0</v>
      </c>
      <c r="S76" s="52">
        <f>'Analitika nastave'!T77</f>
        <v>0</v>
      </c>
      <c r="T76" s="205"/>
      <c r="U76" s="206"/>
      <c r="V76" s="53">
        <f>'Analitika nastave'!W77</f>
        <v>0</v>
      </c>
      <c r="W76" s="52">
        <f>'Analitika nastave'!X77</f>
        <v>0</v>
      </c>
      <c r="X76" s="52">
        <f>'Analitika nastave'!Y77</f>
        <v>0</v>
      </c>
      <c r="Y76" s="52">
        <f>'Analitika nastave'!Z77</f>
        <v>0</v>
      </c>
      <c r="Z76" s="205"/>
      <c r="AA76" s="206"/>
      <c r="AB76" s="53">
        <f>'Analitika nastave'!AC77</f>
        <v>0</v>
      </c>
      <c r="AC76" s="52">
        <f>'Analitika nastave'!AD77</f>
        <v>0</v>
      </c>
      <c r="AD76" s="52">
        <f>'Analitika nastave'!AE77</f>
        <v>0</v>
      </c>
      <c r="AE76" s="52">
        <f>'Analitika nastave'!AF77</f>
        <v>0</v>
      </c>
      <c r="AF76" s="207"/>
      <c r="AG76" s="206"/>
      <c r="AH76" s="53">
        <f>'Analitika nastave'!AI77</f>
        <v>0</v>
      </c>
      <c r="AI76" s="52">
        <f>'Analitika nastave'!AJ77</f>
        <v>0</v>
      </c>
      <c r="AJ76" s="52">
        <f>'Analitika nastave'!AK77</f>
        <v>0</v>
      </c>
      <c r="AK76" s="52">
        <f>'Analitika nastave'!AL77</f>
        <v>0</v>
      </c>
      <c r="AL76" s="207"/>
      <c r="AM76" s="206"/>
      <c r="AN76" s="53">
        <f>'Analitika nastave'!AO77</f>
        <v>0</v>
      </c>
      <c r="AO76" s="52">
        <f>'Analitika nastave'!AP77</f>
        <v>0</v>
      </c>
      <c r="AP76" s="52">
        <f>'Analitika nastave'!AQ77</f>
        <v>0</v>
      </c>
      <c r="AQ76" s="52">
        <f>'Analitika nastave'!AR77</f>
        <v>0</v>
      </c>
      <c r="AR76" s="207"/>
      <c r="AS76" s="206"/>
      <c r="AT76" s="218"/>
    </row>
    <row r="77" spans="1:46" x14ac:dyDescent="0.25">
      <c r="A77" s="221">
        <v>36</v>
      </c>
      <c r="B77" s="223">
        <f>'Analitika nastave'!C78</f>
        <v>0</v>
      </c>
      <c r="C77" s="46" t="str">
        <f>'Analitika nastave'!D78</f>
        <v>B</v>
      </c>
      <c r="D77" s="47">
        <f>'Analitika nastave'!E78</f>
        <v>0</v>
      </c>
      <c r="E77" s="48">
        <f>'Analitika nastave'!F78</f>
        <v>0</v>
      </c>
      <c r="F77" s="48">
        <f>'Analitika nastave'!G78</f>
        <v>0</v>
      </c>
      <c r="G77" s="48">
        <f>'Analitika nastave'!H78</f>
        <v>0</v>
      </c>
      <c r="H77" s="204">
        <f>'Analitika nastave'!I78</f>
        <v>0</v>
      </c>
      <c r="I77" s="134" t="str">
        <f>'Analitika nastave'!J78</f>
        <v>NE</v>
      </c>
      <c r="J77" s="47">
        <f>'Analitika nastave'!K78</f>
        <v>0</v>
      </c>
      <c r="K77" s="48">
        <f>'Analitika nastave'!L78</f>
        <v>0</v>
      </c>
      <c r="L77" s="48">
        <f>'Analitika nastave'!M78</f>
        <v>0</v>
      </c>
      <c r="M77" s="48">
        <f>'Analitika nastave'!N78</f>
        <v>0</v>
      </c>
      <c r="N77" s="204">
        <f>'Analitika nastave'!O78</f>
        <v>0</v>
      </c>
      <c r="O77" s="134" t="str">
        <f>'Analitika nastave'!P78</f>
        <v>NE</v>
      </c>
      <c r="P77" s="47">
        <f>'Analitika nastave'!Q78</f>
        <v>0</v>
      </c>
      <c r="Q77" s="48">
        <f>'Analitika nastave'!R78</f>
        <v>0</v>
      </c>
      <c r="R77" s="48">
        <f>'Analitika nastave'!S78</f>
        <v>0</v>
      </c>
      <c r="S77" s="48">
        <f>'Analitika nastave'!T78</f>
        <v>0</v>
      </c>
      <c r="T77" s="204">
        <f>'Analitika nastave'!U78</f>
        <v>0</v>
      </c>
      <c r="U77" s="134" t="str">
        <f>'Analitika nastave'!V78</f>
        <v>NE</v>
      </c>
      <c r="V77" s="47">
        <f>'Analitika nastave'!W78</f>
        <v>0</v>
      </c>
      <c r="W77" s="48">
        <f>'Analitika nastave'!X78</f>
        <v>0</v>
      </c>
      <c r="X77" s="48">
        <f>'Analitika nastave'!Y78</f>
        <v>0</v>
      </c>
      <c r="Y77" s="48">
        <f>'Analitika nastave'!Z78</f>
        <v>0</v>
      </c>
      <c r="Z77" s="204">
        <f>'Analitika nastave'!AA78</f>
        <v>0</v>
      </c>
      <c r="AA77" s="134" t="str">
        <f>'Analitika nastave'!AB78</f>
        <v>NE</v>
      </c>
      <c r="AB77" s="47">
        <f>'Analitika nastave'!AC78</f>
        <v>0</v>
      </c>
      <c r="AC77" s="48">
        <f>'Analitika nastave'!AD78</f>
        <v>0</v>
      </c>
      <c r="AD77" s="48">
        <f>'Analitika nastave'!AE78</f>
        <v>0</v>
      </c>
      <c r="AE77" s="48">
        <f>'Analitika nastave'!AF78</f>
        <v>0</v>
      </c>
      <c r="AF77" s="204">
        <f>'Analitika nastave'!AG78</f>
        <v>0</v>
      </c>
      <c r="AG77" s="134" t="str">
        <f>'Analitika nastave'!AH78</f>
        <v>NE</v>
      </c>
      <c r="AH77" s="47">
        <f>'Analitika nastave'!AI78</f>
        <v>0</v>
      </c>
      <c r="AI77" s="48">
        <f>'Analitika nastave'!AJ78</f>
        <v>0</v>
      </c>
      <c r="AJ77" s="48">
        <f>'Analitika nastave'!AK78</f>
        <v>0</v>
      </c>
      <c r="AK77" s="48">
        <f>'Analitika nastave'!AL78</f>
        <v>0</v>
      </c>
      <c r="AL77" s="204">
        <f>'Analitika nastave'!AM78</f>
        <v>0</v>
      </c>
      <c r="AM77" s="134" t="str">
        <f>'Analitika nastave'!AN78</f>
        <v>NE</v>
      </c>
      <c r="AN77" s="47">
        <f>'Analitika nastave'!AO78</f>
        <v>0</v>
      </c>
      <c r="AO77" s="48">
        <f>'Analitika nastave'!AP78</f>
        <v>0</v>
      </c>
      <c r="AP77" s="48">
        <f>'Analitika nastave'!AQ78</f>
        <v>0</v>
      </c>
      <c r="AQ77" s="48">
        <f>'Analitika nastave'!AR78</f>
        <v>0</v>
      </c>
      <c r="AR77" s="204">
        <f>'Analitika nastave'!AS78</f>
        <v>0</v>
      </c>
      <c r="AS77" s="134" t="str">
        <f>'Analitika nastave'!AT78</f>
        <v>NE</v>
      </c>
      <c r="AT77" s="217">
        <f>'Analitika nastave'!AU78</f>
        <v>0</v>
      </c>
    </row>
    <row r="78" spans="1:46" ht="15.75" thickBot="1" x14ac:dyDescent="0.3">
      <c r="A78" s="222"/>
      <c r="B78" s="224"/>
      <c r="C78" s="51" t="str">
        <f>'Analitika nastave'!D79</f>
        <v>P</v>
      </c>
      <c r="D78" s="52">
        <f>'Analitika nastave'!E79</f>
        <v>0</v>
      </c>
      <c r="E78" s="52">
        <f>'Analitika nastave'!F79</f>
        <v>0</v>
      </c>
      <c r="F78" s="52">
        <f>'Analitika nastave'!G79</f>
        <v>0</v>
      </c>
      <c r="G78" s="52">
        <f>'Analitika nastave'!H79</f>
        <v>0</v>
      </c>
      <c r="H78" s="205"/>
      <c r="I78" s="206"/>
      <c r="J78" s="53">
        <f>'Analitika nastave'!K79</f>
        <v>0</v>
      </c>
      <c r="K78" s="52">
        <f>'Analitika nastave'!L79</f>
        <v>0</v>
      </c>
      <c r="L78" s="52">
        <f>'Analitika nastave'!M79</f>
        <v>0</v>
      </c>
      <c r="M78" s="52">
        <f>'Analitika nastave'!N79</f>
        <v>0</v>
      </c>
      <c r="N78" s="205"/>
      <c r="O78" s="206"/>
      <c r="P78" s="53">
        <f>'Analitika nastave'!Q79</f>
        <v>0</v>
      </c>
      <c r="Q78" s="52">
        <f>'Analitika nastave'!R79</f>
        <v>0</v>
      </c>
      <c r="R78" s="52">
        <f>'Analitika nastave'!S79</f>
        <v>0</v>
      </c>
      <c r="S78" s="52">
        <f>'Analitika nastave'!T79</f>
        <v>0</v>
      </c>
      <c r="T78" s="205"/>
      <c r="U78" s="206"/>
      <c r="V78" s="53">
        <f>'Analitika nastave'!W79</f>
        <v>0</v>
      </c>
      <c r="W78" s="52">
        <f>'Analitika nastave'!X79</f>
        <v>0</v>
      </c>
      <c r="X78" s="52">
        <f>'Analitika nastave'!Y79</f>
        <v>0</v>
      </c>
      <c r="Y78" s="52">
        <f>'Analitika nastave'!Z79</f>
        <v>0</v>
      </c>
      <c r="Z78" s="205"/>
      <c r="AA78" s="206"/>
      <c r="AB78" s="53">
        <f>'Analitika nastave'!AC79</f>
        <v>0</v>
      </c>
      <c r="AC78" s="52">
        <f>'Analitika nastave'!AD79</f>
        <v>0</v>
      </c>
      <c r="AD78" s="52">
        <f>'Analitika nastave'!AE79</f>
        <v>0</v>
      </c>
      <c r="AE78" s="52">
        <f>'Analitika nastave'!AF79</f>
        <v>0</v>
      </c>
      <c r="AF78" s="207"/>
      <c r="AG78" s="206"/>
      <c r="AH78" s="53">
        <f>'Analitika nastave'!AI79</f>
        <v>0</v>
      </c>
      <c r="AI78" s="52">
        <f>'Analitika nastave'!AJ79</f>
        <v>0</v>
      </c>
      <c r="AJ78" s="52">
        <f>'Analitika nastave'!AK79</f>
        <v>0</v>
      </c>
      <c r="AK78" s="52">
        <f>'Analitika nastave'!AL79</f>
        <v>0</v>
      </c>
      <c r="AL78" s="207"/>
      <c r="AM78" s="206"/>
      <c r="AN78" s="53">
        <f>'Analitika nastave'!AO79</f>
        <v>0</v>
      </c>
      <c r="AO78" s="52">
        <f>'Analitika nastave'!AP79</f>
        <v>0</v>
      </c>
      <c r="AP78" s="52">
        <f>'Analitika nastave'!AQ79</f>
        <v>0</v>
      </c>
      <c r="AQ78" s="52">
        <f>'Analitika nastave'!AR79</f>
        <v>0</v>
      </c>
      <c r="AR78" s="207"/>
      <c r="AS78" s="206"/>
      <c r="AT78" s="218"/>
    </row>
    <row r="79" spans="1:46" x14ac:dyDescent="0.25">
      <c r="A79" s="221">
        <v>37</v>
      </c>
      <c r="B79" s="223">
        <f>'Analitika nastave'!C80</f>
        <v>0</v>
      </c>
      <c r="C79" s="46" t="str">
        <f>'Analitika nastave'!D80</f>
        <v>B</v>
      </c>
      <c r="D79" s="47">
        <f>'Analitika nastave'!E80</f>
        <v>0</v>
      </c>
      <c r="E79" s="48">
        <f>'Analitika nastave'!F80</f>
        <v>0</v>
      </c>
      <c r="F79" s="48">
        <f>'Analitika nastave'!G80</f>
        <v>0</v>
      </c>
      <c r="G79" s="48">
        <f>'Analitika nastave'!H80</f>
        <v>0</v>
      </c>
      <c r="H79" s="204">
        <f>'Analitika nastave'!I80</f>
        <v>0</v>
      </c>
      <c r="I79" s="134" t="str">
        <f>'Analitika nastave'!J80</f>
        <v>NE</v>
      </c>
      <c r="J79" s="47">
        <f>'Analitika nastave'!K80</f>
        <v>0</v>
      </c>
      <c r="K79" s="48">
        <f>'Analitika nastave'!L80</f>
        <v>0</v>
      </c>
      <c r="L79" s="48">
        <f>'Analitika nastave'!M80</f>
        <v>0</v>
      </c>
      <c r="M79" s="48">
        <f>'Analitika nastave'!N80</f>
        <v>0</v>
      </c>
      <c r="N79" s="204">
        <f>'Analitika nastave'!O80</f>
        <v>0</v>
      </c>
      <c r="O79" s="134" t="str">
        <f>'Analitika nastave'!P80</f>
        <v>NE</v>
      </c>
      <c r="P79" s="47">
        <f>'Analitika nastave'!Q80</f>
        <v>0</v>
      </c>
      <c r="Q79" s="48">
        <f>'Analitika nastave'!R80</f>
        <v>0</v>
      </c>
      <c r="R79" s="48">
        <f>'Analitika nastave'!S80</f>
        <v>0</v>
      </c>
      <c r="S79" s="48">
        <f>'Analitika nastave'!T80</f>
        <v>0</v>
      </c>
      <c r="T79" s="204">
        <f>'Analitika nastave'!U80</f>
        <v>0</v>
      </c>
      <c r="U79" s="134" t="str">
        <f>'Analitika nastave'!V80</f>
        <v>NE</v>
      </c>
      <c r="V79" s="47">
        <f>'Analitika nastave'!W80</f>
        <v>0</v>
      </c>
      <c r="W79" s="48">
        <f>'Analitika nastave'!X80</f>
        <v>0</v>
      </c>
      <c r="X79" s="48">
        <f>'Analitika nastave'!Y80</f>
        <v>0</v>
      </c>
      <c r="Y79" s="48">
        <f>'Analitika nastave'!Z80</f>
        <v>0</v>
      </c>
      <c r="Z79" s="204">
        <f>'Analitika nastave'!AA80</f>
        <v>0</v>
      </c>
      <c r="AA79" s="134" t="str">
        <f>'Analitika nastave'!AB80</f>
        <v>NE</v>
      </c>
      <c r="AB79" s="47">
        <f>'Analitika nastave'!AC80</f>
        <v>0</v>
      </c>
      <c r="AC79" s="48">
        <f>'Analitika nastave'!AD80</f>
        <v>0</v>
      </c>
      <c r="AD79" s="48">
        <f>'Analitika nastave'!AE80</f>
        <v>0</v>
      </c>
      <c r="AE79" s="48">
        <f>'Analitika nastave'!AF80</f>
        <v>0</v>
      </c>
      <c r="AF79" s="204">
        <f>'Analitika nastave'!AG80</f>
        <v>0</v>
      </c>
      <c r="AG79" s="134" t="str">
        <f>'Analitika nastave'!AH80</f>
        <v>NE</v>
      </c>
      <c r="AH79" s="47">
        <f>'Analitika nastave'!AI80</f>
        <v>0</v>
      </c>
      <c r="AI79" s="48">
        <f>'Analitika nastave'!AJ80</f>
        <v>0</v>
      </c>
      <c r="AJ79" s="48">
        <f>'Analitika nastave'!AK80</f>
        <v>0</v>
      </c>
      <c r="AK79" s="48">
        <f>'Analitika nastave'!AL80</f>
        <v>0</v>
      </c>
      <c r="AL79" s="204">
        <f>'Analitika nastave'!AM80</f>
        <v>0</v>
      </c>
      <c r="AM79" s="134" t="str">
        <f>'Analitika nastave'!AN80</f>
        <v>NE</v>
      </c>
      <c r="AN79" s="47">
        <f>'Analitika nastave'!AO80</f>
        <v>0</v>
      </c>
      <c r="AO79" s="48">
        <f>'Analitika nastave'!AP80</f>
        <v>0</v>
      </c>
      <c r="AP79" s="48">
        <f>'Analitika nastave'!AQ80</f>
        <v>0</v>
      </c>
      <c r="AQ79" s="48">
        <f>'Analitika nastave'!AR80</f>
        <v>0</v>
      </c>
      <c r="AR79" s="204">
        <f>'Analitika nastave'!AS80</f>
        <v>0</v>
      </c>
      <c r="AS79" s="134" t="str">
        <f>'Analitika nastave'!AT80</f>
        <v>NE</v>
      </c>
      <c r="AT79" s="217">
        <f>'Analitika nastave'!AU80</f>
        <v>0</v>
      </c>
    </row>
    <row r="80" spans="1:46" ht="15.75" thickBot="1" x14ac:dyDescent="0.3">
      <c r="A80" s="222"/>
      <c r="B80" s="224"/>
      <c r="C80" s="51" t="str">
        <f>'Analitika nastave'!D81</f>
        <v>P</v>
      </c>
      <c r="D80" s="52">
        <f>'Analitika nastave'!E81</f>
        <v>0</v>
      </c>
      <c r="E80" s="52">
        <f>'Analitika nastave'!F81</f>
        <v>0</v>
      </c>
      <c r="F80" s="52">
        <f>'Analitika nastave'!G81</f>
        <v>0</v>
      </c>
      <c r="G80" s="52">
        <f>'Analitika nastave'!H81</f>
        <v>0</v>
      </c>
      <c r="H80" s="205"/>
      <c r="I80" s="206"/>
      <c r="J80" s="53">
        <f>'Analitika nastave'!K81</f>
        <v>0</v>
      </c>
      <c r="K80" s="52">
        <f>'Analitika nastave'!L81</f>
        <v>0</v>
      </c>
      <c r="L80" s="52">
        <f>'Analitika nastave'!M81</f>
        <v>0</v>
      </c>
      <c r="M80" s="52">
        <f>'Analitika nastave'!N81</f>
        <v>0</v>
      </c>
      <c r="N80" s="205"/>
      <c r="O80" s="206"/>
      <c r="P80" s="53">
        <f>'Analitika nastave'!Q81</f>
        <v>0</v>
      </c>
      <c r="Q80" s="52">
        <f>'Analitika nastave'!R81</f>
        <v>0</v>
      </c>
      <c r="R80" s="52">
        <f>'Analitika nastave'!S81</f>
        <v>0</v>
      </c>
      <c r="S80" s="52">
        <f>'Analitika nastave'!T81</f>
        <v>0</v>
      </c>
      <c r="T80" s="205"/>
      <c r="U80" s="206"/>
      <c r="V80" s="53">
        <f>'Analitika nastave'!W81</f>
        <v>0</v>
      </c>
      <c r="W80" s="52">
        <f>'Analitika nastave'!X81</f>
        <v>0</v>
      </c>
      <c r="X80" s="52">
        <f>'Analitika nastave'!Y81</f>
        <v>0</v>
      </c>
      <c r="Y80" s="52">
        <f>'Analitika nastave'!Z81</f>
        <v>0</v>
      </c>
      <c r="Z80" s="205"/>
      <c r="AA80" s="206"/>
      <c r="AB80" s="53">
        <f>'Analitika nastave'!AC81</f>
        <v>0</v>
      </c>
      <c r="AC80" s="52">
        <f>'Analitika nastave'!AD81</f>
        <v>0</v>
      </c>
      <c r="AD80" s="52">
        <f>'Analitika nastave'!AE81</f>
        <v>0</v>
      </c>
      <c r="AE80" s="52">
        <f>'Analitika nastave'!AF81</f>
        <v>0</v>
      </c>
      <c r="AF80" s="207"/>
      <c r="AG80" s="206"/>
      <c r="AH80" s="53">
        <f>'Analitika nastave'!AI81</f>
        <v>0</v>
      </c>
      <c r="AI80" s="52">
        <f>'Analitika nastave'!AJ81</f>
        <v>0</v>
      </c>
      <c r="AJ80" s="52">
        <f>'Analitika nastave'!AK81</f>
        <v>0</v>
      </c>
      <c r="AK80" s="52">
        <f>'Analitika nastave'!AL81</f>
        <v>0</v>
      </c>
      <c r="AL80" s="207"/>
      <c r="AM80" s="206"/>
      <c r="AN80" s="53">
        <f>'Analitika nastave'!AO81</f>
        <v>0</v>
      </c>
      <c r="AO80" s="52">
        <f>'Analitika nastave'!AP81</f>
        <v>0</v>
      </c>
      <c r="AP80" s="52">
        <f>'Analitika nastave'!AQ81</f>
        <v>0</v>
      </c>
      <c r="AQ80" s="52">
        <f>'Analitika nastave'!AR81</f>
        <v>0</v>
      </c>
      <c r="AR80" s="207"/>
      <c r="AS80" s="206"/>
      <c r="AT80" s="218"/>
    </row>
    <row r="81" spans="1:46" x14ac:dyDescent="0.25">
      <c r="A81" s="221">
        <v>38</v>
      </c>
      <c r="B81" s="223">
        <f>'Analitika nastave'!C82</f>
        <v>0</v>
      </c>
      <c r="C81" s="46" t="str">
        <f>'Analitika nastave'!D82</f>
        <v>B</v>
      </c>
      <c r="D81" s="47">
        <f>'Analitika nastave'!E82</f>
        <v>0</v>
      </c>
      <c r="E81" s="48">
        <f>'Analitika nastave'!F82</f>
        <v>0</v>
      </c>
      <c r="F81" s="48">
        <f>'Analitika nastave'!G82</f>
        <v>0</v>
      </c>
      <c r="G81" s="48">
        <f>'Analitika nastave'!H82</f>
        <v>0</v>
      </c>
      <c r="H81" s="204">
        <f>'Analitika nastave'!I82</f>
        <v>0</v>
      </c>
      <c r="I81" s="134" t="str">
        <f>'Analitika nastave'!J82</f>
        <v>NE</v>
      </c>
      <c r="J81" s="47">
        <f>'Analitika nastave'!K82</f>
        <v>0</v>
      </c>
      <c r="K81" s="48">
        <f>'Analitika nastave'!L82</f>
        <v>0</v>
      </c>
      <c r="L81" s="48">
        <f>'Analitika nastave'!M82</f>
        <v>0</v>
      </c>
      <c r="M81" s="48">
        <f>'Analitika nastave'!N82</f>
        <v>0</v>
      </c>
      <c r="N81" s="204">
        <f>'Analitika nastave'!O82</f>
        <v>0</v>
      </c>
      <c r="O81" s="134" t="str">
        <f>'Analitika nastave'!P82</f>
        <v>NE</v>
      </c>
      <c r="P81" s="47">
        <f>'Analitika nastave'!Q82</f>
        <v>0</v>
      </c>
      <c r="Q81" s="48">
        <f>'Analitika nastave'!R82</f>
        <v>0</v>
      </c>
      <c r="R81" s="48">
        <f>'Analitika nastave'!S82</f>
        <v>0</v>
      </c>
      <c r="S81" s="48">
        <f>'Analitika nastave'!T82</f>
        <v>0</v>
      </c>
      <c r="T81" s="204">
        <f>'Analitika nastave'!U82</f>
        <v>0</v>
      </c>
      <c r="U81" s="134" t="str">
        <f>'Analitika nastave'!V82</f>
        <v>NE</v>
      </c>
      <c r="V81" s="47">
        <f>'Analitika nastave'!W82</f>
        <v>0</v>
      </c>
      <c r="W81" s="48">
        <f>'Analitika nastave'!X82</f>
        <v>0</v>
      </c>
      <c r="X81" s="48">
        <f>'Analitika nastave'!Y82</f>
        <v>0</v>
      </c>
      <c r="Y81" s="48">
        <f>'Analitika nastave'!Z82</f>
        <v>0</v>
      </c>
      <c r="Z81" s="204">
        <f>'Analitika nastave'!AA82</f>
        <v>0</v>
      </c>
      <c r="AA81" s="134" t="str">
        <f>'Analitika nastave'!AB82</f>
        <v>NE</v>
      </c>
      <c r="AB81" s="47">
        <f>'Analitika nastave'!AC82</f>
        <v>0</v>
      </c>
      <c r="AC81" s="48">
        <f>'Analitika nastave'!AD82</f>
        <v>0</v>
      </c>
      <c r="AD81" s="48">
        <f>'Analitika nastave'!AE82</f>
        <v>0</v>
      </c>
      <c r="AE81" s="48">
        <f>'Analitika nastave'!AF82</f>
        <v>0</v>
      </c>
      <c r="AF81" s="204">
        <f>'Analitika nastave'!AG82</f>
        <v>0</v>
      </c>
      <c r="AG81" s="134" t="str">
        <f>'Analitika nastave'!AH82</f>
        <v>NE</v>
      </c>
      <c r="AH81" s="47">
        <f>'Analitika nastave'!AI82</f>
        <v>0</v>
      </c>
      <c r="AI81" s="48">
        <f>'Analitika nastave'!AJ82</f>
        <v>0</v>
      </c>
      <c r="AJ81" s="48">
        <f>'Analitika nastave'!AK82</f>
        <v>0</v>
      </c>
      <c r="AK81" s="48">
        <f>'Analitika nastave'!AL82</f>
        <v>0</v>
      </c>
      <c r="AL81" s="204">
        <f>'Analitika nastave'!AM82</f>
        <v>0</v>
      </c>
      <c r="AM81" s="134" t="str">
        <f>'Analitika nastave'!AN82</f>
        <v>NE</v>
      </c>
      <c r="AN81" s="47">
        <f>'Analitika nastave'!AO82</f>
        <v>0</v>
      </c>
      <c r="AO81" s="48">
        <f>'Analitika nastave'!AP82</f>
        <v>0</v>
      </c>
      <c r="AP81" s="48">
        <f>'Analitika nastave'!AQ82</f>
        <v>0</v>
      </c>
      <c r="AQ81" s="48">
        <f>'Analitika nastave'!AR82</f>
        <v>0</v>
      </c>
      <c r="AR81" s="204">
        <f>'Analitika nastave'!AS82</f>
        <v>0</v>
      </c>
      <c r="AS81" s="134" t="str">
        <f>'Analitika nastave'!AT82</f>
        <v>NE</v>
      </c>
      <c r="AT81" s="217">
        <f>'Analitika nastave'!AU82</f>
        <v>0</v>
      </c>
    </row>
    <row r="82" spans="1:46" ht="15.75" thickBot="1" x14ac:dyDescent="0.3">
      <c r="A82" s="222"/>
      <c r="B82" s="224"/>
      <c r="C82" s="51" t="str">
        <f>'Analitika nastave'!D83</f>
        <v>P</v>
      </c>
      <c r="D82" s="52">
        <f>'Analitika nastave'!E83</f>
        <v>0</v>
      </c>
      <c r="E82" s="52">
        <f>'Analitika nastave'!F83</f>
        <v>0</v>
      </c>
      <c r="F82" s="52">
        <f>'Analitika nastave'!G83</f>
        <v>0</v>
      </c>
      <c r="G82" s="52">
        <f>'Analitika nastave'!H83</f>
        <v>0</v>
      </c>
      <c r="H82" s="205"/>
      <c r="I82" s="206"/>
      <c r="J82" s="53">
        <f>'Analitika nastave'!K83</f>
        <v>0</v>
      </c>
      <c r="K82" s="52">
        <f>'Analitika nastave'!L83</f>
        <v>0</v>
      </c>
      <c r="L82" s="52">
        <f>'Analitika nastave'!M83</f>
        <v>0</v>
      </c>
      <c r="M82" s="52">
        <f>'Analitika nastave'!N83</f>
        <v>0</v>
      </c>
      <c r="N82" s="205"/>
      <c r="O82" s="206"/>
      <c r="P82" s="53">
        <f>'Analitika nastave'!Q83</f>
        <v>0</v>
      </c>
      <c r="Q82" s="52">
        <f>'Analitika nastave'!R83</f>
        <v>0</v>
      </c>
      <c r="R82" s="52">
        <f>'Analitika nastave'!S83</f>
        <v>0</v>
      </c>
      <c r="S82" s="52">
        <f>'Analitika nastave'!T83</f>
        <v>0</v>
      </c>
      <c r="T82" s="205"/>
      <c r="U82" s="206"/>
      <c r="V82" s="53">
        <f>'Analitika nastave'!W83</f>
        <v>0</v>
      </c>
      <c r="W82" s="52">
        <f>'Analitika nastave'!X83</f>
        <v>0</v>
      </c>
      <c r="X82" s="52">
        <f>'Analitika nastave'!Y83</f>
        <v>0</v>
      </c>
      <c r="Y82" s="52">
        <f>'Analitika nastave'!Z83</f>
        <v>0</v>
      </c>
      <c r="Z82" s="205"/>
      <c r="AA82" s="206"/>
      <c r="AB82" s="53">
        <f>'Analitika nastave'!AC83</f>
        <v>0</v>
      </c>
      <c r="AC82" s="52">
        <f>'Analitika nastave'!AD83</f>
        <v>0</v>
      </c>
      <c r="AD82" s="52">
        <f>'Analitika nastave'!AE83</f>
        <v>0</v>
      </c>
      <c r="AE82" s="52">
        <f>'Analitika nastave'!AF83</f>
        <v>0</v>
      </c>
      <c r="AF82" s="207"/>
      <c r="AG82" s="206"/>
      <c r="AH82" s="53">
        <f>'Analitika nastave'!AI83</f>
        <v>0</v>
      </c>
      <c r="AI82" s="52">
        <f>'Analitika nastave'!AJ83</f>
        <v>0</v>
      </c>
      <c r="AJ82" s="52">
        <f>'Analitika nastave'!AK83</f>
        <v>0</v>
      </c>
      <c r="AK82" s="52">
        <f>'Analitika nastave'!AL83</f>
        <v>0</v>
      </c>
      <c r="AL82" s="207"/>
      <c r="AM82" s="206"/>
      <c r="AN82" s="53">
        <f>'Analitika nastave'!AO83</f>
        <v>0</v>
      </c>
      <c r="AO82" s="52">
        <f>'Analitika nastave'!AP83</f>
        <v>0</v>
      </c>
      <c r="AP82" s="52">
        <f>'Analitika nastave'!AQ83</f>
        <v>0</v>
      </c>
      <c r="AQ82" s="52">
        <f>'Analitika nastave'!AR83</f>
        <v>0</v>
      </c>
      <c r="AR82" s="207"/>
      <c r="AS82" s="206"/>
      <c r="AT82" s="218"/>
    </row>
    <row r="83" spans="1:46" x14ac:dyDescent="0.25">
      <c r="A83" s="221">
        <v>39</v>
      </c>
      <c r="B83" s="223">
        <f>'Analitika nastave'!C84</f>
        <v>0</v>
      </c>
      <c r="C83" s="46" t="str">
        <f>'Analitika nastave'!D84</f>
        <v>B</v>
      </c>
      <c r="D83" s="47">
        <f>'Analitika nastave'!E84</f>
        <v>0</v>
      </c>
      <c r="E83" s="48">
        <f>'Analitika nastave'!F84</f>
        <v>0</v>
      </c>
      <c r="F83" s="48">
        <f>'Analitika nastave'!G84</f>
        <v>0</v>
      </c>
      <c r="G83" s="48">
        <f>'Analitika nastave'!H84</f>
        <v>0</v>
      </c>
      <c r="H83" s="204">
        <f>'Analitika nastave'!I84</f>
        <v>0</v>
      </c>
      <c r="I83" s="134" t="str">
        <f>'Analitika nastave'!J84</f>
        <v>NE</v>
      </c>
      <c r="J83" s="47">
        <f>'Analitika nastave'!K84</f>
        <v>0</v>
      </c>
      <c r="K83" s="48">
        <f>'Analitika nastave'!L84</f>
        <v>0</v>
      </c>
      <c r="L83" s="48">
        <f>'Analitika nastave'!M84</f>
        <v>0</v>
      </c>
      <c r="M83" s="48">
        <f>'Analitika nastave'!N84</f>
        <v>0</v>
      </c>
      <c r="N83" s="204">
        <f>'Analitika nastave'!O84</f>
        <v>0</v>
      </c>
      <c r="O83" s="134" t="str">
        <f>'Analitika nastave'!P84</f>
        <v>NE</v>
      </c>
      <c r="P83" s="47">
        <f>'Analitika nastave'!Q84</f>
        <v>0</v>
      </c>
      <c r="Q83" s="48">
        <f>'Analitika nastave'!R84</f>
        <v>0</v>
      </c>
      <c r="R83" s="48">
        <f>'Analitika nastave'!S84</f>
        <v>0</v>
      </c>
      <c r="S83" s="48">
        <f>'Analitika nastave'!T84</f>
        <v>0</v>
      </c>
      <c r="T83" s="204">
        <f>'Analitika nastave'!U84</f>
        <v>0</v>
      </c>
      <c r="U83" s="134" t="str">
        <f>'Analitika nastave'!V84</f>
        <v>NE</v>
      </c>
      <c r="V83" s="47">
        <f>'Analitika nastave'!W84</f>
        <v>0</v>
      </c>
      <c r="W83" s="48">
        <f>'Analitika nastave'!X84</f>
        <v>0</v>
      </c>
      <c r="X83" s="48">
        <f>'Analitika nastave'!Y84</f>
        <v>0</v>
      </c>
      <c r="Y83" s="48">
        <f>'Analitika nastave'!Z84</f>
        <v>0</v>
      </c>
      <c r="Z83" s="204">
        <f>'Analitika nastave'!AA84</f>
        <v>0</v>
      </c>
      <c r="AA83" s="134" t="str">
        <f>'Analitika nastave'!AB84</f>
        <v>NE</v>
      </c>
      <c r="AB83" s="47">
        <f>'Analitika nastave'!AC84</f>
        <v>0</v>
      </c>
      <c r="AC83" s="48">
        <f>'Analitika nastave'!AD84</f>
        <v>0</v>
      </c>
      <c r="AD83" s="48">
        <f>'Analitika nastave'!AE84</f>
        <v>0</v>
      </c>
      <c r="AE83" s="48">
        <f>'Analitika nastave'!AF84</f>
        <v>0</v>
      </c>
      <c r="AF83" s="204">
        <f>'Analitika nastave'!AG84</f>
        <v>0</v>
      </c>
      <c r="AG83" s="134" t="str">
        <f>'Analitika nastave'!AH84</f>
        <v>NE</v>
      </c>
      <c r="AH83" s="47">
        <f>'Analitika nastave'!AI84</f>
        <v>0</v>
      </c>
      <c r="AI83" s="48">
        <f>'Analitika nastave'!AJ84</f>
        <v>0</v>
      </c>
      <c r="AJ83" s="48">
        <f>'Analitika nastave'!AK84</f>
        <v>0</v>
      </c>
      <c r="AK83" s="48">
        <f>'Analitika nastave'!AL84</f>
        <v>0</v>
      </c>
      <c r="AL83" s="204">
        <f>'Analitika nastave'!AM84</f>
        <v>0</v>
      </c>
      <c r="AM83" s="134" t="str">
        <f>'Analitika nastave'!AN84</f>
        <v>NE</v>
      </c>
      <c r="AN83" s="47">
        <f>'Analitika nastave'!AO84</f>
        <v>0</v>
      </c>
      <c r="AO83" s="48">
        <f>'Analitika nastave'!AP84</f>
        <v>0</v>
      </c>
      <c r="AP83" s="48">
        <f>'Analitika nastave'!AQ84</f>
        <v>0</v>
      </c>
      <c r="AQ83" s="48">
        <f>'Analitika nastave'!AR84</f>
        <v>0</v>
      </c>
      <c r="AR83" s="204">
        <f>'Analitika nastave'!AS84</f>
        <v>0</v>
      </c>
      <c r="AS83" s="134" t="str">
        <f>'Analitika nastave'!AT84</f>
        <v>NE</v>
      </c>
      <c r="AT83" s="217">
        <f>'Analitika nastave'!AU84</f>
        <v>0</v>
      </c>
    </row>
    <row r="84" spans="1:46" ht="15.75" thickBot="1" x14ac:dyDescent="0.3">
      <c r="A84" s="222"/>
      <c r="B84" s="224"/>
      <c r="C84" s="51" t="str">
        <f>'Analitika nastave'!D85</f>
        <v>P</v>
      </c>
      <c r="D84" s="52">
        <f>'Analitika nastave'!E85</f>
        <v>0</v>
      </c>
      <c r="E84" s="52">
        <f>'Analitika nastave'!F85</f>
        <v>0</v>
      </c>
      <c r="F84" s="52">
        <f>'Analitika nastave'!G85</f>
        <v>0</v>
      </c>
      <c r="G84" s="52">
        <f>'Analitika nastave'!H85</f>
        <v>0</v>
      </c>
      <c r="H84" s="205"/>
      <c r="I84" s="206"/>
      <c r="J84" s="53">
        <f>'Analitika nastave'!K85</f>
        <v>0</v>
      </c>
      <c r="K84" s="52">
        <f>'Analitika nastave'!L85</f>
        <v>0</v>
      </c>
      <c r="L84" s="52">
        <f>'Analitika nastave'!M85</f>
        <v>0</v>
      </c>
      <c r="M84" s="52">
        <f>'Analitika nastave'!N85</f>
        <v>0</v>
      </c>
      <c r="N84" s="205"/>
      <c r="O84" s="206"/>
      <c r="P84" s="53">
        <f>'Analitika nastave'!Q85</f>
        <v>0</v>
      </c>
      <c r="Q84" s="52">
        <f>'Analitika nastave'!R85</f>
        <v>0</v>
      </c>
      <c r="R84" s="52">
        <f>'Analitika nastave'!S85</f>
        <v>0</v>
      </c>
      <c r="S84" s="52">
        <f>'Analitika nastave'!T85</f>
        <v>0</v>
      </c>
      <c r="T84" s="205"/>
      <c r="U84" s="206"/>
      <c r="V84" s="53">
        <f>'Analitika nastave'!W85</f>
        <v>0</v>
      </c>
      <c r="W84" s="52">
        <f>'Analitika nastave'!X85</f>
        <v>0</v>
      </c>
      <c r="X84" s="52">
        <f>'Analitika nastave'!Y85</f>
        <v>0</v>
      </c>
      <c r="Y84" s="52">
        <f>'Analitika nastave'!Z85</f>
        <v>0</v>
      </c>
      <c r="Z84" s="205"/>
      <c r="AA84" s="206"/>
      <c r="AB84" s="53">
        <f>'Analitika nastave'!AC85</f>
        <v>0</v>
      </c>
      <c r="AC84" s="52">
        <f>'Analitika nastave'!AD85</f>
        <v>0</v>
      </c>
      <c r="AD84" s="52">
        <f>'Analitika nastave'!AE85</f>
        <v>0</v>
      </c>
      <c r="AE84" s="52">
        <f>'Analitika nastave'!AF85</f>
        <v>0</v>
      </c>
      <c r="AF84" s="207"/>
      <c r="AG84" s="206"/>
      <c r="AH84" s="53">
        <f>'Analitika nastave'!AI85</f>
        <v>0</v>
      </c>
      <c r="AI84" s="52">
        <f>'Analitika nastave'!AJ85</f>
        <v>0</v>
      </c>
      <c r="AJ84" s="52">
        <f>'Analitika nastave'!AK85</f>
        <v>0</v>
      </c>
      <c r="AK84" s="52">
        <f>'Analitika nastave'!AL85</f>
        <v>0</v>
      </c>
      <c r="AL84" s="207"/>
      <c r="AM84" s="206"/>
      <c r="AN84" s="53">
        <f>'Analitika nastave'!AO85</f>
        <v>0</v>
      </c>
      <c r="AO84" s="52">
        <f>'Analitika nastave'!AP85</f>
        <v>0</v>
      </c>
      <c r="AP84" s="52">
        <f>'Analitika nastave'!AQ85</f>
        <v>0</v>
      </c>
      <c r="AQ84" s="52">
        <f>'Analitika nastave'!AR85</f>
        <v>0</v>
      </c>
      <c r="AR84" s="207"/>
      <c r="AS84" s="206"/>
      <c r="AT84" s="218"/>
    </row>
    <row r="85" spans="1:46" x14ac:dyDescent="0.25">
      <c r="A85" s="221">
        <v>40</v>
      </c>
      <c r="B85" s="223">
        <f>'Analitika nastave'!C86</f>
        <v>0</v>
      </c>
      <c r="C85" s="46" t="str">
        <f>'Analitika nastave'!D86</f>
        <v>B</v>
      </c>
      <c r="D85" s="47">
        <f>'Analitika nastave'!E86</f>
        <v>0</v>
      </c>
      <c r="E85" s="48">
        <f>'Analitika nastave'!F86</f>
        <v>0</v>
      </c>
      <c r="F85" s="48">
        <f>'Analitika nastave'!G86</f>
        <v>0</v>
      </c>
      <c r="G85" s="48">
        <f>'Analitika nastave'!H86</f>
        <v>0</v>
      </c>
      <c r="H85" s="204">
        <f>'Analitika nastave'!I86</f>
        <v>0</v>
      </c>
      <c r="I85" s="134" t="str">
        <f>'Analitika nastave'!J86</f>
        <v>NE</v>
      </c>
      <c r="J85" s="47">
        <f>'Analitika nastave'!K86</f>
        <v>0</v>
      </c>
      <c r="K85" s="48">
        <f>'Analitika nastave'!L86</f>
        <v>0</v>
      </c>
      <c r="L85" s="48">
        <f>'Analitika nastave'!M86</f>
        <v>0</v>
      </c>
      <c r="M85" s="48">
        <f>'Analitika nastave'!N86</f>
        <v>0</v>
      </c>
      <c r="N85" s="204">
        <f>'Analitika nastave'!O86</f>
        <v>0</v>
      </c>
      <c r="O85" s="134" t="str">
        <f>'Analitika nastave'!P86</f>
        <v>NE</v>
      </c>
      <c r="P85" s="47">
        <f>'Analitika nastave'!Q86</f>
        <v>0</v>
      </c>
      <c r="Q85" s="48">
        <f>'Analitika nastave'!R86</f>
        <v>0</v>
      </c>
      <c r="R85" s="48">
        <f>'Analitika nastave'!S86</f>
        <v>0</v>
      </c>
      <c r="S85" s="48">
        <f>'Analitika nastave'!T86</f>
        <v>0</v>
      </c>
      <c r="T85" s="204">
        <f>'Analitika nastave'!U86</f>
        <v>0</v>
      </c>
      <c r="U85" s="134" t="str">
        <f>'Analitika nastave'!V86</f>
        <v>NE</v>
      </c>
      <c r="V85" s="47">
        <f>'Analitika nastave'!W86</f>
        <v>0</v>
      </c>
      <c r="W85" s="48">
        <f>'Analitika nastave'!X86</f>
        <v>0</v>
      </c>
      <c r="X85" s="48">
        <f>'Analitika nastave'!Y86</f>
        <v>0</v>
      </c>
      <c r="Y85" s="48">
        <f>'Analitika nastave'!Z86</f>
        <v>0</v>
      </c>
      <c r="Z85" s="204">
        <f>'Analitika nastave'!AA86</f>
        <v>0</v>
      </c>
      <c r="AA85" s="134" t="str">
        <f>'Analitika nastave'!AB86</f>
        <v>NE</v>
      </c>
      <c r="AB85" s="47">
        <f>'Analitika nastave'!AC86</f>
        <v>0</v>
      </c>
      <c r="AC85" s="48">
        <f>'Analitika nastave'!AD86</f>
        <v>0</v>
      </c>
      <c r="AD85" s="48">
        <f>'Analitika nastave'!AE86</f>
        <v>0</v>
      </c>
      <c r="AE85" s="48">
        <f>'Analitika nastave'!AF86</f>
        <v>0</v>
      </c>
      <c r="AF85" s="204">
        <f>'Analitika nastave'!AG86</f>
        <v>0</v>
      </c>
      <c r="AG85" s="134" t="str">
        <f>'Analitika nastave'!AH86</f>
        <v>NE</v>
      </c>
      <c r="AH85" s="47">
        <f>'Analitika nastave'!AI86</f>
        <v>0</v>
      </c>
      <c r="AI85" s="48">
        <f>'Analitika nastave'!AJ86</f>
        <v>0</v>
      </c>
      <c r="AJ85" s="48">
        <f>'Analitika nastave'!AK86</f>
        <v>0</v>
      </c>
      <c r="AK85" s="48">
        <f>'Analitika nastave'!AL86</f>
        <v>0</v>
      </c>
      <c r="AL85" s="204">
        <f>'Analitika nastave'!AM86</f>
        <v>0</v>
      </c>
      <c r="AM85" s="134" t="str">
        <f>'Analitika nastave'!AN86</f>
        <v>NE</v>
      </c>
      <c r="AN85" s="47">
        <f>'Analitika nastave'!AO86</f>
        <v>0</v>
      </c>
      <c r="AO85" s="48">
        <f>'Analitika nastave'!AP86</f>
        <v>0</v>
      </c>
      <c r="AP85" s="48">
        <f>'Analitika nastave'!AQ86</f>
        <v>0</v>
      </c>
      <c r="AQ85" s="48">
        <f>'Analitika nastave'!AR86</f>
        <v>0</v>
      </c>
      <c r="AR85" s="204">
        <f>'Analitika nastave'!AS86</f>
        <v>0</v>
      </c>
      <c r="AS85" s="134" t="str">
        <f>'Analitika nastave'!AT86</f>
        <v>NE</v>
      </c>
      <c r="AT85" s="217">
        <f>'Analitika nastave'!AU86</f>
        <v>0</v>
      </c>
    </row>
    <row r="86" spans="1:46" ht="15.75" thickBot="1" x14ac:dyDescent="0.3">
      <c r="A86" s="222"/>
      <c r="B86" s="224"/>
      <c r="C86" s="51" t="str">
        <f>'Analitika nastave'!D87</f>
        <v>P</v>
      </c>
      <c r="D86" s="52">
        <f>'Analitika nastave'!E87</f>
        <v>0</v>
      </c>
      <c r="E86" s="52">
        <f>'Analitika nastave'!F87</f>
        <v>0</v>
      </c>
      <c r="F86" s="52">
        <f>'Analitika nastave'!G87</f>
        <v>0</v>
      </c>
      <c r="G86" s="52">
        <f>'Analitika nastave'!H87</f>
        <v>0</v>
      </c>
      <c r="H86" s="205"/>
      <c r="I86" s="206"/>
      <c r="J86" s="53">
        <f>'Analitika nastave'!K87</f>
        <v>0</v>
      </c>
      <c r="K86" s="52">
        <f>'Analitika nastave'!L87</f>
        <v>0</v>
      </c>
      <c r="L86" s="52">
        <f>'Analitika nastave'!M87</f>
        <v>0</v>
      </c>
      <c r="M86" s="52">
        <f>'Analitika nastave'!N87</f>
        <v>0</v>
      </c>
      <c r="N86" s="205"/>
      <c r="O86" s="206"/>
      <c r="P86" s="53">
        <f>'Analitika nastave'!Q87</f>
        <v>0</v>
      </c>
      <c r="Q86" s="52">
        <f>'Analitika nastave'!R87</f>
        <v>0</v>
      </c>
      <c r="R86" s="52">
        <f>'Analitika nastave'!S87</f>
        <v>0</v>
      </c>
      <c r="S86" s="52">
        <f>'Analitika nastave'!T87</f>
        <v>0</v>
      </c>
      <c r="T86" s="205"/>
      <c r="U86" s="206"/>
      <c r="V86" s="53">
        <f>'Analitika nastave'!W87</f>
        <v>0</v>
      </c>
      <c r="W86" s="52">
        <f>'Analitika nastave'!X87</f>
        <v>0</v>
      </c>
      <c r="X86" s="52">
        <f>'Analitika nastave'!Y87</f>
        <v>0</v>
      </c>
      <c r="Y86" s="52">
        <f>'Analitika nastave'!Z87</f>
        <v>0</v>
      </c>
      <c r="Z86" s="205"/>
      <c r="AA86" s="206"/>
      <c r="AB86" s="53">
        <f>'Analitika nastave'!AC87</f>
        <v>0</v>
      </c>
      <c r="AC86" s="52">
        <f>'Analitika nastave'!AD87</f>
        <v>0</v>
      </c>
      <c r="AD86" s="52">
        <f>'Analitika nastave'!AE87</f>
        <v>0</v>
      </c>
      <c r="AE86" s="52">
        <f>'Analitika nastave'!AF87</f>
        <v>0</v>
      </c>
      <c r="AF86" s="207"/>
      <c r="AG86" s="206"/>
      <c r="AH86" s="53">
        <f>'Analitika nastave'!AI87</f>
        <v>0</v>
      </c>
      <c r="AI86" s="52">
        <f>'Analitika nastave'!AJ87</f>
        <v>0</v>
      </c>
      <c r="AJ86" s="52">
        <f>'Analitika nastave'!AK87</f>
        <v>0</v>
      </c>
      <c r="AK86" s="52">
        <f>'Analitika nastave'!AL87</f>
        <v>0</v>
      </c>
      <c r="AL86" s="207"/>
      <c r="AM86" s="206"/>
      <c r="AN86" s="53">
        <f>'Analitika nastave'!AO87</f>
        <v>0</v>
      </c>
      <c r="AO86" s="52">
        <f>'Analitika nastave'!AP87</f>
        <v>0</v>
      </c>
      <c r="AP86" s="52">
        <f>'Analitika nastave'!AQ87</f>
        <v>0</v>
      </c>
      <c r="AQ86" s="52">
        <f>'Analitika nastave'!AR87</f>
        <v>0</v>
      </c>
      <c r="AR86" s="207"/>
      <c r="AS86" s="206"/>
      <c r="AT86" s="218"/>
    </row>
    <row r="87" spans="1:46" x14ac:dyDescent="0.25">
      <c r="A87" s="221">
        <v>41</v>
      </c>
      <c r="B87" s="223">
        <f>'Analitika nastave'!C88</f>
        <v>0</v>
      </c>
      <c r="C87" s="46" t="str">
        <f>'Analitika nastave'!D88</f>
        <v>B</v>
      </c>
      <c r="D87" s="47">
        <f>'Analitika nastave'!E88</f>
        <v>0</v>
      </c>
      <c r="E87" s="48">
        <f>'Analitika nastave'!F88</f>
        <v>0</v>
      </c>
      <c r="F87" s="48">
        <f>'Analitika nastave'!G88</f>
        <v>0</v>
      </c>
      <c r="G87" s="48">
        <f>'Analitika nastave'!H88</f>
        <v>0</v>
      </c>
      <c r="H87" s="204">
        <f>'Analitika nastave'!I88</f>
        <v>0</v>
      </c>
      <c r="I87" s="134" t="str">
        <f>'Analitika nastave'!J88</f>
        <v>NE</v>
      </c>
      <c r="J87" s="47">
        <f>'Analitika nastave'!K88</f>
        <v>0</v>
      </c>
      <c r="K87" s="48">
        <f>'Analitika nastave'!L88</f>
        <v>0</v>
      </c>
      <c r="L87" s="48">
        <f>'Analitika nastave'!M88</f>
        <v>0</v>
      </c>
      <c r="M87" s="48">
        <f>'Analitika nastave'!N88</f>
        <v>0</v>
      </c>
      <c r="N87" s="204">
        <f>'Analitika nastave'!O88</f>
        <v>0</v>
      </c>
      <c r="O87" s="134" t="str">
        <f>'Analitika nastave'!P88</f>
        <v>NE</v>
      </c>
      <c r="P87" s="47">
        <f>'Analitika nastave'!Q88</f>
        <v>0</v>
      </c>
      <c r="Q87" s="48">
        <f>'Analitika nastave'!R88</f>
        <v>0</v>
      </c>
      <c r="R87" s="48">
        <f>'Analitika nastave'!S88</f>
        <v>0</v>
      </c>
      <c r="S87" s="48">
        <f>'Analitika nastave'!T88</f>
        <v>0</v>
      </c>
      <c r="T87" s="204">
        <f>'Analitika nastave'!U88</f>
        <v>0</v>
      </c>
      <c r="U87" s="134" t="str">
        <f>'Analitika nastave'!V88</f>
        <v>NE</v>
      </c>
      <c r="V87" s="47">
        <f>'Analitika nastave'!W88</f>
        <v>0</v>
      </c>
      <c r="W87" s="48">
        <f>'Analitika nastave'!X88</f>
        <v>0</v>
      </c>
      <c r="X87" s="48">
        <f>'Analitika nastave'!Y88</f>
        <v>0</v>
      </c>
      <c r="Y87" s="48">
        <f>'Analitika nastave'!Z88</f>
        <v>0</v>
      </c>
      <c r="Z87" s="204">
        <f>'Analitika nastave'!AA88</f>
        <v>0</v>
      </c>
      <c r="AA87" s="134" t="str">
        <f>'Analitika nastave'!AB88</f>
        <v>NE</v>
      </c>
      <c r="AB87" s="47">
        <f>'Analitika nastave'!AC88</f>
        <v>0</v>
      </c>
      <c r="AC87" s="48">
        <f>'Analitika nastave'!AD88</f>
        <v>0</v>
      </c>
      <c r="AD87" s="48">
        <f>'Analitika nastave'!AE88</f>
        <v>0</v>
      </c>
      <c r="AE87" s="48">
        <f>'Analitika nastave'!AF88</f>
        <v>0</v>
      </c>
      <c r="AF87" s="204">
        <f>'Analitika nastave'!AG88</f>
        <v>0</v>
      </c>
      <c r="AG87" s="134" t="str">
        <f>'Analitika nastave'!AH88</f>
        <v>NE</v>
      </c>
      <c r="AH87" s="47">
        <f>'Analitika nastave'!AI88</f>
        <v>0</v>
      </c>
      <c r="AI87" s="48">
        <f>'Analitika nastave'!AJ88</f>
        <v>0</v>
      </c>
      <c r="AJ87" s="48">
        <f>'Analitika nastave'!AK88</f>
        <v>0</v>
      </c>
      <c r="AK87" s="48">
        <f>'Analitika nastave'!AL88</f>
        <v>0</v>
      </c>
      <c r="AL87" s="204">
        <f>'Analitika nastave'!AM88</f>
        <v>0</v>
      </c>
      <c r="AM87" s="134" t="str">
        <f>'Analitika nastave'!AN88</f>
        <v>NE</v>
      </c>
      <c r="AN87" s="47">
        <f>'Analitika nastave'!AO88</f>
        <v>0</v>
      </c>
      <c r="AO87" s="48">
        <f>'Analitika nastave'!AP88</f>
        <v>0</v>
      </c>
      <c r="AP87" s="48">
        <f>'Analitika nastave'!AQ88</f>
        <v>0</v>
      </c>
      <c r="AQ87" s="48">
        <f>'Analitika nastave'!AR88</f>
        <v>0</v>
      </c>
      <c r="AR87" s="204">
        <f>'Analitika nastave'!AS88</f>
        <v>0</v>
      </c>
      <c r="AS87" s="134" t="str">
        <f>'Analitika nastave'!AT88</f>
        <v>NE</v>
      </c>
      <c r="AT87" s="217">
        <f>'Analitika nastave'!AU88</f>
        <v>0</v>
      </c>
    </row>
    <row r="88" spans="1:46" ht="15.75" thickBot="1" x14ac:dyDescent="0.3">
      <c r="A88" s="222"/>
      <c r="B88" s="224"/>
      <c r="C88" s="51" t="str">
        <f>'Analitika nastave'!D89</f>
        <v>P</v>
      </c>
      <c r="D88" s="52">
        <f>'Analitika nastave'!E89</f>
        <v>0</v>
      </c>
      <c r="E88" s="52">
        <f>'Analitika nastave'!F89</f>
        <v>0</v>
      </c>
      <c r="F88" s="52">
        <f>'Analitika nastave'!G89</f>
        <v>0</v>
      </c>
      <c r="G88" s="52">
        <f>'Analitika nastave'!H89</f>
        <v>0</v>
      </c>
      <c r="H88" s="205"/>
      <c r="I88" s="206"/>
      <c r="J88" s="53">
        <f>'Analitika nastave'!K89</f>
        <v>0</v>
      </c>
      <c r="K88" s="52">
        <f>'Analitika nastave'!L89</f>
        <v>0</v>
      </c>
      <c r="L88" s="52">
        <f>'Analitika nastave'!M89</f>
        <v>0</v>
      </c>
      <c r="M88" s="52">
        <f>'Analitika nastave'!N89</f>
        <v>0</v>
      </c>
      <c r="N88" s="205"/>
      <c r="O88" s="206"/>
      <c r="P88" s="53">
        <f>'Analitika nastave'!Q89</f>
        <v>0</v>
      </c>
      <c r="Q88" s="52">
        <f>'Analitika nastave'!R89</f>
        <v>0</v>
      </c>
      <c r="R88" s="52">
        <f>'Analitika nastave'!S89</f>
        <v>0</v>
      </c>
      <c r="S88" s="52">
        <f>'Analitika nastave'!T89</f>
        <v>0</v>
      </c>
      <c r="T88" s="205"/>
      <c r="U88" s="206"/>
      <c r="V88" s="53">
        <f>'Analitika nastave'!W89</f>
        <v>0</v>
      </c>
      <c r="W88" s="52">
        <f>'Analitika nastave'!X89</f>
        <v>0</v>
      </c>
      <c r="X88" s="52">
        <f>'Analitika nastave'!Y89</f>
        <v>0</v>
      </c>
      <c r="Y88" s="52">
        <f>'Analitika nastave'!Z89</f>
        <v>0</v>
      </c>
      <c r="Z88" s="205"/>
      <c r="AA88" s="206"/>
      <c r="AB88" s="53">
        <f>'Analitika nastave'!AC89</f>
        <v>0</v>
      </c>
      <c r="AC88" s="52">
        <f>'Analitika nastave'!AD89</f>
        <v>0</v>
      </c>
      <c r="AD88" s="52">
        <f>'Analitika nastave'!AE89</f>
        <v>0</v>
      </c>
      <c r="AE88" s="52">
        <f>'Analitika nastave'!AF89</f>
        <v>0</v>
      </c>
      <c r="AF88" s="207"/>
      <c r="AG88" s="206"/>
      <c r="AH88" s="53">
        <f>'Analitika nastave'!AI89</f>
        <v>0</v>
      </c>
      <c r="AI88" s="52">
        <f>'Analitika nastave'!AJ89</f>
        <v>0</v>
      </c>
      <c r="AJ88" s="52">
        <f>'Analitika nastave'!AK89</f>
        <v>0</v>
      </c>
      <c r="AK88" s="52">
        <f>'Analitika nastave'!AL89</f>
        <v>0</v>
      </c>
      <c r="AL88" s="207"/>
      <c r="AM88" s="206"/>
      <c r="AN88" s="53">
        <f>'Analitika nastave'!AO89</f>
        <v>0</v>
      </c>
      <c r="AO88" s="52">
        <f>'Analitika nastave'!AP89</f>
        <v>0</v>
      </c>
      <c r="AP88" s="52">
        <f>'Analitika nastave'!AQ89</f>
        <v>0</v>
      </c>
      <c r="AQ88" s="52">
        <f>'Analitika nastave'!AR89</f>
        <v>0</v>
      </c>
      <c r="AR88" s="207"/>
      <c r="AS88" s="206"/>
      <c r="AT88" s="218"/>
    </row>
    <row r="89" spans="1:46" x14ac:dyDescent="0.25">
      <c r="A89" s="221">
        <v>42</v>
      </c>
      <c r="B89" s="223">
        <f>'Analitika nastave'!C90</f>
        <v>0</v>
      </c>
      <c r="C89" s="46" t="str">
        <f>'Analitika nastave'!D90</f>
        <v>B</v>
      </c>
      <c r="D89" s="47">
        <f>'Analitika nastave'!E90</f>
        <v>0</v>
      </c>
      <c r="E89" s="48">
        <f>'Analitika nastave'!F90</f>
        <v>0</v>
      </c>
      <c r="F89" s="48">
        <f>'Analitika nastave'!G90</f>
        <v>0</v>
      </c>
      <c r="G89" s="48">
        <f>'Analitika nastave'!H90</f>
        <v>0</v>
      </c>
      <c r="H89" s="204">
        <f>'Analitika nastave'!I90</f>
        <v>0</v>
      </c>
      <c r="I89" s="134" t="str">
        <f>'Analitika nastave'!J90</f>
        <v>NE</v>
      </c>
      <c r="J89" s="47">
        <f>'Analitika nastave'!K90</f>
        <v>0</v>
      </c>
      <c r="K89" s="48">
        <f>'Analitika nastave'!L90</f>
        <v>0</v>
      </c>
      <c r="L89" s="48">
        <f>'Analitika nastave'!M90</f>
        <v>0</v>
      </c>
      <c r="M89" s="48">
        <f>'Analitika nastave'!N90</f>
        <v>0</v>
      </c>
      <c r="N89" s="204">
        <f>'Analitika nastave'!O90</f>
        <v>0</v>
      </c>
      <c r="O89" s="134" t="str">
        <f>'Analitika nastave'!P90</f>
        <v>NE</v>
      </c>
      <c r="P89" s="47">
        <f>'Analitika nastave'!Q90</f>
        <v>0</v>
      </c>
      <c r="Q89" s="48">
        <f>'Analitika nastave'!R90</f>
        <v>0</v>
      </c>
      <c r="R89" s="48">
        <f>'Analitika nastave'!S90</f>
        <v>0</v>
      </c>
      <c r="S89" s="48">
        <f>'Analitika nastave'!T90</f>
        <v>0</v>
      </c>
      <c r="T89" s="204">
        <f>'Analitika nastave'!U90</f>
        <v>0</v>
      </c>
      <c r="U89" s="134" t="str">
        <f>'Analitika nastave'!V90</f>
        <v>NE</v>
      </c>
      <c r="V89" s="47">
        <f>'Analitika nastave'!W90</f>
        <v>0</v>
      </c>
      <c r="W89" s="48">
        <f>'Analitika nastave'!X90</f>
        <v>0</v>
      </c>
      <c r="X89" s="48">
        <f>'Analitika nastave'!Y90</f>
        <v>0</v>
      </c>
      <c r="Y89" s="48">
        <f>'Analitika nastave'!Z90</f>
        <v>0</v>
      </c>
      <c r="Z89" s="204">
        <f>'Analitika nastave'!AA90</f>
        <v>0</v>
      </c>
      <c r="AA89" s="134" t="str">
        <f>'Analitika nastave'!AB90</f>
        <v>NE</v>
      </c>
      <c r="AB89" s="47">
        <f>'Analitika nastave'!AC90</f>
        <v>0</v>
      </c>
      <c r="AC89" s="48">
        <f>'Analitika nastave'!AD90</f>
        <v>0</v>
      </c>
      <c r="AD89" s="48">
        <f>'Analitika nastave'!AE90</f>
        <v>0</v>
      </c>
      <c r="AE89" s="48">
        <f>'Analitika nastave'!AF90</f>
        <v>0</v>
      </c>
      <c r="AF89" s="204">
        <f>'Analitika nastave'!AG90</f>
        <v>0</v>
      </c>
      <c r="AG89" s="134" t="str">
        <f>'Analitika nastave'!AH90</f>
        <v>NE</v>
      </c>
      <c r="AH89" s="47">
        <f>'Analitika nastave'!AI90</f>
        <v>0</v>
      </c>
      <c r="AI89" s="48">
        <f>'Analitika nastave'!AJ90</f>
        <v>0</v>
      </c>
      <c r="AJ89" s="48">
        <f>'Analitika nastave'!AK90</f>
        <v>0</v>
      </c>
      <c r="AK89" s="48">
        <f>'Analitika nastave'!AL90</f>
        <v>0</v>
      </c>
      <c r="AL89" s="204">
        <f>'Analitika nastave'!AM90</f>
        <v>0</v>
      </c>
      <c r="AM89" s="134" t="str">
        <f>'Analitika nastave'!AN90</f>
        <v>NE</v>
      </c>
      <c r="AN89" s="47">
        <f>'Analitika nastave'!AO90</f>
        <v>0</v>
      </c>
      <c r="AO89" s="48">
        <f>'Analitika nastave'!AP90</f>
        <v>0</v>
      </c>
      <c r="AP89" s="48">
        <f>'Analitika nastave'!AQ90</f>
        <v>0</v>
      </c>
      <c r="AQ89" s="48">
        <f>'Analitika nastave'!AR90</f>
        <v>0</v>
      </c>
      <c r="AR89" s="204">
        <f>'Analitika nastave'!AS90</f>
        <v>0</v>
      </c>
      <c r="AS89" s="134" t="str">
        <f>'Analitika nastave'!AT90</f>
        <v>NE</v>
      </c>
      <c r="AT89" s="217">
        <f>'Analitika nastave'!AU90</f>
        <v>0</v>
      </c>
    </row>
    <row r="90" spans="1:46" ht="15.75" thickBot="1" x14ac:dyDescent="0.3">
      <c r="A90" s="222"/>
      <c r="B90" s="224"/>
      <c r="C90" s="51" t="str">
        <f>'Analitika nastave'!D91</f>
        <v>P</v>
      </c>
      <c r="D90" s="52">
        <f>'Analitika nastave'!E91</f>
        <v>0</v>
      </c>
      <c r="E90" s="52">
        <f>'Analitika nastave'!F91</f>
        <v>0</v>
      </c>
      <c r="F90" s="52">
        <f>'Analitika nastave'!G91</f>
        <v>0</v>
      </c>
      <c r="G90" s="52">
        <f>'Analitika nastave'!H91</f>
        <v>0</v>
      </c>
      <c r="H90" s="205"/>
      <c r="I90" s="206"/>
      <c r="J90" s="53">
        <f>'Analitika nastave'!K91</f>
        <v>0</v>
      </c>
      <c r="K90" s="52">
        <f>'Analitika nastave'!L91</f>
        <v>0</v>
      </c>
      <c r="L90" s="52">
        <f>'Analitika nastave'!M91</f>
        <v>0</v>
      </c>
      <c r="M90" s="52">
        <f>'Analitika nastave'!N91</f>
        <v>0</v>
      </c>
      <c r="N90" s="205"/>
      <c r="O90" s="206"/>
      <c r="P90" s="53">
        <f>'Analitika nastave'!Q91</f>
        <v>0</v>
      </c>
      <c r="Q90" s="52">
        <f>'Analitika nastave'!R91</f>
        <v>0</v>
      </c>
      <c r="R90" s="52">
        <f>'Analitika nastave'!S91</f>
        <v>0</v>
      </c>
      <c r="S90" s="52">
        <f>'Analitika nastave'!T91</f>
        <v>0</v>
      </c>
      <c r="T90" s="205"/>
      <c r="U90" s="206"/>
      <c r="V90" s="53">
        <f>'Analitika nastave'!W91</f>
        <v>0</v>
      </c>
      <c r="W90" s="52">
        <f>'Analitika nastave'!X91</f>
        <v>0</v>
      </c>
      <c r="X90" s="52">
        <f>'Analitika nastave'!Y91</f>
        <v>0</v>
      </c>
      <c r="Y90" s="52">
        <f>'Analitika nastave'!Z91</f>
        <v>0</v>
      </c>
      <c r="Z90" s="205"/>
      <c r="AA90" s="206"/>
      <c r="AB90" s="53">
        <f>'Analitika nastave'!AC91</f>
        <v>0</v>
      </c>
      <c r="AC90" s="52">
        <f>'Analitika nastave'!AD91</f>
        <v>0</v>
      </c>
      <c r="AD90" s="52">
        <f>'Analitika nastave'!AE91</f>
        <v>0</v>
      </c>
      <c r="AE90" s="52">
        <f>'Analitika nastave'!AF91</f>
        <v>0</v>
      </c>
      <c r="AF90" s="207"/>
      <c r="AG90" s="206"/>
      <c r="AH90" s="53">
        <f>'Analitika nastave'!AI91</f>
        <v>0</v>
      </c>
      <c r="AI90" s="52">
        <f>'Analitika nastave'!AJ91</f>
        <v>0</v>
      </c>
      <c r="AJ90" s="52">
        <f>'Analitika nastave'!AK91</f>
        <v>0</v>
      </c>
      <c r="AK90" s="52">
        <f>'Analitika nastave'!AL91</f>
        <v>0</v>
      </c>
      <c r="AL90" s="207"/>
      <c r="AM90" s="206"/>
      <c r="AN90" s="53">
        <f>'Analitika nastave'!AO91</f>
        <v>0</v>
      </c>
      <c r="AO90" s="52">
        <f>'Analitika nastave'!AP91</f>
        <v>0</v>
      </c>
      <c r="AP90" s="52">
        <f>'Analitika nastave'!AQ91</f>
        <v>0</v>
      </c>
      <c r="AQ90" s="52">
        <f>'Analitika nastave'!AR91</f>
        <v>0</v>
      </c>
      <c r="AR90" s="207"/>
      <c r="AS90" s="206"/>
      <c r="AT90" s="218"/>
    </row>
    <row r="91" spans="1:46" x14ac:dyDescent="0.25">
      <c r="A91" s="221">
        <v>43</v>
      </c>
      <c r="B91" s="223">
        <f>'Analitika nastave'!C92</f>
        <v>0</v>
      </c>
      <c r="C91" s="46" t="str">
        <f>'Analitika nastave'!D92</f>
        <v>B</v>
      </c>
      <c r="D91" s="47">
        <f>'Analitika nastave'!E92</f>
        <v>0</v>
      </c>
      <c r="E91" s="48">
        <f>'Analitika nastave'!F92</f>
        <v>0</v>
      </c>
      <c r="F91" s="48">
        <f>'Analitika nastave'!G92</f>
        <v>0</v>
      </c>
      <c r="G91" s="48">
        <f>'Analitika nastave'!H92</f>
        <v>0</v>
      </c>
      <c r="H91" s="204">
        <f>'Analitika nastave'!I92</f>
        <v>0</v>
      </c>
      <c r="I91" s="134" t="str">
        <f>'Analitika nastave'!J92</f>
        <v>NE</v>
      </c>
      <c r="J91" s="47">
        <f>'Analitika nastave'!K92</f>
        <v>0</v>
      </c>
      <c r="K91" s="48">
        <f>'Analitika nastave'!L92</f>
        <v>0</v>
      </c>
      <c r="L91" s="48">
        <f>'Analitika nastave'!M92</f>
        <v>0</v>
      </c>
      <c r="M91" s="48">
        <f>'Analitika nastave'!N92</f>
        <v>0</v>
      </c>
      <c r="N91" s="204">
        <f>'Analitika nastave'!O92</f>
        <v>0</v>
      </c>
      <c r="O91" s="134" t="str">
        <f>'Analitika nastave'!P92</f>
        <v>NE</v>
      </c>
      <c r="P91" s="47">
        <f>'Analitika nastave'!Q92</f>
        <v>0</v>
      </c>
      <c r="Q91" s="48">
        <f>'Analitika nastave'!R92</f>
        <v>0</v>
      </c>
      <c r="R91" s="48">
        <f>'Analitika nastave'!S92</f>
        <v>0</v>
      </c>
      <c r="S91" s="48">
        <f>'Analitika nastave'!T92</f>
        <v>0</v>
      </c>
      <c r="T91" s="204">
        <f>'Analitika nastave'!U92</f>
        <v>0</v>
      </c>
      <c r="U91" s="134" t="str">
        <f>'Analitika nastave'!V92</f>
        <v>NE</v>
      </c>
      <c r="V91" s="47">
        <f>'Analitika nastave'!W92</f>
        <v>0</v>
      </c>
      <c r="W91" s="48">
        <f>'Analitika nastave'!X92</f>
        <v>0</v>
      </c>
      <c r="X91" s="48">
        <f>'Analitika nastave'!Y92</f>
        <v>0</v>
      </c>
      <c r="Y91" s="48">
        <f>'Analitika nastave'!Z92</f>
        <v>0</v>
      </c>
      <c r="Z91" s="204">
        <f>'Analitika nastave'!AA92</f>
        <v>0</v>
      </c>
      <c r="AA91" s="134" t="str">
        <f>'Analitika nastave'!AB92</f>
        <v>NE</v>
      </c>
      <c r="AB91" s="47">
        <f>'Analitika nastave'!AC92</f>
        <v>0</v>
      </c>
      <c r="AC91" s="48">
        <f>'Analitika nastave'!AD92</f>
        <v>0</v>
      </c>
      <c r="AD91" s="48">
        <f>'Analitika nastave'!AE92</f>
        <v>0</v>
      </c>
      <c r="AE91" s="48">
        <f>'Analitika nastave'!AF92</f>
        <v>0</v>
      </c>
      <c r="AF91" s="204">
        <f>'Analitika nastave'!AG92</f>
        <v>0</v>
      </c>
      <c r="AG91" s="134" t="str">
        <f>'Analitika nastave'!AH92</f>
        <v>NE</v>
      </c>
      <c r="AH91" s="47">
        <f>'Analitika nastave'!AI92</f>
        <v>0</v>
      </c>
      <c r="AI91" s="48">
        <f>'Analitika nastave'!AJ92</f>
        <v>0</v>
      </c>
      <c r="AJ91" s="48">
        <f>'Analitika nastave'!AK92</f>
        <v>0</v>
      </c>
      <c r="AK91" s="48">
        <f>'Analitika nastave'!AL92</f>
        <v>0</v>
      </c>
      <c r="AL91" s="204">
        <f>'Analitika nastave'!AM92</f>
        <v>0</v>
      </c>
      <c r="AM91" s="134" t="str">
        <f>'Analitika nastave'!AN92</f>
        <v>NE</v>
      </c>
      <c r="AN91" s="47">
        <f>'Analitika nastave'!AO92</f>
        <v>0</v>
      </c>
      <c r="AO91" s="48">
        <f>'Analitika nastave'!AP92</f>
        <v>0</v>
      </c>
      <c r="AP91" s="48">
        <f>'Analitika nastave'!AQ92</f>
        <v>0</v>
      </c>
      <c r="AQ91" s="48">
        <f>'Analitika nastave'!AR92</f>
        <v>0</v>
      </c>
      <c r="AR91" s="204">
        <f>'Analitika nastave'!AS92</f>
        <v>0</v>
      </c>
      <c r="AS91" s="134" t="str">
        <f>'Analitika nastave'!AT92</f>
        <v>NE</v>
      </c>
      <c r="AT91" s="217">
        <f>'Analitika nastave'!AU92</f>
        <v>0</v>
      </c>
    </row>
    <row r="92" spans="1:46" ht="15.75" thickBot="1" x14ac:dyDescent="0.3">
      <c r="A92" s="222"/>
      <c r="B92" s="224"/>
      <c r="C92" s="51" t="str">
        <f>'Analitika nastave'!D93</f>
        <v>P</v>
      </c>
      <c r="D92" s="52">
        <f>'Analitika nastave'!E93</f>
        <v>0</v>
      </c>
      <c r="E92" s="52">
        <f>'Analitika nastave'!F93</f>
        <v>0</v>
      </c>
      <c r="F92" s="52">
        <f>'Analitika nastave'!G93</f>
        <v>0</v>
      </c>
      <c r="G92" s="52">
        <f>'Analitika nastave'!H93</f>
        <v>0</v>
      </c>
      <c r="H92" s="205"/>
      <c r="I92" s="206"/>
      <c r="J92" s="53">
        <f>'Analitika nastave'!K93</f>
        <v>0</v>
      </c>
      <c r="K92" s="52">
        <f>'Analitika nastave'!L93</f>
        <v>0</v>
      </c>
      <c r="L92" s="52">
        <f>'Analitika nastave'!M93</f>
        <v>0</v>
      </c>
      <c r="M92" s="52">
        <f>'Analitika nastave'!N93</f>
        <v>0</v>
      </c>
      <c r="N92" s="205"/>
      <c r="O92" s="206"/>
      <c r="P92" s="53">
        <f>'Analitika nastave'!Q93</f>
        <v>0</v>
      </c>
      <c r="Q92" s="52">
        <f>'Analitika nastave'!R93</f>
        <v>0</v>
      </c>
      <c r="R92" s="52">
        <f>'Analitika nastave'!S93</f>
        <v>0</v>
      </c>
      <c r="S92" s="52">
        <f>'Analitika nastave'!T93</f>
        <v>0</v>
      </c>
      <c r="T92" s="205"/>
      <c r="U92" s="206"/>
      <c r="V92" s="53">
        <f>'Analitika nastave'!W93</f>
        <v>0</v>
      </c>
      <c r="W92" s="52">
        <f>'Analitika nastave'!X93</f>
        <v>0</v>
      </c>
      <c r="X92" s="52">
        <f>'Analitika nastave'!Y93</f>
        <v>0</v>
      </c>
      <c r="Y92" s="52">
        <f>'Analitika nastave'!Z93</f>
        <v>0</v>
      </c>
      <c r="Z92" s="205"/>
      <c r="AA92" s="206"/>
      <c r="AB92" s="53">
        <f>'Analitika nastave'!AC93</f>
        <v>0</v>
      </c>
      <c r="AC92" s="52">
        <f>'Analitika nastave'!AD93</f>
        <v>0</v>
      </c>
      <c r="AD92" s="52">
        <f>'Analitika nastave'!AE93</f>
        <v>0</v>
      </c>
      <c r="AE92" s="52">
        <f>'Analitika nastave'!AF93</f>
        <v>0</v>
      </c>
      <c r="AF92" s="207"/>
      <c r="AG92" s="206"/>
      <c r="AH92" s="53">
        <f>'Analitika nastave'!AI93</f>
        <v>0</v>
      </c>
      <c r="AI92" s="52">
        <f>'Analitika nastave'!AJ93</f>
        <v>0</v>
      </c>
      <c r="AJ92" s="52">
        <f>'Analitika nastave'!AK93</f>
        <v>0</v>
      </c>
      <c r="AK92" s="52">
        <f>'Analitika nastave'!AL93</f>
        <v>0</v>
      </c>
      <c r="AL92" s="207"/>
      <c r="AM92" s="206"/>
      <c r="AN92" s="53">
        <f>'Analitika nastave'!AO93</f>
        <v>0</v>
      </c>
      <c r="AO92" s="52">
        <f>'Analitika nastave'!AP93</f>
        <v>0</v>
      </c>
      <c r="AP92" s="52">
        <f>'Analitika nastave'!AQ93</f>
        <v>0</v>
      </c>
      <c r="AQ92" s="52">
        <f>'Analitika nastave'!AR93</f>
        <v>0</v>
      </c>
      <c r="AR92" s="207"/>
      <c r="AS92" s="206"/>
      <c r="AT92" s="218"/>
    </row>
    <row r="93" spans="1:46" x14ac:dyDescent="0.25">
      <c r="A93" s="221">
        <v>44</v>
      </c>
      <c r="B93" s="223">
        <f>'Analitika nastave'!C94</f>
        <v>0</v>
      </c>
      <c r="C93" s="46" t="str">
        <f>'Analitika nastave'!D94</f>
        <v>B</v>
      </c>
      <c r="D93" s="47">
        <f>'Analitika nastave'!E94</f>
        <v>0</v>
      </c>
      <c r="E93" s="48">
        <f>'Analitika nastave'!F94</f>
        <v>0</v>
      </c>
      <c r="F93" s="48">
        <f>'Analitika nastave'!G94</f>
        <v>0</v>
      </c>
      <c r="G93" s="48">
        <f>'Analitika nastave'!H94</f>
        <v>0</v>
      </c>
      <c r="H93" s="204">
        <f>'Analitika nastave'!I94</f>
        <v>0</v>
      </c>
      <c r="I93" s="134" t="str">
        <f>'Analitika nastave'!J94</f>
        <v>NE</v>
      </c>
      <c r="J93" s="47">
        <f>'Analitika nastave'!K94</f>
        <v>0</v>
      </c>
      <c r="K93" s="48">
        <f>'Analitika nastave'!L94</f>
        <v>0</v>
      </c>
      <c r="L93" s="48">
        <f>'Analitika nastave'!M94</f>
        <v>0</v>
      </c>
      <c r="M93" s="48">
        <f>'Analitika nastave'!N94</f>
        <v>0</v>
      </c>
      <c r="N93" s="204">
        <f>'Analitika nastave'!O94</f>
        <v>0</v>
      </c>
      <c r="O93" s="134" t="str">
        <f>'Analitika nastave'!P94</f>
        <v>NE</v>
      </c>
      <c r="P93" s="47">
        <f>'Analitika nastave'!Q94</f>
        <v>0</v>
      </c>
      <c r="Q93" s="48">
        <f>'Analitika nastave'!R94</f>
        <v>0</v>
      </c>
      <c r="R93" s="48">
        <f>'Analitika nastave'!S94</f>
        <v>0</v>
      </c>
      <c r="S93" s="48">
        <f>'Analitika nastave'!T94</f>
        <v>0</v>
      </c>
      <c r="T93" s="204">
        <f>'Analitika nastave'!U94</f>
        <v>0</v>
      </c>
      <c r="U93" s="134" t="str">
        <f>'Analitika nastave'!V94</f>
        <v>NE</v>
      </c>
      <c r="V93" s="47">
        <f>'Analitika nastave'!W94</f>
        <v>0</v>
      </c>
      <c r="W93" s="48">
        <f>'Analitika nastave'!X94</f>
        <v>0</v>
      </c>
      <c r="X93" s="48">
        <f>'Analitika nastave'!Y94</f>
        <v>0</v>
      </c>
      <c r="Y93" s="48">
        <f>'Analitika nastave'!Z94</f>
        <v>0</v>
      </c>
      <c r="Z93" s="204">
        <f>'Analitika nastave'!AA94</f>
        <v>0</v>
      </c>
      <c r="AA93" s="134" t="str">
        <f>'Analitika nastave'!AB94</f>
        <v>NE</v>
      </c>
      <c r="AB93" s="47">
        <f>'Analitika nastave'!AC94</f>
        <v>0</v>
      </c>
      <c r="AC93" s="48">
        <f>'Analitika nastave'!AD94</f>
        <v>0</v>
      </c>
      <c r="AD93" s="48">
        <f>'Analitika nastave'!AE94</f>
        <v>0</v>
      </c>
      <c r="AE93" s="48">
        <f>'Analitika nastave'!AF94</f>
        <v>0</v>
      </c>
      <c r="AF93" s="204">
        <f>'Analitika nastave'!AG94</f>
        <v>0</v>
      </c>
      <c r="AG93" s="134" t="str">
        <f>'Analitika nastave'!AH94</f>
        <v>NE</v>
      </c>
      <c r="AH93" s="47">
        <f>'Analitika nastave'!AI94</f>
        <v>0</v>
      </c>
      <c r="AI93" s="48">
        <f>'Analitika nastave'!AJ94</f>
        <v>0</v>
      </c>
      <c r="AJ93" s="48">
        <f>'Analitika nastave'!AK94</f>
        <v>0</v>
      </c>
      <c r="AK93" s="48">
        <f>'Analitika nastave'!AL94</f>
        <v>0</v>
      </c>
      <c r="AL93" s="204">
        <f>'Analitika nastave'!AM94</f>
        <v>0</v>
      </c>
      <c r="AM93" s="134" t="str">
        <f>'Analitika nastave'!AN94</f>
        <v>NE</v>
      </c>
      <c r="AN93" s="47">
        <f>'Analitika nastave'!AO94</f>
        <v>0</v>
      </c>
      <c r="AO93" s="48">
        <f>'Analitika nastave'!AP94</f>
        <v>0</v>
      </c>
      <c r="AP93" s="48">
        <f>'Analitika nastave'!AQ94</f>
        <v>0</v>
      </c>
      <c r="AQ93" s="48">
        <f>'Analitika nastave'!AR94</f>
        <v>0</v>
      </c>
      <c r="AR93" s="204">
        <f>'Analitika nastave'!AS94</f>
        <v>0</v>
      </c>
      <c r="AS93" s="134" t="str">
        <f>'Analitika nastave'!AT94</f>
        <v>NE</v>
      </c>
      <c r="AT93" s="217">
        <f>'Analitika nastave'!AU94</f>
        <v>0</v>
      </c>
    </row>
    <row r="94" spans="1:46" ht="15.75" thickBot="1" x14ac:dyDescent="0.3">
      <c r="A94" s="222"/>
      <c r="B94" s="224"/>
      <c r="C94" s="51" t="str">
        <f>'Analitika nastave'!D95</f>
        <v>P</v>
      </c>
      <c r="D94" s="52">
        <f>'Analitika nastave'!E95</f>
        <v>0</v>
      </c>
      <c r="E94" s="52">
        <f>'Analitika nastave'!F95</f>
        <v>0</v>
      </c>
      <c r="F94" s="52">
        <f>'Analitika nastave'!G95</f>
        <v>0</v>
      </c>
      <c r="G94" s="52">
        <f>'Analitika nastave'!H95</f>
        <v>0</v>
      </c>
      <c r="H94" s="205"/>
      <c r="I94" s="206"/>
      <c r="J94" s="53">
        <f>'Analitika nastave'!K95</f>
        <v>0</v>
      </c>
      <c r="K94" s="52">
        <f>'Analitika nastave'!L95</f>
        <v>0</v>
      </c>
      <c r="L94" s="52">
        <f>'Analitika nastave'!M95</f>
        <v>0</v>
      </c>
      <c r="M94" s="52">
        <f>'Analitika nastave'!N95</f>
        <v>0</v>
      </c>
      <c r="N94" s="205"/>
      <c r="O94" s="206"/>
      <c r="P94" s="53">
        <f>'Analitika nastave'!Q95</f>
        <v>0</v>
      </c>
      <c r="Q94" s="52">
        <f>'Analitika nastave'!R95</f>
        <v>0</v>
      </c>
      <c r="R94" s="52">
        <f>'Analitika nastave'!S95</f>
        <v>0</v>
      </c>
      <c r="S94" s="52">
        <f>'Analitika nastave'!T95</f>
        <v>0</v>
      </c>
      <c r="T94" s="205"/>
      <c r="U94" s="206"/>
      <c r="V94" s="53">
        <f>'Analitika nastave'!W95</f>
        <v>0</v>
      </c>
      <c r="W94" s="52">
        <f>'Analitika nastave'!X95</f>
        <v>0</v>
      </c>
      <c r="X94" s="52">
        <f>'Analitika nastave'!Y95</f>
        <v>0</v>
      </c>
      <c r="Y94" s="52">
        <f>'Analitika nastave'!Z95</f>
        <v>0</v>
      </c>
      <c r="Z94" s="205"/>
      <c r="AA94" s="206"/>
      <c r="AB94" s="53">
        <f>'Analitika nastave'!AC95</f>
        <v>0</v>
      </c>
      <c r="AC94" s="52">
        <f>'Analitika nastave'!AD95</f>
        <v>0</v>
      </c>
      <c r="AD94" s="52">
        <f>'Analitika nastave'!AE95</f>
        <v>0</v>
      </c>
      <c r="AE94" s="52">
        <f>'Analitika nastave'!AF95</f>
        <v>0</v>
      </c>
      <c r="AF94" s="207"/>
      <c r="AG94" s="206"/>
      <c r="AH94" s="53">
        <f>'Analitika nastave'!AI95</f>
        <v>0</v>
      </c>
      <c r="AI94" s="52">
        <f>'Analitika nastave'!AJ95</f>
        <v>0</v>
      </c>
      <c r="AJ94" s="52">
        <f>'Analitika nastave'!AK95</f>
        <v>0</v>
      </c>
      <c r="AK94" s="52">
        <f>'Analitika nastave'!AL95</f>
        <v>0</v>
      </c>
      <c r="AL94" s="207"/>
      <c r="AM94" s="206"/>
      <c r="AN94" s="53">
        <f>'Analitika nastave'!AO95</f>
        <v>0</v>
      </c>
      <c r="AO94" s="52">
        <f>'Analitika nastave'!AP95</f>
        <v>0</v>
      </c>
      <c r="AP94" s="52">
        <f>'Analitika nastave'!AQ95</f>
        <v>0</v>
      </c>
      <c r="AQ94" s="52">
        <f>'Analitika nastave'!AR95</f>
        <v>0</v>
      </c>
      <c r="AR94" s="207"/>
      <c r="AS94" s="206"/>
      <c r="AT94" s="218"/>
    </row>
    <row r="95" spans="1:46" x14ac:dyDescent="0.25">
      <c r="A95" s="221">
        <v>45</v>
      </c>
      <c r="B95" s="223">
        <f>'Analitika nastave'!C96</f>
        <v>0</v>
      </c>
      <c r="C95" s="46" t="str">
        <f>'Analitika nastave'!D96</f>
        <v>B</v>
      </c>
      <c r="D95" s="47">
        <f>'Analitika nastave'!E96</f>
        <v>0</v>
      </c>
      <c r="E95" s="48">
        <f>'Analitika nastave'!F96</f>
        <v>0</v>
      </c>
      <c r="F95" s="48">
        <f>'Analitika nastave'!G96</f>
        <v>0</v>
      </c>
      <c r="G95" s="48">
        <f>'Analitika nastave'!H96</f>
        <v>0</v>
      </c>
      <c r="H95" s="204">
        <f>'Analitika nastave'!I96</f>
        <v>0</v>
      </c>
      <c r="I95" s="134" t="str">
        <f>'Analitika nastave'!J96</f>
        <v>NE</v>
      </c>
      <c r="J95" s="47">
        <f>'Analitika nastave'!K96</f>
        <v>0</v>
      </c>
      <c r="K95" s="48">
        <f>'Analitika nastave'!L96</f>
        <v>0</v>
      </c>
      <c r="L95" s="48">
        <f>'Analitika nastave'!M96</f>
        <v>0</v>
      </c>
      <c r="M95" s="48">
        <f>'Analitika nastave'!N96</f>
        <v>0</v>
      </c>
      <c r="N95" s="204">
        <f>'Analitika nastave'!O96</f>
        <v>0</v>
      </c>
      <c r="O95" s="134" t="str">
        <f>'Analitika nastave'!P96</f>
        <v>NE</v>
      </c>
      <c r="P95" s="47">
        <f>'Analitika nastave'!Q96</f>
        <v>0</v>
      </c>
      <c r="Q95" s="48">
        <f>'Analitika nastave'!R96</f>
        <v>0</v>
      </c>
      <c r="R95" s="48">
        <f>'Analitika nastave'!S96</f>
        <v>0</v>
      </c>
      <c r="S95" s="48">
        <f>'Analitika nastave'!T96</f>
        <v>0</v>
      </c>
      <c r="T95" s="204">
        <f>'Analitika nastave'!U96</f>
        <v>0</v>
      </c>
      <c r="U95" s="134" t="str">
        <f>'Analitika nastave'!V96</f>
        <v>NE</v>
      </c>
      <c r="V95" s="47">
        <f>'Analitika nastave'!W96</f>
        <v>0</v>
      </c>
      <c r="W95" s="48">
        <f>'Analitika nastave'!X96</f>
        <v>0</v>
      </c>
      <c r="X95" s="48">
        <f>'Analitika nastave'!Y96</f>
        <v>0</v>
      </c>
      <c r="Y95" s="48">
        <f>'Analitika nastave'!Z96</f>
        <v>0</v>
      </c>
      <c r="Z95" s="204">
        <f>'Analitika nastave'!AA96</f>
        <v>0</v>
      </c>
      <c r="AA95" s="134" t="str">
        <f>'Analitika nastave'!AB96</f>
        <v>NE</v>
      </c>
      <c r="AB95" s="47">
        <f>'Analitika nastave'!AC96</f>
        <v>0</v>
      </c>
      <c r="AC95" s="48">
        <f>'Analitika nastave'!AD96</f>
        <v>0</v>
      </c>
      <c r="AD95" s="48">
        <f>'Analitika nastave'!AE96</f>
        <v>0</v>
      </c>
      <c r="AE95" s="48">
        <f>'Analitika nastave'!AF96</f>
        <v>0</v>
      </c>
      <c r="AF95" s="204">
        <f>'Analitika nastave'!AG96</f>
        <v>0</v>
      </c>
      <c r="AG95" s="134" t="str">
        <f>'Analitika nastave'!AH96</f>
        <v>NE</v>
      </c>
      <c r="AH95" s="47">
        <f>'Analitika nastave'!AI96</f>
        <v>0</v>
      </c>
      <c r="AI95" s="48">
        <f>'Analitika nastave'!AJ96</f>
        <v>0</v>
      </c>
      <c r="AJ95" s="48">
        <f>'Analitika nastave'!AK96</f>
        <v>0</v>
      </c>
      <c r="AK95" s="48">
        <f>'Analitika nastave'!AL96</f>
        <v>0</v>
      </c>
      <c r="AL95" s="204">
        <f>'Analitika nastave'!AM96</f>
        <v>0</v>
      </c>
      <c r="AM95" s="134" t="str">
        <f>'Analitika nastave'!AN96</f>
        <v>NE</v>
      </c>
      <c r="AN95" s="47">
        <f>'Analitika nastave'!AO96</f>
        <v>0</v>
      </c>
      <c r="AO95" s="48">
        <f>'Analitika nastave'!AP96</f>
        <v>0</v>
      </c>
      <c r="AP95" s="48">
        <f>'Analitika nastave'!AQ96</f>
        <v>0</v>
      </c>
      <c r="AQ95" s="48">
        <f>'Analitika nastave'!AR96</f>
        <v>0</v>
      </c>
      <c r="AR95" s="204">
        <f>'Analitika nastave'!AS96</f>
        <v>0</v>
      </c>
      <c r="AS95" s="134" t="str">
        <f>'Analitika nastave'!AT96</f>
        <v>NE</v>
      </c>
      <c r="AT95" s="217">
        <f>'Analitika nastave'!AU96</f>
        <v>0</v>
      </c>
    </row>
    <row r="96" spans="1:46" ht="15.75" thickBot="1" x14ac:dyDescent="0.3">
      <c r="A96" s="222"/>
      <c r="B96" s="224"/>
      <c r="C96" s="51" t="str">
        <f>'Analitika nastave'!D97</f>
        <v>P</v>
      </c>
      <c r="D96" s="52">
        <f>'Analitika nastave'!E97</f>
        <v>0</v>
      </c>
      <c r="E96" s="52">
        <f>'Analitika nastave'!F97</f>
        <v>0</v>
      </c>
      <c r="F96" s="52">
        <f>'Analitika nastave'!G97</f>
        <v>0</v>
      </c>
      <c r="G96" s="52">
        <f>'Analitika nastave'!H97</f>
        <v>0</v>
      </c>
      <c r="H96" s="205"/>
      <c r="I96" s="206"/>
      <c r="J96" s="53">
        <f>'Analitika nastave'!K97</f>
        <v>0</v>
      </c>
      <c r="K96" s="52">
        <f>'Analitika nastave'!L97</f>
        <v>0</v>
      </c>
      <c r="L96" s="52">
        <f>'Analitika nastave'!M97</f>
        <v>0</v>
      </c>
      <c r="M96" s="52">
        <f>'Analitika nastave'!N97</f>
        <v>0</v>
      </c>
      <c r="N96" s="205"/>
      <c r="O96" s="206"/>
      <c r="P96" s="53">
        <f>'Analitika nastave'!Q97</f>
        <v>0</v>
      </c>
      <c r="Q96" s="52">
        <f>'Analitika nastave'!R97</f>
        <v>0</v>
      </c>
      <c r="R96" s="52">
        <f>'Analitika nastave'!S97</f>
        <v>0</v>
      </c>
      <c r="S96" s="52">
        <f>'Analitika nastave'!T97</f>
        <v>0</v>
      </c>
      <c r="T96" s="205"/>
      <c r="U96" s="206"/>
      <c r="V96" s="53">
        <f>'Analitika nastave'!W97</f>
        <v>0</v>
      </c>
      <c r="W96" s="52">
        <f>'Analitika nastave'!X97</f>
        <v>0</v>
      </c>
      <c r="X96" s="52">
        <f>'Analitika nastave'!Y97</f>
        <v>0</v>
      </c>
      <c r="Y96" s="52">
        <f>'Analitika nastave'!Z97</f>
        <v>0</v>
      </c>
      <c r="Z96" s="205"/>
      <c r="AA96" s="206"/>
      <c r="AB96" s="53">
        <f>'Analitika nastave'!AC97</f>
        <v>0</v>
      </c>
      <c r="AC96" s="52">
        <f>'Analitika nastave'!AD97</f>
        <v>0</v>
      </c>
      <c r="AD96" s="52">
        <f>'Analitika nastave'!AE97</f>
        <v>0</v>
      </c>
      <c r="AE96" s="52">
        <f>'Analitika nastave'!AF97</f>
        <v>0</v>
      </c>
      <c r="AF96" s="207"/>
      <c r="AG96" s="206"/>
      <c r="AH96" s="53">
        <f>'Analitika nastave'!AI97</f>
        <v>0</v>
      </c>
      <c r="AI96" s="52">
        <f>'Analitika nastave'!AJ97</f>
        <v>0</v>
      </c>
      <c r="AJ96" s="52">
        <f>'Analitika nastave'!AK97</f>
        <v>0</v>
      </c>
      <c r="AK96" s="52">
        <f>'Analitika nastave'!AL97</f>
        <v>0</v>
      </c>
      <c r="AL96" s="207"/>
      <c r="AM96" s="206"/>
      <c r="AN96" s="53">
        <f>'Analitika nastave'!AO97</f>
        <v>0</v>
      </c>
      <c r="AO96" s="52">
        <f>'Analitika nastave'!AP97</f>
        <v>0</v>
      </c>
      <c r="AP96" s="52">
        <f>'Analitika nastave'!AQ97</f>
        <v>0</v>
      </c>
      <c r="AQ96" s="52">
        <f>'Analitika nastave'!AR97</f>
        <v>0</v>
      </c>
      <c r="AR96" s="207"/>
      <c r="AS96" s="206"/>
      <c r="AT96" s="218"/>
    </row>
    <row r="97" spans="1:46" x14ac:dyDescent="0.25">
      <c r="A97" s="221">
        <v>46</v>
      </c>
      <c r="B97" s="223">
        <f>'Analitika nastave'!C98</f>
        <v>0</v>
      </c>
      <c r="C97" s="46" t="str">
        <f>'Analitika nastave'!D98</f>
        <v>B</v>
      </c>
      <c r="D97" s="47">
        <f>'Analitika nastave'!E98</f>
        <v>0</v>
      </c>
      <c r="E97" s="48">
        <f>'Analitika nastave'!F98</f>
        <v>0</v>
      </c>
      <c r="F97" s="48">
        <f>'Analitika nastave'!G98</f>
        <v>0</v>
      </c>
      <c r="G97" s="48">
        <f>'Analitika nastave'!H98</f>
        <v>0</v>
      </c>
      <c r="H97" s="204">
        <f>'Analitika nastave'!I98</f>
        <v>0</v>
      </c>
      <c r="I97" s="134" t="str">
        <f>'Analitika nastave'!J98</f>
        <v>NE</v>
      </c>
      <c r="J97" s="47">
        <f>'Analitika nastave'!K98</f>
        <v>0</v>
      </c>
      <c r="K97" s="48">
        <f>'Analitika nastave'!L98</f>
        <v>0</v>
      </c>
      <c r="L97" s="48">
        <f>'Analitika nastave'!M98</f>
        <v>0</v>
      </c>
      <c r="M97" s="48">
        <f>'Analitika nastave'!N98</f>
        <v>0</v>
      </c>
      <c r="N97" s="204">
        <f>'Analitika nastave'!O98</f>
        <v>0</v>
      </c>
      <c r="O97" s="134" t="str">
        <f>'Analitika nastave'!P98</f>
        <v>NE</v>
      </c>
      <c r="P97" s="47">
        <f>'Analitika nastave'!Q98</f>
        <v>0</v>
      </c>
      <c r="Q97" s="48">
        <f>'Analitika nastave'!R98</f>
        <v>0</v>
      </c>
      <c r="R97" s="48">
        <f>'Analitika nastave'!S98</f>
        <v>0</v>
      </c>
      <c r="S97" s="48">
        <f>'Analitika nastave'!T98</f>
        <v>0</v>
      </c>
      <c r="T97" s="204">
        <f>'Analitika nastave'!U98</f>
        <v>0</v>
      </c>
      <c r="U97" s="134" t="str">
        <f>'Analitika nastave'!V98</f>
        <v>NE</v>
      </c>
      <c r="V97" s="47">
        <f>'Analitika nastave'!W98</f>
        <v>0</v>
      </c>
      <c r="W97" s="48">
        <f>'Analitika nastave'!X98</f>
        <v>0</v>
      </c>
      <c r="X97" s="48">
        <f>'Analitika nastave'!Y98</f>
        <v>0</v>
      </c>
      <c r="Y97" s="48">
        <f>'Analitika nastave'!Z98</f>
        <v>0</v>
      </c>
      <c r="Z97" s="204">
        <f>'Analitika nastave'!AA98</f>
        <v>0</v>
      </c>
      <c r="AA97" s="134" t="str">
        <f>'Analitika nastave'!AB98</f>
        <v>NE</v>
      </c>
      <c r="AB97" s="47">
        <f>'Analitika nastave'!AC98</f>
        <v>0</v>
      </c>
      <c r="AC97" s="48">
        <f>'Analitika nastave'!AD98</f>
        <v>0</v>
      </c>
      <c r="AD97" s="48">
        <f>'Analitika nastave'!AE98</f>
        <v>0</v>
      </c>
      <c r="AE97" s="48">
        <f>'Analitika nastave'!AF98</f>
        <v>0</v>
      </c>
      <c r="AF97" s="204">
        <f>'Analitika nastave'!AG98</f>
        <v>0</v>
      </c>
      <c r="AG97" s="134" t="str">
        <f>'Analitika nastave'!AH98</f>
        <v>NE</v>
      </c>
      <c r="AH97" s="47">
        <f>'Analitika nastave'!AI98</f>
        <v>0</v>
      </c>
      <c r="AI97" s="48">
        <f>'Analitika nastave'!AJ98</f>
        <v>0</v>
      </c>
      <c r="AJ97" s="48">
        <f>'Analitika nastave'!AK98</f>
        <v>0</v>
      </c>
      <c r="AK97" s="48">
        <f>'Analitika nastave'!AL98</f>
        <v>0</v>
      </c>
      <c r="AL97" s="204">
        <f>'Analitika nastave'!AM98</f>
        <v>0</v>
      </c>
      <c r="AM97" s="134" t="str">
        <f>'Analitika nastave'!AN98</f>
        <v>NE</v>
      </c>
      <c r="AN97" s="47">
        <f>'Analitika nastave'!AO98</f>
        <v>0</v>
      </c>
      <c r="AO97" s="48">
        <f>'Analitika nastave'!AP98</f>
        <v>0</v>
      </c>
      <c r="AP97" s="48">
        <f>'Analitika nastave'!AQ98</f>
        <v>0</v>
      </c>
      <c r="AQ97" s="48">
        <f>'Analitika nastave'!AR98</f>
        <v>0</v>
      </c>
      <c r="AR97" s="204">
        <f>'Analitika nastave'!AS98</f>
        <v>0</v>
      </c>
      <c r="AS97" s="134" t="str">
        <f>'Analitika nastave'!AT98</f>
        <v>NE</v>
      </c>
      <c r="AT97" s="217">
        <f>'Analitika nastave'!AU98</f>
        <v>0</v>
      </c>
    </row>
    <row r="98" spans="1:46" ht="15.75" thickBot="1" x14ac:dyDescent="0.3">
      <c r="A98" s="222"/>
      <c r="B98" s="224"/>
      <c r="C98" s="51" t="str">
        <f>'Analitika nastave'!D99</f>
        <v>P</v>
      </c>
      <c r="D98" s="52">
        <f>'Analitika nastave'!E99</f>
        <v>0</v>
      </c>
      <c r="E98" s="52">
        <f>'Analitika nastave'!F99</f>
        <v>0</v>
      </c>
      <c r="F98" s="52">
        <f>'Analitika nastave'!G99</f>
        <v>0</v>
      </c>
      <c r="G98" s="52">
        <f>'Analitika nastave'!H99</f>
        <v>0</v>
      </c>
      <c r="H98" s="205"/>
      <c r="I98" s="206"/>
      <c r="J98" s="53">
        <f>'Analitika nastave'!K99</f>
        <v>0</v>
      </c>
      <c r="K98" s="52">
        <f>'Analitika nastave'!L99</f>
        <v>0</v>
      </c>
      <c r="L98" s="52">
        <f>'Analitika nastave'!M99</f>
        <v>0</v>
      </c>
      <c r="M98" s="52">
        <f>'Analitika nastave'!N99</f>
        <v>0</v>
      </c>
      <c r="N98" s="205"/>
      <c r="O98" s="206"/>
      <c r="P98" s="53">
        <f>'Analitika nastave'!Q99</f>
        <v>0</v>
      </c>
      <c r="Q98" s="52">
        <f>'Analitika nastave'!R99</f>
        <v>0</v>
      </c>
      <c r="R98" s="52">
        <f>'Analitika nastave'!S99</f>
        <v>0</v>
      </c>
      <c r="S98" s="52">
        <f>'Analitika nastave'!T99</f>
        <v>0</v>
      </c>
      <c r="T98" s="205"/>
      <c r="U98" s="206"/>
      <c r="V98" s="53">
        <f>'Analitika nastave'!W99</f>
        <v>0</v>
      </c>
      <c r="W98" s="52">
        <f>'Analitika nastave'!X99</f>
        <v>0</v>
      </c>
      <c r="X98" s="52">
        <f>'Analitika nastave'!Y99</f>
        <v>0</v>
      </c>
      <c r="Y98" s="52">
        <f>'Analitika nastave'!Z99</f>
        <v>0</v>
      </c>
      <c r="Z98" s="205"/>
      <c r="AA98" s="206"/>
      <c r="AB98" s="53">
        <f>'Analitika nastave'!AC99</f>
        <v>0</v>
      </c>
      <c r="AC98" s="52">
        <f>'Analitika nastave'!AD99</f>
        <v>0</v>
      </c>
      <c r="AD98" s="52">
        <f>'Analitika nastave'!AE99</f>
        <v>0</v>
      </c>
      <c r="AE98" s="52">
        <f>'Analitika nastave'!AF99</f>
        <v>0</v>
      </c>
      <c r="AF98" s="207"/>
      <c r="AG98" s="206"/>
      <c r="AH98" s="53">
        <f>'Analitika nastave'!AI99</f>
        <v>0</v>
      </c>
      <c r="AI98" s="52">
        <f>'Analitika nastave'!AJ99</f>
        <v>0</v>
      </c>
      <c r="AJ98" s="52">
        <f>'Analitika nastave'!AK99</f>
        <v>0</v>
      </c>
      <c r="AK98" s="52">
        <f>'Analitika nastave'!AL99</f>
        <v>0</v>
      </c>
      <c r="AL98" s="207"/>
      <c r="AM98" s="206"/>
      <c r="AN98" s="53">
        <f>'Analitika nastave'!AO99</f>
        <v>0</v>
      </c>
      <c r="AO98" s="52">
        <f>'Analitika nastave'!AP99</f>
        <v>0</v>
      </c>
      <c r="AP98" s="52">
        <f>'Analitika nastave'!AQ99</f>
        <v>0</v>
      </c>
      <c r="AQ98" s="52">
        <f>'Analitika nastave'!AR99</f>
        <v>0</v>
      </c>
      <c r="AR98" s="207"/>
      <c r="AS98" s="206"/>
      <c r="AT98" s="218"/>
    </row>
    <row r="99" spans="1:46" x14ac:dyDescent="0.25">
      <c r="A99" s="221">
        <v>47</v>
      </c>
      <c r="B99" s="223">
        <f>'Analitika nastave'!C100</f>
        <v>0</v>
      </c>
      <c r="C99" s="46" t="str">
        <f>'Analitika nastave'!D100</f>
        <v>B</v>
      </c>
      <c r="D99" s="47">
        <f>'Analitika nastave'!E100</f>
        <v>0</v>
      </c>
      <c r="E99" s="48">
        <f>'Analitika nastave'!F100</f>
        <v>0</v>
      </c>
      <c r="F99" s="48">
        <f>'Analitika nastave'!G100</f>
        <v>0</v>
      </c>
      <c r="G99" s="48">
        <f>'Analitika nastave'!H100</f>
        <v>0</v>
      </c>
      <c r="H99" s="204">
        <f>'Analitika nastave'!I100</f>
        <v>0</v>
      </c>
      <c r="I99" s="134" t="str">
        <f>'Analitika nastave'!J100</f>
        <v>NE</v>
      </c>
      <c r="J99" s="47">
        <f>'Analitika nastave'!K100</f>
        <v>0</v>
      </c>
      <c r="K99" s="48">
        <f>'Analitika nastave'!L100</f>
        <v>0</v>
      </c>
      <c r="L99" s="48">
        <f>'Analitika nastave'!M100</f>
        <v>0</v>
      </c>
      <c r="M99" s="48">
        <f>'Analitika nastave'!N100</f>
        <v>0</v>
      </c>
      <c r="N99" s="204">
        <f>'Analitika nastave'!O100</f>
        <v>0</v>
      </c>
      <c r="O99" s="134" t="str">
        <f>'Analitika nastave'!P100</f>
        <v>NE</v>
      </c>
      <c r="P99" s="47">
        <f>'Analitika nastave'!Q100</f>
        <v>0</v>
      </c>
      <c r="Q99" s="48">
        <f>'Analitika nastave'!R100</f>
        <v>0</v>
      </c>
      <c r="R99" s="48">
        <f>'Analitika nastave'!S100</f>
        <v>0</v>
      </c>
      <c r="S99" s="48">
        <f>'Analitika nastave'!T100</f>
        <v>0</v>
      </c>
      <c r="T99" s="204">
        <f>'Analitika nastave'!U100</f>
        <v>0</v>
      </c>
      <c r="U99" s="134" t="str">
        <f>'Analitika nastave'!V100</f>
        <v>NE</v>
      </c>
      <c r="V99" s="47">
        <f>'Analitika nastave'!W100</f>
        <v>0</v>
      </c>
      <c r="W99" s="48">
        <f>'Analitika nastave'!X100</f>
        <v>0</v>
      </c>
      <c r="X99" s="48">
        <f>'Analitika nastave'!Y100</f>
        <v>0</v>
      </c>
      <c r="Y99" s="48">
        <f>'Analitika nastave'!Z100</f>
        <v>0</v>
      </c>
      <c r="Z99" s="204">
        <f>'Analitika nastave'!AA100</f>
        <v>0</v>
      </c>
      <c r="AA99" s="134" t="str">
        <f>'Analitika nastave'!AB100</f>
        <v>NE</v>
      </c>
      <c r="AB99" s="47">
        <f>'Analitika nastave'!AC100</f>
        <v>0</v>
      </c>
      <c r="AC99" s="48">
        <f>'Analitika nastave'!AD100</f>
        <v>0</v>
      </c>
      <c r="AD99" s="48">
        <f>'Analitika nastave'!AE100</f>
        <v>0</v>
      </c>
      <c r="AE99" s="48">
        <f>'Analitika nastave'!AF100</f>
        <v>0</v>
      </c>
      <c r="AF99" s="204">
        <f>'Analitika nastave'!AG100</f>
        <v>0</v>
      </c>
      <c r="AG99" s="134" t="str">
        <f>'Analitika nastave'!AH100</f>
        <v>NE</v>
      </c>
      <c r="AH99" s="47">
        <f>'Analitika nastave'!AI100</f>
        <v>0</v>
      </c>
      <c r="AI99" s="48">
        <f>'Analitika nastave'!AJ100</f>
        <v>0</v>
      </c>
      <c r="AJ99" s="48">
        <f>'Analitika nastave'!AK100</f>
        <v>0</v>
      </c>
      <c r="AK99" s="48">
        <f>'Analitika nastave'!AL100</f>
        <v>0</v>
      </c>
      <c r="AL99" s="204">
        <f>'Analitika nastave'!AM100</f>
        <v>0</v>
      </c>
      <c r="AM99" s="134" t="str">
        <f>'Analitika nastave'!AN100</f>
        <v>NE</v>
      </c>
      <c r="AN99" s="47">
        <f>'Analitika nastave'!AO100</f>
        <v>0</v>
      </c>
      <c r="AO99" s="48">
        <f>'Analitika nastave'!AP100</f>
        <v>0</v>
      </c>
      <c r="AP99" s="48">
        <f>'Analitika nastave'!AQ100</f>
        <v>0</v>
      </c>
      <c r="AQ99" s="48">
        <f>'Analitika nastave'!AR100</f>
        <v>0</v>
      </c>
      <c r="AR99" s="204">
        <f>'Analitika nastave'!AS100</f>
        <v>0</v>
      </c>
      <c r="AS99" s="134" t="str">
        <f>'Analitika nastave'!AT100</f>
        <v>NE</v>
      </c>
      <c r="AT99" s="217">
        <f>'Analitika nastave'!AU100</f>
        <v>0</v>
      </c>
    </row>
    <row r="100" spans="1:46" ht="15.75" thickBot="1" x14ac:dyDescent="0.3">
      <c r="A100" s="222"/>
      <c r="B100" s="224"/>
      <c r="C100" s="51" t="str">
        <f>'Analitika nastave'!D101</f>
        <v>P</v>
      </c>
      <c r="D100" s="52">
        <f>'Analitika nastave'!E101</f>
        <v>0</v>
      </c>
      <c r="E100" s="52">
        <f>'Analitika nastave'!F101</f>
        <v>0</v>
      </c>
      <c r="F100" s="52">
        <f>'Analitika nastave'!G101</f>
        <v>0</v>
      </c>
      <c r="G100" s="52">
        <f>'Analitika nastave'!H101</f>
        <v>0</v>
      </c>
      <c r="H100" s="205"/>
      <c r="I100" s="206"/>
      <c r="J100" s="53">
        <f>'Analitika nastave'!K101</f>
        <v>0</v>
      </c>
      <c r="K100" s="52">
        <f>'Analitika nastave'!L101</f>
        <v>0</v>
      </c>
      <c r="L100" s="52">
        <f>'Analitika nastave'!M101</f>
        <v>0</v>
      </c>
      <c r="M100" s="52">
        <f>'Analitika nastave'!N101</f>
        <v>0</v>
      </c>
      <c r="N100" s="205"/>
      <c r="O100" s="206"/>
      <c r="P100" s="53">
        <f>'Analitika nastave'!Q101</f>
        <v>0</v>
      </c>
      <c r="Q100" s="52">
        <f>'Analitika nastave'!R101</f>
        <v>0</v>
      </c>
      <c r="R100" s="52">
        <f>'Analitika nastave'!S101</f>
        <v>0</v>
      </c>
      <c r="S100" s="52">
        <f>'Analitika nastave'!T101</f>
        <v>0</v>
      </c>
      <c r="T100" s="205"/>
      <c r="U100" s="206"/>
      <c r="V100" s="53">
        <f>'Analitika nastave'!W101</f>
        <v>0</v>
      </c>
      <c r="W100" s="52">
        <f>'Analitika nastave'!X101</f>
        <v>0</v>
      </c>
      <c r="X100" s="52">
        <f>'Analitika nastave'!Y101</f>
        <v>0</v>
      </c>
      <c r="Y100" s="52">
        <f>'Analitika nastave'!Z101</f>
        <v>0</v>
      </c>
      <c r="Z100" s="205"/>
      <c r="AA100" s="206"/>
      <c r="AB100" s="53">
        <f>'Analitika nastave'!AC101</f>
        <v>0</v>
      </c>
      <c r="AC100" s="52">
        <f>'Analitika nastave'!AD101</f>
        <v>0</v>
      </c>
      <c r="AD100" s="52">
        <f>'Analitika nastave'!AE101</f>
        <v>0</v>
      </c>
      <c r="AE100" s="52">
        <f>'Analitika nastave'!AF101</f>
        <v>0</v>
      </c>
      <c r="AF100" s="207"/>
      <c r="AG100" s="206"/>
      <c r="AH100" s="53">
        <f>'Analitika nastave'!AI101</f>
        <v>0</v>
      </c>
      <c r="AI100" s="52">
        <f>'Analitika nastave'!AJ101</f>
        <v>0</v>
      </c>
      <c r="AJ100" s="52">
        <f>'Analitika nastave'!AK101</f>
        <v>0</v>
      </c>
      <c r="AK100" s="52">
        <f>'Analitika nastave'!AL101</f>
        <v>0</v>
      </c>
      <c r="AL100" s="207"/>
      <c r="AM100" s="206"/>
      <c r="AN100" s="53">
        <f>'Analitika nastave'!AO101</f>
        <v>0</v>
      </c>
      <c r="AO100" s="52">
        <f>'Analitika nastave'!AP101</f>
        <v>0</v>
      </c>
      <c r="AP100" s="52">
        <f>'Analitika nastave'!AQ101</f>
        <v>0</v>
      </c>
      <c r="AQ100" s="52">
        <f>'Analitika nastave'!AR101</f>
        <v>0</v>
      </c>
      <c r="AR100" s="207"/>
      <c r="AS100" s="206"/>
      <c r="AT100" s="218"/>
    </row>
    <row r="101" spans="1:46" x14ac:dyDescent="0.25">
      <c r="A101" s="221">
        <v>48</v>
      </c>
      <c r="B101" s="223">
        <f>'Analitika nastave'!C102</f>
        <v>0</v>
      </c>
      <c r="C101" s="46" t="str">
        <f>'Analitika nastave'!D102</f>
        <v>B</v>
      </c>
      <c r="D101" s="47">
        <f>'Analitika nastave'!E102</f>
        <v>0</v>
      </c>
      <c r="E101" s="48">
        <f>'Analitika nastave'!F102</f>
        <v>0</v>
      </c>
      <c r="F101" s="48">
        <f>'Analitika nastave'!G102</f>
        <v>0</v>
      </c>
      <c r="G101" s="48">
        <f>'Analitika nastave'!H102</f>
        <v>0</v>
      </c>
      <c r="H101" s="204">
        <f>'Analitika nastave'!I102</f>
        <v>0</v>
      </c>
      <c r="I101" s="134" t="str">
        <f>'Analitika nastave'!J102</f>
        <v>NE</v>
      </c>
      <c r="J101" s="47">
        <f>'Analitika nastave'!K102</f>
        <v>0</v>
      </c>
      <c r="K101" s="48">
        <f>'Analitika nastave'!L102</f>
        <v>0</v>
      </c>
      <c r="L101" s="48">
        <f>'Analitika nastave'!M102</f>
        <v>0</v>
      </c>
      <c r="M101" s="48">
        <f>'Analitika nastave'!N102</f>
        <v>0</v>
      </c>
      <c r="N101" s="204">
        <f>'Analitika nastave'!O102</f>
        <v>0</v>
      </c>
      <c r="O101" s="134" t="str">
        <f>'Analitika nastave'!P102</f>
        <v>NE</v>
      </c>
      <c r="P101" s="47">
        <f>'Analitika nastave'!Q102</f>
        <v>0</v>
      </c>
      <c r="Q101" s="48">
        <f>'Analitika nastave'!R102</f>
        <v>0</v>
      </c>
      <c r="R101" s="48">
        <f>'Analitika nastave'!S102</f>
        <v>0</v>
      </c>
      <c r="S101" s="48">
        <f>'Analitika nastave'!T102</f>
        <v>0</v>
      </c>
      <c r="T101" s="204">
        <f>'Analitika nastave'!U102</f>
        <v>0</v>
      </c>
      <c r="U101" s="134" t="str">
        <f>'Analitika nastave'!V102</f>
        <v>NE</v>
      </c>
      <c r="V101" s="47">
        <f>'Analitika nastave'!W102</f>
        <v>0</v>
      </c>
      <c r="W101" s="48">
        <f>'Analitika nastave'!X102</f>
        <v>0</v>
      </c>
      <c r="X101" s="48">
        <f>'Analitika nastave'!Y102</f>
        <v>0</v>
      </c>
      <c r="Y101" s="48">
        <f>'Analitika nastave'!Z102</f>
        <v>0</v>
      </c>
      <c r="Z101" s="204">
        <f>'Analitika nastave'!AA102</f>
        <v>0</v>
      </c>
      <c r="AA101" s="134" t="str">
        <f>'Analitika nastave'!AB102</f>
        <v>NE</v>
      </c>
      <c r="AB101" s="47">
        <f>'Analitika nastave'!AC102</f>
        <v>0</v>
      </c>
      <c r="AC101" s="48">
        <f>'Analitika nastave'!AD102</f>
        <v>0</v>
      </c>
      <c r="AD101" s="48">
        <f>'Analitika nastave'!AE102</f>
        <v>0</v>
      </c>
      <c r="AE101" s="48">
        <f>'Analitika nastave'!AF102</f>
        <v>0</v>
      </c>
      <c r="AF101" s="204">
        <f>'Analitika nastave'!AG102</f>
        <v>0</v>
      </c>
      <c r="AG101" s="134" t="str">
        <f>'Analitika nastave'!AH102</f>
        <v>NE</v>
      </c>
      <c r="AH101" s="47">
        <f>'Analitika nastave'!AI102</f>
        <v>0</v>
      </c>
      <c r="AI101" s="48">
        <f>'Analitika nastave'!AJ102</f>
        <v>0</v>
      </c>
      <c r="AJ101" s="48">
        <f>'Analitika nastave'!AK102</f>
        <v>0</v>
      </c>
      <c r="AK101" s="48">
        <f>'Analitika nastave'!AL102</f>
        <v>0</v>
      </c>
      <c r="AL101" s="204">
        <f>'Analitika nastave'!AM102</f>
        <v>0</v>
      </c>
      <c r="AM101" s="134" t="str">
        <f>'Analitika nastave'!AN102</f>
        <v>NE</v>
      </c>
      <c r="AN101" s="47">
        <f>'Analitika nastave'!AO102</f>
        <v>0</v>
      </c>
      <c r="AO101" s="48">
        <f>'Analitika nastave'!AP102</f>
        <v>0</v>
      </c>
      <c r="AP101" s="48">
        <f>'Analitika nastave'!AQ102</f>
        <v>0</v>
      </c>
      <c r="AQ101" s="48">
        <f>'Analitika nastave'!AR102</f>
        <v>0</v>
      </c>
      <c r="AR101" s="204">
        <f>'Analitika nastave'!AS102</f>
        <v>0</v>
      </c>
      <c r="AS101" s="134" t="str">
        <f>'Analitika nastave'!AT102</f>
        <v>NE</v>
      </c>
      <c r="AT101" s="217">
        <f>'Analitika nastave'!AU102</f>
        <v>0</v>
      </c>
    </row>
    <row r="102" spans="1:46" ht="15.75" thickBot="1" x14ac:dyDescent="0.3">
      <c r="A102" s="222"/>
      <c r="B102" s="224"/>
      <c r="C102" s="51" t="str">
        <f>'Analitika nastave'!D103</f>
        <v>P</v>
      </c>
      <c r="D102" s="52">
        <f>'Analitika nastave'!E103</f>
        <v>0</v>
      </c>
      <c r="E102" s="52">
        <f>'Analitika nastave'!F103</f>
        <v>0</v>
      </c>
      <c r="F102" s="52">
        <f>'Analitika nastave'!G103</f>
        <v>0</v>
      </c>
      <c r="G102" s="52">
        <f>'Analitika nastave'!H103</f>
        <v>0</v>
      </c>
      <c r="H102" s="205"/>
      <c r="I102" s="206"/>
      <c r="J102" s="53">
        <f>'Analitika nastave'!K103</f>
        <v>0</v>
      </c>
      <c r="K102" s="52">
        <f>'Analitika nastave'!L103</f>
        <v>0</v>
      </c>
      <c r="L102" s="52">
        <f>'Analitika nastave'!M103</f>
        <v>0</v>
      </c>
      <c r="M102" s="52">
        <f>'Analitika nastave'!N103</f>
        <v>0</v>
      </c>
      <c r="N102" s="205"/>
      <c r="O102" s="206"/>
      <c r="P102" s="53">
        <f>'Analitika nastave'!Q103</f>
        <v>0</v>
      </c>
      <c r="Q102" s="52">
        <f>'Analitika nastave'!R103</f>
        <v>0</v>
      </c>
      <c r="R102" s="52">
        <f>'Analitika nastave'!S103</f>
        <v>0</v>
      </c>
      <c r="S102" s="52">
        <f>'Analitika nastave'!T103</f>
        <v>0</v>
      </c>
      <c r="T102" s="205"/>
      <c r="U102" s="206"/>
      <c r="V102" s="53">
        <f>'Analitika nastave'!W103</f>
        <v>0</v>
      </c>
      <c r="W102" s="52">
        <f>'Analitika nastave'!X103</f>
        <v>0</v>
      </c>
      <c r="X102" s="52">
        <f>'Analitika nastave'!Y103</f>
        <v>0</v>
      </c>
      <c r="Y102" s="52">
        <f>'Analitika nastave'!Z103</f>
        <v>0</v>
      </c>
      <c r="Z102" s="205"/>
      <c r="AA102" s="206"/>
      <c r="AB102" s="53">
        <f>'Analitika nastave'!AC103</f>
        <v>0</v>
      </c>
      <c r="AC102" s="52">
        <f>'Analitika nastave'!AD103</f>
        <v>0</v>
      </c>
      <c r="AD102" s="52">
        <f>'Analitika nastave'!AE103</f>
        <v>0</v>
      </c>
      <c r="AE102" s="52">
        <f>'Analitika nastave'!AF103</f>
        <v>0</v>
      </c>
      <c r="AF102" s="207"/>
      <c r="AG102" s="206"/>
      <c r="AH102" s="53">
        <f>'Analitika nastave'!AI103</f>
        <v>0</v>
      </c>
      <c r="AI102" s="52">
        <f>'Analitika nastave'!AJ103</f>
        <v>0</v>
      </c>
      <c r="AJ102" s="52">
        <f>'Analitika nastave'!AK103</f>
        <v>0</v>
      </c>
      <c r="AK102" s="52">
        <f>'Analitika nastave'!AL103</f>
        <v>0</v>
      </c>
      <c r="AL102" s="207"/>
      <c r="AM102" s="206"/>
      <c r="AN102" s="53">
        <f>'Analitika nastave'!AO103</f>
        <v>0</v>
      </c>
      <c r="AO102" s="52">
        <f>'Analitika nastave'!AP103</f>
        <v>0</v>
      </c>
      <c r="AP102" s="52">
        <f>'Analitika nastave'!AQ103</f>
        <v>0</v>
      </c>
      <c r="AQ102" s="52">
        <f>'Analitika nastave'!AR103</f>
        <v>0</v>
      </c>
      <c r="AR102" s="207"/>
      <c r="AS102" s="206"/>
      <c r="AT102" s="218"/>
    </row>
    <row r="103" spans="1:46" x14ac:dyDescent="0.25">
      <c r="A103" s="221">
        <v>49</v>
      </c>
      <c r="B103" s="223">
        <f>'Analitika nastave'!C104</f>
        <v>0</v>
      </c>
      <c r="C103" s="46" t="str">
        <f>'Analitika nastave'!D104</f>
        <v>B</v>
      </c>
      <c r="D103" s="47">
        <f>'Analitika nastave'!E104</f>
        <v>0</v>
      </c>
      <c r="E103" s="48">
        <f>'Analitika nastave'!F104</f>
        <v>0</v>
      </c>
      <c r="F103" s="48">
        <f>'Analitika nastave'!G104</f>
        <v>0</v>
      </c>
      <c r="G103" s="48">
        <f>'Analitika nastave'!H104</f>
        <v>0</v>
      </c>
      <c r="H103" s="204">
        <f>'Analitika nastave'!I104</f>
        <v>0</v>
      </c>
      <c r="I103" s="134" t="str">
        <f>'Analitika nastave'!J104</f>
        <v>NE</v>
      </c>
      <c r="J103" s="47">
        <f>'Analitika nastave'!K104</f>
        <v>0</v>
      </c>
      <c r="K103" s="48">
        <f>'Analitika nastave'!L104</f>
        <v>0</v>
      </c>
      <c r="L103" s="48">
        <f>'Analitika nastave'!M104</f>
        <v>0</v>
      </c>
      <c r="M103" s="48">
        <f>'Analitika nastave'!N104</f>
        <v>0</v>
      </c>
      <c r="N103" s="204">
        <f>'Analitika nastave'!O104</f>
        <v>0</v>
      </c>
      <c r="O103" s="134" t="str">
        <f>'Analitika nastave'!P104</f>
        <v>NE</v>
      </c>
      <c r="P103" s="47">
        <f>'Analitika nastave'!Q104</f>
        <v>0</v>
      </c>
      <c r="Q103" s="48">
        <f>'Analitika nastave'!R104</f>
        <v>0</v>
      </c>
      <c r="R103" s="48">
        <f>'Analitika nastave'!S104</f>
        <v>0</v>
      </c>
      <c r="S103" s="48">
        <f>'Analitika nastave'!T104</f>
        <v>0</v>
      </c>
      <c r="T103" s="204">
        <f>'Analitika nastave'!U104</f>
        <v>0</v>
      </c>
      <c r="U103" s="134" t="str">
        <f>'Analitika nastave'!V104</f>
        <v>NE</v>
      </c>
      <c r="V103" s="47">
        <f>'Analitika nastave'!W104</f>
        <v>0</v>
      </c>
      <c r="W103" s="48">
        <f>'Analitika nastave'!X104</f>
        <v>0</v>
      </c>
      <c r="X103" s="48">
        <f>'Analitika nastave'!Y104</f>
        <v>0</v>
      </c>
      <c r="Y103" s="48">
        <f>'Analitika nastave'!Z104</f>
        <v>0</v>
      </c>
      <c r="Z103" s="204">
        <f>'Analitika nastave'!AA104</f>
        <v>0</v>
      </c>
      <c r="AA103" s="134" t="str">
        <f>'Analitika nastave'!AB104</f>
        <v>NE</v>
      </c>
      <c r="AB103" s="47">
        <f>'Analitika nastave'!AC104</f>
        <v>0</v>
      </c>
      <c r="AC103" s="48">
        <f>'Analitika nastave'!AD104</f>
        <v>0</v>
      </c>
      <c r="AD103" s="48">
        <f>'Analitika nastave'!AE104</f>
        <v>0</v>
      </c>
      <c r="AE103" s="48">
        <f>'Analitika nastave'!AF104</f>
        <v>0</v>
      </c>
      <c r="AF103" s="204">
        <f>'Analitika nastave'!AG104</f>
        <v>0</v>
      </c>
      <c r="AG103" s="134" t="str">
        <f>'Analitika nastave'!AH104</f>
        <v>NE</v>
      </c>
      <c r="AH103" s="47">
        <f>'Analitika nastave'!AI104</f>
        <v>0</v>
      </c>
      <c r="AI103" s="48">
        <f>'Analitika nastave'!AJ104</f>
        <v>0</v>
      </c>
      <c r="AJ103" s="48">
        <f>'Analitika nastave'!AK104</f>
        <v>0</v>
      </c>
      <c r="AK103" s="48">
        <f>'Analitika nastave'!AL104</f>
        <v>0</v>
      </c>
      <c r="AL103" s="204">
        <f>'Analitika nastave'!AM104</f>
        <v>0</v>
      </c>
      <c r="AM103" s="134" t="str">
        <f>'Analitika nastave'!AN104</f>
        <v>NE</v>
      </c>
      <c r="AN103" s="47">
        <f>'Analitika nastave'!AO104</f>
        <v>0</v>
      </c>
      <c r="AO103" s="48">
        <f>'Analitika nastave'!AP104</f>
        <v>0</v>
      </c>
      <c r="AP103" s="48">
        <f>'Analitika nastave'!AQ104</f>
        <v>0</v>
      </c>
      <c r="AQ103" s="48">
        <f>'Analitika nastave'!AR104</f>
        <v>0</v>
      </c>
      <c r="AR103" s="204">
        <f>'Analitika nastave'!AS104</f>
        <v>0</v>
      </c>
      <c r="AS103" s="134" t="str">
        <f>'Analitika nastave'!AT104</f>
        <v>NE</v>
      </c>
      <c r="AT103" s="217">
        <f>'Analitika nastave'!AU104</f>
        <v>0</v>
      </c>
    </row>
    <row r="104" spans="1:46" ht="15.75" thickBot="1" x14ac:dyDescent="0.3">
      <c r="A104" s="222"/>
      <c r="B104" s="224"/>
      <c r="C104" s="51" t="str">
        <f>'Analitika nastave'!D105</f>
        <v>P</v>
      </c>
      <c r="D104" s="52">
        <f>'Analitika nastave'!E105</f>
        <v>0</v>
      </c>
      <c r="E104" s="52">
        <f>'Analitika nastave'!F105</f>
        <v>0</v>
      </c>
      <c r="F104" s="52">
        <f>'Analitika nastave'!G105</f>
        <v>0</v>
      </c>
      <c r="G104" s="52">
        <f>'Analitika nastave'!H105</f>
        <v>0</v>
      </c>
      <c r="H104" s="205"/>
      <c r="I104" s="206"/>
      <c r="J104" s="53">
        <f>'Analitika nastave'!K105</f>
        <v>0</v>
      </c>
      <c r="K104" s="52">
        <f>'Analitika nastave'!L105</f>
        <v>0</v>
      </c>
      <c r="L104" s="52">
        <f>'Analitika nastave'!M105</f>
        <v>0</v>
      </c>
      <c r="M104" s="52">
        <f>'Analitika nastave'!N105</f>
        <v>0</v>
      </c>
      <c r="N104" s="205"/>
      <c r="O104" s="206"/>
      <c r="P104" s="53">
        <f>'Analitika nastave'!Q105</f>
        <v>0</v>
      </c>
      <c r="Q104" s="52">
        <f>'Analitika nastave'!R105</f>
        <v>0</v>
      </c>
      <c r="R104" s="52">
        <f>'Analitika nastave'!S105</f>
        <v>0</v>
      </c>
      <c r="S104" s="52">
        <f>'Analitika nastave'!T105</f>
        <v>0</v>
      </c>
      <c r="T104" s="205"/>
      <c r="U104" s="206"/>
      <c r="V104" s="53">
        <f>'Analitika nastave'!W105</f>
        <v>0</v>
      </c>
      <c r="W104" s="52">
        <f>'Analitika nastave'!X105</f>
        <v>0</v>
      </c>
      <c r="X104" s="52">
        <f>'Analitika nastave'!Y105</f>
        <v>0</v>
      </c>
      <c r="Y104" s="52">
        <f>'Analitika nastave'!Z105</f>
        <v>0</v>
      </c>
      <c r="Z104" s="205"/>
      <c r="AA104" s="206"/>
      <c r="AB104" s="53">
        <f>'Analitika nastave'!AC105</f>
        <v>0</v>
      </c>
      <c r="AC104" s="52">
        <f>'Analitika nastave'!AD105</f>
        <v>0</v>
      </c>
      <c r="AD104" s="52">
        <f>'Analitika nastave'!AE105</f>
        <v>0</v>
      </c>
      <c r="AE104" s="52">
        <f>'Analitika nastave'!AF105</f>
        <v>0</v>
      </c>
      <c r="AF104" s="207"/>
      <c r="AG104" s="206"/>
      <c r="AH104" s="53">
        <f>'Analitika nastave'!AI105</f>
        <v>0</v>
      </c>
      <c r="AI104" s="52">
        <f>'Analitika nastave'!AJ105</f>
        <v>0</v>
      </c>
      <c r="AJ104" s="52">
        <f>'Analitika nastave'!AK105</f>
        <v>0</v>
      </c>
      <c r="AK104" s="52">
        <f>'Analitika nastave'!AL105</f>
        <v>0</v>
      </c>
      <c r="AL104" s="207"/>
      <c r="AM104" s="206"/>
      <c r="AN104" s="53">
        <f>'Analitika nastave'!AO105</f>
        <v>0</v>
      </c>
      <c r="AO104" s="52">
        <f>'Analitika nastave'!AP105</f>
        <v>0</v>
      </c>
      <c r="AP104" s="52">
        <f>'Analitika nastave'!AQ105</f>
        <v>0</v>
      </c>
      <c r="AQ104" s="52">
        <f>'Analitika nastave'!AR105</f>
        <v>0</v>
      </c>
      <c r="AR104" s="207"/>
      <c r="AS104" s="206"/>
      <c r="AT104" s="218"/>
    </row>
    <row r="105" spans="1:46" x14ac:dyDescent="0.25">
      <c r="A105" s="221">
        <v>50</v>
      </c>
      <c r="B105" s="223">
        <f>'Analitika nastave'!C106</f>
        <v>0</v>
      </c>
      <c r="C105" s="46" t="str">
        <f>'Analitika nastave'!D106</f>
        <v>B</v>
      </c>
      <c r="D105" s="47">
        <f>'Analitika nastave'!E106</f>
        <v>0</v>
      </c>
      <c r="E105" s="48">
        <f>'Analitika nastave'!F106</f>
        <v>0</v>
      </c>
      <c r="F105" s="48">
        <f>'Analitika nastave'!G106</f>
        <v>0</v>
      </c>
      <c r="G105" s="48">
        <f>'Analitika nastave'!H106</f>
        <v>0</v>
      </c>
      <c r="H105" s="204">
        <f>'Analitika nastave'!I106</f>
        <v>0</v>
      </c>
      <c r="I105" s="134" t="str">
        <f>'Analitika nastave'!J106</f>
        <v>NE</v>
      </c>
      <c r="J105" s="47">
        <f>'Analitika nastave'!K106</f>
        <v>0</v>
      </c>
      <c r="K105" s="48">
        <f>'Analitika nastave'!L106</f>
        <v>0</v>
      </c>
      <c r="L105" s="48">
        <f>'Analitika nastave'!M106</f>
        <v>0</v>
      </c>
      <c r="M105" s="48">
        <f>'Analitika nastave'!N106</f>
        <v>0</v>
      </c>
      <c r="N105" s="204">
        <f>'Analitika nastave'!O106</f>
        <v>0</v>
      </c>
      <c r="O105" s="134" t="str">
        <f>'Analitika nastave'!P106</f>
        <v>NE</v>
      </c>
      <c r="P105" s="47">
        <f>'Analitika nastave'!Q106</f>
        <v>0</v>
      </c>
      <c r="Q105" s="48">
        <f>'Analitika nastave'!R106</f>
        <v>0</v>
      </c>
      <c r="R105" s="48">
        <f>'Analitika nastave'!S106</f>
        <v>0</v>
      </c>
      <c r="S105" s="48">
        <f>'Analitika nastave'!T106</f>
        <v>0</v>
      </c>
      <c r="T105" s="204">
        <f>'Analitika nastave'!U106</f>
        <v>0</v>
      </c>
      <c r="U105" s="134" t="str">
        <f>'Analitika nastave'!V106</f>
        <v>NE</v>
      </c>
      <c r="V105" s="47">
        <f>'Analitika nastave'!W106</f>
        <v>0</v>
      </c>
      <c r="W105" s="48">
        <f>'Analitika nastave'!X106</f>
        <v>0</v>
      </c>
      <c r="X105" s="48">
        <f>'Analitika nastave'!Y106</f>
        <v>0</v>
      </c>
      <c r="Y105" s="48">
        <f>'Analitika nastave'!Z106</f>
        <v>0</v>
      </c>
      <c r="Z105" s="204">
        <f>'Analitika nastave'!AA106</f>
        <v>0</v>
      </c>
      <c r="AA105" s="134" t="str">
        <f>'Analitika nastave'!AB106</f>
        <v>NE</v>
      </c>
      <c r="AB105" s="47">
        <f>'Analitika nastave'!AC106</f>
        <v>0</v>
      </c>
      <c r="AC105" s="48">
        <f>'Analitika nastave'!AD106</f>
        <v>0</v>
      </c>
      <c r="AD105" s="48">
        <f>'Analitika nastave'!AE106</f>
        <v>0</v>
      </c>
      <c r="AE105" s="48">
        <f>'Analitika nastave'!AF106</f>
        <v>0</v>
      </c>
      <c r="AF105" s="204">
        <f>'Analitika nastave'!AG106</f>
        <v>0</v>
      </c>
      <c r="AG105" s="134" t="str">
        <f>'Analitika nastave'!AH106</f>
        <v>NE</v>
      </c>
      <c r="AH105" s="47">
        <f>'Analitika nastave'!AI106</f>
        <v>0</v>
      </c>
      <c r="AI105" s="48">
        <f>'Analitika nastave'!AJ106</f>
        <v>0</v>
      </c>
      <c r="AJ105" s="48">
        <f>'Analitika nastave'!AK106</f>
        <v>0</v>
      </c>
      <c r="AK105" s="48">
        <f>'Analitika nastave'!AL106</f>
        <v>0</v>
      </c>
      <c r="AL105" s="204">
        <f>'Analitika nastave'!AM106</f>
        <v>0</v>
      </c>
      <c r="AM105" s="134" t="str">
        <f>'Analitika nastave'!AN106</f>
        <v>NE</v>
      </c>
      <c r="AN105" s="47">
        <f>'Analitika nastave'!AO106</f>
        <v>0</v>
      </c>
      <c r="AO105" s="48">
        <f>'Analitika nastave'!AP106</f>
        <v>0</v>
      </c>
      <c r="AP105" s="48">
        <f>'Analitika nastave'!AQ106</f>
        <v>0</v>
      </c>
      <c r="AQ105" s="48">
        <f>'Analitika nastave'!AR106</f>
        <v>0</v>
      </c>
      <c r="AR105" s="204">
        <f>'Analitika nastave'!AS106</f>
        <v>0</v>
      </c>
      <c r="AS105" s="134" t="str">
        <f>'Analitika nastave'!AT106</f>
        <v>NE</v>
      </c>
      <c r="AT105" s="217">
        <f>'Analitika nastave'!AU106</f>
        <v>0</v>
      </c>
    </row>
    <row r="106" spans="1:46" ht="15.75" thickBot="1" x14ac:dyDescent="0.3">
      <c r="A106" s="222"/>
      <c r="B106" s="224"/>
      <c r="C106" s="51" t="str">
        <f>'Analitika nastave'!D107</f>
        <v>P</v>
      </c>
      <c r="D106" s="52">
        <f>'Analitika nastave'!E107</f>
        <v>0</v>
      </c>
      <c r="E106" s="52">
        <f>'Analitika nastave'!F107</f>
        <v>0</v>
      </c>
      <c r="F106" s="52">
        <f>'Analitika nastave'!G107</f>
        <v>0</v>
      </c>
      <c r="G106" s="52">
        <f>'Analitika nastave'!H107</f>
        <v>0</v>
      </c>
      <c r="H106" s="205"/>
      <c r="I106" s="206"/>
      <c r="J106" s="53">
        <f>'Analitika nastave'!K107</f>
        <v>0</v>
      </c>
      <c r="K106" s="52">
        <f>'Analitika nastave'!L107</f>
        <v>0</v>
      </c>
      <c r="L106" s="52">
        <f>'Analitika nastave'!M107</f>
        <v>0</v>
      </c>
      <c r="M106" s="52">
        <f>'Analitika nastave'!N107</f>
        <v>0</v>
      </c>
      <c r="N106" s="205"/>
      <c r="O106" s="206"/>
      <c r="P106" s="53">
        <f>'Analitika nastave'!Q107</f>
        <v>0</v>
      </c>
      <c r="Q106" s="52">
        <f>'Analitika nastave'!R107</f>
        <v>0</v>
      </c>
      <c r="R106" s="52">
        <f>'Analitika nastave'!S107</f>
        <v>0</v>
      </c>
      <c r="S106" s="52">
        <f>'Analitika nastave'!T107</f>
        <v>0</v>
      </c>
      <c r="T106" s="205"/>
      <c r="U106" s="206"/>
      <c r="V106" s="53">
        <f>'Analitika nastave'!W107</f>
        <v>0</v>
      </c>
      <c r="W106" s="52">
        <f>'Analitika nastave'!X107</f>
        <v>0</v>
      </c>
      <c r="X106" s="52">
        <f>'Analitika nastave'!Y107</f>
        <v>0</v>
      </c>
      <c r="Y106" s="52">
        <f>'Analitika nastave'!Z107</f>
        <v>0</v>
      </c>
      <c r="Z106" s="205"/>
      <c r="AA106" s="206"/>
      <c r="AB106" s="53">
        <f>'Analitika nastave'!AC107</f>
        <v>0</v>
      </c>
      <c r="AC106" s="52">
        <f>'Analitika nastave'!AD107</f>
        <v>0</v>
      </c>
      <c r="AD106" s="52">
        <f>'Analitika nastave'!AE107</f>
        <v>0</v>
      </c>
      <c r="AE106" s="52">
        <f>'Analitika nastave'!AF107</f>
        <v>0</v>
      </c>
      <c r="AF106" s="207"/>
      <c r="AG106" s="206"/>
      <c r="AH106" s="53">
        <f>'Analitika nastave'!AI107</f>
        <v>0</v>
      </c>
      <c r="AI106" s="52">
        <f>'Analitika nastave'!AJ107</f>
        <v>0</v>
      </c>
      <c r="AJ106" s="52">
        <f>'Analitika nastave'!AK107</f>
        <v>0</v>
      </c>
      <c r="AK106" s="52">
        <f>'Analitika nastave'!AL107</f>
        <v>0</v>
      </c>
      <c r="AL106" s="207"/>
      <c r="AM106" s="206"/>
      <c r="AN106" s="53">
        <f>'Analitika nastave'!AO107</f>
        <v>0</v>
      </c>
      <c r="AO106" s="52">
        <f>'Analitika nastave'!AP107</f>
        <v>0</v>
      </c>
      <c r="AP106" s="52">
        <f>'Analitika nastave'!AQ107</f>
        <v>0</v>
      </c>
      <c r="AQ106" s="52">
        <f>'Analitika nastave'!AR107</f>
        <v>0</v>
      </c>
      <c r="AR106" s="207"/>
      <c r="AS106" s="206"/>
      <c r="AT106" s="218"/>
    </row>
    <row r="107" spans="1:46" x14ac:dyDescent="0.25">
      <c r="A107" s="221">
        <v>51</v>
      </c>
      <c r="B107" s="223">
        <f>'Analitika nastave'!C108</f>
        <v>0</v>
      </c>
      <c r="C107" s="46" t="str">
        <f>'Analitika nastave'!D108</f>
        <v>B</v>
      </c>
      <c r="D107" s="47">
        <f>'Analitika nastave'!E108</f>
        <v>0</v>
      </c>
      <c r="E107" s="48">
        <f>'Analitika nastave'!F108</f>
        <v>0</v>
      </c>
      <c r="F107" s="48">
        <f>'Analitika nastave'!G108</f>
        <v>0</v>
      </c>
      <c r="G107" s="48">
        <f>'Analitika nastave'!H108</f>
        <v>0</v>
      </c>
      <c r="H107" s="204">
        <f>'Analitika nastave'!I108</f>
        <v>0</v>
      </c>
      <c r="I107" s="134" t="str">
        <f>'Analitika nastave'!J108</f>
        <v>NE</v>
      </c>
      <c r="J107" s="47">
        <f>'Analitika nastave'!K108</f>
        <v>0</v>
      </c>
      <c r="K107" s="48">
        <f>'Analitika nastave'!L108</f>
        <v>0</v>
      </c>
      <c r="L107" s="48">
        <f>'Analitika nastave'!M108</f>
        <v>0</v>
      </c>
      <c r="M107" s="48">
        <f>'Analitika nastave'!N108</f>
        <v>0</v>
      </c>
      <c r="N107" s="204">
        <f>'Analitika nastave'!O108</f>
        <v>0</v>
      </c>
      <c r="O107" s="134" t="str">
        <f>'Analitika nastave'!P108</f>
        <v>NE</v>
      </c>
      <c r="P107" s="47">
        <f>'Analitika nastave'!Q108</f>
        <v>0</v>
      </c>
      <c r="Q107" s="48">
        <f>'Analitika nastave'!R108</f>
        <v>0</v>
      </c>
      <c r="R107" s="48">
        <f>'Analitika nastave'!S108</f>
        <v>0</v>
      </c>
      <c r="S107" s="48">
        <f>'Analitika nastave'!T108</f>
        <v>0</v>
      </c>
      <c r="T107" s="204">
        <f>'Analitika nastave'!U108</f>
        <v>0</v>
      </c>
      <c r="U107" s="134" t="str">
        <f>'Analitika nastave'!V108</f>
        <v>NE</v>
      </c>
      <c r="V107" s="47">
        <f>'Analitika nastave'!W108</f>
        <v>0</v>
      </c>
      <c r="W107" s="48">
        <f>'Analitika nastave'!X108</f>
        <v>0</v>
      </c>
      <c r="X107" s="48">
        <f>'Analitika nastave'!Y108</f>
        <v>0</v>
      </c>
      <c r="Y107" s="48">
        <f>'Analitika nastave'!Z108</f>
        <v>0</v>
      </c>
      <c r="Z107" s="204">
        <f>'Analitika nastave'!AA108</f>
        <v>0</v>
      </c>
      <c r="AA107" s="134" t="str">
        <f>'Analitika nastave'!AB108</f>
        <v>NE</v>
      </c>
      <c r="AB107" s="47">
        <f>'Analitika nastave'!AC108</f>
        <v>0</v>
      </c>
      <c r="AC107" s="48">
        <f>'Analitika nastave'!AD108</f>
        <v>0</v>
      </c>
      <c r="AD107" s="48">
        <f>'Analitika nastave'!AE108</f>
        <v>0</v>
      </c>
      <c r="AE107" s="48">
        <f>'Analitika nastave'!AF108</f>
        <v>0</v>
      </c>
      <c r="AF107" s="204">
        <f>'Analitika nastave'!AG108</f>
        <v>0</v>
      </c>
      <c r="AG107" s="134" t="str">
        <f>'Analitika nastave'!AH108</f>
        <v>NE</v>
      </c>
      <c r="AH107" s="47">
        <f>'Analitika nastave'!AI108</f>
        <v>0</v>
      </c>
      <c r="AI107" s="48">
        <f>'Analitika nastave'!AJ108</f>
        <v>0</v>
      </c>
      <c r="AJ107" s="48">
        <f>'Analitika nastave'!AK108</f>
        <v>0</v>
      </c>
      <c r="AK107" s="48">
        <f>'Analitika nastave'!AL108</f>
        <v>0</v>
      </c>
      <c r="AL107" s="204">
        <f>'Analitika nastave'!AM108</f>
        <v>0</v>
      </c>
      <c r="AM107" s="134" t="str">
        <f>'Analitika nastave'!AN108</f>
        <v>NE</v>
      </c>
      <c r="AN107" s="47">
        <f>'Analitika nastave'!AO108</f>
        <v>0</v>
      </c>
      <c r="AO107" s="48">
        <f>'Analitika nastave'!AP108</f>
        <v>0</v>
      </c>
      <c r="AP107" s="48">
        <f>'Analitika nastave'!AQ108</f>
        <v>0</v>
      </c>
      <c r="AQ107" s="48">
        <f>'Analitika nastave'!AR108</f>
        <v>0</v>
      </c>
      <c r="AR107" s="204">
        <f>'Analitika nastave'!AS108</f>
        <v>0</v>
      </c>
      <c r="AS107" s="134" t="str">
        <f>'Analitika nastave'!AT108</f>
        <v>NE</v>
      </c>
      <c r="AT107" s="217">
        <f>'Analitika nastave'!AU108</f>
        <v>0</v>
      </c>
    </row>
    <row r="108" spans="1:46" ht="15.75" thickBot="1" x14ac:dyDescent="0.3">
      <c r="A108" s="222"/>
      <c r="B108" s="224"/>
      <c r="C108" s="51" t="str">
        <f>'Analitika nastave'!D109</f>
        <v>P</v>
      </c>
      <c r="D108" s="52">
        <f>'Analitika nastave'!E109</f>
        <v>0</v>
      </c>
      <c r="E108" s="52">
        <f>'Analitika nastave'!F109</f>
        <v>0</v>
      </c>
      <c r="F108" s="52">
        <f>'Analitika nastave'!G109</f>
        <v>0</v>
      </c>
      <c r="G108" s="52">
        <f>'Analitika nastave'!H109</f>
        <v>0</v>
      </c>
      <c r="H108" s="205"/>
      <c r="I108" s="206"/>
      <c r="J108" s="53">
        <f>'Analitika nastave'!K109</f>
        <v>0</v>
      </c>
      <c r="K108" s="52">
        <f>'Analitika nastave'!L109</f>
        <v>0</v>
      </c>
      <c r="L108" s="52">
        <f>'Analitika nastave'!M109</f>
        <v>0</v>
      </c>
      <c r="M108" s="52">
        <f>'Analitika nastave'!N109</f>
        <v>0</v>
      </c>
      <c r="N108" s="205"/>
      <c r="O108" s="206"/>
      <c r="P108" s="53">
        <f>'Analitika nastave'!Q109</f>
        <v>0</v>
      </c>
      <c r="Q108" s="52">
        <f>'Analitika nastave'!R109</f>
        <v>0</v>
      </c>
      <c r="R108" s="52">
        <f>'Analitika nastave'!S109</f>
        <v>0</v>
      </c>
      <c r="S108" s="52">
        <f>'Analitika nastave'!T109</f>
        <v>0</v>
      </c>
      <c r="T108" s="205"/>
      <c r="U108" s="206"/>
      <c r="V108" s="53">
        <f>'Analitika nastave'!W109</f>
        <v>0</v>
      </c>
      <c r="W108" s="52">
        <f>'Analitika nastave'!X109</f>
        <v>0</v>
      </c>
      <c r="X108" s="52">
        <f>'Analitika nastave'!Y109</f>
        <v>0</v>
      </c>
      <c r="Y108" s="52">
        <f>'Analitika nastave'!Z109</f>
        <v>0</v>
      </c>
      <c r="Z108" s="205"/>
      <c r="AA108" s="206"/>
      <c r="AB108" s="53">
        <f>'Analitika nastave'!AC109</f>
        <v>0</v>
      </c>
      <c r="AC108" s="52">
        <f>'Analitika nastave'!AD109</f>
        <v>0</v>
      </c>
      <c r="AD108" s="52">
        <f>'Analitika nastave'!AE109</f>
        <v>0</v>
      </c>
      <c r="AE108" s="52">
        <f>'Analitika nastave'!AF109</f>
        <v>0</v>
      </c>
      <c r="AF108" s="207"/>
      <c r="AG108" s="206"/>
      <c r="AH108" s="53">
        <f>'Analitika nastave'!AI109</f>
        <v>0</v>
      </c>
      <c r="AI108" s="52">
        <f>'Analitika nastave'!AJ109</f>
        <v>0</v>
      </c>
      <c r="AJ108" s="52">
        <f>'Analitika nastave'!AK109</f>
        <v>0</v>
      </c>
      <c r="AK108" s="52">
        <f>'Analitika nastave'!AL109</f>
        <v>0</v>
      </c>
      <c r="AL108" s="207"/>
      <c r="AM108" s="206"/>
      <c r="AN108" s="53">
        <f>'Analitika nastave'!AO109</f>
        <v>0</v>
      </c>
      <c r="AO108" s="52">
        <f>'Analitika nastave'!AP109</f>
        <v>0</v>
      </c>
      <c r="AP108" s="52">
        <f>'Analitika nastave'!AQ109</f>
        <v>0</v>
      </c>
      <c r="AQ108" s="52">
        <f>'Analitika nastave'!AR109</f>
        <v>0</v>
      </c>
      <c r="AR108" s="207"/>
      <c r="AS108" s="206"/>
      <c r="AT108" s="218"/>
    </row>
    <row r="109" spans="1:46" x14ac:dyDescent="0.25">
      <c r="A109" s="221">
        <v>52</v>
      </c>
      <c r="B109" s="223">
        <f>'Analitika nastave'!C110</f>
        <v>0</v>
      </c>
      <c r="C109" s="46" t="str">
        <f>'Analitika nastave'!D110</f>
        <v>B</v>
      </c>
      <c r="D109" s="47">
        <f>'Analitika nastave'!E110</f>
        <v>0</v>
      </c>
      <c r="E109" s="48">
        <f>'Analitika nastave'!F110</f>
        <v>0</v>
      </c>
      <c r="F109" s="48">
        <f>'Analitika nastave'!G110</f>
        <v>0</v>
      </c>
      <c r="G109" s="48">
        <f>'Analitika nastave'!H110</f>
        <v>0</v>
      </c>
      <c r="H109" s="204">
        <f>'Analitika nastave'!I110</f>
        <v>0</v>
      </c>
      <c r="I109" s="134" t="str">
        <f>'Analitika nastave'!J110</f>
        <v>NE</v>
      </c>
      <c r="J109" s="47">
        <f>'Analitika nastave'!K110</f>
        <v>0</v>
      </c>
      <c r="K109" s="48">
        <f>'Analitika nastave'!L110</f>
        <v>0</v>
      </c>
      <c r="L109" s="48">
        <f>'Analitika nastave'!M110</f>
        <v>0</v>
      </c>
      <c r="M109" s="48">
        <f>'Analitika nastave'!N110</f>
        <v>0</v>
      </c>
      <c r="N109" s="204">
        <f>'Analitika nastave'!O110</f>
        <v>0</v>
      </c>
      <c r="O109" s="134" t="str">
        <f>'Analitika nastave'!P110</f>
        <v>NE</v>
      </c>
      <c r="P109" s="47">
        <f>'Analitika nastave'!Q110</f>
        <v>0</v>
      </c>
      <c r="Q109" s="48">
        <f>'Analitika nastave'!R110</f>
        <v>0</v>
      </c>
      <c r="R109" s="48">
        <f>'Analitika nastave'!S110</f>
        <v>0</v>
      </c>
      <c r="S109" s="48">
        <f>'Analitika nastave'!T110</f>
        <v>0</v>
      </c>
      <c r="T109" s="204">
        <f>'Analitika nastave'!U110</f>
        <v>0</v>
      </c>
      <c r="U109" s="134" t="str">
        <f>'Analitika nastave'!V110</f>
        <v>NE</v>
      </c>
      <c r="V109" s="47">
        <f>'Analitika nastave'!W110</f>
        <v>0</v>
      </c>
      <c r="W109" s="48">
        <f>'Analitika nastave'!X110</f>
        <v>0</v>
      </c>
      <c r="X109" s="48">
        <f>'Analitika nastave'!Y110</f>
        <v>0</v>
      </c>
      <c r="Y109" s="48">
        <f>'Analitika nastave'!Z110</f>
        <v>0</v>
      </c>
      <c r="Z109" s="204">
        <f>'Analitika nastave'!AA110</f>
        <v>0</v>
      </c>
      <c r="AA109" s="134" t="str">
        <f>'Analitika nastave'!AB110</f>
        <v>NE</v>
      </c>
      <c r="AB109" s="47">
        <f>'Analitika nastave'!AC110</f>
        <v>0</v>
      </c>
      <c r="AC109" s="48">
        <f>'Analitika nastave'!AD110</f>
        <v>0</v>
      </c>
      <c r="AD109" s="48">
        <f>'Analitika nastave'!AE110</f>
        <v>0</v>
      </c>
      <c r="AE109" s="48">
        <f>'Analitika nastave'!AF110</f>
        <v>0</v>
      </c>
      <c r="AF109" s="204">
        <f>'Analitika nastave'!AG110</f>
        <v>0</v>
      </c>
      <c r="AG109" s="134" t="str">
        <f>'Analitika nastave'!AH110</f>
        <v>NE</v>
      </c>
      <c r="AH109" s="47">
        <f>'Analitika nastave'!AI110</f>
        <v>0</v>
      </c>
      <c r="AI109" s="48">
        <f>'Analitika nastave'!AJ110</f>
        <v>0</v>
      </c>
      <c r="AJ109" s="48">
        <f>'Analitika nastave'!AK110</f>
        <v>0</v>
      </c>
      <c r="AK109" s="48">
        <f>'Analitika nastave'!AL110</f>
        <v>0</v>
      </c>
      <c r="AL109" s="204">
        <f>'Analitika nastave'!AM110</f>
        <v>0</v>
      </c>
      <c r="AM109" s="134" t="str">
        <f>'Analitika nastave'!AN110</f>
        <v>NE</v>
      </c>
      <c r="AN109" s="47">
        <f>'Analitika nastave'!AO110</f>
        <v>0</v>
      </c>
      <c r="AO109" s="48">
        <f>'Analitika nastave'!AP110</f>
        <v>0</v>
      </c>
      <c r="AP109" s="48">
        <f>'Analitika nastave'!AQ110</f>
        <v>0</v>
      </c>
      <c r="AQ109" s="48">
        <f>'Analitika nastave'!AR110</f>
        <v>0</v>
      </c>
      <c r="AR109" s="204">
        <f>'Analitika nastave'!AS110</f>
        <v>0</v>
      </c>
      <c r="AS109" s="134" t="str">
        <f>'Analitika nastave'!AT110</f>
        <v>NE</v>
      </c>
      <c r="AT109" s="217">
        <f>'Analitika nastave'!AU110</f>
        <v>0</v>
      </c>
    </row>
    <row r="110" spans="1:46" ht="15.75" thickBot="1" x14ac:dyDescent="0.3">
      <c r="A110" s="222"/>
      <c r="B110" s="224"/>
      <c r="C110" s="51" t="str">
        <f>'Analitika nastave'!D111</f>
        <v>P</v>
      </c>
      <c r="D110" s="52">
        <f>'Analitika nastave'!E111</f>
        <v>0</v>
      </c>
      <c r="E110" s="52">
        <f>'Analitika nastave'!F111</f>
        <v>0</v>
      </c>
      <c r="F110" s="52">
        <f>'Analitika nastave'!G111</f>
        <v>0</v>
      </c>
      <c r="G110" s="52">
        <f>'Analitika nastave'!H111</f>
        <v>0</v>
      </c>
      <c r="H110" s="205"/>
      <c r="I110" s="206"/>
      <c r="J110" s="53">
        <f>'Analitika nastave'!K111</f>
        <v>0</v>
      </c>
      <c r="K110" s="52">
        <f>'Analitika nastave'!L111</f>
        <v>0</v>
      </c>
      <c r="L110" s="52">
        <f>'Analitika nastave'!M111</f>
        <v>0</v>
      </c>
      <c r="M110" s="52">
        <f>'Analitika nastave'!N111</f>
        <v>0</v>
      </c>
      <c r="N110" s="205"/>
      <c r="O110" s="206"/>
      <c r="P110" s="53">
        <f>'Analitika nastave'!Q111</f>
        <v>0</v>
      </c>
      <c r="Q110" s="52">
        <f>'Analitika nastave'!R111</f>
        <v>0</v>
      </c>
      <c r="R110" s="52">
        <f>'Analitika nastave'!S111</f>
        <v>0</v>
      </c>
      <c r="S110" s="52">
        <f>'Analitika nastave'!T111</f>
        <v>0</v>
      </c>
      <c r="T110" s="205"/>
      <c r="U110" s="206"/>
      <c r="V110" s="53">
        <f>'Analitika nastave'!W111</f>
        <v>0</v>
      </c>
      <c r="W110" s="52">
        <f>'Analitika nastave'!X111</f>
        <v>0</v>
      </c>
      <c r="X110" s="52">
        <f>'Analitika nastave'!Y111</f>
        <v>0</v>
      </c>
      <c r="Y110" s="52">
        <f>'Analitika nastave'!Z111</f>
        <v>0</v>
      </c>
      <c r="Z110" s="205"/>
      <c r="AA110" s="206"/>
      <c r="AB110" s="53">
        <f>'Analitika nastave'!AC111</f>
        <v>0</v>
      </c>
      <c r="AC110" s="52">
        <f>'Analitika nastave'!AD111</f>
        <v>0</v>
      </c>
      <c r="AD110" s="52">
        <f>'Analitika nastave'!AE111</f>
        <v>0</v>
      </c>
      <c r="AE110" s="52">
        <f>'Analitika nastave'!AF111</f>
        <v>0</v>
      </c>
      <c r="AF110" s="207"/>
      <c r="AG110" s="206"/>
      <c r="AH110" s="53">
        <f>'Analitika nastave'!AI111</f>
        <v>0</v>
      </c>
      <c r="AI110" s="52">
        <f>'Analitika nastave'!AJ111</f>
        <v>0</v>
      </c>
      <c r="AJ110" s="52">
        <f>'Analitika nastave'!AK111</f>
        <v>0</v>
      </c>
      <c r="AK110" s="52">
        <f>'Analitika nastave'!AL111</f>
        <v>0</v>
      </c>
      <c r="AL110" s="207"/>
      <c r="AM110" s="206"/>
      <c r="AN110" s="53">
        <f>'Analitika nastave'!AO111</f>
        <v>0</v>
      </c>
      <c r="AO110" s="52">
        <f>'Analitika nastave'!AP111</f>
        <v>0</v>
      </c>
      <c r="AP110" s="52">
        <f>'Analitika nastave'!AQ111</f>
        <v>0</v>
      </c>
      <c r="AQ110" s="52">
        <f>'Analitika nastave'!AR111</f>
        <v>0</v>
      </c>
      <c r="AR110" s="207"/>
      <c r="AS110" s="206"/>
      <c r="AT110" s="218"/>
    </row>
    <row r="111" spans="1:46" x14ac:dyDescent="0.25">
      <c r="A111" s="221">
        <v>53</v>
      </c>
      <c r="B111" s="223">
        <f>'Analitika nastave'!C112</f>
        <v>0</v>
      </c>
      <c r="C111" s="46" t="str">
        <f>'Analitika nastave'!D112</f>
        <v>B</v>
      </c>
      <c r="D111" s="47">
        <f>'Analitika nastave'!E112</f>
        <v>0</v>
      </c>
      <c r="E111" s="48">
        <f>'Analitika nastave'!F112</f>
        <v>0</v>
      </c>
      <c r="F111" s="48">
        <f>'Analitika nastave'!G112</f>
        <v>0</v>
      </c>
      <c r="G111" s="48">
        <f>'Analitika nastave'!H112</f>
        <v>0</v>
      </c>
      <c r="H111" s="204">
        <f>'Analitika nastave'!I112</f>
        <v>0</v>
      </c>
      <c r="I111" s="134" t="str">
        <f>'Analitika nastave'!J112</f>
        <v>NE</v>
      </c>
      <c r="J111" s="47">
        <f>'Analitika nastave'!K112</f>
        <v>0</v>
      </c>
      <c r="K111" s="48">
        <f>'Analitika nastave'!L112</f>
        <v>0</v>
      </c>
      <c r="L111" s="48">
        <f>'Analitika nastave'!M112</f>
        <v>0</v>
      </c>
      <c r="M111" s="48">
        <f>'Analitika nastave'!N112</f>
        <v>0</v>
      </c>
      <c r="N111" s="204">
        <f>'Analitika nastave'!O112</f>
        <v>0</v>
      </c>
      <c r="O111" s="134" t="str">
        <f>'Analitika nastave'!P112</f>
        <v>NE</v>
      </c>
      <c r="P111" s="47">
        <f>'Analitika nastave'!Q112</f>
        <v>0</v>
      </c>
      <c r="Q111" s="48">
        <f>'Analitika nastave'!R112</f>
        <v>0</v>
      </c>
      <c r="R111" s="48">
        <f>'Analitika nastave'!S112</f>
        <v>0</v>
      </c>
      <c r="S111" s="48">
        <f>'Analitika nastave'!T112</f>
        <v>0</v>
      </c>
      <c r="T111" s="204">
        <f>'Analitika nastave'!U112</f>
        <v>0</v>
      </c>
      <c r="U111" s="134" t="str">
        <f>'Analitika nastave'!V112</f>
        <v>NE</v>
      </c>
      <c r="V111" s="47">
        <f>'Analitika nastave'!W112</f>
        <v>0</v>
      </c>
      <c r="W111" s="48">
        <f>'Analitika nastave'!X112</f>
        <v>0</v>
      </c>
      <c r="X111" s="48">
        <f>'Analitika nastave'!Y112</f>
        <v>0</v>
      </c>
      <c r="Y111" s="48">
        <f>'Analitika nastave'!Z112</f>
        <v>0</v>
      </c>
      <c r="Z111" s="204">
        <f>'Analitika nastave'!AA112</f>
        <v>0</v>
      </c>
      <c r="AA111" s="134" t="str">
        <f>'Analitika nastave'!AB112</f>
        <v>NE</v>
      </c>
      <c r="AB111" s="47">
        <f>'Analitika nastave'!AC112</f>
        <v>0</v>
      </c>
      <c r="AC111" s="48">
        <f>'Analitika nastave'!AD112</f>
        <v>0</v>
      </c>
      <c r="AD111" s="48">
        <f>'Analitika nastave'!AE112</f>
        <v>0</v>
      </c>
      <c r="AE111" s="48">
        <f>'Analitika nastave'!AF112</f>
        <v>0</v>
      </c>
      <c r="AF111" s="204">
        <f>'Analitika nastave'!AG112</f>
        <v>0</v>
      </c>
      <c r="AG111" s="134" t="str">
        <f>'Analitika nastave'!AH112</f>
        <v>NE</v>
      </c>
      <c r="AH111" s="47">
        <f>'Analitika nastave'!AI112</f>
        <v>0</v>
      </c>
      <c r="AI111" s="48">
        <f>'Analitika nastave'!AJ112</f>
        <v>0</v>
      </c>
      <c r="AJ111" s="48">
        <f>'Analitika nastave'!AK112</f>
        <v>0</v>
      </c>
      <c r="AK111" s="48">
        <f>'Analitika nastave'!AL112</f>
        <v>0</v>
      </c>
      <c r="AL111" s="204">
        <f>'Analitika nastave'!AM112</f>
        <v>0</v>
      </c>
      <c r="AM111" s="134" t="str">
        <f>'Analitika nastave'!AN112</f>
        <v>NE</v>
      </c>
      <c r="AN111" s="47">
        <f>'Analitika nastave'!AO112</f>
        <v>0</v>
      </c>
      <c r="AO111" s="48">
        <f>'Analitika nastave'!AP112</f>
        <v>0</v>
      </c>
      <c r="AP111" s="48">
        <f>'Analitika nastave'!AQ112</f>
        <v>0</v>
      </c>
      <c r="AQ111" s="48">
        <f>'Analitika nastave'!AR112</f>
        <v>0</v>
      </c>
      <c r="AR111" s="204">
        <f>'Analitika nastave'!AS112</f>
        <v>0</v>
      </c>
      <c r="AS111" s="134" t="str">
        <f>'Analitika nastave'!AT112</f>
        <v>NE</v>
      </c>
      <c r="AT111" s="217">
        <f>'Analitika nastave'!AU112</f>
        <v>0</v>
      </c>
    </row>
    <row r="112" spans="1:46" ht="15.75" thickBot="1" x14ac:dyDescent="0.3">
      <c r="A112" s="222"/>
      <c r="B112" s="224"/>
      <c r="C112" s="51" t="str">
        <f>'Analitika nastave'!D113</f>
        <v>P</v>
      </c>
      <c r="D112" s="52">
        <f>'Analitika nastave'!E113</f>
        <v>0</v>
      </c>
      <c r="E112" s="52">
        <f>'Analitika nastave'!F113</f>
        <v>0</v>
      </c>
      <c r="F112" s="52">
        <f>'Analitika nastave'!G113</f>
        <v>0</v>
      </c>
      <c r="G112" s="52">
        <f>'Analitika nastave'!H113</f>
        <v>0</v>
      </c>
      <c r="H112" s="205"/>
      <c r="I112" s="206"/>
      <c r="J112" s="53">
        <f>'Analitika nastave'!K113</f>
        <v>0</v>
      </c>
      <c r="K112" s="52">
        <f>'Analitika nastave'!L113</f>
        <v>0</v>
      </c>
      <c r="L112" s="52">
        <f>'Analitika nastave'!M113</f>
        <v>0</v>
      </c>
      <c r="M112" s="52">
        <f>'Analitika nastave'!N113</f>
        <v>0</v>
      </c>
      <c r="N112" s="205"/>
      <c r="O112" s="206"/>
      <c r="P112" s="53">
        <f>'Analitika nastave'!Q113</f>
        <v>0</v>
      </c>
      <c r="Q112" s="52">
        <f>'Analitika nastave'!R113</f>
        <v>0</v>
      </c>
      <c r="R112" s="52">
        <f>'Analitika nastave'!S113</f>
        <v>0</v>
      </c>
      <c r="S112" s="52">
        <f>'Analitika nastave'!T113</f>
        <v>0</v>
      </c>
      <c r="T112" s="205"/>
      <c r="U112" s="206"/>
      <c r="V112" s="53">
        <f>'Analitika nastave'!W113</f>
        <v>0</v>
      </c>
      <c r="W112" s="52">
        <f>'Analitika nastave'!X113</f>
        <v>0</v>
      </c>
      <c r="X112" s="52">
        <f>'Analitika nastave'!Y113</f>
        <v>0</v>
      </c>
      <c r="Y112" s="52">
        <f>'Analitika nastave'!Z113</f>
        <v>0</v>
      </c>
      <c r="Z112" s="205"/>
      <c r="AA112" s="206"/>
      <c r="AB112" s="53">
        <f>'Analitika nastave'!AC113</f>
        <v>0</v>
      </c>
      <c r="AC112" s="52">
        <f>'Analitika nastave'!AD113</f>
        <v>0</v>
      </c>
      <c r="AD112" s="52">
        <f>'Analitika nastave'!AE113</f>
        <v>0</v>
      </c>
      <c r="AE112" s="52">
        <f>'Analitika nastave'!AF113</f>
        <v>0</v>
      </c>
      <c r="AF112" s="207"/>
      <c r="AG112" s="206"/>
      <c r="AH112" s="53">
        <f>'Analitika nastave'!AI113</f>
        <v>0</v>
      </c>
      <c r="AI112" s="52">
        <f>'Analitika nastave'!AJ113</f>
        <v>0</v>
      </c>
      <c r="AJ112" s="52">
        <f>'Analitika nastave'!AK113</f>
        <v>0</v>
      </c>
      <c r="AK112" s="52">
        <f>'Analitika nastave'!AL113</f>
        <v>0</v>
      </c>
      <c r="AL112" s="207"/>
      <c r="AM112" s="206"/>
      <c r="AN112" s="53">
        <f>'Analitika nastave'!AO113</f>
        <v>0</v>
      </c>
      <c r="AO112" s="52">
        <f>'Analitika nastave'!AP113</f>
        <v>0</v>
      </c>
      <c r="AP112" s="52">
        <f>'Analitika nastave'!AQ113</f>
        <v>0</v>
      </c>
      <c r="AQ112" s="52">
        <f>'Analitika nastave'!AR113</f>
        <v>0</v>
      </c>
      <c r="AR112" s="207"/>
      <c r="AS112" s="206"/>
      <c r="AT112" s="218"/>
    </row>
    <row r="113" spans="1:46" x14ac:dyDescent="0.25">
      <c r="A113" s="221">
        <v>54</v>
      </c>
      <c r="B113" s="223">
        <f>'Analitika nastave'!C114</f>
        <v>0</v>
      </c>
      <c r="C113" s="46" t="str">
        <f>'Analitika nastave'!D114</f>
        <v>B</v>
      </c>
      <c r="D113" s="47">
        <f>'Analitika nastave'!E114</f>
        <v>0</v>
      </c>
      <c r="E113" s="48">
        <f>'Analitika nastave'!F114</f>
        <v>0</v>
      </c>
      <c r="F113" s="48">
        <f>'Analitika nastave'!G114</f>
        <v>0</v>
      </c>
      <c r="G113" s="48">
        <f>'Analitika nastave'!H114</f>
        <v>0</v>
      </c>
      <c r="H113" s="204">
        <f>'Analitika nastave'!I114</f>
        <v>0</v>
      </c>
      <c r="I113" s="134" t="str">
        <f>'Analitika nastave'!J114</f>
        <v>NE</v>
      </c>
      <c r="J113" s="47">
        <f>'Analitika nastave'!K114</f>
        <v>0</v>
      </c>
      <c r="K113" s="48">
        <f>'Analitika nastave'!L114</f>
        <v>0</v>
      </c>
      <c r="L113" s="48">
        <f>'Analitika nastave'!M114</f>
        <v>0</v>
      </c>
      <c r="M113" s="48">
        <f>'Analitika nastave'!N114</f>
        <v>0</v>
      </c>
      <c r="N113" s="204">
        <f>'Analitika nastave'!O114</f>
        <v>0</v>
      </c>
      <c r="O113" s="134" t="str">
        <f>'Analitika nastave'!P114</f>
        <v>NE</v>
      </c>
      <c r="P113" s="47">
        <f>'Analitika nastave'!Q114</f>
        <v>0</v>
      </c>
      <c r="Q113" s="48">
        <f>'Analitika nastave'!R114</f>
        <v>0</v>
      </c>
      <c r="R113" s="48">
        <f>'Analitika nastave'!S114</f>
        <v>0</v>
      </c>
      <c r="S113" s="48">
        <f>'Analitika nastave'!T114</f>
        <v>0</v>
      </c>
      <c r="T113" s="204">
        <f>'Analitika nastave'!U114</f>
        <v>0</v>
      </c>
      <c r="U113" s="134" t="str">
        <f>'Analitika nastave'!V114</f>
        <v>NE</v>
      </c>
      <c r="V113" s="47">
        <f>'Analitika nastave'!W114</f>
        <v>0</v>
      </c>
      <c r="W113" s="48">
        <f>'Analitika nastave'!X114</f>
        <v>0</v>
      </c>
      <c r="X113" s="48">
        <f>'Analitika nastave'!Y114</f>
        <v>0</v>
      </c>
      <c r="Y113" s="48">
        <f>'Analitika nastave'!Z114</f>
        <v>0</v>
      </c>
      <c r="Z113" s="204">
        <f>'Analitika nastave'!AA114</f>
        <v>0</v>
      </c>
      <c r="AA113" s="134" t="str">
        <f>'Analitika nastave'!AB114</f>
        <v>NE</v>
      </c>
      <c r="AB113" s="47">
        <f>'Analitika nastave'!AC114</f>
        <v>0</v>
      </c>
      <c r="AC113" s="48">
        <f>'Analitika nastave'!AD114</f>
        <v>0</v>
      </c>
      <c r="AD113" s="48">
        <f>'Analitika nastave'!AE114</f>
        <v>0</v>
      </c>
      <c r="AE113" s="48">
        <f>'Analitika nastave'!AF114</f>
        <v>0</v>
      </c>
      <c r="AF113" s="204">
        <f>'Analitika nastave'!AG114</f>
        <v>0</v>
      </c>
      <c r="AG113" s="134" t="str">
        <f>'Analitika nastave'!AH114</f>
        <v>NE</v>
      </c>
      <c r="AH113" s="47">
        <f>'Analitika nastave'!AI114</f>
        <v>0</v>
      </c>
      <c r="AI113" s="48">
        <f>'Analitika nastave'!AJ114</f>
        <v>0</v>
      </c>
      <c r="AJ113" s="48">
        <f>'Analitika nastave'!AK114</f>
        <v>0</v>
      </c>
      <c r="AK113" s="48">
        <f>'Analitika nastave'!AL114</f>
        <v>0</v>
      </c>
      <c r="AL113" s="204">
        <f>'Analitika nastave'!AM114</f>
        <v>0</v>
      </c>
      <c r="AM113" s="134" t="str">
        <f>'Analitika nastave'!AN114</f>
        <v>NE</v>
      </c>
      <c r="AN113" s="47">
        <f>'Analitika nastave'!AO114</f>
        <v>0</v>
      </c>
      <c r="AO113" s="48">
        <f>'Analitika nastave'!AP114</f>
        <v>0</v>
      </c>
      <c r="AP113" s="48">
        <f>'Analitika nastave'!AQ114</f>
        <v>0</v>
      </c>
      <c r="AQ113" s="48">
        <f>'Analitika nastave'!AR114</f>
        <v>0</v>
      </c>
      <c r="AR113" s="204">
        <f>'Analitika nastave'!AS114</f>
        <v>0</v>
      </c>
      <c r="AS113" s="134" t="str">
        <f>'Analitika nastave'!AT114</f>
        <v>NE</v>
      </c>
      <c r="AT113" s="217">
        <f>'Analitika nastave'!AU114</f>
        <v>0</v>
      </c>
    </row>
    <row r="114" spans="1:46" ht="15.75" thickBot="1" x14ac:dyDescent="0.3">
      <c r="A114" s="222"/>
      <c r="B114" s="224"/>
      <c r="C114" s="51" t="str">
        <f>'Analitika nastave'!D115</f>
        <v>P</v>
      </c>
      <c r="D114" s="52">
        <f>'Analitika nastave'!E115</f>
        <v>0</v>
      </c>
      <c r="E114" s="52">
        <f>'Analitika nastave'!F115</f>
        <v>0</v>
      </c>
      <c r="F114" s="52">
        <f>'Analitika nastave'!G115</f>
        <v>0</v>
      </c>
      <c r="G114" s="52">
        <f>'Analitika nastave'!H115</f>
        <v>0</v>
      </c>
      <c r="H114" s="205"/>
      <c r="I114" s="206"/>
      <c r="J114" s="53">
        <f>'Analitika nastave'!K115</f>
        <v>0</v>
      </c>
      <c r="K114" s="52">
        <f>'Analitika nastave'!L115</f>
        <v>0</v>
      </c>
      <c r="L114" s="52">
        <f>'Analitika nastave'!M115</f>
        <v>0</v>
      </c>
      <c r="M114" s="52">
        <f>'Analitika nastave'!N115</f>
        <v>0</v>
      </c>
      <c r="N114" s="205"/>
      <c r="O114" s="206"/>
      <c r="P114" s="53">
        <f>'Analitika nastave'!Q115</f>
        <v>0</v>
      </c>
      <c r="Q114" s="52">
        <f>'Analitika nastave'!R115</f>
        <v>0</v>
      </c>
      <c r="R114" s="52">
        <f>'Analitika nastave'!S115</f>
        <v>0</v>
      </c>
      <c r="S114" s="52">
        <f>'Analitika nastave'!T115</f>
        <v>0</v>
      </c>
      <c r="T114" s="205"/>
      <c r="U114" s="206"/>
      <c r="V114" s="53">
        <f>'Analitika nastave'!W115</f>
        <v>0</v>
      </c>
      <c r="W114" s="52">
        <f>'Analitika nastave'!X115</f>
        <v>0</v>
      </c>
      <c r="X114" s="52">
        <f>'Analitika nastave'!Y115</f>
        <v>0</v>
      </c>
      <c r="Y114" s="52">
        <f>'Analitika nastave'!Z115</f>
        <v>0</v>
      </c>
      <c r="Z114" s="205"/>
      <c r="AA114" s="206"/>
      <c r="AB114" s="53">
        <f>'Analitika nastave'!AC115</f>
        <v>0</v>
      </c>
      <c r="AC114" s="52">
        <f>'Analitika nastave'!AD115</f>
        <v>0</v>
      </c>
      <c r="AD114" s="52">
        <f>'Analitika nastave'!AE115</f>
        <v>0</v>
      </c>
      <c r="AE114" s="52">
        <f>'Analitika nastave'!AF115</f>
        <v>0</v>
      </c>
      <c r="AF114" s="207"/>
      <c r="AG114" s="206"/>
      <c r="AH114" s="53">
        <f>'Analitika nastave'!AI115</f>
        <v>0</v>
      </c>
      <c r="AI114" s="52">
        <f>'Analitika nastave'!AJ115</f>
        <v>0</v>
      </c>
      <c r="AJ114" s="52">
        <f>'Analitika nastave'!AK115</f>
        <v>0</v>
      </c>
      <c r="AK114" s="52">
        <f>'Analitika nastave'!AL115</f>
        <v>0</v>
      </c>
      <c r="AL114" s="207"/>
      <c r="AM114" s="206"/>
      <c r="AN114" s="53">
        <f>'Analitika nastave'!AO115</f>
        <v>0</v>
      </c>
      <c r="AO114" s="52">
        <f>'Analitika nastave'!AP115</f>
        <v>0</v>
      </c>
      <c r="AP114" s="52">
        <f>'Analitika nastave'!AQ115</f>
        <v>0</v>
      </c>
      <c r="AQ114" s="52">
        <f>'Analitika nastave'!AR115</f>
        <v>0</v>
      </c>
      <c r="AR114" s="207"/>
      <c r="AS114" s="206"/>
      <c r="AT114" s="218"/>
    </row>
    <row r="115" spans="1:46" x14ac:dyDescent="0.25">
      <c r="A115" s="221">
        <v>55</v>
      </c>
      <c r="B115" s="223">
        <f>'Analitika nastave'!C116</f>
        <v>0</v>
      </c>
      <c r="C115" s="46" t="str">
        <f>'Analitika nastave'!D116</f>
        <v>B</v>
      </c>
      <c r="D115" s="47">
        <f>'Analitika nastave'!E116</f>
        <v>0</v>
      </c>
      <c r="E115" s="48">
        <f>'Analitika nastave'!F116</f>
        <v>0</v>
      </c>
      <c r="F115" s="48">
        <f>'Analitika nastave'!G116</f>
        <v>0</v>
      </c>
      <c r="G115" s="48">
        <f>'Analitika nastave'!H116</f>
        <v>0</v>
      </c>
      <c r="H115" s="204">
        <f>'Analitika nastave'!I116</f>
        <v>0</v>
      </c>
      <c r="I115" s="134" t="str">
        <f>'Analitika nastave'!J116</f>
        <v>NE</v>
      </c>
      <c r="J115" s="47">
        <f>'Analitika nastave'!K116</f>
        <v>0</v>
      </c>
      <c r="K115" s="48">
        <f>'Analitika nastave'!L116</f>
        <v>0</v>
      </c>
      <c r="L115" s="48">
        <f>'Analitika nastave'!M116</f>
        <v>0</v>
      </c>
      <c r="M115" s="48">
        <f>'Analitika nastave'!N116</f>
        <v>0</v>
      </c>
      <c r="N115" s="204">
        <f>'Analitika nastave'!O116</f>
        <v>0</v>
      </c>
      <c r="O115" s="134" t="str">
        <f>'Analitika nastave'!P116</f>
        <v>NE</v>
      </c>
      <c r="P115" s="47">
        <f>'Analitika nastave'!Q116</f>
        <v>0</v>
      </c>
      <c r="Q115" s="48">
        <f>'Analitika nastave'!R116</f>
        <v>0</v>
      </c>
      <c r="R115" s="48">
        <f>'Analitika nastave'!S116</f>
        <v>0</v>
      </c>
      <c r="S115" s="48">
        <f>'Analitika nastave'!T116</f>
        <v>0</v>
      </c>
      <c r="T115" s="204">
        <f>'Analitika nastave'!U116</f>
        <v>0</v>
      </c>
      <c r="U115" s="134" t="str">
        <f>'Analitika nastave'!V116</f>
        <v>NE</v>
      </c>
      <c r="V115" s="47">
        <f>'Analitika nastave'!W116</f>
        <v>0</v>
      </c>
      <c r="W115" s="48">
        <f>'Analitika nastave'!X116</f>
        <v>0</v>
      </c>
      <c r="X115" s="48">
        <f>'Analitika nastave'!Y116</f>
        <v>0</v>
      </c>
      <c r="Y115" s="48">
        <f>'Analitika nastave'!Z116</f>
        <v>0</v>
      </c>
      <c r="Z115" s="204">
        <f>'Analitika nastave'!AA116</f>
        <v>0</v>
      </c>
      <c r="AA115" s="134" t="str">
        <f>'Analitika nastave'!AB116</f>
        <v>NE</v>
      </c>
      <c r="AB115" s="47">
        <f>'Analitika nastave'!AC116</f>
        <v>0</v>
      </c>
      <c r="AC115" s="48">
        <f>'Analitika nastave'!AD116</f>
        <v>0</v>
      </c>
      <c r="AD115" s="48">
        <f>'Analitika nastave'!AE116</f>
        <v>0</v>
      </c>
      <c r="AE115" s="48">
        <f>'Analitika nastave'!AF116</f>
        <v>0</v>
      </c>
      <c r="AF115" s="204">
        <f>'Analitika nastave'!AG116</f>
        <v>0</v>
      </c>
      <c r="AG115" s="134" t="str">
        <f>'Analitika nastave'!AH116</f>
        <v>NE</v>
      </c>
      <c r="AH115" s="47">
        <f>'Analitika nastave'!AI116</f>
        <v>0</v>
      </c>
      <c r="AI115" s="48">
        <f>'Analitika nastave'!AJ116</f>
        <v>0</v>
      </c>
      <c r="AJ115" s="48">
        <f>'Analitika nastave'!AK116</f>
        <v>0</v>
      </c>
      <c r="AK115" s="48">
        <f>'Analitika nastave'!AL116</f>
        <v>0</v>
      </c>
      <c r="AL115" s="204">
        <f>'Analitika nastave'!AM116</f>
        <v>0</v>
      </c>
      <c r="AM115" s="134" t="str">
        <f>'Analitika nastave'!AN116</f>
        <v>NE</v>
      </c>
      <c r="AN115" s="47">
        <f>'Analitika nastave'!AO116</f>
        <v>0</v>
      </c>
      <c r="AO115" s="48">
        <f>'Analitika nastave'!AP116</f>
        <v>0</v>
      </c>
      <c r="AP115" s="48">
        <f>'Analitika nastave'!AQ116</f>
        <v>0</v>
      </c>
      <c r="AQ115" s="48">
        <f>'Analitika nastave'!AR116</f>
        <v>0</v>
      </c>
      <c r="AR115" s="204">
        <f>'Analitika nastave'!AS116</f>
        <v>0</v>
      </c>
      <c r="AS115" s="134" t="str">
        <f>'Analitika nastave'!AT116</f>
        <v>NE</v>
      </c>
      <c r="AT115" s="217">
        <f>'Analitika nastave'!AU116</f>
        <v>0</v>
      </c>
    </row>
    <row r="116" spans="1:46" ht="15.75" thickBot="1" x14ac:dyDescent="0.3">
      <c r="A116" s="222"/>
      <c r="B116" s="224"/>
      <c r="C116" s="51" t="str">
        <f>'Analitika nastave'!D117</f>
        <v>P</v>
      </c>
      <c r="D116" s="52">
        <f>'Analitika nastave'!E117</f>
        <v>0</v>
      </c>
      <c r="E116" s="52">
        <f>'Analitika nastave'!F117</f>
        <v>0</v>
      </c>
      <c r="F116" s="52">
        <f>'Analitika nastave'!G117</f>
        <v>0</v>
      </c>
      <c r="G116" s="52">
        <f>'Analitika nastave'!H117</f>
        <v>0</v>
      </c>
      <c r="H116" s="205"/>
      <c r="I116" s="206"/>
      <c r="J116" s="53">
        <f>'Analitika nastave'!K117</f>
        <v>0</v>
      </c>
      <c r="K116" s="52">
        <f>'Analitika nastave'!L117</f>
        <v>0</v>
      </c>
      <c r="L116" s="52">
        <f>'Analitika nastave'!M117</f>
        <v>0</v>
      </c>
      <c r="M116" s="52">
        <f>'Analitika nastave'!N117</f>
        <v>0</v>
      </c>
      <c r="N116" s="205"/>
      <c r="O116" s="206"/>
      <c r="P116" s="53">
        <f>'Analitika nastave'!Q117</f>
        <v>0</v>
      </c>
      <c r="Q116" s="52">
        <f>'Analitika nastave'!R117</f>
        <v>0</v>
      </c>
      <c r="R116" s="52">
        <f>'Analitika nastave'!S117</f>
        <v>0</v>
      </c>
      <c r="S116" s="52">
        <f>'Analitika nastave'!T117</f>
        <v>0</v>
      </c>
      <c r="T116" s="205"/>
      <c r="U116" s="206"/>
      <c r="V116" s="53">
        <f>'Analitika nastave'!W117</f>
        <v>0</v>
      </c>
      <c r="W116" s="52">
        <f>'Analitika nastave'!X117</f>
        <v>0</v>
      </c>
      <c r="X116" s="52">
        <f>'Analitika nastave'!Y117</f>
        <v>0</v>
      </c>
      <c r="Y116" s="52">
        <f>'Analitika nastave'!Z117</f>
        <v>0</v>
      </c>
      <c r="Z116" s="205"/>
      <c r="AA116" s="206"/>
      <c r="AB116" s="53">
        <f>'Analitika nastave'!AC117</f>
        <v>0</v>
      </c>
      <c r="AC116" s="52">
        <f>'Analitika nastave'!AD117</f>
        <v>0</v>
      </c>
      <c r="AD116" s="52">
        <f>'Analitika nastave'!AE117</f>
        <v>0</v>
      </c>
      <c r="AE116" s="52">
        <f>'Analitika nastave'!AF117</f>
        <v>0</v>
      </c>
      <c r="AF116" s="207"/>
      <c r="AG116" s="206"/>
      <c r="AH116" s="53">
        <f>'Analitika nastave'!AI117</f>
        <v>0</v>
      </c>
      <c r="AI116" s="52">
        <f>'Analitika nastave'!AJ117</f>
        <v>0</v>
      </c>
      <c r="AJ116" s="52">
        <f>'Analitika nastave'!AK117</f>
        <v>0</v>
      </c>
      <c r="AK116" s="52">
        <f>'Analitika nastave'!AL117</f>
        <v>0</v>
      </c>
      <c r="AL116" s="207"/>
      <c r="AM116" s="206"/>
      <c r="AN116" s="53">
        <f>'Analitika nastave'!AO117</f>
        <v>0</v>
      </c>
      <c r="AO116" s="52">
        <f>'Analitika nastave'!AP117</f>
        <v>0</v>
      </c>
      <c r="AP116" s="52">
        <f>'Analitika nastave'!AQ117</f>
        <v>0</v>
      </c>
      <c r="AQ116" s="52">
        <f>'Analitika nastave'!AR117</f>
        <v>0</v>
      </c>
      <c r="AR116" s="207"/>
      <c r="AS116" s="206"/>
      <c r="AT116" s="218"/>
    </row>
    <row r="117" spans="1:46" x14ac:dyDescent="0.25">
      <c r="A117" s="221">
        <v>56</v>
      </c>
      <c r="B117" s="223">
        <f>'Analitika nastave'!C118</f>
        <v>0</v>
      </c>
      <c r="C117" s="46" t="str">
        <f>'Analitika nastave'!D118</f>
        <v>B</v>
      </c>
      <c r="D117" s="47">
        <f>'Analitika nastave'!E118</f>
        <v>0</v>
      </c>
      <c r="E117" s="48">
        <f>'Analitika nastave'!F118</f>
        <v>0</v>
      </c>
      <c r="F117" s="48">
        <f>'Analitika nastave'!G118</f>
        <v>0</v>
      </c>
      <c r="G117" s="48">
        <f>'Analitika nastave'!H118</f>
        <v>0</v>
      </c>
      <c r="H117" s="204">
        <f>'Analitika nastave'!I118</f>
        <v>0</v>
      </c>
      <c r="I117" s="134" t="str">
        <f>'Analitika nastave'!J118</f>
        <v>NE</v>
      </c>
      <c r="J117" s="47">
        <f>'Analitika nastave'!K118</f>
        <v>0</v>
      </c>
      <c r="K117" s="48">
        <f>'Analitika nastave'!L118</f>
        <v>0</v>
      </c>
      <c r="L117" s="48">
        <f>'Analitika nastave'!M118</f>
        <v>0</v>
      </c>
      <c r="M117" s="48">
        <f>'Analitika nastave'!N118</f>
        <v>0</v>
      </c>
      <c r="N117" s="204">
        <f>'Analitika nastave'!O118</f>
        <v>0</v>
      </c>
      <c r="O117" s="134" t="str">
        <f>'Analitika nastave'!P118</f>
        <v>NE</v>
      </c>
      <c r="P117" s="47">
        <f>'Analitika nastave'!Q118</f>
        <v>0</v>
      </c>
      <c r="Q117" s="48">
        <f>'Analitika nastave'!R118</f>
        <v>0</v>
      </c>
      <c r="R117" s="48">
        <f>'Analitika nastave'!S118</f>
        <v>0</v>
      </c>
      <c r="S117" s="48">
        <f>'Analitika nastave'!T118</f>
        <v>0</v>
      </c>
      <c r="T117" s="204">
        <f>'Analitika nastave'!U118</f>
        <v>0</v>
      </c>
      <c r="U117" s="134" t="str">
        <f>'Analitika nastave'!V118</f>
        <v>NE</v>
      </c>
      <c r="V117" s="47">
        <f>'Analitika nastave'!W118</f>
        <v>0</v>
      </c>
      <c r="W117" s="48">
        <f>'Analitika nastave'!X118</f>
        <v>0</v>
      </c>
      <c r="X117" s="48">
        <f>'Analitika nastave'!Y118</f>
        <v>0</v>
      </c>
      <c r="Y117" s="48">
        <f>'Analitika nastave'!Z118</f>
        <v>0</v>
      </c>
      <c r="Z117" s="204">
        <f>'Analitika nastave'!AA118</f>
        <v>0</v>
      </c>
      <c r="AA117" s="134" t="str">
        <f>'Analitika nastave'!AB118</f>
        <v>NE</v>
      </c>
      <c r="AB117" s="47">
        <f>'Analitika nastave'!AC118</f>
        <v>0</v>
      </c>
      <c r="AC117" s="48">
        <f>'Analitika nastave'!AD118</f>
        <v>0</v>
      </c>
      <c r="AD117" s="48">
        <f>'Analitika nastave'!AE118</f>
        <v>0</v>
      </c>
      <c r="AE117" s="48">
        <f>'Analitika nastave'!AF118</f>
        <v>0</v>
      </c>
      <c r="AF117" s="204">
        <f>'Analitika nastave'!AG118</f>
        <v>0</v>
      </c>
      <c r="AG117" s="134" t="str">
        <f>'Analitika nastave'!AH118</f>
        <v>NE</v>
      </c>
      <c r="AH117" s="47">
        <f>'Analitika nastave'!AI118</f>
        <v>0</v>
      </c>
      <c r="AI117" s="48">
        <f>'Analitika nastave'!AJ118</f>
        <v>0</v>
      </c>
      <c r="AJ117" s="48">
        <f>'Analitika nastave'!AK118</f>
        <v>0</v>
      </c>
      <c r="AK117" s="48">
        <f>'Analitika nastave'!AL118</f>
        <v>0</v>
      </c>
      <c r="AL117" s="204">
        <f>'Analitika nastave'!AM118</f>
        <v>0</v>
      </c>
      <c r="AM117" s="134" t="str">
        <f>'Analitika nastave'!AN118</f>
        <v>NE</v>
      </c>
      <c r="AN117" s="47">
        <f>'Analitika nastave'!AO118</f>
        <v>0</v>
      </c>
      <c r="AO117" s="48">
        <f>'Analitika nastave'!AP118</f>
        <v>0</v>
      </c>
      <c r="AP117" s="48">
        <f>'Analitika nastave'!AQ118</f>
        <v>0</v>
      </c>
      <c r="AQ117" s="48">
        <f>'Analitika nastave'!AR118</f>
        <v>0</v>
      </c>
      <c r="AR117" s="204">
        <f>'Analitika nastave'!AS118</f>
        <v>0</v>
      </c>
      <c r="AS117" s="134" t="str">
        <f>'Analitika nastave'!AT118</f>
        <v>NE</v>
      </c>
      <c r="AT117" s="217">
        <f>'Analitika nastave'!AU118</f>
        <v>0</v>
      </c>
    </row>
    <row r="118" spans="1:46" ht="15.75" thickBot="1" x14ac:dyDescent="0.3">
      <c r="A118" s="222"/>
      <c r="B118" s="224"/>
      <c r="C118" s="51" t="str">
        <f>'Analitika nastave'!D119</f>
        <v>P</v>
      </c>
      <c r="D118" s="52">
        <f>'Analitika nastave'!E119</f>
        <v>0</v>
      </c>
      <c r="E118" s="52">
        <f>'Analitika nastave'!F119</f>
        <v>0</v>
      </c>
      <c r="F118" s="52">
        <f>'Analitika nastave'!G119</f>
        <v>0</v>
      </c>
      <c r="G118" s="52">
        <f>'Analitika nastave'!H119</f>
        <v>0</v>
      </c>
      <c r="H118" s="205"/>
      <c r="I118" s="206"/>
      <c r="J118" s="53">
        <f>'Analitika nastave'!K119</f>
        <v>0</v>
      </c>
      <c r="K118" s="52">
        <f>'Analitika nastave'!L119</f>
        <v>0</v>
      </c>
      <c r="L118" s="52">
        <f>'Analitika nastave'!M119</f>
        <v>0</v>
      </c>
      <c r="M118" s="52">
        <f>'Analitika nastave'!N119</f>
        <v>0</v>
      </c>
      <c r="N118" s="205"/>
      <c r="O118" s="206"/>
      <c r="P118" s="53">
        <f>'Analitika nastave'!Q119</f>
        <v>0</v>
      </c>
      <c r="Q118" s="52">
        <f>'Analitika nastave'!R119</f>
        <v>0</v>
      </c>
      <c r="R118" s="52">
        <f>'Analitika nastave'!S119</f>
        <v>0</v>
      </c>
      <c r="S118" s="52">
        <f>'Analitika nastave'!T119</f>
        <v>0</v>
      </c>
      <c r="T118" s="205"/>
      <c r="U118" s="206"/>
      <c r="V118" s="53">
        <f>'Analitika nastave'!W119</f>
        <v>0</v>
      </c>
      <c r="W118" s="52">
        <f>'Analitika nastave'!X119</f>
        <v>0</v>
      </c>
      <c r="X118" s="52">
        <f>'Analitika nastave'!Y119</f>
        <v>0</v>
      </c>
      <c r="Y118" s="52">
        <f>'Analitika nastave'!Z119</f>
        <v>0</v>
      </c>
      <c r="Z118" s="205"/>
      <c r="AA118" s="206"/>
      <c r="AB118" s="53">
        <f>'Analitika nastave'!AC119</f>
        <v>0</v>
      </c>
      <c r="AC118" s="52">
        <f>'Analitika nastave'!AD119</f>
        <v>0</v>
      </c>
      <c r="AD118" s="52">
        <f>'Analitika nastave'!AE119</f>
        <v>0</v>
      </c>
      <c r="AE118" s="52">
        <f>'Analitika nastave'!AF119</f>
        <v>0</v>
      </c>
      <c r="AF118" s="207"/>
      <c r="AG118" s="206"/>
      <c r="AH118" s="53">
        <f>'Analitika nastave'!AI119</f>
        <v>0</v>
      </c>
      <c r="AI118" s="52">
        <f>'Analitika nastave'!AJ119</f>
        <v>0</v>
      </c>
      <c r="AJ118" s="52">
        <f>'Analitika nastave'!AK119</f>
        <v>0</v>
      </c>
      <c r="AK118" s="52">
        <f>'Analitika nastave'!AL119</f>
        <v>0</v>
      </c>
      <c r="AL118" s="207"/>
      <c r="AM118" s="206"/>
      <c r="AN118" s="53">
        <f>'Analitika nastave'!AO119</f>
        <v>0</v>
      </c>
      <c r="AO118" s="52">
        <f>'Analitika nastave'!AP119</f>
        <v>0</v>
      </c>
      <c r="AP118" s="52">
        <f>'Analitika nastave'!AQ119</f>
        <v>0</v>
      </c>
      <c r="AQ118" s="52">
        <f>'Analitika nastave'!AR119</f>
        <v>0</v>
      </c>
      <c r="AR118" s="207"/>
      <c r="AS118" s="206"/>
      <c r="AT118" s="218"/>
    </row>
    <row r="119" spans="1:46" x14ac:dyDescent="0.25">
      <c r="A119" s="221">
        <v>57</v>
      </c>
      <c r="B119" s="223">
        <f>'Analitika nastave'!C120</f>
        <v>0</v>
      </c>
      <c r="C119" s="46" t="str">
        <f>'Analitika nastave'!D120</f>
        <v>B</v>
      </c>
      <c r="D119" s="47">
        <f>'Analitika nastave'!E120</f>
        <v>0</v>
      </c>
      <c r="E119" s="48">
        <f>'Analitika nastave'!F120</f>
        <v>0</v>
      </c>
      <c r="F119" s="48">
        <f>'Analitika nastave'!G120</f>
        <v>0</v>
      </c>
      <c r="G119" s="48">
        <f>'Analitika nastave'!H120</f>
        <v>0</v>
      </c>
      <c r="H119" s="204">
        <f>'Analitika nastave'!I120</f>
        <v>0</v>
      </c>
      <c r="I119" s="134" t="str">
        <f>'Analitika nastave'!J120</f>
        <v>NE</v>
      </c>
      <c r="J119" s="47">
        <f>'Analitika nastave'!K120</f>
        <v>0</v>
      </c>
      <c r="K119" s="48">
        <f>'Analitika nastave'!L120</f>
        <v>0</v>
      </c>
      <c r="L119" s="48">
        <f>'Analitika nastave'!M120</f>
        <v>0</v>
      </c>
      <c r="M119" s="48">
        <f>'Analitika nastave'!N120</f>
        <v>0</v>
      </c>
      <c r="N119" s="204">
        <f>'Analitika nastave'!O120</f>
        <v>0</v>
      </c>
      <c r="O119" s="134" t="str">
        <f>'Analitika nastave'!P120</f>
        <v>NE</v>
      </c>
      <c r="P119" s="47">
        <f>'Analitika nastave'!Q120</f>
        <v>0</v>
      </c>
      <c r="Q119" s="48">
        <f>'Analitika nastave'!R120</f>
        <v>0</v>
      </c>
      <c r="R119" s="48">
        <f>'Analitika nastave'!S120</f>
        <v>0</v>
      </c>
      <c r="S119" s="48">
        <f>'Analitika nastave'!T120</f>
        <v>0</v>
      </c>
      <c r="T119" s="204">
        <f>'Analitika nastave'!U120</f>
        <v>0</v>
      </c>
      <c r="U119" s="134" t="str">
        <f>'Analitika nastave'!V120</f>
        <v>NE</v>
      </c>
      <c r="V119" s="47">
        <f>'Analitika nastave'!W120</f>
        <v>0</v>
      </c>
      <c r="W119" s="48">
        <f>'Analitika nastave'!X120</f>
        <v>0</v>
      </c>
      <c r="X119" s="48">
        <f>'Analitika nastave'!Y120</f>
        <v>0</v>
      </c>
      <c r="Y119" s="48">
        <f>'Analitika nastave'!Z120</f>
        <v>0</v>
      </c>
      <c r="Z119" s="204">
        <f>'Analitika nastave'!AA120</f>
        <v>0</v>
      </c>
      <c r="AA119" s="134" t="str">
        <f>'Analitika nastave'!AB120</f>
        <v>NE</v>
      </c>
      <c r="AB119" s="47">
        <f>'Analitika nastave'!AC120</f>
        <v>0</v>
      </c>
      <c r="AC119" s="48">
        <f>'Analitika nastave'!AD120</f>
        <v>0</v>
      </c>
      <c r="AD119" s="48">
        <f>'Analitika nastave'!AE120</f>
        <v>0</v>
      </c>
      <c r="AE119" s="48">
        <f>'Analitika nastave'!AF120</f>
        <v>0</v>
      </c>
      <c r="AF119" s="204">
        <f>'Analitika nastave'!AG120</f>
        <v>0</v>
      </c>
      <c r="AG119" s="134" t="str">
        <f>'Analitika nastave'!AH120</f>
        <v>NE</v>
      </c>
      <c r="AH119" s="47">
        <f>'Analitika nastave'!AI120</f>
        <v>0</v>
      </c>
      <c r="AI119" s="48">
        <f>'Analitika nastave'!AJ120</f>
        <v>0</v>
      </c>
      <c r="AJ119" s="48">
        <f>'Analitika nastave'!AK120</f>
        <v>0</v>
      </c>
      <c r="AK119" s="48">
        <f>'Analitika nastave'!AL120</f>
        <v>0</v>
      </c>
      <c r="AL119" s="204">
        <f>'Analitika nastave'!AM120</f>
        <v>0</v>
      </c>
      <c r="AM119" s="134" t="str">
        <f>'Analitika nastave'!AN120</f>
        <v>NE</v>
      </c>
      <c r="AN119" s="47">
        <f>'Analitika nastave'!AO120</f>
        <v>0</v>
      </c>
      <c r="AO119" s="48">
        <f>'Analitika nastave'!AP120</f>
        <v>0</v>
      </c>
      <c r="AP119" s="48">
        <f>'Analitika nastave'!AQ120</f>
        <v>0</v>
      </c>
      <c r="AQ119" s="48">
        <f>'Analitika nastave'!AR120</f>
        <v>0</v>
      </c>
      <c r="AR119" s="204">
        <f>'Analitika nastave'!AS120</f>
        <v>0</v>
      </c>
      <c r="AS119" s="134" t="str">
        <f>'Analitika nastave'!AT120</f>
        <v>NE</v>
      </c>
      <c r="AT119" s="217">
        <f>'Analitika nastave'!AU120</f>
        <v>0</v>
      </c>
    </row>
    <row r="120" spans="1:46" ht="15.75" thickBot="1" x14ac:dyDescent="0.3">
      <c r="A120" s="222"/>
      <c r="B120" s="224"/>
      <c r="C120" s="51" t="str">
        <f>'Analitika nastave'!D121</f>
        <v>P</v>
      </c>
      <c r="D120" s="52">
        <f>'Analitika nastave'!E121</f>
        <v>0</v>
      </c>
      <c r="E120" s="52">
        <f>'Analitika nastave'!F121</f>
        <v>0</v>
      </c>
      <c r="F120" s="52">
        <f>'Analitika nastave'!G121</f>
        <v>0</v>
      </c>
      <c r="G120" s="52">
        <f>'Analitika nastave'!H121</f>
        <v>0</v>
      </c>
      <c r="H120" s="205"/>
      <c r="I120" s="206"/>
      <c r="J120" s="53">
        <f>'Analitika nastave'!K121</f>
        <v>0</v>
      </c>
      <c r="K120" s="52">
        <f>'Analitika nastave'!L121</f>
        <v>0</v>
      </c>
      <c r="L120" s="52">
        <f>'Analitika nastave'!M121</f>
        <v>0</v>
      </c>
      <c r="M120" s="52">
        <f>'Analitika nastave'!N121</f>
        <v>0</v>
      </c>
      <c r="N120" s="205"/>
      <c r="O120" s="206"/>
      <c r="P120" s="53">
        <f>'Analitika nastave'!Q121</f>
        <v>0</v>
      </c>
      <c r="Q120" s="52">
        <f>'Analitika nastave'!R121</f>
        <v>0</v>
      </c>
      <c r="R120" s="52">
        <f>'Analitika nastave'!S121</f>
        <v>0</v>
      </c>
      <c r="S120" s="52">
        <f>'Analitika nastave'!T121</f>
        <v>0</v>
      </c>
      <c r="T120" s="205"/>
      <c r="U120" s="206"/>
      <c r="V120" s="53">
        <f>'Analitika nastave'!W121</f>
        <v>0</v>
      </c>
      <c r="W120" s="52">
        <f>'Analitika nastave'!X121</f>
        <v>0</v>
      </c>
      <c r="X120" s="52">
        <f>'Analitika nastave'!Y121</f>
        <v>0</v>
      </c>
      <c r="Y120" s="52">
        <f>'Analitika nastave'!Z121</f>
        <v>0</v>
      </c>
      <c r="Z120" s="205"/>
      <c r="AA120" s="206"/>
      <c r="AB120" s="53">
        <f>'Analitika nastave'!AC121</f>
        <v>0</v>
      </c>
      <c r="AC120" s="52">
        <f>'Analitika nastave'!AD121</f>
        <v>0</v>
      </c>
      <c r="AD120" s="52">
        <f>'Analitika nastave'!AE121</f>
        <v>0</v>
      </c>
      <c r="AE120" s="52">
        <f>'Analitika nastave'!AF121</f>
        <v>0</v>
      </c>
      <c r="AF120" s="207"/>
      <c r="AG120" s="206"/>
      <c r="AH120" s="53">
        <f>'Analitika nastave'!AI121</f>
        <v>0</v>
      </c>
      <c r="AI120" s="52">
        <f>'Analitika nastave'!AJ121</f>
        <v>0</v>
      </c>
      <c r="AJ120" s="52">
        <f>'Analitika nastave'!AK121</f>
        <v>0</v>
      </c>
      <c r="AK120" s="52">
        <f>'Analitika nastave'!AL121</f>
        <v>0</v>
      </c>
      <c r="AL120" s="207"/>
      <c r="AM120" s="206"/>
      <c r="AN120" s="53">
        <f>'Analitika nastave'!AO121</f>
        <v>0</v>
      </c>
      <c r="AO120" s="52">
        <f>'Analitika nastave'!AP121</f>
        <v>0</v>
      </c>
      <c r="AP120" s="52">
        <f>'Analitika nastave'!AQ121</f>
        <v>0</v>
      </c>
      <c r="AQ120" s="52">
        <f>'Analitika nastave'!AR121</f>
        <v>0</v>
      </c>
      <c r="AR120" s="207"/>
      <c r="AS120" s="206"/>
      <c r="AT120" s="218"/>
    </row>
    <row r="121" spans="1:46" x14ac:dyDescent="0.25">
      <c r="A121" s="221">
        <v>58</v>
      </c>
      <c r="B121" s="223">
        <f>'Analitika nastave'!C122</f>
        <v>0</v>
      </c>
      <c r="C121" s="46" t="str">
        <f>'Analitika nastave'!D122</f>
        <v>B</v>
      </c>
      <c r="D121" s="47">
        <f>'Analitika nastave'!E122</f>
        <v>0</v>
      </c>
      <c r="E121" s="48">
        <f>'Analitika nastave'!F122</f>
        <v>0</v>
      </c>
      <c r="F121" s="48">
        <f>'Analitika nastave'!G122</f>
        <v>0</v>
      </c>
      <c r="G121" s="48">
        <f>'Analitika nastave'!H122</f>
        <v>0</v>
      </c>
      <c r="H121" s="204">
        <f>'Analitika nastave'!I122</f>
        <v>0</v>
      </c>
      <c r="I121" s="134" t="str">
        <f>'Analitika nastave'!J122</f>
        <v>NE</v>
      </c>
      <c r="J121" s="47">
        <f>'Analitika nastave'!K122</f>
        <v>0</v>
      </c>
      <c r="K121" s="48">
        <f>'Analitika nastave'!L122</f>
        <v>0</v>
      </c>
      <c r="L121" s="48">
        <f>'Analitika nastave'!M122</f>
        <v>0</v>
      </c>
      <c r="M121" s="48">
        <f>'Analitika nastave'!N122</f>
        <v>0</v>
      </c>
      <c r="N121" s="204">
        <f>'Analitika nastave'!O122</f>
        <v>0</v>
      </c>
      <c r="O121" s="134" t="str">
        <f>'Analitika nastave'!P122</f>
        <v>NE</v>
      </c>
      <c r="P121" s="47">
        <f>'Analitika nastave'!Q122</f>
        <v>0</v>
      </c>
      <c r="Q121" s="48">
        <f>'Analitika nastave'!R122</f>
        <v>0</v>
      </c>
      <c r="R121" s="48">
        <f>'Analitika nastave'!S122</f>
        <v>0</v>
      </c>
      <c r="S121" s="48">
        <f>'Analitika nastave'!T122</f>
        <v>0</v>
      </c>
      <c r="T121" s="204">
        <f>'Analitika nastave'!U122</f>
        <v>0</v>
      </c>
      <c r="U121" s="134" t="str">
        <f>'Analitika nastave'!V122</f>
        <v>NE</v>
      </c>
      <c r="V121" s="47">
        <f>'Analitika nastave'!W122</f>
        <v>0</v>
      </c>
      <c r="W121" s="48">
        <f>'Analitika nastave'!X122</f>
        <v>0</v>
      </c>
      <c r="X121" s="48">
        <f>'Analitika nastave'!Y122</f>
        <v>0</v>
      </c>
      <c r="Y121" s="48">
        <f>'Analitika nastave'!Z122</f>
        <v>0</v>
      </c>
      <c r="Z121" s="204">
        <f>'Analitika nastave'!AA122</f>
        <v>0</v>
      </c>
      <c r="AA121" s="134" t="str">
        <f>'Analitika nastave'!AB122</f>
        <v>NE</v>
      </c>
      <c r="AB121" s="47">
        <f>'Analitika nastave'!AC122</f>
        <v>0</v>
      </c>
      <c r="AC121" s="48">
        <f>'Analitika nastave'!AD122</f>
        <v>0</v>
      </c>
      <c r="AD121" s="48">
        <f>'Analitika nastave'!AE122</f>
        <v>0</v>
      </c>
      <c r="AE121" s="48">
        <f>'Analitika nastave'!AF122</f>
        <v>0</v>
      </c>
      <c r="AF121" s="204">
        <f>'Analitika nastave'!AG122</f>
        <v>0</v>
      </c>
      <c r="AG121" s="134" t="str">
        <f>'Analitika nastave'!AH122</f>
        <v>NE</v>
      </c>
      <c r="AH121" s="47">
        <f>'Analitika nastave'!AI122</f>
        <v>0</v>
      </c>
      <c r="AI121" s="48">
        <f>'Analitika nastave'!AJ122</f>
        <v>0</v>
      </c>
      <c r="AJ121" s="48">
        <f>'Analitika nastave'!AK122</f>
        <v>0</v>
      </c>
      <c r="AK121" s="48">
        <f>'Analitika nastave'!AL122</f>
        <v>0</v>
      </c>
      <c r="AL121" s="204">
        <f>'Analitika nastave'!AM122</f>
        <v>0</v>
      </c>
      <c r="AM121" s="134" t="str">
        <f>'Analitika nastave'!AN122</f>
        <v>NE</v>
      </c>
      <c r="AN121" s="47">
        <f>'Analitika nastave'!AO122</f>
        <v>0</v>
      </c>
      <c r="AO121" s="48">
        <f>'Analitika nastave'!AP122</f>
        <v>0</v>
      </c>
      <c r="AP121" s="48">
        <f>'Analitika nastave'!AQ122</f>
        <v>0</v>
      </c>
      <c r="AQ121" s="48">
        <f>'Analitika nastave'!AR122</f>
        <v>0</v>
      </c>
      <c r="AR121" s="204">
        <f>'Analitika nastave'!AS122</f>
        <v>0</v>
      </c>
      <c r="AS121" s="134" t="str">
        <f>'Analitika nastave'!AT122</f>
        <v>NE</v>
      </c>
      <c r="AT121" s="217">
        <f>'Analitika nastave'!AU122</f>
        <v>0</v>
      </c>
    </row>
    <row r="122" spans="1:46" ht="15.75" thickBot="1" x14ac:dyDescent="0.3">
      <c r="A122" s="222"/>
      <c r="B122" s="224"/>
      <c r="C122" s="51" t="str">
        <f>'Analitika nastave'!D123</f>
        <v>P</v>
      </c>
      <c r="D122" s="52">
        <f>'Analitika nastave'!E123</f>
        <v>0</v>
      </c>
      <c r="E122" s="52">
        <f>'Analitika nastave'!F123</f>
        <v>0</v>
      </c>
      <c r="F122" s="52">
        <f>'Analitika nastave'!G123</f>
        <v>0</v>
      </c>
      <c r="G122" s="52">
        <f>'Analitika nastave'!H123</f>
        <v>0</v>
      </c>
      <c r="H122" s="205"/>
      <c r="I122" s="206"/>
      <c r="J122" s="53">
        <f>'Analitika nastave'!K123</f>
        <v>0</v>
      </c>
      <c r="K122" s="52">
        <f>'Analitika nastave'!L123</f>
        <v>0</v>
      </c>
      <c r="L122" s="52">
        <f>'Analitika nastave'!M123</f>
        <v>0</v>
      </c>
      <c r="M122" s="52">
        <f>'Analitika nastave'!N123</f>
        <v>0</v>
      </c>
      <c r="N122" s="205"/>
      <c r="O122" s="206"/>
      <c r="P122" s="53">
        <f>'Analitika nastave'!Q123</f>
        <v>0</v>
      </c>
      <c r="Q122" s="52">
        <f>'Analitika nastave'!R123</f>
        <v>0</v>
      </c>
      <c r="R122" s="52">
        <f>'Analitika nastave'!S123</f>
        <v>0</v>
      </c>
      <c r="S122" s="52">
        <f>'Analitika nastave'!T123</f>
        <v>0</v>
      </c>
      <c r="T122" s="205"/>
      <c r="U122" s="206"/>
      <c r="V122" s="53">
        <f>'Analitika nastave'!W123</f>
        <v>0</v>
      </c>
      <c r="W122" s="52">
        <f>'Analitika nastave'!X123</f>
        <v>0</v>
      </c>
      <c r="X122" s="52">
        <f>'Analitika nastave'!Y123</f>
        <v>0</v>
      </c>
      <c r="Y122" s="52">
        <f>'Analitika nastave'!Z123</f>
        <v>0</v>
      </c>
      <c r="Z122" s="205"/>
      <c r="AA122" s="206"/>
      <c r="AB122" s="53">
        <f>'Analitika nastave'!AC123</f>
        <v>0</v>
      </c>
      <c r="AC122" s="52">
        <f>'Analitika nastave'!AD123</f>
        <v>0</v>
      </c>
      <c r="AD122" s="52">
        <f>'Analitika nastave'!AE123</f>
        <v>0</v>
      </c>
      <c r="AE122" s="52">
        <f>'Analitika nastave'!AF123</f>
        <v>0</v>
      </c>
      <c r="AF122" s="207"/>
      <c r="AG122" s="206"/>
      <c r="AH122" s="53">
        <f>'Analitika nastave'!AI123</f>
        <v>0</v>
      </c>
      <c r="AI122" s="52">
        <f>'Analitika nastave'!AJ123</f>
        <v>0</v>
      </c>
      <c r="AJ122" s="52">
        <f>'Analitika nastave'!AK123</f>
        <v>0</v>
      </c>
      <c r="AK122" s="52">
        <f>'Analitika nastave'!AL123</f>
        <v>0</v>
      </c>
      <c r="AL122" s="207"/>
      <c r="AM122" s="206"/>
      <c r="AN122" s="53">
        <f>'Analitika nastave'!AO123</f>
        <v>0</v>
      </c>
      <c r="AO122" s="52">
        <f>'Analitika nastave'!AP123</f>
        <v>0</v>
      </c>
      <c r="AP122" s="52">
        <f>'Analitika nastave'!AQ123</f>
        <v>0</v>
      </c>
      <c r="AQ122" s="52">
        <f>'Analitika nastave'!AR123</f>
        <v>0</v>
      </c>
      <c r="AR122" s="207"/>
      <c r="AS122" s="206"/>
      <c r="AT122" s="218"/>
    </row>
    <row r="123" spans="1:46" x14ac:dyDescent="0.25">
      <c r="A123" s="221">
        <v>59</v>
      </c>
      <c r="B123" s="223">
        <f>'Analitika nastave'!C124</f>
        <v>0</v>
      </c>
      <c r="C123" s="46" t="str">
        <f>'Analitika nastave'!D124</f>
        <v>B</v>
      </c>
      <c r="D123" s="47">
        <f>'Analitika nastave'!E124</f>
        <v>0</v>
      </c>
      <c r="E123" s="48">
        <f>'Analitika nastave'!F124</f>
        <v>0</v>
      </c>
      <c r="F123" s="48">
        <f>'Analitika nastave'!G124</f>
        <v>0</v>
      </c>
      <c r="G123" s="48">
        <f>'Analitika nastave'!H124</f>
        <v>0</v>
      </c>
      <c r="H123" s="204">
        <f>'Analitika nastave'!I124</f>
        <v>0</v>
      </c>
      <c r="I123" s="134" t="str">
        <f>'Analitika nastave'!J124</f>
        <v>NE</v>
      </c>
      <c r="J123" s="47">
        <f>'Analitika nastave'!K124</f>
        <v>0</v>
      </c>
      <c r="K123" s="48">
        <f>'Analitika nastave'!L124</f>
        <v>0</v>
      </c>
      <c r="L123" s="48">
        <f>'Analitika nastave'!M124</f>
        <v>0</v>
      </c>
      <c r="M123" s="48">
        <f>'Analitika nastave'!N124</f>
        <v>0</v>
      </c>
      <c r="N123" s="204">
        <f>'Analitika nastave'!O124</f>
        <v>0</v>
      </c>
      <c r="O123" s="134" t="str">
        <f>'Analitika nastave'!P124</f>
        <v>NE</v>
      </c>
      <c r="P123" s="47">
        <f>'Analitika nastave'!Q124</f>
        <v>0</v>
      </c>
      <c r="Q123" s="48">
        <f>'Analitika nastave'!R124</f>
        <v>0</v>
      </c>
      <c r="R123" s="48">
        <f>'Analitika nastave'!S124</f>
        <v>0</v>
      </c>
      <c r="S123" s="48">
        <f>'Analitika nastave'!T124</f>
        <v>0</v>
      </c>
      <c r="T123" s="204">
        <f>'Analitika nastave'!U124</f>
        <v>0</v>
      </c>
      <c r="U123" s="134" t="str">
        <f>'Analitika nastave'!V124</f>
        <v>NE</v>
      </c>
      <c r="V123" s="47">
        <f>'Analitika nastave'!W124</f>
        <v>0</v>
      </c>
      <c r="W123" s="48">
        <f>'Analitika nastave'!X124</f>
        <v>0</v>
      </c>
      <c r="X123" s="48">
        <f>'Analitika nastave'!Y124</f>
        <v>0</v>
      </c>
      <c r="Y123" s="48">
        <f>'Analitika nastave'!Z124</f>
        <v>0</v>
      </c>
      <c r="Z123" s="204">
        <f>'Analitika nastave'!AA124</f>
        <v>0</v>
      </c>
      <c r="AA123" s="134" t="str">
        <f>'Analitika nastave'!AB124</f>
        <v>NE</v>
      </c>
      <c r="AB123" s="47">
        <f>'Analitika nastave'!AC124</f>
        <v>0</v>
      </c>
      <c r="AC123" s="48">
        <f>'Analitika nastave'!AD124</f>
        <v>0</v>
      </c>
      <c r="AD123" s="48">
        <f>'Analitika nastave'!AE124</f>
        <v>0</v>
      </c>
      <c r="AE123" s="48">
        <f>'Analitika nastave'!AF124</f>
        <v>0</v>
      </c>
      <c r="AF123" s="204">
        <f>'Analitika nastave'!AG124</f>
        <v>0</v>
      </c>
      <c r="AG123" s="134" t="str">
        <f>'Analitika nastave'!AH124</f>
        <v>NE</v>
      </c>
      <c r="AH123" s="47">
        <f>'Analitika nastave'!AI124</f>
        <v>0</v>
      </c>
      <c r="AI123" s="48">
        <f>'Analitika nastave'!AJ124</f>
        <v>0</v>
      </c>
      <c r="AJ123" s="48">
        <f>'Analitika nastave'!AK124</f>
        <v>0</v>
      </c>
      <c r="AK123" s="48">
        <f>'Analitika nastave'!AL124</f>
        <v>0</v>
      </c>
      <c r="AL123" s="204">
        <f>'Analitika nastave'!AM124</f>
        <v>0</v>
      </c>
      <c r="AM123" s="134" t="str">
        <f>'Analitika nastave'!AN124</f>
        <v>NE</v>
      </c>
      <c r="AN123" s="47">
        <f>'Analitika nastave'!AO124</f>
        <v>0</v>
      </c>
      <c r="AO123" s="48">
        <f>'Analitika nastave'!AP124</f>
        <v>0</v>
      </c>
      <c r="AP123" s="48">
        <f>'Analitika nastave'!AQ124</f>
        <v>0</v>
      </c>
      <c r="AQ123" s="48">
        <f>'Analitika nastave'!AR124</f>
        <v>0</v>
      </c>
      <c r="AR123" s="204">
        <f>'Analitika nastave'!AS124</f>
        <v>0</v>
      </c>
      <c r="AS123" s="134" t="str">
        <f>'Analitika nastave'!AT124</f>
        <v>NE</v>
      </c>
      <c r="AT123" s="217">
        <f>'Analitika nastave'!AU124</f>
        <v>0</v>
      </c>
    </row>
    <row r="124" spans="1:46" ht="15.75" thickBot="1" x14ac:dyDescent="0.3">
      <c r="A124" s="222"/>
      <c r="B124" s="224"/>
      <c r="C124" s="51" t="str">
        <f>'Analitika nastave'!D125</f>
        <v>P</v>
      </c>
      <c r="D124" s="52">
        <f>'Analitika nastave'!E125</f>
        <v>0</v>
      </c>
      <c r="E124" s="52">
        <f>'Analitika nastave'!F125</f>
        <v>0</v>
      </c>
      <c r="F124" s="52">
        <f>'Analitika nastave'!G125</f>
        <v>0</v>
      </c>
      <c r="G124" s="52">
        <f>'Analitika nastave'!H125</f>
        <v>0</v>
      </c>
      <c r="H124" s="205"/>
      <c r="I124" s="206"/>
      <c r="J124" s="53">
        <f>'Analitika nastave'!K125</f>
        <v>0</v>
      </c>
      <c r="K124" s="52">
        <f>'Analitika nastave'!L125</f>
        <v>0</v>
      </c>
      <c r="L124" s="52">
        <f>'Analitika nastave'!M125</f>
        <v>0</v>
      </c>
      <c r="M124" s="52">
        <f>'Analitika nastave'!N125</f>
        <v>0</v>
      </c>
      <c r="N124" s="205"/>
      <c r="O124" s="206"/>
      <c r="P124" s="53">
        <f>'Analitika nastave'!Q125</f>
        <v>0</v>
      </c>
      <c r="Q124" s="52">
        <f>'Analitika nastave'!R125</f>
        <v>0</v>
      </c>
      <c r="R124" s="52">
        <f>'Analitika nastave'!S125</f>
        <v>0</v>
      </c>
      <c r="S124" s="52">
        <f>'Analitika nastave'!T125</f>
        <v>0</v>
      </c>
      <c r="T124" s="205"/>
      <c r="U124" s="206"/>
      <c r="V124" s="53">
        <f>'Analitika nastave'!W125</f>
        <v>0</v>
      </c>
      <c r="W124" s="52">
        <f>'Analitika nastave'!X125</f>
        <v>0</v>
      </c>
      <c r="X124" s="52">
        <f>'Analitika nastave'!Y125</f>
        <v>0</v>
      </c>
      <c r="Y124" s="52">
        <f>'Analitika nastave'!Z125</f>
        <v>0</v>
      </c>
      <c r="Z124" s="205"/>
      <c r="AA124" s="206"/>
      <c r="AB124" s="53">
        <f>'Analitika nastave'!AC125</f>
        <v>0</v>
      </c>
      <c r="AC124" s="52">
        <f>'Analitika nastave'!AD125</f>
        <v>0</v>
      </c>
      <c r="AD124" s="52">
        <f>'Analitika nastave'!AE125</f>
        <v>0</v>
      </c>
      <c r="AE124" s="52">
        <f>'Analitika nastave'!AF125</f>
        <v>0</v>
      </c>
      <c r="AF124" s="207"/>
      <c r="AG124" s="206"/>
      <c r="AH124" s="53">
        <f>'Analitika nastave'!AI125</f>
        <v>0</v>
      </c>
      <c r="AI124" s="52">
        <f>'Analitika nastave'!AJ125</f>
        <v>0</v>
      </c>
      <c r="AJ124" s="52">
        <f>'Analitika nastave'!AK125</f>
        <v>0</v>
      </c>
      <c r="AK124" s="52">
        <f>'Analitika nastave'!AL125</f>
        <v>0</v>
      </c>
      <c r="AL124" s="207"/>
      <c r="AM124" s="206"/>
      <c r="AN124" s="53">
        <f>'Analitika nastave'!AO125</f>
        <v>0</v>
      </c>
      <c r="AO124" s="52">
        <f>'Analitika nastave'!AP125</f>
        <v>0</v>
      </c>
      <c r="AP124" s="52">
        <f>'Analitika nastave'!AQ125</f>
        <v>0</v>
      </c>
      <c r="AQ124" s="52">
        <f>'Analitika nastave'!AR125</f>
        <v>0</v>
      </c>
      <c r="AR124" s="207"/>
      <c r="AS124" s="206"/>
      <c r="AT124" s="218"/>
    </row>
    <row r="125" spans="1:46" x14ac:dyDescent="0.25">
      <c r="A125" s="221">
        <v>60</v>
      </c>
      <c r="B125" s="223">
        <f>'Analitika nastave'!C126</f>
        <v>0</v>
      </c>
      <c r="C125" s="46" t="str">
        <f>'Analitika nastave'!D126</f>
        <v>B</v>
      </c>
      <c r="D125" s="47">
        <f>'Analitika nastave'!E126</f>
        <v>0</v>
      </c>
      <c r="E125" s="48">
        <f>'Analitika nastave'!F126</f>
        <v>0</v>
      </c>
      <c r="F125" s="48">
        <f>'Analitika nastave'!G126</f>
        <v>0</v>
      </c>
      <c r="G125" s="48">
        <f>'Analitika nastave'!H126</f>
        <v>0</v>
      </c>
      <c r="H125" s="204">
        <f>'Analitika nastave'!I126</f>
        <v>0</v>
      </c>
      <c r="I125" s="134" t="str">
        <f>'Analitika nastave'!J126</f>
        <v>NE</v>
      </c>
      <c r="J125" s="47">
        <f>'Analitika nastave'!K126</f>
        <v>0</v>
      </c>
      <c r="K125" s="48">
        <f>'Analitika nastave'!L126</f>
        <v>0</v>
      </c>
      <c r="L125" s="48">
        <f>'Analitika nastave'!M126</f>
        <v>0</v>
      </c>
      <c r="M125" s="48">
        <f>'Analitika nastave'!N126</f>
        <v>0</v>
      </c>
      <c r="N125" s="204">
        <f>'Analitika nastave'!O126</f>
        <v>0</v>
      </c>
      <c r="O125" s="134" t="str">
        <f>'Analitika nastave'!P126</f>
        <v>NE</v>
      </c>
      <c r="P125" s="47">
        <f>'Analitika nastave'!Q126</f>
        <v>0</v>
      </c>
      <c r="Q125" s="48">
        <f>'Analitika nastave'!R126</f>
        <v>0</v>
      </c>
      <c r="R125" s="48">
        <f>'Analitika nastave'!S126</f>
        <v>0</v>
      </c>
      <c r="S125" s="48">
        <f>'Analitika nastave'!T126</f>
        <v>0</v>
      </c>
      <c r="T125" s="204">
        <f>'Analitika nastave'!U126</f>
        <v>0</v>
      </c>
      <c r="U125" s="134" t="str">
        <f>'Analitika nastave'!V126</f>
        <v>NE</v>
      </c>
      <c r="V125" s="47">
        <f>'Analitika nastave'!W126</f>
        <v>0</v>
      </c>
      <c r="W125" s="48">
        <f>'Analitika nastave'!X126</f>
        <v>0</v>
      </c>
      <c r="X125" s="48">
        <f>'Analitika nastave'!Y126</f>
        <v>0</v>
      </c>
      <c r="Y125" s="48">
        <f>'Analitika nastave'!Z126</f>
        <v>0</v>
      </c>
      <c r="Z125" s="204">
        <f>'Analitika nastave'!AA126</f>
        <v>0</v>
      </c>
      <c r="AA125" s="134" t="str">
        <f>'Analitika nastave'!AB126</f>
        <v>NE</v>
      </c>
      <c r="AB125" s="47">
        <f>'Analitika nastave'!AC126</f>
        <v>0</v>
      </c>
      <c r="AC125" s="48">
        <f>'Analitika nastave'!AD126</f>
        <v>0</v>
      </c>
      <c r="AD125" s="48">
        <f>'Analitika nastave'!AE126</f>
        <v>0</v>
      </c>
      <c r="AE125" s="48">
        <f>'Analitika nastave'!AF126</f>
        <v>0</v>
      </c>
      <c r="AF125" s="204">
        <f>'Analitika nastave'!AG126</f>
        <v>0</v>
      </c>
      <c r="AG125" s="134" t="str">
        <f>'Analitika nastave'!AH126</f>
        <v>NE</v>
      </c>
      <c r="AH125" s="47">
        <f>'Analitika nastave'!AI126</f>
        <v>0</v>
      </c>
      <c r="AI125" s="48">
        <f>'Analitika nastave'!AJ126</f>
        <v>0</v>
      </c>
      <c r="AJ125" s="48">
        <f>'Analitika nastave'!AK126</f>
        <v>0</v>
      </c>
      <c r="AK125" s="48">
        <f>'Analitika nastave'!AL126</f>
        <v>0</v>
      </c>
      <c r="AL125" s="204">
        <f>'Analitika nastave'!AM126</f>
        <v>0</v>
      </c>
      <c r="AM125" s="134" t="str">
        <f>'Analitika nastave'!AN126</f>
        <v>NE</v>
      </c>
      <c r="AN125" s="47">
        <f>'Analitika nastave'!AO126</f>
        <v>0</v>
      </c>
      <c r="AO125" s="48">
        <f>'Analitika nastave'!AP126</f>
        <v>0</v>
      </c>
      <c r="AP125" s="48">
        <f>'Analitika nastave'!AQ126</f>
        <v>0</v>
      </c>
      <c r="AQ125" s="48">
        <f>'Analitika nastave'!AR126</f>
        <v>0</v>
      </c>
      <c r="AR125" s="204">
        <f>'Analitika nastave'!AS126</f>
        <v>0</v>
      </c>
      <c r="AS125" s="134" t="str">
        <f>'Analitika nastave'!AT126</f>
        <v>NE</v>
      </c>
      <c r="AT125" s="217">
        <f>'Analitika nastave'!AU126</f>
        <v>0</v>
      </c>
    </row>
    <row r="126" spans="1:46" ht="15.75" thickBot="1" x14ac:dyDescent="0.3">
      <c r="A126" s="222"/>
      <c r="B126" s="224"/>
      <c r="C126" s="51" t="str">
        <f>'Analitika nastave'!D127</f>
        <v>P</v>
      </c>
      <c r="D126" s="52">
        <f>'Analitika nastave'!E127</f>
        <v>0</v>
      </c>
      <c r="E126" s="52">
        <f>'Analitika nastave'!F127</f>
        <v>0</v>
      </c>
      <c r="F126" s="52">
        <f>'Analitika nastave'!G127</f>
        <v>0</v>
      </c>
      <c r="G126" s="52">
        <f>'Analitika nastave'!H127</f>
        <v>0</v>
      </c>
      <c r="H126" s="205"/>
      <c r="I126" s="206"/>
      <c r="J126" s="53">
        <f>'Analitika nastave'!K127</f>
        <v>0</v>
      </c>
      <c r="K126" s="52">
        <f>'Analitika nastave'!L127</f>
        <v>0</v>
      </c>
      <c r="L126" s="52">
        <f>'Analitika nastave'!M127</f>
        <v>0</v>
      </c>
      <c r="M126" s="52">
        <f>'Analitika nastave'!N127</f>
        <v>0</v>
      </c>
      <c r="N126" s="205"/>
      <c r="O126" s="206"/>
      <c r="P126" s="53">
        <f>'Analitika nastave'!Q127</f>
        <v>0</v>
      </c>
      <c r="Q126" s="52">
        <f>'Analitika nastave'!R127</f>
        <v>0</v>
      </c>
      <c r="R126" s="52">
        <f>'Analitika nastave'!S127</f>
        <v>0</v>
      </c>
      <c r="S126" s="52">
        <f>'Analitika nastave'!T127</f>
        <v>0</v>
      </c>
      <c r="T126" s="205"/>
      <c r="U126" s="206"/>
      <c r="V126" s="53">
        <f>'Analitika nastave'!W127</f>
        <v>0</v>
      </c>
      <c r="W126" s="52">
        <f>'Analitika nastave'!X127</f>
        <v>0</v>
      </c>
      <c r="X126" s="52">
        <f>'Analitika nastave'!Y127</f>
        <v>0</v>
      </c>
      <c r="Y126" s="52">
        <f>'Analitika nastave'!Z127</f>
        <v>0</v>
      </c>
      <c r="Z126" s="205"/>
      <c r="AA126" s="206"/>
      <c r="AB126" s="53">
        <f>'Analitika nastave'!AC127</f>
        <v>0</v>
      </c>
      <c r="AC126" s="52">
        <f>'Analitika nastave'!AD127</f>
        <v>0</v>
      </c>
      <c r="AD126" s="52">
        <f>'Analitika nastave'!AE127</f>
        <v>0</v>
      </c>
      <c r="AE126" s="52">
        <f>'Analitika nastave'!AF127</f>
        <v>0</v>
      </c>
      <c r="AF126" s="207"/>
      <c r="AG126" s="206"/>
      <c r="AH126" s="53">
        <f>'Analitika nastave'!AI127</f>
        <v>0</v>
      </c>
      <c r="AI126" s="52">
        <f>'Analitika nastave'!AJ127</f>
        <v>0</v>
      </c>
      <c r="AJ126" s="52">
        <f>'Analitika nastave'!AK127</f>
        <v>0</v>
      </c>
      <c r="AK126" s="52">
        <f>'Analitika nastave'!AL127</f>
        <v>0</v>
      </c>
      <c r="AL126" s="207"/>
      <c r="AM126" s="206"/>
      <c r="AN126" s="53">
        <f>'Analitika nastave'!AO127</f>
        <v>0</v>
      </c>
      <c r="AO126" s="52">
        <f>'Analitika nastave'!AP127</f>
        <v>0</v>
      </c>
      <c r="AP126" s="52">
        <f>'Analitika nastave'!AQ127</f>
        <v>0</v>
      </c>
      <c r="AQ126" s="52">
        <f>'Analitika nastave'!AR127</f>
        <v>0</v>
      </c>
      <c r="AR126" s="207"/>
      <c r="AS126" s="206"/>
      <c r="AT126" s="218"/>
    </row>
    <row r="127" spans="1:46" x14ac:dyDescent="0.25">
      <c r="A127" s="221">
        <v>61</v>
      </c>
      <c r="B127" s="223">
        <f>'Analitika nastave'!C128</f>
        <v>0</v>
      </c>
      <c r="C127" s="46" t="str">
        <f>'Analitika nastave'!D128</f>
        <v>B</v>
      </c>
      <c r="D127" s="47">
        <f>'Analitika nastave'!E128</f>
        <v>0</v>
      </c>
      <c r="E127" s="48">
        <f>'Analitika nastave'!F128</f>
        <v>0</v>
      </c>
      <c r="F127" s="48">
        <f>'Analitika nastave'!G128</f>
        <v>0</v>
      </c>
      <c r="G127" s="48">
        <f>'Analitika nastave'!H128</f>
        <v>0</v>
      </c>
      <c r="H127" s="204">
        <f>'Analitika nastave'!I128</f>
        <v>0</v>
      </c>
      <c r="I127" s="134" t="str">
        <f>'Analitika nastave'!J128</f>
        <v>NE</v>
      </c>
      <c r="J127" s="47">
        <f>'Analitika nastave'!K128</f>
        <v>0</v>
      </c>
      <c r="K127" s="48">
        <f>'Analitika nastave'!L128</f>
        <v>0</v>
      </c>
      <c r="L127" s="48">
        <f>'Analitika nastave'!M128</f>
        <v>0</v>
      </c>
      <c r="M127" s="48">
        <f>'Analitika nastave'!N128</f>
        <v>0</v>
      </c>
      <c r="N127" s="204">
        <f>'Analitika nastave'!O128</f>
        <v>0</v>
      </c>
      <c r="O127" s="134" t="str">
        <f>'Analitika nastave'!P128</f>
        <v>NE</v>
      </c>
      <c r="P127" s="47">
        <f>'Analitika nastave'!Q128</f>
        <v>0</v>
      </c>
      <c r="Q127" s="48">
        <f>'Analitika nastave'!R128</f>
        <v>0</v>
      </c>
      <c r="R127" s="48">
        <f>'Analitika nastave'!S128</f>
        <v>0</v>
      </c>
      <c r="S127" s="48">
        <f>'Analitika nastave'!T128</f>
        <v>0</v>
      </c>
      <c r="T127" s="204">
        <f>'Analitika nastave'!U128</f>
        <v>0</v>
      </c>
      <c r="U127" s="134" t="str">
        <f>'Analitika nastave'!V128</f>
        <v>NE</v>
      </c>
      <c r="V127" s="47">
        <f>'Analitika nastave'!W128</f>
        <v>0</v>
      </c>
      <c r="W127" s="48">
        <f>'Analitika nastave'!X128</f>
        <v>0</v>
      </c>
      <c r="X127" s="48">
        <f>'Analitika nastave'!Y128</f>
        <v>0</v>
      </c>
      <c r="Y127" s="48">
        <f>'Analitika nastave'!Z128</f>
        <v>0</v>
      </c>
      <c r="Z127" s="204">
        <f>'Analitika nastave'!AA128</f>
        <v>0</v>
      </c>
      <c r="AA127" s="134" t="str">
        <f>'Analitika nastave'!AB128</f>
        <v>NE</v>
      </c>
      <c r="AB127" s="47">
        <f>'Analitika nastave'!AC128</f>
        <v>0</v>
      </c>
      <c r="AC127" s="48">
        <f>'Analitika nastave'!AD128</f>
        <v>0</v>
      </c>
      <c r="AD127" s="48">
        <f>'Analitika nastave'!AE128</f>
        <v>0</v>
      </c>
      <c r="AE127" s="48">
        <f>'Analitika nastave'!AF128</f>
        <v>0</v>
      </c>
      <c r="AF127" s="204">
        <f>'Analitika nastave'!AG128</f>
        <v>0</v>
      </c>
      <c r="AG127" s="134" t="str">
        <f>'Analitika nastave'!AH128</f>
        <v>NE</v>
      </c>
      <c r="AH127" s="47">
        <f>'Analitika nastave'!AI128</f>
        <v>0</v>
      </c>
      <c r="AI127" s="48">
        <f>'Analitika nastave'!AJ128</f>
        <v>0</v>
      </c>
      <c r="AJ127" s="48">
        <f>'Analitika nastave'!AK128</f>
        <v>0</v>
      </c>
      <c r="AK127" s="48">
        <f>'Analitika nastave'!AL128</f>
        <v>0</v>
      </c>
      <c r="AL127" s="204">
        <f>'Analitika nastave'!AM128</f>
        <v>0</v>
      </c>
      <c r="AM127" s="134" t="str">
        <f>'Analitika nastave'!AN128</f>
        <v>NE</v>
      </c>
      <c r="AN127" s="47">
        <f>'Analitika nastave'!AO128</f>
        <v>0</v>
      </c>
      <c r="AO127" s="48">
        <f>'Analitika nastave'!AP128</f>
        <v>0</v>
      </c>
      <c r="AP127" s="48">
        <f>'Analitika nastave'!AQ128</f>
        <v>0</v>
      </c>
      <c r="AQ127" s="48">
        <f>'Analitika nastave'!AR128</f>
        <v>0</v>
      </c>
      <c r="AR127" s="204">
        <f>'Analitika nastave'!AS128</f>
        <v>0</v>
      </c>
      <c r="AS127" s="134" t="str">
        <f>'Analitika nastave'!AT128</f>
        <v>NE</v>
      </c>
      <c r="AT127" s="217">
        <f>'Analitika nastave'!AU128</f>
        <v>0</v>
      </c>
    </row>
    <row r="128" spans="1:46" ht="15.75" thickBot="1" x14ac:dyDescent="0.3">
      <c r="A128" s="222"/>
      <c r="B128" s="224"/>
      <c r="C128" s="51" t="str">
        <f>'Analitika nastave'!D129</f>
        <v>P</v>
      </c>
      <c r="D128" s="52">
        <f>'Analitika nastave'!E129</f>
        <v>0</v>
      </c>
      <c r="E128" s="52">
        <f>'Analitika nastave'!F129</f>
        <v>0</v>
      </c>
      <c r="F128" s="52">
        <f>'Analitika nastave'!G129</f>
        <v>0</v>
      </c>
      <c r="G128" s="52">
        <f>'Analitika nastave'!H129</f>
        <v>0</v>
      </c>
      <c r="H128" s="205"/>
      <c r="I128" s="206"/>
      <c r="J128" s="53">
        <f>'Analitika nastave'!K129</f>
        <v>0</v>
      </c>
      <c r="K128" s="52">
        <f>'Analitika nastave'!L129</f>
        <v>0</v>
      </c>
      <c r="L128" s="52">
        <f>'Analitika nastave'!M129</f>
        <v>0</v>
      </c>
      <c r="M128" s="52">
        <f>'Analitika nastave'!N129</f>
        <v>0</v>
      </c>
      <c r="N128" s="205"/>
      <c r="O128" s="206"/>
      <c r="P128" s="53">
        <f>'Analitika nastave'!Q129</f>
        <v>0</v>
      </c>
      <c r="Q128" s="52">
        <f>'Analitika nastave'!R129</f>
        <v>0</v>
      </c>
      <c r="R128" s="52">
        <f>'Analitika nastave'!S129</f>
        <v>0</v>
      </c>
      <c r="S128" s="52">
        <f>'Analitika nastave'!T129</f>
        <v>0</v>
      </c>
      <c r="T128" s="205"/>
      <c r="U128" s="206"/>
      <c r="V128" s="53">
        <f>'Analitika nastave'!W129</f>
        <v>0</v>
      </c>
      <c r="W128" s="52">
        <f>'Analitika nastave'!X129</f>
        <v>0</v>
      </c>
      <c r="X128" s="52">
        <f>'Analitika nastave'!Y129</f>
        <v>0</v>
      </c>
      <c r="Y128" s="52">
        <f>'Analitika nastave'!Z129</f>
        <v>0</v>
      </c>
      <c r="Z128" s="205"/>
      <c r="AA128" s="206"/>
      <c r="AB128" s="53">
        <f>'Analitika nastave'!AC129</f>
        <v>0</v>
      </c>
      <c r="AC128" s="52">
        <f>'Analitika nastave'!AD129</f>
        <v>0</v>
      </c>
      <c r="AD128" s="52">
        <f>'Analitika nastave'!AE129</f>
        <v>0</v>
      </c>
      <c r="AE128" s="52">
        <f>'Analitika nastave'!AF129</f>
        <v>0</v>
      </c>
      <c r="AF128" s="207"/>
      <c r="AG128" s="206"/>
      <c r="AH128" s="53">
        <f>'Analitika nastave'!AI129</f>
        <v>0</v>
      </c>
      <c r="AI128" s="52">
        <f>'Analitika nastave'!AJ129</f>
        <v>0</v>
      </c>
      <c r="AJ128" s="52">
        <f>'Analitika nastave'!AK129</f>
        <v>0</v>
      </c>
      <c r="AK128" s="52">
        <f>'Analitika nastave'!AL129</f>
        <v>0</v>
      </c>
      <c r="AL128" s="207"/>
      <c r="AM128" s="206"/>
      <c r="AN128" s="53">
        <f>'Analitika nastave'!AO129</f>
        <v>0</v>
      </c>
      <c r="AO128" s="52">
        <f>'Analitika nastave'!AP129</f>
        <v>0</v>
      </c>
      <c r="AP128" s="52">
        <f>'Analitika nastave'!AQ129</f>
        <v>0</v>
      </c>
      <c r="AQ128" s="52">
        <f>'Analitika nastave'!AR129</f>
        <v>0</v>
      </c>
      <c r="AR128" s="207"/>
      <c r="AS128" s="206"/>
      <c r="AT128" s="218"/>
    </row>
    <row r="129" spans="1:46" x14ac:dyDescent="0.25">
      <c r="A129" s="221">
        <v>62</v>
      </c>
      <c r="B129" s="223">
        <f>'Analitika nastave'!C130</f>
        <v>0</v>
      </c>
      <c r="C129" s="46" t="str">
        <f>'Analitika nastave'!D130</f>
        <v>B</v>
      </c>
      <c r="D129" s="47">
        <f>'Analitika nastave'!E130</f>
        <v>0</v>
      </c>
      <c r="E129" s="48">
        <f>'Analitika nastave'!F130</f>
        <v>0</v>
      </c>
      <c r="F129" s="48">
        <f>'Analitika nastave'!G130</f>
        <v>0</v>
      </c>
      <c r="G129" s="48">
        <f>'Analitika nastave'!H130</f>
        <v>0</v>
      </c>
      <c r="H129" s="204">
        <f>'Analitika nastave'!I130</f>
        <v>0</v>
      </c>
      <c r="I129" s="134" t="str">
        <f>'Analitika nastave'!J130</f>
        <v>NE</v>
      </c>
      <c r="J129" s="47">
        <f>'Analitika nastave'!K130</f>
        <v>0</v>
      </c>
      <c r="K129" s="48">
        <f>'Analitika nastave'!L130</f>
        <v>0</v>
      </c>
      <c r="L129" s="48">
        <f>'Analitika nastave'!M130</f>
        <v>0</v>
      </c>
      <c r="M129" s="48">
        <f>'Analitika nastave'!N130</f>
        <v>0</v>
      </c>
      <c r="N129" s="204">
        <f>'Analitika nastave'!O130</f>
        <v>0</v>
      </c>
      <c r="O129" s="134" t="str">
        <f>'Analitika nastave'!P130</f>
        <v>NE</v>
      </c>
      <c r="P129" s="47">
        <f>'Analitika nastave'!Q130</f>
        <v>0</v>
      </c>
      <c r="Q129" s="48">
        <f>'Analitika nastave'!R130</f>
        <v>0</v>
      </c>
      <c r="R129" s="48">
        <f>'Analitika nastave'!S130</f>
        <v>0</v>
      </c>
      <c r="S129" s="48">
        <f>'Analitika nastave'!T130</f>
        <v>0</v>
      </c>
      <c r="T129" s="204">
        <f>'Analitika nastave'!U130</f>
        <v>0</v>
      </c>
      <c r="U129" s="134" t="str">
        <f>'Analitika nastave'!V130</f>
        <v>NE</v>
      </c>
      <c r="V129" s="47">
        <f>'Analitika nastave'!W130</f>
        <v>0</v>
      </c>
      <c r="W129" s="48">
        <f>'Analitika nastave'!X130</f>
        <v>0</v>
      </c>
      <c r="X129" s="48">
        <f>'Analitika nastave'!Y130</f>
        <v>0</v>
      </c>
      <c r="Y129" s="48">
        <f>'Analitika nastave'!Z130</f>
        <v>0</v>
      </c>
      <c r="Z129" s="204">
        <f>'Analitika nastave'!AA130</f>
        <v>0</v>
      </c>
      <c r="AA129" s="134" t="str">
        <f>'Analitika nastave'!AB130</f>
        <v>NE</v>
      </c>
      <c r="AB129" s="47">
        <f>'Analitika nastave'!AC130</f>
        <v>0</v>
      </c>
      <c r="AC129" s="48">
        <f>'Analitika nastave'!AD130</f>
        <v>0</v>
      </c>
      <c r="AD129" s="48">
        <f>'Analitika nastave'!AE130</f>
        <v>0</v>
      </c>
      <c r="AE129" s="48">
        <f>'Analitika nastave'!AF130</f>
        <v>0</v>
      </c>
      <c r="AF129" s="204">
        <f>'Analitika nastave'!AG130</f>
        <v>0</v>
      </c>
      <c r="AG129" s="134" t="str">
        <f>'Analitika nastave'!AH130</f>
        <v>NE</v>
      </c>
      <c r="AH129" s="47">
        <f>'Analitika nastave'!AI130</f>
        <v>0</v>
      </c>
      <c r="AI129" s="48">
        <f>'Analitika nastave'!AJ130</f>
        <v>0</v>
      </c>
      <c r="AJ129" s="48">
        <f>'Analitika nastave'!AK130</f>
        <v>0</v>
      </c>
      <c r="AK129" s="48">
        <f>'Analitika nastave'!AL130</f>
        <v>0</v>
      </c>
      <c r="AL129" s="204">
        <f>'Analitika nastave'!AM130</f>
        <v>0</v>
      </c>
      <c r="AM129" s="134" t="str">
        <f>'Analitika nastave'!AN130</f>
        <v>NE</v>
      </c>
      <c r="AN129" s="47">
        <f>'Analitika nastave'!AO130</f>
        <v>0</v>
      </c>
      <c r="AO129" s="48">
        <f>'Analitika nastave'!AP130</f>
        <v>0</v>
      </c>
      <c r="AP129" s="48">
        <f>'Analitika nastave'!AQ130</f>
        <v>0</v>
      </c>
      <c r="AQ129" s="48">
        <f>'Analitika nastave'!AR130</f>
        <v>0</v>
      </c>
      <c r="AR129" s="204">
        <f>'Analitika nastave'!AS130</f>
        <v>0</v>
      </c>
      <c r="AS129" s="134" t="str">
        <f>'Analitika nastave'!AT130</f>
        <v>NE</v>
      </c>
      <c r="AT129" s="217">
        <f>'Analitika nastave'!AU130</f>
        <v>0</v>
      </c>
    </row>
    <row r="130" spans="1:46" ht="15.75" thickBot="1" x14ac:dyDescent="0.3">
      <c r="A130" s="222"/>
      <c r="B130" s="224"/>
      <c r="C130" s="51" t="str">
        <f>'Analitika nastave'!D131</f>
        <v>P</v>
      </c>
      <c r="D130" s="52">
        <f>'Analitika nastave'!E131</f>
        <v>0</v>
      </c>
      <c r="E130" s="52">
        <f>'Analitika nastave'!F131</f>
        <v>0</v>
      </c>
      <c r="F130" s="52">
        <f>'Analitika nastave'!G131</f>
        <v>0</v>
      </c>
      <c r="G130" s="52">
        <f>'Analitika nastave'!H131</f>
        <v>0</v>
      </c>
      <c r="H130" s="205"/>
      <c r="I130" s="206"/>
      <c r="J130" s="53">
        <f>'Analitika nastave'!K131</f>
        <v>0</v>
      </c>
      <c r="K130" s="52">
        <f>'Analitika nastave'!L131</f>
        <v>0</v>
      </c>
      <c r="L130" s="52">
        <f>'Analitika nastave'!M131</f>
        <v>0</v>
      </c>
      <c r="M130" s="52">
        <f>'Analitika nastave'!N131</f>
        <v>0</v>
      </c>
      <c r="N130" s="205"/>
      <c r="O130" s="206"/>
      <c r="P130" s="53">
        <f>'Analitika nastave'!Q131</f>
        <v>0</v>
      </c>
      <c r="Q130" s="52">
        <f>'Analitika nastave'!R131</f>
        <v>0</v>
      </c>
      <c r="R130" s="52">
        <f>'Analitika nastave'!S131</f>
        <v>0</v>
      </c>
      <c r="S130" s="52">
        <f>'Analitika nastave'!T131</f>
        <v>0</v>
      </c>
      <c r="T130" s="205"/>
      <c r="U130" s="206"/>
      <c r="V130" s="53">
        <f>'Analitika nastave'!W131</f>
        <v>0</v>
      </c>
      <c r="W130" s="52">
        <f>'Analitika nastave'!X131</f>
        <v>0</v>
      </c>
      <c r="X130" s="52">
        <f>'Analitika nastave'!Y131</f>
        <v>0</v>
      </c>
      <c r="Y130" s="52">
        <f>'Analitika nastave'!Z131</f>
        <v>0</v>
      </c>
      <c r="Z130" s="205"/>
      <c r="AA130" s="206"/>
      <c r="AB130" s="53">
        <f>'Analitika nastave'!AC131</f>
        <v>0</v>
      </c>
      <c r="AC130" s="52">
        <f>'Analitika nastave'!AD131</f>
        <v>0</v>
      </c>
      <c r="AD130" s="52">
        <f>'Analitika nastave'!AE131</f>
        <v>0</v>
      </c>
      <c r="AE130" s="52">
        <f>'Analitika nastave'!AF131</f>
        <v>0</v>
      </c>
      <c r="AF130" s="207"/>
      <c r="AG130" s="206"/>
      <c r="AH130" s="53">
        <f>'Analitika nastave'!AI131</f>
        <v>0</v>
      </c>
      <c r="AI130" s="52">
        <f>'Analitika nastave'!AJ131</f>
        <v>0</v>
      </c>
      <c r="AJ130" s="52">
        <f>'Analitika nastave'!AK131</f>
        <v>0</v>
      </c>
      <c r="AK130" s="52">
        <f>'Analitika nastave'!AL131</f>
        <v>0</v>
      </c>
      <c r="AL130" s="207"/>
      <c r="AM130" s="206"/>
      <c r="AN130" s="53">
        <f>'Analitika nastave'!AO131</f>
        <v>0</v>
      </c>
      <c r="AO130" s="52">
        <f>'Analitika nastave'!AP131</f>
        <v>0</v>
      </c>
      <c r="AP130" s="52">
        <f>'Analitika nastave'!AQ131</f>
        <v>0</v>
      </c>
      <c r="AQ130" s="52">
        <f>'Analitika nastave'!AR131</f>
        <v>0</v>
      </c>
      <c r="AR130" s="207"/>
      <c r="AS130" s="206"/>
      <c r="AT130" s="218"/>
    </row>
    <row r="131" spans="1:46" x14ac:dyDescent="0.25">
      <c r="A131" s="221">
        <v>63</v>
      </c>
      <c r="B131" s="223">
        <f>'Analitika nastave'!C132</f>
        <v>0</v>
      </c>
      <c r="C131" s="46" t="str">
        <f>'Analitika nastave'!D132</f>
        <v>B</v>
      </c>
      <c r="D131" s="47">
        <f>'Analitika nastave'!E132</f>
        <v>0</v>
      </c>
      <c r="E131" s="48">
        <f>'Analitika nastave'!F132</f>
        <v>0</v>
      </c>
      <c r="F131" s="48">
        <f>'Analitika nastave'!G132</f>
        <v>0</v>
      </c>
      <c r="G131" s="48">
        <f>'Analitika nastave'!H132</f>
        <v>0</v>
      </c>
      <c r="H131" s="204">
        <f>'Analitika nastave'!I132</f>
        <v>0</v>
      </c>
      <c r="I131" s="134" t="str">
        <f>'Analitika nastave'!J132</f>
        <v>NE</v>
      </c>
      <c r="J131" s="47">
        <f>'Analitika nastave'!K132</f>
        <v>0</v>
      </c>
      <c r="K131" s="48">
        <f>'Analitika nastave'!L132</f>
        <v>0</v>
      </c>
      <c r="L131" s="48">
        <f>'Analitika nastave'!M132</f>
        <v>0</v>
      </c>
      <c r="M131" s="48">
        <f>'Analitika nastave'!N132</f>
        <v>0</v>
      </c>
      <c r="N131" s="204">
        <f>'Analitika nastave'!O132</f>
        <v>0</v>
      </c>
      <c r="O131" s="134" t="str">
        <f>'Analitika nastave'!P132</f>
        <v>NE</v>
      </c>
      <c r="P131" s="47">
        <f>'Analitika nastave'!Q132</f>
        <v>0</v>
      </c>
      <c r="Q131" s="48">
        <f>'Analitika nastave'!R132</f>
        <v>0</v>
      </c>
      <c r="R131" s="48">
        <f>'Analitika nastave'!S132</f>
        <v>0</v>
      </c>
      <c r="S131" s="48">
        <f>'Analitika nastave'!T132</f>
        <v>0</v>
      </c>
      <c r="T131" s="204">
        <f>'Analitika nastave'!U132</f>
        <v>0</v>
      </c>
      <c r="U131" s="134" t="str">
        <f>'Analitika nastave'!V132</f>
        <v>NE</v>
      </c>
      <c r="V131" s="47">
        <f>'Analitika nastave'!W132</f>
        <v>0</v>
      </c>
      <c r="W131" s="48">
        <f>'Analitika nastave'!X132</f>
        <v>0</v>
      </c>
      <c r="X131" s="48">
        <f>'Analitika nastave'!Y132</f>
        <v>0</v>
      </c>
      <c r="Y131" s="48">
        <f>'Analitika nastave'!Z132</f>
        <v>0</v>
      </c>
      <c r="Z131" s="204">
        <f>'Analitika nastave'!AA132</f>
        <v>0</v>
      </c>
      <c r="AA131" s="134" t="str">
        <f>'Analitika nastave'!AB132</f>
        <v>NE</v>
      </c>
      <c r="AB131" s="47">
        <f>'Analitika nastave'!AC132</f>
        <v>0</v>
      </c>
      <c r="AC131" s="48">
        <f>'Analitika nastave'!AD132</f>
        <v>0</v>
      </c>
      <c r="AD131" s="48">
        <f>'Analitika nastave'!AE132</f>
        <v>0</v>
      </c>
      <c r="AE131" s="48">
        <f>'Analitika nastave'!AF132</f>
        <v>0</v>
      </c>
      <c r="AF131" s="204">
        <f>'Analitika nastave'!AG132</f>
        <v>0</v>
      </c>
      <c r="AG131" s="134" t="str">
        <f>'Analitika nastave'!AH132</f>
        <v>NE</v>
      </c>
      <c r="AH131" s="47">
        <f>'Analitika nastave'!AI132</f>
        <v>0</v>
      </c>
      <c r="AI131" s="48">
        <f>'Analitika nastave'!AJ132</f>
        <v>0</v>
      </c>
      <c r="AJ131" s="48">
        <f>'Analitika nastave'!AK132</f>
        <v>0</v>
      </c>
      <c r="AK131" s="48">
        <f>'Analitika nastave'!AL132</f>
        <v>0</v>
      </c>
      <c r="AL131" s="204">
        <f>'Analitika nastave'!AM132</f>
        <v>0</v>
      </c>
      <c r="AM131" s="134" t="str">
        <f>'Analitika nastave'!AN132</f>
        <v>NE</v>
      </c>
      <c r="AN131" s="47">
        <f>'Analitika nastave'!AO132</f>
        <v>0</v>
      </c>
      <c r="AO131" s="48">
        <f>'Analitika nastave'!AP132</f>
        <v>0</v>
      </c>
      <c r="AP131" s="48">
        <f>'Analitika nastave'!AQ132</f>
        <v>0</v>
      </c>
      <c r="AQ131" s="48">
        <f>'Analitika nastave'!AR132</f>
        <v>0</v>
      </c>
      <c r="AR131" s="204">
        <f>'Analitika nastave'!AS132</f>
        <v>0</v>
      </c>
      <c r="AS131" s="134" t="str">
        <f>'Analitika nastave'!AT132</f>
        <v>NE</v>
      </c>
      <c r="AT131" s="217">
        <f>'Analitika nastave'!AU132</f>
        <v>0</v>
      </c>
    </row>
    <row r="132" spans="1:46" ht="15.75" thickBot="1" x14ac:dyDescent="0.3">
      <c r="A132" s="222"/>
      <c r="B132" s="224"/>
      <c r="C132" s="51" t="str">
        <f>'Analitika nastave'!D133</f>
        <v>P</v>
      </c>
      <c r="D132" s="52">
        <f>'Analitika nastave'!E133</f>
        <v>0</v>
      </c>
      <c r="E132" s="52">
        <f>'Analitika nastave'!F133</f>
        <v>0</v>
      </c>
      <c r="F132" s="52">
        <f>'Analitika nastave'!G133</f>
        <v>0</v>
      </c>
      <c r="G132" s="52">
        <f>'Analitika nastave'!H133</f>
        <v>0</v>
      </c>
      <c r="H132" s="205"/>
      <c r="I132" s="206"/>
      <c r="J132" s="53">
        <f>'Analitika nastave'!K133</f>
        <v>0</v>
      </c>
      <c r="K132" s="52">
        <f>'Analitika nastave'!L133</f>
        <v>0</v>
      </c>
      <c r="L132" s="52">
        <f>'Analitika nastave'!M133</f>
        <v>0</v>
      </c>
      <c r="M132" s="52">
        <f>'Analitika nastave'!N133</f>
        <v>0</v>
      </c>
      <c r="N132" s="205"/>
      <c r="O132" s="206"/>
      <c r="P132" s="53">
        <f>'Analitika nastave'!Q133</f>
        <v>0</v>
      </c>
      <c r="Q132" s="52">
        <f>'Analitika nastave'!R133</f>
        <v>0</v>
      </c>
      <c r="R132" s="52">
        <f>'Analitika nastave'!S133</f>
        <v>0</v>
      </c>
      <c r="S132" s="52">
        <f>'Analitika nastave'!T133</f>
        <v>0</v>
      </c>
      <c r="T132" s="205"/>
      <c r="U132" s="206"/>
      <c r="V132" s="53">
        <f>'Analitika nastave'!W133</f>
        <v>0</v>
      </c>
      <c r="W132" s="52">
        <f>'Analitika nastave'!X133</f>
        <v>0</v>
      </c>
      <c r="X132" s="52">
        <f>'Analitika nastave'!Y133</f>
        <v>0</v>
      </c>
      <c r="Y132" s="52">
        <f>'Analitika nastave'!Z133</f>
        <v>0</v>
      </c>
      <c r="Z132" s="205"/>
      <c r="AA132" s="206"/>
      <c r="AB132" s="53">
        <f>'Analitika nastave'!AC133</f>
        <v>0</v>
      </c>
      <c r="AC132" s="52">
        <f>'Analitika nastave'!AD133</f>
        <v>0</v>
      </c>
      <c r="AD132" s="52">
        <f>'Analitika nastave'!AE133</f>
        <v>0</v>
      </c>
      <c r="AE132" s="52">
        <f>'Analitika nastave'!AF133</f>
        <v>0</v>
      </c>
      <c r="AF132" s="207"/>
      <c r="AG132" s="206"/>
      <c r="AH132" s="53">
        <f>'Analitika nastave'!AI133</f>
        <v>0</v>
      </c>
      <c r="AI132" s="52">
        <f>'Analitika nastave'!AJ133</f>
        <v>0</v>
      </c>
      <c r="AJ132" s="52">
        <f>'Analitika nastave'!AK133</f>
        <v>0</v>
      </c>
      <c r="AK132" s="52">
        <f>'Analitika nastave'!AL133</f>
        <v>0</v>
      </c>
      <c r="AL132" s="207"/>
      <c r="AM132" s="206"/>
      <c r="AN132" s="53">
        <f>'Analitika nastave'!AO133</f>
        <v>0</v>
      </c>
      <c r="AO132" s="52">
        <f>'Analitika nastave'!AP133</f>
        <v>0</v>
      </c>
      <c r="AP132" s="52">
        <f>'Analitika nastave'!AQ133</f>
        <v>0</v>
      </c>
      <c r="AQ132" s="52">
        <f>'Analitika nastave'!AR133</f>
        <v>0</v>
      </c>
      <c r="AR132" s="207"/>
      <c r="AS132" s="206"/>
      <c r="AT132" s="218"/>
    </row>
    <row r="133" spans="1:46" x14ac:dyDescent="0.25">
      <c r="A133" s="221">
        <v>64</v>
      </c>
      <c r="B133" s="223">
        <f>'Analitika nastave'!C134</f>
        <v>0</v>
      </c>
      <c r="C133" s="46" t="str">
        <f>'Analitika nastave'!D134</f>
        <v>B</v>
      </c>
      <c r="D133" s="47">
        <f>'Analitika nastave'!E134</f>
        <v>0</v>
      </c>
      <c r="E133" s="48">
        <f>'Analitika nastave'!F134</f>
        <v>0</v>
      </c>
      <c r="F133" s="48">
        <f>'Analitika nastave'!G134</f>
        <v>0</v>
      </c>
      <c r="G133" s="48">
        <f>'Analitika nastave'!H134</f>
        <v>0</v>
      </c>
      <c r="H133" s="204">
        <f>'Analitika nastave'!I134</f>
        <v>0</v>
      </c>
      <c r="I133" s="134" t="str">
        <f>'Analitika nastave'!J134</f>
        <v>NE</v>
      </c>
      <c r="J133" s="47">
        <f>'Analitika nastave'!K134</f>
        <v>0</v>
      </c>
      <c r="K133" s="48">
        <f>'Analitika nastave'!L134</f>
        <v>0</v>
      </c>
      <c r="L133" s="48">
        <f>'Analitika nastave'!M134</f>
        <v>0</v>
      </c>
      <c r="M133" s="48">
        <f>'Analitika nastave'!N134</f>
        <v>0</v>
      </c>
      <c r="N133" s="204">
        <f>'Analitika nastave'!O134</f>
        <v>0</v>
      </c>
      <c r="O133" s="134" t="str">
        <f>'Analitika nastave'!P134</f>
        <v>NE</v>
      </c>
      <c r="P133" s="47">
        <f>'Analitika nastave'!Q134</f>
        <v>0</v>
      </c>
      <c r="Q133" s="48">
        <f>'Analitika nastave'!R134</f>
        <v>0</v>
      </c>
      <c r="R133" s="48">
        <f>'Analitika nastave'!S134</f>
        <v>0</v>
      </c>
      <c r="S133" s="48">
        <f>'Analitika nastave'!T134</f>
        <v>0</v>
      </c>
      <c r="T133" s="204">
        <f>'Analitika nastave'!U134</f>
        <v>0</v>
      </c>
      <c r="U133" s="134" t="str">
        <f>'Analitika nastave'!V134</f>
        <v>NE</v>
      </c>
      <c r="V133" s="47">
        <f>'Analitika nastave'!W134</f>
        <v>0</v>
      </c>
      <c r="W133" s="48">
        <f>'Analitika nastave'!X134</f>
        <v>0</v>
      </c>
      <c r="X133" s="48">
        <f>'Analitika nastave'!Y134</f>
        <v>0</v>
      </c>
      <c r="Y133" s="48">
        <f>'Analitika nastave'!Z134</f>
        <v>0</v>
      </c>
      <c r="Z133" s="204">
        <f>'Analitika nastave'!AA134</f>
        <v>0</v>
      </c>
      <c r="AA133" s="134" t="str">
        <f>'Analitika nastave'!AB134</f>
        <v>NE</v>
      </c>
      <c r="AB133" s="47">
        <f>'Analitika nastave'!AC134</f>
        <v>0</v>
      </c>
      <c r="AC133" s="48">
        <f>'Analitika nastave'!AD134</f>
        <v>0</v>
      </c>
      <c r="AD133" s="48">
        <f>'Analitika nastave'!AE134</f>
        <v>0</v>
      </c>
      <c r="AE133" s="48">
        <f>'Analitika nastave'!AF134</f>
        <v>0</v>
      </c>
      <c r="AF133" s="204">
        <f>'Analitika nastave'!AG134</f>
        <v>0</v>
      </c>
      <c r="AG133" s="134" t="str">
        <f>'Analitika nastave'!AH134</f>
        <v>NE</v>
      </c>
      <c r="AH133" s="47">
        <f>'Analitika nastave'!AI134</f>
        <v>0</v>
      </c>
      <c r="AI133" s="48">
        <f>'Analitika nastave'!AJ134</f>
        <v>0</v>
      </c>
      <c r="AJ133" s="48">
        <f>'Analitika nastave'!AK134</f>
        <v>0</v>
      </c>
      <c r="AK133" s="48">
        <f>'Analitika nastave'!AL134</f>
        <v>0</v>
      </c>
      <c r="AL133" s="204">
        <f>'Analitika nastave'!AM134</f>
        <v>0</v>
      </c>
      <c r="AM133" s="134" t="str">
        <f>'Analitika nastave'!AN134</f>
        <v>NE</v>
      </c>
      <c r="AN133" s="47">
        <f>'Analitika nastave'!AO134</f>
        <v>0</v>
      </c>
      <c r="AO133" s="48">
        <f>'Analitika nastave'!AP134</f>
        <v>0</v>
      </c>
      <c r="AP133" s="48">
        <f>'Analitika nastave'!AQ134</f>
        <v>0</v>
      </c>
      <c r="AQ133" s="48">
        <f>'Analitika nastave'!AR134</f>
        <v>0</v>
      </c>
      <c r="AR133" s="204">
        <f>'Analitika nastave'!AS134</f>
        <v>0</v>
      </c>
      <c r="AS133" s="134" t="str">
        <f>'Analitika nastave'!AT134</f>
        <v>NE</v>
      </c>
      <c r="AT133" s="217">
        <f>'Analitika nastave'!AU134</f>
        <v>0</v>
      </c>
    </row>
    <row r="134" spans="1:46" ht="15.75" thickBot="1" x14ac:dyDescent="0.3">
      <c r="A134" s="222"/>
      <c r="B134" s="224"/>
      <c r="C134" s="51" t="str">
        <f>'Analitika nastave'!D135</f>
        <v>P</v>
      </c>
      <c r="D134" s="52">
        <f>'Analitika nastave'!E135</f>
        <v>0</v>
      </c>
      <c r="E134" s="52">
        <f>'Analitika nastave'!F135</f>
        <v>0</v>
      </c>
      <c r="F134" s="52">
        <f>'Analitika nastave'!G135</f>
        <v>0</v>
      </c>
      <c r="G134" s="52">
        <f>'Analitika nastave'!H135</f>
        <v>0</v>
      </c>
      <c r="H134" s="205"/>
      <c r="I134" s="206"/>
      <c r="J134" s="53">
        <f>'Analitika nastave'!K135</f>
        <v>0</v>
      </c>
      <c r="K134" s="52">
        <f>'Analitika nastave'!L135</f>
        <v>0</v>
      </c>
      <c r="L134" s="52">
        <f>'Analitika nastave'!M135</f>
        <v>0</v>
      </c>
      <c r="M134" s="52">
        <f>'Analitika nastave'!N135</f>
        <v>0</v>
      </c>
      <c r="N134" s="205"/>
      <c r="O134" s="206"/>
      <c r="P134" s="53">
        <f>'Analitika nastave'!Q135</f>
        <v>0</v>
      </c>
      <c r="Q134" s="52">
        <f>'Analitika nastave'!R135</f>
        <v>0</v>
      </c>
      <c r="R134" s="52">
        <f>'Analitika nastave'!S135</f>
        <v>0</v>
      </c>
      <c r="S134" s="52">
        <f>'Analitika nastave'!T135</f>
        <v>0</v>
      </c>
      <c r="T134" s="205"/>
      <c r="U134" s="206"/>
      <c r="V134" s="53">
        <f>'Analitika nastave'!W135</f>
        <v>0</v>
      </c>
      <c r="W134" s="52">
        <f>'Analitika nastave'!X135</f>
        <v>0</v>
      </c>
      <c r="X134" s="52">
        <f>'Analitika nastave'!Y135</f>
        <v>0</v>
      </c>
      <c r="Y134" s="52">
        <f>'Analitika nastave'!Z135</f>
        <v>0</v>
      </c>
      <c r="Z134" s="205"/>
      <c r="AA134" s="206"/>
      <c r="AB134" s="53">
        <f>'Analitika nastave'!AC135</f>
        <v>0</v>
      </c>
      <c r="AC134" s="52">
        <f>'Analitika nastave'!AD135</f>
        <v>0</v>
      </c>
      <c r="AD134" s="52">
        <f>'Analitika nastave'!AE135</f>
        <v>0</v>
      </c>
      <c r="AE134" s="52">
        <f>'Analitika nastave'!AF135</f>
        <v>0</v>
      </c>
      <c r="AF134" s="207"/>
      <c r="AG134" s="206"/>
      <c r="AH134" s="53">
        <f>'Analitika nastave'!AI135</f>
        <v>0</v>
      </c>
      <c r="AI134" s="52">
        <f>'Analitika nastave'!AJ135</f>
        <v>0</v>
      </c>
      <c r="AJ134" s="52">
        <f>'Analitika nastave'!AK135</f>
        <v>0</v>
      </c>
      <c r="AK134" s="52">
        <f>'Analitika nastave'!AL135</f>
        <v>0</v>
      </c>
      <c r="AL134" s="207"/>
      <c r="AM134" s="206"/>
      <c r="AN134" s="53">
        <f>'Analitika nastave'!AO135</f>
        <v>0</v>
      </c>
      <c r="AO134" s="52">
        <f>'Analitika nastave'!AP135</f>
        <v>0</v>
      </c>
      <c r="AP134" s="52">
        <f>'Analitika nastave'!AQ135</f>
        <v>0</v>
      </c>
      <c r="AQ134" s="52">
        <f>'Analitika nastave'!AR135</f>
        <v>0</v>
      </c>
      <c r="AR134" s="207"/>
      <c r="AS134" s="206"/>
      <c r="AT134" s="218"/>
    </row>
    <row r="135" spans="1:46" x14ac:dyDescent="0.25">
      <c r="A135" s="221">
        <v>65</v>
      </c>
      <c r="B135" s="223">
        <f>'Analitika nastave'!C136</f>
        <v>0</v>
      </c>
      <c r="C135" s="46" t="str">
        <f>'Analitika nastave'!D136</f>
        <v>B</v>
      </c>
      <c r="D135" s="47">
        <f>'Analitika nastave'!E136</f>
        <v>0</v>
      </c>
      <c r="E135" s="48">
        <f>'Analitika nastave'!F136</f>
        <v>0</v>
      </c>
      <c r="F135" s="48">
        <f>'Analitika nastave'!G136</f>
        <v>0</v>
      </c>
      <c r="G135" s="48">
        <f>'Analitika nastave'!H136</f>
        <v>0</v>
      </c>
      <c r="H135" s="204">
        <f>'Analitika nastave'!I136</f>
        <v>0</v>
      </c>
      <c r="I135" s="134" t="str">
        <f>'Analitika nastave'!J136</f>
        <v>NE</v>
      </c>
      <c r="J135" s="47">
        <f>'Analitika nastave'!K136</f>
        <v>0</v>
      </c>
      <c r="K135" s="48">
        <f>'Analitika nastave'!L136</f>
        <v>0</v>
      </c>
      <c r="L135" s="48">
        <f>'Analitika nastave'!M136</f>
        <v>0</v>
      </c>
      <c r="M135" s="48">
        <f>'Analitika nastave'!N136</f>
        <v>0</v>
      </c>
      <c r="N135" s="204">
        <f>'Analitika nastave'!O136</f>
        <v>0</v>
      </c>
      <c r="O135" s="134" t="str">
        <f>'Analitika nastave'!P136</f>
        <v>NE</v>
      </c>
      <c r="P135" s="47">
        <f>'Analitika nastave'!Q136</f>
        <v>0</v>
      </c>
      <c r="Q135" s="48">
        <f>'Analitika nastave'!R136</f>
        <v>0</v>
      </c>
      <c r="R135" s="48">
        <f>'Analitika nastave'!S136</f>
        <v>0</v>
      </c>
      <c r="S135" s="48">
        <f>'Analitika nastave'!T136</f>
        <v>0</v>
      </c>
      <c r="T135" s="204">
        <f>'Analitika nastave'!U136</f>
        <v>0</v>
      </c>
      <c r="U135" s="134" t="str">
        <f>'Analitika nastave'!V136</f>
        <v>NE</v>
      </c>
      <c r="V135" s="47">
        <f>'Analitika nastave'!W136</f>
        <v>0</v>
      </c>
      <c r="W135" s="48">
        <f>'Analitika nastave'!X136</f>
        <v>0</v>
      </c>
      <c r="X135" s="48">
        <f>'Analitika nastave'!Y136</f>
        <v>0</v>
      </c>
      <c r="Y135" s="48">
        <f>'Analitika nastave'!Z136</f>
        <v>0</v>
      </c>
      <c r="Z135" s="204">
        <f>'Analitika nastave'!AA136</f>
        <v>0</v>
      </c>
      <c r="AA135" s="134" t="str">
        <f>'Analitika nastave'!AB136</f>
        <v>NE</v>
      </c>
      <c r="AB135" s="47">
        <f>'Analitika nastave'!AC136</f>
        <v>0</v>
      </c>
      <c r="AC135" s="48">
        <f>'Analitika nastave'!AD136</f>
        <v>0</v>
      </c>
      <c r="AD135" s="48">
        <f>'Analitika nastave'!AE136</f>
        <v>0</v>
      </c>
      <c r="AE135" s="48">
        <f>'Analitika nastave'!AF136</f>
        <v>0</v>
      </c>
      <c r="AF135" s="204">
        <f>'Analitika nastave'!AG136</f>
        <v>0</v>
      </c>
      <c r="AG135" s="134" t="str">
        <f>'Analitika nastave'!AH136</f>
        <v>NE</v>
      </c>
      <c r="AH135" s="47">
        <f>'Analitika nastave'!AI136</f>
        <v>0</v>
      </c>
      <c r="AI135" s="48">
        <f>'Analitika nastave'!AJ136</f>
        <v>0</v>
      </c>
      <c r="AJ135" s="48">
        <f>'Analitika nastave'!AK136</f>
        <v>0</v>
      </c>
      <c r="AK135" s="48">
        <f>'Analitika nastave'!AL136</f>
        <v>0</v>
      </c>
      <c r="AL135" s="204">
        <f>'Analitika nastave'!AM136</f>
        <v>0</v>
      </c>
      <c r="AM135" s="134" t="str">
        <f>'Analitika nastave'!AN136</f>
        <v>NE</v>
      </c>
      <c r="AN135" s="47">
        <f>'Analitika nastave'!AO136</f>
        <v>0</v>
      </c>
      <c r="AO135" s="48">
        <f>'Analitika nastave'!AP136</f>
        <v>0</v>
      </c>
      <c r="AP135" s="48">
        <f>'Analitika nastave'!AQ136</f>
        <v>0</v>
      </c>
      <c r="AQ135" s="48">
        <f>'Analitika nastave'!AR136</f>
        <v>0</v>
      </c>
      <c r="AR135" s="204">
        <f>'Analitika nastave'!AS136</f>
        <v>0</v>
      </c>
      <c r="AS135" s="134" t="str">
        <f>'Analitika nastave'!AT136</f>
        <v>NE</v>
      </c>
      <c r="AT135" s="217">
        <f>'Analitika nastave'!AU136</f>
        <v>0</v>
      </c>
    </row>
    <row r="136" spans="1:46" ht="15.75" thickBot="1" x14ac:dyDescent="0.3">
      <c r="A136" s="222"/>
      <c r="B136" s="224"/>
      <c r="C136" s="51" t="str">
        <f>'Analitika nastave'!D137</f>
        <v>P</v>
      </c>
      <c r="D136" s="52">
        <f>'Analitika nastave'!E137</f>
        <v>0</v>
      </c>
      <c r="E136" s="52">
        <f>'Analitika nastave'!F137</f>
        <v>0</v>
      </c>
      <c r="F136" s="52">
        <f>'Analitika nastave'!G137</f>
        <v>0</v>
      </c>
      <c r="G136" s="52">
        <f>'Analitika nastave'!H137</f>
        <v>0</v>
      </c>
      <c r="H136" s="205"/>
      <c r="I136" s="206"/>
      <c r="J136" s="53">
        <f>'Analitika nastave'!K137</f>
        <v>0</v>
      </c>
      <c r="K136" s="52">
        <f>'Analitika nastave'!L137</f>
        <v>0</v>
      </c>
      <c r="L136" s="52">
        <f>'Analitika nastave'!M137</f>
        <v>0</v>
      </c>
      <c r="M136" s="52">
        <f>'Analitika nastave'!N137</f>
        <v>0</v>
      </c>
      <c r="N136" s="205"/>
      <c r="O136" s="206"/>
      <c r="P136" s="53">
        <f>'Analitika nastave'!Q137</f>
        <v>0</v>
      </c>
      <c r="Q136" s="52">
        <f>'Analitika nastave'!R137</f>
        <v>0</v>
      </c>
      <c r="R136" s="52">
        <f>'Analitika nastave'!S137</f>
        <v>0</v>
      </c>
      <c r="S136" s="52">
        <f>'Analitika nastave'!T137</f>
        <v>0</v>
      </c>
      <c r="T136" s="205"/>
      <c r="U136" s="206"/>
      <c r="V136" s="53">
        <f>'Analitika nastave'!W137</f>
        <v>0</v>
      </c>
      <c r="W136" s="52">
        <f>'Analitika nastave'!X137</f>
        <v>0</v>
      </c>
      <c r="X136" s="52">
        <f>'Analitika nastave'!Y137</f>
        <v>0</v>
      </c>
      <c r="Y136" s="52">
        <f>'Analitika nastave'!Z137</f>
        <v>0</v>
      </c>
      <c r="Z136" s="205"/>
      <c r="AA136" s="206"/>
      <c r="AB136" s="53">
        <f>'Analitika nastave'!AC137</f>
        <v>0</v>
      </c>
      <c r="AC136" s="52">
        <f>'Analitika nastave'!AD137</f>
        <v>0</v>
      </c>
      <c r="AD136" s="52">
        <f>'Analitika nastave'!AE137</f>
        <v>0</v>
      </c>
      <c r="AE136" s="52">
        <f>'Analitika nastave'!AF137</f>
        <v>0</v>
      </c>
      <c r="AF136" s="207"/>
      <c r="AG136" s="206"/>
      <c r="AH136" s="53">
        <f>'Analitika nastave'!AI137</f>
        <v>0</v>
      </c>
      <c r="AI136" s="52">
        <f>'Analitika nastave'!AJ137</f>
        <v>0</v>
      </c>
      <c r="AJ136" s="52">
        <f>'Analitika nastave'!AK137</f>
        <v>0</v>
      </c>
      <c r="AK136" s="52">
        <f>'Analitika nastave'!AL137</f>
        <v>0</v>
      </c>
      <c r="AL136" s="207"/>
      <c r="AM136" s="206"/>
      <c r="AN136" s="53">
        <f>'Analitika nastave'!AO137</f>
        <v>0</v>
      </c>
      <c r="AO136" s="52">
        <f>'Analitika nastave'!AP137</f>
        <v>0</v>
      </c>
      <c r="AP136" s="52">
        <f>'Analitika nastave'!AQ137</f>
        <v>0</v>
      </c>
      <c r="AQ136" s="52">
        <f>'Analitika nastave'!AR137</f>
        <v>0</v>
      </c>
      <c r="AR136" s="207"/>
      <c r="AS136" s="206"/>
      <c r="AT136" s="218"/>
    </row>
    <row r="137" spans="1:46" x14ac:dyDescent="0.25">
      <c r="A137" s="221">
        <v>66</v>
      </c>
      <c r="B137" s="223">
        <f>'Analitika nastave'!C138</f>
        <v>0</v>
      </c>
      <c r="C137" s="46" t="str">
        <f>'Analitika nastave'!D138</f>
        <v>B</v>
      </c>
      <c r="D137" s="47">
        <f>'Analitika nastave'!E138</f>
        <v>0</v>
      </c>
      <c r="E137" s="48">
        <f>'Analitika nastave'!F138</f>
        <v>0</v>
      </c>
      <c r="F137" s="48">
        <f>'Analitika nastave'!G138</f>
        <v>0</v>
      </c>
      <c r="G137" s="48">
        <f>'Analitika nastave'!H138</f>
        <v>0</v>
      </c>
      <c r="H137" s="204">
        <f>'Analitika nastave'!I138</f>
        <v>0</v>
      </c>
      <c r="I137" s="134" t="str">
        <f>'Analitika nastave'!J138</f>
        <v>NE</v>
      </c>
      <c r="J137" s="47">
        <f>'Analitika nastave'!K138</f>
        <v>0</v>
      </c>
      <c r="K137" s="48">
        <f>'Analitika nastave'!L138</f>
        <v>0</v>
      </c>
      <c r="L137" s="48">
        <f>'Analitika nastave'!M138</f>
        <v>0</v>
      </c>
      <c r="M137" s="48">
        <f>'Analitika nastave'!N138</f>
        <v>0</v>
      </c>
      <c r="N137" s="204">
        <f>'Analitika nastave'!O138</f>
        <v>0</v>
      </c>
      <c r="O137" s="134" t="str">
        <f>'Analitika nastave'!P138</f>
        <v>NE</v>
      </c>
      <c r="P137" s="47">
        <f>'Analitika nastave'!Q138</f>
        <v>0</v>
      </c>
      <c r="Q137" s="48">
        <f>'Analitika nastave'!R138</f>
        <v>0</v>
      </c>
      <c r="R137" s="48">
        <f>'Analitika nastave'!S138</f>
        <v>0</v>
      </c>
      <c r="S137" s="48">
        <f>'Analitika nastave'!T138</f>
        <v>0</v>
      </c>
      <c r="T137" s="204">
        <f>'Analitika nastave'!U138</f>
        <v>0</v>
      </c>
      <c r="U137" s="134" t="str">
        <f>'Analitika nastave'!V138</f>
        <v>NE</v>
      </c>
      <c r="V137" s="47">
        <f>'Analitika nastave'!W138</f>
        <v>0</v>
      </c>
      <c r="W137" s="48">
        <f>'Analitika nastave'!X138</f>
        <v>0</v>
      </c>
      <c r="X137" s="48">
        <f>'Analitika nastave'!Y138</f>
        <v>0</v>
      </c>
      <c r="Y137" s="48">
        <f>'Analitika nastave'!Z138</f>
        <v>0</v>
      </c>
      <c r="Z137" s="204">
        <f>'Analitika nastave'!AA138</f>
        <v>0</v>
      </c>
      <c r="AA137" s="134" t="str">
        <f>'Analitika nastave'!AB138</f>
        <v>NE</v>
      </c>
      <c r="AB137" s="47">
        <f>'Analitika nastave'!AC138</f>
        <v>0</v>
      </c>
      <c r="AC137" s="48">
        <f>'Analitika nastave'!AD138</f>
        <v>0</v>
      </c>
      <c r="AD137" s="48">
        <f>'Analitika nastave'!AE138</f>
        <v>0</v>
      </c>
      <c r="AE137" s="48">
        <f>'Analitika nastave'!AF138</f>
        <v>0</v>
      </c>
      <c r="AF137" s="204">
        <f>'Analitika nastave'!AG138</f>
        <v>0</v>
      </c>
      <c r="AG137" s="134" t="str">
        <f>'Analitika nastave'!AH138</f>
        <v>NE</v>
      </c>
      <c r="AH137" s="47">
        <f>'Analitika nastave'!AI138</f>
        <v>0</v>
      </c>
      <c r="AI137" s="48">
        <f>'Analitika nastave'!AJ138</f>
        <v>0</v>
      </c>
      <c r="AJ137" s="48">
        <f>'Analitika nastave'!AK138</f>
        <v>0</v>
      </c>
      <c r="AK137" s="48">
        <f>'Analitika nastave'!AL138</f>
        <v>0</v>
      </c>
      <c r="AL137" s="204">
        <f>'Analitika nastave'!AM138</f>
        <v>0</v>
      </c>
      <c r="AM137" s="134" t="str">
        <f>'Analitika nastave'!AN138</f>
        <v>NE</v>
      </c>
      <c r="AN137" s="47">
        <f>'Analitika nastave'!AO138</f>
        <v>0</v>
      </c>
      <c r="AO137" s="48">
        <f>'Analitika nastave'!AP138</f>
        <v>0</v>
      </c>
      <c r="AP137" s="48">
        <f>'Analitika nastave'!AQ138</f>
        <v>0</v>
      </c>
      <c r="AQ137" s="48">
        <f>'Analitika nastave'!AR138</f>
        <v>0</v>
      </c>
      <c r="AR137" s="204">
        <f>'Analitika nastave'!AS138</f>
        <v>0</v>
      </c>
      <c r="AS137" s="134" t="str">
        <f>'Analitika nastave'!AT138</f>
        <v>NE</v>
      </c>
      <c r="AT137" s="217">
        <f>'Analitika nastave'!AU138</f>
        <v>0</v>
      </c>
    </row>
    <row r="138" spans="1:46" ht="15.75" thickBot="1" x14ac:dyDescent="0.3">
      <c r="A138" s="222"/>
      <c r="B138" s="224"/>
      <c r="C138" s="51" t="str">
        <f>'Analitika nastave'!D139</f>
        <v>P</v>
      </c>
      <c r="D138" s="52">
        <f>'Analitika nastave'!E139</f>
        <v>0</v>
      </c>
      <c r="E138" s="52">
        <f>'Analitika nastave'!F139</f>
        <v>0</v>
      </c>
      <c r="F138" s="52">
        <f>'Analitika nastave'!G139</f>
        <v>0</v>
      </c>
      <c r="G138" s="52">
        <f>'Analitika nastave'!H139</f>
        <v>0</v>
      </c>
      <c r="H138" s="205"/>
      <c r="I138" s="206"/>
      <c r="J138" s="53">
        <f>'Analitika nastave'!K139</f>
        <v>0</v>
      </c>
      <c r="K138" s="52">
        <f>'Analitika nastave'!L139</f>
        <v>0</v>
      </c>
      <c r="L138" s="52">
        <f>'Analitika nastave'!M139</f>
        <v>0</v>
      </c>
      <c r="M138" s="52">
        <f>'Analitika nastave'!N139</f>
        <v>0</v>
      </c>
      <c r="N138" s="205"/>
      <c r="O138" s="206"/>
      <c r="P138" s="53">
        <f>'Analitika nastave'!Q139</f>
        <v>0</v>
      </c>
      <c r="Q138" s="52">
        <f>'Analitika nastave'!R139</f>
        <v>0</v>
      </c>
      <c r="R138" s="52">
        <f>'Analitika nastave'!S139</f>
        <v>0</v>
      </c>
      <c r="S138" s="52">
        <f>'Analitika nastave'!T139</f>
        <v>0</v>
      </c>
      <c r="T138" s="205"/>
      <c r="U138" s="206"/>
      <c r="V138" s="53">
        <f>'Analitika nastave'!W139</f>
        <v>0</v>
      </c>
      <c r="W138" s="52">
        <f>'Analitika nastave'!X139</f>
        <v>0</v>
      </c>
      <c r="X138" s="52">
        <f>'Analitika nastave'!Y139</f>
        <v>0</v>
      </c>
      <c r="Y138" s="52">
        <f>'Analitika nastave'!Z139</f>
        <v>0</v>
      </c>
      <c r="Z138" s="205"/>
      <c r="AA138" s="206"/>
      <c r="AB138" s="53">
        <f>'Analitika nastave'!AC139</f>
        <v>0</v>
      </c>
      <c r="AC138" s="52">
        <f>'Analitika nastave'!AD139</f>
        <v>0</v>
      </c>
      <c r="AD138" s="52">
        <f>'Analitika nastave'!AE139</f>
        <v>0</v>
      </c>
      <c r="AE138" s="52">
        <f>'Analitika nastave'!AF139</f>
        <v>0</v>
      </c>
      <c r="AF138" s="207"/>
      <c r="AG138" s="206"/>
      <c r="AH138" s="53">
        <f>'Analitika nastave'!AI139</f>
        <v>0</v>
      </c>
      <c r="AI138" s="52">
        <f>'Analitika nastave'!AJ139</f>
        <v>0</v>
      </c>
      <c r="AJ138" s="52">
        <f>'Analitika nastave'!AK139</f>
        <v>0</v>
      </c>
      <c r="AK138" s="52">
        <f>'Analitika nastave'!AL139</f>
        <v>0</v>
      </c>
      <c r="AL138" s="207"/>
      <c r="AM138" s="206"/>
      <c r="AN138" s="53">
        <f>'Analitika nastave'!AO139</f>
        <v>0</v>
      </c>
      <c r="AO138" s="52">
        <f>'Analitika nastave'!AP139</f>
        <v>0</v>
      </c>
      <c r="AP138" s="52">
        <f>'Analitika nastave'!AQ139</f>
        <v>0</v>
      </c>
      <c r="AQ138" s="52">
        <f>'Analitika nastave'!AR139</f>
        <v>0</v>
      </c>
      <c r="AR138" s="207"/>
      <c r="AS138" s="206"/>
      <c r="AT138" s="218"/>
    </row>
    <row r="139" spans="1:46" x14ac:dyDescent="0.25">
      <c r="A139" s="221">
        <v>67</v>
      </c>
      <c r="B139" s="223">
        <f>'Analitika nastave'!C140</f>
        <v>0</v>
      </c>
      <c r="C139" s="46" t="str">
        <f>'Analitika nastave'!D140</f>
        <v>B</v>
      </c>
      <c r="D139" s="47">
        <f>'Analitika nastave'!E140</f>
        <v>0</v>
      </c>
      <c r="E139" s="48">
        <f>'Analitika nastave'!F140</f>
        <v>0</v>
      </c>
      <c r="F139" s="48">
        <f>'Analitika nastave'!G140</f>
        <v>0</v>
      </c>
      <c r="G139" s="48">
        <f>'Analitika nastave'!H140</f>
        <v>0</v>
      </c>
      <c r="H139" s="204">
        <f>'Analitika nastave'!I140</f>
        <v>0</v>
      </c>
      <c r="I139" s="134" t="str">
        <f>'Analitika nastave'!J140</f>
        <v>NE</v>
      </c>
      <c r="J139" s="47">
        <f>'Analitika nastave'!K140</f>
        <v>0</v>
      </c>
      <c r="K139" s="48">
        <f>'Analitika nastave'!L140</f>
        <v>0</v>
      </c>
      <c r="L139" s="48">
        <f>'Analitika nastave'!M140</f>
        <v>0</v>
      </c>
      <c r="M139" s="48">
        <f>'Analitika nastave'!N140</f>
        <v>0</v>
      </c>
      <c r="N139" s="204">
        <f>'Analitika nastave'!O140</f>
        <v>0</v>
      </c>
      <c r="O139" s="134" t="str">
        <f>'Analitika nastave'!P140</f>
        <v>NE</v>
      </c>
      <c r="P139" s="47">
        <f>'Analitika nastave'!Q140</f>
        <v>0</v>
      </c>
      <c r="Q139" s="48">
        <f>'Analitika nastave'!R140</f>
        <v>0</v>
      </c>
      <c r="R139" s="48">
        <f>'Analitika nastave'!S140</f>
        <v>0</v>
      </c>
      <c r="S139" s="48">
        <f>'Analitika nastave'!T140</f>
        <v>0</v>
      </c>
      <c r="T139" s="204">
        <f>'Analitika nastave'!U140</f>
        <v>0</v>
      </c>
      <c r="U139" s="134" t="str">
        <f>'Analitika nastave'!V140</f>
        <v>NE</v>
      </c>
      <c r="V139" s="47">
        <f>'Analitika nastave'!W140</f>
        <v>0</v>
      </c>
      <c r="W139" s="48">
        <f>'Analitika nastave'!X140</f>
        <v>0</v>
      </c>
      <c r="X139" s="48">
        <f>'Analitika nastave'!Y140</f>
        <v>0</v>
      </c>
      <c r="Y139" s="48">
        <f>'Analitika nastave'!Z140</f>
        <v>0</v>
      </c>
      <c r="Z139" s="204">
        <f>'Analitika nastave'!AA140</f>
        <v>0</v>
      </c>
      <c r="AA139" s="134" t="str">
        <f>'Analitika nastave'!AB140</f>
        <v>NE</v>
      </c>
      <c r="AB139" s="47">
        <f>'Analitika nastave'!AC140</f>
        <v>0</v>
      </c>
      <c r="AC139" s="48">
        <f>'Analitika nastave'!AD140</f>
        <v>0</v>
      </c>
      <c r="AD139" s="48">
        <f>'Analitika nastave'!AE140</f>
        <v>0</v>
      </c>
      <c r="AE139" s="48">
        <f>'Analitika nastave'!AF140</f>
        <v>0</v>
      </c>
      <c r="AF139" s="204">
        <f>'Analitika nastave'!AG140</f>
        <v>0</v>
      </c>
      <c r="AG139" s="134" t="str">
        <f>'Analitika nastave'!AH140</f>
        <v>NE</v>
      </c>
      <c r="AH139" s="47">
        <f>'Analitika nastave'!AI140</f>
        <v>0</v>
      </c>
      <c r="AI139" s="48">
        <f>'Analitika nastave'!AJ140</f>
        <v>0</v>
      </c>
      <c r="AJ139" s="48">
        <f>'Analitika nastave'!AK140</f>
        <v>0</v>
      </c>
      <c r="AK139" s="48">
        <f>'Analitika nastave'!AL140</f>
        <v>0</v>
      </c>
      <c r="AL139" s="204">
        <f>'Analitika nastave'!AM140</f>
        <v>0</v>
      </c>
      <c r="AM139" s="134" t="str">
        <f>'Analitika nastave'!AN140</f>
        <v>NE</v>
      </c>
      <c r="AN139" s="47">
        <f>'Analitika nastave'!AO140</f>
        <v>0</v>
      </c>
      <c r="AO139" s="48">
        <f>'Analitika nastave'!AP140</f>
        <v>0</v>
      </c>
      <c r="AP139" s="48">
        <f>'Analitika nastave'!AQ140</f>
        <v>0</v>
      </c>
      <c r="AQ139" s="48">
        <f>'Analitika nastave'!AR140</f>
        <v>0</v>
      </c>
      <c r="AR139" s="204">
        <f>'Analitika nastave'!AS140</f>
        <v>0</v>
      </c>
      <c r="AS139" s="134" t="str">
        <f>'Analitika nastave'!AT140</f>
        <v>NE</v>
      </c>
      <c r="AT139" s="217">
        <f>'Analitika nastave'!AU140</f>
        <v>0</v>
      </c>
    </row>
    <row r="140" spans="1:46" ht="15.75" thickBot="1" x14ac:dyDescent="0.3">
      <c r="A140" s="222"/>
      <c r="B140" s="224"/>
      <c r="C140" s="51" t="str">
        <f>'Analitika nastave'!D141</f>
        <v>P</v>
      </c>
      <c r="D140" s="52">
        <f>'Analitika nastave'!E141</f>
        <v>0</v>
      </c>
      <c r="E140" s="52">
        <f>'Analitika nastave'!F141</f>
        <v>0</v>
      </c>
      <c r="F140" s="52">
        <f>'Analitika nastave'!G141</f>
        <v>0</v>
      </c>
      <c r="G140" s="52">
        <f>'Analitika nastave'!H141</f>
        <v>0</v>
      </c>
      <c r="H140" s="205"/>
      <c r="I140" s="206"/>
      <c r="J140" s="53">
        <f>'Analitika nastave'!K141</f>
        <v>0</v>
      </c>
      <c r="K140" s="52">
        <f>'Analitika nastave'!L141</f>
        <v>0</v>
      </c>
      <c r="L140" s="52">
        <f>'Analitika nastave'!M141</f>
        <v>0</v>
      </c>
      <c r="M140" s="52">
        <f>'Analitika nastave'!N141</f>
        <v>0</v>
      </c>
      <c r="N140" s="205"/>
      <c r="O140" s="206"/>
      <c r="P140" s="53">
        <f>'Analitika nastave'!Q141</f>
        <v>0</v>
      </c>
      <c r="Q140" s="52">
        <f>'Analitika nastave'!R141</f>
        <v>0</v>
      </c>
      <c r="R140" s="52">
        <f>'Analitika nastave'!S141</f>
        <v>0</v>
      </c>
      <c r="S140" s="52">
        <f>'Analitika nastave'!T141</f>
        <v>0</v>
      </c>
      <c r="T140" s="205"/>
      <c r="U140" s="206"/>
      <c r="V140" s="53">
        <f>'Analitika nastave'!W141</f>
        <v>0</v>
      </c>
      <c r="W140" s="52">
        <f>'Analitika nastave'!X141</f>
        <v>0</v>
      </c>
      <c r="X140" s="52">
        <f>'Analitika nastave'!Y141</f>
        <v>0</v>
      </c>
      <c r="Y140" s="52">
        <f>'Analitika nastave'!Z141</f>
        <v>0</v>
      </c>
      <c r="Z140" s="205"/>
      <c r="AA140" s="206"/>
      <c r="AB140" s="53">
        <f>'Analitika nastave'!AC141</f>
        <v>0</v>
      </c>
      <c r="AC140" s="52">
        <f>'Analitika nastave'!AD141</f>
        <v>0</v>
      </c>
      <c r="AD140" s="52">
        <f>'Analitika nastave'!AE141</f>
        <v>0</v>
      </c>
      <c r="AE140" s="52">
        <f>'Analitika nastave'!AF141</f>
        <v>0</v>
      </c>
      <c r="AF140" s="207"/>
      <c r="AG140" s="206"/>
      <c r="AH140" s="53">
        <f>'Analitika nastave'!AI141</f>
        <v>0</v>
      </c>
      <c r="AI140" s="52">
        <f>'Analitika nastave'!AJ141</f>
        <v>0</v>
      </c>
      <c r="AJ140" s="52">
        <f>'Analitika nastave'!AK141</f>
        <v>0</v>
      </c>
      <c r="AK140" s="52">
        <f>'Analitika nastave'!AL141</f>
        <v>0</v>
      </c>
      <c r="AL140" s="207"/>
      <c r="AM140" s="206"/>
      <c r="AN140" s="53">
        <f>'Analitika nastave'!AO141</f>
        <v>0</v>
      </c>
      <c r="AO140" s="52">
        <f>'Analitika nastave'!AP141</f>
        <v>0</v>
      </c>
      <c r="AP140" s="52">
        <f>'Analitika nastave'!AQ141</f>
        <v>0</v>
      </c>
      <c r="AQ140" s="52">
        <f>'Analitika nastave'!AR141</f>
        <v>0</v>
      </c>
      <c r="AR140" s="207"/>
      <c r="AS140" s="206"/>
      <c r="AT140" s="218"/>
    </row>
    <row r="141" spans="1:46" x14ac:dyDescent="0.25">
      <c r="A141" s="221">
        <v>68</v>
      </c>
      <c r="B141" s="223">
        <f>'Analitika nastave'!C142</f>
        <v>0</v>
      </c>
      <c r="C141" s="46" t="str">
        <f>'Analitika nastave'!D142</f>
        <v>B</v>
      </c>
      <c r="D141" s="47">
        <f>'Analitika nastave'!E142</f>
        <v>0</v>
      </c>
      <c r="E141" s="48">
        <f>'Analitika nastave'!F142</f>
        <v>0</v>
      </c>
      <c r="F141" s="48">
        <f>'Analitika nastave'!G142</f>
        <v>0</v>
      </c>
      <c r="G141" s="48">
        <f>'Analitika nastave'!H142</f>
        <v>0</v>
      </c>
      <c r="H141" s="204">
        <f>'Analitika nastave'!I142</f>
        <v>0</v>
      </c>
      <c r="I141" s="134" t="str">
        <f>'Analitika nastave'!J142</f>
        <v>NE</v>
      </c>
      <c r="J141" s="47">
        <f>'Analitika nastave'!K142</f>
        <v>0</v>
      </c>
      <c r="K141" s="48">
        <f>'Analitika nastave'!L142</f>
        <v>0</v>
      </c>
      <c r="L141" s="48">
        <f>'Analitika nastave'!M142</f>
        <v>0</v>
      </c>
      <c r="M141" s="48">
        <f>'Analitika nastave'!N142</f>
        <v>0</v>
      </c>
      <c r="N141" s="204">
        <f>'Analitika nastave'!O142</f>
        <v>0</v>
      </c>
      <c r="O141" s="134" t="str">
        <f>'Analitika nastave'!P142</f>
        <v>NE</v>
      </c>
      <c r="P141" s="47">
        <f>'Analitika nastave'!Q142</f>
        <v>0</v>
      </c>
      <c r="Q141" s="48">
        <f>'Analitika nastave'!R142</f>
        <v>0</v>
      </c>
      <c r="R141" s="48">
        <f>'Analitika nastave'!S142</f>
        <v>0</v>
      </c>
      <c r="S141" s="48">
        <f>'Analitika nastave'!T142</f>
        <v>0</v>
      </c>
      <c r="T141" s="204">
        <f>'Analitika nastave'!U142</f>
        <v>0</v>
      </c>
      <c r="U141" s="134" t="str">
        <f>'Analitika nastave'!V142</f>
        <v>NE</v>
      </c>
      <c r="V141" s="47">
        <f>'Analitika nastave'!W142</f>
        <v>0</v>
      </c>
      <c r="W141" s="48">
        <f>'Analitika nastave'!X142</f>
        <v>0</v>
      </c>
      <c r="X141" s="48">
        <f>'Analitika nastave'!Y142</f>
        <v>0</v>
      </c>
      <c r="Y141" s="48">
        <f>'Analitika nastave'!Z142</f>
        <v>0</v>
      </c>
      <c r="Z141" s="204">
        <f>'Analitika nastave'!AA142</f>
        <v>0</v>
      </c>
      <c r="AA141" s="134" t="str">
        <f>'Analitika nastave'!AB142</f>
        <v>NE</v>
      </c>
      <c r="AB141" s="47">
        <f>'Analitika nastave'!AC142</f>
        <v>0</v>
      </c>
      <c r="AC141" s="48">
        <f>'Analitika nastave'!AD142</f>
        <v>0</v>
      </c>
      <c r="AD141" s="48">
        <f>'Analitika nastave'!AE142</f>
        <v>0</v>
      </c>
      <c r="AE141" s="48">
        <f>'Analitika nastave'!AF142</f>
        <v>0</v>
      </c>
      <c r="AF141" s="204">
        <f>'Analitika nastave'!AG142</f>
        <v>0</v>
      </c>
      <c r="AG141" s="134" t="str">
        <f>'Analitika nastave'!AH142</f>
        <v>NE</v>
      </c>
      <c r="AH141" s="47">
        <f>'Analitika nastave'!AI142</f>
        <v>0</v>
      </c>
      <c r="AI141" s="48">
        <f>'Analitika nastave'!AJ142</f>
        <v>0</v>
      </c>
      <c r="AJ141" s="48">
        <f>'Analitika nastave'!AK142</f>
        <v>0</v>
      </c>
      <c r="AK141" s="48">
        <f>'Analitika nastave'!AL142</f>
        <v>0</v>
      </c>
      <c r="AL141" s="204">
        <f>'Analitika nastave'!AM142</f>
        <v>0</v>
      </c>
      <c r="AM141" s="134" t="str">
        <f>'Analitika nastave'!AN142</f>
        <v>NE</v>
      </c>
      <c r="AN141" s="47">
        <f>'Analitika nastave'!AO142</f>
        <v>0</v>
      </c>
      <c r="AO141" s="48">
        <f>'Analitika nastave'!AP142</f>
        <v>0</v>
      </c>
      <c r="AP141" s="48">
        <f>'Analitika nastave'!AQ142</f>
        <v>0</v>
      </c>
      <c r="AQ141" s="48">
        <f>'Analitika nastave'!AR142</f>
        <v>0</v>
      </c>
      <c r="AR141" s="204">
        <f>'Analitika nastave'!AS142</f>
        <v>0</v>
      </c>
      <c r="AS141" s="134" t="str">
        <f>'Analitika nastave'!AT142</f>
        <v>NE</v>
      </c>
      <c r="AT141" s="217">
        <f>'Analitika nastave'!AU142</f>
        <v>0</v>
      </c>
    </row>
    <row r="142" spans="1:46" ht="15.75" thickBot="1" x14ac:dyDescent="0.3">
      <c r="A142" s="222"/>
      <c r="B142" s="224"/>
      <c r="C142" s="51" t="str">
        <f>'Analitika nastave'!D143</f>
        <v>P</v>
      </c>
      <c r="D142" s="52">
        <f>'Analitika nastave'!E143</f>
        <v>0</v>
      </c>
      <c r="E142" s="52">
        <f>'Analitika nastave'!F143</f>
        <v>0</v>
      </c>
      <c r="F142" s="52">
        <f>'Analitika nastave'!G143</f>
        <v>0</v>
      </c>
      <c r="G142" s="52">
        <f>'Analitika nastave'!H143</f>
        <v>0</v>
      </c>
      <c r="H142" s="205"/>
      <c r="I142" s="206"/>
      <c r="J142" s="53">
        <f>'Analitika nastave'!K143</f>
        <v>0</v>
      </c>
      <c r="K142" s="52">
        <f>'Analitika nastave'!L143</f>
        <v>0</v>
      </c>
      <c r="L142" s="52">
        <f>'Analitika nastave'!M143</f>
        <v>0</v>
      </c>
      <c r="M142" s="52">
        <f>'Analitika nastave'!N143</f>
        <v>0</v>
      </c>
      <c r="N142" s="205"/>
      <c r="O142" s="206"/>
      <c r="P142" s="53">
        <f>'Analitika nastave'!Q143</f>
        <v>0</v>
      </c>
      <c r="Q142" s="52">
        <f>'Analitika nastave'!R143</f>
        <v>0</v>
      </c>
      <c r="R142" s="52">
        <f>'Analitika nastave'!S143</f>
        <v>0</v>
      </c>
      <c r="S142" s="52">
        <f>'Analitika nastave'!T143</f>
        <v>0</v>
      </c>
      <c r="T142" s="205"/>
      <c r="U142" s="206"/>
      <c r="V142" s="53">
        <f>'Analitika nastave'!W143</f>
        <v>0</v>
      </c>
      <c r="W142" s="52">
        <f>'Analitika nastave'!X143</f>
        <v>0</v>
      </c>
      <c r="X142" s="52">
        <f>'Analitika nastave'!Y143</f>
        <v>0</v>
      </c>
      <c r="Y142" s="52">
        <f>'Analitika nastave'!Z143</f>
        <v>0</v>
      </c>
      <c r="Z142" s="205"/>
      <c r="AA142" s="206"/>
      <c r="AB142" s="53">
        <f>'Analitika nastave'!AC143</f>
        <v>0</v>
      </c>
      <c r="AC142" s="52">
        <f>'Analitika nastave'!AD143</f>
        <v>0</v>
      </c>
      <c r="AD142" s="52">
        <f>'Analitika nastave'!AE143</f>
        <v>0</v>
      </c>
      <c r="AE142" s="52">
        <f>'Analitika nastave'!AF143</f>
        <v>0</v>
      </c>
      <c r="AF142" s="207"/>
      <c r="AG142" s="206"/>
      <c r="AH142" s="53">
        <f>'Analitika nastave'!AI143</f>
        <v>0</v>
      </c>
      <c r="AI142" s="52">
        <f>'Analitika nastave'!AJ143</f>
        <v>0</v>
      </c>
      <c r="AJ142" s="52">
        <f>'Analitika nastave'!AK143</f>
        <v>0</v>
      </c>
      <c r="AK142" s="52">
        <f>'Analitika nastave'!AL143</f>
        <v>0</v>
      </c>
      <c r="AL142" s="207"/>
      <c r="AM142" s="206"/>
      <c r="AN142" s="53">
        <f>'Analitika nastave'!AO143</f>
        <v>0</v>
      </c>
      <c r="AO142" s="52">
        <f>'Analitika nastave'!AP143</f>
        <v>0</v>
      </c>
      <c r="AP142" s="52">
        <f>'Analitika nastave'!AQ143</f>
        <v>0</v>
      </c>
      <c r="AQ142" s="52">
        <f>'Analitika nastave'!AR143</f>
        <v>0</v>
      </c>
      <c r="AR142" s="207"/>
      <c r="AS142" s="206"/>
      <c r="AT142" s="218"/>
    </row>
    <row r="143" spans="1:46" x14ac:dyDescent="0.25">
      <c r="A143" s="221">
        <v>69</v>
      </c>
      <c r="B143" s="223">
        <f>'Analitika nastave'!C144</f>
        <v>0</v>
      </c>
      <c r="C143" s="46" t="str">
        <f>'Analitika nastave'!D144</f>
        <v>B</v>
      </c>
      <c r="D143" s="47">
        <f>'Analitika nastave'!E144</f>
        <v>0</v>
      </c>
      <c r="E143" s="48">
        <f>'Analitika nastave'!F144</f>
        <v>0</v>
      </c>
      <c r="F143" s="48">
        <f>'Analitika nastave'!G144</f>
        <v>0</v>
      </c>
      <c r="G143" s="48">
        <f>'Analitika nastave'!H144</f>
        <v>0</v>
      </c>
      <c r="H143" s="204">
        <f>'Analitika nastave'!I144</f>
        <v>0</v>
      </c>
      <c r="I143" s="134" t="str">
        <f>'Analitika nastave'!J144</f>
        <v>NE</v>
      </c>
      <c r="J143" s="47">
        <f>'Analitika nastave'!K144</f>
        <v>0</v>
      </c>
      <c r="K143" s="48">
        <f>'Analitika nastave'!L144</f>
        <v>0</v>
      </c>
      <c r="L143" s="48">
        <f>'Analitika nastave'!M144</f>
        <v>0</v>
      </c>
      <c r="M143" s="48">
        <f>'Analitika nastave'!N144</f>
        <v>0</v>
      </c>
      <c r="N143" s="204">
        <f>'Analitika nastave'!O144</f>
        <v>0</v>
      </c>
      <c r="O143" s="134" t="str">
        <f>'Analitika nastave'!P144</f>
        <v>NE</v>
      </c>
      <c r="P143" s="47">
        <f>'Analitika nastave'!Q144</f>
        <v>0</v>
      </c>
      <c r="Q143" s="48">
        <f>'Analitika nastave'!R144</f>
        <v>0</v>
      </c>
      <c r="R143" s="48">
        <f>'Analitika nastave'!S144</f>
        <v>0</v>
      </c>
      <c r="S143" s="48">
        <f>'Analitika nastave'!T144</f>
        <v>0</v>
      </c>
      <c r="T143" s="204">
        <f>'Analitika nastave'!U144</f>
        <v>0</v>
      </c>
      <c r="U143" s="134" t="str">
        <f>'Analitika nastave'!V144</f>
        <v>NE</v>
      </c>
      <c r="V143" s="47">
        <f>'Analitika nastave'!W144</f>
        <v>0</v>
      </c>
      <c r="W143" s="48">
        <f>'Analitika nastave'!X144</f>
        <v>0</v>
      </c>
      <c r="X143" s="48">
        <f>'Analitika nastave'!Y144</f>
        <v>0</v>
      </c>
      <c r="Y143" s="48">
        <f>'Analitika nastave'!Z144</f>
        <v>0</v>
      </c>
      <c r="Z143" s="204">
        <f>'Analitika nastave'!AA144</f>
        <v>0</v>
      </c>
      <c r="AA143" s="134" t="str">
        <f>'Analitika nastave'!AB144</f>
        <v>NE</v>
      </c>
      <c r="AB143" s="47">
        <f>'Analitika nastave'!AC144</f>
        <v>0</v>
      </c>
      <c r="AC143" s="48">
        <f>'Analitika nastave'!AD144</f>
        <v>0</v>
      </c>
      <c r="AD143" s="48">
        <f>'Analitika nastave'!AE144</f>
        <v>0</v>
      </c>
      <c r="AE143" s="48">
        <f>'Analitika nastave'!AF144</f>
        <v>0</v>
      </c>
      <c r="AF143" s="204">
        <f>'Analitika nastave'!AG144</f>
        <v>0</v>
      </c>
      <c r="AG143" s="134" t="str">
        <f>'Analitika nastave'!AH144</f>
        <v>NE</v>
      </c>
      <c r="AH143" s="47">
        <f>'Analitika nastave'!AI144</f>
        <v>0</v>
      </c>
      <c r="AI143" s="48">
        <f>'Analitika nastave'!AJ144</f>
        <v>0</v>
      </c>
      <c r="AJ143" s="48">
        <f>'Analitika nastave'!AK144</f>
        <v>0</v>
      </c>
      <c r="AK143" s="48">
        <f>'Analitika nastave'!AL144</f>
        <v>0</v>
      </c>
      <c r="AL143" s="204">
        <f>'Analitika nastave'!AM144</f>
        <v>0</v>
      </c>
      <c r="AM143" s="134" t="str">
        <f>'Analitika nastave'!AN144</f>
        <v>NE</v>
      </c>
      <c r="AN143" s="47">
        <f>'Analitika nastave'!AO144</f>
        <v>0</v>
      </c>
      <c r="AO143" s="48">
        <f>'Analitika nastave'!AP144</f>
        <v>0</v>
      </c>
      <c r="AP143" s="48">
        <f>'Analitika nastave'!AQ144</f>
        <v>0</v>
      </c>
      <c r="AQ143" s="48">
        <f>'Analitika nastave'!AR144</f>
        <v>0</v>
      </c>
      <c r="AR143" s="204">
        <f>'Analitika nastave'!AS144</f>
        <v>0</v>
      </c>
      <c r="AS143" s="134" t="str">
        <f>'Analitika nastave'!AT144</f>
        <v>NE</v>
      </c>
      <c r="AT143" s="217">
        <f>'Analitika nastave'!AU144</f>
        <v>0</v>
      </c>
    </row>
    <row r="144" spans="1:46" ht="15.75" thickBot="1" x14ac:dyDescent="0.3">
      <c r="A144" s="222"/>
      <c r="B144" s="224"/>
      <c r="C144" s="51" t="str">
        <f>'Analitika nastave'!D145</f>
        <v>P</v>
      </c>
      <c r="D144" s="52">
        <f>'Analitika nastave'!E145</f>
        <v>0</v>
      </c>
      <c r="E144" s="52">
        <f>'Analitika nastave'!F145</f>
        <v>0</v>
      </c>
      <c r="F144" s="52">
        <f>'Analitika nastave'!G145</f>
        <v>0</v>
      </c>
      <c r="G144" s="52">
        <f>'Analitika nastave'!H145</f>
        <v>0</v>
      </c>
      <c r="H144" s="205"/>
      <c r="I144" s="206"/>
      <c r="J144" s="53">
        <f>'Analitika nastave'!K145</f>
        <v>0</v>
      </c>
      <c r="K144" s="52">
        <f>'Analitika nastave'!L145</f>
        <v>0</v>
      </c>
      <c r="L144" s="52">
        <f>'Analitika nastave'!M145</f>
        <v>0</v>
      </c>
      <c r="M144" s="52">
        <f>'Analitika nastave'!N145</f>
        <v>0</v>
      </c>
      <c r="N144" s="205"/>
      <c r="O144" s="206"/>
      <c r="P144" s="53">
        <f>'Analitika nastave'!Q145</f>
        <v>0</v>
      </c>
      <c r="Q144" s="52">
        <f>'Analitika nastave'!R145</f>
        <v>0</v>
      </c>
      <c r="R144" s="52">
        <f>'Analitika nastave'!S145</f>
        <v>0</v>
      </c>
      <c r="S144" s="52">
        <f>'Analitika nastave'!T145</f>
        <v>0</v>
      </c>
      <c r="T144" s="205"/>
      <c r="U144" s="206"/>
      <c r="V144" s="53">
        <f>'Analitika nastave'!W145</f>
        <v>0</v>
      </c>
      <c r="W144" s="52">
        <f>'Analitika nastave'!X145</f>
        <v>0</v>
      </c>
      <c r="X144" s="52">
        <f>'Analitika nastave'!Y145</f>
        <v>0</v>
      </c>
      <c r="Y144" s="52">
        <f>'Analitika nastave'!Z145</f>
        <v>0</v>
      </c>
      <c r="Z144" s="205"/>
      <c r="AA144" s="206"/>
      <c r="AB144" s="53">
        <f>'Analitika nastave'!AC145</f>
        <v>0</v>
      </c>
      <c r="AC144" s="52">
        <f>'Analitika nastave'!AD145</f>
        <v>0</v>
      </c>
      <c r="AD144" s="52">
        <f>'Analitika nastave'!AE145</f>
        <v>0</v>
      </c>
      <c r="AE144" s="52">
        <f>'Analitika nastave'!AF145</f>
        <v>0</v>
      </c>
      <c r="AF144" s="207"/>
      <c r="AG144" s="206"/>
      <c r="AH144" s="53">
        <f>'Analitika nastave'!AI145</f>
        <v>0</v>
      </c>
      <c r="AI144" s="52">
        <f>'Analitika nastave'!AJ145</f>
        <v>0</v>
      </c>
      <c r="AJ144" s="52">
        <f>'Analitika nastave'!AK145</f>
        <v>0</v>
      </c>
      <c r="AK144" s="52">
        <f>'Analitika nastave'!AL145</f>
        <v>0</v>
      </c>
      <c r="AL144" s="207"/>
      <c r="AM144" s="206"/>
      <c r="AN144" s="53">
        <f>'Analitika nastave'!AO145</f>
        <v>0</v>
      </c>
      <c r="AO144" s="52">
        <f>'Analitika nastave'!AP145</f>
        <v>0</v>
      </c>
      <c r="AP144" s="52">
        <f>'Analitika nastave'!AQ145</f>
        <v>0</v>
      </c>
      <c r="AQ144" s="52">
        <f>'Analitika nastave'!AR145</f>
        <v>0</v>
      </c>
      <c r="AR144" s="207"/>
      <c r="AS144" s="206"/>
      <c r="AT144" s="218"/>
    </row>
    <row r="145" spans="1:46" x14ac:dyDescent="0.25">
      <c r="A145" s="221">
        <v>70</v>
      </c>
      <c r="B145" s="223">
        <f>'Analitika nastave'!C146</f>
        <v>0</v>
      </c>
      <c r="C145" s="46" t="str">
        <f>'Analitika nastave'!D146</f>
        <v>B</v>
      </c>
      <c r="D145" s="47">
        <f>'Analitika nastave'!E146</f>
        <v>0</v>
      </c>
      <c r="E145" s="48">
        <f>'Analitika nastave'!F146</f>
        <v>0</v>
      </c>
      <c r="F145" s="48">
        <f>'Analitika nastave'!G146</f>
        <v>0</v>
      </c>
      <c r="G145" s="48">
        <f>'Analitika nastave'!H146</f>
        <v>0</v>
      </c>
      <c r="H145" s="204">
        <f>'Analitika nastave'!I146</f>
        <v>0</v>
      </c>
      <c r="I145" s="134" t="str">
        <f>'Analitika nastave'!J146</f>
        <v>NE</v>
      </c>
      <c r="J145" s="47">
        <f>'Analitika nastave'!K146</f>
        <v>0</v>
      </c>
      <c r="K145" s="48">
        <f>'Analitika nastave'!L146</f>
        <v>0</v>
      </c>
      <c r="L145" s="48">
        <f>'Analitika nastave'!M146</f>
        <v>0</v>
      </c>
      <c r="M145" s="48">
        <f>'Analitika nastave'!N146</f>
        <v>0</v>
      </c>
      <c r="N145" s="204">
        <f>'Analitika nastave'!O146</f>
        <v>0</v>
      </c>
      <c r="O145" s="134" t="str">
        <f>'Analitika nastave'!P146</f>
        <v>NE</v>
      </c>
      <c r="P145" s="47">
        <f>'Analitika nastave'!Q146</f>
        <v>0</v>
      </c>
      <c r="Q145" s="48">
        <f>'Analitika nastave'!R146</f>
        <v>0</v>
      </c>
      <c r="R145" s="48">
        <f>'Analitika nastave'!S146</f>
        <v>0</v>
      </c>
      <c r="S145" s="48">
        <f>'Analitika nastave'!T146</f>
        <v>0</v>
      </c>
      <c r="T145" s="204">
        <f>'Analitika nastave'!U146</f>
        <v>0</v>
      </c>
      <c r="U145" s="134" t="str">
        <f>'Analitika nastave'!V146</f>
        <v>NE</v>
      </c>
      <c r="V145" s="47">
        <f>'Analitika nastave'!W146</f>
        <v>0</v>
      </c>
      <c r="W145" s="48">
        <f>'Analitika nastave'!X146</f>
        <v>0</v>
      </c>
      <c r="X145" s="48">
        <f>'Analitika nastave'!Y146</f>
        <v>0</v>
      </c>
      <c r="Y145" s="48">
        <f>'Analitika nastave'!Z146</f>
        <v>0</v>
      </c>
      <c r="Z145" s="204">
        <f>'Analitika nastave'!AA146</f>
        <v>0</v>
      </c>
      <c r="AA145" s="134" t="str">
        <f>'Analitika nastave'!AB146</f>
        <v>NE</v>
      </c>
      <c r="AB145" s="47">
        <f>'Analitika nastave'!AC146</f>
        <v>0</v>
      </c>
      <c r="AC145" s="48">
        <f>'Analitika nastave'!AD146</f>
        <v>0</v>
      </c>
      <c r="AD145" s="48">
        <f>'Analitika nastave'!AE146</f>
        <v>0</v>
      </c>
      <c r="AE145" s="48">
        <f>'Analitika nastave'!AF146</f>
        <v>0</v>
      </c>
      <c r="AF145" s="204">
        <f>'Analitika nastave'!AG146</f>
        <v>0</v>
      </c>
      <c r="AG145" s="134" t="str">
        <f>'Analitika nastave'!AH146</f>
        <v>NE</v>
      </c>
      <c r="AH145" s="47">
        <f>'Analitika nastave'!AI146</f>
        <v>0</v>
      </c>
      <c r="AI145" s="48">
        <f>'Analitika nastave'!AJ146</f>
        <v>0</v>
      </c>
      <c r="AJ145" s="48">
        <f>'Analitika nastave'!AK146</f>
        <v>0</v>
      </c>
      <c r="AK145" s="48">
        <f>'Analitika nastave'!AL146</f>
        <v>0</v>
      </c>
      <c r="AL145" s="204">
        <f>'Analitika nastave'!AM146</f>
        <v>0</v>
      </c>
      <c r="AM145" s="134" t="str">
        <f>'Analitika nastave'!AN146</f>
        <v>NE</v>
      </c>
      <c r="AN145" s="47">
        <f>'Analitika nastave'!AO146</f>
        <v>0</v>
      </c>
      <c r="AO145" s="48">
        <f>'Analitika nastave'!AP146</f>
        <v>0</v>
      </c>
      <c r="AP145" s="48">
        <f>'Analitika nastave'!AQ146</f>
        <v>0</v>
      </c>
      <c r="AQ145" s="48">
        <f>'Analitika nastave'!AR146</f>
        <v>0</v>
      </c>
      <c r="AR145" s="204">
        <f>'Analitika nastave'!AS146</f>
        <v>0</v>
      </c>
      <c r="AS145" s="134" t="str">
        <f>'Analitika nastave'!AT146</f>
        <v>NE</v>
      </c>
      <c r="AT145" s="217">
        <f>'Analitika nastave'!AU146</f>
        <v>0</v>
      </c>
    </row>
    <row r="146" spans="1:46" ht="15.75" thickBot="1" x14ac:dyDescent="0.3">
      <c r="A146" s="222"/>
      <c r="B146" s="224"/>
      <c r="C146" s="51" t="str">
        <f>'Analitika nastave'!D147</f>
        <v>P</v>
      </c>
      <c r="D146" s="52">
        <f>'Analitika nastave'!E147</f>
        <v>0</v>
      </c>
      <c r="E146" s="52">
        <f>'Analitika nastave'!F147</f>
        <v>0</v>
      </c>
      <c r="F146" s="52">
        <f>'Analitika nastave'!G147</f>
        <v>0</v>
      </c>
      <c r="G146" s="52">
        <f>'Analitika nastave'!H147</f>
        <v>0</v>
      </c>
      <c r="H146" s="205"/>
      <c r="I146" s="206"/>
      <c r="J146" s="53">
        <f>'Analitika nastave'!K147</f>
        <v>0</v>
      </c>
      <c r="K146" s="52">
        <f>'Analitika nastave'!L147</f>
        <v>0</v>
      </c>
      <c r="L146" s="52">
        <f>'Analitika nastave'!M147</f>
        <v>0</v>
      </c>
      <c r="M146" s="52">
        <f>'Analitika nastave'!N147</f>
        <v>0</v>
      </c>
      <c r="N146" s="205"/>
      <c r="O146" s="206"/>
      <c r="P146" s="53">
        <f>'Analitika nastave'!Q147</f>
        <v>0</v>
      </c>
      <c r="Q146" s="52">
        <f>'Analitika nastave'!R147</f>
        <v>0</v>
      </c>
      <c r="R146" s="52">
        <f>'Analitika nastave'!S147</f>
        <v>0</v>
      </c>
      <c r="S146" s="52">
        <f>'Analitika nastave'!T147</f>
        <v>0</v>
      </c>
      <c r="T146" s="205"/>
      <c r="U146" s="206"/>
      <c r="V146" s="53">
        <f>'Analitika nastave'!W147</f>
        <v>0</v>
      </c>
      <c r="W146" s="52">
        <f>'Analitika nastave'!X147</f>
        <v>0</v>
      </c>
      <c r="X146" s="52">
        <f>'Analitika nastave'!Y147</f>
        <v>0</v>
      </c>
      <c r="Y146" s="52">
        <f>'Analitika nastave'!Z147</f>
        <v>0</v>
      </c>
      <c r="Z146" s="205"/>
      <c r="AA146" s="206"/>
      <c r="AB146" s="53">
        <f>'Analitika nastave'!AC147</f>
        <v>0</v>
      </c>
      <c r="AC146" s="52">
        <f>'Analitika nastave'!AD147</f>
        <v>0</v>
      </c>
      <c r="AD146" s="52">
        <f>'Analitika nastave'!AE147</f>
        <v>0</v>
      </c>
      <c r="AE146" s="52">
        <f>'Analitika nastave'!AF147</f>
        <v>0</v>
      </c>
      <c r="AF146" s="207"/>
      <c r="AG146" s="206"/>
      <c r="AH146" s="53">
        <f>'Analitika nastave'!AI147</f>
        <v>0</v>
      </c>
      <c r="AI146" s="52">
        <f>'Analitika nastave'!AJ147</f>
        <v>0</v>
      </c>
      <c r="AJ146" s="52">
        <f>'Analitika nastave'!AK147</f>
        <v>0</v>
      </c>
      <c r="AK146" s="52">
        <f>'Analitika nastave'!AL147</f>
        <v>0</v>
      </c>
      <c r="AL146" s="207"/>
      <c r="AM146" s="206"/>
      <c r="AN146" s="53">
        <f>'Analitika nastave'!AO147</f>
        <v>0</v>
      </c>
      <c r="AO146" s="52">
        <f>'Analitika nastave'!AP147</f>
        <v>0</v>
      </c>
      <c r="AP146" s="52">
        <f>'Analitika nastave'!AQ147</f>
        <v>0</v>
      </c>
      <c r="AQ146" s="52">
        <f>'Analitika nastave'!AR147</f>
        <v>0</v>
      </c>
      <c r="AR146" s="207"/>
      <c r="AS146" s="206"/>
      <c r="AT146" s="218"/>
    </row>
    <row r="147" spans="1:46" x14ac:dyDescent="0.25">
      <c r="A147" s="221">
        <v>71</v>
      </c>
      <c r="B147" s="223">
        <f>'Analitika nastave'!C148</f>
        <v>0</v>
      </c>
      <c r="C147" s="46" t="str">
        <f>'Analitika nastave'!D148</f>
        <v>B</v>
      </c>
      <c r="D147" s="47">
        <f>'Analitika nastave'!E148</f>
        <v>0</v>
      </c>
      <c r="E147" s="48">
        <f>'Analitika nastave'!F148</f>
        <v>0</v>
      </c>
      <c r="F147" s="48">
        <f>'Analitika nastave'!G148</f>
        <v>0</v>
      </c>
      <c r="G147" s="48">
        <f>'Analitika nastave'!H148</f>
        <v>0</v>
      </c>
      <c r="H147" s="204">
        <f>'Analitika nastave'!I148</f>
        <v>0</v>
      </c>
      <c r="I147" s="134" t="str">
        <f>'Analitika nastave'!J148</f>
        <v>NE</v>
      </c>
      <c r="J147" s="47">
        <f>'Analitika nastave'!K148</f>
        <v>0</v>
      </c>
      <c r="K147" s="48">
        <f>'Analitika nastave'!L148</f>
        <v>0</v>
      </c>
      <c r="L147" s="48">
        <f>'Analitika nastave'!M148</f>
        <v>0</v>
      </c>
      <c r="M147" s="48">
        <f>'Analitika nastave'!N148</f>
        <v>0</v>
      </c>
      <c r="N147" s="204">
        <f>'Analitika nastave'!O148</f>
        <v>0</v>
      </c>
      <c r="O147" s="134" t="str">
        <f>'Analitika nastave'!P148</f>
        <v>NE</v>
      </c>
      <c r="P147" s="47">
        <f>'Analitika nastave'!Q148</f>
        <v>0</v>
      </c>
      <c r="Q147" s="48">
        <f>'Analitika nastave'!R148</f>
        <v>0</v>
      </c>
      <c r="R147" s="48">
        <f>'Analitika nastave'!S148</f>
        <v>0</v>
      </c>
      <c r="S147" s="48">
        <f>'Analitika nastave'!T148</f>
        <v>0</v>
      </c>
      <c r="T147" s="204">
        <f>'Analitika nastave'!U148</f>
        <v>0</v>
      </c>
      <c r="U147" s="134" t="str">
        <f>'Analitika nastave'!V148</f>
        <v>NE</v>
      </c>
      <c r="V147" s="47">
        <f>'Analitika nastave'!W148</f>
        <v>0</v>
      </c>
      <c r="W147" s="48">
        <f>'Analitika nastave'!X148</f>
        <v>0</v>
      </c>
      <c r="X147" s="48">
        <f>'Analitika nastave'!Y148</f>
        <v>0</v>
      </c>
      <c r="Y147" s="48">
        <f>'Analitika nastave'!Z148</f>
        <v>0</v>
      </c>
      <c r="Z147" s="204">
        <f>'Analitika nastave'!AA148</f>
        <v>0</v>
      </c>
      <c r="AA147" s="134" t="str">
        <f>'Analitika nastave'!AB148</f>
        <v>NE</v>
      </c>
      <c r="AB147" s="47">
        <f>'Analitika nastave'!AC148</f>
        <v>0</v>
      </c>
      <c r="AC147" s="48">
        <f>'Analitika nastave'!AD148</f>
        <v>0</v>
      </c>
      <c r="AD147" s="48">
        <f>'Analitika nastave'!AE148</f>
        <v>0</v>
      </c>
      <c r="AE147" s="48">
        <f>'Analitika nastave'!AF148</f>
        <v>0</v>
      </c>
      <c r="AF147" s="204">
        <f>'Analitika nastave'!AG148</f>
        <v>0</v>
      </c>
      <c r="AG147" s="134" t="str">
        <f>'Analitika nastave'!AH148</f>
        <v>NE</v>
      </c>
      <c r="AH147" s="47">
        <f>'Analitika nastave'!AI148</f>
        <v>0</v>
      </c>
      <c r="AI147" s="48">
        <f>'Analitika nastave'!AJ148</f>
        <v>0</v>
      </c>
      <c r="AJ147" s="48">
        <f>'Analitika nastave'!AK148</f>
        <v>0</v>
      </c>
      <c r="AK147" s="48">
        <f>'Analitika nastave'!AL148</f>
        <v>0</v>
      </c>
      <c r="AL147" s="204">
        <f>'Analitika nastave'!AM148</f>
        <v>0</v>
      </c>
      <c r="AM147" s="134" t="str">
        <f>'Analitika nastave'!AN148</f>
        <v>NE</v>
      </c>
      <c r="AN147" s="47">
        <f>'Analitika nastave'!AO148</f>
        <v>0</v>
      </c>
      <c r="AO147" s="48">
        <f>'Analitika nastave'!AP148</f>
        <v>0</v>
      </c>
      <c r="AP147" s="48">
        <f>'Analitika nastave'!AQ148</f>
        <v>0</v>
      </c>
      <c r="AQ147" s="48">
        <f>'Analitika nastave'!AR148</f>
        <v>0</v>
      </c>
      <c r="AR147" s="204">
        <f>'Analitika nastave'!AS148</f>
        <v>0</v>
      </c>
      <c r="AS147" s="134" t="str">
        <f>'Analitika nastave'!AT148</f>
        <v>NE</v>
      </c>
      <c r="AT147" s="217">
        <f>'Analitika nastave'!AU148</f>
        <v>0</v>
      </c>
    </row>
    <row r="148" spans="1:46" ht="15.75" thickBot="1" x14ac:dyDescent="0.3">
      <c r="A148" s="222"/>
      <c r="B148" s="224"/>
      <c r="C148" s="51" t="str">
        <f>'Analitika nastave'!D149</f>
        <v>P</v>
      </c>
      <c r="D148" s="52">
        <f>'Analitika nastave'!E149</f>
        <v>0</v>
      </c>
      <c r="E148" s="52">
        <f>'Analitika nastave'!F149</f>
        <v>0</v>
      </c>
      <c r="F148" s="52">
        <f>'Analitika nastave'!G149</f>
        <v>0</v>
      </c>
      <c r="G148" s="52">
        <f>'Analitika nastave'!H149</f>
        <v>0</v>
      </c>
      <c r="H148" s="205"/>
      <c r="I148" s="206"/>
      <c r="J148" s="53">
        <f>'Analitika nastave'!K149</f>
        <v>0</v>
      </c>
      <c r="K148" s="52">
        <f>'Analitika nastave'!L149</f>
        <v>0</v>
      </c>
      <c r="L148" s="52">
        <f>'Analitika nastave'!M149</f>
        <v>0</v>
      </c>
      <c r="M148" s="52">
        <f>'Analitika nastave'!N149</f>
        <v>0</v>
      </c>
      <c r="N148" s="205"/>
      <c r="O148" s="206"/>
      <c r="P148" s="53">
        <f>'Analitika nastave'!Q149</f>
        <v>0</v>
      </c>
      <c r="Q148" s="52">
        <f>'Analitika nastave'!R149</f>
        <v>0</v>
      </c>
      <c r="R148" s="52">
        <f>'Analitika nastave'!S149</f>
        <v>0</v>
      </c>
      <c r="S148" s="52">
        <f>'Analitika nastave'!T149</f>
        <v>0</v>
      </c>
      <c r="T148" s="205"/>
      <c r="U148" s="206"/>
      <c r="V148" s="53">
        <f>'Analitika nastave'!W149</f>
        <v>0</v>
      </c>
      <c r="W148" s="52">
        <f>'Analitika nastave'!X149</f>
        <v>0</v>
      </c>
      <c r="X148" s="52">
        <f>'Analitika nastave'!Y149</f>
        <v>0</v>
      </c>
      <c r="Y148" s="52">
        <f>'Analitika nastave'!Z149</f>
        <v>0</v>
      </c>
      <c r="Z148" s="205"/>
      <c r="AA148" s="206"/>
      <c r="AB148" s="53">
        <f>'Analitika nastave'!AC149</f>
        <v>0</v>
      </c>
      <c r="AC148" s="52">
        <f>'Analitika nastave'!AD149</f>
        <v>0</v>
      </c>
      <c r="AD148" s="52">
        <f>'Analitika nastave'!AE149</f>
        <v>0</v>
      </c>
      <c r="AE148" s="52">
        <f>'Analitika nastave'!AF149</f>
        <v>0</v>
      </c>
      <c r="AF148" s="207"/>
      <c r="AG148" s="206"/>
      <c r="AH148" s="53">
        <f>'Analitika nastave'!AI149</f>
        <v>0</v>
      </c>
      <c r="AI148" s="52">
        <f>'Analitika nastave'!AJ149</f>
        <v>0</v>
      </c>
      <c r="AJ148" s="52">
        <f>'Analitika nastave'!AK149</f>
        <v>0</v>
      </c>
      <c r="AK148" s="52">
        <f>'Analitika nastave'!AL149</f>
        <v>0</v>
      </c>
      <c r="AL148" s="207"/>
      <c r="AM148" s="206"/>
      <c r="AN148" s="53">
        <f>'Analitika nastave'!AO149</f>
        <v>0</v>
      </c>
      <c r="AO148" s="52">
        <f>'Analitika nastave'!AP149</f>
        <v>0</v>
      </c>
      <c r="AP148" s="52">
        <f>'Analitika nastave'!AQ149</f>
        <v>0</v>
      </c>
      <c r="AQ148" s="52">
        <f>'Analitika nastave'!AR149</f>
        <v>0</v>
      </c>
      <c r="AR148" s="207"/>
      <c r="AS148" s="206"/>
      <c r="AT148" s="218"/>
    </row>
    <row r="149" spans="1:46" x14ac:dyDescent="0.25">
      <c r="A149" s="221">
        <v>72</v>
      </c>
      <c r="B149" s="223">
        <f>'Analitika nastave'!C150</f>
        <v>0</v>
      </c>
      <c r="C149" s="46" t="str">
        <f>'Analitika nastave'!D150</f>
        <v>B</v>
      </c>
      <c r="D149" s="47">
        <f>'Analitika nastave'!E150</f>
        <v>0</v>
      </c>
      <c r="E149" s="48">
        <f>'Analitika nastave'!F150</f>
        <v>0</v>
      </c>
      <c r="F149" s="48">
        <f>'Analitika nastave'!G150</f>
        <v>0</v>
      </c>
      <c r="G149" s="48">
        <f>'Analitika nastave'!H150</f>
        <v>0</v>
      </c>
      <c r="H149" s="204">
        <f>'Analitika nastave'!I150</f>
        <v>0</v>
      </c>
      <c r="I149" s="134" t="str">
        <f>'Analitika nastave'!J150</f>
        <v>NE</v>
      </c>
      <c r="J149" s="47">
        <f>'Analitika nastave'!K150</f>
        <v>0</v>
      </c>
      <c r="K149" s="48">
        <f>'Analitika nastave'!L150</f>
        <v>0</v>
      </c>
      <c r="L149" s="48">
        <f>'Analitika nastave'!M150</f>
        <v>0</v>
      </c>
      <c r="M149" s="48">
        <f>'Analitika nastave'!N150</f>
        <v>0</v>
      </c>
      <c r="N149" s="204">
        <f>'Analitika nastave'!O150</f>
        <v>0</v>
      </c>
      <c r="O149" s="134" t="str">
        <f>'Analitika nastave'!P150</f>
        <v>NE</v>
      </c>
      <c r="P149" s="47">
        <f>'Analitika nastave'!Q150</f>
        <v>0</v>
      </c>
      <c r="Q149" s="48">
        <f>'Analitika nastave'!R150</f>
        <v>0</v>
      </c>
      <c r="R149" s="48">
        <f>'Analitika nastave'!S150</f>
        <v>0</v>
      </c>
      <c r="S149" s="48">
        <f>'Analitika nastave'!T150</f>
        <v>0</v>
      </c>
      <c r="T149" s="204">
        <f>'Analitika nastave'!U150</f>
        <v>0</v>
      </c>
      <c r="U149" s="134" t="str">
        <f>'Analitika nastave'!V150</f>
        <v>NE</v>
      </c>
      <c r="V149" s="47">
        <f>'Analitika nastave'!W150</f>
        <v>0</v>
      </c>
      <c r="W149" s="48">
        <f>'Analitika nastave'!X150</f>
        <v>0</v>
      </c>
      <c r="X149" s="48">
        <f>'Analitika nastave'!Y150</f>
        <v>0</v>
      </c>
      <c r="Y149" s="48">
        <f>'Analitika nastave'!Z150</f>
        <v>0</v>
      </c>
      <c r="Z149" s="204">
        <f>'Analitika nastave'!AA150</f>
        <v>0</v>
      </c>
      <c r="AA149" s="134" t="str">
        <f>'Analitika nastave'!AB150</f>
        <v>NE</v>
      </c>
      <c r="AB149" s="47">
        <f>'Analitika nastave'!AC150</f>
        <v>0</v>
      </c>
      <c r="AC149" s="48">
        <f>'Analitika nastave'!AD150</f>
        <v>0</v>
      </c>
      <c r="AD149" s="48">
        <f>'Analitika nastave'!AE150</f>
        <v>0</v>
      </c>
      <c r="AE149" s="48">
        <f>'Analitika nastave'!AF150</f>
        <v>0</v>
      </c>
      <c r="AF149" s="204">
        <f>'Analitika nastave'!AG150</f>
        <v>0</v>
      </c>
      <c r="AG149" s="134" t="str">
        <f>'Analitika nastave'!AH150</f>
        <v>NE</v>
      </c>
      <c r="AH149" s="47">
        <f>'Analitika nastave'!AI150</f>
        <v>0</v>
      </c>
      <c r="AI149" s="48">
        <f>'Analitika nastave'!AJ150</f>
        <v>0</v>
      </c>
      <c r="AJ149" s="48">
        <f>'Analitika nastave'!AK150</f>
        <v>0</v>
      </c>
      <c r="AK149" s="48">
        <f>'Analitika nastave'!AL150</f>
        <v>0</v>
      </c>
      <c r="AL149" s="204">
        <f>'Analitika nastave'!AM150</f>
        <v>0</v>
      </c>
      <c r="AM149" s="134" t="str">
        <f>'Analitika nastave'!AN150</f>
        <v>NE</v>
      </c>
      <c r="AN149" s="47">
        <f>'Analitika nastave'!AO150</f>
        <v>0</v>
      </c>
      <c r="AO149" s="48">
        <f>'Analitika nastave'!AP150</f>
        <v>0</v>
      </c>
      <c r="AP149" s="48">
        <f>'Analitika nastave'!AQ150</f>
        <v>0</v>
      </c>
      <c r="AQ149" s="48">
        <f>'Analitika nastave'!AR150</f>
        <v>0</v>
      </c>
      <c r="AR149" s="204">
        <f>'Analitika nastave'!AS150</f>
        <v>0</v>
      </c>
      <c r="AS149" s="134" t="str">
        <f>'Analitika nastave'!AT150</f>
        <v>NE</v>
      </c>
      <c r="AT149" s="217">
        <f>'Analitika nastave'!AU150</f>
        <v>0</v>
      </c>
    </row>
    <row r="150" spans="1:46" ht="15.75" thickBot="1" x14ac:dyDescent="0.3">
      <c r="A150" s="222"/>
      <c r="B150" s="224"/>
      <c r="C150" s="51" t="str">
        <f>'Analitika nastave'!D151</f>
        <v>P</v>
      </c>
      <c r="D150" s="52">
        <f>'Analitika nastave'!E151</f>
        <v>0</v>
      </c>
      <c r="E150" s="52">
        <f>'Analitika nastave'!F151</f>
        <v>0</v>
      </c>
      <c r="F150" s="52">
        <f>'Analitika nastave'!G151</f>
        <v>0</v>
      </c>
      <c r="G150" s="52">
        <f>'Analitika nastave'!H151</f>
        <v>0</v>
      </c>
      <c r="H150" s="205"/>
      <c r="I150" s="206"/>
      <c r="J150" s="53">
        <f>'Analitika nastave'!K151</f>
        <v>0</v>
      </c>
      <c r="K150" s="52">
        <f>'Analitika nastave'!L151</f>
        <v>0</v>
      </c>
      <c r="L150" s="52">
        <f>'Analitika nastave'!M151</f>
        <v>0</v>
      </c>
      <c r="M150" s="52">
        <f>'Analitika nastave'!N151</f>
        <v>0</v>
      </c>
      <c r="N150" s="205"/>
      <c r="O150" s="206"/>
      <c r="P150" s="53">
        <f>'Analitika nastave'!Q151</f>
        <v>0</v>
      </c>
      <c r="Q150" s="52">
        <f>'Analitika nastave'!R151</f>
        <v>0</v>
      </c>
      <c r="R150" s="52">
        <f>'Analitika nastave'!S151</f>
        <v>0</v>
      </c>
      <c r="S150" s="52">
        <f>'Analitika nastave'!T151</f>
        <v>0</v>
      </c>
      <c r="T150" s="205"/>
      <c r="U150" s="206"/>
      <c r="V150" s="53">
        <f>'Analitika nastave'!W151</f>
        <v>0</v>
      </c>
      <c r="W150" s="52">
        <f>'Analitika nastave'!X151</f>
        <v>0</v>
      </c>
      <c r="X150" s="52">
        <f>'Analitika nastave'!Y151</f>
        <v>0</v>
      </c>
      <c r="Y150" s="52">
        <f>'Analitika nastave'!Z151</f>
        <v>0</v>
      </c>
      <c r="Z150" s="205"/>
      <c r="AA150" s="206"/>
      <c r="AB150" s="53">
        <f>'Analitika nastave'!AC151</f>
        <v>0</v>
      </c>
      <c r="AC150" s="52">
        <f>'Analitika nastave'!AD151</f>
        <v>0</v>
      </c>
      <c r="AD150" s="52">
        <f>'Analitika nastave'!AE151</f>
        <v>0</v>
      </c>
      <c r="AE150" s="52">
        <f>'Analitika nastave'!AF151</f>
        <v>0</v>
      </c>
      <c r="AF150" s="207"/>
      <c r="AG150" s="206"/>
      <c r="AH150" s="53">
        <f>'Analitika nastave'!AI151</f>
        <v>0</v>
      </c>
      <c r="AI150" s="52">
        <f>'Analitika nastave'!AJ151</f>
        <v>0</v>
      </c>
      <c r="AJ150" s="52">
        <f>'Analitika nastave'!AK151</f>
        <v>0</v>
      </c>
      <c r="AK150" s="52">
        <f>'Analitika nastave'!AL151</f>
        <v>0</v>
      </c>
      <c r="AL150" s="207"/>
      <c r="AM150" s="206"/>
      <c r="AN150" s="53">
        <f>'Analitika nastave'!AO151</f>
        <v>0</v>
      </c>
      <c r="AO150" s="52">
        <f>'Analitika nastave'!AP151</f>
        <v>0</v>
      </c>
      <c r="AP150" s="52">
        <f>'Analitika nastave'!AQ151</f>
        <v>0</v>
      </c>
      <c r="AQ150" s="52">
        <f>'Analitika nastave'!AR151</f>
        <v>0</v>
      </c>
      <c r="AR150" s="207"/>
      <c r="AS150" s="206"/>
      <c r="AT150" s="218"/>
    </row>
    <row r="151" spans="1:46" x14ac:dyDescent="0.25">
      <c r="A151" s="221">
        <v>73</v>
      </c>
      <c r="B151" s="223">
        <f>'Analitika nastave'!C152</f>
        <v>0</v>
      </c>
      <c r="C151" s="46" t="str">
        <f>'Analitika nastave'!D152</f>
        <v>B</v>
      </c>
      <c r="D151" s="47">
        <f>'Analitika nastave'!E152</f>
        <v>0</v>
      </c>
      <c r="E151" s="48">
        <f>'Analitika nastave'!F152</f>
        <v>0</v>
      </c>
      <c r="F151" s="48">
        <f>'Analitika nastave'!G152</f>
        <v>0</v>
      </c>
      <c r="G151" s="48">
        <f>'Analitika nastave'!H152</f>
        <v>0</v>
      </c>
      <c r="H151" s="204">
        <f>'Analitika nastave'!I152</f>
        <v>0</v>
      </c>
      <c r="I151" s="134" t="str">
        <f>'Analitika nastave'!J152</f>
        <v>NE</v>
      </c>
      <c r="J151" s="47">
        <f>'Analitika nastave'!K152</f>
        <v>0</v>
      </c>
      <c r="K151" s="48">
        <f>'Analitika nastave'!L152</f>
        <v>0</v>
      </c>
      <c r="L151" s="48">
        <f>'Analitika nastave'!M152</f>
        <v>0</v>
      </c>
      <c r="M151" s="48">
        <f>'Analitika nastave'!N152</f>
        <v>0</v>
      </c>
      <c r="N151" s="204">
        <f>'Analitika nastave'!O152</f>
        <v>0</v>
      </c>
      <c r="O151" s="134" t="str">
        <f>'Analitika nastave'!P152</f>
        <v>NE</v>
      </c>
      <c r="P151" s="47">
        <f>'Analitika nastave'!Q152</f>
        <v>0</v>
      </c>
      <c r="Q151" s="48">
        <f>'Analitika nastave'!R152</f>
        <v>0</v>
      </c>
      <c r="R151" s="48">
        <f>'Analitika nastave'!S152</f>
        <v>0</v>
      </c>
      <c r="S151" s="48">
        <f>'Analitika nastave'!T152</f>
        <v>0</v>
      </c>
      <c r="T151" s="204">
        <f>'Analitika nastave'!U152</f>
        <v>0</v>
      </c>
      <c r="U151" s="134" t="str">
        <f>'Analitika nastave'!V152</f>
        <v>NE</v>
      </c>
      <c r="V151" s="47">
        <f>'Analitika nastave'!W152</f>
        <v>0</v>
      </c>
      <c r="W151" s="48">
        <f>'Analitika nastave'!X152</f>
        <v>0</v>
      </c>
      <c r="X151" s="48">
        <f>'Analitika nastave'!Y152</f>
        <v>0</v>
      </c>
      <c r="Y151" s="48">
        <f>'Analitika nastave'!Z152</f>
        <v>0</v>
      </c>
      <c r="Z151" s="204">
        <f>'Analitika nastave'!AA152</f>
        <v>0</v>
      </c>
      <c r="AA151" s="134" t="str">
        <f>'Analitika nastave'!AB152</f>
        <v>NE</v>
      </c>
      <c r="AB151" s="47">
        <f>'Analitika nastave'!AC152</f>
        <v>0</v>
      </c>
      <c r="AC151" s="48">
        <f>'Analitika nastave'!AD152</f>
        <v>0</v>
      </c>
      <c r="AD151" s="48">
        <f>'Analitika nastave'!AE152</f>
        <v>0</v>
      </c>
      <c r="AE151" s="48">
        <f>'Analitika nastave'!AF152</f>
        <v>0</v>
      </c>
      <c r="AF151" s="204">
        <f>'Analitika nastave'!AG152</f>
        <v>0</v>
      </c>
      <c r="AG151" s="134" t="str">
        <f>'Analitika nastave'!AH152</f>
        <v>NE</v>
      </c>
      <c r="AH151" s="47">
        <f>'Analitika nastave'!AI152</f>
        <v>0</v>
      </c>
      <c r="AI151" s="48">
        <f>'Analitika nastave'!AJ152</f>
        <v>0</v>
      </c>
      <c r="AJ151" s="48">
        <f>'Analitika nastave'!AK152</f>
        <v>0</v>
      </c>
      <c r="AK151" s="48">
        <f>'Analitika nastave'!AL152</f>
        <v>0</v>
      </c>
      <c r="AL151" s="204">
        <f>'Analitika nastave'!AM152</f>
        <v>0</v>
      </c>
      <c r="AM151" s="134" t="str">
        <f>'Analitika nastave'!AN152</f>
        <v>NE</v>
      </c>
      <c r="AN151" s="47">
        <f>'Analitika nastave'!AO152</f>
        <v>0</v>
      </c>
      <c r="AO151" s="48">
        <f>'Analitika nastave'!AP152</f>
        <v>0</v>
      </c>
      <c r="AP151" s="48">
        <f>'Analitika nastave'!AQ152</f>
        <v>0</v>
      </c>
      <c r="AQ151" s="48">
        <f>'Analitika nastave'!AR152</f>
        <v>0</v>
      </c>
      <c r="AR151" s="204">
        <f>'Analitika nastave'!AS152</f>
        <v>0</v>
      </c>
      <c r="AS151" s="134" t="str">
        <f>'Analitika nastave'!AT152</f>
        <v>NE</v>
      </c>
      <c r="AT151" s="217">
        <f>'Analitika nastave'!AU152</f>
        <v>0</v>
      </c>
    </row>
    <row r="152" spans="1:46" ht="15.75" thickBot="1" x14ac:dyDescent="0.3">
      <c r="A152" s="222"/>
      <c r="B152" s="224"/>
      <c r="C152" s="51" t="str">
        <f>'Analitika nastave'!D153</f>
        <v>P</v>
      </c>
      <c r="D152" s="52">
        <f>'Analitika nastave'!E153</f>
        <v>0</v>
      </c>
      <c r="E152" s="52">
        <f>'Analitika nastave'!F153</f>
        <v>0</v>
      </c>
      <c r="F152" s="52">
        <f>'Analitika nastave'!G153</f>
        <v>0</v>
      </c>
      <c r="G152" s="52">
        <f>'Analitika nastave'!H153</f>
        <v>0</v>
      </c>
      <c r="H152" s="205"/>
      <c r="I152" s="206"/>
      <c r="J152" s="53">
        <f>'Analitika nastave'!K153</f>
        <v>0</v>
      </c>
      <c r="K152" s="52">
        <f>'Analitika nastave'!L153</f>
        <v>0</v>
      </c>
      <c r="L152" s="52">
        <f>'Analitika nastave'!M153</f>
        <v>0</v>
      </c>
      <c r="M152" s="52">
        <f>'Analitika nastave'!N153</f>
        <v>0</v>
      </c>
      <c r="N152" s="205"/>
      <c r="O152" s="206"/>
      <c r="P152" s="53">
        <f>'Analitika nastave'!Q153</f>
        <v>0</v>
      </c>
      <c r="Q152" s="52">
        <f>'Analitika nastave'!R153</f>
        <v>0</v>
      </c>
      <c r="R152" s="52">
        <f>'Analitika nastave'!S153</f>
        <v>0</v>
      </c>
      <c r="S152" s="52">
        <f>'Analitika nastave'!T153</f>
        <v>0</v>
      </c>
      <c r="T152" s="205"/>
      <c r="U152" s="206"/>
      <c r="V152" s="53">
        <f>'Analitika nastave'!W153</f>
        <v>0</v>
      </c>
      <c r="W152" s="52">
        <f>'Analitika nastave'!X153</f>
        <v>0</v>
      </c>
      <c r="X152" s="52">
        <f>'Analitika nastave'!Y153</f>
        <v>0</v>
      </c>
      <c r="Y152" s="52">
        <f>'Analitika nastave'!Z153</f>
        <v>0</v>
      </c>
      <c r="Z152" s="205"/>
      <c r="AA152" s="206"/>
      <c r="AB152" s="53">
        <f>'Analitika nastave'!AC153</f>
        <v>0</v>
      </c>
      <c r="AC152" s="52">
        <f>'Analitika nastave'!AD153</f>
        <v>0</v>
      </c>
      <c r="AD152" s="52">
        <f>'Analitika nastave'!AE153</f>
        <v>0</v>
      </c>
      <c r="AE152" s="52">
        <f>'Analitika nastave'!AF153</f>
        <v>0</v>
      </c>
      <c r="AF152" s="207"/>
      <c r="AG152" s="206"/>
      <c r="AH152" s="53">
        <f>'Analitika nastave'!AI153</f>
        <v>0</v>
      </c>
      <c r="AI152" s="52">
        <f>'Analitika nastave'!AJ153</f>
        <v>0</v>
      </c>
      <c r="AJ152" s="52">
        <f>'Analitika nastave'!AK153</f>
        <v>0</v>
      </c>
      <c r="AK152" s="52">
        <f>'Analitika nastave'!AL153</f>
        <v>0</v>
      </c>
      <c r="AL152" s="207"/>
      <c r="AM152" s="206"/>
      <c r="AN152" s="53">
        <f>'Analitika nastave'!AO153</f>
        <v>0</v>
      </c>
      <c r="AO152" s="52">
        <f>'Analitika nastave'!AP153</f>
        <v>0</v>
      </c>
      <c r="AP152" s="52">
        <f>'Analitika nastave'!AQ153</f>
        <v>0</v>
      </c>
      <c r="AQ152" s="52">
        <f>'Analitika nastave'!AR153</f>
        <v>0</v>
      </c>
      <c r="AR152" s="207"/>
      <c r="AS152" s="206"/>
      <c r="AT152" s="218"/>
    </row>
    <row r="153" spans="1:46" x14ac:dyDescent="0.25">
      <c r="A153" s="221">
        <v>74</v>
      </c>
      <c r="B153" s="223">
        <f>'Analitika nastave'!C154</f>
        <v>0</v>
      </c>
      <c r="C153" s="46" t="str">
        <f>'Analitika nastave'!D154</f>
        <v>B</v>
      </c>
      <c r="D153" s="47">
        <f>'Analitika nastave'!E154</f>
        <v>0</v>
      </c>
      <c r="E153" s="48">
        <f>'Analitika nastave'!F154</f>
        <v>0</v>
      </c>
      <c r="F153" s="48">
        <f>'Analitika nastave'!G154</f>
        <v>0</v>
      </c>
      <c r="G153" s="48">
        <f>'Analitika nastave'!H154</f>
        <v>0</v>
      </c>
      <c r="H153" s="204">
        <f>'Analitika nastave'!I154</f>
        <v>0</v>
      </c>
      <c r="I153" s="134" t="str">
        <f>'Analitika nastave'!J154</f>
        <v>NE</v>
      </c>
      <c r="J153" s="47">
        <f>'Analitika nastave'!K154</f>
        <v>0</v>
      </c>
      <c r="K153" s="48">
        <f>'Analitika nastave'!L154</f>
        <v>0</v>
      </c>
      <c r="L153" s="48">
        <f>'Analitika nastave'!M154</f>
        <v>0</v>
      </c>
      <c r="M153" s="48">
        <f>'Analitika nastave'!N154</f>
        <v>0</v>
      </c>
      <c r="N153" s="204">
        <f>'Analitika nastave'!O154</f>
        <v>0</v>
      </c>
      <c r="O153" s="134" t="str">
        <f>'Analitika nastave'!P154</f>
        <v>NE</v>
      </c>
      <c r="P153" s="47">
        <f>'Analitika nastave'!Q154</f>
        <v>0</v>
      </c>
      <c r="Q153" s="48">
        <f>'Analitika nastave'!R154</f>
        <v>0</v>
      </c>
      <c r="R153" s="48">
        <f>'Analitika nastave'!S154</f>
        <v>0</v>
      </c>
      <c r="S153" s="48">
        <f>'Analitika nastave'!T154</f>
        <v>0</v>
      </c>
      <c r="T153" s="204">
        <f>'Analitika nastave'!U154</f>
        <v>0</v>
      </c>
      <c r="U153" s="134" t="str">
        <f>'Analitika nastave'!V154</f>
        <v>NE</v>
      </c>
      <c r="V153" s="47">
        <f>'Analitika nastave'!W154</f>
        <v>0</v>
      </c>
      <c r="W153" s="48">
        <f>'Analitika nastave'!X154</f>
        <v>0</v>
      </c>
      <c r="X153" s="48">
        <f>'Analitika nastave'!Y154</f>
        <v>0</v>
      </c>
      <c r="Y153" s="48">
        <f>'Analitika nastave'!Z154</f>
        <v>0</v>
      </c>
      <c r="Z153" s="204">
        <f>'Analitika nastave'!AA154</f>
        <v>0</v>
      </c>
      <c r="AA153" s="134" t="str">
        <f>'Analitika nastave'!AB154</f>
        <v>NE</v>
      </c>
      <c r="AB153" s="47">
        <f>'Analitika nastave'!AC154</f>
        <v>0</v>
      </c>
      <c r="AC153" s="48">
        <f>'Analitika nastave'!AD154</f>
        <v>0</v>
      </c>
      <c r="AD153" s="48">
        <f>'Analitika nastave'!AE154</f>
        <v>0</v>
      </c>
      <c r="AE153" s="48">
        <f>'Analitika nastave'!AF154</f>
        <v>0</v>
      </c>
      <c r="AF153" s="204">
        <f>'Analitika nastave'!AG154</f>
        <v>0</v>
      </c>
      <c r="AG153" s="134" t="str">
        <f>'Analitika nastave'!AH154</f>
        <v>NE</v>
      </c>
      <c r="AH153" s="47">
        <f>'Analitika nastave'!AI154</f>
        <v>0</v>
      </c>
      <c r="AI153" s="48">
        <f>'Analitika nastave'!AJ154</f>
        <v>0</v>
      </c>
      <c r="AJ153" s="48">
        <f>'Analitika nastave'!AK154</f>
        <v>0</v>
      </c>
      <c r="AK153" s="48">
        <f>'Analitika nastave'!AL154</f>
        <v>0</v>
      </c>
      <c r="AL153" s="204">
        <f>'Analitika nastave'!AM154</f>
        <v>0</v>
      </c>
      <c r="AM153" s="134" t="str">
        <f>'Analitika nastave'!AN154</f>
        <v>NE</v>
      </c>
      <c r="AN153" s="47">
        <f>'Analitika nastave'!AO154</f>
        <v>0</v>
      </c>
      <c r="AO153" s="48">
        <f>'Analitika nastave'!AP154</f>
        <v>0</v>
      </c>
      <c r="AP153" s="48">
        <f>'Analitika nastave'!AQ154</f>
        <v>0</v>
      </c>
      <c r="AQ153" s="48">
        <f>'Analitika nastave'!AR154</f>
        <v>0</v>
      </c>
      <c r="AR153" s="204">
        <f>'Analitika nastave'!AS154</f>
        <v>0</v>
      </c>
      <c r="AS153" s="134" t="str">
        <f>'Analitika nastave'!AT154</f>
        <v>NE</v>
      </c>
      <c r="AT153" s="217">
        <f>'Analitika nastave'!AU154</f>
        <v>0</v>
      </c>
    </row>
    <row r="154" spans="1:46" ht="15.75" thickBot="1" x14ac:dyDescent="0.3">
      <c r="A154" s="222"/>
      <c r="B154" s="224"/>
      <c r="C154" s="51" t="str">
        <f>'Analitika nastave'!D155</f>
        <v>P</v>
      </c>
      <c r="D154" s="52">
        <f>'Analitika nastave'!E155</f>
        <v>0</v>
      </c>
      <c r="E154" s="52">
        <f>'Analitika nastave'!F155</f>
        <v>0</v>
      </c>
      <c r="F154" s="52">
        <f>'Analitika nastave'!G155</f>
        <v>0</v>
      </c>
      <c r="G154" s="52">
        <f>'Analitika nastave'!H155</f>
        <v>0</v>
      </c>
      <c r="H154" s="205"/>
      <c r="I154" s="206"/>
      <c r="J154" s="53">
        <f>'Analitika nastave'!K155</f>
        <v>0</v>
      </c>
      <c r="K154" s="52">
        <f>'Analitika nastave'!L155</f>
        <v>0</v>
      </c>
      <c r="L154" s="52">
        <f>'Analitika nastave'!M155</f>
        <v>0</v>
      </c>
      <c r="M154" s="52">
        <f>'Analitika nastave'!N155</f>
        <v>0</v>
      </c>
      <c r="N154" s="205"/>
      <c r="O154" s="206"/>
      <c r="P154" s="53">
        <f>'Analitika nastave'!Q155</f>
        <v>0</v>
      </c>
      <c r="Q154" s="52">
        <f>'Analitika nastave'!R155</f>
        <v>0</v>
      </c>
      <c r="R154" s="52">
        <f>'Analitika nastave'!S155</f>
        <v>0</v>
      </c>
      <c r="S154" s="52">
        <f>'Analitika nastave'!T155</f>
        <v>0</v>
      </c>
      <c r="T154" s="205"/>
      <c r="U154" s="206"/>
      <c r="V154" s="53">
        <f>'Analitika nastave'!W155</f>
        <v>0</v>
      </c>
      <c r="W154" s="52">
        <f>'Analitika nastave'!X155</f>
        <v>0</v>
      </c>
      <c r="X154" s="52">
        <f>'Analitika nastave'!Y155</f>
        <v>0</v>
      </c>
      <c r="Y154" s="52">
        <f>'Analitika nastave'!Z155</f>
        <v>0</v>
      </c>
      <c r="Z154" s="205"/>
      <c r="AA154" s="206"/>
      <c r="AB154" s="53">
        <f>'Analitika nastave'!AC155</f>
        <v>0</v>
      </c>
      <c r="AC154" s="52">
        <f>'Analitika nastave'!AD155</f>
        <v>0</v>
      </c>
      <c r="AD154" s="52">
        <f>'Analitika nastave'!AE155</f>
        <v>0</v>
      </c>
      <c r="AE154" s="52">
        <f>'Analitika nastave'!AF155</f>
        <v>0</v>
      </c>
      <c r="AF154" s="207"/>
      <c r="AG154" s="206"/>
      <c r="AH154" s="53">
        <f>'Analitika nastave'!AI155</f>
        <v>0</v>
      </c>
      <c r="AI154" s="52">
        <f>'Analitika nastave'!AJ155</f>
        <v>0</v>
      </c>
      <c r="AJ154" s="52">
        <f>'Analitika nastave'!AK155</f>
        <v>0</v>
      </c>
      <c r="AK154" s="52">
        <f>'Analitika nastave'!AL155</f>
        <v>0</v>
      </c>
      <c r="AL154" s="207"/>
      <c r="AM154" s="206"/>
      <c r="AN154" s="53">
        <f>'Analitika nastave'!AO155</f>
        <v>0</v>
      </c>
      <c r="AO154" s="52">
        <f>'Analitika nastave'!AP155</f>
        <v>0</v>
      </c>
      <c r="AP154" s="52">
        <f>'Analitika nastave'!AQ155</f>
        <v>0</v>
      </c>
      <c r="AQ154" s="52">
        <f>'Analitika nastave'!AR155</f>
        <v>0</v>
      </c>
      <c r="AR154" s="207"/>
      <c r="AS154" s="206"/>
      <c r="AT154" s="218"/>
    </row>
    <row r="155" spans="1:46" x14ac:dyDescent="0.25">
      <c r="A155" s="221">
        <v>75</v>
      </c>
      <c r="B155" s="223">
        <f>'Analitika nastave'!C156</f>
        <v>0</v>
      </c>
      <c r="C155" s="46" t="str">
        <f>'Analitika nastave'!D156</f>
        <v>B</v>
      </c>
      <c r="D155" s="47">
        <f>'Analitika nastave'!E156</f>
        <v>0</v>
      </c>
      <c r="E155" s="48">
        <f>'Analitika nastave'!F156</f>
        <v>0</v>
      </c>
      <c r="F155" s="48">
        <f>'Analitika nastave'!G156</f>
        <v>0</v>
      </c>
      <c r="G155" s="48">
        <f>'Analitika nastave'!H156</f>
        <v>0</v>
      </c>
      <c r="H155" s="204">
        <f>'Analitika nastave'!I156</f>
        <v>0</v>
      </c>
      <c r="I155" s="134" t="str">
        <f>'Analitika nastave'!J156</f>
        <v>NE</v>
      </c>
      <c r="J155" s="47">
        <f>'Analitika nastave'!K156</f>
        <v>0</v>
      </c>
      <c r="K155" s="48">
        <f>'Analitika nastave'!L156</f>
        <v>0</v>
      </c>
      <c r="L155" s="48">
        <f>'Analitika nastave'!M156</f>
        <v>0</v>
      </c>
      <c r="M155" s="48">
        <f>'Analitika nastave'!N156</f>
        <v>0</v>
      </c>
      <c r="N155" s="204">
        <f>'Analitika nastave'!O156</f>
        <v>0</v>
      </c>
      <c r="O155" s="134" t="str">
        <f>'Analitika nastave'!P156</f>
        <v>NE</v>
      </c>
      <c r="P155" s="47">
        <f>'Analitika nastave'!Q156</f>
        <v>0</v>
      </c>
      <c r="Q155" s="48">
        <f>'Analitika nastave'!R156</f>
        <v>0</v>
      </c>
      <c r="R155" s="48">
        <f>'Analitika nastave'!S156</f>
        <v>0</v>
      </c>
      <c r="S155" s="48">
        <f>'Analitika nastave'!T156</f>
        <v>0</v>
      </c>
      <c r="T155" s="204">
        <f>'Analitika nastave'!U156</f>
        <v>0</v>
      </c>
      <c r="U155" s="134" t="str">
        <f>'Analitika nastave'!V156</f>
        <v>NE</v>
      </c>
      <c r="V155" s="47">
        <f>'Analitika nastave'!W156</f>
        <v>0</v>
      </c>
      <c r="W155" s="48">
        <f>'Analitika nastave'!X156</f>
        <v>0</v>
      </c>
      <c r="X155" s="48">
        <f>'Analitika nastave'!Y156</f>
        <v>0</v>
      </c>
      <c r="Y155" s="48">
        <f>'Analitika nastave'!Z156</f>
        <v>0</v>
      </c>
      <c r="Z155" s="204">
        <f>'Analitika nastave'!AA156</f>
        <v>0</v>
      </c>
      <c r="AA155" s="134" t="str">
        <f>'Analitika nastave'!AB156</f>
        <v>NE</v>
      </c>
      <c r="AB155" s="47">
        <f>'Analitika nastave'!AC156</f>
        <v>0</v>
      </c>
      <c r="AC155" s="48">
        <f>'Analitika nastave'!AD156</f>
        <v>0</v>
      </c>
      <c r="AD155" s="48">
        <f>'Analitika nastave'!AE156</f>
        <v>0</v>
      </c>
      <c r="AE155" s="48">
        <f>'Analitika nastave'!AF156</f>
        <v>0</v>
      </c>
      <c r="AF155" s="204">
        <f>'Analitika nastave'!AG156</f>
        <v>0</v>
      </c>
      <c r="AG155" s="134" t="str">
        <f>'Analitika nastave'!AH156</f>
        <v>NE</v>
      </c>
      <c r="AH155" s="47">
        <f>'Analitika nastave'!AI156</f>
        <v>0</v>
      </c>
      <c r="AI155" s="48">
        <f>'Analitika nastave'!AJ156</f>
        <v>0</v>
      </c>
      <c r="AJ155" s="48">
        <f>'Analitika nastave'!AK156</f>
        <v>0</v>
      </c>
      <c r="AK155" s="48">
        <f>'Analitika nastave'!AL156</f>
        <v>0</v>
      </c>
      <c r="AL155" s="204">
        <f>'Analitika nastave'!AM156</f>
        <v>0</v>
      </c>
      <c r="AM155" s="134" t="str">
        <f>'Analitika nastave'!AN156</f>
        <v>NE</v>
      </c>
      <c r="AN155" s="47">
        <f>'Analitika nastave'!AO156</f>
        <v>0</v>
      </c>
      <c r="AO155" s="48">
        <f>'Analitika nastave'!AP156</f>
        <v>0</v>
      </c>
      <c r="AP155" s="48">
        <f>'Analitika nastave'!AQ156</f>
        <v>0</v>
      </c>
      <c r="AQ155" s="48">
        <f>'Analitika nastave'!AR156</f>
        <v>0</v>
      </c>
      <c r="AR155" s="204">
        <f>'Analitika nastave'!AS156</f>
        <v>0</v>
      </c>
      <c r="AS155" s="134" t="str">
        <f>'Analitika nastave'!AT156</f>
        <v>NE</v>
      </c>
      <c r="AT155" s="217">
        <f>'Analitika nastave'!AU156</f>
        <v>0</v>
      </c>
    </row>
    <row r="156" spans="1:46" ht="15.75" thickBot="1" x14ac:dyDescent="0.3">
      <c r="A156" s="222"/>
      <c r="B156" s="224"/>
      <c r="C156" s="51" t="str">
        <f>'Analitika nastave'!D157</f>
        <v>P</v>
      </c>
      <c r="D156" s="52">
        <f>'Analitika nastave'!E157</f>
        <v>0</v>
      </c>
      <c r="E156" s="52">
        <f>'Analitika nastave'!F157</f>
        <v>0</v>
      </c>
      <c r="F156" s="52">
        <f>'Analitika nastave'!G157</f>
        <v>0</v>
      </c>
      <c r="G156" s="52">
        <f>'Analitika nastave'!H157</f>
        <v>0</v>
      </c>
      <c r="H156" s="205"/>
      <c r="I156" s="206"/>
      <c r="J156" s="53">
        <f>'Analitika nastave'!K157</f>
        <v>0</v>
      </c>
      <c r="K156" s="52">
        <f>'Analitika nastave'!L157</f>
        <v>0</v>
      </c>
      <c r="L156" s="52">
        <f>'Analitika nastave'!M157</f>
        <v>0</v>
      </c>
      <c r="M156" s="52">
        <f>'Analitika nastave'!N157</f>
        <v>0</v>
      </c>
      <c r="N156" s="205"/>
      <c r="O156" s="206"/>
      <c r="P156" s="53">
        <f>'Analitika nastave'!Q157</f>
        <v>0</v>
      </c>
      <c r="Q156" s="52">
        <f>'Analitika nastave'!R157</f>
        <v>0</v>
      </c>
      <c r="R156" s="52">
        <f>'Analitika nastave'!S157</f>
        <v>0</v>
      </c>
      <c r="S156" s="52">
        <f>'Analitika nastave'!T157</f>
        <v>0</v>
      </c>
      <c r="T156" s="205"/>
      <c r="U156" s="206"/>
      <c r="V156" s="53">
        <f>'Analitika nastave'!W157</f>
        <v>0</v>
      </c>
      <c r="W156" s="52">
        <f>'Analitika nastave'!X157</f>
        <v>0</v>
      </c>
      <c r="X156" s="52">
        <f>'Analitika nastave'!Y157</f>
        <v>0</v>
      </c>
      <c r="Y156" s="52">
        <f>'Analitika nastave'!Z157</f>
        <v>0</v>
      </c>
      <c r="Z156" s="205"/>
      <c r="AA156" s="206"/>
      <c r="AB156" s="53">
        <f>'Analitika nastave'!AC157</f>
        <v>0</v>
      </c>
      <c r="AC156" s="52">
        <f>'Analitika nastave'!AD157</f>
        <v>0</v>
      </c>
      <c r="AD156" s="52">
        <f>'Analitika nastave'!AE157</f>
        <v>0</v>
      </c>
      <c r="AE156" s="52">
        <f>'Analitika nastave'!AF157</f>
        <v>0</v>
      </c>
      <c r="AF156" s="207"/>
      <c r="AG156" s="206"/>
      <c r="AH156" s="53">
        <f>'Analitika nastave'!AI157</f>
        <v>0</v>
      </c>
      <c r="AI156" s="52">
        <f>'Analitika nastave'!AJ157</f>
        <v>0</v>
      </c>
      <c r="AJ156" s="52">
        <f>'Analitika nastave'!AK157</f>
        <v>0</v>
      </c>
      <c r="AK156" s="52">
        <f>'Analitika nastave'!AL157</f>
        <v>0</v>
      </c>
      <c r="AL156" s="207"/>
      <c r="AM156" s="206"/>
      <c r="AN156" s="53">
        <f>'Analitika nastave'!AO157</f>
        <v>0</v>
      </c>
      <c r="AO156" s="52">
        <f>'Analitika nastave'!AP157</f>
        <v>0</v>
      </c>
      <c r="AP156" s="52">
        <f>'Analitika nastave'!AQ157</f>
        <v>0</v>
      </c>
      <c r="AQ156" s="52">
        <f>'Analitika nastave'!AR157</f>
        <v>0</v>
      </c>
      <c r="AR156" s="207"/>
      <c r="AS156" s="206"/>
      <c r="AT156" s="218"/>
    </row>
    <row r="157" spans="1:46" x14ac:dyDescent="0.25">
      <c r="A157" s="221">
        <v>76</v>
      </c>
      <c r="B157" s="223">
        <f>'Analitika nastave'!C158</f>
        <v>0</v>
      </c>
      <c r="C157" s="46" t="str">
        <f>'Analitika nastave'!D158</f>
        <v>B</v>
      </c>
      <c r="D157" s="47">
        <f>'Analitika nastave'!E158</f>
        <v>0</v>
      </c>
      <c r="E157" s="48">
        <f>'Analitika nastave'!F158</f>
        <v>0</v>
      </c>
      <c r="F157" s="48">
        <f>'Analitika nastave'!G158</f>
        <v>0</v>
      </c>
      <c r="G157" s="48">
        <f>'Analitika nastave'!H158</f>
        <v>0</v>
      </c>
      <c r="H157" s="204">
        <f>'Analitika nastave'!I158</f>
        <v>0</v>
      </c>
      <c r="I157" s="134" t="str">
        <f>'Analitika nastave'!J158</f>
        <v>NE</v>
      </c>
      <c r="J157" s="47">
        <f>'Analitika nastave'!K158</f>
        <v>0</v>
      </c>
      <c r="K157" s="48">
        <f>'Analitika nastave'!L158</f>
        <v>0</v>
      </c>
      <c r="L157" s="48">
        <f>'Analitika nastave'!M158</f>
        <v>0</v>
      </c>
      <c r="M157" s="48">
        <f>'Analitika nastave'!N158</f>
        <v>0</v>
      </c>
      <c r="N157" s="204">
        <f>'Analitika nastave'!O158</f>
        <v>0</v>
      </c>
      <c r="O157" s="134" t="str">
        <f>'Analitika nastave'!P158</f>
        <v>NE</v>
      </c>
      <c r="P157" s="47">
        <f>'Analitika nastave'!Q158</f>
        <v>0</v>
      </c>
      <c r="Q157" s="48">
        <f>'Analitika nastave'!R158</f>
        <v>0</v>
      </c>
      <c r="R157" s="48">
        <f>'Analitika nastave'!S158</f>
        <v>0</v>
      </c>
      <c r="S157" s="48">
        <f>'Analitika nastave'!T158</f>
        <v>0</v>
      </c>
      <c r="T157" s="204">
        <f>'Analitika nastave'!U158</f>
        <v>0</v>
      </c>
      <c r="U157" s="134" t="str">
        <f>'Analitika nastave'!V158</f>
        <v>NE</v>
      </c>
      <c r="V157" s="47">
        <f>'Analitika nastave'!W158</f>
        <v>0</v>
      </c>
      <c r="W157" s="48">
        <f>'Analitika nastave'!X158</f>
        <v>0</v>
      </c>
      <c r="X157" s="48">
        <f>'Analitika nastave'!Y158</f>
        <v>0</v>
      </c>
      <c r="Y157" s="48">
        <f>'Analitika nastave'!Z158</f>
        <v>0</v>
      </c>
      <c r="Z157" s="204">
        <f>'Analitika nastave'!AA158</f>
        <v>0</v>
      </c>
      <c r="AA157" s="134" t="str">
        <f>'Analitika nastave'!AB158</f>
        <v>NE</v>
      </c>
      <c r="AB157" s="47">
        <f>'Analitika nastave'!AC158</f>
        <v>0</v>
      </c>
      <c r="AC157" s="48">
        <f>'Analitika nastave'!AD158</f>
        <v>0</v>
      </c>
      <c r="AD157" s="48">
        <f>'Analitika nastave'!AE158</f>
        <v>0</v>
      </c>
      <c r="AE157" s="48">
        <f>'Analitika nastave'!AF158</f>
        <v>0</v>
      </c>
      <c r="AF157" s="204">
        <f>'Analitika nastave'!AG158</f>
        <v>0</v>
      </c>
      <c r="AG157" s="134" t="str">
        <f>'Analitika nastave'!AH158</f>
        <v>NE</v>
      </c>
      <c r="AH157" s="47">
        <f>'Analitika nastave'!AI158</f>
        <v>0</v>
      </c>
      <c r="AI157" s="48">
        <f>'Analitika nastave'!AJ158</f>
        <v>0</v>
      </c>
      <c r="AJ157" s="48">
        <f>'Analitika nastave'!AK158</f>
        <v>0</v>
      </c>
      <c r="AK157" s="48">
        <f>'Analitika nastave'!AL158</f>
        <v>0</v>
      </c>
      <c r="AL157" s="204">
        <f>'Analitika nastave'!AM158</f>
        <v>0</v>
      </c>
      <c r="AM157" s="134" t="str">
        <f>'Analitika nastave'!AN158</f>
        <v>NE</v>
      </c>
      <c r="AN157" s="47">
        <f>'Analitika nastave'!AO158</f>
        <v>0</v>
      </c>
      <c r="AO157" s="48">
        <f>'Analitika nastave'!AP158</f>
        <v>0</v>
      </c>
      <c r="AP157" s="48">
        <f>'Analitika nastave'!AQ158</f>
        <v>0</v>
      </c>
      <c r="AQ157" s="48">
        <f>'Analitika nastave'!AR158</f>
        <v>0</v>
      </c>
      <c r="AR157" s="204">
        <f>'Analitika nastave'!AS158</f>
        <v>0</v>
      </c>
      <c r="AS157" s="134" t="str">
        <f>'Analitika nastave'!AT158</f>
        <v>NE</v>
      </c>
      <c r="AT157" s="217">
        <f>'Analitika nastave'!AU158</f>
        <v>0</v>
      </c>
    </row>
    <row r="158" spans="1:46" ht="15.75" thickBot="1" x14ac:dyDescent="0.3">
      <c r="A158" s="222"/>
      <c r="B158" s="224"/>
      <c r="C158" s="51" t="str">
        <f>'Analitika nastave'!D159</f>
        <v>P</v>
      </c>
      <c r="D158" s="52">
        <f>'Analitika nastave'!E159</f>
        <v>0</v>
      </c>
      <c r="E158" s="52">
        <f>'Analitika nastave'!F159</f>
        <v>0</v>
      </c>
      <c r="F158" s="52">
        <f>'Analitika nastave'!G159</f>
        <v>0</v>
      </c>
      <c r="G158" s="52">
        <f>'Analitika nastave'!H159</f>
        <v>0</v>
      </c>
      <c r="H158" s="205"/>
      <c r="I158" s="206"/>
      <c r="J158" s="53">
        <f>'Analitika nastave'!K159</f>
        <v>0</v>
      </c>
      <c r="K158" s="52">
        <f>'Analitika nastave'!L159</f>
        <v>0</v>
      </c>
      <c r="L158" s="52">
        <f>'Analitika nastave'!M159</f>
        <v>0</v>
      </c>
      <c r="M158" s="52">
        <f>'Analitika nastave'!N159</f>
        <v>0</v>
      </c>
      <c r="N158" s="205"/>
      <c r="O158" s="206"/>
      <c r="P158" s="53">
        <f>'Analitika nastave'!Q159</f>
        <v>0</v>
      </c>
      <c r="Q158" s="52">
        <f>'Analitika nastave'!R159</f>
        <v>0</v>
      </c>
      <c r="R158" s="52">
        <f>'Analitika nastave'!S159</f>
        <v>0</v>
      </c>
      <c r="S158" s="52">
        <f>'Analitika nastave'!T159</f>
        <v>0</v>
      </c>
      <c r="T158" s="205"/>
      <c r="U158" s="206"/>
      <c r="V158" s="53">
        <f>'Analitika nastave'!W159</f>
        <v>0</v>
      </c>
      <c r="W158" s="52">
        <f>'Analitika nastave'!X159</f>
        <v>0</v>
      </c>
      <c r="X158" s="52">
        <f>'Analitika nastave'!Y159</f>
        <v>0</v>
      </c>
      <c r="Y158" s="52">
        <f>'Analitika nastave'!Z159</f>
        <v>0</v>
      </c>
      <c r="Z158" s="205"/>
      <c r="AA158" s="206"/>
      <c r="AB158" s="53">
        <f>'Analitika nastave'!AC159</f>
        <v>0</v>
      </c>
      <c r="AC158" s="52">
        <f>'Analitika nastave'!AD159</f>
        <v>0</v>
      </c>
      <c r="AD158" s="52">
        <f>'Analitika nastave'!AE159</f>
        <v>0</v>
      </c>
      <c r="AE158" s="52">
        <f>'Analitika nastave'!AF159</f>
        <v>0</v>
      </c>
      <c r="AF158" s="207"/>
      <c r="AG158" s="206"/>
      <c r="AH158" s="53">
        <f>'Analitika nastave'!AI159</f>
        <v>0</v>
      </c>
      <c r="AI158" s="52">
        <f>'Analitika nastave'!AJ159</f>
        <v>0</v>
      </c>
      <c r="AJ158" s="52">
        <f>'Analitika nastave'!AK159</f>
        <v>0</v>
      </c>
      <c r="AK158" s="52">
        <f>'Analitika nastave'!AL159</f>
        <v>0</v>
      </c>
      <c r="AL158" s="207"/>
      <c r="AM158" s="206"/>
      <c r="AN158" s="53">
        <f>'Analitika nastave'!AO159</f>
        <v>0</v>
      </c>
      <c r="AO158" s="52">
        <f>'Analitika nastave'!AP159</f>
        <v>0</v>
      </c>
      <c r="AP158" s="52">
        <f>'Analitika nastave'!AQ159</f>
        <v>0</v>
      </c>
      <c r="AQ158" s="52">
        <f>'Analitika nastave'!AR159</f>
        <v>0</v>
      </c>
      <c r="AR158" s="207"/>
      <c r="AS158" s="206"/>
      <c r="AT158" s="218"/>
    </row>
    <row r="159" spans="1:46" x14ac:dyDescent="0.25">
      <c r="A159" s="221">
        <v>77</v>
      </c>
      <c r="B159" s="223">
        <f>'Analitika nastave'!C160</f>
        <v>0</v>
      </c>
      <c r="C159" s="46" t="str">
        <f>'Analitika nastave'!D160</f>
        <v>B</v>
      </c>
      <c r="D159" s="47">
        <f>'Analitika nastave'!E160</f>
        <v>0</v>
      </c>
      <c r="E159" s="48">
        <f>'Analitika nastave'!F160</f>
        <v>0</v>
      </c>
      <c r="F159" s="48">
        <f>'Analitika nastave'!G160</f>
        <v>0</v>
      </c>
      <c r="G159" s="48">
        <f>'Analitika nastave'!H160</f>
        <v>0</v>
      </c>
      <c r="H159" s="204">
        <f>'Analitika nastave'!I160</f>
        <v>0</v>
      </c>
      <c r="I159" s="134" t="str">
        <f>'Analitika nastave'!J160</f>
        <v>NE</v>
      </c>
      <c r="J159" s="47">
        <f>'Analitika nastave'!K160</f>
        <v>0</v>
      </c>
      <c r="K159" s="48">
        <f>'Analitika nastave'!L160</f>
        <v>0</v>
      </c>
      <c r="L159" s="48">
        <f>'Analitika nastave'!M160</f>
        <v>0</v>
      </c>
      <c r="M159" s="48">
        <f>'Analitika nastave'!N160</f>
        <v>0</v>
      </c>
      <c r="N159" s="204">
        <f>'Analitika nastave'!O160</f>
        <v>0</v>
      </c>
      <c r="O159" s="134" t="str">
        <f>'Analitika nastave'!P160</f>
        <v>NE</v>
      </c>
      <c r="P159" s="47">
        <f>'Analitika nastave'!Q160</f>
        <v>0</v>
      </c>
      <c r="Q159" s="48">
        <f>'Analitika nastave'!R160</f>
        <v>0</v>
      </c>
      <c r="R159" s="48">
        <f>'Analitika nastave'!S160</f>
        <v>0</v>
      </c>
      <c r="S159" s="48">
        <f>'Analitika nastave'!T160</f>
        <v>0</v>
      </c>
      <c r="T159" s="204">
        <f>'Analitika nastave'!U160</f>
        <v>0</v>
      </c>
      <c r="U159" s="134" t="str">
        <f>'Analitika nastave'!V160</f>
        <v>NE</v>
      </c>
      <c r="V159" s="47">
        <f>'Analitika nastave'!W160</f>
        <v>0</v>
      </c>
      <c r="W159" s="48">
        <f>'Analitika nastave'!X160</f>
        <v>0</v>
      </c>
      <c r="X159" s="48">
        <f>'Analitika nastave'!Y160</f>
        <v>0</v>
      </c>
      <c r="Y159" s="48">
        <f>'Analitika nastave'!Z160</f>
        <v>0</v>
      </c>
      <c r="Z159" s="204">
        <f>'Analitika nastave'!AA160</f>
        <v>0</v>
      </c>
      <c r="AA159" s="134" t="str">
        <f>'Analitika nastave'!AB160</f>
        <v>NE</v>
      </c>
      <c r="AB159" s="47">
        <f>'Analitika nastave'!AC160</f>
        <v>0</v>
      </c>
      <c r="AC159" s="48">
        <f>'Analitika nastave'!AD160</f>
        <v>0</v>
      </c>
      <c r="AD159" s="48">
        <f>'Analitika nastave'!AE160</f>
        <v>0</v>
      </c>
      <c r="AE159" s="48">
        <f>'Analitika nastave'!AF160</f>
        <v>0</v>
      </c>
      <c r="AF159" s="204">
        <f>'Analitika nastave'!AG160</f>
        <v>0</v>
      </c>
      <c r="AG159" s="134" t="str">
        <f>'Analitika nastave'!AH160</f>
        <v>NE</v>
      </c>
      <c r="AH159" s="47">
        <f>'Analitika nastave'!AI160</f>
        <v>0</v>
      </c>
      <c r="AI159" s="48">
        <f>'Analitika nastave'!AJ160</f>
        <v>0</v>
      </c>
      <c r="AJ159" s="48">
        <f>'Analitika nastave'!AK160</f>
        <v>0</v>
      </c>
      <c r="AK159" s="48">
        <f>'Analitika nastave'!AL160</f>
        <v>0</v>
      </c>
      <c r="AL159" s="204">
        <f>'Analitika nastave'!AM160</f>
        <v>0</v>
      </c>
      <c r="AM159" s="134" t="str">
        <f>'Analitika nastave'!AN160</f>
        <v>NE</v>
      </c>
      <c r="AN159" s="47">
        <f>'Analitika nastave'!AO160</f>
        <v>0</v>
      </c>
      <c r="AO159" s="48">
        <f>'Analitika nastave'!AP160</f>
        <v>0</v>
      </c>
      <c r="AP159" s="48">
        <f>'Analitika nastave'!AQ160</f>
        <v>0</v>
      </c>
      <c r="AQ159" s="48">
        <f>'Analitika nastave'!AR160</f>
        <v>0</v>
      </c>
      <c r="AR159" s="204">
        <f>'Analitika nastave'!AS160</f>
        <v>0</v>
      </c>
      <c r="AS159" s="134" t="str">
        <f>'Analitika nastave'!AT160</f>
        <v>NE</v>
      </c>
      <c r="AT159" s="217">
        <f>'Analitika nastave'!AU160</f>
        <v>0</v>
      </c>
    </row>
    <row r="160" spans="1:46" ht="15.75" thickBot="1" x14ac:dyDescent="0.3">
      <c r="A160" s="222"/>
      <c r="B160" s="224"/>
      <c r="C160" s="51" t="str">
        <f>'Analitika nastave'!D161</f>
        <v>P</v>
      </c>
      <c r="D160" s="52">
        <f>'Analitika nastave'!E161</f>
        <v>0</v>
      </c>
      <c r="E160" s="52">
        <f>'Analitika nastave'!F161</f>
        <v>0</v>
      </c>
      <c r="F160" s="52">
        <f>'Analitika nastave'!G161</f>
        <v>0</v>
      </c>
      <c r="G160" s="52">
        <f>'Analitika nastave'!H161</f>
        <v>0</v>
      </c>
      <c r="H160" s="205"/>
      <c r="I160" s="206"/>
      <c r="J160" s="53">
        <f>'Analitika nastave'!K161</f>
        <v>0</v>
      </c>
      <c r="K160" s="52">
        <f>'Analitika nastave'!L161</f>
        <v>0</v>
      </c>
      <c r="L160" s="52">
        <f>'Analitika nastave'!M161</f>
        <v>0</v>
      </c>
      <c r="M160" s="52">
        <f>'Analitika nastave'!N161</f>
        <v>0</v>
      </c>
      <c r="N160" s="205"/>
      <c r="O160" s="206"/>
      <c r="P160" s="53">
        <f>'Analitika nastave'!Q161</f>
        <v>0</v>
      </c>
      <c r="Q160" s="52">
        <f>'Analitika nastave'!R161</f>
        <v>0</v>
      </c>
      <c r="R160" s="52">
        <f>'Analitika nastave'!S161</f>
        <v>0</v>
      </c>
      <c r="S160" s="52">
        <f>'Analitika nastave'!T161</f>
        <v>0</v>
      </c>
      <c r="T160" s="205"/>
      <c r="U160" s="206"/>
      <c r="V160" s="53">
        <f>'Analitika nastave'!W161</f>
        <v>0</v>
      </c>
      <c r="W160" s="52">
        <f>'Analitika nastave'!X161</f>
        <v>0</v>
      </c>
      <c r="X160" s="52">
        <f>'Analitika nastave'!Y161</f>
        <v>0</v>
      </c>
      <c r="Y160" s="52">
        <f>'Analitika nastave'!Z161</f>
        <v>0</v>
      </c>
      <c r="Z160" s="205"/>
      <c r="AA160" s="206"/>
      <c r="AB160" s="53">
        <f>'Analitika nastave'!AC161</f>
        <v>0</v>
      </c>
      <c r="AC160" s="52">
        <f>'Analitika nastave'!AD161</f>
        <v>0</v>
      </c>
      <c r="AD160" s="52">
        <f>'Analitika nastave'!AE161</f>
        <v>0</v>
      </c>
      <c r="AE160" s="52">
        <f>'Analitika nastave'!AF161</f>
        <v>0</v>
      </c>
      <c r="AF160" s="207"/>
      <c r="AG160" s="206"/>
      <c r="AH160" s="53">
        <f>'Analitika nastave'!AI161</f>
        <v>0</v>
      </c>
      <c r="AI160" s="52">
        <f>'Analitika nastave'!AJ161</f>
        <v>0</v>
      </c>
      <c r="AJ160" s="52">
        <f>'Analitika nastave'!AK161</f>
        <v>0</v>
      </c>
      <c r="AK160" s="52">
        <f>'Analitika nastave'!AL161</f>
        <v>0</v>
      </c>
      <c r="AL160" s="207"/>
      <c r="AM160" s="206"/>
      <c r="AN160" s="53">
        <f>'Analitika nastave'!AO161</f>
        <v>0</v>
      </c>
      <c r="AO160" s="52">
        <f>'Analitika nastave'!AP161</f>
        <v>0</v>
      </c>
      <c r="AP160" s="52">
        <f>'Analitika nastave'!AQ161</f>
        <v>0</v>
      </c>
      <c r="AQ160" s="52">
        <f>'Analitika nastave'!AR161</f>
        <v>0</v>
      </c>
      <c r="AR160" s="207"/>
      <c r="AS160" s="206"/>
      <c r="AT160" s="218"/>
    </row>
    <row r="161" spans="1:46" x14ac:dyDescent="0.25">
      <c r="A161" s="221">
        <v>78</v>
      </c>
      <c r="B161" s="223">
        <f>'Analitika nastave'!C162</f>
        <v>0</v>
      </c>
      <c r="C161" s="46" t="str">
        <f>'Analitika nastave'!D162</f>
        <v>B</v>
      </c>
      <c r="D161" s="47">
        <f>'Analitika nastave'!E162</f>
        <v>0</v>
      </c>
      <c r="E161" s="48">
        <f>'Analitika nastave'!F162</f>
        <v>0</v>
      </c>
      <c r="F161" s="48">
        <f>'Analitika nastave'!G162</f>
        <v>0</v>
      </c>
      <c r="G161" s="48">
        <f>'Analitika nastave'!H162</f>
        <v>0</v>
      </c>
      <c r="H161" s="204">
        <f>'Analitika nastave'!I162</f>
        <v>0</v>
      </c>
      <c r="I161" s="134" t="str">
        <f>'Analitika nastave'!J162</f>
        <v>NE</v>
      </c>
      <c r="J161" s="47">
        <f>'Analitika nastave'!K162</f>
        <v>0</v>
      </c>
      <c r="K161" s="48">
        <f>'Analitika nastave'!L162</f>
        <v>0</v>
      </c>
      <c r="L161" s="48">
        <f>'Analitika nastave'!M162</f>
        <v>0</v>
      </c>
      <c r="M161" s="48">
        <f>'Analitika nastave'!N162</f>
        <v>0</v>
      </c>
      <c r="N161" s="204">
        <f>'Analitika nastave'!O162</f>
        <v>0</v>
      </c>
      <c r="O161" s="134" t="str">
        <f>'Analitika nastave'!P162</f>
        <v>NE</v>
      </c>
      <c r="P161" s="47">
        <f>'Analitika nastave'!Q162</f>
        <v>0</v>
      </c>
      <c r="Q161" s="48">
        <f>'Analitika nastave'!R162</f>
        <v>0</v>
      </c>
      <c r="R161" s="48">
        <f>'Analitika nastave'!S162</f>
        <v>0</v>
      </c>
      <c r="S161" s="48">
        <f>'Analitika nastave'!T162</f>
        <v>0</v>
      </c>
      <c r="T161" s="204">
        <f>'Analitika nastave'!U162</f>
        <v>0</v>
      </c>
      <c r="U161" s="134" t="str">
        <f>'Analitika nastave'!V162</f>
        <v>NE</v>
      </c>
      <c r="V161" s="47">
        <f>'Analitika nastave'!W162</f>
        <v>0</v>
      </c>
      <c r="W161" s="48">
        <f>'Analitika nastave'!X162</f>
        <v>0</v>
      </c>
      <c r="X161" s="48">
        <f>'Analitika nastave'!Y162</f>
        <v>0</v>
      </c>
      <c r="Y161" s="48">
        <f>'Analitika nastave'!Z162</f>
        <v>0</v>
      </c>
      <c r="Z161" s="204">
        <f>'Analitika nastave'!AA162</f>
        <v>0</v>
      </c>
      <c r="AA161" s="134" t="str">
        <f>'Analitika nastave'!AB162</f>
        <v>NE</v>
      </c>
      <c r="AB161" s="47">
        <f>'Analitika nastave'!AC162</f>
        <v>0</v>
      </c>
      <c r="AC161" s="48">
        <f>'Analitika nastave'!AD162</f>
        <v>0</v>
      </c>
      <c r="AD161" s="48">
        <f>'Analitika nastave'!AE162</f>
        <v>0</v>
      </c>
      <c r="AE161" s="48">
        <f>'Analitika nastave'!AF162</f>
        <v>0</v>
      </c>
      <c r="AF161" s="204">
        <f>'Analitika nastave'!AG162</f>
        <v>0</v>
      </c>
      <c r="AG161" s="134" t="str">
        <f>'Analitika nastave'!AH162</f>
        <v>NE</v>
      </c>
      <c r="AH161" s="47">
        <f>'Analitika nastave'!AI162</f>
        <v>0</v>
      </c>
      <c r="AI161" s="48">
        <f>'Analitika nastave'!AJ162</f>
        <v>0</v>
      </c>
      <c r="AJ161" s="48">
        <f>'Analitika nastave'!AK162</f>
        <v>0</v>
      </c>
      <c r="AK161" s="48">
        <f>'Analitika nastave'!AL162</f>
        <v>0</v>
      </c>
      <c r="AL161" s="204">
        <f>'Analitika nastave'!AM162</f>
        <v>0</v>
      </c>
      <c r="AM161" s="134" t="str">
        <f>'Analitika nastave'!AN162</f>
        <v>NE</v>
      </c>
      <c r="AN161" s="47">
        <f>'Analitika nastave'!AO162</f>
        <v>0</v>
      </c>
      <c r="AO161" s="48">
        <f>'Analitika nastave'!AP162</f>
        <v>0</v>
      </c>
      <c r="AP161" s="48">
        <f>'Analitika nastave'!AQ162</f>
        <v>0</v>
      </c>
      <c r="AQ161" s="48">
        <f>'Analitika nastave'!AR162</f>
        <v>0</v>
      </c>
      <c r="AR161" s="204">
        <f>'Analitika nastave'!AS162</f>
        <v>0</v>
      </c>
      <c r="AS161" s="134" t="str">
        <f>'Analitika nastave'!AT162</f>
        <v>NE</v>
      </c>
      <c r="AT161" s="217">
        <f>'Analitika nastave'!AU162</f>
        <v>0</v>
      </c>
    </row>
    <row r="162" spans="1:46" ht="15.75" thickBot="1" x14ac:dyDescent="0.3">
      <c r="A162" s="222"/>
      <c r="B162" s="224"/>
      <c r="C162" s="51" t="str">
        <f>'Analitika nastave'!D163</f>
        <v>P</v>
      </c>
      <c r="D162" s="52">
        <f>'Analitika nastave'!E163</f>
        <v>0</v>
      </c>
      <c r="E162" s="52">
        <f>'Analitika nastave'!F163</f>
        <v>0</v>
      </c>
      <c r="F162" s="52">
        <f>'Analitika nastave'!G163</f>
        <v>0</v>
      </c>
      <c r="G162" s="52">
        <f>'Analitika nastave'!H163</f>
        <v>0</v>
      </c>
      <c r="H162" s="205"/>
      <c r="I162" s="206"/>
      <c r="J162" s="53">
        <f>'Analitika nastave'!K163</f>
        <v>0</v>
      </c>
      <c r="K162" s="52">
        <f>'Analitika nastave'!L163</f>
        <v>0</v>
      </c>
      <c r="L162" s="52">
        <f>'Analitika nastave'!M163</f>
        <v>0</v>
      </c>
      <c r="M162" s="52">
        <f>'Analitika nastave'!N163</f>
        <v>0</v>
      </c>
      <c r="N162" s="205"/>
      <c r="O162" s="206"/>
      <c r="P162" s="53">
        <f>'Analitika nastave'!Q163</f>
        <v>0</v>
      </c>
      <c r="Q162" s="52">
        <f>'Analitika nastave'!R163</f>
        <v>0</v>
      </c>
      <c r="R162" s="52">
        <f>'Analitika nastave'!S163</f>
        <v>0</v>
      </c>
      <c r="S162" s="52">
        <f>'Analitika nastave'!T163</f>
        <v>0</v>
      </c>
      <c r="T162" s="205"/>
      <c r="U162" s="206"/>
      <c r="V162" s="53">
        <f>'Analitika nastave'!W163</f>
        <v>0</v>
      </c>
      <c r="W162" s="52">
        <f>'Analitika nastave'!X163</f>
        <v>0</v>
      </c>
      <c r="X162" s="52">
        <f>'Analitika nastave'!Y163</f>
        <v>0</v>
      </c>
      <c r="Y162" s="52">
        <f>'Analitika nastave'!Z163</f>
        <v>0</v>
      </c>
      <c r="Z162" s="205"/>
      <c r="AA162" s="206"/>
      <c r="AB162" s="53">
        <f>'Analitika nastave'!AC163</f>
        <v>0</v>
      </c>
      <c r="AC162" s="52">
        <f>'Analitika nastave'!AD163</f>
        <v>0</v>
      </c>
      <c r="AD162" s="52">
        <f>'Analitika nastave'!AE163</f>
        <v>0</v>
      </c>
      <c r="AE162" s="52">
        <f>'Analitika nastave'!AF163</f>
        <v>0</v>
      </c>
      <c r="AF162" s="207"/>
      <c r="AG162" s="206"/>
      <c r="AH162" s="53">
        <f>'Analitika nastave'!AI163</f>
        <v>0</v>
      </c>
      <c r="AI162" s="52">
        <f>'Analitika nastave'!AJ163</f>
        <v>0</v>
      </c>
      <c r="AJ162" s="52">
        <f>'Analitika nastave'!AK163</f>
        <v>0</v>
      </c>
      <c r="AK162" s="52">
        <f>'Analitika nastave'!AL163</f>
        <v>0</v>
      </c>
      <c r="AL162" s="207"/>
      <c r="AM162" s="206"/>
      <c r="AN162" s="53">
        <f>'Analitika nastave'!AO163</f>
        <v>0</v>
      </c>
      <c r="AO162" s="52">
        <f>'Analitika nastave'!AP163</f>
        <v>0</v>
      </c>
      <c r="AP162" s="52">
        <f>'Analitika nastave'!AQ163</f>
        <v>0</v>
      </c>
      <c r="AQ162" s="52">
        <f>'Analitika nastave'!AR163</f>
        <v>0</v>
      </c>
      <c r="AR162" s="207"/>
      <c r="AS162" s="206"/>
      <c r="AT162" s="218"/>
    </row>
    <row r="163" spans="1:46" x14ac:dyDescent="0.25">
      <c r="A163" s="221">
        <v>79</v>
      </c>
      <c r="B163" s="223">
        <f>'Analitika nastave'!C164</f>
        <v>0</v>
      </c>
      <c r="C163" s="46" t="str">
        <f>'Analitika nastave'!D164</f>
        <v>B</v>
      </c>
      <c r="D163" s="47">
        <f>'Analitika nastave'!E164</f>
        <v>0</v>
      </c>
      <c r="E163" s="48">
        <f>'Analitika nastave'!F164</f>
        <v>0</v>
      </c>
      <c r="F163" s="48">
        <f>'Analitika nastave'!G164</f>
        <v>0</v>
      </c>
      <c r="G163" s="48">
        <f>'Analitika nastave'!H164</f>
        <v>0</v>
      </c>
      <c r="H163" s="204">
        <f>'Analitika nastave'!I164</f>
        <v>0</v>
      </c>
      <c r="I163" s="134" t="str">
        <f>'Analitika nastave'!J164</f>
        <v>NE</v>
      </c>
      <c r="J163" s="47">
        <f>'Analitika nastave'!K164</f>
        <v>0</v>
      </c>
      <c r="K163" s="48">
        <f>'Analitika nastave'!L164</f>
        <v>0</v>
      </c>
      <c r="L163" s="48">
        <f>'Analitika nastave'!M164</f>
        <v>0</v>
      </c>
      <c r="M163" s="48">
        <f>'Analitika nastave'!N164</f>
        <v>0</v>
      </c>
      <c r="N163" s="204">
        <f>'Analitika nastave'!O164</f>
        <v>0</v>
      </c>
      <c r="O163" s="134" t="str">
        <f>'Analitika nastave'!P164</f>
        <v>NE</v>
      </c>
      <c r="P163" s="47">
        <f>'Analitika nastave'!Q164</f>
        <v>0</v>
      </c>
      <c r="Q163" s="48">
        <f>'Analitika nastave'!R164</f>
        <v>0</v>
      </c>
      <c r="R163" s="48">
        <f>'Analitika nastave'!S164</f>
        <v>0</v>
      </c>
      <c r="S163" s="48">
        <f>'Analitika nastave'!T164</f>
        <v>0</v>
      </c>
      <c r="T163" s="204">
        <f>'Analitika nastave'!U164</f>
        <v>0</v>
      </c>
      <c r="U163" s="134" t="str">
        <f>'Analitika nastave'!V164</f>
        <v>NE</v>
      </c>
      <c r="V163" s="47">
        <f>'Analitika nastave'!W164</f>
        <v>0</v>
      </c>
      <c r="W163" s="48">
        <f>'Analitika nastave'!X164</f>
        <v>0</v>
      </c>
      <c r="X163" s="48">
        <f>'Analitika nastave'!Y164</f>
        <v>0</v>
      </c>
      <c r="Y163" s="48">
        <f>'Analitika nastave'!Z164</f>
        <v>0</v>
      </c>
      <c r="Z163" s="204">
        <f>'Analitika nastave'!AA164</f>
        <v>0</v>
      </c>
      <c r="AA163" s="134" t="str">
        <f>'Analitika nastave'!AB164</f>
        <v>NE</v>
      </c>
      <c r="AB163" s="47">
        <f>'Analitika nastave'!AC164</f>
        <v>0</v>
      </c>
      <c r="AC163" s="48">
        <f>'Analitika nastave'!AD164</f>
        <v>0</v>
      </c>
      <c r="AD163" s="48">
        <f>'Analitika nastave'!AE164</f>
        <v>0</v>
      </c>
      <c r="AE163" s="48">
        <f>'Analitika nastave'!AF164</f>
        <v>0</v>
      </c>
      <c r="AF163" s="204">
        <f>'Analitika nastave'!AG164</f>
        <v>0</v>
      </c>
      <c r="AG163" s="134" t="str">
        <f>'Analitika nastave'!AH164</f>
        <v>NE</v>
      </c>
      <c r="AH163" s="47">
        <f>'Analitika nastave'!AI164</f>
        <v>0</v>
      </c>
      <c r="AI163" s="48">
        <f>'Analitika nastave'!AJ164</f>
        <v>0</v>
      </c>
      <c r="AJ163" s="48">
        <f>'Analitika nastave'!AK164</f>
        <v>0</v>
      </c>
      <c r="AK163" s="48">
        <f>'Analitika nastave'!AL164</f>
        <v>0</v>
      </c>
      <c r="AL163" s="204">
        <f>'Analitika nastave'!AM164</f>
        <v>0</v>
      </c>
      <c r="AM163" s="134" t="str">
        <f>'Analitika nastave'!AN164</f>
        <v>NE</v>
      </c>
      <c r="AN163" s="47">
        <f>'Analitika nastave'!AO164</f>
        <v>0</v>
      </c>
      <c r="AO163" s="48">
        <f>'Analitika nastave'!AP164</f>
        <v>0</v>
      </c>
      <c r="AP163" s="48">
        <f>'Analitika nastave'!AQ164</f>
        <v>0</v>
      </c>
      <c r="AQ163" s="48">
        <f>'Analitika nastave'!AR164</f>
        <v>0</v>
      </c>
      <c r="AR163" s="204">
        <f>'Analitika nastave'!AS164</f>
        <v>0</v>
      </c>
      <c r="AS163" s="134" t="str">
        <f>'Analitika nastave'!AT164</f>
        <v>NE</v>
      </c>
      <c r="AT163" s="217">
        <f>'Analitika nastave'!AU164</f>
        <v>0</v>
      </c>
    </row>
    <row r="164" spans="1:46" ht="15.75" thickBot="1" x14ac:dyDescent="0.3">
      <c r="A164" s="222"/>
      <c r="B164" s="224"/>
      <c r="C164" s="51" t="str">
        <f>'Analitika nastave'!D165</f>
        <v>P</v>
      </c>
      <c r="D164" s="52">
        <f>'Analitika nastave'!E165</f>
        <v>0</v>
      </c>
      <c r="E164" s="52">
        <f>'Analitika nastave'!F165</f>
        <v>0</v>
      </c>
      <c r="F164" s="52">
        <f>'Analitika nastave'!G165</f>
        <v>0</v>
      </c>
      <c r="G164" s="52">
        <f>'Analitika nastave'!H165</f>
        <v>0</v>
      </c>
      <c r="H164" s="205"/>
      <c r="I164" s="206"/>
      <c r="J164" s="53">
        <f>'Analitika nastave'!K165</f>
        <v>0</v>
      </c>
      <c r="K164" s="52">
        <f>'Analitika nastave'!L165</f>
        <v>0</v>
      </c>
      <c r="L164" s="52">
        <f>'Analitika nastave'!M165</f>
        <v>0</v>
      </c>
      <c r="M164" s="52">
        <f>'Analitika nastave'!N165</f>
        <v>0</v>
      </c>
      <c r="N164" s="205"/>
      <c r="O164" s="206"/>
      <c r="P164" s="53">
        <f>'Analitika nastave'!Q165</f>
        <v>0</v>
      </c>
      <c r="Q164" s="52">
        <f>'Analitika nastave'!R165</f>
        <v>0</v>
      </c>
      <c r="R164" s="52">
        <f>'Analitika nastave'!S165</f>
        <v>0</v>
      </c>
      <c r="S164" s="52">
        <f>'Analitika nastave'!T165</f>
        <v>0</v>
      </c>
      <c r="T164" s="205"/>
      <c r="U164" s="206"/>
      <c r="V164" s="53">
        <f>'Analitika nastave'!W165</f>
        <v>0</v>
      </c>
      <c r="W164" s="52">
        <f>'Analitika nastave'!X165</f>
        <v>0</v>
      </c>
      <c r="X164" s="52">
        <f>'Analitika nastave'!Y165</f>
        <v>0</v>
      </c>
      <c r="Y164" s="52">
        <f>'Analitika nastave'!Z165</f>
        <v>0</v>
      </c>
      <c r="Z164" s="205"/>
      <c r="AA164" s="206"/>
      <c r="AB164" s="53">
        <f>'Analitika nastave'!AC165</f>
        <v>0</v>
      </c>
      <c r="AC164" s="52">
        <f>'Analitika nastave'!AD165</f>
        <v>0</v>
      </c>
      <c r="AD164" s="52">
        <f>'Analitika nastave'!AE165</f>
        <v>0</v>
      </c>
      <c r="AE164" s="52">
        <f>'Analitika nastave'!AF165</f>
        <v>0</v>
      </c>
      <c r="AF164" s="207"/>
      <c r="AG164" s="206"/>
      <c r="AH164" s="53">
        <f>'Analitika nastave'!AI165</f>
        <v>0</v>
      </c>
      <c r="AI164" s="52">
        <f>'Analitika nastave'!AJ165</f>
        <v>0</v>
      </c>
      <c r="AJ164" s="52">
        <f>'Analitika nastave'!AK165</f>
        <v>0</v>
      </c>
      <c r="AK164" s="52">
        <f>'Analitika nastave'!AL165</f>
        <v>0</v>
      </c>
      <c r="AL164" s="207"/>
      <c r="AM164" s="206"/>
      <c r="AN164" s="53">
        <f>'Analitika nastave'!AO165</f>
        <v>0</v>
      </c>
      <c r="AO164" s="52">
        <f>'Analitika nastave'!AP165</f>
        <v>0</v>
      </c>
      <c r="AP164" s="52">
        <f>'Analitika nastave'!AQ165</f>
        <v>0</v>
      </c>
      <c r="AQ164" s="52">
        <f>'Analitika nastave'!AR165</f>
        <v>0</v>
      </c>
      <c r="AR164" s="207"/>
      <c r="AS164" s="206"/>
      <c r="AT164" s="218"/>
    </row>
    <row r="165" spans="1:46" x14ac:dyDescent="0.25">
      <c r="A165" s="221">
        <v>80</v>
      </c>
      <c r="B165" s="223">
        <f>'Analitika nastave'!C166</f>
        <v>0</v>
      </c>
      <c r="C165" s="46" t="str">
        <f>'Analitika nastave'!D166</f>
        <v>B</v>
      </c>
      <c r="D165" s="47">
        <f>'Analitika nastave'!E166</f>
        <v>0</v>
      </c>
      <c r="E165" s="48">
        <f>'Analitika nastave'!F166</f>
        <v>0</v>
      </c>
      <c r="F165" s="48">
        <f>'Analitika nastave'!G166</f>
        <v>0</v>
      </c>
      <c r="G165" s="48">
        <f>'Analitika nastave'!H166</f>
        <v>0</v>
      </c>
      <c r="H165" s="204">
        <f>'Analitika nastave'!I166</f>
        <v>0</v>
      </c>
      <c r="I165" s="134" t="str">
        <f>'Analitika nastave'!J166</f>
        <v>NE</v>
      </c>
      <c r="J165" s="47">
        <f>'Analitika nastave'!K166</f>
        <v>0</v>
      </c>
      <c r="K165" s="48">
        <f>'Analitika nastave'!L166</f>
        <v>0</v>
      </c>
      <c r="L165" s="48">
        <f>'Analitika nastave'!M166</f>
        <v>0</v>
      </c>
      <c r="M165" s="48">
        <f>'Analitika nastave'!N166</f>
        <v>0</v>
      </c>
      <c r="N165" s="204">
        <f>'Analitika nastave'!O166</f>
        <v>0</v>
      </c>
      <c r="O165" s="134" t="str">
        <f>'Analitika nastave'!P166</f>
        <v>NE</v>
      </c>
      <c r="P165" s="47">
        <f>'Analitika nastave'!Q166</f>
        <v>0</v>
      </c>
      <c r="Q165" s="48">
        <f>'Analitika nastave'!R166</f>
        <v>0</v>
      </c>
      <c r="R165" s="48">
        <f>'Analitika nastave'!S166</f>
        <v>0</v>
      </c>
      <c r="S165" s="48">
        <f>'Analitika nastave'!T166</f>
        <v>0</v>
      </c>
      <c r="T165" s="204">
        <f>'Analitika nastave'!U166</f>
        <v>0</v>
      </c>
      <c r="U165" s="134" t="str">
        <f>'Analitika nastave'!V166</f>
        <v>NE</v>
      </c>
      <c r="V165" s="47">
        <f>'Analitika nastave'!W166</f>
        <v>0</v>
      </c>
      <c r="W165" s="48">
        <f>'Analitika nastave'!X166</f>
        <v>0</v>
      </c>
      <c r="X165" s="48">
        <f>'Analitika nastave'!Y166</f>
        <v>0</v>
      </c>
      <c r="Y165" s="48">
        <f>'Analitika nastave'!Z166</f>
        <v>0</v>
      </c>
      <c r="Z165" s="204">
        <f>'Analitika nastave'!AA166</f>
        <v>0</v>
      </c>
      <c r="AA165" s="134" t="str">
        <f>'Analitika nastave'!AB166</f>
        <v>NE</v>
      </c>
      <c r="AB165" s="47">
        <f>'Analitika nastave'!AC166</f>
        <v>0</v>
      </c>
      <c r="AC165" s="48">
        <f>'Analitika nastave'!AD166</f>
        <v>0</v>
      </c>
      <c r="AD165" s="48">
        <f>'Analitika nastave'!AE166</f>
        <v>0</v>
      </c>
      <c r="AE165" s="48">
        <f>'Analitika nastave'!AF166</f>
        <v>0</v>
      </c>
      <c r="AF165" s="204">
        <f>'Analitika nastave'!AG166</f>
        <v>0</v>
      </c>
      <c r="AG165" s="134" t="str">
        <f>'Analitika nastave'!AH166</f>
        <v>NE</v>
      </c>
      <c r="AH165" s="47">
        <f>'Analitika nastave'!AI166</f>
        <v>0</v>
      </c>
      <c r="AI165" s="48">
        <f>'Analitika nastave'!AJ166</f>
        <v>0</v>
      </c>
      <c r="AJ165" s="48">
        <f>'Analitika nastave'!AK166</f>
        <v>0</v>
      </c>
      <c r="AK165" s="48">
        <f>'Analitika nastave'!AL166</f>
        <v>0</v>
      </c>
      <c r="AL165" s="204">
        <f>'Analitika nastave'!AM166</f>
        <v>0</v>
      </c>
      <c r="AM165" s="134" t="str">
        <f>'Analitika nastave'!AN166</f>
        <v>NE</v>
      </c>
      <c r="AN165" s="47">
        <f>'Analitika nastave'!AO166</f>
        <v>0</v>
      </c>
      <c r="AO165" s="48">
        <f>'Analitika nastave'!AP166</f>
        <v>0</v>
      </c>
      <c r="AP165" s="48">
        <f>'Analitika nastave'!AQ166</f>
        <v>0</v>
      </c>
      <c r="AQ165" s="48">
        <f>'Analitika nastave'!AR166</f>
        <v>0</v>
      </c>
      <c r="AR165" s="204">
        <f>'Analitika nastave'!AS166</f>
        <v>0</v>
      </c>
      <c r="AS165" s="134" t="str">
        <f>'Analitika nastave'!AT166</f>
        <v>NE</v>
      </c>
      <c r="AT165" s="217">
        <f>'Analitika nastave'!AU166</f>
        <v>0</v>
      </c>
    </row>
    <row r="166" spans="1:46" ht="15.75" thickBot="1" x14ac:dyDescent="0.3">
      <c r="A166" s="222"/>
      <c r="B166" s="224"/>
      <c r="C166" s="51" t="str">
        <f>'Analitika nastave'!D167</f>
        <v>P</v>
      </c>
      <c r="D166" s="52">
        <f>'Analitika nastave'!E167</f>
        <v>0</v>
      </c>
      <c r="E166" s="52">
        <f>'Analitika nastave'!F167</f>
        <v>0</v>
      </c>
      <c r="F166" s="52">
        <f>'Analitika nastave'!G167</f>
        <v>0</v>
      </c>
      <c r="G166" s="52">
        <f>'Analitika nastave'!H167</f>
        <v>0</v>
      </c>
      <c r="H166" s="205"/>
      <c r="I166" s="206"/>
      <c r="J166" s="53">
        <f>'Analitika nastave'!K167</f>
        <v>0</v>
      </c>
      <c r="K166" s="52">
        <f>'Analitika nastave'!L167</f>
        <v>0</v>
      </c>
      <c r="L166" s="52">
        <f>'Analitika nastave'!M167</f>
        <v>0</v>
      </c>
      <c r="M166" s="52">
        <f>'Analitika nastave'!N167</f>
        <v>0</v>
      </c>
      <c r="N166" s="205"/>
      <c r="O166" s="206"/>
      <c r="P166" s="53">
        <f>'Analitika nastave'!Q167</f>
        <v>0</v>
      </c>
      <c r="Q166" s="52">
        <f>'Analitika nastave'!R167</f>
        <v>0</v>
      </c>
      <c r="R166" s="52">
        <f>'Analitika nastave'!S167</f>
        <v>0</v>
      </c>
      <c r="S166" s="52">
        <f>'Analitika nastave'!T167</f>
        <v>0</v>
      </c>
      <c r="T166" s="205"/>
      <c r="U166" s="206"/>
      <c r="V166" s="53">
        <f>'Analitika nastave'!W167</f>
        <v>0</v>
      </c>
      <c r="W166" s="52">
        <f>'Analitika nastave'!X167</f>
        <v>0</v>
      </c>
      <c r="X166" s="52">
        <f>'Analitika nastave'!Y167</f>
        <v>0</v>
      </c>
      <c r="Y166" s="52">
        <f>'Analitika nastave'!Z167</f>
        <v>0</v>
      </c>
      <c r="Z166" s="205"/>
      <c r="AA166" s="206"/>
      <c r="AB166" s="53">
        <f>'Analitika nastave'!AC167</f>
        <v>0</v>
      </c>
      <c r="AC166" s="52">
        <f>'Analitika nastave'!AD167</f>
        <v>0</v>
      </c>
      <c r="AD166" s="52">
        <f>'Analitika nastave'!AE167</f>
        <v>0</v>
      </c>
      <c r="AE166" s="52">
        <f>'Analitika nastave'!AF167</f>
        <v>0</v>
      </c>
      <c r="AF166" s="207"/>
      <c r="AG166" s="206"/>
      <c r="AH166" s="53">
        <f>'Analitika nastave'!AI167</f>
        <v>0</v>
      </c>
      <c r="AI166" s="52">
        <f>'Analitika nastave'!AJ167</f>
        <v>0</v>
      </c>
      <c r="AJ166" s="52">
        <f>'Analitika nastave'!AK167</f>
        <v>0</v>
      </c>
      <c r="AK166" s="52">
        <f>'Analitika nastave'!AL167</f>
        <v>0</v>
      </c>
      <c r="AL166" s="207"/>
      <c r="AM166" s="206"/>
      <c r="AN166" s="53">
        <f>'Analitika nastave'!AO167</f>
        <v>0</v>
      </c>
      <c r="AO166" s="52">
        <f>'Analitika nastave'!AP167</f>
        <v>0</v>
      </c>
      <c r="AP166" s="52">
        <f>'Analitika nastave'!AQ167</f>
        <v>0</v>
      </c>
      <c r="AQ166" s="52">
        <f>'Analitika nastave'!AR167</f>
        <v>0</v>
      </c>
      <c r="AR166" s="207"/>
      <c r="AS166" s="206"/>
      <c r="AT166" s="218"/>
    </row>
    <row r="167" spans="1:46" x14ac:dyDescent="0.25">
      <c r="A167" s="221">
        <v>81</v>
      </c>
      <c r="B167" s="223">
        <f>'Analitika nastave'!C168</f>
        <v>0</v>
      </c>
      <c r="C167" s="46" t="str">
        <f>'Analitika nastave'!D168</f>
        <v>B</v>
      </c>
      <c r="D167" s="47">
        <f>'Analitika nastave'!E168</f>
        <v>0</v>
      </c>
      <c r="E167" s="48">
        <f>'Analitika nastave'!F168</f>
        <v>0</v>
      </c>
      <c r="F167" s="48">
        <f>'Analitika nastave'!G168</f>
        <v>0</v>
      </c>
      <c r="G167" s="48">
        <f>'Analitika nastave'!H168</f>
        <v>0</v>
      </c>
      <c r="H167" s="204">
        <f>'Analitika nastave'!I168</f>
        <v>0</v>
      </c>
      <c r="I167" s="134" t="str">
        <f>'Analitika nastave'!J168</f>
        <v>NE</v>
      </c>
      <c r="J167" s="47">
        <f>'Analitika nastave'!K168</f>
        <v>0</v>
      </c>
      <c r="K167" s="48">
        <f>'Analitika nastave'!L168</f>
        <v>0</v>
      </c>
      <c r="L167" s="48">
        <f>'Analitika nastave'!M168</f>
        <v>0</v>
      </c>
      <c r="M167" s="48">
        <f>'Analitika nastave'!N168</f>
        <v>0</v>
      </c>
      <c r="N167" s="204">
        <f>'Analitika nastave'!O168</f>
        <v>0</v>
      </c>
      <c r="O167" s="134" t="str">
        <f>'Analitika nastave'!P168</f>
        <v>NE</v>
      </c>
      <c r="P167" s="47">
        <f>'Analitika nastave'!Q168</f>
        <v>0</v>
      </c>
      <c r="Q167" s="48">
        <f>'Analitika nastave'!R168</f>
        <v>0</v>
      </c>
      <c r="R167" s="48">
        <f>'Analitika nastave'!S168</f>
        <v>0</v>
      </c>
      <c r="S167" s="48">
        <f>'Analitika nastave'!T168</f>
        <v>0</v>
      </c>
      <c r="T167" s="204">
        <f>'Analitika nastave'!U168</f>
        <v>0</v>
      </c>
      <c r="U167" s="134" t="str">
        <f>'Analitika nastave'!V168</f>
        <v>NE</v>
      </c>
      <c r="V167" s="47">
        <f>'Analitika nastave'!W168</f>
        <v>0</v>
      </c>
      <c r="W167" s="48">
        <f>'Analitika nastave'!X168</f>
        <v>0</v>
      </c>
      <c r="X167" s="48">
        <f>'Analitika nastave'!Y168</f>
        <v>0</v>
      </c>
      <c r="Y167" s="48">
        <f>'Analitika nastave'!Z168</f>
        <v>0</v>
      </c>
      <c r="Z167" s="204">
        <f>'Analitika nastave'!AA168</f>
        <v>0</v>
      </c>
      <c r="AA167" s="134" t="str">
        <f>'Analitika nastave'!AB168</f>
        <v>NE</v>
      </c>
      <c r="AB167" s="47">
        <f>'Analitika nastave'!AC168</f>
        <v>0</v>
      </c>
      <c r="AC167" s="48">
        <f>'Analitika nastave'!AD168</f>
        <v>0</v>
      </c>
      <c r="AD167" s="48">
        <f>'Analitika nastave'!AE168</f>
        <v>0</v>
      </c>
      <c r="AE167" s="48">
        <f>'Analitika nastave'!AF168</f>
        <v>0</v>
      </c>
      <c r="AF167" s="204">
        <f>'Analitika nastave'!AG168</f>
        <v>0</v>
      </c>
      <c r="AG167" s="134" t="str">
        <f>'Analitika nastave'!AH168</f>
        <v>NE</v>
      </c>
      <c r="AH167" s="47">
        <f>'Analitika nastave'!AI168</f>
        <v>0</v>
      </c>
      <c r="AI167" s="48">
        <f>'Analitika nastave'!AJ168</f>
        <v>0</v>
      </c>
      <c r="AJ167" s="48">
        <f>'Analitika nastave'!AK168</f>
        <v>0</v>
      </c>
      <c r="AK167" s="48">
        <f>'Analitika nastave'!AL168</f>
        <v>0</v>
      </c>
      <c r="AL167" s="204">
        <f>'Analitika nastave'!AM168</f>
        <v>0</v>
      </c>
      <c r="AM167" s="134" t="str">
        <f>'Analitika nastave'!AN168</f>
        <v>NE</v>
      </c>
      <c r="AN167" s="47">
        <f>'Analitika nastave'!AO168</f>
        <v>0</v>
      </c>
      <c r="AO167" s="48">
        <f>'Analitika nastave'!AP168</f>
        <v>0</v>
      </c>
      <c r="AP167" s="48">
        <f>'Analitika nastave'!AQ168</f>
        <v>0</v>
      </c>
      <c r="AQ167" s="48">
        <f>'Analitika nastave'!AR168</f>
        <v>0</v>
      </c>
      <c r="AR167" s="204">
        <f>'Analitika nastave'!AS168</f>
        <v>0</v>
      </c>
      <c r="AS167" s="134" t="str">
        <f>'Analitika nastave'!AT168</f>
        <v>NE</v>
      </c>
      <c r="AT167" s="217">
        <f>'Analitika nastave'!AU168</f>
        <v>0</v>
      </c>
    </row>
    <row r="168" spans="1:46" ht="15.75" thickBot="1" x14ac:dyDescent="0.3">
      <c r="A168" s="222"/>
      <c r="B168" s="224"/>
      <c r="C168" s="51" t="str">
        <f>'Analitika nastave'!D169</f>
        <v>P</v>
      </c>
      <c r="D168" s="52">
        <f>'Analitika nastave'!E169</f>
        <v>0</v>
      </c>
      <c r="E168" s="52">
        <f>'Analitika nastave'!F169</f>
        <v>0</v>
      </c>
      <c r="F168" s="52">
        <f>'Analitika nastave'!G169</f>
        <v>0</v>
      </c>
      <c r="G168" s="52">
        <f>'Analitika nastave'!H169</f>
        <v>0</v>
      </c>
      <c r="H168" s="205"/>
      <c r="I168" s="206"/>
      <c r="J168" s="53">
        <f>'Analitika nastave'!K169</f>
        <v>0</v>
      </c>
      <c r="K168" s="52">
        <f>'Analitika nastave'!L169</f>
        <v>0</v>
      </c>
      <c r="L168" s="52">
        <f>'Analitika nastave'!M169</f>
        <v>0</v>
      </c>
      <c r="M168" s="52">
        <f>'Analitika nastave'!N169</f>
        <v>0</v>
      </c>
      <c r="N168" s="205"/>
      <c r="O168" s="206"/>
      <c r="P168" s="53">
        <f>'Analitika nastave'!Q169</f>
        <v>0</v>
      </c>
      <c r="Q168" s="52">
        <f>'Analitika nastave'!R169</f>
        <v>0</v>
      </c>
      <c r="R168" s="52">
        <f>'Analitika nastave'!S169</f>
        <v>0</v>
      </c>
      <c r="S168" s="52">
        <f>'Analitika nastave'!T169</f>
        <v>0</v>
      </c>
      <c r="T168" s="205"/>
      <c r="U168" s="206"/>
      <c r="V168" s="53">
        <f>'Analitika nastave'!W169</f>
        <v>0</v>
      </c>
      <c r="W168" s="52">
        <f>'Analitika nastave'!X169</f>
        <v>0</v>
      </c>
      <c r="X168" s="52">
        <f>'Analitika nastave'!Y169</f>
        <v>0</v>
      </c>
      <c r="Y168" s="52">
        <f>'Analitika nastave'!Z169</f>
        <v>0</v>
      </c>
      <c r="Z168" s="205"/>
      <c r="AA168" s="206"/>
      <c r="AB168" s="53">
        <f>'Analitika nastave'!AC169</f>
        <v>0</v>
      </c>
      <c r="AC168" s="52">
        <f>'Analitika nastave'!AD169</f>
        <v>0</v>
      </c>
      <c r="AD168" s="52">
        <f>'Analitika nastave'!AE169</f>
        <v>0</v>
      </c>
      <c r="AE168" s="52">
        <f>'Analitika nastave'!AF169</f>
        <v>0</v>
      </c>
      <c r="AF168" s="207"/>
      <c r="AG168" s="206"/>
      <c r="AH168" s="53">
        <f>'Analitika nastave'!AI169</f>
        <v>0</v>
      </c>
      <c r="AI168" s="52">
        <f>'Analitika nastave'!AJ169</f>
        <v>0</v>
      </c>
      <c r="AJ168" s="52">
        <f>'Analitika nastave'!AK169</f>
        <v>0</v>
      </c>
      <c r="AK168" s="52">
        <f>'Analitika nastave'!AL169</f>
        <v>0</v>
      </c>
      <c r="AL168" s="207"/>
      <c r="AM168" s="206"/>
      <c r="AN168" s="53">
        <f>'Analitika nastave'!AO169</f>
        <v>0</v>
      </c>
      <c r="AO168" s="52">
        <f>'Analitika nastave'!AP169</f>
        <v>0</v>
      </c>
      <c r="AP168" s="52">
        <f>'Analitika nastave'!AQ169</f>
        <v>0</v>
      </c>
      <c r="AQ168" s="52">
        <f>'Analitika nastave'!AR169</f>
        <v>0</v>
      </c>
      <c r="AR168" s="207"/>
      <c r="AS168" s="206"/>
      <c r="AT168" s="218"/>
    </row>
    <row r="169" spans="1:46" x14ac:dyDescent="0.25">
      <c r="A169" s="221">
        <v>82</v>
      </c>
      <c r="B169" s="223">
        <f>'Analitika nastave'!C170</f>
        <v>0</v>
      </c>
      <c r="C169" s="46" t="str">
        <f>'Analitika nastave'!D170</f>
        <v>B</v>
      </c>
      <c r="D169" s="47">
        <f>'Analitika nastave'!E170</f>
        <v>0</v>
      </c>
      <c r="E169" s="48">
        <f>'Analitika nastave'!F170</f>
        <v>0</v>
      </c>
      <c r="F169" s="48">
        <f>'Analitika nastave'!G170</f>
        <v>0</v>
      </c>
      <c r="G169" s="48">
        <f>'Analitika nastave'!H170</f>
        <v>0</v>
      </c>
      <c r="H169" s="204">
        <f>'Analitika nastave'!I170</f>
        <v>0</v>
      </c>
      <c r="I169" s="134" t="str">
        <f>'Analitika nastave'!J170</f>
        <v>NE</v>
      </c>
      <c r="J169" s="47">
        <f>'Analitika nastave'!K170</f>
        <v>0</v>
      </c>
      <c r="K169" s="48">
        <f>'Analitika nastave'!L170</f>
        <v>0</v>
      </c>
      <c r="L169" s="48">
        <f>'Analitika nastave'!M170</f>
        <v>0</v>
      </c>
      <c r="M169" s="48">
        <f>'Analitika nastave'!N170</f>
        <v>0</v>
      </c>
      <c r="N169" s="204">
        <f>'Analitika nastave'!O170</f>
        <v>0</v>
      </c>
      <c r="O169" s="134" t="str">
        <f>'Analitika nastave'!P170</f>
        <v>NE</v>
      </c>
      <c r="P169" s="47">
        <f>'Analitika nastave'!Q170</f>
        <v>0</v>
      </c>
      <c r="Q169" s="48">
        <f>'Analitika nastave'!R170</f>
        <v>0</v>
      </c>
      <c r="R169" s="48">
        <f>'Analitika nastave'!S170</f>
        <v>0</v>
      </c>
      <c r="S169" s="48">
        <f>'Analitika nastave'!T170</f>
        <v>0</v>
      </c>
      <c r="T169" s="204">
        <f>'Analitika nastave'!U170</f>
        <v>0</v>
      </c>
      <c r="U169" s="134" t="str">
        <f>'Analitika nastave'!V170</f>
        <v>NE</v>
      </c>
      <c r="V169" s="47">
        <f>'Analitika nastave'!W170</f>
        <v>0</v>
      </c>
      <c r="W169" s="48">
        <f>'Analitika nastave'!X170</f>
        <v>0</v>
      </c>
      <c r="X169" s="48">
        <f>'Analitika nastave'!Y170</f>
        <v>0</v>
      </c>
      <c r="Y169" s="48">
        <f>'Analitika nastave'!Z170</f>
        <v>0</v>
      </c>
      <c r="Z169" s="204">
        <f>'Analitika nastave'!AA170</f>
        <v>0</v>
      </c>
      <c r="AA169" s="134" t="str">
        <f>'Analitika nastave'!AB170</f>
        <v>NE</v>
      </c>
      <c r="AB169" s="47">
        <f>'Analitika nastave'!AC170</f>
        <v>0</v>
      </c>
      <c r="AC169" s="48">
        <f>'Analitika nastave'!AD170</f>
        <v>0</v>
      </c>
      <c r="AD169" s="48">
        <f>'Analitika nastave'!AE170</f>
        <v>0</v>
      </c>
      <c r="AE169" s="48">
        <f>'Analitika nastave'!AF170</f>
        <v>0</v>
      </c>
      <c r="AF169" s="204">
        <f>'Analitika nastave'!AG170</f>
        <v>0</v>
      </c>
      <c r="AG169" s="134" t="str">
        <f>'Analitika nastave'!AH170</f>
        <v>NE</v>
      </c>
      <c r="AH169" s="47">
        <f>'Analitika nastave'!AI170</f>
        <v>0</v>
      </c>
      <c r="AI169" s="48">
        <f>'Analitika nastave'!AJ170</f>
        <v>0</v>
      </c>
      <c r="AJ169" s="48">
        <f>'Analitika nastave'!AK170</f>
        <v>0</v>
      </c>
      <c r="AK169" s="48">
        <f>'Analitika nastave'!AL170</f>
        <v>0</v>
      </c>
      <c r="AL169" s="204">
        <f>'Analitika nastave'!AM170</f>
        <v>0</v>
      </c>
      <c r="AM169" s="134" t="str">
        <f>'Analitika nastave'!AN170</f>
        <v>NE</v>
      </c>
      <c r="AN169" s="47">
        <f>'Analitika nastave'!AO170</f>
        <v>0</v>
      </c>
      <c r="AO169" s="48">
        <f>'Analitika nastave'!AP170</f>
        <v>0</v>
      </c>
      <c r="AP169" s="48">
        <f>'Analitika nastave'!AQ170</f>
        <v>0</v>
      </c>
      <c r="AQ169" s="48">
        <f>'Analitika nastave'!AR170</f>
        <v>0</v>
      </c>
      <c r="AR169" s="204">
        <f>'Analitika nastave'!AS170</f>
        <v>0</v>
      </c>
      <c r="AS169" s="134" t="str">
        <f>'Analitika nastave'!AT170</f>
        <v>NE</v>
      </c>
      <c r="AT169" s="217">
        <f>'Analitika nastave'!AU170</f>
        <v>0</v>
      </c>
    </row>
    <row r="170" spans="1:46" ht="15.75" thickBot="1" x14ac:dyDescent="0.3">
      <c r="A170" s="222"/>
      <c r="B170" s="224"/>
      <c r="C170" s="51" t="str">
        <f>'Analitika nastave'!D171</f>
        <v>P</v>
      </c>
      <c r="D170" s="52">
        <f>'Analitika nastave'!E171</f>
        <v>0</v>
      </c>
      <c r="E170" s="52">
        <f>'Analitika nastave'!F171</f>
        <v>0</v>
      </c>
      <c r="F170" s="52">
        <f>'Analitika nastave'!G171</f>
        <v>0</v>
      </c>
      <c r="G170" s="52">
        <f>'Analitika nastave'!H171</f>
        <v>0</v>
      </c>
      <c r="H170" s="205"/>
      <c r="I170" s="206"/>
      <c r="J170" s="53">
        <f>'Analitika nastave'!K171</f>
        <v>0</v>
      </c>
      <c r="K170" s="52">
        <f>'Analitika nastave'!L171</f>
        <v>0</v>
      </c>
      <c r="L170" s="52">
        <f>'Analitika nastave'!M171</f>
        <v>0</v>
      </c>
      <c r="M170" s="52">
        <f>'Analitika nastave'!N171</f>
        <v>0</v>
      </c>
      <c r="N170" s="205"/>
      <c r="O170" s="206"/>
      <c r="P170" s="53">
        <f>'Analitika nastave'!Q171</f>
        <v>0</v>
      </c>
      <c r="Q170" s="52">
        <f>'Analitika nastave'!R171</f>
        <v>0</v>
      </c>
      <c r="R170" s="52">
        <f>'Analitika nastave'!S171</f>
        <v>0</v>
      </c>
      <c r="S170" s="52">
        <f>'Analitika nastave'!T171</f>
        <v>0</v>
      </c>
      <c r="T170" s="205"/>
      <c r="U170" s="206"/>
      <c r="V170" s="53">
        <f>'Analitika nastave'!W171</f>
        <v>0</v>
      </c>
      <c r="W170" s="52">
        <f>'Analitika nastave'!X171</f>
        <v>0</v>
      </c>
      <c r="X170" s="52">
        <f>'Analitika nastave'!Y171</f>
        <v>0</v>
      </c>
      <c r="Y170" s="52">
        <f>'Analitika nastave'!Z171</f>
        <v>0</v>
      </c>
      <c r="Z170" s="205"/>
      <c r="AA170" s="206"/>
      <c r="AB170" s="53">
        <f>'Analitika nastave'!AC171</f>
        <v>0</v>
      </c>
      <c r="AC170" s="52">
        <f>'Analitika nastave'!AD171</f>
        <v>0</v>
      </c>
      <c r="AD170" s="52">
        <f>'Analitika nastave'!AE171</f>
        <v>0</v>
      </c>
      <c r="AE170" s="52">
        <f>'Analitika nastave'!AF171</f>
        <v>0</v>
      </c>
      <c r="AF170" s="207"/>
      <c r="AG170" s="206"/>
      <c r="AH170" s="53">
        <f>'Analitika nastave'!AI171</f>
        <v>0</v>
      </c>
      <c r="AI170" s="52">
        <f>'Analitika nastave'!AJ171</f>
        <v>0</v>
      </c>
      <c r="AJ170" s="52">
        <f>'Analitika nastave'!AK171</f>
        <v>0</v>
      </c>
      <c r="AK170" s="52">
        <f>'Analitika nastave'!AL171</f>
        <v>0</v>
      </c>
      <c r="AL170" s="207"/>
      <c r="AM170" s="206"/>
      <c r="AN170" s="53">
        <f>'Analitika nastave'!AO171</f>
        <v>0</v>
      </c>
      <c r="AO170" s="52">
        <f>'Analitika nastave'!AP171</f>
        <v>0</v>
      </c>
      <c r="AP170" s="52">
        <f>'Analitika nastave'!AQ171</f>
        <v>0</v>
      </c>
      <c r="AQ170" s="52">
        <f>'Analitika nastave'!AR171</f>
        <v>0</v>
      </c>
      <c r="AR170" s="207"/>
      <c r="AS170" s="206"/>
      <c r="AT170" s="218"/>
    </row>
    <row r="171" spans="1:46" x14ac:dyDescent="0.25">
      <c r="A171" s="221">
        <v>83</v>
      </c>
      <c r="B171" s="223">
        <f>'Analitika nastave'!C172</f>
        <v>0</v>
      </c>
      <c r="C171" s="46" t="str">
        <f>'Analitika nastave'!D172</f>
        <v>B</v>
      </c>
      <c r="D171" s="47">
        <f>'Analitika nastave'!E172</f>
        <v>0</v>
      </c>
      <c r="E171" s="48">
        <f>'Analitika nastave'!F172</f>
        <v>0</v>
      </c>
      <c r="F171" s="48">
        <f>'Analitika nastave'!G172</f>
        <v>0</v>
      </c>
      <c r="G171" s="48">
        <f>'Analitika nastave'!H172</f>
        <v>0</v>
      </c>
      <c r="H171" s="204">
        <f>'Analitika nastave'!I172</f>
        <v>0</v>
      </c>
      <c r="I171" s="134" t="str">
        <f>'Analitika nastave'!J172</f>
        <v>NE</v>
      </c>
      <c r="J171" s="47">
        <f>'Analitika nastave'!K172</f>
        <v>0</v>
      </c>
      <c r="K171" s="48">
        <f>'Analitika nastave'!L172</f>
        <v>0</v>
      </c>
      <c r="L171" s="48">
        <f>'Analitika nastave'!M172</f>
        <v>0</v>
      </c>
      <c r="M171" s="48">
        <f>'Analitika nastave'!N172</f>
        <v>0</v>
      </c>
      <c r="N171" s="204">
        <f>'Analitika nastave'!O172</f>
        <v>0</v>
      </c>
      <c r="O171" s="134" t="str">
        <f>'Analitika nastave'!P172</f>
        <v>NE</v>
      </c>
      <c r="P171" s="47">
        <f>'Analitika nastave'!Q172</f>
        <v>0</v>
      </c>
      <c r="Q171" s="48">
        <f>'Analitika nastave'!R172</f>
        <v>0</v>
      </c>
      <c r="R171" s="48">
        <f>'Analitika nastave'!S172</f>
        <v>0</v>
      </c>
      <c r="S171" s="48">
        <f>'Analitika nastave'!T172</f>
        <v>0</v>
      </c>
      <c r="T171" s="204">
        <f>'Analitika nastave'!U172</f>
        <v>0</v>
      </c>
      <c r="U171" s="134" t="str">
        <f>'Analitika nastave'!V172</f>
        <v>NE</v>
      </c>
      <c r="V171" s="47">
        <f>'Analitika nastave'!W172</f>
        <v>0</v>
      </c>
      <c r="W171" s="48">
        <f>'Analitika nastave'!X172</f>
        <v>0</v>
      </c>
      <c r="X171" s="48">
        <f>'Analitika nastave'!Y172</f>
        <v>0</v>
      </c>
      <c r="Y171" s="48">
        <f>'Analitika nastave'!Z172</f>
        <v>0</v>
      </c>
      <c r="Z171" s="204">
        <f>'Analitika nastave'!AA172</f>
        <v>0</v>
      </c>
      <c r="AA171" s="134" t="str">
        <f>'Analitika nastave'!AB172</f>
        <v>NE</v>
      </c>
      <c r="AB171" s="47">
        <f>'Analitika nastave'!AC172</f>
        <v>0</v>
      </c>
      <c r="AC171" s="48">
        <f>'Analitika nastave'!AD172</f>
        <v>0</v>
      </c>
      <c r="AD171" s="48">
        <f>'Analitika nastave'!AE172</f>
        <v>0</v>
      </c>
      <c r="AE171" s="48">
        <f>'Analitika nastave'!AF172</f>
        <v>0</v>
      </c>
      <c r="AF171" s="204">
        <f>'Analitika nastave'!AG172</f>
        <v>0</v>
      </c>
      <c r="AG171" s="134" t="str">
        <f>'Analitika nastave'!AH172</f>
        <v>NE</v>
      </c>
      <c r="AH171" s="47">
        <f>'Analitika nastave'!AI172</f>
        <v>0</v>
      </c>
      <c r="AI171" s="48">
        <f>'Analitika nastave'!AJ172</f>
        <v>0</v>
      </c>
      <c r="AJ171" s="48">
        <f>'Analitika nastave'!AK172</f>
        <v>0</v>
      </c>
      <c r="AK171" s="48">
        <f>'Analitika nastave'!AL172</f>
        <v>0</v>
      </c>
      <c r="AL171" s="204">
        <f>'Analitika nastave'!AM172</f>
        <v>0</v>
      </c>
      <c r="AM171" s="134" t="str">
        <f>'Analitika nastave'!AN172</f>
        <v>NE</v>
      </c>
      <c r="AN171" s="47">
        <f>'Analitika nastave'!AO172</f>
        <v>0</v>
      </c>
      <c r="AO171" s="48">
        <f>'Analitika nastave'!AP172</f>
        <v>0</v>
      </c>
      <c r="AP171" s="48">
        <f>'Analitika nastave'!AQ172</f>
        <v>0</v>
      </c>
      <c r="AQ171" s="48">
        <f>'Analitika nastave'!AR172</f>
        <v>0</v>
      </c>
      <c r="AR171" s="204">
        <f>'Analitika nastave'!AS172</f>
        <v>0</v>
      </c>
      <c r="AS171" s="134" t="str">
        <f>'Analitika nastave'!AT172</f>
        <v>NE</v>
      </c>
      <c r="AT171" s="217">
        <f>'Analitika nastave'!AU172</f>
        <v>0</v>
      </c>
    </row>
    <row r="172" spans="1:46" ht="15.75" thickBot="1" x14ac:dyDescent="0.3">
      <c r="A172" s="222"/>
      <c r="B172" s="224"/>
      <c r="C172" s="51" t="str">
        <f>'Analitika nastave'!D173</f>
        <v>P</v>
      </c>
      <c r="D172" s="52">
        <f>'Analitika nastave'!E173</f>
        <v>0</v>
      </c>
      <c r="E172" s="52">
        <f>'Analitika nastave'!F173</f>
        <v>0</v>
      </c>
      <c r="F172" s="52">
        <f>'Analitika nastave'!G173</f>
        <v>0</v>
      </c>
      <c r="G172" s="52">
        <f>'Analitika nastave'!H173</f>
        <v>0</v>
      </c>
      <c r="H172" s="205"/>
      <c r="I172" s="206"/>
      <c r="J172" s="53">
        <f>'Analitika nastave'!K173</f>
        <v>0</v>
      </c>
      <c r="K172" s="52">
        <f>'Analitika nastave'!L173</f>
        <v>0</v>
      </c>
      <c r="L172" s="52">
        <f>'Analitika nastave'!M173</f>
        <v>0</v>
      </c>
      <c r="M172" s="52">
        <f>'Analitika nastave'!N173</f>
        <v>0</v>
      </c>
      <c r="N172" s="205"/>
      <c r="O172" s="206"/>
      <c r="P172" s="53">
        <f>'Analitika nastave'!Q173</f>
        <v>0</v>
      </c>
      <c r="Q172" s="52">
        <f>'Analitika nastave'!R173</f>
        <v>0</v>
      </c>
      <c r="R172" s="52">
        <f>'Analitika nastave'!S173</f>
        <v>0</v>
      </c>
      <c r="S172" s="52">
        <f>'Analitika nastave'!T173</f>
        <v>0</v>
      </c>
      <c r="T172" s="205"/>
      <c r="U172" s="206"/>
      <c r="V172" s="53">
        <f>'Analitika nastave'!W173</f>
        <v>0</v>
      </c>
      <c r="W172" s="52">
        <f>'Analitika nastave'!X173</f>
        <v>0</v>
      </c>
      <c r="X172" s="52">
        <f>'Analitika nastave'!Y173</f>
        <v>0</v>
      </c>
      <c r="Y172" s="52">
        <f>'Analitika nastave'!Z173</f>
        <v>0</v>
      </c>
      <c r="Z172" s="205"/>
      <c r="AA172" s="206"/>
      <c r="AB172" s="53">
        <f>'Analitika nastave'!AC173</f>
        <v>0</v>
      </c>
      <c r="AC172" s="52">
        <f>'Analitika nastave'!AD173</f>
        <v>0</v>
      </c>
      <c r="AD172" s="52">
        <f>'Analitika nastave'!AE173</f>
        <v>0</v>
      </c>
      <c r="AE172" s="52">
        <f>'Analitika nastave'!AF173</f>
        <v>0</v>
      </c>
      <c r="AF172" s="207"/>
      <c r="AG172" s="206"/>
      <c r="AH172" s="53">
        <f>'Analitika nastave'!AI173</f>
        <v>0</v>
      </c>
      <c r="AI172" s="52">
        <f>'Analitika nastave'!AJ173</f>
        <v>0</v>
      </c>
      <c r="AJ172" s="52">
        <f>'Analitika nastave'!AK173</f>
        <v>0</v>
      </c>
      <c r="AK172" s="52">
        <f>'Analitika nastave'!AL173</f>
        <v>0</v>
      </c>
      <c r="AL172" s="207"/>
      <c r="AM172" s="206"/>
      <c r="AN172" s="53">
        <f>'Analitika nastave'!AO173</f>
        <v>0</v>
      </c>
      <c r="AO172" s="52">
        <f>'Analitika nastave'!AP173</f>
        <v>0</v>
      </c>
      <c r="AP172" s="52">
        <f>'Analitika nastave'!AQ173</f>
        <v>0</v>
      </c>
      <c r="AQ172" s="52">
        <f>'Analitika nastave'!AR173</f>
        <v>0</v>
      </c>
      <c r="AR172" s="207"/>
      <c r="AS172" s="206"/>
      <c r="AT172" s="218"/>
    </row>
    <row r="173" spans="1:46" x14ac:dyDescent="0.25">
      <c r="A173" s="221">
        <v>84</v>
      </c>
      <c r="B173" s="223">
        <f>'Analitika nastave'!C174</f>
        <v>0</v>
      </c>
      <c r="C173" s="46" t="str">
        <f>'Analitika nastave'!D174</f>
        <v>B</v>
      </c>
      <c r="D173" s="47">
        <f>'Analitika nastave'!E174</f>
        <v>0</v>
      </c>
      <c r="E173" s="48">
        <f>'Analitika nastave'!F174</f>
        <v>0</v>
      </c>
      <c r="F173" s="48">
        <f>'Analitika nastave'!G174</f>
        <v>0</v>
      </c>
      <c r="G173" s="48">
        <f>'Analitika nastave'!H174</f>
        <v>0</v>
      </c>
      <c r="H173" s="204">
        <f>'Analitika nastave'!I174</f>
        <v>0</v>
      </c>
      <c r="I173" s="134" t="str">
        <f>'Analitika nastave'!J174</f>
        <v>NE</v>
      </c>
      <c r="J173" s="47">
        <f>'Analitika nastave'!K174</f>
        <v>0</v>
      </c>
      <c r="K173" s="48">
        <f>'Analitika nastave'!L174</f>
        <v>0</v>
      </c>
      <c r="L173" s="48">
        <f>'Analitika nastave'!M174</f>
        <v>0</v>
      </c>
      <c r="M173" s="48">
        <f>'Analitika nastave'!N174</f>
        <v>0</v>
      </c>
      <c r="N173" s="204">
        <f>'Analitika nastave'!O174</f>
        <v>0</v>
      </c>
      <c r="O173" s="134" t="str">
        <f>'Analitika nastave'!P174</f>
        <v>NE</v>
      </c>
      <c r="P173" s="47">
        <f>'Analitika nastave'!Q174</f>
        <v>0</v>
      </c>
      <c r="Q173" s="48">
        <f>'Analitika nastave'!R174</f>
        <v>0</v>
      </c>
      <c r="R173" s="48">
        <f>'Analitika nastave'!S174</f>
        <v>0</v>
      </c>
      <c r="S173" s="48">
        <f>'Analitika nastave'!T174</f>
        <v>0</v>
      </c>
      <c r="T173" s="204">
        <f>'Analitika nastave'!U174</f>
        <v>0</v>
      </c>
      <c r="U173" s="134" t="str">
        <f>'Analitika nastave'!V174</f>
        <v>NE</v>
      </c>
      <c r="V173" s="47">
        <f>'Analitika nastave'!W174</f>
        <v>0</v>
      </c>
      <c r="W173" s="48">
        <f>'Analitika nastave'!X174</f>
        <v>0</v>
      </c>
      <c r="X173" s="48">
        <f>'Analitika nastave'!Y174</f>
        <v>0</v>
      </c>
      <c r="Y173" s="48">
        <f>'Analitika nastave'!Z174</f>
        <v>0</v>
      </c>
      <c r="Z173" s="204">
        <f>'Analitika nastave'!AA174</f>
        <v>0</v>
      </c>
      <c r="AA173" s="134" t="str">
        <f>'Analitika nastave'!AB174</f>
        <v>NE</v>
      </c>
      <c r="AB173" s="47">
        <f>'Analitika nastave'!AC174</f>
        <v>0</v>
      </c>
      <c r="AC173" s="48">
        <f>'Analitika nastave'!AD174</f>
        <v>0</v>
      </c>
      <c r="AD173" s="48">
        <f>'Analitika nastave'!AE174</f>
        <v>0</v>
      </c>
      <c r="AE173" s="48">
        <f>'Analitika nastave'!AF174</f>
        <v>0</v>
      </c>
      <c r="AF173" s="204">
        <f>'Analitika nastave'!AG174</f>
        <v>0</v>
      </c>
      <c r="AG173" s="134" t="str">
        <f>'Analitika nastave'!AH174</f>
        <v>NE</v>
      </c>
      <c r="AH173" s="47">
        <f>'Analitika nastave'!AI174</f>
        <v>0</v>
      </c>
      <c r="AI173" s="48">
        <f>'Analitika nastave'!AJ174</f>
        <v>0</v>
      </c>
      <c r="AJ173" s="48">
        <f>'Analitika nastave'!AK174</f>
        <v>0</v>
      </c>
      <c r="AK173" s="48">
        <f>'Analitika nastave'!AL174</f>
        <v>0</v>
      </c>
      <c r="AL173" s="204">
        <f>'Analitika nastave'!AM174</f>
        <v>0</v>
      </c>
      <c r="AM173" s="134" t="str">
        <f>'Analitika nastave'!AN174</f>
        <v>NE</v>
      </c>
      <c r="AN173" s="47">
        <f>'Analitika nastave'!AO174</f>
        <v>0</v>
      </c>
      <c r="AO173" s="48">
        <f>'Analitika nastave'!AP174</f>
        <v>0</v>
      </c>
      <c r="AP173" s="48">
        <f>'Analitika nastave'!AQ174</f>
        <v>0</v>
      </c>
      <c r="AQ173" s="48">
        <f>'Analitika nastave'!AR174</f>
        <v>0</v>
      </c>
      <c r="AR173" s="204">
        <f>'Analitika nastave'!AS174</f>
        <v>0</v>
      </c>
      <c r="AS173" s="134" t="str">
        <f>'Analitika nastave'!AT174</f>
        <v>NE</v>
      </c>
      <c r="AT173" s="217">
        <f>'Analitika nastave'!AU174</f>
        <v>0</v>
      </c>
    </row>
    <row r="174" spans="1:46" ht="15.75" thickBot="1" x14ac:dyDescent="0.3">
      <c r="A174" s="222"/>
      <c r="B174" s="224"/>
      <c r="C174" s="51" t="str">
        <f>'Analitika nastave'!D175</f>
        <v>P</v>
      </c>
      <c r="D174" s="52">
        <f>'Analitika nastave'!E175</f>
        <v>0</v>
      </c>
      <c r="E174" s="52">
        <f>'Analitika nastave'!F175</f>
        <v>0</v>
      </c>
      <c r="F174" s="52">
        <f>'Analitika nastave'!G175</f>
        <v>0</v>
      </c>
      <c r="G174" s="52">
        <f>'Analitika nastave'!H175</f>
        <v>0</v>
      </c>
      <c r="H174" s="205"/>
      <c r="I174" s="206"/>
      <c r="J174" s="53">
        <f>'Analitika nastave'!K175</f>
        <v>0</v>
      </c>
      <c r="K174" s="52">
        <f>'Analitika nastave'!L175</f>
        <v>0</v>
      </c>
      <c r="L174" s="52">
        <f>'Analitika nastave'!M175</f>
        <v>0</v>
      </c>
      <c r="M174" s="52">
        <f>'Analitika nastave'!N175</f>
        <v>0</v>
      </c>
      <c r="N174" s="205"/>
      <c r="O174" s="206"/>
      <c r="P174" s="53">
        <f>'Analitika nastave'!Q175</f>
        <v>0</v>
      </c>
      <c r="Q174" s="52">
        <f>'Analitika nastave'!R175</f>
        <v>0</v>
      </c>
      <c r="R174" s="52">
        <f>'Analitika nastave'!S175</f>
        <v>0</v>
      </c>
      <c r="S174" s="52">
        <f>'Analitika nastave'!T175</f>
        <v>0</v>
      </c>
      <c r="T174" s="205"/>
      <c r="U174" s="206"/>
      <c r="V174" s="53">
        <f>'Analitika nastave'!W175</f>
        <v>0</v>
      </c>
      <c r="W174" s="52">
        <f>'Analitika nastave'!X175</f>
        <v>0</v>
      </c>
      <c r="X174" s="52">
        <f>'Analitika nastave'!Y175</f>
        <v>0</v>
      </c>
      <c r="Y174" s="52">
        <f>'Analitika nastave'!Z175</f>
        <v>0</v>
      </c>
      <c r="Z174" s="205"/>
      <c r="AA174" s="206"/>
      <c r="AB174" s="53">
        <f>'Analitika nastave'!AC175</f>
        <v>0</v>
      </c>
      <c r="AC174" s="52">
        <f>'Analitika nastave'!AD175</f>
        <v>0</v>
      </c>
      <c r="AD174" s="52">
        <f>'Analitika nastave'!AE175</f>
        <v>0</v>
      </c>
      <c r="AE174" s="52">
        <f>'Analitika nastave'!AF175</f>
        <v>0</v>
      </c>
      <c r="AF174" s="207"/>
      <c r="AG174" s="206"/>
      <c r="AH174" s="53">
        <f>'Analitika nastave'!AI175</f>
        <v>0</v>
      </c>
      <c r="AI174" s="52">
        <f>'Analitika nastave'!AJ175</f>
        <v>0</v>
      </c>
      <c r="AJ174" s="52">
        <f>'Analitika nastave'!AK175</f>
        <v>0</v>
      </c>
      <c r="AK174" s="52">
        <f>'Analitika nastave'!AL175</f>
        <v>0</v>
      </c>
      <c r="AL174" s="207"/>
      <c r="AM174" s="206"/>
      <c r="AN174" s="53">
        <f>'Analitika nastave'!AO175</f>
        <v>0</v>
      </c>
      <c r="AO174" s="52">
        <f>'Analitika nastave'!AP175</f>
        <v>0</v>
      </c>
      <c r="AP174" s="52">
        <f>'Analitika nastave'!AQ175</f>
        <v>0</v>
      </c>
      <c r="AQ174" s="52">
        <f>'Analitika nastave'!AR175</f>
        <v>0</v>
      </c>
      <c r="AR174" s="207"/>
      <c r="AS174" s="206"/>
      <c r="AT174" s="218"/>
    </row>
    <row r="175" spans="1:46" x14ac:dyDescent="0.25">
      <c r="A175" s="221">
        <v>85</v>
      </c>
      <c r="B175" s="223">
        <f>'Analitika nastave'!C176</f>
        <v>0</v>
      </c>
      <c r="C175" s="46" t="str">
        <f>'Analitika nastave'!D176</f>
        <v>B</v>
      </c>
      <c r="D175" s="47">
        <f>'Analitika nastave'!E176</f>
        <v>0</v>
      </c>
      <c r="E175" s="48">
        <f>'Analitika nastave'!F176</f>
        <v>0</v>
      </c>
      <c r="F175" s="48">
        <f>'Analitika nastave'!G176</f>
        <v>0</v>
      </c>
      <c r="G175" s="48">
        <f>'Analitika nastave'!H176</f>
        <v>0</v>
      </c>
      <c r="H175" s="204">
        <f>'Analitika nastave'!I176</f>
        <v>0</v>
      </c>
      <c r="I175" s="134" t="str">
        <f>'Analitika nastave'!J176</f>
        <v>NE</v>
      </c>
      <c r="J175" s="47">
        <f>'Analitika nastave'!K176</f>
        <v>0</v>
      </c>
      <c r="K175" s="48">
        <f>'Analitika nastave'!L176</f>
        <v>0</v>
      </c>
      <c r="L175" s="48">
        <f>'Analitika nastave'!M176</f>
        <v>0</v>
      </c>
      <c r="M175" s="48">
        <f>'Analitika nastave'!N176</f>
        <v>0</v>
      </c>
      <c r="N175" s="204">
        <f>'Analitika nastave'!O176</f>
        <v>0</v>
      </c>
      <c r="O175" s="134" t="str">
        <f>'Analitika nastave'!P176</f>
        <v>NE</v>
      </c>
      <c r="P175" s="47">
        <f>'Analitika nastave'!Q176</f>
        <v>0</v>
      </c>
      <c r="Q175" s="48">
        <f>'Analitika nastave'!R176</f>
        <v>0</v>
      </c>
      <c r="R175" s="48">
        <f>'Analitika nastave'!S176</f>
        <v>0</v>
      </c>
      <c r="S175" s="48">
        <f>'Analitika nastave'!T176</f>
        <v>0</v>
      </c>
      <c r="T175" s="204">
        <f>'Analitika nastave'!U176</f>
        <v>0</v>
      </c>
      <c r="U175" s="134" t="str">
        <f>'Analitika nastave'!V176</f>
        <v>NE</v>
      </c>
      <c r="V175" s="47">
        <f>'Analitika nastave'!W176</f>
        <v>0</v>
      </c>
      <c r="W175" s="48">
        <f>'Analitika nastave'!X176</f>
        <v>0</v>
      </c>
      <c r="X175" s="48">
        <f>'Analitika nastave'!Y176</f>
        <v>0</v>
      </c>
      <c r="Y175" s="48">
        <f>'Analitika nastave'!Z176</f>
        <v>0</v>
      </c>
      <c r="Z175" s="204">
        <f>'Analitika nastave'!AA176</f>
        <v>0</v>
      </c>
      <c r="AA175" s="134" t="str">
        <f>'Analitika nastave'!AB176</f>
        <v>NE</v>
      </c>
      <c r="AB175" s="47">
        <f>'Analitika nastave'!AC176</f>
        <v>0</v>
      </c>
      <c r="AC175" s="48">
        <f>'Analitika nastave'!AD176</f>
        <v>0</v>
      </c>
      <c r="AD175" s="48">
        <f>'Analitika nastave'!AE176</f>
        <v>0</v>
      </c>
      <c r="AE175" s="48">
        <f>'Analitika nastave'!AF176</f>
        <v>0</v>
      </c>
      <c r="AF175" s="204">
        <f>'Analitika nastave'!AG176</f>
        <v>0</v>
      </c>
      <c r="AG175" s="134" t="str">
        <f>'Analitika nastave'!AH176</f>
        <v>NE</v>
      </c>
      <c r="AH175" s="47">
        <f>'Analitika nastave'!AI176</f>
        <v>0</v>
      </c>
      <c r="AI175" s="48">
        <f>'Analitika nastave'!AJ176</f>
        <v>0</v>
      </c>
      <c r="AJ175" s="48">
        <f>'Analitika nastave'!AK176</f>
        <v>0</v>
      </c>
      <c r="AK175" s="48">
        <f>'Analitika nastave'!AL176</f>
        <v>0</v>
      </c>
      <c r="AL175" s="204">
        <f>'Analitika nastave'!AM176</f>
        <v>0</v>
      </c>
      <c r="AM175" s="134" t="str">
        <f>'Analitika nastave'!AN176</f>
        <v>NE</v>
      </c>
      <c r="AN175" s="47">
        <f>'Analitika nastave'!AO176</f>
        <v>0</v>
      </c>
      <c r="AO175" s="48">
        <f>'Analitika nastave'!AP176</f>
        <v>0</v>
      </c>
      <c r="AP175" s="48">
        <f>'Analitika nastave'!AQ176</f>
        <v>0</v>
      </c>
      <c r="AQ175" s="48">
        <f>'Analitika nastave'!AR176</f>
        <v>0</v>
      </c>
      <c r="AR175" s="204">
        <f>'Analitika nastave'!AS176</f>
        <v>0</v>
      </c>
      <c r="AS175" s="134" t="str">
        <f>'Analitika nastave'!AT176</f>
        <v>NE</v>
      </c>
      <c r="AT175" s="217">
        <f>'Analitika nastave'!AU176</f>
        <v>0</v>
      </c>
    </row>
    <row r="176" spans="1:46" ht="15.75" thickBot="1" x14ac:dyDescent="0.3">
      <c r="A176" s="222"/>
      <c r="B176" s="224"/>
      <c r="C176" s="51" t="str">
        <f>'Analitika nastave'!D177</f>
        <v>P</v>
      </c>
      <c r="D176" s="52">
        <f>'Analitika nastave'!E177</f>
        <v>0</v>
      </c>
      <c r="E176" s="52">
        <f>'Analitika nastave'!F177</f>
        <v>0</v>
      </c>
      <c r="F176" s="52">
        <f>'Analitika nastave'!G177</f>
        <v>0</v>
      </c>
      <c r="G176" s="52">
        <f>'Analitika nastave'!H177</f>
        <v>0</v>
      </c>
      <c r="H176" s="205"/>
      <c r="I176" s="206"/>
      <c r="J176" s="53">
        <f>'Analitika nastave'!K177</f>
        <v>0</v>
      </c>
      <c r="K176" s="52">
        <f>'Analitika nastave'!L177</f>
        <v>0</v>
      </c>
      <c r="L176" s="52">
        <f>'Analitika nastave'!M177</f>
        <v>0</v>
      </c>
      <c r="M176" s="52">
        <f>'Analitika nastave'!N177</f>
        <v>0</v>
      </c>
      <c r="N176" s="205"/>
      <c r="O176" s="206"/>
      <c r="P176" s="53">
        <f>'Analitika nastave'!Q177</f>
        <v>0</v>
      </c>
      <c r="Q176" s="52">
        <f>'Analitika nastave'!R177</f>
        <v>0</v>
      </c>
      <c r="R176" s="52">
        <f>'Analitika nastave'!S177</f>
        <v>0</v>
      </c>
      <c r="S176" s="52">
        <f>'Analitika nastave'!T177</f>
        <v>0</v>
      </c>
      <c r="T176" s="205"/>
      <c r="U176" s="206"/>
      <c r="V176" s="53">
        <f>'Analitika nastave'!W177</f>
        <v>0</v>
      </c>
      <c r="W176" s="52">
        <f>'Analitika nastave'!X177</f>
        <v>0</v>
      </c>
      <c r="X176" s="52">
        <f>'Analitika nastave'!Y177</f>
        <v>0</v>
      </c>
      <c r="Y176" s="52">
        <f>'Analitika nastave'!Z177</f>
        <v>0</v>
      </c>
      <c r="Z176" s="205"/>
      <c r="AA176" s="206"/>
      <c r="AB176" s="53">
        <f>'Analitika nastave'!AC177</f>
        <v>0</v>
      </c>
      <c r="AC176" s="52">
        <f>'Analitika nastave'!AD177</f>
        <v>0</v>
      </c>
      <c r="AD176" s="52">
        <f>'Analitika nastave'!AE177</f>
        <v>0</v>
      </c>
      <c r="AE176" s="52">
        <f>'Analitika nastave'!AF177</f>
        <v>0</v>
      </c>
      <c r="AF176" s="207"/>
      <c r="AG176" s="206"/>
      <c r="AH176" s="53">
        <f>'Analitika nastave'!AI177</f>
        <v>0</v>
      </c>
      <c r="AI176" s="52">
        <f>'Analitika nastave'!AJ177</f>
        <v>0</v>
      </c>
      <c r="AJ176" s="52">
        <f>'Analitika nastave'!AK177</f>
        <v>0</v>
      </c>
      <c r="AK176" s="52">
        <f>'Analitika nastave'!AL177</f>
        <v>0</v>
      </c>
      <c r="AL176" s="207"/>
      <c r="AM176" s="206"/>
      <c r="AN176" s="53">
        <f>'Analitika nastave'!AO177</f>
        <v>0</v>
      </c>
      <c r="AO176" s="52">
        <f>'Analitika nastave'!AP177</f>
        <v>0</v>
      </c>
      <c r="AP176" s="52">
        <f>'Analitika nastave'!AQ177</f>
        <v>0</v>
      </c>
      <c r="AQ176" s="52">
        <f>'Analitika nastave'!AR177</f>
        <v>0</v>
      </c>
      <c r="AR176" s="207"/>
      <c r="AS176" s="206"/>
      <c r="AT176" s="218"/>
    </row>
    <row r="177" spans="1:46" x14ac:dyDescent="0.25">
      <c r="A177" s="221">
        <v>86</v>
      </c>
      <c r="B177" s="223">
        <f>'Analitika nastave'!C178</f>
        <v>0</v>
      </c>
      <c r="C177" s="46" t="str">
        <f>'Analitika nastave'!D178</f>
        <v>B</v>
      </c>
      <c r="D177" s="47">
        <f>'Analitika nastave'!E178</f>
        <v>0</v>
      </c>
      <c r="E177" s="48">
        <f>'Analitika nastave'!F178</f>
        <v>0</v>
      </c>
      <c r="F177" s="48">
        <f>'Analitika nastave'!G178</f>
        <v>0</v>
      </c>
      <c r="G177" s="48">
        <f>'Analitika nastave'!H178</f>
        <v>0</v>
      </c>
      <c r="H177" s="204">
        <f>'Analitika nastave'!I178</f>
        <v>0</v>
      </c>
      <c r="I177" s="134" t="str">
        <f>'Analitika nastave'!J178</f>
        <v>NE</v>
      </c>
      <c r="J177" s="47">
        <f>'Analitika nastave'!K178</f>
        <v>0</v>
      </c>
      <c r="K177" s="48">
        <f>'Analitika nastave'!L178</f>
        <v>0</v>
      </c>
      <c r="L177" s="48">
        <f>'Analitika nastave'!M178</f>
        <v>0</v>
      </c>
      <c r="M177" s="48">
        <f>'Analitika nastave'!N178</f>
        <v>0</v>
      </c>
      <c r="N177" s="204">
        <f>'Analitika nastave'!O178</f>
        <v>0</v>
      </c>
      <c r="O177" s="134" t="str">
        <f>'Analitika nastave'!P178</f>
        <v>NE</v>
      </c>
      <c r="P177" s="47">
        <f>'Analitika nastave'!Q178</f>
        <v>0</v>
      </c>
      <c r="Q177" s="48">
        <f>'Analitika nastave'!R178</f>
        <v>0</v>
      </c>
      <c r="R177" s="48">
        <f>'Analitika nastave'!S178</f>
        <v>0</v>
      </c>
      <c r="S177" s="48">
        <f>'Analitika nastave'!T178</f>
        <v>0</v>
      </c>
      <c r="T177" s="204">
        <f>'Analitika nastave'!U178</f>
        <v>0</v>
      </c>
      <c r="U177" s="134" t="str">
        <f>'Analitika nastave'!V178</f>
        <v>NE</v>
      </c>
      <c r="V177" s="47">
        <f>'Analitika nastave'!W178</f>
        <v>0</v>
      </c>
      <c r="W177" s="48">
        <f>'Analitika nastave'!X178</f>
        <v>0</v>
      </c>
      <c r="X177" s="48">
        <f>'Analitika nastave'!Y178</f>
        <v>0</v>
      </c>
      <c r="Y177" s="48">
        <f>'Analitika nastave'!Z178</f>
        <v>0</v>
      </c>
      <c r="Z177" s="204">
        <f>'Analitika nastave'!AA178</f>
        <v>0</v>
      </c>
      <c r="AA177" s="134" t="str">
        <f>'Analitika nastave'!AB178</f>
        <v>NE</v>
      </c>
      <c r="AB177" s="47">
        <f>'Analitika nastave'!AC178</f>
        <v>0</v>
      </c>
      <c r="AC177" s="48">
        <f>'Analitika nastave'!AD178</f>
        <v>0</v>
      </c>
      <c r="AD177" s="48">
        <f>'Analitika nastave'!AE178</f>
        <v>0</v>
      </c>
      <c r="AE177" s="48">
        <f>'Analitika nastave'!AF178</f>
        <v>0</v>
      </c>
      <c r="AF177" s="204">
        <f>'Analitika nastave'!AG178</f>
        <v>0</v>
      </c>
      <c r="AG177" s="134" t="str">
        <f>'Analitika nastave'!AH178</f>
        <v>NE</v>
      </c>
      <c r="AH177" s="47">
        <f>'Analitika nastave'!AI178</f>
        <v>0</v>
      </c>
      <c r="AI177" s="48">
        <f>'Analitika nastave'!AJ178</f>
        <v>0</v>
      </c>
      <c r="AJ177" s="48">
        <f>'Analitika nastave'!AK178</f>
        <v>0</v>
      </c>
      <c r="AK177" s="48">
        <f>'Analitika nastave'!AL178</f>
        <v>0</v>
      </c>
      <c r="AL177" s="204">
        <f>'Analitika nastave'!AM178</f>
        <v>0</v>
      </c>
      <c r="AM177" s="134" t="str">
        <f>'Analitika nastave'!AN178</f>
        <v>NE</v>
      </c>
      <c r="AN177" s="47">
        <f>'Analitika nastave'!AO178</f>
        <v>0</v>
      </c>
      <c r="AO177" s="48">
        <f>'Analitika nastave'!AP178</f>
        <v>0</v>
      </c>
      <c r="AP177" s="48">
        <f>'Analitika nastave'!AQ178</f>
        <v>0</v>
      </c>
      <c r="AQ177" s="48">
        <f>'Analitika nastave'!AR178</f>
        <v>0</v>
      </c>
      <c r="AR177" s="204">
        <f>'Analitika nastave'!AS178</f>
        <v>0</v>
      </c>
      <c r="AS177" s="134" t="str">
        <f>'Analitika nastave'!AT178</f>
        <v>NE</v>
      </c>
      <c r="AT177" s="217">
        <f>'Analitika nastave'!AU178</f>
        <v>0</v>
      </c>
    </row>
    <row r="178" spans="1:46" ht="15.75" thickBot="1" x14ac:dyDescent="0.3">
      <c r="A178" s="222"/>
      <c r="B178" s="224"/>
      <c r="C178" s="51" t="str">
        <f>'Analitika nastave'!D179</f>
        <v>P</v>
      </c>
      <c r="D178" s="52">
        <f>'Analitika nastave'!E179</f>
        <v>0</v>
      </c>
      <c r="E178" s="52">
        <f>'Analitika nastave'!F179</f>
        <v>0</v>
      </c>
      <c r="F178" s="52">
        <f>'Analitika nastave'!G179</f>
        <v>0</v>
      </c>
      <c r="G178" s="52">
        <f>'Analitika nastave'!H179</f>
        <v>0</v>
      </c>
      <c r="H178" s="205"/>
      <c r="I178" s="206"/>
      <c r="J178" s="53">
        <f>'Analitika nastave'!K179</f>
        <v>0</v>
      </c>
      <c r="K178" s="52">
        <f>'Analitika nastave'!L179</f>
        <v>0</v>
      </c>
      <c r="L178" s="52">
        <f>'Analitika nastave'!M179</f>
        <v>0</v>
      </c>
      <c r="M178" s="52">
        <f>'Analitika nastave'!N179</f>
        <v>0</v>
      </c>
      <c r="N178" s="205"/>
      <c r="O178" s="206"/>
      <c r="P178" s="53">
        <f>'Analitika nastave'!Q179</f>
        <v>0</v>
      </c>
      <c r="Q178" s="52">
        <f>'Analitika nastave'!R179</f>
        <v>0</v>
      </c>
      <c r="R178" s="52">
        <f>'Analitika nastave'!S179</f>
        <v>0</v>
      </c>
      <c r="S178" s="52">
        <f>'Analitika nastave'!T179</f>
        <v>0</v>
      </c>
      <c r="T178" s="205"/>
      <c r="U178" s="206"/>
      <c r="V178" s="53">
        <f>'Analitika nastave'!W179</f>
        <v>0</v>
      </c>
      <c r="W178" s="52">
        <f>'Analitika nastave'!X179</f>
        <v>0</v>
      </c>
      <c r="X178" s="52">
        <f>'Analitika nastave'!Y179</f>
        <v>0</v>
      </c>
      <c r="Y178" s="52">
        <f>'Analitika nastave'!Z179</f>
        <v>0</v>
      </c>
      <c r="Z178" s="205"/>
      <c r="AA178" s="206"/>
      <c r="AB178" s="53">
        <f>'Analitika nastave'!AC179</f>
        <v>0</v>
      </c>
      <c r="AC178" s="52">
        <f>'Analitika nastave'!AD179</f>
        <v>0</v>
      </c>
      <c r="AD178" s="52">
        <f>'Analitika nastave'!AE179</f>
        <v>0</v>
      </c>
      <c r="AE178" s="52">
        <f>'Analitika nastave'!AF179</f>
        <v>0</v>
      </c>
      <c r="AF178" s="207"/>
      <c r="AG178" s="206"/>
      <c r="AH178" s="53">
        <f>'Analitika nastave'!AI179</f>
        <v>0</v>
      </c>
      <c r="AI178" s="52">
        <f>'Analitika nastave'!AJ179</f>
        <v>0</v>
      </c>
      <c r="AJ178" s="52">
        <f>'Analitika nastave'!AK179</f>
        <v>0</v>
      </c>
      <c r="AK178" s="52">
        <f>'Analitika nastave'!AL179</f>
        <v>0</v>
      </c>
      <c r="AL178" s="207"/>
      <c r="AM178" s="206"/>
      <c r="AN178" s="53">
        <f>'Analitika nastave'!AO179</f>
        <v>0</v>
      </c>
      <c r="AO178" s="52">
        <f>'Analitika nastave'!AP179</f>
        <v>0</v>
      </c>
      <c r="AP178" s="52">
        <f>'Analitika nastave'!AQ179</f>
        <v>0</v>
      </c>
      <c r="AQ178" s="52">
        <f>'Analitika nastave'!AR179</f>
        <v>0</v>
      </c>
      <c r="AR178" s="207"/>
      <c r="AS178" s="206"/>
      <c r="AT178" s="218"/>
    </row>
    <row r="179" spans="1:46" x14ac:dyDescent="0.25">
      <c r="A179" s="221">
        <v>87</v>
      </c>
      <c r="B179" s="223">
        <f>'Analitika nastave'!C180</f>
        <v>0</v>
      </c>
      <c r="C179" s="46" t="str">
        <f>'Analitika nastave'!D180</f>
        <v>B</v>
      </c>
      <c r="D179" s="47">
        <f>'Analitika nastave'!E180</f>
        <v>0</v>
      </c>
      <c r="E179" s="48">
        <f>'Analitika nastave'!F180</f>
        <v>0</v>
      </c>
      <c r="F179" s="48">
        <f>'Analitika nastave'!G180</f>
        <v>0</v>
      </c>
      <c r="G179" s="48">
        <f>'Analitika nastave'!H180</f>
        <v>0</v>
      </c>
      <c r="H179" s="204">
        <f>'Analitika nastave'!I180</f>
        <v>0</v>
      </c>
      <c r="I179" s="134" t="str">
        <f>'Analitika nastave'!J180</f>
        <v>NE</v>
      </c>
      <c r="J179" s="47">
        <f>'Analitika nastave'!K180</f>
        <v>0</v>
      </c>
      <c r="K179" s="48">
        <f>'Analitika nastave'!L180</f>
        <v>0</v>
      </c>
      <c r="L179" s="48">
        <f>'Analitika nastave'!M180</f>
        <v>0</v>
      </c>
      <c r="M179" s="48">
        <f>'Analitika nastave'!N180</f>
        <v>0</v>
      </c>
      <c r="N179" s="204">
        <f>'Analitika nastave'!O180</f>
        <v>0</v>
      </c>
      <c r="O179" s="134" t="str">
        <f>'Analitika nastave'!P180</f>
        <v>NE</v>
      </c>
      <c r="P179" s="47">
        <f>'Analitika nastave'!Q180</f>
        <v>0</v>
      </c>
      <c r="Q179" s="48">
        <f>'Analitika nastave'!R180</f>
        <v>0</v>
      </c>
      <c r="R179" s="48">
        <f>'Analitika nastave'!S180</f>
        <v>0</v>
      </c>
      <c r="S179" s="48">
        <f>'Analitika nastave'!T180</f>
        <v>0</v>
      </c>
      <c r="T179" s="204">
        <f>'Analitika nastave'!U180</f>
        <v>0</v>
      </c>
      <c r="U179" s="134" t="str">
        <f>'Analitika nastave'!V180</f>
        <v>NE</v>
      </c>
      <c r="V179" s="47">
        <f>'Analitika nastave'!W180</f>
        <v>0</v>
      </c>
      <c r="W179" s="48">
        <f>'Analitika nastave'!X180</f>
        <v>0</v>
      </c>
      <c r="X179" s="48">
        <f>'Analitika nastave'!Y180</f>
        <v>0</v>
      </c>
      <c r="Y179" s="48">
        <f>'Analitika nastave'!Z180</f>
        <v>0</v>
      </c>
      <c r="Z179" s="204">
        <f>'Analitika nastave'!AA180</f>
        <v>0</v>
      </c>
      <c r="AA179" s="134" t="str">
        <f>'Analitika nastave'!AB180</f>
        <v>NE</v>
      </c>
      <c r="AB179" s="47">
        <f>'Analitika nastave'!AC180</f>
        <v>0</v>
      </c>
      <c r="AC179" s="48">
        <f>'Analitika nastave'!AD180</f>
        <v>0</v>
      </c>
      <c r="AD179" s="48">
        <f>'Analitika nastave'!AE180</f>
        <v>0</v>
      </c>
      <c r="AE179" s="48">
        <f>'Analitika nastave'!AF180</f>
        <v>0</v>
      </c>
      <c r="AF179" s="204">
        <f>'Analitika nastave'!AG180</f>
        <v>0</v>
      </c>
      <c r="AG179" s="134" t="str">
        <f>'Analitika nastave'!AH180</f>
        <v>NE</v>
      </c>
      <c r="AH179" s="47">
        <f>'Analitika nastave'!AI180</f>
        <v>0</v>
      </c>
      <c r="AI179" s="48">
        <f>'Analitika nastave'!AJ180</f>
        <v>0</v>
      </c>
      <c r="AJ179" s="48">
        <f>'Analitika nastave'!AK180</f>
        <v>0</v>
      </c>
      <c r="AK179" s="48">
        <f>'Analitika nastave'!AL180</f>
        <v>0</v>
      </c>
      <c r="AL179" s="204">
        <f>'Analitika nastave'!AM180</f>
        <v>0</v>
      </c>
      <c r="AM179" s="134" t="str">
        <f>'Analitika nastave'!AN180</f>
        <v>NE</v>
      </c>
      <c r="AN179" s="47">
        <f>'Analitika nastave'!AO180</f>
        <v>0</v>
      </c>
      <c r="AO179" s="48">
        <f>'Analitika nastave'!AP180</f>
        <v>0</v>
      </c>
      <c r="AP179" s="48">
        <f>'Analitika nastave'!AQ180</f>
        <v>0</v>
      </c>
      <c r="AQ179" s="48">
        <f>'Analitika nastave'!AR180</f>
        <v>0</v>
      </c>
      <c r="AR179" s="204">
        <f>'Analitika nastave'!AS180</f>
        <v>0</v>
      </c>
      <c r="AS179" s="134" t="str">
        <f>'Analitika nastave'!AT180</f>
        <v>NE</v>
      </c>
      <c r="AT179" s="217">
        <f>'Analitika nastave'!AU180</f>
        <v>0</v>
      </c>
    </row>
    <row r="180" spans="1:46" ht="15.75" thickBot="1" x14ac:dyDescent="0.3">
      <c r="A180" s="222"/>
      <c r="B180" s="224"/>
      <c r="C180" s="51" t="str">
        <f>'Analitika nastave'!D181</f>
        <v>P</v>
      </c>
      <c r="D180" s="52">
        <f>'Analitika nastave'!E181</f>
        <v>0</v>
      </c>
      <c r="E180" s="52">
        <f>'Analitika nastave'!F181</f>
        <v>0</v>
      </c>
      <c r="F180" s="52">
        <f>'Analitika nastave'!G181</f>
        <v>0</v>
      </c>
      <c r="G180" s="52">
        <f>'Analitika nastave'!H181</f>
        <v>0</v>
      </c>
      <c r="H180" s="205"/>
      <c r="I180" s="206"/>
      <c r="J180" s="53">
        <f>'Analitika nastave'!K181</f>
        <v>0</v>
      </c>
      <c r="K180" s="52">
        <f>'Analitika nastave'!L181</f>
        <v>0</v>
      </c>
      <c r="L180" s="52">
        <f>'Analitika nastave'!M181</f>
        <v>0</v>
      </c>
      <c r="M180" s="52">
        <f>'Analitika nastave'!N181</f>
        <v>0</v>
      </c>
      <c r="N180" s="205"/>
      <c r="O180" s="206"/>
      <c r="P180" s="53">
        <f>'Analitika nastave'!Q181</f>
        <v>0</v>
      </c>
      <c r="Q180" s="52">
        <f>'Analitika nastave'!R181</f>
        <v>0</v>
      </c>
      <c r="R180" s="52">
        <f>'Analitika nastave'!S181</f>
        <v>0</v>
      </c>
      <c r="S180" s="52">
        <f>'Analitika nastave'!T181</f>
        <v>0</v>
      </c>
      <c r="T180" s="205"/>
      <c r="U180" s="206"/>
      <c r="V180" s="53">
        <f>'Analitika nastave'!W181</f>
        <v>0</v>
      </c>
      <c r="W180" s="52">
        <f>'Analitika nastave'!X181</f>
        <v>0</v>
      </c>
      <c r="X180" s="52">
        <f>'Analitika nastave'!Y181</f>
        <v>0</v>
      </c>
      <c r="Y180" s="52">
        <f>'Analitika nastave'!Z181</f>
        <v>0</v>
      </c>
      <c r="Z180" s="205"/>
      <c r="AA180" s="206"/>
      <c r="AB180" s="53">
        <f>'Analitika nastave'!AC181</f>
        <v>0</v>
      </c>
      <c r="AC180" s="52">
        <f>'Analitika nastave'!AD181</f>
        <v>0</v>
      </c>
      <c r="AD180" s="52">
        <f>'Analitika nastave'!AE181</f>
        <v>0</v>
      </c>
      <c r="AE180" s="52">
        <f>'Analitika nastave'!AF181</f>
        <v>0</v>
      </c>
      <c r="AF180" s="207"/>
      <c r="AG180" s="206"/>
      <c r="AH180" s="53">
        <f>'Analitika nastave'!AI181</f>
        <v>0</v>
      </c>
      <c r="AI180" s="52">
        <f>'Analitika nastave'!AJ181</f>
        <v>0</v>
      </c>
      <c r="AJ180" s="52">
        <f>'Analitika nastave'!AK181</f>
        <v>0</v>
      </c>
      <c r="AK180" s="52">
        <f>'Analitika nastave'!AL181</f>
        <v>0</v>
      </c>
      <c r="AL180" s="207"/>
      <c r="AM180" s="206"/>
      <c r="AN180" s="53">
        <f>'Analitika nastave'!AO181</f>
        <v>0</v>
      </c>
      <c r="AO180" s="52">
        <f>'Analitika nastave'!AP181</f>
        <v>0</v>
      </c>
      <c r="AP180" s="52">
        <f>'Analitika nastave'!AQ181</f>
        <v>0</v>
      </c>
      <c r="AQ180" s="52">
        <f>'Analitika nastave'!AR181</f>
        <v>0</v>
      </c>
      <c r="AR180" s="207"/>
      <c r="AS180" s="206"/>
      <c r="AT180" s="218"/>
    </row>
    <row r="181" spans="1:46" x14ac:dyDescent="0.25">
      <c r="A181" s="221">
        <v>88</v>
      </c>
      <c r="B181" s="223">
        <f>'Analitika nastave'!C182</f>
        <v>0</v>
      </c>
      <c r="C181" s="46" t="str">
        <f>'Analitika nastave'!D182</f>
        <v>B</v>
      </c>
      <c r="D181" s="47">
        <f>'Analitika nastave'!E182</f>
        <v>0</v>
      </c>
      <c r="E181" s="48">
        <f>'Analitika nastave'!F182</f>
        <v>0</v>
      </c>
      <c r="F181" s="48">
        <f>'Analitika nastave'!G182</f>
        <v>0</v>
      </c>
      <c r="G181" s="48">
        <f>'Analitika nastave'!H182</f>
        <v>0</v>
      </c>
      <c r="H181" s="204">
        <f>'Analitika nastave'!I182</f>
        <v>0</v>
      </c>
      <c r="I181" s="134" t="str">
        <f>'Analitika nastave'!J182</f>
        <v>NE</v>
      </c>
      <c r="J181" s="47">
        <f>'Analitika nastave'!K182</f>
        <v>0</v>
      </c>
      <c r="K181" s="48">
        <f>'Analitika nastave'!L182</f>
        <v>0</v>
      </c>
      <c r="L181" s="48">
        <f>'Analitika nastave'!M182</f>
        <v>0</v>
      </c>
      <c r="M181" s="48">
        <f>'Analitika nastave'!N182</f>
        <v>0</v>
      </c>
      <c r="N181" s="204">
        <f>'Analitika nastave'!O182</f>
        <v>0</v>
      </c>
      <c r="O181" s="134" t="str">
        <f>'Analitika nastave'!P182</f>
        <v>NE</v>
      </c>
      <c r="P181" s="47">
        <f>'Analitika nastave'!Q182</f>
        <v>0</v>
      </c>
      <c r="Q181" s="48">
        <f>'Analitika nastave'!R182</f>
        <v>0</v>
      </c>
      <c r="R181" s="48">
        <f>'Analitika nastave'!S182</f>
        <v>0</v>
      </c>
      <c r="S181" s="48">
        <f>'Analitika nastave'!T182</f>
        <v>0</v>
      </c>
      <c r="T181" s="204">
        <f>'Analitika nastave'!U182</f>
        <v>0</v>
      </c>
      <c r="U181" s="134" t="str">
        <f>'Analitika nastave'!V182</f>
        <v>NE</v>
      </c>
      <c r="V181" s="47">
        <f>'Analitika nastave'!W182</f>
        <v>0</v>
      </c>
      <c r="W181" s="48">
        <f>'Analitika nastave'!X182</f>
        <v>0</v>
      </c>
      <c r="X181" s="48">
        <f>'Analitika nastave'!Y182</f>
        <v>0</v>
      </c>
      <c r="Y181" s="48">
        <f>'Analitika nastave'!Z182</f>
        <v>0</v>
      </c>
      <c r="Z181" s="204">
        <f>'Analitika nastave'!AA182</f>
        <v>0</v>
      </c>
      <c r="AA181" s="134" t="str">
        <f>'Analitika nastave'!AB182</f>
        <v>NE</v>
      </c>
      <c r="AB181" s="47">
        <f>'Analitika nastave'!AC182</f>
        <v>0</v>
      </c>
      <c r="AC181" s="48">
        <f>'Analitika nastave'!AD182</f>
        <v>0</v>
      </c>
      <c r="AD181" s="48">
        <f>'Analitika nastave'!AE182</f>
        <v>0</v>
      </c>
      <c r="AE181" s="48">
        <f>'Analitika nastave'!AF182</f>
        <v>0</v>
      </c>
      <c r="AF181" s="204">
        <f>'Analitika nastave'!AG182</f>
        <v>0</v>
      </c>
      <c r="AG181" s="134" t="str">
        <f>'Analitika nastave'!AH182</f>
        <v>NE</v>
      </c>
      <c r="AH181" s="47">
        <f>'Analitika nastave'!AI182</f>
        <v>0</v>
      </c>
      <c r="AI181" s="48">
        <f>'Analitika nastave'!AJ182</f>
        <v>0</v>
      </c>
      <c r="AJ181" s="48">
        <f>'Analitika nastave'!AK182</f>
        <v>0</v>
      </c>
      <c r="AK181" s="48">
        <f>'Analitika nastave'!AL182</f>
        <v>0</v>
      </c>
      <c r="AL181" s="204">
        <f>'Analitika nastave'!AM182</f>
        <v>0</v>
      </c>
      <c r="AM181" s="134" t="str">
        <f>'Analitika nastave'!AN182</f>
        <v>NE</v>
      </c>
      <c r="AN181" s="47">
        <f>'Analitika nastave'!AO182</f>
        <v>0</v>
      </c>
      <c r="AO181" s="48">
        <f>'Analitika nastave'!AP182</f>
        <v>0</v>
      </c>
      <c r="AP181" s="48">
        <f>'Analitika nastave'!AQ182</f>
        <v>0</v>
      </c>
      <c r="AQ181" s="48">
        <f>'Analitika nastave'!AR182</f>
        <v>0</v>
      </c>
      <c r="AR181" s="204">
        <f>'Analitika nastave'!AS182</f>
        <v>0</v>
      </c>
      <c r="AS181" s="134" t="str">
        <f>'Analitika nastave'!AT182</f>
        <v>NE</v>
      </c>
      <c r="AT181" s="217">
        <f>'Analitika nastave'!AU182</f>
        <v>0</v>
      </c>
    </row>
    <row r="182" spans="1:46" ht="15.75" thickBot="1" x14ac:dyDescent="0.3">
      <c r="A182" s="222"/>
      <c r="B182" s="224"/>
      <c r="C182" s="51" t="str">
        <f>'Analitika nastave'!D183</f>
        <v>P</v>
      </c>
      <c r="D182" s="52">
        <f>'Analitika nastave'!E183</f>
        <v>0</v>
      </c>
      <c r="E182" s="52">
        <f>'Analitika nastave'!F183</f>
        <v>0</v>
      </c>
      <c r="F182" s="52">
        <f>'Analitika nastave'!G183</f>
        <v>0</v>
      </c>
      <c r="G182" s="52">
        <f>'Analitika nastave'!H183</f>
        <v>0</v>
      </c>
      <c r="H182" s="205"/>
      <c r="I182" s="206"/>
      <c r="J182" s="53">
        <f>'Analitika nastave'!K183</f>
        <v>0</v>
      </c>
      <c r="K182" s="52">
        <f>'Analitika nastave'!L183</f>
        <v>0</v>
      </c>
      <c r="L182" s="52">
        <f>'Analitika nastave'!M183</f>
        <v>0</v>
      </c>
      <c r="M182" s="52">
        <f>'Analitika nastave'!N183</f>
        <v>0</v>
      </c>
      <c r="N182" s="205"/>
      <c r="O182" s="206"/>
      <c r="P182" s="53">
        <f>'Analitika nastave'!Q183</f>
        <v>0</v>
      </c>
      <c r="Q182" s="52">
        <f>'Analitika nastave'!R183</f>
        <v>0</v>
      </c>
      <c r="R182" s="52">
        <f>'Analitika nastave'!S183</f>
        <v>0</v>
      </c>
      <c r="S182" s="52">
        <f>'Analitika nastave'!T183</f>
        <v>0</v>
      </c>
      <c r="T182" s="205"/>
      <c r="U182" s="206"/>
      <c r="V182" s="53">
        <f>'Analitika nastave'!W183</f>
        <v>0</v>
      </c>
      <c r="W182" s="52">
        <f>'Analitika nastave'!X183</f>
        <v>0</v>
      </c>
      <c r="X182" s="52">
        <f>'Analitika nastave'!Y183</f>
        <v>0</v>
      </c>
      <c r="Y182" s="52">
        <f>'Analitika nastave'!Z183</f>
        <v>0</v>
      </c>
      <c r="Z182" s="205"/>
      <c r="AA182" s="206"/>
      <c r="AB182" s="53">
        <f>'Analitika nastave'!AC183</f>
        <v>0</v>
      </c>
      <c r="AC182" s="52">
        <f>'Analitika nastave'!AD183</f>
        <v>0</v>
      </c>
      <c r="AD182" s="52">
        <f>'Analitika nastave'!AE183</f>
        <v>0</v>
      </c>
      <c r="AE182" s="52">
        <f>'Analitika nastave'!AF183</f>
        <v>0</v>
      </c>
      <c r="AF182" s="207"/>
      <c r="AG182" s="206"/>
      <c r="AH182" s="53">
        <f>'Analitika nastave'!AI183</f>
        <v>0</v>
      </c>
      <c r="AI182" s="52">
        <f>'Analitika nastave'!AJ183</f>
        <v>0</v>
      </c>
      <c r="AJ182" s="52">
        <f>'Analitika nastave'!AK183</f>
        <v>0</v>
      </c>
      <c r="AK182" s="52">
        <f>'Analitika nastave'!AL183</f>
        <v>0</v>
      </c>
      <c r="AL182" s="207"/>
      <c r="AM182" s="206"/>
      <c r="AN182" s="53">
        <f>'Analitika nastave'!AO183</f>
        <v>0</v>
      </c>
      <c r="AO182" s="52">
        <f>'Analitika nastave'!AP183</f>
        <v>0</v>
      </c>
      <c r="AP182" s="52">
        <f>'Analitika nastave'!AQ183</f>
        <v>0</v>
      </c>
      <c r="AQ182" s="52">
        <f>'Analitika nastave'!AR183</f>
        <v>0</v>
      </c>
      <c r="AR182" s="207"/>
      <c r="AS182" s="206"/>
      <c r="AT182" s="218"/>
    </row>
    <row r="183" spans="1:46" x14ac:dyDescent="0.25">
      <c r="A183" s="221">
        <v>89</v>
      </c>
      <c r="B183" s="223">
        <f>'Analitika nastave'!C184</f>
        <v>0</v>
      </c>
      <c r="C183" s="46" t="str">
        <f>'Analitika nastave'!D184</f>
        <v>B</v>
      </c>
      <c r="D183" s="47">
        <f>'Analitika nastave'!E184</f>
        <v>0</v>
      </c>
      <c r="E183" s="48">
        <f>'Analitika nastave'!F184</f>
        <v>0</v>
      </c>
      <c r="F183" s="48">
        <f>'Analitika nastave'!G184</f>
        <v>0</v>
      </c>
      <c r="G183" s="48">
        <f>'Analitika nastave'!H184</f>
        <v>0</v>
      </c>
      <c r="H183" s="204">
        <f>'Analitika nastave'!I184</f>
        <v>0</v>
      </c>
      <c r="I183" s="134" t="str">
        <f>'Analitika nastave'!J184</f>
        <v>NE</v>
      </c>
      <c r="J183" s="47">
        <f>'Analitika nastave'!K184</f>
        <v>0</v>
      </c>
      <c r="K183" s="48">
        <f>'Analitika nastave'!L184</f>
        <v>0</v>
      </c>
      <c r="L183" s="48">
        <f>'Analitika nastave'!M184</f>
        <v>0</v>
      </c>
      <c r="M183" s="48">
        <f>'Analitika nastave'!N184</f>
        <v>0</v>
      </c>
      <c r="N183" s="204">
        <f>'Analitika nastave'!O184</f>
        <v>0</v>
      </c>
      <c r="O183" s="134" t="str">
        <f>'Analitika nastave'!P184</f>
        <v>NE</v>
      </c>
      <c r="P183" s="47">
        <f>'Analitika nastave'!Q184</f>
        <v>0</v>
      </c>
      <c r="Q183" s="48">
        <f>'Analitika nastave'!R184</f>
        <v>0</v>
      </c>
      <c r="R183" s="48">
        <f>'Analitika nastave'!S184</f>
        <v>0</v>
      </c>
      <c r="S183" s="48">
        <f>'Analitika nastave'!T184</f>
        <v>0</v>
      </c>
      <c r="T183" s="204">
        <f>'Analitika nastave'!U184</f>
        <v>0</v>
      </c>
      <c r="U183" s="134" t="str">
        <f>'Analitika nastave'!V184</f>
        <v>NE</v>
      </c>
      <c r="V183" s="47">
        <f>'Analitika nastave'!W184</f>
        <v>0</v>
      </c>
      <c r="W183" s="48">
        <f>'Analitika nastave'!X184</f>
        <v>0</v>
      </c>
      <c r="X183" s="48">
        <f>'Analitika nastave'!Y184</f>
        <v>0</v>
      </c>
      <c r="Y183" s="48">
        <f>'Analitika nastave'!Z184</f>
        <v>0</v>
      </c>
      <c r="Z183" s="204">
        <f>'Analitika nastave'!AA184</f>
        <v>0</v>
      </c>
      <c r="AA183" s="134" t="str">
        <f>'Analitika nastave'!AB184</f>
        <v>NE</v>
      </c>
      <c r="AB183" s="47">
        <f>'Analitika nastave'!AC184</f>
        <v>0</v>
      </c>
      <c r="AC183" s="48">
        <f>'Analitika nastave'!AD184</f>
        <v>0</v>
      </c>
      <c r="AD183" s="48">
        <f>'Analitika nastave'!AE184</f>
        <v>0</v>
      </c>
      <c r="AE183" s="48">
        <f>'Analitika nastave'!AF184</f>
        <v>0</v>
      </c>
      <c r="AF183" s="204">
        <f>'Analitika nastave'!AG184</f>
        <v>0</v>
      </c>
      <c r="AG183" s="134" t="str">
        <f>'Analitika nastave'!AH184</f>
        <v>NE</v>
      </c>
      <c r="AH183" s="47">
        <f>'Analitika nastave'!AI184</f>
        <v>0</v>
      </c>
      <c r="AI183" s="48">
        <f>'Analitika nastave'!AJ184</f>
        <v>0</v>
      </c>
      <c r="AJ183" s="48">
        <f>'Analitika nastave'!AK184</f>
        <v>0</v>
      </c>
      <c r="AK183" s="48">
        <f>'Analitika nastave'!AL184</f>
        <v>0</v>
      </c>
      <c r="AL183" s="204">
        <f>'Analitika nastave'!AM184</f>
        <v>0</v>
      </c>
      <c r="AM183" s="134" t="str">
        <f>'Analitika nastave'!AN184</f>
        <v>NE</v>
      </c>
      <c r="AN183" s="47">
        <f>'Analitika nastave'!AO184</f>
        <v>0</v>
      </c>
      <c r="AO183" s="48">
        <f>'Analitika nastave'!AP184</f>
        <v>0</v>
      </c>
      <c r="AP183" s="48">
        <f>'Analitika nastave'!AQ184</f>
        <v>0</v>
      </c>
      <c r="AQ183" s="48">
        <f>'Analitika nastave'!AR184</f>
        <v>0</v>
      </c>
      <c r="AR183" s="204">
        <f>'Analitika nastave'!AS184</f>
        <v>0</v>
      </c>
      <c r="AS183" s="134" t="str">
        <f>'Analitika nastave'!AT184</f>
        <v>NE</v>
      </c>
      <c r="AT183" s="217">
        <f>'Analitika nastave'!AU184</f>
        <v>0</v>
      </c>
    </row>
    <row r="184" spans="1:46" ht="15.75" thickBot="1" x14ac:dyDescent="0.3">
      <c r="A184" s="222"/>
      <c r="B184" s="224"/>
      <c r="C184" s="51" t="str">
        <f>'Analitika nastave'!D185</f>
        <v>P</v>
      </c>
      <c r="D184" s="52">
        <f>'Analitika nastave'!E185</f>
        <v>0</v>
      </c>
      <c r="E184" s="52">
        <f>'Analitika nastave'!F185</f>
        <v>0</v>
      </c>
      <c r="F184" s="52">
        <f>'Analitika nastave'!G185</f>
        <v>0</v>
      </c>
      <c r="G184" s="52">
        <f>'Analitika nastave'!H185</f>
        <v>0</v>
      </c>
      <c r="H184" s="205"/>
      <c r="I184" s="206"/>
      <c r="J184" s="53">
        <f>'Analitika nastave'!K185</f>
        <v>0</v>
      </c>
      <c r="K184" s="52">
        <f>'Analitika nastave'!L185</f>
        <v>0</v>
      </c>
      <c r="L184" s="52">
        <f>'Analitika nastave'!M185</f>
        <v>0</v>
      </c>
      <c r="M184" s="52">
        <f>'Analitika nastave'!N185</f>
        <v>0</v>
      </c>
      <c r="N184" s="205"/>
      <c r="O184" s="206"/>
      <c r="P184" s="53">
        <f>'Analitika nastave'!Q185</f>
        <v>0</v>
      </c>
      <c r="Q184" s="52">
        <f>'Analitika nastave'!R185</f>
        <v>0</v>
      </c>
      <c r="R184" s="52">
        <f>'Analitika nastave'!S185</f>
        <v>0</v>
      </c>
      <c r="S184" s="52">
        <f>'Analitika nastave'!T185</f>
        <v>0</v>
      </c>
      <c r="T184" s="205"/>
      <c r="U184" s="206"/>
      <c r="V184" s="53">
        <f>'Analitika nastave'!W185</f>
        <v>0</v>
      </c>
      <c r="W184" s="52">
        <f>'Analitika nastave'!X185</f>
        <v>0</v>
      </c>
      <c r="X184" s="52">
        <f>'Analitika nastave'!Y185</f>
        <v>0</v>
      </c>
      <c r="Y184" s="52">
        <f>'Analitika nastave'!Z185</f>
        <v>0</v>
      </c>
      <c r="Z184" s="205"/>
      <c r="AA184" s="206"/>
      <c r="AB184" s="53">
        <f>'Analitika nastave'!AC185</f>
        <v>0</v>
      </c>
      <c r="AC184" s="52">
        <f>'Analitika nastave'!AD185</f>
        <v>0</v>
      </c>
      <c r="AD184" s="52">
        <f>'Analitika nastave'!AE185</f>
        <v>0</v>
      </c>
      <c r="AE184" s="52">
        <f>'Analitika nastave'!AF185</f>
        <v>0</v>
      </c>
      <c r="AF184" s="207"/>
      <c r="AG184" s="206"/>
      <c r="AH184" s="53">
        <f>'Analitika nastave'!AI185</f>
        <v>0</v>
      </c>
      <c r="AI184" s="52">
        <f>'Analitika nastave'!AJ185</f>
        <v>0</v>
      </c>
      <c r="AJ184" s="52">
        <f>'Analitika nastave'!AK185</f>
        <v>0</v>
      </c>
      <c r="AK184" s="52">
        <f>'Analitika nastave'!AL185</f>
        <v>0</v>
      </c>
      <c r="AL184" s="207"/>
      <c r="AM184" s="206"/>
      <c r="AN184" s="53">
        <f>'Analitika nastave'!AO185</f>
        <v>0</v>
      </c>
      <c r="AO184" s="52">
        <f>'Analitika nastave'!AP185</f>
        <v>0</v>
      </c>
      <c r="AP184" s="52">
        <f>'Analitika nastave'!AQ185</f>
        <v>0</v>
      </c>
      <c r="AQ184" s="52">
        <f>'Analitika nastave'!AR185</f>
        <v>0</v>
      </c>
      <c r="AR184" s="207"/>
      <c r="AS184" s="206"/>
      <c r="AT184" s="218"/>
    </row>
    <row r="185" spans="1:46" x14ac:dyDescent="0.25">
      <c r="A185" s="221">
        <v>90</v>
      </c>
      <c r="B185" s="223">
        <f>'Analitika nastave'!C186</f>
        <v>0</v>
      </c>
      <c r="C185" s="46" t="str">
        <f>'Analitika nastave'!D186</f>
        <v>B</v>
      </c>
      <c r="D185" s="47">
        <f>'Analitika nastave'!E186</f>
        <v>0</v>
      </c>
      <c r="E185" s="48">
        <f>'Analitika nastave'!F186</f>
        <v>0</v>
      </c>
      <c r="F185" s="48">
        <f>'Analitika nastave'!G186</f>
        <v>0</v>
      </c>
      <c r="G185" s="48">
        <f>'Analitika nastave'!H186</f>
        <v>0</v>
      </c>
      <c r="H185" s="204">
        <f>'Analitika nastave'!I186</f>
        <v>0</v>
      </c>
      <c r="I185" s="134" t="str">
        <f>'Analitika nastave'!J186</f>
        <v>NE</v>
      </c>
      <c r="J185" s="47">
        <f>'Analitika nastave'!K186</f>
        <v>0</v>
      </c>
      <c r="K185" s="48">
        <f>'Analitika nastave'!L186</f>
        <v>0</v>
      </c>
      <c r="L185" s="48">
        <f>'Analitika nastave'!M186</f>
        <v>0</v>
      </c>
      <c r="M185" s="48">
        <f>'Analitika nastave'!N186</f>
        <v>0</v>
      </c>
      <c r="N185" s="204">
        <f>'Analitika nastave'!O186</f>
        <v>0</v>
      </c>
      <c r="O185" s="134" t="str">
        <f>'Analitika nastave'!P186</f>
        <v>NE</v>
      </c>
      <c r="P185" s="47">
        <f>'Analitika nastave'!Q186</f>
        <v>0</v>
      </c>
      <c r="Q185" s="48">
        <f>'Analitika nastave'!R186</f>
        <v>0</v>
      </c>
      <c r="R185" s="48">
        <f>'Analitika nastave'!S186</f>
        <v>0</v>
      </c>
      <c r="S185" s="48">
        <f>'Analitika nastave'!T186</f>
        <v>0</v>
      </c>
      <c r="T185" s="204">
        <f>'Analitika nastave'!U186</f>
        <v>0</v>
      </c>
      <c r="U185" s="134" t="str">
        <f>'Analitika nastave'!V186</f>
        <v>NE</v>
      </c>
      <c r="V185" s="47">
        <f>'Analitika nastave'!W186</f>
        <v>0</v>
      </c>
      <c r="W185" s="48">
        <f>'Analitika nastave'!X186</f>
        <v>0</v>
      </c>
      <c r="X185" s="48">
        <f>'Analitika nastave'!Y186</f>
        <v>0</v>
      </c>
      <c r="Y185" s="48">
        <f>'Analitika nastave'!Z186</f>
        <v>0</v>
      </c>
      <c r="Z185" s="204">
        <f>'Analitika nastave'!AA186</f>
        <v>0</v>
      </c>
      <c r="AA185" s="134" t="str">
        <f>'Analitika nastave'!AB186</f>
        <v>NE</v>
      </c>
      <c r="AB185" s="47">
        <f>'Analitika nastave'!AC186</f>
        <v>0</v>
      </c>
      <c r="AC185" s="48">
        <f>'Analitika nastave'!AD186</f>
        <v>0</v>
      </c>
      <c r="AD185" s="48">
        <f>'Analitika nastave'!AE186</f>
        <v>0</v>
      </c>
      <c r="AE185" s="48">
        <f>'Analitika nastave'!AF186</f>
        <v>0</v>
      </c>
      <c r="AF185" s="204">
        <f>'Analitika nastave'!AG186</f>
        <v>0</v>
      </c>
      <c r="AG185" s="134" t="str">
        <f>'Analitika nastave'!AH186</f>
        <v>NE</v>
      </c>
      <c r="AH185" s="47">
        <f>'Analitika nastave'!AI186</f>
        <v>0</v>
      </c>
      <c r="AI185" s="48">
        <f>'Analitika nastave'!AJ186</f>
        <v>0</v>
      </c>
      <c r="AJ185" s="48">
        <f>'Analitika nastave'!AK186</f>
        <v>0</v>
      </c>
      <c r="AK185" s="48">
        <f>'Analitika nastave'!AL186</f>
        <v>0</v>
      </c>
      <c r="AL185" s="204">
        <f>'Analitika nastave'!AM186</f>
        <v>0</v>
      </c>
      <c r="AM185" s="134" t="str">
        <f>'Analitika nastave'!AN186</f>
        <v>NE</v>
      </c>
      <c r="AN185" s="47">
        <f>'Analitika nastave'!AO186</f>
        <v>0</v>
      </c>
      <c r="AO185" s="48">
        <f>'Analitika nastave'!AP186</f>
        <v>0</v>
      </c>
      <c r="AP185" s="48">
        <f>'Analitika nastave'!AQ186</f>
        <v>0</v>
      </c>
      <c r="AQ185" s="48">
        <f>'Analitika nastave'!AR186</f>
        <v>0</v>
      </c>
      <c r="AR185" s="204">
        <f>'Analitika nastave'!AS186</f>
        <v>0</v>
      </c>
      <c r="AS185" s="134" t="str">
        <f>'Analitika nastave'!AT186</f>
        <v>NE</v>
      </c>
      <c r="AT185" s="217">
        <f>'Analitika nastave'!AU186</f>
        <v>0</v>
      </c>
    </row>
    <row r="186" spans="1:46" ht="15.75" thickBot="1" x14ac:dyDescent="0.3">
      <c r="A186" s="222"/>
      <c r="B186" s="224"/>
      <c r="C186" s="51" t="str">
        <f>'Analitika nastave'!D187</f>
        <v>P</v>
      </c>
      <c r="D186" s="52">
        <f>'Analitika nastave'!E187</f>
        <v>0</v>
      </c>
      <c r="E186" s="52">
        <f>'Analitika nastave'!F187</f>
        <v>0</v>
      </c>
      <c r="F186" s="52">
        <f>'Analitika nastave'!G187</f>
        <v>0</v>
      </c>
      <c r="G186" s="52">
        <f>'Analitika nastave'!H187</f>
        <v>0</v>
      </c>
      <c r="H186" s="205"/>
      <c r="I186" s="206"/>
      <c r="J186" s="53">
        <f>'Analitika nastave'!K187</f>
        <v>0</v>
      </c>
      <c r="K186" s="52">
        <f>'Analitika nastave'!L187</f>
        <v>0</v>
      </c>
      <c r="L186" s="52">
        <f>'Analitika nastave'!M187</f>
        <v>0</v>
      </c>
      <c r="M186" s="52">
        <f>'Analitika nastave'!N187</f>
        <v>0</v>
      </c>
      <c r="N186" s="205"/>
      <c r="O186" s="206"/>
      <c r="P186" s="53">
        <f>'Analitika nastave'!Q187</f>
        <v>0</v>
      </c>
      <c r="Q186" s="52">
        <f>'Analitika nastave'!R187</f>
        <v>0</v>
      </c>
      <c r="R186" s="52">
        <f>'Analitika nastave'!S187</f>
        <v>0</v>
      </c>
      <c r="S186" s="52">
        <f>'Analitika nastave'!T187</f>
        <v>0</v>
      </c>
      <c r="T186" s="205"/>
      <c r="U186" s="206"/>
      <c r="V186" s="53">
        <f>'Analitika nastave'!W187</f>
        <v>0</v>
      </c>
      <c r="W186" s="52">
        <f>'Analitika nastave'!X187</f>
        <v>0</v>
      </c>
      <c r="X186" s="52">
        <f>'Analitika nastave'!Y187</f>
        <v>0</v>
      </c>
      <c r="Y186" s="52">
        <f>'Analitika nastave'!Z187</f>
        <v>0</v>
      </c>
      <c r="Z186" s="205"/>
      <c r="AA186" s="206"/>
      <c r="AB186" s="53">
        <f>'Analitika nastave'!AC187</f>
        <v>0</v>
      </c>
      <c r="AC186" s="52">
        <f>'Analitika nastave'!AD187</f>
        <v>0</v>
      </c>
      <c r="AD186" s="52">
        <f>'Analitika nastave'!AE187</f>
        <v>0</v>
      </c>
      <c r="AE186" s="52">
        <f>'Analitika nastave'!AF187</f>
        <v>0</v>
      </c>
      <c r="AF186" s="207"/>
      <c r="AG186" s="206"/>
      <c r="AH186" s="53">
        <f>'Analitika nastave'!AI187</f>
        <v>0</v>
      </c>
      <c r="AI186" s="52">
        <f>'Analitika nastave'!AJ187</f>
        <v>0</v>
      </c>
      <c r="AJ186" s="52">
        <f>'Analitika nastave'!AK187</f>
        <v>0</v>
      </c>
      <c r="AK186" s="52">
        <f>'Analitika nastave'!AL187</f>
        <v>0</v>
      </c>
      <c r="AL186" s="207"/>
      <c r="AM186" s="206"/>
      <c r="AN186" s="53">
        <f>'Analitika nastave'!AO187</f>
        <v>0</v>
      </c>
      <c r="AO186" s="52">
        <f>'Analitika nastave'!AP187</f>
        <v>0</v>
      </c>
      <c r="AP186" s="52">
        <f>'Analitika nastave'!AQ187</f>
        <v>0</v>
      </c>
      <c r="AQ186" s="52">
        <f>'Analitika nastave'!AR187</f>
        <v>0</v>
      </c>
      <c r="AR186" s="207"/>
      <c r="AS186" s="206"/>
      <c r="AT186" s="218"/>
    </row>
    <row r="187" spans="1:46" x14ac:dyDescent="0.25">
      <c r="A187" s="221">
        <v>91</v>
      </c>
      <c r="B187" s="223">
        <f>'Analitika nastave'!C188</f>
        <v>0</v>
      </c>
      <c r="C187" s="46" t="str">
        <f>'Analitika nastave'!D188</f>
        <v>B</v>
      </c>
      <c r="D187" s="47">
        <f>'Analitika nastave'!E188</f>
        <v>0</v>
      </c>
      <c r="E187" s="48">
        <f>'Analitika nastave'!F188</f>
        <v>0</v>
      </c>
      <c r="F187" s="48">
        <f>'Analitika nastave'!G188</f>
        <v>0</v>
      </c>
      <c r="G187" s="48">
        <f>'Analitika nastave'!H188</f>
        <v>0</v>
      </c>
      <c r="H187" s="204">
        <f>'Analitika nastave'!I188</f>
        <v>0</v>
      </c>
      <c r="I187" s="134" t="str">
        <f>'Analitika nastave'!J188</f>
        <v>NE</v>
      </c>
      <c r="J187" s="47">
        <f>'Analitika nastave'!K188</f>
        <v>0</v>
      </c>
      <c r="K187" s="48">
        <f>'Analitika nastave'!L188</f>
        <v>0</v>
      </c>
      <c r="L187" s="48">
        <f>'Analitika nastave'!M188</f>
        <v>0</v>
      </c>
      <c r="M187" s="48">
        <f>'Analitika nastave'!N188</f>
        <v>0</v>
      </c>
      <c r="N187" s="204">
        <f>'Analitika nastave'!O188</f>
        <v>0</v>
      </c>
      <c r="O187" s="134" t="str">
        <f>'Analitika nastave'!P188</f>
        <v>NE</v>
      </c>
      <c r="P187" s="47">
        <f>'Analitika nastave'!Q188</f>
        <v>0</v>
      </c>
      <c r="Q187" s="48">
        <f>'Analitika nastave'!R188</f>
        <v>0</v>
      </c>
      <c r="R187" s="48">
        <f>'Analitika nastave'!S188</f>
        <v>0</v>
      </c>
      <c r="S187" s="48">
        <f>'Analitika nastave'!T188</f>
        <v>0</v>
      </c>
      <c r="T187" s="204">
        <f>'Analitika nastave'!U188</f>
        <v>0</v>
      </c>
      <c r="U187" s="134" t="str">
        <f>'Analitika nastave'!V188</f>
        <v>NE</v>
      </c>
      <c r="V187" s="47">
        <f>'Analitika nastave'!W188</f>
        <v>0</v>
      </c>
      <c r="W187" s="48">
        <f>'Analitika nastave'!X188</f>
        <v>0</v>
      </c>
      <c r="X187" s="48">
        <f>'Analitika nastave'!Y188</f>
        <v>0</v>
      </c>
      <c r="Y187" s="48">
        <f>'Analitika nastave'!Z188</f>
        <v>0</v>
      </c>
      <c r="Z187" s="204">
        <f>'Analitika nastave'!AA188</f>
        <v>0</v>
      </c>
      <c r="AA187" s="134" t="str">
        <f>'Analitika nastave'!AB188</f>
        <v>NE</v>
      </c>
      <c r="AB187" s="47">
        <f>'Analitika nastave'!AC188</f>
        <v>0</v>
      </c>
      <c r="AC187" s="48">
        <f>'Analitika nastave'!AD188</f>
        <v>0</v>
      </c>
      <c r="AD187" s="48">
        <f>'Analitika nastave'!AE188</f>
        <v>0</v>
      </c>
      <c r="AE187" s="48">
        <f>'Analitika nastave'!AF188</f>
        <v>0</v>
      </c>
      <c r="AF187" s="204">
        <f>'Analitika nastave'!AG188</f>
        <v>0</v>
      </c>
      <c r="AG187" s="134" t="str">
        <f>'Analitika nastave'!AH188</f>
        <v>NE</v>
      </c>
      <c r="AH187" s="47">
        <f>'Analitika nastave'!AI188</f>
        <v>0</v>
      </c>
      <c r="AI187" s="48">
        <f>'Analitika nastave'!AJ188</f>
        <v>0</v>
      </c>
      <c r="AJ187" s="48">
        <f>'Analitika nastave'!AK188</f>
        <v>0</v>
      </c>
      <c r="AK187" s="48">
        <f>'Analitika nastave'!AL188</f>
        <v>0</v>
      </c>
      <c r="AL187" s="204">
        <f>'Analitika nastave'!AM188</f>
        <v>0</v>
      </c>
      <c r="AM187" s="134" t="str">
        <f>'Analitika nastave'!AN188</f>
        <v>NE</v>
      </c>
      <c r="AN187" s="47">
        <f>'Analitika nastave'!AO188</f>
        <v>0</v>
      </c>
      <c r="AO187" s="48">
        <f>'Analitika nastave'!AP188</f>
        <v>0</v>
      </c>
      <c r="AP187" s="48">
        <f>'Analitika nastave'!AQ188</f>
        <v>0</v>
      </c>
      <c r="AQ187" s="48">
        <f>'Analitika nastave'!AR188</f>
        <v>0</v>
      </c>
      <c r="AR187" s="204">
        <f>'Analitika nastave'!AS188</f>
        <v>0</v>
      </c>
      <c r="AS187" s="134" t="str">
        <f>'Analitika nastave'!AT188</f>
        <v>NE</v>
      </c>
      <c r="AT187" s="217">
        <f>'Analitika nastave'!AU188</f>
        <v>0</v>
      </c>
    </row>
    <row r="188" spans="1:46" ht="15.75" thickBot="1" x14ac:dyDescent="0.3">
      <c r="A188" s="222"/>
      <c r="B188" s="224"/>
      <c r="C188" s="51" t="str">
        <f>'Analitika nastave'!D189</f>
        <v>P</v>
      </c>
      <c r="D188" s="52">
        <f>'Analitika nastave'!E189</f>
        <v>0</v>
      </c>
      <c r="E188" s="52">
        <f>'Analitika nastave'!F189</f>
        <v>0</v>
      </c>
      <c r="F188" s="52">
        <f>'Analitika nastave'!G189</f>
        <v>0</v>
      </c>
      <c r="G188" s="52">
        <f>'Analitika nastave'!H189</f>
        <v>0</v>
      </c>
      <c r="H188" s="205"/>
      <c r="I188" s="206"/>
      <c r="J188" s="53">
        <f>'Analitika nastave'!K189</f>
        <v>0</v>
      </c>
      <c r="K188" s="52">
        <f>'Analitika nastave'!L189</f>
        <v>0</v>
      </c>
      <c r="L188" s="52">
        <f>'Analitika nastave'!M189</f>
        <v>0</v>
      </c>
      <c r="M188" s="52">
        <f>'Analitika nastave'!N189</f>
        <v>0</v>
      </c>
      <c r="N188" s="205"/>
      <c r="O188" s="206"/>
      <c r="P188" s="53">
        <f>'Analitika nastave'!Q189</f>
        <v>0</v>
      </c>
      <c r="Q188" s="52">
        <f>'Analitika nastave'!R189</f>
        <v>0</v>
      </c>
      <c r="R188" s="52">
        <f>'Analitika nastave'!S189</f>
        <v>0</v>
      </c>
      <c r="S188" s="52">
        <f>'Analitika nastave'!T189</f>
        <v>0</v>
      </c>
      <c r="T188" s="205"/>
      <c r="U188" s="206"/>
      <c r="V188" s="53">
        <f>'Analitika nastave'!W189</f>
        <v>0</v>
      </c>
      <c r="W188" s="52">
        <f>'Analitika nastave'!X189</f>
        <v>0</v>
      </c>
      <c r="X188" s="52">
        <f>'Analitika nastave'!Y189</f>
        <v>0</v>
      </c>
      <c r="Y188" s="52">
        <f>'Analitika nastave'!Z189</f>
        <v>0</v>
      </c>
      <c r="Z188" s="205"/>
      <c r="AA188" s="206"/>
      <c r="AB188" s="53">
        <f>'Analitika nastave'!AC189</f>
        <v>0</v>
      </c>
      <c r="AC188" s="52">
        <f>'Analitika nastave'!AD189</f>
        <v>0</v>
      </c>
      <c r="AD188" s="52">
        <f>'Analitika nastave'!AE189</f>
        <v>0</v>
      </c>
      <c r="AE188" s="52">
        <f>'Analitika nastave'!AF189</f>
        <v>0</v>
      </c>
      <c r="AF188" s="207"/>
      <c r="AG188" s="206"/>
      <c r="AH188" s="53">
        <f>'Analitika nastave'!AI189</f>
        <v>0</v>
      </c>
      <c r="AI188" s="52">
        <f>'Analitika nastave'!AJ189</f>
        <v>0</v>
      </c>
      <c r="AJ188" s="52">
        <f>'Analitika nastave'!AK189</f>
        <v>0</v>
      </c>
      <c r="AK188" s="52">
        <f>'Analitika nastave'!AL189</f>
        <v>0</v>
      </c>
      <c r="AL188" s="207"/>
      <c r="AM188" s="206"/>
      <c r="AN188" s="53">
        <f>'Analitika nastave'!AO189</f>
        <v>0</v>
      </c>
      <c r="AO188" s="52">
        <f>'Analitika nastave'!AP189</f>
        <v>0</v>
      </c>
      <c r="AP188" s="52">
        <f>'Analitika nastave'!AQ189</f>
        <v>0</v>
      </c>
      <c r="AQ188" s="52">
        <f>'Analitika nastave'!AR189</f>
        <v>0</v>
      </c>
      <c r="AR188" s="207"/>
      <c r="AS188" s="206"/>
      <c r="AT188" s="218"/>
    </row>
    <row r="189" spans="1:46" x14ac:dyDescent="0.25">
      <c r="A189" s="221">
        <v>92</v>
      </c>
      <c r="B189" s="223">
        <f>'Analitika nastave'!C190</f>
        <v>0</v>
      </c>
      <c r="C189" s="46" t="str">
        <f>'Analitika nastave'!D190</f>
        <v>B</v>
      </c>
      <c r="D189" s="47">
        <f>'Analitika nastave'!E190</f>
        <v>0</v>
      </c>
      <c r="E189" s="48">
        <f>'Analitika nastave'!F190</f>
        <v>0</v>
      </c>
      <c r="F189" s="48">
        <f>'Analitika nastave'!G190</f>
        <v>0</v>
      </c>
      <c r="G189" s="48">
        <f>'Analitika nastave'!H190</f>
        <v>0</v>
      </c>
      <c r="H189" s="204">
        <f>'Analitika nastave'!I190</f>
        <v>0</v>
      </c>
      <c r="I189" s="134" t="str">
        <f>'Analitika nastave'!J190</f>
        <v>NE</v>
      </c>
      <c r="J189" s="47">
        <f>'Analitika nastave'!K190</f>
        <v>0</v>
      </c>
      <c r="K189" s="48">
        <f>'Analitika nastave'!L190</f>
        <v>0</v>
      </c>
      <c r="L189" s="48">
        <f>'Analitika nastave'!M190</f>
        <v>0</v>
      </c>
      <c r="M189" s="48">
        <f>'Analitika nastave'!N190</f>
        <v>0</v>
      </c>
      <c r="N189" s="204">
        <f>'Analitika nastave'!O190</f>
        <v>0</v>
      </c>
      <c r="O189" s="134" t="str">
        <f>'Analitika nastave'!P190</f>
        <v>NE</v>
      </c>
      <c r="P189" s="47">
        <f>'Analitika nastave'!Q190</f>
        <v>0</v>
      </c>
      <c r="Q189" s="48">
        <f>'Analitika nastave'!R190</f>
        <v>0</v>
      </c>
      <c r="R189" s="48">
        <f>'Analitika nastave'!S190</f>
        <v>0</v>
      </c>
      <c r="S189" s="48">
        <f>'Analitika nastave'!T190</f>
        <v>0</v>
      </c>
      <c r="T189" s="204">
        <f>'Analitika nastave'!U190</f>
        <v>0</v>
      </c>
      <c r="U189" s="134" t="str">
        <f>'Analitika nastave'!V190</f>
        <v>NE</v>
      </c>
      <c r="V189" s="47">
        <f>'Analitika nastave'!W190</f>
        <v>0</v>
      </c>
      <c r="W189" s="48">
        <f>'Analitika nastave'!X190</f>
        <v>0</v>
      </c>
      <c r="X189" s="48">
        <f>'Analitika nastave'!Y190</f>
        <v>0</v>
      </c>
      <c r="Y189" s="48">
        <f>'Analitika nastave'!Z190</f>
        <v>0</v>
      </c>
      <c r="Z189" s="204">
        <f>'Analitika nastave'!AA190</f>
        <v>0</v>
      </c>
      <c r="AA189" s="134" t="str">
        <f>'Analitika nastave'!AB190</f>
        <v>NE</v>
      </c>
      <c r="AB189" s="47">
        <f>'Analitika nastave'!AC190</f>
        <v>0</v>
      </c>
      <c r="AC189" s="48">
        <f>'Analitika nastave'!AD190</f>
        <v>0</v>
      </c>
      <c r="AD189" s="48">
        <f>'Analitika nastave'!AE190</f>
        <v>0</v>
      </c>
      <c r="AE189" s="48">
        <f>'Analitika nastave'!AF190</f>
        <v>0</v>
      </c>
      <c r="AF189" s="204">
        <f>'Analitika nastave'!AG190</f>
        <v>0</v>
      </c>
      <c r="AG189" s="134" t="str">
        <f>'Analitika nastave'!AH190</f>
        <v>NE</v>
      </c>
      <c r="AH189" s="47">
        <f>'Analitika nastave'!AI190</f>
        <v>0</v>
      </c>
      <c r="AI189" s="48">
        <f>'Analitika nastave'!AJ190</f>
        <v>0</v>
      </c>
      <c r="AJ189" s="48">
        <f>'Analitika nastave'!AK190</f>
        <v>0</v>
      </c>
      <c r="AK189" s="48">
        <f>'Analitika nastave'!AL190</f>
        <v>0</v>
      </c>
      <c r="AL189" s="204">
        <f>'Analitika nastave'!AM190</f>
        <v>0</v>
      </c>
      <c r="AM189" s="134" t="str">
        <f>'Analitika nastave'!AN190</f>
        <v>NE</v>
      </c>
      <c r="AN189" s="47">
        <f>'Analitika nastave'!AO190</f>
        <v>0</v>
      </c>
      <c r="AO189" s="48">
        <f>'Analitika nastave'!AP190</f>
        <v>0</v>
      </c>
      <c r="AP189" s="48">
        <f>'Analitika nastave'!AQ190</f>
        <v>0</v>
      </c>
      <c r="AQ189" s="48">
        <f>'Analitika nastave'!AR190</f>
        <v>0</v>
      </c>
      <c r="AR189" s="204">
        <f>'Analitika nastave'!AS190</f>
        <v>0</v>
      </c>
      <c r="AS189" s="134" t="str">
        <f>'Analitika nastave'!AT190</f>
        <v>NE</v>
      </c>
      <c r="AT189" s="217">
        <f>'Analitika nastave'!AU190</f>
        <v>0</v>
      </c>
    </row>
    <row r="190" spans="1:46" ht="15.75" thickBot="1" x14ac:dyDescent="0.3">
      <c r="A190" s="222"/>
      <c r="B190" s="224"/>
      <c r="C190" s="51" t="str">
        <f>'Analitika nastave'!D191</f>
        <v>P</v>
      </c>
      <c r="D190" s="52">
        <f>'Analitika nastave'!E191</f>
        <v>0</v>
      </c>
      <c r="E190" s="52">
        <f>'Analitika nastave'!F191</f>
        <v>0</v>
      </c>
      <c r="F190" s="52">
        <f>'Analitika nastave'!G191</f>
        <v>0</v>
      </c>
      <c r="G190" s="52">
        <f>'Analitika nastave'!H191</f>
        <v>0</v>
      </c>
      <c r="H190" s="205"/>
      <c r="I190" s="206"/>
      <c r="J190" s="53">
        <f>'Analitika nastave'!K191</f>
        <v>0</v>
      </c>
      <c r="K190" s="52">
        <f>'Analitika nastave'!L191</f>
        <v>0</v>
      </c>
      <c r="L190" s="52">
        <f>'Analitika nastave'!M191</f>
        <v>0</v>
      </c>
      <c r="M190" s="52">
        <f>'Analitika nastave'!N191</f>
        <v>0</v>
      </c>
      <c r="N190" s="205"/>
      <c r="O190" s="206"/>
      <c r="P190" s="53">
        <f>'Analitika nastave'!Q191</f>
        <v>0</v>
      </c>
      <c r="Q190" s="52">
        <f>'Analitika nastave'!R191</f>
        <v>0</v>
      </c>
      <c r="R190" s="52">
        <f>'Analitika nastave'!S191</f>
        <v>0</v>
      </c>
      <c r="S190" s="52">
        <f>'Analitika nastave'!T191</f>
        <v>0</v>
      </c>
      <c r="T190" s="205"/>
      <c r="U190" s="206"/>
      <c r="V190" s="53">
        <f>'Analitika nastave'!W191</f>
        <v>0</v>
      </c>
      <c r="W190" s="52">
        <f>'Analitika nastave'!X191</f>
        <v>0</v>
      </c>
      <c r="X190" s="52">
        <f>'Analitika nastave'!Y191</f>
        <v>0</v>
      </c>
      <c r="Y190" s="52">
        <f>'Analitika nastave'!Z191</f>
        <v>0</v>
      </c>
      <c r="Z190" s="205"/>
      <c r="AA190" s="206"/>
      <c r="AB190" s="53">
        <f>'Analitika nastave'!AC191</f>
        <v>0</v>
      </c>
      <c r="AC190" s="52">
        <f>'Analitika nastave'!AD191</f>
        <v>0</v>
      </c>
      <c r="AD190" s="52">
        <f>'Analitika nastave'!AE191</f>
        <v>0</v>
      </c>
      <c r="AE190" s="52">
        <f>'Analitika nastave'!AF191</f>
        <v>0</v>
      </c>
      <c r="AF190" s="207"/>
      <c r="AG190" s="206"/>
      <c r="AH190" s="53">
        <f>'Analitika nastave'!AI191</f>
        <v>0</v>
      </c>
      <c r="AI190" s="52">
        <f>'Analitika nastave'!AJ191</f>
        <v>0</v>
      </c>
      <c r="AJ190" s="52">
        <f>'Analitika nastave'!AK191</f>
        <v>0</v>
      </c>
      <c r="AK190" s="52">
        <f>'Analitika nastave'!AL191</f>
        <v>0</v>
      </c>
      <c r="AL190" s="207"/>
      <c r="AM190" s="206"/>
      <c r="AN190" s="53">
        <f>'Analitika nastave'!AO191</f>
        <v>0</v>
      </c>
      <c r="AO190" s="52">
        <f>'Analitika nastave'!AP191</f>
        <v>0</v>
      </c>
      <c r="AP190" s="52">
        <f>'Analitika nastave'!AQ191</f>
        <v>0</v>
      </c>
      <c r="AQ190" s="52">
        <f>'Analitika nastave'!AR191</f>
        <v>0</v>
      </c>
      <c r="AR190" s="207"/>
      <c r="AS190" s="206"/>
      <c r="AT190" s="218"/>
    </row>
    <row r="191" spans="1:46" x14ac:dyDescent="0.25">
      <c r="A191" s="221">
        <v>93</v>
      </c>
      <c r="B191" s="223">
        <f>'Analitika nastave'!C192</f>
        <v>0</v>
      </c>
      <c r="C191" s="46" t="str">
        <f>'Analitika nastave'!D192</f>
        <v>B</v>
      </c>
      <c r="D191" s="47">
        <f>'Analitika nastave'!E192</f>
        <v>0</v>
      </c>
      <c r="E191" s="48">
        <f>'Analitika nastave'!F192</f>
        <v>0</v>
      </c>
      <c r="F191" s="48">
        <f>'Analitika nastave'!G192</f>
        <v>0</v>
      </c>
      <c r="G191" s="48">
        <f>'Analitika nastave'!H192</f>
        <v>0</v>
      </c>
      <c r="H191" s="204">
        <f>'Analitika nastave'!I192</f>
        <v>0</v>
      </c>
      <c r="I191" s="134" t="str">
        <f>'Analitika nastave'!J192</f>
        <v>NE</v>
      </c>
      <c r="J191" s="47">
        <f>'Analitika nastave'!K192</f>
        <v>0</v>
      </c>
      <c r="K191" s="48">
        <f>'Analitika nastave'!L192</f>
        <v>0</v>
      </c>
      <c r="L191" s="48">
        <f>'Analitika nastave'!M192</f>
        <v>0</v>
      </c>
      <c r="M191" s="48">
        <f>'Analitika nastave'!N192</f>
        <v>0</v>
      </c>
      <c r="N191" s="204">
        <f>'Analitika nastave'!O192</f>
        <v>0</v>
      </c>
      <c r="O191" s="134" t="str">
        <f>'Analitika nastave'!P192</f>
        <v>NE</v>
      </c>
      <c r="P191" s="47">
        <f>'Analitika nastave'!Q192</f>
        <v>0</v>
      </c>
      <c r="Q191" s="48">
        <f>'Analitika nastave'!R192</f>
        <v>0</v>
      </c>
      <c r="R191" s="48">
        <f>'Analitika nastave'!S192</f>
        <v>0</v>
      </c>
      <c r="S191" s="48">
        <f>'Analitika nastave'!T192</f>
        <v>0</v>
      </c>
      <c r="T191" s="204">
        <f>'Analitika nastave'!U192</f>
        <v>0</v>
      </c>
      <c r="U191" s="134" t="str">
        <f>'Analitika nastave'!V192</f>
        <v>NE</v>
      </c>
      <c r="V191" s="47">
        <f>'Analitika nastave'!W192</f>
        <v>0</v>
      </c>
      <c r="W191" s="48">
        <f>'Analitika nastave'!X192</f>
        <v>0</v>
      </c>
      <c r="X191" s="48">
        <f>'Analitika nastave'!Y192</f>
        <v>0</v>
      </c>
      <c r="Y191" s="48">
        <f>'Analitika nastave'!Z192</f>
        <v>0</v>
      </c>
      <c r="Z191" s="204">
        <f>'Analitika nastave'!AA192</f>
        <v>0</v>
      </c>
      <c r="AA191" s="134" t="str">
        <f>'Analitika nastave'!AB192</f>
        <v>NE</v>
      </c>
      <c r="AB191" s="47">
        <f>'Analitika nastave'!AC192</f>
        <v>0</v>
      </c>
      <c r="AC191" s="48">
        <f>'Analitika nastave'!AD192</f>
        <v>0</v>
      </c>
      <c r="AD191" s="48">
        <f>'Analitika nastave'!AE192</f>
        <v>0</v>
      </c>
      <c r="AE191" s="48">
        <f>'Analitika nastave'!AF192</f>
        <v>0</v>
      </c>
      <c r="AF191" s="204">
        <f>'Analitika nastave'!AG192</f>
        <v>0</v>
      </c>
      <c r="AG191" s="134" t="str">
        <f>'Analitika nastave'!AH192</f>
        <v>NE</v>
      </c>
      <c r="AH191" s="47">
        <f>'Analitika nastave'!AI192</f>
        <v>0</v>
      </c>
      <c r="AI191" s="48">
        <f>'Analitika nastave'!AJ192</f>
        <v>0</v>
      </c>
      <c r="AJ191" s="48">
        <f>'Analitika nastave'!AK192</f>
        <v>0</v>
      </c>
      <c r="AK191" s="48">
        <f>'Analitika nastave'!AL192</f>
        <v>0</v>
      </c>
      <c r="AL191" s="204">
        <f>'Analitika nastave'!AM192</f>
        <v>0</v>
      </c>
      <c r="AM191" s="134" t="str">
        <f>'Analitika nastave'!AN192</f>
        <v>NE</v>
      </c>
      <c r="AN191" s="47">
        <f>'Analitika nastave'!AO192</f>
        <v>0</v>
      </c>
      <c r="AO191" s="48">
        <f>'Analitika nastave'!AP192</f>
        <v>0</v>
      </c>
      <c r="AP191" s="48">
        <f>'Analitika nastave'!AQ192</f>
        <v>0</v>
      </c>
      <c r="AQ191" s="48">
        <f>'Analitika nastave'!AR192</f>
        <v>0</v>
      </c>
      <c r="AR191" s="204">
        <f>'Analitika nastave'!AS192</f>
        <v>0</v>
      </c>
      <c r="AS191" s="134" t="str">
        <f>'Analitika nastave'!AT192</f>
        <v>NE</v>
      </c>
      <c r="AT191" s="217">
        <f>'Analitika nastave'!AU192</f>
        <v>0</v>
      </c>
    </row>
    <row r="192" spans="1:46" ht="15.75" thickBot="1" x14ac:dyDescent="0.3">
      <c r="A192" s="222"/>
      <c r="B192" s="224"/>
      <c r="C192" s="51" t="str">
        <f>'Analitika nastave'!D193</f>
        <v>P</v>
      </c>
      <c r="D192" s="52">
        <f>'Analitika nastave'!E193</f>
        <v>0</v>
      </c>
      <c r="E192" s="52">
        <f>'Analitika nastave'!F193</f>
        <v>0</v>
      </c>
      <c r="F192" s="52">
        <f>'Analitika nastave'!G193</f>
        <v>0</v>
      </c>
      <c r="G192" s="52">
        <f>'Analitika nastave'!H193</f>
        <v>0</v>
      </c>
      <c r="H192" s="205"/>
      <c r="I192" s="206"/>
      <c r="J192" s="53">
        <f>'Analitika nastave'!K193</f>
        <v>0</v>
      </c>
      <c r="K192" s="52">
        <f>'Analitika nastave'!L193</f>
        <v>0</v>
      </c>
      <c r="L192" s="52">
        <f>'Analitika nastave'!M193</f>
        <v>0</v>
      </c>
      <c r="M192" s="52">
        <f>'Analitika nastave'!N193</f>
        <v>0</v>
      </c>
      <c r="N192" s="205"/>
      <c r="O192" s="206"/>
      <c r="P192" s="53">
        <f>'Analitika nastave'!Q193</f>
        <v>0</v>
      </c>
      <c r="Q192" s="52">
        <f>'Analitika nastave'!R193</f>
        <v>0</v>
      </c>
      <c r="R192" s="52">
        <f>'Analitika nastave'!S193</f>
        <v>0</v>
      </c>
      <c r="S192" s="52">
        <f>'Analitika nastave'!T193</f>
        <v>0</v>
      </c>
      <c r="T192" s="205"/>
      <c r="U192" s="206"/>
      <c r="V192" s="53">
        <f>'Analitika nastave'!W193</f>
        <v>0</v>
      </c>
      <c r="W192" s="52">
        <f>'Analitika nastave'!X193</f>
        <v>0</v>
      </c>
      <c r="X192" s="52">
        <f>'Analitika nastave'!Y193</f>
        <v>0</v>
      </c>
      <c r="Y192" s="52">
        <f>'Analitika nastave'!Z193</f>
        <v>0</v>
      </c>
      <c r="Z192" s="205"/>
      <c r="AA192" s="206"/>
      <c r="AB192" s="53">
        <f>'Analitika nastave'!AC193</f>
        <v>0</v>
      </c>
      <c r="AC192" s="52">
        <f>'Analitika nastave'!AD193</f>
        <v>0</v>
      </c>
      <c r="AD192" s="52">
        <f>'Analitika nastave'!AE193</f>
        <v>0</v>
      </c>
      <c r="AE192" s="52">
        <f>'Analitika nastave'!AF193</f>
        <v>0</v>
      </c>
      <c r="AF192" s="207"/>
      <c r="AG192" s="206"/>
      <c r="AH192" s="53">
        <f>'Analitika nastave'!AI193</f>
        <v>0</v>
      </c>
      <c r="AI192" s="52">
        <f>'Analitika nastave'!AJ193</f>
        <v>0</v>
      </c>
      <c r="AJ192" s="52">
        <f>'Analitika nastave'!AK193</f>
        <v>0</v>
      </c>
      <c r="AK192" s="52">
        <f>'Analitika nastave'!AL193</f>
        <v>0</v>
      </c>
      <c r="AL192" s="207"/>
      <c r="AM192" s="206"/>
      <c r="AN192" s="53">
        <f>'Analitika nastave'!AO193</f>
        <v>0</v>
      </c>
      <c r="AO192" s="52">
        <f>'Analitika nastave'!AP193</f>
        <v>0</v>
      </c>
      <c r="AP192" s="52">
        <f>'Analitika nastave'!AQ193</f>
        <v>0</v>
      </c>
      <c r="AQ192" s="52">
        <f>'Analitika nastave'!AR193</f>
        <v>0</v>
      </c>
      <c r="AR192" s="207"/>
      <c r="AS192" s="206"/>
      <c r="AT192" s="218"/>
    </row>
    <row r="193" spans="1:46" x14ac:dyDescent="0.25">
      <c r="A193" s="221">
        <v>94</v>
      </c>
      <c r="B193" s="223">
        <f>'Analitika nastave'!C194</f>
        <v>0</v>
      </c>
      <c r="C193" s="46" t="str">
        <f>'Analitika nastave'!D194</f>
        <v>B</v>
      </c>
      <c r="D193" s="47">
        <f>'Analitika nastave'!E194</f>
        <v>0</v>
      </c>
      <c r="E193" s="48">
        <f>'Analitika nastave'!F194</f>
        <v>0</v>
      </c>
      <c r="F193" s="48">
        <f>'Analitika nastave'!G194</f>
        <v>0</v>
      </c>
      <c r="G193" s="48">
        <f>'Analitika nastave'!H194</f>
        <v>0</v>
      </c>
      <c r="H193" s="204">
        <f>'Analitika nastave'!I194</f>
        <v>0</v>
      </c>
      <c r="I193" s="134" t="str">
        <f>'Analitika nastave'!J194</f>
        <v>NE</v>
      </c>
      <c r="J193" s="47">
        <f>'Analitika nastave'!K194</f>
        <v>0</v>
      </c>
      <c r="K193" s="48">
        <f>'Analitika nastave'!L194</f>
        <v>0</v>
      </c>
      <c r="L193" s="48">
        <f>'Analitika nastave'!M194</f>
        <v>0</v>
      </c>
      <c r="M193" s="48">
        <f>'Analitika nastave'!N194</f>
        <v>0</v>
      </c>
      <c r="N193" s="204">
        <f>'Analitika nastave'!O194</f>
        <v>0</v>
      </c>
      <c r="O193" s="134" t="str">
        <f>'Analitika nastave'!P194</f>
        <v>NE</v>
      </c>
      <c r="P193" s="47">
        <f>'Analitika nastave'!Q194</f>
        <v>0</v>
      </c>
      <c r="Q193" s="48">
        <f>'Analitika nastave'!R194</f>
        <v>0</v>
      </c>
      <c r="R193" s="48">
        <f>'Analitika nastave'!S194</f>
        <v>0</v>
      </c>
      <c r="S193" s="48">
        <f>'Analitika nastave'!T194</f>
        <v>0</v>
      </c>
      <c r="T193" s="204">
        <f>'Analitika nastave'!U194</f>
        <v>0</v>
      </c>
      <c r="U193" s="134" t="str">
        <f>'Analitika nastave'!V194</f>
        <v>NE</v>
      </c>
      <c r="V193" s="47">
        <f>'Analitika nastave'!W194</f>
        <v>0</v>
      </c>
      <c r="W193" s="48">
        <f>'Analitika nastave'!X194</f>
        <v>0</v>
      </c>
      <c r="X193" s="48">
        <f>'Analitika nastave'!Y194</f>
        <v>0</v>
      </c>
      <c r="Y193" s="48">
        <f>'Analitika nastave'!Z194</f>
        <v>0</v>
      </c>
      <c r="Z193" s="204">
        <f>'Analitika nastave'!AA194</f>
        <v>0</v>
      </c>
      <c r="AA193" s="134" t="str">
        <f>'Analitika nastave'!AB194</f>
        <v>NE</v>
      </c>
      <c r="AB193" s="47">
        <f>'Analitika nastave'!AC194</f>
        <v>0</v>
      </c>
      <c r="AC193" s="48">
        <f>'Analitika nastave'!AD194</f>
        <v>0</v>
      </c>
      <c r="AD193" s="48">
        <f>'Analitika nastave'!AE194</f>
        <v>0</v>
      </c>
      <c r="AE193" s="48">
        <f>'Analitika nastave'!AF194</f>
        <v>0</v>
      </c>
      <c r="AF193" s="204">
        <f>'Analitika nastave'!AG194</f>
        <v>0</v>
      </c>
      <c r="AG193" s="134" t="str">
        <f>'Analitika nastave'!AH194</f>
        <v>NE</v>
      </c>
      <c r="AH193" s="47">
        <f>'Analitika nastave'!AI194</f>
        <v>0</v>
      </c>
      <c r="AI193" s="48">
        <f>'Analitika nastave'!AJ194</f>
        <v>0</v>
      </c>
      <c r="AJ193" s="48">
        <f>'Analitika nastave'!AK194</f>
        <v>0</v>
      </c>
      <c r="AK193" s="48">
        <f>'Analitika nastave'!AL194</f>
        <v>0</v>
      </c>
      <c r="AL193" s="204">
        <f>'Analitika nastave'!AM194</f>
        <v>0</v>
      </c>
      <c r="AM193" s="134" t="str">
        <f>'Analitika nastave'!AN194</f>
        <v>NE</v>
      </c>
      <c r="AN193" s="47">
        <f>'Analitika nastave'!AO194</f>
        <v>0</v>
      </c>
      <c r="AO193" s="48">
        <f>'Analitika nastave'!AP194</f>
        <v>0</v>
      </c>
      <c r="AP193" s="48">
        <f>'Analitika nastave'!AQ194</f>
        <v>0</v>
      </c>
      <c r="AQ193" s="48">
        <f>'Analitika nastave'!AR194</f>
        <v>0</v>
      </c>
      <c r="AR193" s="204">
        <f>'Analitika nastave'!AS194</f>
        <v>0</v>
      </c>
      <c r="AS193" s="134" t="str">
        <f>'Analitika nastave'!AT194</f>
        <v>NE</v>
      </c>
      <c r="AT193" s="217">
        <f>'Analitika nastave'!AU194</f>
        <v>0</v>
      </c>
    </row>
    <row r="194" spans="1:46" ht="15.75" thickBot="1" x14ac:dyDescent="0.3">
      <c r="A194" s="222"/>
      <c r="B194" s="224"/>
      <c r="C194" s="51" t="str">
        <f>'Analitika nastave'!D195</f>
        <v>P</v>
      </c>
      <c r="D194" s="52">
        <f>'Analitika nastave'!E195</f>
        <v>0</v>
      </c>
      <c r="E194" s="52">
        <f>'Analitika nastave'!F195</f>
        <v>0</v>
      </c>
      <c r="F194" s="52">
        <f>'Analitika nastave'!G195</f>
        <v>0</v>
      </c>
      <c r="G194" s="52">
        <f>'Analitika nastave'!H195</f>
        <v>0</v>
      </c>
      <c r="H194" s="205"/>
      <c r="I194" s="206"/>
      <c r="J194" s="53">
        <f>'Analitika nastave'!K195</f>
        <v>0</v>
      </c>
      <c r="K194" s="52">
        <f>'Analitika nastave'!L195</f>
        <v>0</v>
      </c>
      <c r="L194" s="52">
        <f>'Analitika nastave'!M195</f>
        <v>0</v>
      </c>
      <c r="M194" s="52">
        <f>'Analitika nastave'!N195</f>
        <v>0</v>
      </c>
      <c r="N194" s="205"/>
      <c r="O194" s="206"/>
      <c r="P194" s="53">
        <f>'Analitika nastave'!Q195</f>
        <v>0</v>
      </c>
      <c r="Q194" s="52">
        <f>'Analitika nastave'!R195</f>
        <v>0</v>
      </c>
      <c r="R194" s="52">
        <f>'Analitika nastave'!S195</f>
        <v>0</v>
      </c>
      <c r="S194" s="52">
        <f>'Analitika nastave'!T195</f>
        <v>0</v>
      </c>
      <c r="T194" s="205"/>
      <c r="U194" s="206"/>
      <c r="V194" s="53">
        <f>'Analitika nastave'!W195</f>
        <v>0</v>
      </c>
      <c r="W194" s="52">
        <f>'Analitika nastave'!X195</f>
        <v>0</v>
      </c>
      <c r="X194" s="52">
        <f>'Analitika nastave'!Y195</f>
        <v>0</v>
      </c>
      <c r="Y194" s="52">
        <f>'Analitika nastave'!Z195</f>
        <v>0</v>
      </c>
      <c r="Z194" s="205"/>
      <c r="AA194" s="206"/>
      <c r="AB194" s="53">
        <f>'Analitika nastave'!AC195</f>
        <v>0</v>
      </c>
      <c r="AC194" s="52">
        <f>'Analitika nastave'!AD195</f>
        <v>0</v>
      </c>
      <c r="AD194" s="52">
        <f>'Analitika nastave'!AE195</f>
        <v>0</v>
      </c>
      <c r="AE194" s="52">
        <f>'Analitika nastave'!AF195</f>
        <v>0</v>
      </c>
      <c r="AF194" s="207"/>
      <c r="AG194" s="206"/>
      <c r="AH194" s="53">
        <f>'Analitika nastave'!AI195</f>
        <v>0</v>
      </c>
      <c r="AI194" s="52">
        <f>'Analitika nastave'!AJ195</f>
        <v>0</v>
      </c>
      <c r="AJ194" s="52">
        <f>'Analitika nastave'!AK195</f>
        <v>0</v>
      </c>
      <c r="AK194" s="52">
        <f>'Analitika nastave'!AL195</f>
        <v>0</v>
      </c>
      <c r="AL194" s="207"/>
      <c r="AM194" s="206"/>
      <c r="AN194" s="53">
        <f>'Analitika nastave'!AO195</f>
        <v>0</v>
      </c>
      <c r="AO194" s="52">
        <f>'Analitika nastave'!AP195</f>
        <v>0</v>
      </c>
      <c r="AP194" s="52">
        <f>'Analitika nastave'!AQ195</f>
        <v>0</v>
      </c>
      <c r="AQ194" s="52">
        <f>'Analitika nastave'!AR195</f>
        <v>0</v>
      </c>
      <c r="AR194" s="207"/>
      <c r="AS194" s="206"/>
      <c r="AT194" s="218"/>
    </row>
    <row r="195" spans="1:46" x14ac:dyDescent="0.25">
      <c r="A195" s="221">
        <v>95</v>
      </c>
      <c r="B195" s="223">
        <f>'Analitika nastave'!C196</f>
        <v>0</v>
      </c>
      <c r="C195" s="46" t="str">
        <f>'Analitika nastave'!D196</f>
        <v>B</v>
      </c>
      <c r="D195" s="47">
        <f>'Analitika nastave'!E196</f>
        <v>0</v>
      </c>
      <c r="E195" s="48">
        <f>'Analitika nastave'!F196</f>
        <v>0</v>
      </c>
      <c r="F195" s="48">
        <f>'Analitika nastave'!G196</f>
        <v>0</v>
      </c>
      <c r="G195" s="48">
        <f>'Analitika nastave'!H196</f>
        <v>0</v>
      </c>
      <c r="H195" s="204">
        <f>'Analitika nastave'!I196</f>
        <v>0</v>
      </c>
      <c r="I195" s="134" t="str">
        <f>'Analitika nastave'!J196</f>
        <v>NE</v>
      </c>
      <c r="J195" s="47">
        <f>'Analitika nastave'!K196</f>
        <v>0</v>
      </c>
      <c r="K195" s="48">
        <f>'Analitika nastave'!L196</f>
        <v>0</v>
      </c>
      <c r="L195" s="48">
        <f>'Analitika nastave'!M196</f>
        <v>0</v>
      </c>
      <c r="M195" s="48">
        <f>'Analitika nastave'!N196</f>
        <v>0</v>
      </c>
      <c r="N195" s="204">
        <f>'Analitika nastave'!O196</f>
        <v>0</v>
      </c>
      <c r="O195" s="134" t="str">
        <f>'Analitika nastave'!P196</f>
        <v>NE</v>
      </c>
      <c r="P195" s="47">
        <f>'Analitika nastave'!Q196</f>
        <v>0</v>
      </c>
      <c r="Q195" s="48">
        <f>'Analitika nastave'!R196</f>
        <v>0</v>
      </c>
      <c r="R195" s="48">
        <f>'Analitika nastave'!S196</f>
        <v>0</v>
      </c>
      <c r="S195" s="48">
        <f>'Analitika nastave'!T196</f>
        <v>0</v>
      </c>
      <c r="T195" s="204">
        <f>'Analitika nastave'!U196</f>
        <v>0</v>
      </c>
      <c r="U195" s="134" t="str">
        <f>'Analitika nastave'!V196</f>
        <v>NE</v>
      </c>
      <c r="V195" s="47">
        <f>'Analitika nastave'!W196</f>
        <v>0</v>
      </c>
      <c r="W195" s="48">
        <f>'Analitika nastave'!X196</f>
        <v>0</v>
      </c>
      <c r="X195" s="48">
        <f>'Analitika nastave'!Y196</f>
        <v>0</v>
      </c>
      <c r="Y195" s="48">
        <f>'Analitika nastave'!Z196</f>
        <v>0</v>
      </c>
      <c r="Z195" s="204">
        <f>'Analitika nastave'!AA196</f>
        <v>0</v>
      </c>
      <c r="AA195" s="134" t="str">
        <f>'Analitika nastave'!AB196</f>
        <v>NE</v>
      </c>
      <c r="AB195" s="47">
        <f>'Analitika nastave'!AC196</f>
        <v>0</v>
      </c>
      <c r="AC195" s="48">
        <f>'Analitika nastave'!AD196</f>
        <v>0</v>
      </c>
      <c r="AD195" s="48">
        <f>'Analitika nastave'!AE196</f>
        <v>0</v>
      </c>
      <c r="AE195" s="48">
        <f>'Analitika nastave'!AF196</f>
        <v>0</v>
      </c>
      <c r="AF195" s="204">
        <f>'Analitika nastave'!AG196</f>
        <v>0</v>
      </c>
      <c r="AG195" s="134" t="str">
        <f>'Analitika nastave'!AH196</f>
        <v>NE</v>
      </c>
      <c r="AH195" s="47">
        <f>'Analitika nastave'!AI196</f>
        <v>0</v>
      </c>
      <c r="AI195" s="48">
        <f>'Analitika nastave'!AJ196</f>
        <v>0</v>
      </c>
      <c r="AJ195" s="48">
        <f>'Analitika nastave'!AK196</f>
        <v>0</v>
      </c>
      <c r="AK195" s="48">
        <f>'Analitika nastave'!AL196</f>
        <v>0</v>
      </c>
      <c r="AL195" s="204">
        <f>'Analitika nastave'!AM196</f>
        <v>0</v>
      </c>
      <c r="AM195" s="134" t="str">
        <f>'Analitika nastave'!AN196</f>
        <v>NE</v>
      </c>
      <c r="AN195" s="47">
        <f>'Analitika nastave'!AO196</f>
        <v>0</v>
      </c>
      <c r="AO195" s="48">
        <f>'Analitika nastave'!AP196</f>
        <v>0</v>
      </c>
      <c r="AP195" s="48">
        <f>'Analitika nastave'!AQ196</f>
        <v>0</v>
      </c>
      <c r="AQ195" s="48">
        <f>'Analitika nastave'!AR196</f>
        <v>0</v>
      </c>
      <c r="AR195" s="204">
        <f>'Analitika nastave'!AS196</f>
        <v>0</v>
      </c>
      <c r="AS195" s="134" t="str">
        <f>'Analitika nastave'!AT196</f>
        <v>NE</v>
      </c>
      <c r="AT195" s="217">
        <f>'Analitika nastave'!AU196</f>
        <v>0</v>
      </c>
    </row>
    <row r="196" spans="1:46" ht="15.75" thickBot="1" x14ac:dyDescent="0.3">
      <c r="A196" s="222"/>
      <c r="B196" s="224"/>
      <c r="C196" s="51" t="str">
        <f>'Analitika nastave'!D197</f>
        <v>P</v>
      </c>
      <c r="D196" s="52">
        <f>'Analitika nastave'!E197</f>
        <v>0</v>
      </c>
      <c r="E196" s="52">
        <f>'Analitika nastave'!F197</f>
        <v>0</v>
      </c>
      <c r="F196" s="52">
        <f>'Analitika nastave'!G197</f>
        <v>0</v>
      </c>
      <c r="G196" s="52">
        <f>'Analitika nastave'!H197</f>
        <v>0</v>
      </c>
      <c r="H196" s="205"/>
      <c r="I196" s="206"/>
      <c r="J196" s="53">
        <f>'Analitika nastave'!K197</f>
        <v>0</v>
      </c>
      <c r="K196" s="52">
        <f>'Analitika nastave'!L197</f>
        <v>0</v>
      </c>
      <c r="L196" s="52">
        <f>'Analitika nastave'!M197</f>
        <v>0</v>
      </c>
      <c r="M196" s="52">
        <f>'Analitika nastave'!N197</f>
        <v>0</v>
      </c>
      <c r="N196" s="205"/>
      <c r="O196" s="206"/>
      <c r="P196" s="53">
        <f>'Analitika nastave'!Q197</f>
        <v>0</v>
      </c>
      <c r="Q196" s="52">
        <f>'Analitika nastave'!R197</f>
        <v>0</v>
      </c>
      <c r="R196" s="52">
        <f>'Analitika nastave'!S197</f>
        <v>0</v>
      </c>
      <c r="S196" s="52">
        <f>'Analitika nastave'!T197</f>
        <v>0</v>
      </c>
      <c r="T196" s="205"/>
      <c r="U196" s="206"/>
      <c r="V196" s="53">
        <f>'Analitika nastave'!W197</f>
        <v>0</v>
      </c>
      <c r="W196" s="52">
        <f>'Analitika nastave'!X197</f>
        <v>0</v>
      </c>
      <c r="X196" s="52">
        <f>'Analitika nastave'!Y197</f>
        <v>0</v>
      </c>
      <c r="Y196" s="52">
        <f>'Analitika nastave'!Z197</f>
        <v>0</v>
      </c>
      <c r="Z196" s="205"/>
      <c r="AA196" s="206"/>
      <c r="AB196" s="53">
        <f>'Analitika nastave'!AC197</f>
        <v>0</v>
      </c>
      <c r="AC196" s="52">
        <f>'Analitika nastave'!AD197</f>
        <v>0</v>
      </c>
      <c r="AD196" s="52">
        <f>'Analitika nastave'!AE197</f>
        <v>0</v>
      </c>
      <c r="AE196" s="52">
        <f>'Analitika nastave'!AF197</f>
        <v>0</v>
      </c>
      <c r="AF196" s="207"/>
      <c r="AG196" s="206"/>
      <c r="AH196" s="53">
        <f>'Analitika nastave'!AI197</f>
        <v>0</v>
      </c>
      <c r="AI196" s="52">
        <f>'Analitika nastave'!AJ197</f>
        <v>0</v>
      </c>
      <c r="AJ196" s="52">
        <f>'Analitika nastave'!AK197</f>
        <v>0</v>
      </c>
      <c r="AK196" s="52">
        <f>'Analitika nastave'!AL197</f>
        <v>0</v>
      </c>
      <c r="AL196" s="207"/>
      <c r="AM196" s="206"/>
      <c r="AN196" s="53">
        <f>'Analitika nastave'!AO197</f>
        <v>0</v>
      </c>
      <c r="AO196" s="52">
        <f>'Analitika nastave'!AP197</f>
        <v>0</v>
      </c>
      <c r="AP196" s="52">
        <f>'Analitika nastave'!AQ197</f>
        <v>0</v>
      </c>
      <c r="AQ196" s="52">
        <f>'Analitika nastave'!AR197</f>
        <v>0</v>
      </c>
      <c r="AR196" s="207"/>
      <c r="AS196" s="206"/>
      <c r="AT196" s="218"/>
    </row>
    <row r="197" spans="1:46" x14ac:dyDescent="0.25">
      <c r="A197" s="221">
        <v>96</v>
      </c>
      <c r="B197" s="223">
        <f>'Analitika nastave'!C198</f>
        <v>0</v>
      </c>
      <c r="C197" s="46" t="str">
        <f>'Analitika nastave'!D198</f>
        <v>B</v>
      </c>
      <c r="D197" s="47">
        <f>'Analitika nastave'!E198</f>
        <v>0</v>
      </c>
      <c r="E197" s="48">
        <f>'Analitika nastave'!F198</f>
        <v>0</v>
      </c>
      <c r="F197" s="48">
        <f>'Analitika nastave'!G198</f>
        <v>0</v>
      </c>
      <c r="G197" s="48">
        <f>'Analitika nastave'!H198</f>
        <v>0</v>
      </c>
      <c r="H197" s="204">
        <f>'Analitika nastave'!I198</f>
        <v>0</v>
      </c>
      <c r="I197" s="134" t="str">
        <f>'Analitika nastave'!J198</f>
        <v>NE</v>
      </c>
      <c r="J197" s="47">
        <f>'Analitika nastave'!K198</f>
        <v>0</v>
      </c>
      <c r="K197" s="48">
        <f>'Analitika nastave'!L198</f>
        <v>0</v>
      </c>
      <c r="L197" s="48">
        <f>'Analitika nastave'!M198</f>
        <v>0</v>
      </c>
      <c r="M197" s="48">
        <f>'Analitika nastave'!N198</f>
        <v>0</v>
      </c>
      <c r="N197" s="204">
        <f>'Analitika nastave'!O198</f>
        <v>0</v>
      </c>
      <c r="O197" s="134" t="str">
        <f>'Analitika nastave'!P198</f>
        <v>NE</v>
      </c>
      <c r="P197" s="47">
        <f>'Analitika nastave'!Q198</f>
        <v>0</v>
      </c>
      <c r="Q197" s="48">
        <f>'Analitika nastave'!R198</f>
        <v>0</v>
      </c>
      <c r="R197" s="48">
        <f>'Analitika nastave'!S198</f>
        <v>0</v>
      </c>
      <c r="S197" s="48">
        <f>'Analitika nastave'!T198</f>
        <v>0</v>
      </c>
      <c r="T197" s="204">
        <f>'Analitika nastave'!U198</f>
        <v>0</v>
      </c>
      <c r="U197" s="134" t="str">
        <f>'Analitika nastave'!V198</f>
        <v>NE</v>
      </c>
      <c r="V197" s="47">
        <f>'Analitika nastave'!W198</f>
        <v>0</v>
      </c>
      <c r="W197" s="48">
        <f>'Analitika nastave'!X198</f>
        <v>0</v>
      </c>
      <c r="X197" s="48">
        <f>'Analitika nastave'!Y198</f>
        <v>0</v>
      </c>
      <c r="Y197" s="48">
        <f>'Analitika nastave'!Z198</f>
        <v>0</v>
      </c>
      <c r="Z197" s="204">
        <f>'Analitika nastave'!AA198</f>
        <v>0</v>
      </c>
      <c r="AA197" s="134" t="str">
        <f>'Analitika nastave'!AB198</f>
        <v>NE</v>
      </c>
      <c r="AB197" s="47">
        <f>'Analitika nastave'!AC198</f>
        <v>0</v>
      </c>
      <c r="AC197" s="48">
        <f>'Analitika nastave'!AD198</f>
        <v>0</v>
      </c>
      <c r="AD197" s="48">
        <f>'Analitika nastave'!AE198</f>
        <v>0</v>
      </c>
      <c r="AE197" s="48">
        <f>'Analitika nastave'!AF198</f>
        <v>0</v>
      </c>
      <c r="AF197" s="204">
        <f>'Analitika nastave'!AG198</f>
        <v>0</v>
      </c>
      <c r="AG197" s="134" t="str">
        <f>'Analitika nastave'!AH198</f>
        <v>NE</v>
      </c>
      <c r="AH197" s="47">
        <f>'Analitika nastave'!AI198</f>
        <v>0</v>
      </c>
      <c r="AI197" s="48">
        <f>'Analitika nastave'!AJ198</f>
        <v>0</v>
      </c>
      <c r="AJ197" s="48">
        <f>'Analitika nastave'!AK198</f>
        <v>0</v>
      </c>
      <c r="AK197" s="48">
        <f>'Analitika nastave'!AL198</f>
        <v>0</v>
      </c>
      <c r="AL197" s="204">
        <f>'Analitika nastave'!AM198</f>
        <v>0</v>
      </c>
      <c r="AM197" s="134" t="str">
        <f>'Analitika nastave'!AN198</f>
        <v>NE</v>
      </c>
      <c r="AN197" s="47">
        <f>'Analitika nastave'!AO198</f>
        <v>0</v>
      </c>
      <c r="AO197" s="48">
        <f>'Analitika nastave'!AP198</f>
        <v>0</v>
      </c>
      <c r="AP197" s="48">
        <f>'Analitika nastave'!AQ198</f>
        <v>0</v>
      </c>
      <c r="AQ197" s="48">
        <f>'Analitika nastave'!AR198</f>
        <v>0</v>
      </c>
      <c r="AR197" s="204">
        <f>'Analitika nastave'!AS198</f>
        <v>0</v>
      </c>
      <c r="AS197" s="134" t="str">
        <f>'Analitika nastave'!AT198</f>
        <v>NE</v>
      </c>
      <c r="AT197" s="217">
        <f>'Analitika nastave'!AU198</f>
        <v>0</v>
      </c>
    </row>
    <row r="198" spans="1:46" ht="15.75" thickBot="1" x14ac:dyDescent="0.3">
      <c r="A198" s="222"/>
      <c r="B198" s="224"/>
      <c r="C198" s="51" t="str">
        <f>'Analitika nastave'!D199</f>
        <v>P</v>
      </c>
      <c r="D198" s="52">
        <f>'Analitika nastave'!E199</f>
        <v>0</v>
      </c>
      <c r="E198" s="52">
        <f>'Analitika nastave'!F199</f>
        <v>0</v>
      </c>
      <c r="F198" s="52">
        <f>'Analitika nastave'!G199</f>
        <v>0</v>
      </c>
      <c r="G198" s="52">
        <f>'Analitika nastave'!H199</f>
        <v>0</v>
      </c>
      <c r="H198" s="205"/>
      <c r="I198" s="206"/>
      <c r="J198" s="53">
        <f>'Analitika nastave'!K199</f>
        <v>0</v>
      </c>
      <c r="K198" s="52">
        <f>'Analitika nastave'!L199</f>
        <v>0</v>
      </c>
      <c r="L198" s="52">
        <f>'Analitika nastave'!M199</f>
        <v>0</v>
      </c>
      <c r="M198" s="52">
        <f>'Analitika nastave'!N199</f>
        <v>0</v>
      </c>
      <c r="N198" s="205"/>
      <c r="O198" s="206"/>
      <c r="P198" s="53">
        <f>'Analitika nastave'!Q199</f>
        <v>0</v>
      </c>
      <c r="Q198" s="52">
        <f>'Analitika nastave'!R199</f>
        <v>0</v>
      </c>
      <c r="R198" s="52">
        <f>'Analitika nastave'!S199</f>
        <v>0</v>
      </c>
      <c r="S198" s="52">
        <f>'Analitika nastave'!T199</f>
        <v>0</v>
      </c>
      <c r="T198" s="205"/>
      <c r="U198" s="206"/>
      <c r="V198" s="53">
        <f>'Analitika nastave'!W199</f>
        <v>0</v>
      </c>
      <c r="W198" s="52">
        <f>'Analitika nastave'!X199</f>
        <v>0</v>
      </c>
      <c r="X198" s="52">
        <f>'Analitika nastave'!Y199</f>
        <v>0</v>
      </c>
      <c r="Y198" s="52">
        <f>'Analitika nastave'!Z199</f>
        <v>0</v>
      </c>
      <c r="Z198" s="205"/>
      <c r="AA198" s="206"/>
      <c r="AB198" s="53">
        <f>'Analitika nastave'!AC199</f>
        <v>0</v>
      </c>
      <c r="AC198" s="52">
        <f>'Analitika nastave'!AD199</f>
        <v>0</v>
      </c>
      <c r="AD198" s="52">
        <f>'Analitika nastave'!AE199</f>
        <v>0</v>
      </c>
      <c r="AE198" s="52">
        <f>'Analitika nastave'!AF199</f>
        <v>0</v>
      </c>
      <c r="AF198" s="207"/>
      <c r="AG198" s="206"/>
      <c r="AH198" s="53">
        <f>'Analitika nastave'!AI199</f>
        <v>0</v>
      </c>
      <c r="AI198" s="52">
        <f>'Analitika nastave'!AJ199</f>
        <v>0</v>
      </c>
      <c r="AJ198" s="52">
        <f>'Analitika nastave'!AK199</f>
        <v>0</v>
      </c>
      <c r="AK198" s="52">
        <f>'Analitika nastave'!AL199</f>
        <v>0</v>
      </c>
      <c r="AL198" s="207"/>
      <c r="AM198" s="206"/>
      <c r="AN198" s="53">
        <f>'Analitika nastave'!AO199</f>
        <v>0</v>
      </c>
      <c r="AO198" s="52">
        <f>'Analitika nastave'!AP199</f>
        <v>0</v>
      </c>
      <c r="AP198" s="52">
        <f>'Analitika nastave'!AQ199</f>
        <v>0</v>
      </c>
      <c r="AQ198" s="52">
        <f>'Analitika nastave'!AR199</f>
        <v>0</v>
      </c>
      <c r="AR198" s="207"/>
      <c r="AS198" s="206"/>
      <c r="AT198" s="218"/>
    </row>
    <row r="199" spans="1:46" x14ac:dyDescent="0.25">
      <c r="A199" s="221">
        <v>97</v>
      </c>
      <c r="B199" s="223">
        <f>'Analitika nastave'!C200</f>
        <v>0</v>
      </c>
      <c r="C199" s="46" t="str">
        <f>'Analitika nastave'!D200</f>
        <v>B</v>
      </c>
      <c r="D199" s="47">
        <f>'Analitika nastave'!E200</f>
        <v>0</v>
      </c>
      <c r="E199" s="48">
        <f>'Analitika nastave'!F200</f>
        <v>0</v>
      </c>
      <c r="F199" s="48">
        <f>'Analitika nastave'!G200</f>
        <v>0</v>
      </c>
      <c r="G199" s="48">
        <f>'Analitika nastave'!H200</f>
        <v>0</v>
      </c>
      <c r="H199" s="204">
        <f>'Analitika nastave'!I200</f>
        <v>0</v>
      </c>
      <c r="I199" s="134" t="str">
        <f>'Analitika nastave'!J200</f>
        <v>NE</v>
      </c>
      <c r="J199" s="47">
        <f>'Analitika nastave'!K200</f>
        <v>0</v>
      </c>
      <c r="K199" s="48">
        <f>'Analitika nastave'!L200</f>
        <v>0</v>
      </c>
      <c r="L199" s="48">
        <f>'Analitika nastave'!M200</f>
        <v>0</v>
      </c>
      <c r="M199" s="48">
        <f>'Analitika nastave'!N200</f>
        <v>0</v>
      </c>
      <c r="N199" s="204">
        <f>'Analitika nastave'!O200</f>
        <v>0</v>
      </c>
      <c r="O199" s="134" t="str">
        <f>'Analitika nastave'!P200</f>
        <v>NE</v>
      </c>
      <c r="P199" s="47">
        <f>'Analitika nastave'!Q200</f>
        <v>0</v>
      </c>
      <c r="Q199" s="48">
        <f>'Analitika nastave'!R200</f>
        <v>0</v>
      </c>
      <c r="R199" s="48">
        <f>'Analitika nastave'!S200</f>
        <v>0</v>
      </c>
      <c r="S199" s="48">
        <f>'Analitika nastave'!T200</f>
        <v>0</v>
      </c>
      <c r="T199" s="204">
        <f>'Analitika nastave'!U200</f>
        <v>0</v>
      </c>
      <c r="U199" s="134" t="str">
        <f>'Analitika nastave'!V200</f>
        <v>NE</v>
      </c>
      <c r="V199" s="47">
        <f>'Analitika nastave'!W200</f>
        <v>0</v>
      </c>
      <c r="W199" s="48">
        <f>'Analitika nastave'!X200</f>
        <v>0</v>
      </c>
      <c r="X199" s="48">
        <f>'Analitika nastave'!Y200</f>
        <v>0</v>
      </c>
      <c r="Y199" s="48">
        <f>'Analitika nastave'!Z200</f>
        <v>0</v>
      </c>
      <c r="Z199" s="204">
        <f>'Analitika nastave'!AA200</f>
        <v>0</v>
      </c>
      <c r="AA199" s="134" t="str">
        <f>'Analitika nastave'!AB200</f>
        <v>NE</v>
      </c>
      <c r="AB199" s="47">
        <f>'Analitika nastave'!AC200</f>
        <v>0</v>
      </c>
      <c r="AC199" s="48">
        <f>'Analitika nastave'!AD200</f>
        <v>0</v>
      </c>
      <c r="AD199" s="48">
        <f>'Analitika nastave'!AE200</f>
        <v>0</v>
      </c>
      <c r="AE199" s="48">
        <f>'Analitika nastave'!AF200</f>
        <v>0</v>
      </c>
      <c r="AF199" s="204">
        <f>'Analitika nastave'!AG200</f>
        <v>0</v>
      </c>
      <c r="AG199" s="134" t="str">
        <f>'Analitika nastave'!AH200</f>
        <v>NE</v>
      </c>
      <c r="AH199" s="47">
        <f>'Analitika nastave'!AI200</f>
        <v>0</v>
      </c>
      <c r="AI199" s="48">
        <f>'Analitika nastave'!AJ200</f>
        <v>0</v>
      </c>
      <c r="AJ199" s="48">
        <f>'Analitika nastave'!AK200</f>
        <v>0</v>
      </c>
      <c r="AK199" s="48">
        <f>'Analitika nastave'!AL200</f>
        <v>0</v>
      </c>
      <c r="AL199" s="204">
        <f>'Analitika nastave'!AM200</f>
        <v>0</v>
      </c>
      <c r="AM199" s="134" t="str">
        <f>'Analitika nastave'!AN200</f>
        <v>NE</v>
      </c>
      <c r="AN199" s="47">
        <f>'Analitika nastave'!AO200</f>
        <v>0</v>
      </c>
      <c r="AO199" s="48">
        <f>'Analitika nastave'!AP200</f>
        <v>0</v>
      </c>
      <c r="AP199" s="48">
        <f>'Analitika nastave'!AQ200</f>
        <v>0</v>
      </c>
      <c r="AQ199" s="48">
        <f>'Analitika nastave'!AR200</f>
        <v>0</v>
      </c>
      <c r="AR199" s="204">
        <f>'Analitika nastave'!AS200</f>
        <v>0</v>
      </c>
      <c r="AS199" s="134" t="str">
        <f>'Analitika nastave'!AT200</f>
        <v>NE</v>
      </c>
      <c r="AT199" s="217">
        <f>'Analitika nastave'!AU200</f>
        <v>0</v>
      </c>
    </row>
    <row r="200" spans="1:46" ht="15.75" thickBot="1" x14ac:dyDescent="0.3">
      <c r="A200" s="222"/>
      <c r="B200" s="224"/>
      <c r="C200" s="51" t="str">
        <f>'Analitika nastave'!D201</f>
        <v>P</v>
      </c>
      <c r="D200" s="52">
        <f>'Analitika nastave'!E201</f>
        <v>0</v>
      </c>
      <c r="E200" s="52">
        <f>'Analitika nastave'!F201</f>
        <v>0</v>
      </c>
      <c r="F200" s="52">
        <f>'Analitika nastave'!G201</f>
        <v>0</v>
      </c>
      <c r="G200" s="52">
        <f>'Analitika nastave'!H201</f>
        <v>0</v>
      </c>
      <c r="H200" s="205"/>
      <c r="I200" s="206"/>
      <c r="J200" s="53">
        <f>'Analitika nastave'!K201</f>
        <v>0</v>
      </c>
      <c r="K200" s="52">
        <f>'Analitika nastave'!L201</f>
        <v>0</v>
      </c>
      <c r="L200" s="52">
        <f>'Analitika nastave'!M201</f>
        <v>0</v>
      </c>
      <c r="M200" s="52">
        <f>'Analitika nastave'!N201</f>
        <v>0</v>
      </c>
      <c r="N200" s="205"/>
      <c r="O200" s="206"/>
      <c r="P200" s="53">
        <f>'Analitika nastave'!Q201</f>
        <v>0</v>
      </c>
      <c r="Q200" s="52">
        <f>'Analitika nastave'!R201</f>
        <v>0</v>
      </c>
      <c r="R200" s="52">
        <f>'Analitika nastave'!S201</f>
        <v>0</v>
      </c>
      <c r="S200" s="52">
        <f>'Analitika nastave'!T201</f>
        <v>0</v>
      </c>
      <c r="T200" s="205"/>
      <c r="U200" s="206"/>
      <c r="V200" s="53">
        <f>'Analitika nastave'!W201</f>
        <v>0</v>
      </c>
      <c r="W200" s="52">
        <f>'Analitika nastave'!X201</f>
        <v>0</v>
      </c>
      <c r="X200" s="52">
        <f>'Analitika nastave'!Y201</f>
        <v>0</v>
      </c>
      <c r="Y200" s="52">
        <f>'Analitika nastave'!Z201</f>
        <v>0</v>
      </c>
      <c r="Z200" s="205"/>
      <c r="AA200" s="206"/>
      <c r="AB200" s="53">
        <f>'Analitika nastave'!AC201</f>
        <v>0</v>
      </c>
      <c r="AC200" s="52">
        <f>'Analitika nastave'!AD201</f>
        <v>0</v>
      </c>
      <c r="AD200" s="52">
        <f>'Analitika nastave'!AE201</f>
        <v>0</v>
      </c>
      <c r="AE200" s="52">
        <f>'Analitika nastave'!AF201</f>
        <v>0</v>
      </c>
      <c r="AF200" s="207"/>
      <c r="AG200" s="206"/>
      <c r="AH200" s="53">
        <f>'Analitika nastave'!AI201</f>
        <v>0</v>
      </c>
      <c r="AI200" s="52">
        <f>'Analitika nastave'!AJ201</f>
        <v>0</v>
      </c>
      <c r="AJ200" s="52">
        <f>'Analitika nastave'!AK201</f>
        <v>0</v>
      </c>
      <c r="AK200" s="52">
        <f>'Analitika nastave'!AL201</f>
        <v>0</v>
      </c>
      <c r="AL200" s="207"/>
      <c r="AM200" s="206"/>
      <c r="AN200" s="53">
        <f>'Analitika nastave'!AO201</f>
        <v>0</v>
      </c>
      <c r="AO200" s="52">
        <f>'Analitika nastave'!AP201</f>
        <v>0</v>
      </c>
      <c r="AP200" s="52">
        <f>'Analitika nastave'!AQ201</f>
        <v>0</v>
      </c>
      <c r="AQ200" s="52">
        <f>'Analitika nastave'!AR201</f>
        <v>0</v>
      </c>
      <c r="AR200" s="207"/>
      <c r="AS200" s="206"/>
      <c r="AT200" s="218"/>
    </row>
    <row r="201" spans="1:46" x14ac:dyDescent="0.25">
      <c r="A201" s="221">
        <v>98</v>
      </c>
      <c r="B201" s="223">
        <f>'Analitika nastave'!C202</f>
        <v>0</v>
      </c>
      <c r="C201" s="46" t="str">
        <f>'Analitika nastave'!D202</f>
        <v>B</v>
      </c>
      <c r="D201" s="47">
        <f>'Analitika nastave'!E202</f>
        <v>0</v>
      </c>
      <c r="E201" s="48">
        <f>'Analitika nastave'!F202</f>
        <v>0</v>
      </c>
      <c r="F201" s="48">
        <f>'Analitika nastave'!G202</f>
        <v>0</v>
      </c>
      <c r="G201" s="48">
        <f>'Analitika nastave'!H202</f>
        <v>0</v>
      </c>
      <c r="H201" s="204">
        <f>'Analitika nastave'!I202</f>
        <v>0</v>
      </c>
      <c r="I201" s="134" t="str">
        <f>'Analitika nastave'!J202</f>
        <v>NE</v>
      </c>
      <c r="J201" s="47">
        <f>'Analitika nastave'!K202</f>
        <v>0</v>
      </c>
      <c r="K201" s="48">
        <f>'Analitika nastave'!L202</f>
        <v>0</v>
      </c>
      <c r="L201" s="48">
        <f>'Analitika nastave'!M202</f>
        <v>0</v>
      </c>
      <c r="M201" s="48">
        <f>'Analitika nastave'!N202</f>
        <v>0</v>
      </c>
      <c r="N201" s="204">
        <f>'Analitika nastave'!O202</f>
        <v>0</v>
      </c>
      <c r="O201" s="134" t="str">
        <f>'Analitika nastave'!P202</f>
        <v>NE</v>
      </c>
      <c r="P201" s="47">
        <f>'Analitika nastave'!Q202</f>
        <v>0</v>
      </c>
      <c r="Q201" s="48">
        <f>'Analitika nastave'!R202</f>
        <v>0</v>
      </c>
      <c r="R201" s="48">
        <f>'Analitika nastave'!S202</f>
        <v>0</v>
      </c>
      <c r="S201" s="48">
        <f>'Analitika nastave'!T202</f>
        <v>0</v>
      </c>
      <c r="T201" s="204">
        <f>'Analitika nastave'!U202</f>
        <v>0</v>
      </c>
      <c r="U201" s="134" t="str">
        <f>'Analitika nastave'!V202</f>
        <v>NE</v>
      </c>
      <c r="V201" s="47">
        <f>'Analitika nastave'!W202</f>
        <v>0</v>
      </c>
      <c r="W201" s="48">
        <f>'Analitika nastave'!X202</f>
        <v>0</v>
      </c>
      <c r="X201" s="48">
        <f>'Analitika nastave'!Y202</f>
        <v>0</v>
      </c>
      <c r="Y201" s="48">
        <f>'Analitika nastave'!Z202</f>
        <v>0</v>
      </c>
      <c r="Z201" s="204">
        <f>'Analitika nastave'!AA202</f>
        <v>0</v>
      </c>
      <c r="AA201" s="134" t="str">
        <f>'Analitika nastave'!AB202</f>
        <v>NE</v>
      </c>
      <c r="AB201" s="47">
        <f>'Analitika nastave'!AC202</f>
        <v>0</v>
      </c>
      <c r="AC201" s="48">
        <f>'Analitika nastave'!AD202</f>
        <v>0</v>
      </c>
      <c r="AD201" s="48">
        <f>'Analitika nastave'!AE202</f>
        <v>0</v>
      </c>
      <c r="AE201" s="48">
        <f>'Analitika nastave'!AF202</f>
        <v>0</v>
      </c>
      <c r="AF201" s="204">
        <f>'Analitika nastave'!AG202</f>
        <v>0</v>
      </c>
      <c r="AG201" s="134" t="str">
        <f>'Analitika nastave'!AH202</f>
        <v>NE</v>
      </c>
      <c r="AH201" s="47">
        <f>'Analitika nastave'!AI202</f>
        <v>0</v>
      </c>
      <c r="AI201" s="48">
        <f>'Analitika nastave'!AJ202</f>
        <v>0</v>
      </c>
      <c r="AJ201" s="48">
        <f>'Analitika nastave'!AK202</f>
        <v>0</v>
      </c>
      <c r="AK201" s="48">
        <f>'Analitika nastave'!AL202</f>
        <v>0</v>
      </c>
      <c r="AL201" s="204">
        <f>'Analitika nastave'!AM202</f>
        <v>0</v>
      </c>
      <c r="AM201" s="134" t="str">
        <f>'Analitika nastave'!AN202</f>
        <v>NE</v>
      </c>
      <c r="AN201" s="47">
        <f>'Analitika nastave'!AO202</f>
        <v>0</v>
      </c>
      <c r="AO201" s="48">
        <f>'Analitika nastave'!AP202</f>
        <v>0</v>
      </c>
      <c r="AP201" s="48">
        <f>'Analitika nastave'!AQ202</f>
        <v>0</v>
      </c>
      <c r="AQ201" s="48">
        <f>'Analitika nastave'!AR202</f>
        <v>0</v>
      </c>
      <c r="AR201" s="204">
        <f>'Analitika nastave'!AS202</f>
        <v>0</v>
      </c>
      <c r="AS201" s="134" t="str">
        <f>'Analitika nastave'!AT202</f>
        <v>NE</v>
      </c>
      <c r="AT201" s="217">
        <f>'Analitika nastave'!AU202</f>
        <v>0</v>
      </c>
    </row>
    <row r="202" spans="1:46" ht="15.75" thickBot="1" x14ac:dyDescent="0.3">
      <c r="A202" s="222"/>
      <c r="B202" s="224"/>
      <c r="C202" s="51" t="str">
        <f>'Analitika nastave'!D203</f>
        <v>P</v>
      </c>
      <c r="D202" s="52">
        <f>'Analitika nastave'!E203</f>
        <v>0</v>
      </c>
      <c r="E202" s="52">
        <f>'Analitika nastave'!F203</f>
        <v>0</v>
      </c>
      <c r="F202" s="52">
        <f>'Analitika nastave'!G203</f>
        <v>0</v>
      </c>
      <c r="G202" s="52">
        <f>'Analitika nastave'!H203</f>
        <v>0</v>
      </c>
      <c r="H202" s="205"/>
      <c r="I202" s="206"/>
      <c r="J202" s="53">
        <f>'Analitika nastave'!K203</f>
        <v>0</v>
      </c>
      <c r="K202" s="52">
        <f>'Analitika nastave'!L203</f>
        <v>0</v>
      </c>
      <c r="L202" s="52">
        <f>'Analitika nastave'!M203</f>
        <v>0</v>
      </c>
      <c r="M202" s="52">
        <f>'Analitika nastave'!N203</f>
        <v>0</v>
      </c>
      <c r="N202" s="205"/>
      <c r="O202" s="206"/>
      <c r="P202" s="53">
        <f>'Analitika nastave'!Q203</f>
        <v>0</v>
      </c>
      <c r="Q202" s="52">
        <f>'Analitika nastave'!R203</f>
        <v>0</v>
      </c>
      <c r="R202" s="52">
        <f>'Analitika nastave'!S203</f>
        <v>0</v>
      </c>
      <c r="S202" s="52">
        <f>'Analitika nastave'!T203</f>
        <v>0</v>
      </c>
      <c r="T202" s="205"/>
      <c r="U202" s="206"/>
      <c r="V202" s="53">
        <f>'Analitika nastave'!W203</f>
        <v>0</v>
      </c>
      <c r="W202" s="52">
        <f>'Analitika nastave'!X203</f>
        <v>0</v>
      </c>
      <c r="X202" s="52">
        <f>'Analitika nastave'!Y203</f>
        <v>0</v>
      </c>
      <c r="Y202" s="52">
        <f>'Analitika nastave'!Z203</f>
        <v>0</v>
      </c>
      <c r="Z202" s="205"/>
      <c r="AA202" s="206"/>
      <c r="AB202" s="53">
        <f>'Analitika nastave'!AC203</f>
        <v>0</v>
      </c>
      <c r="AC202" s="52">
        <f>'Analitika nastave'!AD203</f>
        <v>0</v>
      </c>
      <c r="AD202" s="52">
        <f>'Analitika nastave'!AE203</f>
        <v>0</v>
      </c>
      <c r="AE202" s="52">
        <f>'Analitika nastave'!AF203</f>
        <v>0</v>
      </c>
      <c r="AF202" s="207"/>
      <c r="AG202" s="206"/>
      <c r="AH202" s="53">
        <f>'Analitika nastave'!AI203</f>
        <v>0</v>
      </c>
      <c r="AI202" s="52">
        <f>'Analitika nastave'!AJ203</f>
        <v>0</v>
      </c>
      <c r="AJ202" s="52">
        <f>'Analitika nastave'!AK203</f>
        <v>0</v>
      </c>
      <c r="AK202" s="52">
        <f>'Analitika nastave'!AL203</f>
        <v>0</v>
      </c>
      <c r="AL202" s="207"/>
      <c r="AM202" s="206"/>
      <c r="AN202" s="53">
        <f>'Analitika nastave'!AO203</f>
        <v>0</v>
      </c>
      <c r="AO202" s="52">
        <f>'Analitika nastave'!AP203</f>
        <v>0</v>
      </c>
      <c r="AP202" s="52">
        <f>'Analitika nastave'!AQ203</f>
        <v>0</v>
      </c>
      <c r="AQ202" s="52">
        <f>'Analitika nastave'!AR203</f>
        <v>0</v>
      </c>
      <c r="AR202" s="207"/>
      <c r="AS202" s="206"/>
      <c r="AT202" s="218"/>
    </row>
    <row r="203" spans="1:46" x14ac:dyDescent="0.25">
      <c r="A203" s="221">
        <v>99</v>
      </c>
      <c r="B203" s="223">
        <f>'Analitika nastave'!C204</f>
        <v>0</v>
      </c>
      <c r="C203" s="46" t="str">
        <f>'Analitika nastave'!D204</f>
        <v>B</v>
      </c>
      <c r="D203" s="47">
        <f>'Analitika nastave'!E204</f>
        <v>0</v>
      </c>
      <c r="E203" s="48">
        <f>'Analitika nastave'!F204</f>
        <v>0</v>
      </c>
      <c r="F203" s="48">
        <f>'Analitika nastave'!G204</f>
        <v>0</v>
      </c>
      <c r="G203" s="48">
        <f>'Analitika nastave'!H204</f>
        <v>0</v>
      </c>
      <c r="H203" s="204">
        <f>'Analitika nastave'!I204</f>
        <v>0</v>
      </c>
      <c r="I203" s="134" t="str">
        <f>'Analitika nastave'!J204</f>
        <v>NE</v>
      </c>
      <c r="J203" s="47">
        <f>'Analitika nastave'!K204</f>
        <v>0</v>
      </c>
      <c r="K203" s="48">
        <f>'Analitika nastave'!L204</f>
        <v>0</v>
      </c>
      <c r="L203" s="48">
        <f>'Analitika nastave'!M204</f>
        <v>0</v>
      </c>
      <c r="M203" s="48">
        <f>'Analitika nastave'!N204</f>
        <v>0</v>
      </c>
      <c r="N203" s="204">
        <f>'Analitika nastave'!O204</f>
        <v>0</v>
      </c>
      <c r="O203" s="134" t="str">
        <f>'Analitika nastave'!P204</f>
        <v>NE</v>
      </c>
      <c r="P203" s="47">
        <f>'Analitika nastave'!Q204</f>
        <v>0</v>
      </c>
      <c r="Q203" s="48">
        <f>'Analitika nastave'!R204</f>
        <v>0</v>
      </c>
      <c r="R203" s="48">
        <f>'Analitika nastave'!S204</f>
        <v>0</v>
      </c>
      <c r="S203" s="48">
        <f>'Analitika nastave'!T204</f>
        <v>0</v>
      </c>
      <c r="T203" s="204">
        <f>'Analitika nastave'!U204</f>
        <v>0</v>
      </c>
      <c r="U203" s="134" t="str">
        <f>'Analitika nastave'!V204</f>
        <v>NE</v>
      </c>
      <c r="V203" s="47">
        <f>'Analitika nastave'!W204</f>
        <v>0</v>
      </c>
      <c r="W203" s="48">
        <f>'Analitika nastave'!X204</f>
        <v>0</v>
      </c>
      <c r="X203" s="48">
        <f>'Analitika nastave'!Y204</f>
        <v>0</v>
      </c>
      <c r="Y203" s="48">
        <f>'Analitika nastave'!Z204</f>
        <v>0</v>
      </c>
      <c r="Z203" s="204">
        <f>'Analitika nastave'!AA204</f>
        <v>0</v>
      </c>
      <c r="AA203" s="134" t="str">
        <f>'Analitika nastave'!AB204</f>
        <v>NE</v>
      </c>
      <c r="AB203" s="47">
        <f>'Analitika nastave'!AC204</f>
        <v>0</v>
      </c>
      <c r="AC203" s="48">
        <f>'Analitika nastave'!AD204</f>
        <v>0</v>
      </c>
      <c r="AD203" s="48">
        <f>'Analitika nastave'!AE204</f>
        <v>0</v>
      </c>
      <c r="AE203" s="48">
        <f>'Analitika nastave'!AF204</f>
        <v>0</v>
      </c>
      <c r="AF203" s="204">
        <f>'Analitika nastave'!AG204</f>
        <v>0</v>
      </c>
      <c r="AG203" s="134" t="str">
        <f>'Analitika nastave'!AH204</f>
        <v>NE</v>
      </c>
      <c r="AH203" s="47">
        <f>'Analitika nastave'!AI204</f>
        <v>0</v>
      </c>
      <c r="AI203" s="48">
        <f>'Analitika nastave'!AJ204</f>
        <v>0</v>
      </c>
      <c r="AJ203" s="48">
        <f>'Analitika nastave'!AK204</f>
        <v>0</v>
      </c>
      <c r="AK203" s="48">
        <f>'Analitika nastave'!AL204</f>
        <v>0</v>
      </c>
      <c r="AL203" s="204">
        <f>'Analitika nastave'!AM204</f>
        <v>0</v>
      </c>
      <c r="AM203" s="134" t="str">
        <f>'Analitika nastave'!AN204</f>
        <v>NE</v>
      </c>
      <c r="AN203" s="47">
        <f>'Analitika nastave'!AO204</f>
        <v>0</v>
      </c>
      <c r="AO203" s="48">
        <f>'Analitika nastave'!AP204</f>
        <v>0</v>
      </c>
      <c r="AP203" s="48">
        <f>'Analitika nastave'!AQ204</f>
        <v>0</v>
      </c>
      <c r="AQ203" s="48">
        <f>'Analitika nastave'!AR204</f>
        <v>0</v>
      </c>
      <c r="AR203" s="204">
        <f>'Analitika nastave'!AS204</f>
        <v>0</v>
      </c>
      <c r="AS203" s="134" t="str">
        <f>'Analitika nastave'!AT204</f>
        <v>NE</v>
      </c>
      <c r="AT203" s="217">
        <f>'Analitika nastave'!AU204</f>
        <v>0</v>
      </c>
    </row>
    <row r="204" spans="1:46" ht="15.75" thickBot="1" x14ac:dyDescent="0.3">
      <c r="A204" s="222"/>
      <c r="B204" s="224"/>
      <c r="C204" s="51" t="str">
        <f>'Analitika nastave'!D205</f>
        <v>P</v>
      </c>
      <c r="D204" s="52">
        <f>'Analitika nastave'!E205</f>
        <v>0</v>
      </c>
      <c r="E204" s="52">
        <f>'Analitika nastave'!F205</f>
        <v>0</v>
      </c>
      <c r="F204" s="52">
        <f>'Analitika nastave'!G205</f>
        <v>0</v>
      </c>
      <c r="G204" s="52">
        <f>'Analitika nastave'!H205</f>
        <v>0</v>
      </c>
      <c r="H204" s="205"/>
      <c r="I204" s="206"/>
      <c r="J204" s="53">
        <f>'Analitika nastave'!K205</f>
        <v>0</v>
      </c>
      <c r="K204" s="52">
        <f>'Analitika nastave'!L205</f>
        <v>0</v>
      </c>
      <c r="L204" s="52">
        <f>'Analitika nastave'!M205</f>
        <v>0</v>
      </c>
      <c r="M204" s="52">
        <f>'Analitika nastave'!N205</f>
        <v>0</v>
      </c>
      <c r="N204" s="205"/>
      <c r="O204" s="206"/>
      <c r="P204" s="53">
        <f>'Analitika nastave'!Q205</f>
        <v>0</v>
      </c>
      <c r="Q204" s="52">
        <f>'Analitika nastave'!R205</f>
        <v>0</v>
      </c>
      <c r="R204" s="52">
        <f>'Analitika nastave'!S205</f>
        <v>0</v>
      </c>
      <c r="S204" s="52">
        <f>'Analitika nastave'!T205</f>
        <v>0</v>
      </c>
      <c r="T204" s="205"/>
      <c r="U204" s="206"/>
      <c r="V204" s="53">
        <f>'Analitika nastave'!W205</f>
        <v>0</v>
      </c>
      <c r="W204" s="52">
        <f>'Analitika nastave'!X205</f>
        <v>0</v>
      </c>
      <c r="X204" s="52">
        <f>'Analitika nastave'!Y205</f>
        <v>0</v>
      </c>
      <c r="Y204" s="52">
        <f>'Analitika nastave'!Z205</f>
        <v>0</v>
      </c>
      <c r="Z204" s="205"/>
      <c r="AA204" s="206"/>
      <c r="AB204" s="53">
        <f>'Analitika nastave'!AC205</f>
        <v>0</v>
      </c>
      <c r="AC204" s="52">
        <f>'Analitika nastave'!AD205</f>
        <v>0</v>
      </c>
      <c r="AD204" s="52">
        <f>'Analitika nastave'!AE205</f>
        <v>0</v>
      </c>
      <c r="AE204" s="52">
        <f>'Analitika nastave'!AF205</f>
        <v>0</v>
      </c>
      <c r="AF204" s="207"/>
      <c r="AG204" s="206"/>
      <c r="AH204" s="53">
        <f>'Analitika nastave'!AI205</f>
        <v>0</v>
      </c>
      <c r="AI204" s="52">
        <f>'Analitika nastave'!AJ205</f>
        <v>0</v>
      </c>
      <c r="AJ204" s="52">
        <f>'Analitika nastave'!AK205</f>
        <v>0</v>
      </c>
      <c r="AK204" s="52">
        <f>'Analitika nastave'!AL205</f>
        <v>0</v>
      </c>
      <c r="AL204" s="207"/>
      <c r="AM204" s="206"/>
      <c r="AN204" s="53">
        <f>'Analitika nastave'!AO205</f>
        <v>0</v>
      </c>
      <c r="AO204" s="52">
        <f>'Analitika nastave'!AP205</f>
        <v>0</v>
      </c>
      <c r="AP204" s="52">
        <f>'Analitika nastave'!AQ205</f>
        <v>0</v>
      </c>
      <c r="AQ204" s="52">
        <f>'Analitika nastave'!AR205</f>
        <v>0</v>
      </c>
      <c r="AR204" s="207"/>
      <c r="AS204" s="206"/>
      <c r="AT204" s="218"/>
    </row>
    <row r="205" spans="1:46" x14ac:dyDescent="0.25">
      <c r="A205" s="221">
        <v>100</v>
      </c>
      <c r="B205" s="223">
        <f>'Analitika nastave'!C206</f>
        <v>0</v>
      </c>
      <c r="C205" s="46" t="str">
        <f>'Analitika nastave'!D206</f>
        <v>B</v>
      </c>
      <c r="D205" s="47">
        <f>'Analitika nastave'!E206</f>
        <v>0</v>
      </c>
      <c r="E205" s="48">
        <f>'Analitika nastave'!F206</f>
        <v>0</v>
      </c>
      <c r="F205" s="48">
        <f>'Analitika nastave'!G206</f>
        <v>0</v>
      </c>
      <c r="G205" s="48">
        <f>'Analitika nastave'!H206</f>
        <v>0</v>
      </c>
      <c r="H205" s="204">
        <f>'Analitika nastave'!I206</f>
        <v>0</v>
      </c>
      <c r="I205" s="134" t="str">
        <f>'Analitika nastave'!J206</f>
        <v>NE</v>
      </c>
      <c r="J205" s="47">
        <f>'Analitika nastave'!K206</f>
        <v>0</v>
      </c>
      <c r="K205" s="48">
        <f>'Analitika nastave'!L206</f>
        <v>0</v>
      </c>
      <c r="L205" s="48">
        <f>'Analitika nastave'!M206</f>
        <v>0</v>
      </c>
      <c r="M205" s="48">
        <f>'Analitika nastave'!N206</f>
        <v>0</v>
      </c>
      <c r="N205" s="204">
        <f>'Analitika nastave'!O206</f>
        <v>0</v>
      </c>
      <c r="O205" s="134" t="str">
        <f>'Analitika nastave'!P206</f>
        <v>NE</v>
      </c>
      <c r="P205" s="47">
        <f>'Analitika nastave'!Q206</f>
        <v>0</v>
      </c>
      <c r="Q205" s="48">
        <f>'Analitika nastave'!R206</f>
        <v>0</v>
      </c>
      <c r="R205" s="48">
        <f>'Analitika nastave'!S206</f>
        <v>0</v>
      </c>
      <c r="S205" s="48">
        <f>'Analitika nastave'!T206</f>
        <v>0</v>
      </c>
      <c r="T205" s="204">
        <f>'Analitika nastave'!U206</f>
        <v>0</v>
      </c>
      <c r="U205" s="134" t="str">
        <f>'Analitika nastave'!V206</f>
        <v>NE</v>
      </c>
      <c r="V205" s="47">
        <f>'Analitika nastave'!W206</f>
        <v>0</v>
      </c>
      <c r="W205" s="48">
        <f>'Analitika nastave'!X206</f>
        <v>0</v>
      </c>
      <c r="X205" s="48">
        <f>'Analitika nastave'!Y206</f>
        <v>0</v>
      </c>
      <c r="Y205" s="48">
        <f>'Analitika nastave'!Z206</f>
        <v>0</v>
      </c>
      <c r="Z205" s="204">
        <f>'Analitika nastave'!AA206</f>
        <v>0</v>
      </c>
      <c r="AA205" s="134" t="str">
        <f>'Analitika nastave'!AB206</f>
        <v>NE</v>
      </c>
      <c r="AB205" s="47">
        <f>'Analitika nastave'!AC206</f>
        <v>0</v>
      </c>
      <c r="AC205" s="48">
        <f>'Analitika nastave'!AD206</f>
        <v>0</v>
      </c>
      <c r="AD205" s="48">
        <f>'Analitika nastave'!AE206</f>
        <v>0</v>
      </c>
      <c r="AE205" s="48">
        <f>'Analitika nastave'!AF206</f>
        <v>0</v>
      </c>
      <c r="AF205" s="204">
        <f>'Analitika nastave'!AG206</f>
        <v>0</v>
      </c>
      <c r="AG205" s="134" t="str">
        <f>'Analitika nastave'!AH206</f>
        <v>NE</v>
      </c>
      <c r="AH205" s="47">
        <f>'Analitika nastave'!AI206</f>
        <v>0</v>
      </c>
      <c r="AI205" s="48">
        <f>'Analitika nastave'!AJ206</f>
        <v>0</v>
      </c>
      <c r="AJ205" s="48">
        <f>'Analitika nastave'!AK206</f>
        <v>0</v>
      </c>
      <c r="AK205" s="48">
        <f>'Analitika nastave'!AL206</f>
        <v>0</v>
      </c>
      <c r="AL205" s="204">
        <f>'Analitika nastave'!AM206</f>
        <v>0</v>
      </c>
      <c r="AM205" s="134" t="str">
        <f>'Analitika nastave'!AN206</f>
        <v>NE</v>
      </c>
      <c r="AN205" s="47">
        <f>'Analitika nastave'!AO206</f>
        <v>0</v>
      </c>
      <c r="AO205" s="48">
        <f>'Analitika nastave'!AP206</f>
        <v>0</v>
      </c>
      <c r="AP205" s="48">
        <f>'Analitika nastave'!AQ206</f>
        <v>0</v>
      </c>
      <c r="AQ205" s="48">
        <f>'Analitika nastave'!AR206</f>
        <v>0</v>
      </c>
      <c r="AR205" s="204">
        <f>'Analitika nastave'!AS206</f>
        <v>0</v>
      </c>
      <c r="AS205" s="134" t="str">
        <f>'Analitika nastave'!AT206</f>
        <v>NE</v>
      </c>
      <c r="AT205" s="217">
        <f>'Analitika nastave'!AU206</f>
        <v>0</v>
      </c>
    </row>
    <row r="206" spans="1:46" ht="15.75" thickBot="1" x14ac:dyDescent="0.3">
      <c r="A206" s="222"/>
      <c r="B206" s="224"/>
      <c r="C206" s="51" t="str">
        <f>'Analitika nastave'!D207</f>
        <v>P</v>
      </c>
      <c r="D206" s="52">
        <f>'Analitika nastave'!E207</f>
        <v>0</v>
      </c>
      <c r="E206" s="52">
        <f>'Analitika nastave'!F207</f>
        <v>0</v>
      </c>
      <c r="F206" s="52">
        <f>'Analitika nastave'!G207</f>
        <v>0</v>
      </c>
      <c r="G206" s="52">
        <f>'Analitika nastave'!H207</f>
        <v>0</v>
      </c>
      <c r="H206" s="205"/>
      <c r="I206" s="206"/>
      <c r="J206" s="53">
        <f>'Analitika nastave'!K207</f>
        <v>0</v>
      </c>
      <c r="K206" s="52">
        <f>'Analitika nastave'!L207</f>
        <v>0</v>
      </c>
      <c r="L206" s="52">
        <f>'Analitika nastave'!M207</f>
        <v>0</v>
      </c>
      <c r="M206" s="52">
        <f>'Analitika nastave'!N207</f>
        <v>0</v>
      </c>
      <c r="N206" s="205"/>
      <c r="O206" s="206"/>
      <c r="P206" s="53">
        <f>'Analitika nastave'!Q207</f>
        <v>0</v>
      </c>
      <c r="Q206" s="52">
        <f>'Analitika nastave'!R207</f>
        <v>0</v>
      </c>
      <c r="R206" s="52">
        <f>'Analitika nastave'!S207</f>
        <v>0</v>
      </c>
      <c r="S206" s="52">
        <f>'Analitika nastave'!T207</f>
        <v>0</v>
      </c>
      <c r="T206" s="205"/>
      <c r="U206" s="206"/>
      <c r="V206" s="53">
        <f>'Analitika nastave'!W207</f>
        <v>0</v>
      </c>
      <c r="W206" s="52">
        <f>'Analitika nastave'!X207</f>
        <v>0</v>
      </c>
      <c r="X206" s="52">
        <f>'Analitika nastave'!Y207</f>
        <v>0</v>
      </c>
      <c r="Y206" s="52">
        <f>'Analitika nastave'!Z207</f>
        <v>0</v>
      </c>
      <c r="Z206" s="205"/>
      <c r="AA206" s="206"/>
      <c r="AB206" s="53">
        <f>'Analitika nastave'!AC207</f>
        <v>0</v>
      </c>
      <c r="AC206" s="52">
        <f>'Analitika nastave'!AD207</f>
        <v>0</v>
      </c>
      <c r="AD206" s="52">
        <f>'Analitika nastave'!AE207</f>
        <v>0</v>
      </c>
      <c r="AE206" s="52">
        <f>'Analitika nastave'!AF207</f>
        <v>0</v>
      </c>
      <c r="AF206" s="207"/>
      <c r="AG206" s="206"/>
      <c r="AH206" s="53">
        <f>'Analitika nastave'!AI207</f>
        <v>0</v>
      </c>
      <c r="AI206" s="52">
        <f>'Analitika nastave'!AJ207</f>
        <v>0</v>
      </c>
      <c r="AJ206" s="52">
        <f>'Analitika nastave'!AK207</f>
        <v>0</v>
      </c>
      <c r="AK206" s="52">
        <f>'Analitika nastave'!AL207</f>
        <v>0</v>
      </c>
      <c r="AL206" s="207"/>
      <c r="AM206" s="206"/>
      <c r="AN206" s="53">
        <f>'Analitika nastave'!AO207</f>
        <v>0</v>
      </c>
      <c r="AO206" s="52">
        <f>'Analitika nastave'!AP207</f>
        <v>0</v>
      </c>
      <c r="AP206" s="52">
        <f>'Analitika nastave'!AQ207</f>
        <v>0</v>
      </c>
      <c r="AQ206" s="52">
        <f>'Analitika nastave'!AR207</f>
        <v>0</v>
      </c>
      <c r="AR206" s="207"/>
      <c r="AS206" s="206"/>
      <c r="AT206" s="218"/>
    </row>
  </sheetData>
  <sheetProtection algorithmName="SHA-512" hashValue="5UTWGWo8R72+owTDbo0P1oQisKHVRWJthU5fice+tR02f5o8100dvF0BNZ9WBCdjReAtyzbT4Ag9NYVEsiWyMQ==" saltValue="W35JnLY0Y1Yh0i+pzMbVNQ==" spinCount="100000" sheet="1" selectLockedCells="1"/>
  <mergeCells count="1732">
    <mergeCell ref="A205:A206"/>
    <mergeCell ref="B205:B206"/>
    <mergeCell ref="H205:H206"/>
    <mergeCell ref="I205:I206"/>
    <mergeCell ref="N205:N206"/>
    <mergeCell ref="O205:O206"/>
    <mergeCell ref="AF203:AF204"/>
    <mergeCell ref="AG203:AG204"/>
    <mergeCell ref="AT205:AT206"/>
    <mergeCell ref="M1:N1"/>
    <mergeCell ref="S1:T1"/>
    <mergeCell ref="U1:AA1"/>
    <mergeCell ref="AC1:AD1"/>
    <mergeCell ref="AL205:AL206"/>
    <mergeCell ref="AM205:AM206"/>
    <mergeCell ref="AR205:AR206"/>
    <mergeCell ref="AS205:AS206"/>
    <mergeCell ref="T205:T206"/>
    <mergeCell ref="U205:U206"/>
    <mergeCell ref="Z205:Z206"/>
    <mergeCell ref="AA205:AA206"/>
    <mergeCell ref="AF205:AF206"/>
    <mergeCell ref="AG205:AG206"/>
    <mergeCell ref="AT203:AT204"/>
    <mergeCell ref="AL203:AL204"/>
    <mergeCell ref="AM203:AM204"/>
    <mergeCell ref="AR203:AR204"/>
    <mergeCell ref="AS203:AS204"/>
    <mergeCell ref="N203:N204"/>
    <mergeCell ref="O203:O204"/>
    <mergeCell ref="T203:T204"/>
    <mergeCell ref="U203:U204"/>
    <mergeCell ref="Z203:Z204"/>
    <mergeCell ref="AA203:AA204"/>
    <mergeCell ref="AR201:AR202"/>
    <mergeCell ref="AS201:AS202"/>
    <mergeCell ref="AT201:AT202"/>
    <mergeCell ref="A203:A204"/>
    <mergeCell ref="B203:B204"/>
    <mergeCell ref="H203:H204"/>
    <mergeCell ref="I203:I204"/>
    <mergeCell ref="Z201:Z202"/>
    <mergeCell ref="AA201:AA202"/>
    <mergeCell ref="AF201:AF202"/>
    <mergeCell ref="AG201:AG202"/>
    <mergeCell ref="AL201:AL202"/>
    <mergeCell ref="AM201:AM202"/>
    <mergeCell ref="A201:A202"/>
    <mergeCell ref="B201:B202"/>
    <mergeCell ref="H201:H202"/>
    <mergeCell ref="I201:I202"/>
    <mergeCell ref="N201:N202"/>
    <mergeCell ref="AS195:AS196"/>
    <mergeCell ref="AT195:AT196"/>
    <mergeCell ref="A197:A198"/>
    <mergeCell ref="B197:B198"/>
    <mergeCell ref="H197:H198"/>
    <mergeCell ref="I197:I198"/>
    <mergeCell ref="Z195:Z196"/>
    <mergeCell ref="AA195:AA196"/>
    <mergeCell ref="AF195:AF196"/>
    <mergeCell ref="AG195:AG196"/>
    <mergeCell ref="AL195:AL196"/>
    <mergeCell ref="AM195:AM196"/>
    <mergeCell ref="AT199:AT200"/>
    <mergeCell ref="O201:O202"/>
    <mergeCell ref="T201:T202"/>
    <mergeCell ref="U201:U202"/>
    <mergeCell ref="AL199:AL200"/>
    <mergeCell ref="AM199:AM200"/>
    <mergeCell ref="AR199:AR200"/>
    <mergeCell ref="AS199:AS200"/>
    <mergeCell ref="T199:T200"/>
    <mergeCell ref="U199:U200"/>
    <mergeCell ref="Z199:Z200"/>
    <mergeCell ref="AA199:AA200"/>
    <mergeCell ref="AF199:AF200"/>
    <mergeCell ref="AG199:AG200"/>
    <mergeCell ref="A199:A200"/>
    <mergeCell ref="B199:B200"/>
    <mergeCell ref="H199:H200"/>
    <mergeCell ref="I199:I200"/>
    <mergeCell ref="N199:N200"/>
    <mergeCell ref="O199:O200"/>
    <mergeCell ref="A195:A196"/>
    <mergeCell ref="B195:B196"/>
    <mergeCell ref="H195:H196"/>
    <mergeCell ref="I195:I196"/>
    <mergeCell ref="N195:N196"/>
    <mergeCell ref="O195:O196"/>
    <mergeCell ref="T195:T196"/>
    <mergeCell ref="U195:U196"/>
    <mergeCell ref="AL193:AL194"/>
    <mergeCell ref="AM193:AM194"/>
    <mergeCell ref="AR193:AR194"/>
    <mergeCell ref="AS193:AS194"/>
    <mergeCell ref="AT197:AT198"/>
    <mergeCell ref="T193:T194"/>
    <mergeCell ref="U193:U194"/>
    <mergeCell ref="Z193:Z194"/>
    <mergeCell ref="AA193:AA194"/>
    <mergeCell ref="AF193:AF194"/>
    <mergeCell ref="AG193:AG194"/>
    <mergeCell ref="AF197:AF198"/>
    <mergeCell ref="AG197:AG198"/>
    <mergeCell ref="AL197:AL198"/>
    <mergeCell ref="AM197:AM198"/>
    <mergeCell ref="AR197:AR198"/>
    <mergeCell ref="AS197:AS198"/>
    <mergeCell ref="N197:N198"/>
    <mergeCell ref="O197:O198"/>
    <mergeCell ref="T197:T198"/>
    <mergeCell ref="U197:U198"/>
    <mergeCell ref="Z197:Z198"/>
    <mergeCell ref="AA197:AA198"/>
    <mergeCell ref="AR195:AR196"/>
    <mergeCell ref="AT191:AT192"/>
    <mergeCell ref="A193:A194"/>
    <mergeCell ref="B193:B194"/>
    <mergeCell ref="H193:H194"/>
    <mergeCell ref="I193:I194"/>
    <mergeCell ref="N193:N194"/>
    <mergeCell ref="O193:O194"/>
    <mergeCell ref="AF191:AF192"/>
    <mergeCell ref="AG191:AG192"/>
    <mergeCell ref="AL191:AL192"/>
    <mergeCell ref="AM191:AM192"/>
    <mergeCell ref="AR191:AR192"/>
    <mergeCell ref="AS191:AS192"/>
    <mergeCell ref="N191:N192"/>
    <mergeCell ref="O191:O192"/>
    <mergeCell ref="T191:T192"/>
    <mergeCell ref="U191:U192"/>
    <mergeCell ref="Z191:Z192"/>
    <mergeCell ref="AA191:AA192"/>
    <mergeCell ref="AT193:AT194"/>
    <mergeCell ref="AR189:AR190"/>
    <mergeCell ref="AS189:AS190"/>
    <mergeCell ref="AT189:AT190"/>
    <mergeCell ref="A191:A192"/>
    <mergeCell ref="B191:B192"/>
    <mergeCell ref="H191:H192"/>
    <mergeCell ref="I191:I192"/>
    <mergeCell ref="Z189:Z190"/>
    <mergeCell ref="AA189:AA190"/>
    <mergeCell ref="AF189:AF190"/>
    <mergeCell ref="AG189:AG190"/>
    <mergeCell ref="AL189:AL190"/>
    <mergeCell ref="AM189:AM190"/>
    <mergeCell ref="AT187:AT188"/>
    <mergeCell ref="A189:A190"/>
    <mergeCell ref="B189:B190"/>
    <mergeCell ref="H189:H190"/>
    <mergeCell ref="I189:I190"/>
    <mergeCell ref="N189:N190"/>
    <mergeCell ref="O189:O190"/>
    <mergeCell ref="T189:T190"/>
    <mergeCell ref="U189:U190"/>
    <mergeCell ref="AL187:AL188"/>
    <mergeCell ref="AM187:AM188"/>
    <mergeCell ref="AR187:AR188"/>
    <mergeCell ref="AS187:AS188"/>
    <mergeCell ref="T187:T188"/>
    <mergeCell ref="U187:U188"/>
    <mergeCell ref="Z187:Z188"/>
    <mergeCell ref="AA187:AA188"/>
    <mergeCell ref="AF187:AF188"/>
    <mergeCell ref="AG187:AG188"/>
    <mergeCell ref="AT185:AT186"/>
    <mergeCell ref="A187:A188"/>
    <mergeCell ref="B187:B188"/>
    <mergeCell ref="H187:H188"/>
    <mergeCell ref="I187:I188"/>
    <mergeCell ref="N187:N188"/>
    <mergeCell ref="O187:O188"/>
    <mergeCell ref="AF185:AF186"/>
    <mergeCell ref="AG185:AG186"/>
    <mergeCell ref="AL185:AL186"/>
    <mergeCell ref="AM185:AM186"/>
    <mergeCell ref="AR185:AR186"/>
    <mergeCell ref="AS185:AS186"/>
    <mergeCell ref="N185:N186"/>
    <mergeCell ref="O185:O186"/>
    <mergeCell ref="T185:T186"/>
    <mergeCell ref="U185:U186"/>
    <mergeCell ref="Z185:Z186"/>
    <mergeCell ref="AA185:AA186"/>
    <mergeCell ref="AR183:AR184"/>
    <mergeCell ref="AS183:AS184"/>
    <mergeCell ref="AT183:AT184"/>
    <mergeCell ref="A185:A186"/>
    <mergeCell ref="B185:B186"/>
    <mergeCell ref="H185:H186"/>
    <mergeCell ref="I185:I186"/>
    <mergeCell ref="Z183:Z184"/>
    <mergeCell ref="AA183:AA184"/>
    <mergeCell ref="AF183:AF184"/>
    <mergeCell ref="AG183:AG184"/>
    <mergeCell ref="AL183:AL184"/>
    <mergeCell ref="AM183:AM184"/>
    <mergeCell ref="AT181:AT182"/>
    <mergeCell ref="A183:A184"/>
    <mergeCell ref="B183:B184"/>
    <mergeCell ref="H183:H184"/>
    <mergeCell ref="I183:I184"/>
    <mergeCell ref="N183:N184"/>
    <mergeCell ref="O183:O184"/>
    <mergeCell ref="T183:T184"/>
    <mergeCell ref="U183:U184"/>
    <mergeCell ref="AL181:AL182"/>
    <mergeCell ref="AM181:AM182"/>
    <mergeCell ref="AR181:AR182"/>
    <mergeCell ref="AS181:AS182"/>
    <mergeCell ref="T181:T182"/>
    <mergeCell ref="U181:U182"/>
    <mergeCell ref="Z181:Z182"/>
    <mergeCell ref="AA181:AA182"/>
    <mergeCell ref="AF181:AF182"/>
    <mergeCell ref="AG181:AG182"/>
    <mergeCell ref="AT179:AT180"/>
    <mergeCell ref="A181:A182"/>
    <mergeCell ref="B181:B182"/>
    <mergeCell ref="H181:H182"/>
    <mergeCell ref="I181:I182"/>
    <mergeCell ref="N181:N182"/>
    <mergeCell ref="O181:O182"/>
    <mergeCell ref="AF179:AF180"/>
    <mergeCell ref="AG179:AG180"/>
    <mergeCell ref="AL179:AL180"/>
    <mergeCell ref="AM179:AM180"/>
    <mergeCell ref="AR179:AR180"/>
    <mergeCell ref="AS179:AS180"/>
    <mergeCell ref="N179:N180"/>
    <mergeCell ref="O179:O180"/>
    <mergeCell ref="T179:T180"/>
    <mergeCell ref="U179:U180"/>
    <mergeCell ref="Z179:Z180"/>
    <mergeCell ref="AA179:AA180"/>
    <mergeCell ref="AR177:AR178"/>
    <mergeCell ref="AS177:AS178"/>
    <mergeCell ref="AT177:AT178"/>
    <mergeCell ref="A179:A180"/>
    <mergeCell ref="B179:B180"/>
    <mergeCell ref="H179:H180"/>
    <mergeCell ref="I179:I180"/>
    <mergeCell ref="Z177:Z178"/>
    <mergeCell ref="AA177:AA178"/>
    <mergeCell ref="AF177:AF178"/>
    <mergeCell ref="AG177:AG178"/>
    <mergeCell ref="AL177:AL178"/>
    <mergeCell ref="AM177:AM178"/>
    <mergeCell ref="AT175:AT176"/>
    <mergeCell ref="A177:A178"/>
    <mergeCell ref="B177:B178"/>
    <mergeCell ref="H177:H178"/>
    <mergeCell ref="I177:I178"/>
    <mergeCell ref="N177:N178"/>
    <mergeCell ref="O177:O178"/>
    <mergeCell ref="T177:T178"/>
    <mergeCell ref="U177:U178"/>
    <mergeCell ref="AL175:AL176"/>
    <mergeCell ref="AM175:AM176"/>
    <mergeCell ref="AR175:AR176"/>
    <mergeCell ref="AS175:AS176"/>
    <mergeCell ref="T175:T176"/>
    <mergeCell ref="U175:U176"/>
    <mergeCell ref="Z175:Z176"/>
    <mergeCell ref="AA175:AA176"/>
    <mergeCell ref="AF175:AF176"/>
    <mergeCell ref="AG175:AG176"/>
    <mergeCell ref="AT173:AT174"/>
    <mergeCell ref="A175:A176"/>
    <mergeCell ref="B175:B176"/>
    <mergeCell ref="H175:H176"/>
    <mergeCell ref="I175:I176"/>
    <mergeCell ref="N175:N176"/>
    <mergeCell ref="O175:O176"/>
    <mergeCell ref="AF173:AF174"/>
    <mergeCell ref="AG173:AG174"/>
    <mergeCell ref="AL173:AL174"/>
    <mergeCell ref="AM173:AM174"/>
    <mergeCell ref="AR173:AR174"/>
    <mergeCell ref="AS173:AS174"/>
    <mergeCell ref="N173:N174"/>
    <mergeCell ref="O173:O174"/>
    <mergeCell ref="T173:T174"/>
    <mergeCell ref="U173:U174"/>
    <mergeCell ref="Z173:Z174"/>
    <mergeCell ref="AA173:AA174"/>
    <mergeCell ref="AR171:AR172"/>
    <mergeCell ref="AS171:AS172"/>
    <mergeCell ref="AT171:AT172"/>
    <mergeCell ref="A173:A174"/>
    <mergeCell ref="B173:B174"/>
    <mergeCell ref="H173:H174"/>
    <mergeCell ref="I173:I174"/>
    <mergeCell ref="Z171:Z172"/>
    <mergeCell ref="AA171:AA172"/>
    <mergeCell ref="AF171:AF172"/>
    <mergeCell ref="AG171:AG172"/>
    <mergeCell ref="AL171:AL172"/>
    <mergeCell ref="AM171:AM172"/>
    <mergeCell ref="AT169:AT170"/>
    <mergeCell ref="A171:A172"/>
    <mergeCell ref="B171:B172"/>
    <mergeCell ref="H171:H172"/>
    <mergeCell ref="I171:I172"/>
    <mergeCell ref="N171:N172"/>
    <mergeCell ref="O171:O172"/>
    <mergeCell ref="T171:T172"/>
    <mergeCell ref="U171:U172"/>
    <mergeCell ref="AL169:AL170"/>
    <mergeCell ref="AM169:AM170"/>
    <mergeCell ref="AR169:AR170"/>
    <mergeCell ref="AS169:AS170"/>
    <mergeCell ref="T169:T170"/>
    <mergeCell ref="U169:U170"/>
    <mergeCell ref="Z169:Z170"/>
    <mergeCell ref="AA169:AA170"/>
    <mergeCell ref="AF169:AF170"/>
    <mergeCell ref="AG169:AG170"/>
    <mergeCell ref="AT167:AT168"/>
    <mergeCell ref="A169:A170"/>
    <mergeCell ref="B169:B170"/>
    <mergeCell ref="H169:H170"/>
    <mergeCell ref="I169:I170"/>
    <mergeCell ref="N169:N170"/>
    <mergeCell ref="O169:O170"/>
    <mergeCell ref="AF167:AF168"/>
    <mergeCell ref="AG167:AG168"/>
    <mergeCell ref="AL167:AL168"/>
    <mergeCell ref="AM167:AM168"/>
    <mergeCell ref="AR167:AR168"/>
    <mergeCell ref="AS167:AS168"/>
    <mergeCell ref="N167:N168"/>
    <mergeCell ref="O167:O168"/>
    <mergeCell ref="T167:T168"/>
    <mergeCell ref="U167:U168"/>
    <mergeCell ref="Z167:Z168"/>
    <mergeCell ref="AA167:AA168"/>
    <mergeCell ref="AR165:AR166"/>
    <mergeCell ref="AS165:AS166"/>
    <mergeCell ref="AT165:AT166"/>
    <mergeCell ref="A167:A168"/>
    <mergeCell ref="B167:B168"/>
    <mergeCell ref="H167:H168"/>
    <mergeCell ref="I167:I168"/>
    <mergeCell ref="Z165:Z166"/>
    <mergeCell ref="AA165:AA166"/>
    <mergeCell ref="AF165:AF166"/>
    <mergeCell ref="AG165:AG166"/>
    <mergeCell ref="AL165:AL166"/>
    <mergeCell ref="AM165:AM166"/>
    <mergeCell ref="AT163:AT164"/>
    <mergeCell ref="A165:A166"/>
    <mergeCell ref="B165:B166"/>
    <mergeCell ref="H165:H166"/>
    <mergeCell ref="I165:I166"/>
    <mergeCell ref="N165:N166"/>
    <mergeCell ref="O165:O166"/>
    <mergeCell ref="T165:T166"/>
    <mergeCell ref="U165:U166"/>
    <mergeCell ref="AL163:AL164"/>
    <mergeCell ref="AM163:AM164"/>
    <mergeCell ref="AR163:AR164"/>
    <mergeCell ref="AS163:AS164"/>
    <mergeCell ref="T163:T164"/>
    <mergeCell ref="U163:U164"/>
    <mergeCell ref="Z163:Z164"/>
    <mergeCell ref="AA163:AA164"/>
    <mergeCell ref="AF163:AF164"/>
    <mergeCell ref="AG163:AG164"/>
    <mergeCell ref="AT161:AT162"/>
    <mergeCell ref="A163:A164"/>
    <mergeCell ref="B163:B164"/>
    <mergeCell ref="H163:H164"/>
    <mergeCell ref="I163:I164"/>
    <mergeCell ref="N163:N164"/>
    <mergeCell ref="O163:O164"/>
    <mergeCell ref="AF161:AF162"/>
    <mergeCell ref="AG161:AG162"/>
    <mergeCell ref="AL161:AL162"/>
    <mergeCell ref="AM161:AM162"/>
    <mergeCell ref="AR161:AR162"/>
    <mergeCell ref="AS161:AS162"/>
    <mergeCell ref="N161:N162"/>
    <mergeCell ref="O161:O162"/>
    <mergeCell ref="T161:T162"/>
    <mergeCell ref="U161:U162"/>
    <mergeCell ref="Z161:Z162"/>
    <mergeCell ref="AA161:AA162"/>
    <mergeCell ref="AR159:AR160"/>
    <mergeCell ref="AS159:AS160"/>
    <mergeCell ref="AT159:AT160"/>
    <mergeCell ref="A161:A162"/>
    <mergeCell ref="B161:B162"/>
    <mergeCell ref="H161:H162"/>
    <mergeCell ref="I161:I162"/>
    <mergeCell ref="Z159:Z160"/>
    <mergeCell ref="AA159:AA160"/>
    <mergeCell ref="AF159:AF160"/>
    <mergeCell ref="AG159:AG160"/>
    <mergeCell ref="AL159:AL160"/>
    <mergeCell ref="AM159:AM160"/>
    <mergeCell ref="AT157:AT158"/>
    <mergeCell ref="A159:A160"/>
    <mergeCell ref="B159:B160"/>
    <mergeCell ref="H159:H160"/>
    <mergeCell ref="I159:I160"/>
    <mergeCell ref="N159:N160"/>
    <mergeCell ref="O159:O160"/>
    <mergeCell ref="T159:T160"/>
    <mergeCell ref="U159:U160"/>
    <mergeCell ref="AL157:AL158"/>
    <mergeCell ref="AM157:AM158"/>
    <mergeCell ref="AR157:AR158"/>
    <mergeCell ref="AS157:AS158"/>
    <mergeCell ref="T157:T158"/>
    <mergeCell ref="U157:U158"/>
    <mergeCell ref="Z157:Z158"/>
    <mergeCell ref="AA157:AA158"/>
    <mergeCell ref="AF157:AF158"/>
    <mergeCell ref="AG157:AG158"/>
    <mergeCell ref="AT155:AT156"/>
    <mergeCell ref="A157:A158"/>
    <mergeCell ref="B157:B158"/>
    <mergeCell ref="H157:H158"/>
    <mergeCell ref="I157:I158"/>
    <mergeCell ref="N157:N158"/>
    <mergeCell ref="O157:O158"/>
    <mergeCell ref="AF155:AF156"/>
    <mergeCell ref="AG155:AG156"/>
    <mergeCell ref="AL155:AL156"/>
    <mergeCell ref="AM155:AM156"/>
    <mergeCell ref="AR155:AR156"/>
    <mergeCell ref="AS155:AS156"/>
    <mergeCell ref="N155:N156"/>
    <mergeCell ref="O155:O156"/>
    <mergeCell ref="T155:T156"/>
    <mergeCell ref="U155:U156"/>
    <mergeCell ref="Z155:Z156"/>
    <mergeCell ref="AA155:AA156"/>
    <mergeCell ref="AR153:AR154"/>
    <mergeCell ref="AS153:AS154"/>
    <mergeCell ref="AT153:AT154"/>
    <mergeCell ref="A155:A156"/>
    <mergeCell ref="B155:B156"/>
    <mergeCell ref="H155:H156"/>
    <mergeCell ref="I155:I156"/>
    <mergeCell ref="Z153:Z154"/>
    <mergeCell ref="AA153:AA154"/>
    <mergeCell ref="AF153:AF154"/>
    <mergeCell ref="AG153:AG154"/>
    <mergeCell ref="AL153:AL154"/>
    <mergeCell ref="AM153:AM154"/>
    <mergeCell ref="AT151:AT152"/>
    <mergeCell ref="A153:A154"/>
    <mergeCell ref="B153:B154"/>
    <mergeCell ref="H153:H154"/>
    <mergeCell ref="I153:I154"/>
    <mergeCell ref="N153:N154"/>
    <mergeCell ref="O153:O154"/>
    <mergeCell ref="T153:T154"/>
    <mergeCell ref="U153:U154"/>
    <mergeCell ref="AL151:AL152"/>
    <mergeCell ref="AM151:AM152"/>
    <mergeCell ref="AR151:AR152"/>
    <mergeCell ref="AS151:AS152"/>
    <mergeCell ref="T151:T152"/>
    <mergeCell ref="U151:U152"/>
    <mergeCell ref="Z151:Z152"/>
    <mergeCell ref="AA151:AA152"/>
    <mergeCell ref="AF151:AF152"/>
    <mergeCell ref="AG151:AG152"/>
    <mergeCell ref="AT149:AT150"/>
    <mergeCell ref="A151:A152"/>
    <mergeCell ref="B151:B152"/>
    <mergeCell ref="H151:H152"/>
    <mergeCell ref="I151:I152"/>
    <mergeCell ref="N151:N152"/>
    <mergeCell ref="O151:O152"/>
    <mergeCell ref="AF149:AF150"/>
    <mergeCell ref="AG149:AG150"/>
    <mergeCell ref="AL149:AL150"/>
    <mergeCell ref="AM149:AM150"/>
    <mergeCell ref="AR149:AR150"/>
    <mergeCell ref="AS149:AS150"/>
    <mergeCell ref="N149:N150"/>
    <mergeCell ref="O149:O150"/>
    <mergeCell ref="T149:T150"/>
    <mergeCell ref="U149:U150"/>
    <mergeCell ref="Z149:Z150"/>
    <mergeCell ref="AA149:AA150"/>
    <mergeCell ref="AR147:AR148"/>
    <mergeCell ref="AS147:AS148"/>
    <mergeCell ref="AT147:AT148"/>
    <mergeCell ref="A149:A150"/>
    <mergeCell ref="B149:B150"/>
    <mergeCell ref="H149:H150"/>
    <mergeCell ref="I149:I150"/>
    <mergeCell ref="Z147:Z148"/>
    <mergeCell ref="AA147:AA148"/>
    <mergeCell ref="AF147:AF148"/>
    <mergeCell ref="AG147:AG148"/>
    <mergeCell ref="AL147:AL148"/>
    <mergeCell ref="AM147:AM148"/>
    <mergeCell ref="AT145:AT146"/>
    <mergeCell ref="A147:A148"/>
    <mergeCell ref="B147:B148"/>
    <mergeCell ref="H147:H148"/>
    <mergeCell ref="I147:I148"/>
    <mergeCell ref="N147:N148"/>
    <mergeCell ref="O147:O148"/>
    <mergeCell ref="T147:T148"/>
    <mergeCell ref="U147:U148"/>
    <mergeCell ref="AL145:AL146"/>
    <mergeCell ref="AM145:AM146"/>
    <mergeCell ref="AR145:AR146"/>
    <mergeCell ref="AS145:AS146"/>
    <mergeCell ref="T145:T146"/>
    <mergeCell ref="U145:U146"/>
    <mergeCell ref="Z145:Z146"/>
    <mergeCell ref="AA145:AA146"/>
    <mergeCell ref="AF145:AF146"/>
    <mergeCell ref="AG145:AG146"/>
    <mergeCell ref="AT143:AT144"/>
    <mergeCell ref="A145:A146"/>
    <mergeCell ref="B145:B146"/>
    <mergeCell ref="H145:H146"/>
    <mergeCell ref="I145:I146"/>
    <mergeCell ref="N145:N146"/>
    <mergeCell ref="O145:O146"/>
    <mergeCell ref="AF143:AF144"/>
    <mergeCell ref="AG143:AG144"/>
    <mergeCell ref="AL143:AL144"/>
    <mergeCell ref="AM143:AM144"/>
    <mergeCell ref="AR143:AR144"/>
    <mergeCell ref="AS143:AS144"/>
    <mergeCell ref="N143:N144"/>
    <mergeCell ref="O143:O144"/>
    <mergeCell ref="T143:T144"/>
    <mergeCell ref="U143:U144"/>
    <mergeCell ref="Z143:Z144"/>
    <mergeCell ref="AA143:AA144"/>
    <mergeCell ref="AR141:AR142"/>
    <mergeCell ref="AS141:AS142"/>
    <mergeCell ref="AT141:AT142"/>
    <mergeCell ref="A143:A144"/>
    <mergeCell ref="B143:B144"/>
    <mergeCell ref="H143:H144"/>
    <mergeCell ref="I143:I144"/>
    <mergeCell ref="Z141:Z142"/>
    <mergeCell ref="AA141:AA142"/>
    <mergeCell ref="AF141:AF142"/>
    <mergeCell ref="AG141:AG142"/>
    <mergeCell ref="AL141:AL142"/>
    <mergeCell ref="AM141:AM142"/>
    <mergeCell ref="AT139:AT140"/>
    <mergeCell ref="A141:A142"/>
    <mergeCell ref="B141:B142"/>
    <mergeCell ref="H141:H142"/>
    <mergeCell ref="I141:I142"/>
    <mergeCell ref="N141:N142"/>
    <mergeCell ref="O141:O142"/>
    <mergeCell ref="T141:T142"/>
    <mergeCell ref="U141:U142"/>
    <mergeCell ref="AL139:AL140"/>
    <mergeCell ref="AM139:AM140"/>
    <mergeCell ref="AR139:AR140"/>
    <mergeCell ref="AS139:AS140"/>
    <mergeCell ref="T139:T140"/>
    <mergeCell ref="U139:U140"/>
    <mergeCell ref="Z139:Z140"/>
    <mergeCell ref="AA139:AA140"/>
    <mergeCell ref="AF139:AF140"/>
    <mergeCell ref="AG139:AG140"/>
    <mergeCell ref="AT137:AT138"/>
    <mergeCell ref="A139:A140"/>
    <mergeCell ref="B139:B140"/>
    <mergeCell ref="H139:H140"/>
    <mergeCell ref="I139:I140"/>
    <mergeCell ref="N139:N140"/>
    <mergeCell ref="O139:O140"/>
    <mergeCell ref="AF137:AF138"/>
    <mergeCell ref="AG137:AG138"/>
    <mergeCell ref="AL137:AL138"/>
    <mergeCell ref="AM137:AM138"/>
    <mergeCell ref="AR137:AR138"/>
    <mergeCell ref="AS137:AS138"/>
    <mergeCell ref="N137:N138"/>
    <mergeCell ref="O137:O138"/>
    <mergeCell ref="T137:T138"/>
    <mergeCell ref="U137:U138"/>
    <mergeCell ref="Z137:Z138"/>
    <mergeCell ref="AA137:AA138"/>
    <mergeCell ref="AR135:AR136"/>
    <mergeCell ref="AS135:AS136"/>
    <mergeCell ref="AT135:AT136"/>
    <mergeCell ref="A137:A138"/>
    <mergeCell ref="B137:B138"/>
    <mergeCell ref="H137:H138"/>
    <mergeCell ref="I137:I138"/>
    <mergeCell ref="Z135:Z136"/>
    <mergeCell ref="AA135:AA136"/>
    <mergeCell ref="AF135:AF136"/>
    <mergeCell ref="AG135:AG136"/>
    <mergeCell ref="AL135:AL136"/>
    <mergeCell ref="AM135:AM136"/>
    <mergeCell ref="AT133:AT134"/>
    <mergeCell ref="A135:A136"/>
    <mergeCell ref="B135:B136"/>
    <mergeCell ref="H135:H136"/>
    <mergeCell ref="I135:I136"/>
    <mergeCell ref="N135:N136"/>
    <mergeCell ref="O135:O136"/>
    <mergeCell ref="T135:T136"/>
    <mergeCell ref="U135:U136"/>
    <mergeCell ref="AL133:AL134"/>
    <mergeCell ref="AM133:AM134"/>
    <mergeCell ref="AR133:AR134"/>
    <mergeCell ref="AS133:AS134"/>
    <mergeCell ref="T133:T134"/>
    <mergeCell ref="U133:U134"/>
    <mergeCell ref="Z133:Z134"/>
    <mergeCell ref="AA133:AA134"/>
    <mergeCell ref="AF133:AF134"/>
    <mergeCell ref="AG133:AG134"/>
    <mergeCell ref="AT131:AT132"/>
    <mergeCell ref="A133:A134"/>
    <mergeCell ref="B133:B134"/>
    <mergeCell ref="H133:H134"/>
    <mergeCell ref="I133:I134"/>
    <mergeCell ref="N133:N134"/>
    <mergeCell ref="O133:O134"/>
    <mergeCell ref="AF131:AF132"/>
    <mergeCell ref="AG131:AG132"/>
    <mergeCell ref="AL131:AL132"/>
    <mergeCell ref="AM131:AM132"/>
    <mergeCell ref="AR131:AR132"/>
    <mergeCell ref="AS131:AS132"/>
    <mergeCell ref="N131:N132"/>
    <mergeCell ref="O131:O132"/>
    <mergeCell ref="T131:T132"/>
    <mergeCell ref="U131:U132"/>
    <mergeCell ref="Z131:Z132"/>
    <mergeCell ref="AA131:AA132"/>
    <mergeCell ref="AR129:AR130"/>
    <mergeCell ref="AS129:AS130"/>
    <mergeCell ref="AT129:AT130"/>
    <mergeCell ref="A131:A132"/>
    <mergeCell ref="B131:B132"/>
    <mergeCell ref="H131:H132"/>
    <mergeCell ref="I131:I132"/>
    <mergeCell ref="Z129:Z130"/>
    <mergeCell ref="AA129:AA130"/>
    <mergeCell ref="AF129:AF130"/>
    <mergeCell ref="AG129:AG130"/>
    <mergeCell ref="AL129:AL130"/>
    <mergeCell ref="AM129:AM130"/>
    <mergeCell ref="AT127:AT128"/>
    <mergeCell ref="A129:A130"/>
    <mergeCell ref="B129:B130"/>
    <mergeCell ref="H129:H130"/>
    <mergeCell ref="I129:I130"/>
    <mergeCell ref="N129:N130"/>
    <mergeCell ref="O129:O130"/>
    <mergeCell ref="T129:T130"/>
    <mergeCell ref="U129:U130"/>
    <mergeCell ref="AL127:AL128"/>
    <mergeCell ref="AM127:AM128"/>
    <mergeCell ref="AR127:AR128"/>
    <mergeCell ref="AS127:AS128"/>
    <mergeCell ref="T127:T128"/>
    <mergeCell ref="U127:U128"/>
    <mergeCell ref="Z127:Z128"/>
    <mergeCell ref="AA127:AA128"/>
    <mergeCell ref="AF127:AF128"/>
    <mergeCell ref="AG127:AG128"/>
    <mergeCell ref="AT125:AT126"/>
    <mergeCell ref="A127:A128"/>
    <mergeCell ref="B127:B128"/>
    <mergeCell ref="H127:H128"/>
    <mergeCell ref="I127:I128"/>
    <mergeCell ref="N127:N128"/>
    <mergeCell ref="O127:O128"/>
    <mergeCell ref="AF125:AF126"/>
    <mergeCell ref="AG125:AG126"/>
    <mergeCell ref="AL125:AL126"/>
    <mergeCell ref="AM125:AM126"/>
    <mergeCell ref="AR125:AR126"/>
    <mergeCell ref="AS125:AS126"/>
    <mergeCell ref="N125:N126"/>
    <mergeCell ref="O125:O126"/>
    <mergeCell ref="T125:T126"/>
    <mergeCell ref="U125:U126"/>
    <mergeCell ref="Z125:Z126"/>
    <mergeCell ref="AA125:AA126"/>
    <mergeCell ref="AR123:AR124"/>
    <mergeCell ref="AS123:AS124"/>
    <mergeCell ref="AT123:AT124"/>
    <mergeCell ref="A125:A126"/>
    <mergeCell ref="B125:B126"/>
    <mergeCell ref="H125:H126"/>
    <mergeCell ref="I125:I126"/>
    <mergeCell ref="Z123:Z124"/>
    <mergeCell ref="AA123:AA124"/>
    <mergeCell ref="AF123:AF124"/>
    <mergeCell ref="AG123:AG124"/>
    <mergeCell ref="AL123:AL124"/>
    <mergeCell ref="AM123:AM124"/>
    <mergeCell ref="AT121:AT122"/>
    <mergeCell ref="A123:A124"/>
    <mergeCell ref="B123:B124"/>
    <mergeCell ref="H123:H124"/>
    <mergeCell ref="I123:I124"/>
    <mergeCell ref="N123:N124"/>
    <mergeCell ref="O123:O124"/>
    <mergeCell ref="T123:T124"/>
    <mergeCell ref="U123:U124"/>
    <mergeCell ref="AL121:AL122"/>
    <mergeCell ref="AM121:AM122"/>
    <mergeCell ref="AR121:AR122"/>
    <mergeCell ref="AS121:AS122"/>
    <mergeCell ref="T121:T122"/>
    <mergeCell ref="U121:U122"/>
    <mergeCell ref="Z121:Z122"/>
    <mergeCell ref="AA121:AA122"/>
    <mergeCell ref="AF121:AF122"/>
    <mergeCell ref="AG121:AG122"/>
    <mergeCell ref="AT119:AT120"/>
    <mergeCell ref="A121:A122"/>
    <mergeCell ref="B121:B122"/>
    <mergeCell ref="H121:H122"/>
    <mergeCell ref="I121:I122"/>
    <mergeCell ref="N121:N122"/>
    <mergeCell ref="O121:O122"/>
    <mergeCell ref="AF119:AF120"/>
    <mergeCell ref="AG119:AG120"/>
    <mergeCell ref="AL119:AL120"/>
    <mergeCell ref="AM119:AM120"/>
    <mergeCell ref="AR119:AR120"/>
    <mergeCell ref="AS119:AS120"/>
    <mergeCell ref="N119:N120"/>
    <mergeCell ref="O119:O120"/>
    <mergeCell ref="T119:T120"/>
    <mergeCell ref="U119:U120"/>
    <mergeCell ref="Z119:Z120"/>
    <mergeCell ref="AA119:AA120"/>
    <mergeCell ref="AR117:AR118"/>
    <mergeCell ref="AS117:AS118"/>
    <mergeCell ref="AT117:AT118"/>
    <mergeCell ref="A119:A120"/>
    <mergeCell ref="B119:B120"/>
    <mergeCell ref="H119:H120"/>
    <mergeCell ref="I119:I120"/>
    <mergeCell ref="Z117:Z118"/>
    <mergeCell ref="AA117:AA118"/>
    <mergeCell ref="AF117:AF118"/>
    <mergeCell ref="AG117:AG118"/>
    <mergeCell ref="AL117:AL118"/>
    <mergeCell ref="AM117:AM118"/>
    <mergeCell ref="AT115:AT116"/>
    <mergeCell ref="A117:A118"/>
    <mergeCell ref="B117:B118"/>
    <mergeCell ref="H117:H118"/>
    <mergeCell ref="I117:I118"/>
    <mergeCell ref="N117:N118"/>
    <mergeCell ref="O117:O118"/>
    <mergeCell ref="T117:T118"/>
    <mergeCell ref="U117:U118"/>
    <mergeCell ref="AL115:AL116"/>
    <mergeCell ref="AM115:AM116"/>
    <mergeCell ref="AR115:AR116"/>
    <mergeCell ref="AS115:AS116"/>
    <mergeCell ref="T115:T116"/>
    <mergeCell ref="U115:U116"/>
    <mergeCell ref="Z115:Z116"/>
    <mergeCell ref="AA115:AA116"/>
    <mergeCell ref="AF115:AF116"/>
    <mergeCell ref="AG115:AG116"/>
    <mergeCell ref="AT113:AT114"/>
    <mergeCell ref="A115:A116"/>
    <mergeCell ref="B115:B116"/>
    <mergeCell ref="H115:H116"/>
    <mergeCell ref="I115:I116"/>
    <mergeCell ref="N115:N116"/>
    <mergeCell ref="O115:O116"/>
    <mergeCell ref="AF113:AF114"/>
    <mergeCell ref="AG113:AG114"/>
    <mergeCell ref="AL113:AL114"/>
    <mergeCell ref="AM113:AM114"/>
    <mergeCell ref="AR113:AR114"/>
    <mergeCell ref="AS113:AS114"/>
    <mergeCell ref="N113:N114"/>
    <mergeCell ref="O113:O114"/>
    <mergeCell ref="T113:T114"/>
    <mergeCell ref="U113:U114"/>
    <mergeCell ref="Z113:Z114"/>
    <mergeCell ref="AA113:AA114"/>
    <mergeCell ref="AR111:AR112"/>
    <mergeCell ref="AS111:AS112"/>
    <mergeCell ref="AT111:AT112"/>
    <mergeCell ref="A113:A114"/>
    <mergeCell ref="B113:B114"/>
    <mergeCell ref="H113:H114"/>
    <mergeCell ref="I113:I114"/>
    <mergeCell ref="Z111:Z112"/>
    <mergeCell ref="AA111:AA112"/>
    <mergeCell ref="AF111:AF112"/>
    <mergeCell ref="AG111:AG112"/>
    <mergeCell ref="AL111:AL112"/>
    <mergeCell ref="AM111:AM112"/>
    <mergeCell ref="AT109:AT110"/>
    <mergeCell ref="A111:A112"/>
    <mergeCell ref="B111:B112"/>
    <mergeCell ref="H111:H112"/>
    <mergeCell ref="I111:I112"/>
    <mergeCell ref="N111:N112"/>
    <mergeCell ref="O111:O112"/>
    <mergeCell ref="T111:T112"/>
    <mergeCell ref="U111:U112"/>
    <mergeCell ref="AL109:AL110"/>
    <mergeCell ref="AM109:AM110"/>
    <mergeCell ref="AR109:AR110"/>
    <mergeCell ref="AS109:AS110"/>
    <mergeCell ref="T109:T110"/>
    <mergeCell ref="U109:U110"/>
    <mergeCell ref="Z109:Z110"/>
    <mergeCell ref="AA109:AA110"/>
    <mergeCell ref="AF109:AF110"/>
    <mergeCell ref="AG109:AG110"/>
    <mergeCell ref="AT107:AT108"/>
    <mergeCell ref="A109:A110"/>
    <mergeCell ref="B109:B110"/>
    <mergeCell ref="H109:H110"/>
    <mergeCell ref="I109:I110"/>
    <mergeCell ref="N109:N110"/>
    <mergeCell ref="O109:O110"/>
    <mergeCell ref="AF107:AF108"/>
    <mergeCell ref="AG107:AG108"/>
    <mergeCell ref="AL107:AL108"/>
    <mergeCell ref="AM107:AM108"/>
    <mergeCell ref="AR107:AR108"/>
    <mergeCell ref="AS107:AS108"/>
    <mergeCell ref="N107:N108"/>
    <mergeCell ref="O107:O108"/>
    <mergeCell ref="T107:T108"/>
    <mergeCell ref="U107:U108"/>
    <mergeCell ref="Z107:Z108"/>
    <mergeCell ref="AA107:AA108"/>
    <mergeCell ref="AR105:AR106"/>
    <mergeCell ref="AS105:AS106"/>
    <mergeCell ref="AT105:AT106"/>
    <mergeCell ref="A107:A108"/>
    <mergeCell ref="B107:B108"/>
    <mergeCell ref="H107:H108"/>
    <mergeCell ref="I107:I108"/>
    <mergeCell ref="Z105:Z106"/>
    <mergeCell ref="AA105:AA106"/>
    <mergeCell ref="AF105:AF106"/>
    <mergeCell ref="AG105:AG106"/>
    <mergeCell ref="AL105:AL106"/>
    <mergeCell ref="AM105:AM106"/>
    <mergeCell ref="AT103:AT104"/>
    <mergeCell ref="A105:A106"/>
    <mergeCell ref="B105:B106"/>
    <mergeCell ref="H105:H106"/>
    <mergeCell ref="I105:I106"/>
    <mergeCell ref="N105:N106"/>
    <mergeCell ref="O105:O106"/>
    <mergeCell ref="T105:T106"/>
    <mergeCell ref="U105:U106"/>
    <mergeCell ref="AL103:AL104"/>
    <mergeCell ref="AM103:AM104"/>
    <mergeCell ref="AR103:AR104"/>
    <mergeCell ref="AS103:AS104"/>
    <mergeCell ref="T103:T104"/>
    <mergeCell ref="U103:U104"/>
    <mergeCell ref="Z103:Z104"/>
    <mergeCell ref="AA103:AA104"/>
    <mergeCell ref="AF103:AF104"/>
    <mergeCell ref="AG103:AG104"/>
    <mergeCell ref="AT101:AT102"/>
    <mergeCell ref="A103:A104"/>
    <mergeCell ref="B103:B104"/>
    <mergeCell ref="H103:H104"/>
    <mergeCell ref="I103:I104"/>
    <mergeCell ref="N103:N104"/>
    <mergeCell ref="O103:O104"/>
    <mergeCell ref="AF101:AF102"/>
    <mergeCell ref="AG101:AG102"/>
    <mergeCell ref="AL101:AL102"/>
    <mergeCell ref="AM101:AM102"/>
    <mergeCell ref="AR101:AR102"/>
    <mergeCell ref="AS101:AS102"/>
    <mergeCell ref="N101:N102"/>
    <mergeCell ref="O101:O102"/>
    <mergeCell ref="T101:T102"/>
    <mergeCell ref="U101:U102"/>
    <mergeCell ref="Z101:Z102"/>
    <mergeCell ref="AA101:AA102"/>
    <mergeCell ref="AR99:AR100"/>
    <mergeCell ref="AS99:AS100"/>
    <mergeCell ref="AT99:AT100"/>
    <mergeCell ref="A101:A102"/>
    <mergeCell ref="B101:B102"/>
    <mergeCell ref="H101:H102"/>
    <mergeCell ref="I101:I102"/>
    <mergeCell ref="Z99:Z100"/>
    <mergeCell ref="AA99:AA100"/>
    <mergeCell ref="AF99:AF100"/>
    <mergeCell ref="AG99:AG100"/>
    <mergeCell ref="AL99:AL100"/>
    <mergeCell ref="AM99:AM100"/>
    <mergeCell ref="AT97:AT98"/>
    <mergeCell ref="A99:A100"/>
    <mergeCell ref="B99:B100"/>
    <mergeCell ref="H99:H100"/>
    <mergeCell ref="I99:I100"/>
    <mergeCell ref="N99:N100"/>
    <mergeCell ref="O99:O100"/>
    <mergeCell ref="T99:T100"/>
    <mergeCell ref="U99:U100"/>
    <mergeCell ref="AL97:AL98"/>
    <mergeCell ref="AM97:AM98"/>
    <mergeCell ref="AR97:AR98"/>
    <mergeCell ref="AS97:AS98"/>
    <mergeCell ref="T97:T98"/>
    <mergeCell ref="U97:U98"/>
    <mergeCell ref="Z97:Z98"/>
    <mergeCell ref="AA97:AA98"/>
    <mergeCell ref="AF97:AF98"/>
    <mergeCell ref="AG97:AG98"/>
    <mergeCell ref="AT95:AT96"/>
    <mergeCell ref="A97:A98"/>
    <mergeCell ref="B97:B98"/>
    <mergeCell ref="H97:H98"/>
    <mergeCell ref="I97:I98"/>
    <mergeCell ref="N97:N98"/>
    <mergeCell ref="O97:O98"/>
    <mergeCell ref="AF95:AF96"/>
    <mergeCell ref="AG95:AG96"/>
    <mergeCell ref="AL95:AL96"/>
    <mergeCell ref="AM95:AM96"/>
    <mergeCell ref="AR95:AR96"/>
    <mergeCell ref="AS95:AS96"/>
    <mergeCell ref="N95:N96"/>
    <mergeCell ref="O95:O96"/>
    <mergeCell ref="T95:T96"/>
    <mergeCell ref="U95:U96"/>
    <mergeCell ref="Z95:Z96"/>
    <mergeCell ref="AA95:AA96"/>
    <mergeCell ref="AR93:AR94"/>
    <mergeCell ref="AS93:AS94"/>
    <mergeCell ref="AT93:AT94"/>
    <mergeCell ref="A95:A96"/>
    <mergeCell ref="B95:B96"/>
    <mergeCell ref="H95:H96"/>
    <mergeCell ref="I95:I96"/>
    <mergeCell ref="Z93:Z94"/>
    <mergeCell ref="AA93:AA94"/>
    <mergeCell ref="AF93:AF94"/>
    <mergeCell ref="AG93:AG94"/>
    <mergeCell ref="AL93:AL94"/>
    <mergeCell ref="AM93:AM94"/>
    <mergeCell ref="AT91:AT92"/>
    <mergeCell ref="A93:A94"/>
    <mergeCell ref="B93:B94"/>
    <mergeCell ref="H93:H94"/>
    <mergeCell ref="I93:I94"/>
    <mergeCell ref="N93:N94"/>
    <mergeCell ref="O93:O94"/>
    <mergeCell ref="T93:T94"/>
    <mergeCell ref="U93:U94"/>
    <mergeCell ref="AL91:AL92"/>
    <mergeCell ref="AM91:AM92"/>
    <mergeCell ref="AR91:AR92"/>
    <mergeCell ref="AS91:AS92"/>
    <mergeCell ref="T91:T92"/>
    <mergeCell ref="U91:U92"/>
    <mergeCell ref="Z91:Z92"/>
    <mergeCell ref="AA91:AA92"/>
    <mergeCell ref="AF91:AF92"/>
    <mergeCell ref="AG91:AG92"/>
    <mergeCell ref="AT89:AT90"/>
    <mergeCell ref="A91:A92"/>
    <mergeCell ref="B91:B92"/>
    <mergeCell ref="H91:H92"/>
    <mergeCell ref="I91:I92"/>
    <mergeCell ref="N91:N92"/>
    <mergeCell ref="O91:O92"/>
    <mergeCell ref="AF89:AF90"/>
    <mergeCell ref="AG89:AG90"/>
    <mergeCell ref="AL89:AL90"/>
    <mergeCell ref="AM89:AM90"/>
    <mergeCell ref="AR89:AR90"/>
    <mergeCell ref="AS89:AS90"/>
    <mergeCell ref="N89:N90"/>
    <mergeCell ref="O89:O90"/>
    <mergeCell ref="T89:T90"/>
    <mergeCell ref="U89:U90"/>
    <mergeCell ref="Z89:Z90"/>
    <mergeCell ref="AA89:AA90"/>
    <mergeCell ref="AR87:AR88"/>
    <mergeCell ref="AS87:AS88"/>
    <mergeCell ref="AT87:AT88"/>
    <mergeCell ref="A89:A90"/>
    <mergeCell ref="B89:B90"/>
    <mergeCell ref="H89:H90"/>
    <mergeCell ref="I89:I90"/>
    <mergeCell ref="Z87:Z88"/>
    <mergeCell ref="AA87:AA88"/>
    <mergeCell ref="AF87:AF88"/>
    <mergeCell ref="AG87:AG88"/>
    <mergeCell ref="AL87:AL88"/>
    <mergeCell ref="AM87:AM88"/>
    <mergeCell ref="AT85:AT86"/>
    <mergeCell ref="A87:A88"/>
    <mergeCell ref="B87:B88"/>
    <mergeCell ref="H87:H88"/>
    <mergeCell ref="I87:I88"/>
    <mergeCell ref="N87:N88"/>
    <mergeCell ref="O87:O88"/>
    <mergeCell ref="T87:T88"/>
    <mergeCell ref="U87:U88"/>
    <mergeCell ref="AL85:AL86"/>
    <mergeCell ref="AM85:AM86"/>
    <mergeCell ref="AR85:AR86"/>
    <mergeCell ref="AS85:AS86"/>
    <mergeCell ref="T85:T86"/>
    <mergeCell ref="U85:U86"/>
    <mergeCell ref="Z85:Z86"/>
    <mergeCell ref="AA85:AA86"/>
    <mergeCell ref="AF85:AF86"/>
    <mergeCell ref="AG85:AG86"/>
    <mergeCell ref="AT83:AT84"/>
    <mergeCell ref="A85:A86"/>
    <mergeCell ref="B85:B86"/>
    <mergeCell ref="H85:H86"/>
    <mergeCell ref="I85:I86"/>
    <mergeCell ref="N85:N86"/>
    <mergeCell ref="O85:O86"/>
    <mergeCell ref="AF83:AF84"/>
    <mergeCell ref="AG83:AG84"/>
    <mergeCell ref="AL83:AL84"/>
    <mergeCell ref="AM83:AM84"/>
    <mergeCell ref="AR83:AR84"/>
    <mergeCell ref="AS83:AS84"/>
    <mergeCell ref="N83:N84"/>
    <mergeCell ref="O83:O84"/>
    <mergeCell ref="T83:T84"/>
    <mergeCell ref="U83:U84"/>
    <mergeCell ref="Z83:Z84"/>
    <mergeCell ref="AA83:AA84"/>
    <mergeCell ref="AR81:AR82"/>
    <mergeCell ref="AS81:AS82"/>
    <mergeCell ref="AT81:AT82"/>
    <mergeCell ref="A83:A84"/>
    <mergeCell ref="B83:B84"/>
    <mergeCell ref="H83:H84"/>
    <mergeCell ref="I83:I84"/>
    <mergeCell ref="Z81:Z82"/>
    <mergeCell ref="AA81:AA82"/>
    <mergeCell ref="AF81:AF82"/>
    <mergeCell ref="AG81:AG82"/>
    <mergeCell ref="AL81:AL82"/>
    <mergeCell ref="AM81:AM82"/>
    <mergeCell ref="AT79:AT80"/>
    <mergeCell ref="A81:A82"/>
    <mergeCell ref="B81:B82"/>
    <mergeCell ref="H81:H82"/>
    <mergeCell ref="I81:I82"/>
    <mergeCell ref="N81:N82"/>
    <mergeCell ref="O81:O82"/>
    <mergeCell ref="T81:T82"/>
    <mergeCell ref="U81:U82"/>
    <mergeCell ref="AL79:AL80"/>
    <mergeCell ref="AM79:AM80"/>
    <mergeCell ref="AR79:AR80"/>
    <mergeCell ref="AS79:AS80"/>
    <mergeCell ref="T79:T80"/>
    <mergeCell ref="U79:U80"/>
    <mergeCell ref="Z79:Z80"/>
    <mergeCell ref="AA79:AA80"/>
    <mergeCell ref="AF79:AF80"/>
    <mergeCell ref="AG79:AG80"/>
    <mergeCell ref="AT77:AT78"/>
    <mergeCell ref="A79:A80"/>
    <mergeCell ref="B79:B80"/>
    <mergeCell ref="H79:H80"/>
    <mergeCell ref="I79:I80"/>
    <mergeCell ref="N79:N80"/>
    <mergeCell ref="O79:O80"/>
    <mergeCell ref="AF77:AF78"/>
    <mergeCell ref="AG77:AG78"/>
    <mergeCell ref="AL77:AL78"/>
    <mergeCell ref="AM77:AM78"/>
    <mergeCell ref="AR77:AR78"/>
    <mergeCell ref="AS77:AS78"/>
    <mergeCell ref="N77:N78"/>
    <mergeCell ref="O77:O78"/>
    <mergeCell ref="T77:T78"/>
    <mergeCell ref="U77:U78"/>
    <mergeCell ref="Z77:Z78"/>
    <mergeCell ref="AA77:AA78"/>
    <mergeCell ref="AR75:AR76"/>
    <mergeCell ref="AS75:AS76"/>
    <mergeCell ref="AT75:AT76"/>
    <mergeCell ref="A77:A78"/>
    <mergeCell ref="B77:B78"/>
    <mergeCell ref="H77:H78"/>
    <mergeCell ref="I77:I78"/>
    <mergeCell ref="Z75:Z76"/>
    <mergeCell ref="AA75:AA76"/>
    <mergeCell ref="AF75:AF76"/>
    <mergeCell ref="AG75:AG76"/>
    <mergeCell ref="AL75:AL76"/>
    <mergeCell ref="AM75:AM76"/>
    <mergeCell ref="AT73:AT74"/>
    <mergeCell ref="A75:A76"/>
    <mergeCell ref="B75:B76"/>
    <mergeCell ref="H75:H76"/>
    <mergeCell ref="I75:I76"/>
    <mergeCell ref="N75:N76"/>
    <mergeCell ref="O75:O76"/>
    <mergeCell ref="T75:T76"/>
    <mergeCell ref="U75:U76"/>
    <mergeCell ref="AL73:AL74"/>
    <mergeCell ref="AM73:AM74"/>
    <mergeCell ref="AR73:AR74"/>
    <mergeCell ref="AS73:AS74"/>
    <mergeCell ref="T73:T74"/>
    <mergeCell ref="U73:U74"/>
    <mergeCell ref="Z73:Z74"/>
    <mergeCell ref="AA73:AA74"/>
    <mergeCell ref="AF73:AF74"/>
    <mergeCell ref="AG73:AG74"/>
    <mergeCell ref="AT71:AT72"/>
    <mergeCell ref="A73:A74"/>
    <mergeCell ref="B73:B74"/>
    <mergeCell ref="H73:H74"/>
    <mergeCell ref="I73:I74"/>
    <mergeCell ref="N73:N74"/>
    <mergeCell ref="O73:O74"/>
    <mergeCell ref="AF71:AF72"/>
    <mergeCell ref="AG71:AG72"/>
    <mergeCell ref="AL71:AL72"/>
    <mergeCell ref="AM71:AM72"/>
    <mergeCell ref="AR71:AR72"/>
    <mergeCell ref="AS71:AS72"/>
    <mergeCell ref="N71:N72"/>
    <mergeCell ref="O71:O72"/>
    <mergeCell ref="T71:T72"/>
    <mergeCell ref="U71:U72"/>
    <mergeCell ref="Z71:Z72"/>
    <mergeCell ref="AA71:AA72"/>
    <mergeCell ref="AR69:AR70"/>
    <mergeCell ref="AS69:AS70"/>
    <mergeCell ref="AT69:AT70"/>
    <mergeCell ref="A71:A72"/>
    <mergeCell ref="B71:B72"/>
    <mergeCell ref="H71:H72"/>
    <mergeCell ref="I71:I72"/>
    <mergeCell ref="Z69:Z70"/>
    <mergeCell ref="AA69:AA70"/>
    <mergeCell ref="AF69:AF70"/>
    <mergeCell ref="AG69:AG70"/>
    <mergeCell ref="AL69:AL70"/>
    <mergeCell ref="AM69:AM70"/>
    <mergeCell ref="AT67:AT68"/>
    <mergeCell ref="A69:A70"/>
    <mergeCell ref="B69:B70"/>
    <mergeCell ref="H69:H70"/>
    <mergeCell ref="I69:I70"/>
    <mergeCell ref="N69:N70"/>
    <mergeCell ref="O69:O70"/>
    <mergeCell ref="T69:T70"/>
    <mergeCell ref="U69:U70"/>
    <mergeCell ref="AL67:AL68"/>
    <mergeCell ref="AM67:AM68"/>
    <mergeCell ref="AR67:AR68"/>
    <mergeCell ref="AS67:AS68"/>
    <mergeCell ref="T67:T68"/>
    <mergeCell ref="U67:U68"/>
    <mergeCell ref="Z67:Z68"/>
    <mergeCell ref="AA67:AA68"/>
    <mergeCell ref="AF67:AF68"/>
    <mergeCell ref="AG67:AG68"/>
    <mergeCell ref="AT65:AT66"/>
    <mergeCell ref="A67:A68"/>
    <mergeCell ref="B67:B68"/>
    <mergeCell ref="H67:H68"/>
    <mergeCell ref="I67:I68"/>
    <mergeCell ref="N67:N68"/>
    <mergeCell ref="O67:O68"/>
    <mergeCell ref="AF65:AF66"/>
    <mergeCell ref="AG65:AG66"/>
    <mergeCell ref="AL65:AL66"/>
    <mergeCell ref="AM65:AM66"/>
    <mergeCell ref="AR65:AR66"/>
    <mergeCell ref="AS65:AS66"/>
    <mergeCell ref="N65:N66"/>
    <mergeCell ref="O65:O66"/>
    <mergeCell ref="T65:T66"/>
    <mergeCell ref="U65:U66"/>
    <mergeCell ref="Z65:Z66"/>
    <mergeCell ref="AA65:AA66"/>
    <mergeCell ref="AR63:AR64"/>
    <mergeCell ref="AS63:AS64"/>
    <mergeCell ref="AT63:AT64"/>
    <mergeCell ref="A65:A66"/>
    <mergeCell ref="B65:B66"/>
    <mergeCell ref="H65:H66"/>
    <mergeCell ref="I65:I66"/>
    <mergeCell ref="Z63:Z64"/>
    <mergeCell ref="AA63:AA64"/>
    <mergeCell ref="AF63:AF64"/>
    <mergeCell ref="AG63:AG64"/>
    <mergeCell ref="AL63:AL64"/>
    <mergeCell ref="AM63:AM64"/>
    <mergeCell ref="AT61:AT62"/>
    <mergeCell ref="A63:A64"/>
    <mergeCell ref="B63:B64"/>
    <mergeCell ref="H63:H64"/>
    <mergeCell ref="I63:I64"/>
    <mergeCell ref="N63:N64"/>
    <mergeCell ref="O63:O64"/>
    <mergeCell ref="T63:T64"/>
    <mergeCell ref="U63:U64"/>
    <mergeCell ref="AL61:AL62"/>
    <mergeCell ref="AM61:AM62"/>
    <mergeCell ref="AR61:AR62"/>
    <mergeCell ref="AS61:AS62"/>
    <mergeCell ref="T61:T62"/>
    <mergeCell ref="U61:U62"/>
    <mergeCell ref="Z61:Z62"/>
    <mergeCell ref="AA61:AA62"/>
    <mergeCell ref="AF61:AF62"/>
    <mergeCell ref="AG61:AG62"/>
    <mergeCell ref="AT59:AT60"/>
    <mergeCell ref="A61:A62"/>
    <mergeCell ref="B61:B62"/>
    <mergeCell ref="H61:H62"/>
    <mergeCell ref="I61:I62"/>
    <mergeCell ref="N61:N62"/>
    <mergeCell ref="O61:O62"/>
    <mergeCell ref="AF59:AF60"/>
    <mergeCell ref="AG59:AG60"/>
    <mergeCell ref="AL59:AL60"/>
    <mergeCell ref="AM59:AM60"/>
    <mergeCell ref="AR59:AR60"/>
    <mergeCell ref="AS59:AS60"/>
    <mergeCell ref="N59:N60"/>
    <mergeCell ref="O59:O60"/>
    <mergeCell ref="T59:T60"/>
    <mergeCell ref="U59:U60"/>
    <mergeCell ref="Z59:Z60"/>
    <mergeCell ref="AA59:AA60"/>
    <mergeCell ref="AR57:AR58"/>
    <mergeCell ref="AS57:AS58"/>
    <mergeCell ref="AT57:AT58"/>
    <mergeCell ref="A59:A60"/>
    <mergeCell ref="B59:B60"/>
    <mergeCell ref="H59:H60"/>
    <mergeCell ref="I59:I60"/>
    <mergeCell ref="Z57:Z58"/>
    <mergeCell ref="AA57:AA58"/>
    <mergeCell ref="AF57:AF58"/>
    <mergeCell ref="AG57:AG58"/>
    <mergeCell ref="AL57:AL58"/>
    <mergeCell ref="AM57:AM58"/>
    <mergeCell ref="AT55:AT56"/>
    <mergeCell ref="A57:A58"/>
    <mergeCell ref="B57:B58"/>
    <mergeCell ref="H57:H58"/>
    <mergeCell ref="I57:I58"/>
    <mergeCell ref="N57:N58"/>
    <mergeCell ref="O57:O58"/>
    <mergeCell ref="T57:T58"/>
    <mergeCell ref="U57:U58"/>
    <mergeCell ref="AL55:AL56"/>
    <mergeCell ref="AM55:AM56"/>
    <mergeCell ref="AR55:AR56"/>
    <mergeCell ref="AS55:AS56"/>
    <mergeCell ref="T55:T56"/>
    <mergeCell ref="U55:U56"/>
    <mergeCell ref="Z55:Z56"/>
    <mergeCell ref="AA55:AA56"/>
    <mergeCell ref="AF55:AF56"/>
    <mergeCell ref="AG55:AG56"/>
    <mergeCell ref="AT53:AT54"/>
    <mergeCell ref="A55:A56"/>
    <mergeCell ref="B55:B56"/>
    <mergeCell ref="H55:H56"/>
    <mergeCell ref="I55:I56"/>
    <mergeCell ref="N55:N56"/>
    <mergeCell ref="O55:O56"/>
    <mergeCell ref="AF53:AF54"/>
    <mergeCell ref="AG53:AG54"/>
    <mergeCell ref="AL53:AL54"/>
    <mergeCell ref="AM53:AM54"/>
    <mergeCell ref="AR53:AR54"/>
    <mergeCell ref="AS53:AS54"/>
    <mergeCell ref="N53:N54"/>
    <mergeCell ref="O53:O54"/>
    <mergeCell ref="T53:T54"/>
    <mergeCell ref="U53:U54"/>
    <mergeCell ref="Z53:Z54"/>
    <mergeCell ref="AA53:AA54"/>
    <mergeCell ref="AR51:AR52"/>
    <mergeCell ref="AS51:AS52"/>
    <mergeCell ref="AT51:AT52"/>
    <mergeCell ref="A53:A54"/>
    <mergeCell ref="B53:B54"/>
    <mergeCell ref="H53:H54"/>
    <mergeCell ref="I53:I54"/>
    <mergeCell ref="Z51:Z52"/>
    <mergeCell ref="AA51:AA52"/>
    <mergeCell ref="AF51:AF52"/>
    <mergeCell ref="AG51:AG52"/>
    <mergeCell ref="AL51:AL52"/>
    <mergeCell ref="AM51:AM52"/>
    <mergeCell ref="AT49:AT50"/>
    <mergeCell ref="A51:A52"/>
    <mergeCell ref="B51:B52"/>
    <mergeCell ref="H51:H52"/>
    <mergeCell ref="I51:I52"/>
    <mergeCell ref="N51:N52"/>
    <mergeCell ref="O51:O52"/>
    <mergeCell ref="T51:T52"/>
    <mergeCell ref="U51:U52"/>
    <mergeCell ref="AL49:AL50"/>
    <mergeCell ref="AM49:AM50"/>
    <mergeCell ref="AR49:AR50"/>
    <mergeCell ref="AS49:AS50"/>
    <mergeCell ref="T49:T50"/>
    <mergeCell ref="U49:U50"/>
    <mergeCell ref="Z49:Z50"/>
    <mergeCell ref="AA49:AA50"/>
    <mergeCell ref="AF49:AF50"/>
    <mergeCell ref="AG49:AG50"/>
    <mergeCell ref="AT47:AT48"/>
    <mergeCell ref="A49:A50"/>
    <mergeCell ref="B49:B50"/>
    <mergeCell ref="H49:H50"/>
    <mergeCell ref="I49:I50"/>
    <mergeCell ref="N49:N50"/>
    <mergeCell ref="O49:O50"/>
    <mergeCell ref="AF47:AF48"/>
    <mergeCell ref="AG47:AG48"/>
    <mergeCell ref="AL47:AL48"/>
    <mergeCell ref="AM47:AM48"/>
    <mergeCell ref="AR47:AR48"/>
    <mergeCell ref="AS47:AS48"/>
    <mergeCell ref="N47:N48"/>
    <mergeCell ref="O47:O48"/>
    <mergeCell ref="T47:T48"/>
    <mergeCell ref="U47:U48"/>
    <mergeCell ref="Z47:Z48"/>
    <mergeCell ref="AA47:AA48"/>
    <mergeCell ref="AR45:AR46"/>
    <mergeCell ref="AS45:AS46"/>
    <mergeCell ref="AT45:AT46"/>
    <mergeCell ref="A47:A48"/>
    <mergeCell ref="B47:B48"/>
    <mergeCell ref="H47:H48"/>
    <mergeCell ref="I47:I48"/>
    <mergeCell ref="Z45:Z46"/>
    <mergeCell ref="AA45:AA46"/>
    <mergeCell ref="AF45:AF46"/>
    <mergeCell ref="AG45:AG46"/>
    <mergeCell ref="AL45:AL46"/>
    <mergeCell ref="AM45:AM46"/>
    <mergeCell ref="AT43:AT44"/>
    <mergeCell ref="A45:A46"/>
    <mergeCell ref="B45:B46"/>
    <mergeCell ref="H45:H46"/>
    <mergeCell ref="I45:I46"/>
    <mergeCell ref="N45:N46"/>
    <mergeCell ref="O45:O46"/>
    <mergeCell ref="T45:T46"/>
    <mergeCell ref="U45:U46"/>
    <mergeCell ref="AL43:AL44"/>
    <mergeCell ref="AM43:AM44"/>
    <mergeCell ref="AR43:AR44"/>
    <mergeCell ref="AS43:AS44"/>
    <mergeCell ref="T43:T44"/>
    <mergeCell ref="U43:U44"/>
    <mergeCell ref="Z43:Z44"/>
    <mergeCell ref="AA43:AA44"/>
    <mergeCell ref="AF43:AF44"/>
    <mergeCell ref="AG43:AG44"/>
    <mergeCell ref="AT41:AT42"/>
    <mergeCell ref="A43:A44"/>
    <mergeCell ref="B43:B44"/>
    <mergeCell ref="H43:H44"/>
    <mergeCell ref="I43:I44"/>
    <mergeCell ref="N43:N44"/>
    <mergeCell ref="O43:O44"/>
    <mergeCell ref="AF41:AF42"/>
    <mergeCell ref="AG41:AG42"/>
    <mergeCell ref="AL41:AL42"/>
    <mergeCell ref="AM41:AM42"/>
    <mergeCell ref="AR41:AR42"/>
    <mergeCell ref="AS41:AS42"/>
    <mergeCell ref="N41:N42"/>
    <mergeCell ref="O41:O42"/>
    <mergeCell ref="T41:T42"/>
    <mergeCell ref="U41:U42"/>
    <mergeCell ref="Z41:Z42"/>
    <mergeCell ref="AA41:AA42"/>
    <mergeCell ref="AR39:AR40"/>
    <mergeCell ref="AS39:AS40"/>
    <mergeCell ref="AT39:AT40"/>
    <mergeCell ref="A41:A42"/>
    <mergeCell ref="B41:B42"/>
    <mergeCell ref="H41:H42"/>
    <mergeCell ref="I41:I42"/>
    <mergeCell ref="Z39:Z40"/>
    <mergeCell ref="AA39:AA40"/>
    <mergeCell ref="AF39:AF40"/>
    <mergeCell ref="AG39:AG40"/>
    <mergeCell ref="AL39:AL40"/>
    <mergeCell ref="AM39:AM40"/>
    <mergeCell ref="AT37:AT38"/>
    <mergeCell ref="A39:A40"/>
    <mergeCell ref="B39:B40"/>
    <mergeCell ref="H39:H40"/>
    <mergeCell ref="I39:I40"/>
    <mergeCell ref="N39:N40"/>
    <mergeCell ref="O39:O40"/>
    <mergeCell ref="T39:T40"/>
    <mergeCell ref="U39:U40"/>
    <mergeCell ref="AL37:AL38"/>
    <mergeCell ref="AM37:AM38"/>
    <mergeCell ref="AR37:AR38"/>
    <mergeCell ref="AS37:AS38"/>
    <mergeCell ref="T37:T38"/>
    <mergeCell ref="U37:U38"/>
    <mergeCell ref="Z37:Z38"/>
    <mergeCell ref="AA37:AA38"/>
    <mergeCell ref="AF37:AF38"/>
    <mergeCell ref="AG37:AG38"/>
    <mergeCell ref="AT35:AT36"/>
    <mergeCell ref="A37:A38"/>
    <mergeCell ref="B37:B38"/>
    <mergeCell ref="H37:H38"/>
    <mergeCell ref="I37:I38"/>
    <mergeCell ref="N37:N38"/>
    <mergeCell ref="O37:O38"/>
    <mergeCell ref="AF35:AF36"/>
    <mergeCell ref="AG35:AG36"/>
    <mergeCell ref="AL35:AL36"/>
    <mergeCell ref="AM35:AM36"/>
    <mergeCell ref="AR35:AR36"/>
    <mergeCell ref="AS35:AS36"/>
    <mergeCell ref="N35:N36"/>
    <mergeCell ref="O35:O36"/>
    <mergeCell ref="T35:T36"/>
    <mergeCell ref="U35:U36"/>
    <mergeCell ref="Z35:Z36"/>
    <mergeCell ref="AA35:AA36"/>
    <mergeCell ref="AR33:AR34"/>
    <mergeCell ref="AS33:AS34"/>
    <mergeCell ref="AT33:AT34"/>
    <mergeCell ref="A35:A36"/>
    <mergeCell ref="B35:B36"/>
    <mergeCell ref="H35:H36"/>
    <mergeCell ref="I35:I36"/>
    <mergeCell ref="Z33:Z34"/>
    <mergeCell ref="AA33:AA34"/>
    <mergeCell ref="AF33:AF34"/>
    <mergeCell ref="AG33:AG34"/>
    <mergeCell ref="AL33:AL34"/>
    <mergeCell ref="AM33:AM34"/>
    <mergeCell ref="AT31:AT32"/>
    <mergeCell ref="A33:A34"/>
    <mergeCell ref="B33:B34"/>
    <mergeCell ref="H33:H34"/>
    <mergeCell ref="I33:I34"/>
    <mergeCell ref="N33:N34"/>
    <mergeCell ref="O33:O34"/>
    <mergeCell ref="T33:T34"/>
    <mergeCell ref="U33:U34"/>
    <mergeCell ref="AL31:AL32"/>
    <mergeCell ref="AM31:AM32"/>
    <mergeCell ref="AR31:AR32"/>
    <mergeCell ref="AS31:AS32"/>
    <mergeCell ref="T31:T32"/>
    <mergeCell ref="U31:U32"/>
    <mergeCell ref="Z31:Z32"/>
    <mergeCell ref="AA31:AA32"/>
    <mergeCell ref="AF31:AF32"/>
    <mergeCell ref="AG31:AG32"/>
    <mergeCell ref="AT29:AT30"/>
    <mergeCell ref="A31:A32"/>
    <mergeCell ref="B31:B32"/>
    <mergeCell ref="H31:H32"/>
    <mergeCell ref="I31:I32"/>
    <mergeCell ref="N31:N32"/>
    <mergeCell ref="O31:O32"/>
    <mergeCell ref="AF29:AF30"/>
    <mergeCell ref="AG29:AG30"/>
    <mergeCell ref="AL29:AL30"/>
    <mergeCell ref="AM29:AM30"/>
    <mergeCell ref="AR29:AR30"/>
    <mergeCell ref="AS29:AS30"/>
    <mergeCell ref="N29:N30"/>
    <mergeCell ref="O29:O30"/>
    <mergeCell ref="T29:T30"/>
    <mergeCell ref="U29:U30"/>
    <mergeCell ref="Z29:Z30"/>
    <mergeCell ref="AA29:AA30"/>
    <mergeCell ref="AR27:AR28"/>
    <mergeCell ref="AS27:AS28"/>
    <mergeCell ref="AT27:AT28"/>
    <mergeCell ref="A29:A30"/>
    <mergeCell ref="B29:B30"/>
    <mergeCell ref="H29:H30"/>
    <mergeCell ref="I29:I30"/>
    <mergeCell ref="Z27:Z28"/>
    <mergeCell ref="AA27:AA28"/>
    <mergeCell ref="AF27:AF28"/>
    <mergeCell ref="AG27:AG28"/>
    <mergeCell ref="AL27:AL28"/>
    <mergeCell ref="AM27:AM28"/>
    <mergeCell ref="AT25:AT26"/>
    <mergeCell ref="A27:A28"/>
    <mergeCell ref="B27:B28"/>
    <mergeCell ref="H27:H28"/>
    <mergeCell ref="I27:I28"/>
    <mergeCell ref="N27:N28"/>
    <mergeCell ref="O27:O28"/>
    <mergeCell ref="T27:T28"/>
    <mergeCell ref="U27:U28"/>
    <mergeCell ref="AL25:AL26"/>
    <mergeCell ref="AM25:AM26"/>
    <mergeCell ref="AR25:AR26"/>
    <mergeCell ref="AS25:AS26"/>
    <mergeCell ref="T25:T26"/>
    <mergeCell ref="U25:U26"/>
    <mergeCell ref="Z25:Z26"/>
    <mergeCell ref="AA25:AA26"/>
    <mergeCell ref="AF25:AF26"/>
    <mergeCell ref="AG25:AG26"/>
    <mergeCell ref="A25:A26"/>
    <mergeCell ref="B25:B26"/>
    <mergeCell ref="H25:H26"/>
    <mergeCell ref="I25:I26"/>
    <mergeCell ref="N25:N26"/>
    <mergeCell ref="O25:O26"/>
    <mergeCell ref="AF23:AF24"/>
    <mergeCell ref="AG23:AG24"/>
    <mergeCell ref="AL23:AL24"/>
    <mergeCell ref="AM23:AM24"/>
    <mergeCell ref="AR23:AR24"/>
    <mergeCell ref="AS23:AS24"/>
    <mergeCell ref="N23:N24"/>
    <mergeCell ref="O23:O24"/>
    <mergeCell ref="T23:T24"/>
    <mergeCell ref="U23:U24"/>
    <mergeCell ref="Z23:Z24"/>
    <mergeCell ref="AA23:AA24"/>
    <mergeCell ref="AR21:AR22"/>
    <mergeCell ref="AS21:AS22"/>
    <mergeCell ref="AT21:AT22"/>
    <mergeCell ref="A23:A24"/>
    <mergeCell ref="B23:B24"/>
    <mergeCell ref="H23:H24"/>
    <mergeCell ref="I23:I24"/>
    <mergeCell ref="Z21:Z22"/>
    <mergeCell ref="AA21:AA22"/>
    <mergeCell ref="AF21:AF22"/>
    <mergeCell ref="AG21:AG22"/>
    <mergeCell ref="AL21:AL22"/>
    <mergeCell ref="AM21:AM22"/>
    <mergeCell ref="AT19:AT20"/>
    <mergeCell ref="A21:A22"/>
    <mergeCell ref="B21:B22"/>
    <mergeCell ref="H21:H22"/>
    <mergeCell ref="I21:I22"/>
    <mergeCell ref="N21:N22"/>
    <mergeCell ref="O21:O22"/>
    <mergeCell ref="T21:T22"/>
    <mergeCell ref="U21:U22"/>
    <mergeCell ref="AL19:AL20"/>
    <mergeCell ref="AM19:AM20"/>
    <mergeCell ref="AR19:AR20"/>
    <mergeCell ref="AS19:AS20"/>
    <mergeCell ref="T19:T20"/>
    <mergeCell ref="U19:U20"/>
    <mergeCell ref="Z19:Z20"/>
    <mergeCell ref="AT23:AT24"/>
    <mergeCell ref="I13:I14"/>
    <mergeCell ref="AT17:AT18"/>
    <mergeCell ref="A19:A20"/>
    <mergeCell ref="B19:B20"/>
    <mergeCell ref="H19:H20"/>
    <mergeCell ref="I19:I20"/>
    <mergeCell ref="N19:N20"/>
    <mergeCell ref="O19:O20"/>
    <mergeCell ref="AF17:AF18"/>
    <mergeCell ref="AG17:AG18"/>
    <mergeCell ref="AL17:AL18"/>
    <mergeCell ref="AM17:AM18"/>
    <mergeCell ref="AR17:AR18"/>
    <mergeCell ref="AS17:AS18"/>
    <mergeCell ref="N17:N18"/>
    <mergeCell ref="O17:O18"/>
    <mergeCell ref="T17:T18"/>
    <mergeCell ref="U17:U18"/>
    <mergeCell ref="Z17:Z18"/>
    <mergeCell ref="AA17:AA18"/>
    <mergeCell ref="AA19:AA20"/>
    <mergeCell ref="AF19:AF20"/>
    <mergeCell ref="AG19:AG20"/>
    <mergeCell ref="Z13:Z14"/>
    <mergeCell ref="AA13:AA14"/>
    <mergeCell ref="AF13:AF14"/>
    <mergeCell ref="AS7:AS8"/>
    <mergeCell ref="AR15:AR16"/>
    <mergeCell ref="AS15:AS16"/>
    <mergeCell ref="AT15:AT16"/>
    <mergeCell ref="A17:A18"/>
    <mergeCell ref="B17:B18"/>
    <mergeCell ref="H17:H18"/>
    <mergeCell ref="I17:I18"/>
    <mergeCell ref="Z15:Z16"/>
    <mergeCell ref="AA15:AA16"/>
    <mergeCell ref="AF15:AF16"/>
    <mergeCell ref="AG15:AG16"/>
    <mergeCell ref="AL15:AL16"/>
    <mergeCell ref="AM15:AM16"/>
    <mergeCell ref="AT13:AT14"/>
    <mergeCell ref="A15:A16"/>
    <mergeCell ref="B15:B16"/>
    <mergeCell ref="H15:H16"/>
    <mergeCell ref="I15:I16"/>
    <mergeCell ref="N15:N16"/>
    <mergeCell ref="O15:O16"/>
    <mergeCell ref="T15:T16"/>
    <mergeCell ref="U15:U16"/>
    <mergeCell ref="AL13:AL14"/>
    <mergeCell ref="AM13:AM14"/>
    <mergeCell ref="AR13:AR14"/>
    <mergeCell ref="AS13:AS14"/>
    <mergeCell ref="T13:T14"/>
    <mergeCell ref="U13:U14"/>
    <mergeCell ref="A13:A14"/>
    <mergeCell ref="B13:B14"/>
    <mergeCell ref="H13:H14"/>
    <mergeCell ref="N11:N12"/>
    <mergeCell ref="O11:O12"/>
    <mergeCell ref="T11:T12"/>
    <mergeCell ref="U11:U12"/>
    <mergeCell ref="Z11:Z12"/>
    <mergeCell ref="AA11:AA12"/>
    <mergeCell ref="A11:A12"/>
    <mergeCell ref="B11:B12"/>
    <mergeCell ref="H11:H12"/>
    <mergeCell ref="I11:I12"/>
    <mergeCell ref="N9:N10"/>
    <mergeCell ref="O9:O10"/>
    <mergeCell ref="T9:T10"/>
    <mergeCell ref="U9:U10"/>
    <mergeCell ref="AL7:AL8"/>
    <mergeCell ref="AM7:AM8"/>
    <mergeCell ref="AR7:AR8"/>
    <mergeCell ref="AG13:AG14"/>
    <mergeCell ref="AT11:AT12"/>
    <mergeCell ref="AT4:AT6"/>
    <mergeCell ref="A7:A8"/>
    <mergeCell ref="B7:B8"/>
    <mergeCell ref="H7:H8"/>
    <mergeCell ref="I7:I8"/>
    <mergeCell ref="N7:N8"/>
    <mergeCell ref="O7:O8"/>
    <mergeCell ref="A4:A6"/>
    <mergeCell ref="B4:B6"/>
    <mergeCell ref="I4:I6"/>
    <mergeCell ref="O4:O6"/>
    <mergeCell ref="U4:U6"/>
    <mergeCell ref="AA4:AA6"/>
    <mergeCell ref="AG4:AG6"/>
    <mergeCell ref="AM4:AM6"/>
    <mergeCell ref="AR9:AR10"/>
    <mergeCell ref="AS9:AS10"/>
    <mergeCell ref="AT9:AT10"/>
    <mergeCell ref="Z9:Z10"/>
    <mergeCell ref="N13:N14"/>
    <mergeCell ref="O13:O14"/>
    <mergeCell ref="AF11:AF12"/>
    <mergeCell ref="AG11:AG12"/>
    <mergeCell ref="AL11:AL12"/>
    <mergeCell ref="AM11:AM12"/>
    <mergeCell ref="AR11:AR12"/>
    <mergeCell ref="AS11:AS12"/>
    <mergeCell ref="AT7:AT8"/>
    <mergeCell ref="A9:A10"/>
    <mergeCell ref="B9:B10"/>
    <mergeCell ref="AE1:AF1"/>
    <mergeCell ref="D2:I2"/>
    <mergeCell ref="J2:O2"/>
    <mergeCell ref="P2:U2"/>
    <mergeCell ref="V2:AA2"/>
    <mergeCell ref="AB2:AG2"/>
    <mergeCell ref="T7:T8"/>
    <mergeCell ref="U7:U8"/>
    <mergeCell ref="Z7:Z8"/>
    <mergeCell ref="AA7:AA8"/>
    <mergeCell ref="AF7:AF8"/>
    <mergeCell ref="AG7:AG8"/>
    <mergeCell ref="AS4:AS6"/>
    <mergeCell ref="O1:P1"/>
    <mergeCell ref="B1:D1"/>
    <mergeCell ref="E1:K1"/>
    <mergeCell ref="AA9:AA10"/>
    <mergeCell ref="AF9:AF10"/>
    <mergeCell ref="AG9:AG10"/>
    <mergeCell ref="AL9:AL10"/>
    <mergeCell ref="AM9:AM10"/>
    <mergeCell ref="H9:H10"/>
    <mergeCell ref="I9:I10"/>
    <mergeCell ref="AH2:AM2"/>
    <mergeCell ref="AN2:AS2"/>
    <mergeCell ref="D3:H3"/>
    <mergeCell ref="J3:N3"/>
    <mergeCell ref="P3:T3"/>
    <mergeCell ref="V3:Z3"/>
    <mergeCell ref="AB3:AF3"/>
    <mergeCell ref="AH3:AL3"/>
    <mergeCell ref="AN3:AR3"/>
  </mergeCells>
  <conditionalFormatting sqref="I2:I1048576 O7:O206 U7:U206 AA7:AA206 AG7:AG206 AM7:AM206 AS7:AS206">
    <cfRule type="cellIs" dxfId="31" priority="24" operator="equal">
      <formula>"ne"</formula>
    </cfRule>
    <cfRule type="cellIs" dxfId="30" priority="25" operator="equal">
      <formula>"da"</formula>
    </cfRule>
    <cfRule type="cellIs" dxfId="29" priority="26" operator="equal">
      <formula>"da"</formula>
    </cfRule>
  </conditionalFormatting>
  <conditionalFormatting sqref="O2:O6 O45:O1048576">
    <cfRule type="cellIs" dxfId="28" priority="22" operator="equal">
      <formula>"ne"</formula>
    </cfRule>
    <cfRule type="cellIs" dxfId="27" priority="23" operator="equal">
      <formula>"da"</formula>
    </cfRule>
  </conditionalFormatting>
  <pageMargins left="0.25" right="0.25" top="0.75" bottom="0.75" header="0.3" footer="0.3"/>
  <pageSetup paperSize="9" scale="53" fitToHeight="0" orientation="landscape" cellComments="atEn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209"/>
  <sheetViews>
    <sheetView topLeftCell="A2" zoomScale="50" zoomScaleNormal="50" workbookViewId="0">
      <selection activeCell="L2" sqref="L1:L1048576"/>
    </sheetView>
  </sheetViews>
  <sheetFormatPr defaultColWidth="9.140625" defaultRowHeight="15" x14ac:dyDescent="0.25"/>
  <cols>
    <col min="1" max="1" width="9.140625" style="1"/>
    <col min="2" max="2" width="25.7109375" style="1" customWidth="1"/>
    <col min="3" max="3" width="17" style="1" customWidth="1"/>
    <col min="4" max="4" width="9.140625" style="1"/>
    <col min="5" max="5" width="14.5703125" style="1" bestFit="1" customWidth="1"/>
    <col min="6" max="11" width="9.140625" style="1"/>
    <col min="12" max="12" width="11.7109375" style="1" customWidth="1"/>
    <col min="13" max="18" width="9.140625" style="1"/>
    <col min="19" max="19" width="9.140625" style="91"/>
    <col min="20" max="20" width="9.140625" style="87"/>
    <col min="21" max="16384" width="9.140625" style="1"/>
  </cols>
  <sheetData>
    <row r="1" spans="1:20" ht="15.75" hidden="1" thickBot="1" x14ac:dyDescent="0.3"/>
    <row r="2" spans="1:20" ht="29.45" customHeight="1" thickBot="1" x14ac:dyDescent="0.3">
      <c r="A2" s="184" t="str">
        <f>'Analitika nastave'!A2</f>
        <v>Broj studenta koji su cjeloviti ispit</v>
      </c>
      <c r="B2" s="185">
        <f>'Analitika nastave'!B2</f>
        <v>0</v>
      </c>
      <c r="C2" s="186">
        <f>'Analitika nastave'!C2</f>
        <v>0</v>
      </c>
      <c r="D2" s="251" t="s">
        <v>134</v>
      </c>
      <c r="E2" s="255">
        <f>'Analitika nastave'!X1</f>
        <v>0</v>
      </c>
      <c r="F2" s="255"/>
      <c r="G2" s="255"/>
      <c r="H2" s="73"/>
      <c r="I2" s="250" t="s">
        <v>25</v>
      </c>
      <c r="J2" s="256">
        <f>'Analitika nastave'!AH1</f>
        <v>0</v>
      </c>
      <c r="L2" s="67">
        <f ca="1">'Analitika nastave'!$B$1</f>
        <v>45595</v>
      </c>
    </row>
    <row r="3" spans="1:20" ht="15.75" thickBot="1" x14ac:dyDescent="0.3">
      <c r="A3" s="70" t="str">
        <f>'Analitika nastave'!A3</f>
        <v>Odabrali</v>
      </c>
      <c r="B3" s="71" t="str">
        <f>'Analitika nastave'!B3</f>
        <v>Pristupilli</v>
      </c>
      <c r="C3" s="72" t="str">
        <f>'Analitika nastave'!C3</f>
        <v>Položili</v>
      </c>
      <c r="D3" s="251"/>
      <c r="E3" s="255"/>
      <c r="F3" s="255"/>
      <c r="G3" s="255"/>
      <c r="H3" s="73"/>
      <c r="I3" s="250"/>
      <c r="J3" s="256"/>
    </row>
    <row r="4" spans="1:20" ht="33.6" customHeight="1" thickBot="1" x14ac:dyDescent="0.3">
      <c r="A4" s="89">
        <f>'Analitika nastave'!A4</f>
        <v>0</v>
      </c>
      <c r="B4" s="89">
        <f>'Analitika nastave'!B4</f>
        <v>0</v>
      </c>
      <c r="C4" s="89">
        <f>'Analitika nastave'!C4</f>
        <v>0</v>
      </c>
      <c r="D4" s="252" t="s">
        <v>23</v>
      </c>
      <c r="E4" s="253"/>
      <c r="F4" s="254">
        <f>'Analitika nastave'!F1:J1</f>
        <v>0</v>
      </c>
      <c r="G4" s="254"/>
      <c r="H4" s="254"/>
      <c r="I4" s="254"/>
      <c r="J4" s="93" t="s">
        <v>24</v>
      </c>
      <c r="K4" s="250" t="s">
        <v>169</v>
      </c>
      <c r="L4" s="250"/>
      <c r="M4" s="87"/>
      <c r="N4" s="87"/>
      <c r="O4" s="87"/>
    </row>
    <row r="5" spans="1:20" ht="45" x14ac:dyDescent="0.25">
      <c r="A5" s="166" t="s">
        <v>13</v>
      </c>
      <c r="B5" s="164" t="s">
        <v>0</v>
      </c>
      <c r="C5" s="161" t="s">
        <v>1</v>
      </c>
      <c r="D5" s="59" t="s">
        <v>18</v>
      </c>
      <c r="E5" s="244" t="s">
        <v>7</v>
      </c>
      <c r="F5" s="245"/>
      <c r="G5" s="244" t="s">
        <v>8</v>
      </c>
      <c r="H5" s="245"/>
      <c r="I5" s="244" t="s">
        <v>9</v>
      </c>
      <c r="J5" s="245"/>
      <c r="K5" s="244" t="s">
        <v>10</v>
      </c>
      <c r="L5" s="245"/>
      <c r="M5" s="244" t="s">
        <v>12</v>
      </c>
      <c r="N5" s="245"/>
      <c r="O5" s="244" t="s">
        <v>77</v>
      </c>
      <c r="P5" s="245"/>
      <c r="Q5" s="244" t="s">
        <v>78</v>
      </c>
      <c r="R5" s="245"/>
      <c r="S5" s="118" t="s">
        <v>133</v>
      </c>
      <c r="T5" s="120" t="s">
        <v>168</v>
      </c>
    </row>
    <row r="6" spans="1:20" x14ac:dyDescent="0.25">
      <c r="A6" s="167"/>
      <c r="B6" s="165"/>
      <c r="C6" s="162"/>
      <c r="D6" s="54" t="s">
        <v>16</v>
      </c>
      <c r="E6" s="56"/>
      <c r="F6" s="246" t="s">
        <v>130</v>
      </c>
      <c r="G6" s="56"/>
      <c r="H6" s="246" t="s">
        <v>130</v>
      </c>
      <c r="I6" s="56"/>
      <c r="J6" s="248" t="s">
        <v>130</v>
      </c>
      <c r="K6" s="56"/>
      <c r="L6" s="246" t="s">
        <v>130</v>
      </c>
      <c r="M6" s="56"/>
      <c r="N6" s="246" t="s">
        <v>130</v>
      </c>
      <c r="O6" s="56"/>
      <c r="P6" s="246" t="s">
        <v>130</v>
      </c>
      <c r="Q6" s="56"/>
      <c r="R6" s="246" t="s">
        <v>130</v>
      </c>
      <c r="S6" s="243"/>
      <c r="T6" s="121"/>
    </row>
    <row r="7" spans="1:20" ht="15.75" thickBot="1" x14ac:dyDescent="0.3">
      <c r="A7" s="146"/>
      <c r="B7" s="142"/>
      <c r="C7" s="163"/>
      <c r="D7" s="55" t="s">
        <v>17</v>
      </c>
      <c r="E7" s="57"/>
      <c r="F7" s="247"/>
      <c r="G7" s="57"/>
      <c r="H7" s="247"/>
      <c r="I7" s="57"/>
      <c r="J7" s="249"/>
      <c r="K7" s="57"/>
      <c r="L7" s="247"/>
      <c r="M7" s="57"/>
      <c r="N7" s="247"/>
      <c r="O7" s="57"/>
      <c r="P7" s="247"/>
      <c r="Q7" s="57"/>
      <c r="R7" s="247"/>
      <c r="S7" s="236"/>
      <c r="T7" s="122"/>
    </row>
    <row r="8" spans="1:20" x14ac:dyDescent="0.25">
      <c r="A8" s="239">
        <f>'Analitika nastave'!A8</f>
        <v>1</v>
      </c>
      <c r="B8" s="237" t="str">
        <f>'Analitika nastave'!B8</f>
        <v xml:space="preserve"> </v>
      </c>
      <c r="C8" s="239">
        <f>'Analitika nastave'!C8:C9</f>
        <v>0</v>
      </c>
      <c r="D8" s="61" t="str">
        <f>'Analitika nastave'!D8</f>
        <v>B</v>
      </c>
      <c r="E8" s="90">
        <f>IF('Analitika nastave'!J8="DA",'Analitika nastave'!E8+'Analitika nastave'!F8+'Analitika nastave'!G8+'Analitika nastave'!H8,0)</f>
        <v>0</v>
      </c>
      <c r="F8" s="241" t="str">
        <f>IF(OR('Analitika nastave'!J8:J9="DA",AND(E9&gt;=(E$7/2),E$7&gt;0)),"DA","NE")</f>
        <v>NE</v>
      </c>
      <c r="G8" s="90">
        <f>IF('Analitika nastave'!P8="DA",'Analitika nastave'!K8+'Analitika nastave'!L8+'Analitika nastave'!M8+'Analitika nastave'!N8,0)</f>
        <v>0</v>
      </c>
      <c r="H8" s="241" t="str">
        <f>IF(OR('Analitika nastave'!P8:P9="DA",AND(G9&gt;=(G$7/2),G$7&gt;0)),"DA","NE")</f>
        <v>NE</v>
      </c>
      <c r="I8" s="90">
        <f>IF('Analitika nastave'!V8="DA",'Analitika nastave'!Q8+'Analitika nastave'!R8+'Analitika nastave'!S8+'Analitika nastave'!T8,0)</f>
        <v>0</v>
      </c>
      <c r="J8" s="241" t="str">
        <f>IF(OR('Analitika nastave'!V8:V9="DA",AND(I9&gt;=(I$7/2),I$7&gt;0)),"DA","NE")</f>
        <v>NE</v>
      </c>
      <c r="K8" s="90">
        <f>IF('Analitika nastave'!AB8="DA",'Analitika nastave'!W8+'Analitika nastave'!X8+'Analitika nastave'!Y8+'Analitika nastave'!Z8,0)</f>
        <v>0</v>
      </c>
      <c r="L8" s="241" t="str">
        <f>IF(OR('Analitika nastave'!AB8:AB9="DA",AND(K9&gt;=(K$7/2),K$7&gt;0)),"DA","NE")</f>
        <v>NE</v>
      </c>
      <c r="M8" s="90">
        <f>IF('Analitika nastave'!AH8="DA",'Analitika nastave'!AC8+'Analitika nastave'!AD8+'Analitika nastave'!AE8+'Analitika nastave'!AF8,0)</f>
        <v>0</v>
      </c>
      <c r="N8" s="241" t="str">
        <f>IF(OR('Analitika nastave'!AH8:AH9="DA",AND(M9&gt;=(M$7/2),M$7&gt;0)),"DA","NE")</f>
        <v>NE</v>
      </c>
      <c r="O8" s="90">
        <f>IF('Analitika nastave'!AN8="DA",'Analitika nastave'!AI8+'Analitika nastave'!AJ8+'Analitika nastave'!AK8+'Analitika nastave'!AL8,0)</f>
        <v>0</v>
      </c>
      <c r="P8" s="241" t="str">
        <f>IF(OR('Analitika nastave'!AN8:AN9="DA",AND(O9&gt;=(O$7/2),O$7&gt;0)),"DA","NE")</f>
        <v>NE</v>
      </c>
      <c r="Q8" s="90">
        <f>IF('Analitika nastave'!AT8="DA",'Analitika nastave'!AO8+'Analitika nastave'!AP8+'Analitika nastave'!AQ8+'Analitika nastave'!AR8,0)</f>
        <v>0</v>
      </c>
      <c r="R8" s="241" t="str">
        <f>IF(OR('Analitika nastave'!AT8:AT9="DA",AND(Q9&gt;=(Q$7/2),Q$7&gt;0)),"DA","NE")</f>
        <v>NE</v>
      </c>
      <c r="S8" s="235">
        <f>IF(AND(R8="DA",P8="DA",N8="DA",L8="DA",J8="DA",H8="DA",F8="DA"),E9+G9+I9+K9+M9+O9+Q9,0)</f>
        <v>0</v>
      </c>
      <c r="T8" s="116" t="str">
        <f>IF(S8&lt;50, "NE",IF(S8&lt;60,2,IF(S8&lt;75,3,IF(S8&lt;90,4,5))))</f>
        <v>NE</v>
      </c>
    </row>
    <row r="9" spans="1:20" ht="15.75" thickBot="1" x14ac:dyDescent="0.3">
      <c r="A9" s="240"/>
      <c r="B9" s="238"/>
      <c r="C9" s="240"/>
      <c r="D9" s="62" t="str">
        <f>'Analitika nastave'!D9</f>
        <v>P</v>
      </c>
      <c r="E9" s="63" t="str">
        <f>IF('Analitika nastave'!J8="DA",'Analitika nastave'!E9+'Analitika nastave'!F9+'Analitika nastave'!G9+'Analitika nastave'!H9,IF(E$7&gt;0,E$7/E$6*E8,""))</f>
        <v/>
      </c>
      <c r="F9" s="242"/>
      <c r="G9" s="69" t="str">
        <f>IF('Analitika nastave'!P8="DA",'Analitika nastave'!K9+'Analitika nastave'!L9+'Analitika nastave'!M9+'Analitika nastave'!N9,IF(G$7&gt;0,G$7/G$6*G8,""))</f>
        <v/>
      </c>
      <c r="H9" s="242"/>
      <c r="I9" s="69" t="str">
        <f>IF('Analitika nastave'!V8="DA",'Analitika nastave'!Q9+'Analitika nastave'!R9+'Analitika nastave'!S9+'Analitika nastave'!T9,IF(I$7&gt;0,I$7/I$6*I8,""))</f>
        <v/>
      </c>
      <c r="J9" s="242"/>
      <c r="K9" s="69" t="str">
        <f>IF('Analitika nastave'!AB8="DA",'Analitika nastave'!W9+'Analitika nastave'!X9+'Analitika nastave'!Y9+'Analitika nastave'!Z9,IF(K$7&gt;0,K$7/K$6*K8,""))</f>
        <v/>
      </c>
      <c r="L9" s="242"/>
      <c r="M9" s="69" t="str">
        <f>IF('Analitika nastave'!AH8="DA",'Analitika nastave'!AC9+'Analitika nastave'!AD9+'Analitika nastave'!AE9+'Analitika nastave'!AF9,IF(M$7&gt;0,M$7/M$6*M8,""))</f>
        <v/>
      </c>
      <c r="N9" s="242"/>
      <c r="O9" s="69" t="str">
        <f>IF('Analitika nastave'!AN8="DA",'Analitika nastave'!AI9+'Analitika nastave'!AJ9+'Analitika nastave'!AK9+'Analitika nastave'!AL9,IF(O$7&gt;0,O$7/O$6*O8,""))</f>
        <v/>
      </c>
      <c r="P9" s="242"/>
      <c r="Q9" s="69" t="str">
        <f>IF('Analitika nastave'!AT8="DA",'Analitika nastave'!AO9+'Analitika nastave'!AP9+'Analitika nastave'!AQ9+'Analitika nastave'!AR9,IF(Q$7&gt;0,Q$7/Q$6*Q8,""))</f>
        <v/>
      </c>
      <c r="R9" s="242"/>
      <c r="S9" s="236"/>
      <c r="T9" s="117"/>
    </row>
    <row r="10" spans="1:20" x14ac:dyDescent="0.25">
      <c r="A10" s="239">
        <f>'Analitika nastave'!A10</f>
        <v>2</v>
      </c>
      <c r="B10" s="237" t="str">
        <f>'Analitika nastave'!B10</f>
        <v xml:space="preserve"> </v>
      </c>
      <c r="C10" s="239">
        <f>'Analitika nastave'!C10:C11</f>
        <v>0</v>
      </c>
      <c r="D10" s="65" t="str">
        <f>'Analitika nastave'!D10</f>
        <v>B</v>
      </c>
      <c r="E10" s="90">
        <f>IF('Analitika nastave'!J10="DA",'Analitika nastave'!E10+'Analitika nastave'!F10+'Analitika nastave'!G10+'Analitika nastave'!H10,0)</f>
        <v>0</v>
      </c>
      <c r="F10" s="241" t="str">
        <f>IF(OR('Analitika nastave'!J10:J11="DA",AND(E11&gt;=(E$7/2),E$7&gt;0)),"DA","NE")</f>
        <v>NE</v>
      </c>
      <c r="G10" s="90">
        <f>IF('Analitika nastave'!P10="DA",'Analitika nastave'!K10+'Analitika nastave'!L10+'Analitika nastave'!M10+'Analitika nastave'!N10,0)</f>
        <v>0</v>
      </c>
      <c r="H10" s="241" t="str">
        <f>IF(OR('Analitika nastave'!P10:P11="DA",AND(G11&gt;=(G$7/2),G$7&gt;0)),"DA","NE")</f>
        <v>NE</v>
      </c>
      <c r="I10" s="90">
        <f>IF('Analitika nastave'!V10="DA",'Analitika nastave'!Q10+'Analitika nastave'!R10+'Analitika nastave'!S10+'Analitika nastave'!T10,0)</f>
        <v>0</v>
      </c>
      <c r="J10" s="241" t="str">
        <f>IF(OR('Analitika nastave'!V10:V11="DA",AND(I11&gt;=(I$7/2),I$7&gt;0)),"DA","NE")</f>
        <v>NE</v>
      </c>
      <c r="K10" s="90">
        <f>IF('Analitika nastave'!AB10="DA",'Analitika nastave'!W10+'Analitika nastave'!X10+'Analitika nastave'!Y10+'Analitika nastave'!Z10,0)</f>
        <v>0</v>
      </c>
      <c r="L10" s="241" t="str">
        <f>IF(OR('Analitika nastave'!AB10:AB11="DA",AND(K11&gt;=(K$7/2),K$7&gt;0)),"DA","NE")</f>
        <v>NE</v>
      </c>
      <c r="M10" s="90">
        <f>IF('Analitika nastave'!AH10="DA",'Analitika nastave'!AC10+'Analitika nastave'!AD10+'Analitika nastave'!AE10+'Analitika nastave'!AF10,0)</f>
        <v>0</v>
      </c>
      <c r="N10" s="241" t="str">
        <f>IF(OR('Analitika nastave'!AH10:AH11="DA",AND(M11&gt;=(M$7/2),M$7&gt;0)),"DA","NE")</f>
        <v>NE</v>
      </c>
      <c r="O10" s="90">
        <f>IF('Analitika nastave'!AN10="DA",'Analitika nastave'!AI10+'Analitika nastave'!AJ10+'Analitika nastave'!AK10+'Analitika nastave'!AL10,0)</f>
        <v>0</v>
      </c>
      <c r="P10" s="241" t="str">
        <f>IF(OR('Analitika nastave'!AN10:AN11="DA",AND(O11&gt;=(O$7/2),O$7&gt;0)),"DA","NE")</f>
        <v>NE</v>
      </c>
      <c r="Q10" s="90">
        <f>IF('Analitika nastave'!AT10="DA",'Analitika nastave'!AO10+'Analitika nastave'!AP10+'Analitika nastave'!AQ10+'Analitika nastave'!AR10,0)</f>
        <v>0</v>
      </c>
      <c r="R10" s="241" t="str">
        <f>IF(OR('Analitika nastave'!AT10:AT11="DA",AND(Q11&gt;=(Q$7/2),Q$7&gt;0)),"DA","NE")</f>
        <v>NE</v>
      </c>
      <c r="S10" s="235">
        <f t="shared" ref="S10" si="0">IF(AND(R10="DA",P10="DA",N10="DA",L10="DA",J10="DA",H10="DA",F10="DA"),E11+G11+I11+K11+M11+O11+Q11,0)</f>
        <v>0</v>
      </c>
      <c r="T10" s="116" t="str">
        <f t="shared" ref="T10" si="1">IF(S10&lt;50, "NE",IF(S10&lt;60,2,IF(S10&lt;75,3,IF(S10&lt;90,4,5))))</f>
        <v>NE</v>
      </c>
    </row>
    <row r="11" spans="1:20" ht="15.75" thickBot="1" x14ac:dyDescent="0.3">
      <c r="A11" s="240"/>
      <c r="B11" s="238"/>
      <c r="C11" s="240"/>
      <c r="D11" s="62" t="str">
        <f>'Analitika nastave'!D11</f>
        <v>P</v>
      </c>
      <c r="E11" s="63" t="str">
        <f>IF('Analitika nastave'!J10="DA",'Analitika nastave'!E11+'Analitika nastave'!F11+'Analitika nastave'!G11+'Analitika nastave'!H11,IF(E$7&gt;0,E$7/E$6*E10,""))</f>
        <v/>
      </c>
      <c r="F11" s="242"/>
      <c r="G11" s="69" t="str">
        <f>IF('Analitika nastave'!P10="DA",'Analitika nastave'!K11+'Analitika nastave'!L11+'Analitika nastave'!M11+'Analitika nastave'!N11,IF(G$7&gt;0,G$7/G$6*G10,""))</f>
        <v/>
      </c>
      <c r="H11" s="242"/>
      <c r="I11" s="69" t="str">
        <f>IF('Analitika nastave'!V10="DA",'Analitika nastave'!Q11+'Analitika nastave'!R11+'Analitika nastave'!S11+'Analitika nastave'!T11,IF(I$7&gt;0,I$7/I$6*I10,""))</f>
        <v/>
      </c>
      <c r="J11" s="242"/>
      <c r="K11" s="69" t="str">
        <f>IF('Analitika nastave'!AB10="DA",'Analitika nastave'!W11+'Analitika nastave'!X11+'Analitika nastave'!Y11+'Analitika nastave'!Z11,IF(K$7&gt;0,K$7/K$6*K10,""))</f>
        <v/>
      </c>
      <c r="L11" s="242"/>
      <c r="M11" s="69" t="str">
        <f>IF('Analitika nastave'!AH10="DA",'Analitika nastave'!AC11+'Analitika nastave'!AD11+'Analitika nastave'!AE11+'Analitika nastave'!AF11,IF(M$7&gt;0,M$7/M$6*M10,""))</f>
        <v/>
      </c>
      <c r="N11" s="242"/>
      <c r="O11" s="69" t="str">
        <f>IF('Analitika nastave'!AN10="DA",'Analitika nastave'!AI11+'Analitika nastave'!AJ11+'Analitika nastave'!AK11+'Analitika nastave'!AL11,IF(O$7&gt;0,O$7/O$6*O10,""))</f>
        <v/>
      </c>
      <c r="P11" s="242"/>
      <c r="Q11" s="69" t="str">
        <f>IF('Analitika nastave'!AT10="DA",'Analitika nastave'!AO11+'Analitika nastave'!AP11+'Analitika nastave'!AQ11+'Analitika nastave'!AR11,IF(Q$7&gt;0,Q$7/Q$6*Q10,""))</f>
        <v/>
      </c>
      <c r="R11" s="242"/>
      <c r="S11" s="236"/>
      <c r="T11" s="117"/>
    </row>
    <row r="12" spans="1:20" x14ac:dyDescent="0.25">
      <c r="A12" s="239">
        <f>'Analitika nastave'!A12</f>
        <v>3</v>
      </c>
      <c r="B12" s="237" t="str">
        <f>'Analitika nastave'!B12</f>
        <v xml:space="preserve"> </v>
      </c>
      <c r="C12" s="239">
        <f>'Analitika nastave'!C12:C13</f>
        <v>0</v>
      </c>
      <c r="D12" s="65" t="str">
        <f>'Analitika nastave'!D12</f>
        <v>B</v>
      </c>
      <c r="E12" s="90">
        <f>IF('Analitika nastave'!J12="DA",'Analitika nastave'!E12+'Analitika nastave'!F12+'Analitika nastave'!G12+'Analitika nastave'!H12,0)</f>
        <v>0</v>
      </c>
      <c r="F12" s="241" t="str">
        <f>IF(OR('Analitika nastave'!J12:J13="DA",AND(E13&gt;=(E$7/2),E$7&gt;0)),"DA","NE")</f>
        <v>NE</v>
      </c>
      <c r="G12" s="90">
        <f>IF('Analitika nastave'!P12="DA",'Analitika nastave'!K12+'Analitika nastave'!L12+'Analitika nastave'!M12+'Analitika nastave'!N12,0)</f>
        <v>0</v>
      </c>
      <c r="H12" s="241" t="str">
        <f>IF(OR('Analitika nastave'!P12:P13="DA",AND(G13&gt;=(G$7/2),G$7&gt;0)),"DA","NE")</f>
        <v>NE</v>
      </c>
      <c r="I12" s="90">
        <f>IF('Analitika nastave'!V12="DA",'Analitika nastave'!Q12+'Analitika nastave'!R12+'Analitika nastave'!S12+'Analitika nastave'!T12,0)</f>
        <v>0</v>
      </c>
      <c r="J12" s="241" t="str">
        <f>IF(OR('Analitika nastave'!V12:V13="DA",AND(I13&gt;=(I$7/2),I$7&gt;0)),"DA","NE")</f>
        <v>NE</v>
      </c>
      <c r="K12" s="90">
        <f>IF('Analitika nastave'!AB12="DA",'Analitika nastave'!W12+'Analitika nastave'!X12+'Analitika nastave'!Y12+'Analitika nastave'!Z12,0)</f>
        <v>0</v>
      </c>
      <c r="L12" s="241" t="str">
        <f>IF(OR('Analitika nastave'!AB12:AB13="DA",AND(K13&gt;=(K$7/2),K$7&gt;0)),"DA","NE")</f>
        <v>NE</v>
      </c>
      <c r="M12" s="90">
        <f>IF('Analitika nastave'!AH12="DA",'Analitika nastave'!AC12+'Analitika nastave'!AD12+'Analitika nastave'!AE12+'Analitika nastave'!AF12,0)</f>
        <v>0</v>
      </c>
      <c r="N12" s="241" t="str">
        <f>IF(OR('Analitika nastave'!AH12:AH13="DA",AND(M13&gt;=(M$7/2),M$7&gt;0)),"DA","NE")</f>
        <v>NE</v>
      </c>
      <c r="O12" s="90">
        <f>IF('Analitika nastave'!AN12="DA",'Analitika nastave'!AI12+'Analitika nastave'!AJ12+'Analitika nastave'!AK12+'Analitika nastave'!AL12,0)</f>
        <v>0</v>
      </c>
      <c r="P12" s="241" t="str">
        <f>IF(OR('Analitika nastave'!AN12:AN13="DA",AND(O13&gt;=(O$7/2),O$7&gt;0)),"DA","NE")</f>
        <v>NE</v>
      </c>
      <c r="Q12" s="90">
        <f>IF('Analitika nastave'!AT12="DA",'Analitika nastave'!AO12+'Analitika nastave'!AP12+'Analitika nastave'!AQ12+'Analitika nastave'!AR12,0)</f>
        <v>0</v>
      </c>
      <c r="R12" s="241" t="str">
        <f>IF(OR('Analitika nastave'!AT12:AT13="DA",AND(Q13&gt;=(Q$7/2),Q$7&gt;0)),"DA","NE")</f>
        <v>NE</v>
      </c>
      <c r="S12" s="235">
        <f t="shared" ref="S12" si="2">IF(AND(R12="DA",P12="DA",N12="DA",L12="DA",J12="DA",H12="DA",F12="DA"),E13+G13+I13+K13+M13+O13+Q13,0)</f>
        <v>0</v>
      </c>
      <c r="T12" s="116" t="str">
        <f t="shared" ref="T12" si="3">IF(S12&lt;50, "NE",IF(S12&lt;60,2,IF(S12&lt;75,3,IF(S12&lt;90,4,5))))</f>
        <v>NE</v>
      </c>
    </row>
    <row r="13" spans="1:20" ht="15.75" thickBot="1" x14ac:dyDescent="0.3">
      <c r="A13" s="240"/>
      <c r="B13" s="238"/>
      <c r="C13" s="240"/>
      <c r="D13" s="62" t="str">
        <f>'Analitika nastave'!D13</f>
        <v>P</v>
      </c>
      <c r="E13" s="63" t="str">
        <f>IF('Analitika nastave'!J12="DA",'Analitika nastave'!E13+'Analitika nastave'!F13+'Analitika nastave'!G13+'Analitika nastave'!H13,IF(E$7&gt;0,E$7/E$6*E12,""))</f>
        <v/>
      </c>
      <c r="F13" s="242"/>
      <c r="G13" s="69" t="str">
        <f>IF('Analitika nastave'!P12="DA",'Analitika nastave'!K13+'Analitika nastave'!L13+'Analitika nastave'!M13+'Analitika nastave'!N13,IF(G$7&gt;0,G$7/G$6*G12,""))</f>
        <v/>
      </c>
      <c r="H13" s="242"/>
      <c r="I13" s="69" t="str">
        <f>IF('Analitika nastave'!V12="DA",'Analitika nastave'!Q13+'Analitika nastave'!R13+'Analitika nastave'!S13+'Analitika nastave'!T13,IF(I$7&gt;0,I$7/I$6*I12,""))</f>
        <v/>
      </c>
      <c r="J13" s="242"/>
      <c r="K13" s="69" t="str">
        <f>IF('Analitika nastave'!AB12="DA",'Analitika nastave'!W13+'Analitika nastave'!X13+'Analitika nastave'!Y13+'Analitika nastave'!Z13,IF(K$7&gt;0,K$7/K$6*K12,""))</f>
        <v/>
      </c>
      <c r="L13" s="242"/>
      <c r="M13" s="69" t="str">
        <f>IF('Analitika nastave'!AH12="DA",'Analitika nastave'!AC13+'Analitika nastave'!AD13+'Analitika nastave'!AE13+'Analitika nastave'!AF13,IF(M$7&gt;0,M$7/M$6*M12,""))</f>
        <v/>
      </c>
      <c r="N13" s="242"/>
      <c r="O13" s="69" t="str">
        <f>IF('Analitika nastave'!AN12="DA",'Analitika nastave'!AI13+'Analitika nastave'!AJ13+'Analitika nastave'!AK13+'Analitika nastave'!AL13,IF(O$7&gt;0,O$7/O$6*O12,""))</f>
        <v/>
      </c>
      <c r="P13" s="242"/>
      <c r="Q13" s="69" t="str">
        <f>IF('Analitika nastave'!AT12="DA",'Analitika nastave'!AO13+'Analitika nastave'!AP13+'Analitika nastave'!AQ13+'Analitika nastave'!AR13,IF(Q$7&gt;0,Q$7/Q$6*Q12,""))</f>
        <v/>
      </c>
      <c r="R13" s="242"/>
      <c r="S13" s="236"/>
      <c r="T13" s="117"/>
    </row>
    <row r="14" spans="1:20" x14ac:dyDescent="0.25">
      <c r="A14" s="239">
        <f>'Analitika nastave'!A14</f>
        <v>4</v>
      </c>
      <c r="B14" s="237" t="str">
        <f>'Analitika nastave'!B14</f>
        <v xml:space="preserve"> </v>
      </c>
      <c r="C14" s="239">
        <f>'Analitika nastave'!C14:C15</f>
        <v>0</v>
      </c>
      <c r="D14" s="65" t="str">
        <f>'Analitika nastave'!D14</f>
        <v>B</v>
      </c>
      <c r="E14" s="90">
        <f>IF('Analitika nastave'!J14="DA",'Analitika nastave'!E14+'Analitika nastave'!F14+'Analitika nastave'!G14+'Analitika nastave'!H14,0)</f>
        <v>0</v>
      </c>
      <c r="F14" s="241" t="str">
        <f>IF(OR('Analitika nastave'!J14:J15="DA",AND(E15&gt;=(E$7/2),E$7&gt;0)),"DA","NE")</f>
        <v>NE</v>
      </c>
      <c r="G14" s="90">
        <f>IF('Analitika nastave'!P14="DA",'Analitika nastave'!K14+'Analitika nastave'!L14+'Analitika nastave'!M14+'Analitika nastave'!N14,0)</f>
        <v>0</v>
      </c>
      <c r="H14" s="241" t="str">
        <f>IF(OR('Analitika nastave'!P14:P15="DA",AND(G15&gt;=(G$7/2),G$7&gt;0)),"DA","NE")</f>
        <v>NE</v>
      </c>
      <c r="I14" s="90">
        <f>IF('Analitika nastave'!V14="DA",'Analitika nastave'!Q14+'Analitika nastave'!R14+'Analitika nastave'!S14+'Analitika nastave'!T14,0)</f>
        <v>0</v>
      </c>
      <c r="J14" s="241" t="str">
        <f>IF(OR('Analitika nastave'!V14:V15="DA",AND(I15&gt;=(I$7/2),I$7&gt;0)),"DA","NE")</f>
        <v>NE</v>
      </c>
      <c r="K14" s="90">
        <f>IF('Analitika nastave'!AB14="DA",'Analitika nastave'!W14+'Analitika nastave'!X14+'Analitika nastave'!Y14+'Analitika nastave'!Z14,0)</f>
        <v>0</v>
      </c>
      <c r="L14" s="241" t="str">
        <f>IF(OR('Analitika nastave'!AB14:AB15="DA",AND(K15&gt;=(K$7/2),K$7&gt;0)),"DA","NE")</f>
        <v>NE</v>
      </c>
      <c r="M14" s="90">
        <f>IF('Analitika nastave'!AH14="DA",'Analitika nastave'!AC14+'Analitika nastave'!AD14+'Analitika nastave'!AE14+'Analitika nastave'!AF14,0)</f>
        <v>0</v>
      </c>
      <c r="N14" s="241" t="str">
        <f>IF(OR('Analitika nastave'!AH14:AH15="DA",AND(M15&gt;=(M$7/2),M$7&gt;0)),"DA","NE")</f>
        <v>NE</v>
      </c>
      <c r="O14" s="90">
        <f>IF('Analitika nastave'!AN14="DA",'Analitika nastave'!AI14+'Analitika nastave'!AJ14+'Analitika nastave'!AK14+'Analitika nastave'!AL14,0)</f>
        <v>0</v>
      </c>
      <c r="P14" s="241" t="str">
        <f>IF(OR('Analitika nastave'!AN14:AN15="DA",AND(O15&gt;=(O$7/2),O$7&gt;0)),"DA","NE")</f>
        <v>NE</v>
      </c>
      <c r="Q14" s="90">
        <f>IF('Analitika nastave'!AT14="DA",'Analitika nastave'!AO14+'Analitika nastave'!AP14+'Analitika nastave'!AQ14+'Analitika nastave'!AR14,0)</f>
        <v>0</v>
      </c>
      <c r="R14" s="241" t="str">
        <f>IF(OR('Analitika nastave'!AT14:AT15="DA",AND(Q15&gt;=(Q$7/2),Q$7&gt;0)),"DA","NE")</f>
        <v>NE</v>
      </c>
      <c r="S14" s="235">
        <f t="shared" ref="S14" si="4">IF(AND(R14="DA",P14="DA",N14="DA",L14="DA",J14="DA",H14="DA",F14="DA"),E15+G15+I15+K15+M15+O15+Q15,0)</f>
        <v>0</v>
      </c>
      <c r="T14" s="116" t="str">
        <f t="shared" ref="T14" si="5">IF(S14&lt;50, "NE",IF(S14&lt;60,2,IF(S14&lt;75,3,IF(S14&lt;90,4,5))))</f>
        <v>NE</v>
      </c>
    </row>
    <row r="15" spans="1:20" ht="15.75" thickBot="1" x14ac:dyDescent="0.3">
      <c r="A15" s="240"/>
      <c r="B15" s="238"/>
      <c r="C15" s="240"/>
      <c r="D15" s="62" t="str">
        <f>'Analitika nastave'!D15</f>
        <v>P</v>
      </c>
      <c r="E15" s="63" t="str">
        <f>IF('Analitika nastave'!J14="DA",'Analitika nastave'!E15+'Analitika nastave'!F15+'Analitika nastave'!G15+'Analitika nastave'!H15,IF(E$7&gt;0,E$7/E$6*E14,""))</f>
        <v/>
      </c>
      <c r="F15" s="242"/>
      <c r="G15" s="69" t="str">
        <f>IF('Analitika nastave'!P14="DA",'Analitika nastave'!K15+'Analitika nastave'!L15+'Analitika nastave'!M15+'Analitika nastave'!N15,IF(G$7&gt;0,G$7/G$6*G14,""))</f>
        <v/>
      </c>
      <c r="H15" s="242"/>
      <c r="I15" s="69" t="str">
        <f>IF('Analitika nastave'!V14="DA",'Analitika nastave'!Q15+'Analitika nastave'!R15+'Analitika nastave'!S15+'Analitika nastave'!T15,IF(I$7&gt;0,I$7/I$6*I14,""))</f>
        <v/>
      </c>
      <c r="J15" s="242"/>
      <c r="K15" s="69" t="str">
        <f>IF('Analitika nastave'!AB14="DA",'Analitika nastave'!W15+'Analitika nastave'!X15+'Analitika nastave'!Y15+'Analitika nastave'!Z15,IF(K$7&gt;0,K$7/K$6*K14,""))</f>
        <v/>
      </c>
      <c r="L15" s="242"/>
      <c r="M15" s="69" t="str">
        <f>IF('Analitika nastave'!AH14="DA",'Analitika nastave'!AC15+'Analitika nastave'!AD15+'Analitika nastave'!AE15+'Analitika nastave'!AF15,IF(M$7&gt;0,M$7/M$6*M14,""))</f>
        <v/>
      </c>
      <c r="N15" s="242"/>
      <c r="O15" s="69" t="str">
        <f>IF('Analitika nastave'!AN14="DA",'Analitika nastave'!AI15+'Analitika nastave'!AJ15+'Analitika nastave'!AK15+'Analitika nastave'!AL15,IF(O$7&gt;0,O$7/O$6*O14,""))</f>
        <v/>
      </c>
      <c r="P15" s="242"/>
      <c r="Q15" s="69" t="str">
        <f>IF('Analitika nastave'!AT14="DA",'Analitika nastave'!AO15+'Analitika nastave'!AP15+'Analitika nastave'!AQ15+'Analitika nastave'!AR15,IF(Q$7&gt;0,Q$7/Q$6*Q14,""))</f>
        <v/>
      </c>
      <c r="R15" s="242"/>
      <c r="S15" s="236"/>
      <c r="T15" s="117"/>
    </row>
    <row r="16" spans="1:20" x14ac:dyDescent="0.25">
      <c r="A16" s="239">
        <f>'Analitika nastave'!A16</f>
        <v>5</v>
      </c>
      <c r="B16" s="237" t="str">
        <f>'Analitika nastave'!B16</f>
        <v xml:space="preserve"> </v>
      </c>
      <c r="C16" s="239">
        <f>'Analitika nastave'!C16:C17</f>
        <v>0</v>
      </c>
      <c r="D16" s="65" t="str">
        <f>'Analitika nastave'!D16</f>
        <v>B</v>
      </c>
      <c r="E16" s="90">
        <f>IF('Analitika nastave'!J16="DA",'Analitika nastave'!E16+'Analitika nastave'!F16+'Analitika nastave'!G16+'Analitika nastave'!H16,0)</f>
        <v>0</v>
      </c>
      <c r="F16" s="241" t="str">
        <f>IF(OR('Analitika nastave'!J16:J17="DA",AND(E17&gt;=(E$7/2),E$7&gt;0)),"DA","NE")</f>
        <v>NE</v>
      </c>
      <c r="G16" s="90">
        <f>IF('Analitika nastave'!P16="DA",'Analitika nastave'!K16+'Analitika nastave'!L16+'Analitika nastave'!M16+'Analitika nastave'!N16,0)</f>
        <v>0</v>
      </c>
      <c r="H16" s="241" t="str">
        <f>IF(OR('Analitika nastave'!P16:P17="DA",AND(G17&gt;=(G$7/2),G$7&gt;0)),"DA","NE")</f>
        <v>NE</v>
      </c>
      <c r="I16" s="90">
        <f>IF('Analitika nastave'!V16="DA",'Analitika nastave'!Q16+'Analitika nastave'!R16+'Analitika nastave'!S16+'Analitika nastave'!T16,0)</f>
        <v>0</v>
      </c>
      <c r="J16" s="241" t="str">
        <f>IF(OR('Analitika nastave'!V16:V17="DA",AND(I17&gt;=(I$7/2),I$7&gt;0)),"DA","NE")</f>
        <v>NE</v>
      </c>
      <c r="K16" s="90">
        <f>IF('Analitika nastave'!AB16="DA",'Analitika nastave'!W16+'Analitika nastave'!X16+'Analitika nastave'!Y16+'Analitika nastave'!Z16,0)</f>
        <v>0</v>
      </c>
      <c r="L16" s="241" t="str">
        <f>IF(OR('Analitika nastave'!AB16:AB17="DA",AND(K17&gt;=(K$7/2),K$7&gt;0)),"DA","NE")</f>
        <v>NE</v>
      </c>
      <c r="M16" s="90">
        <f>IF('Analitika nastave'!AH16="DA",'Analitika nastave'!AC16+'Analitika nastave'!AD16+'Analitika nastave'!AE16+'Analitika nastave'!AF16,0)</f>
        <v>0</v>
      </c>
      <c r="N16" s="241" t="str">
        <f>IF(OR('Analitika nastave'!AH16:AH17="DA",AND(M17&gt;=(M$7/2),M$7&gt;0)),"DA","NE")</f>
        <v>NE</v>
      </c>
      <c r="O16" s="90">
        <f>IF('Analitika nastave'!AN16="DA",'Analitika nastave'!AI16+'Analitika nastave'!AJ16+'Analitika nastave'!AK16+'Analitika nastave'!AL16,0)</f>
        <v>0</v>
      </c>
      <c r="P16" s="241" t="str">
        <f>IF(OR('Analitika nastave'!AN16:AN17="DA",AND(O17&gt;=(O$7/2),O$7&gt;0)),"DA","NE")</f>
        <v>NE</v>
      </c>
      <c r="Q16" s="90">
        <f>IF('Analitika nastave'!AT16="DA",'Analitika nastave'!AO16+'Analitika nastave'!AP16+'Analitika nastave'!AQ16+'Analitika nastave'!AR16,0)</f>
        <v>0</v>
      </c>
      <c r="R16" s="241" t="str">
        <f>IF(OR('Analitika nastave'!AT16:AT17="DA",AND(Q17&gt;=(Q$7/2),Q$7&gt;0)),"DA","NE")</f>
        <v>NE</v>
      </c>
      <c r="S16" s="235">
        <f t="shared" ref="S16" si="6">IF(AND(R16="DA",P16="DA",N16="DA",L16="DA",J16="DA",H16="DA",F16="DA"),E17+G17+I17+K17+M17+O17+Q17,0)</f>
        <v>0</v>
      </c>
      <c r="T16" s="116" t="str">
        <f t="shared" ref="T16" si="7">IF(S16&lt;50, "NE",IF(S16&lt;60,2,IF(S16&lt;75,3,IF(S16&lt;90,4,5))))</f>
        <v>NE</v>
      </c>
    </row>
    <row r="17" spans="1:20" ht="15.75" thickBot="1" x14ac:dyDescent="0.3">
      <c r="A17" s="240"/>
      <c r="B17" s="238"/>
      <c r="C17" s="240"/>
      <c r="D17" s="62" t="str">
        <f>'Analitika nastave'!D17</f>
        <v>P</v>
      </c>
      <c r="E17" s="63" t="str">
        <f>IF('Analitika nastave'!J16="DA",'Analitika nastave'!E17+'Analitika nastave'!F17+'Analitika nastave'!G17+'Analitika nastave'!H17,IF(E$7&gt;0,E$7/E$6*E16,""))</f>
        <v/>
      </c>
      <c r="F17" s="242"/>
      <c r="G17" s="69" t="str">
        <f>IF('Analitika nastave'!P16="DA",'Analitika nastave'!K17+'Analitika nastave'!L17+'Analitika nastave'!M17+'Analitika nastave'!N17,IF(G$7&gt;0,G$7/G$6*G16,""))</f>
        <v/>
      </c>
      <c r="H17" s="242"/>
      <c r="I17" s="69" t="str">
        <f>IF('Analitika nastave'!V16="DA",'Analitika nastave'!Q17+'Analitika nastave'!R17+'Analitika nastave'!S17+'Analitika nastave'!T17,IF(I$7&gt;0,I$7/I$6*I16,""))</f>
        <v/>
      </c>
      <c r="J17" s="242"/>
      <c r="K17" s="69" t="str">
        <f>IF('Analitika nastave'!AB16="DA",'Analitika nastave'!W17+'Analitika nastave'!X17+'Analitika nastave'!Y17+'Analitika nastave'!Z17,IF(K$7&gt;0,K$7/K$6*K16,""))</f>
        <v/>
      </c>
      <c r="L17" s="242"/>
      <c r="M17" s="69" t="str">
        <f>IF('Analitika nastave'!AH16="DA",'Analitika nastave'!AC17+'Analitika nastave'!AD17+'Analitika nastave'!AE17+'Analitika nastave'!AF17,IF(M$7&gt;0,M$7/M$6*M16,""))</f>
        <v/>
      </c>
      <c r="N17" s="242"/>
      <c r="O17" s="69" t="str">
        <f>IF('Analitika nastave'!AN16="DA",'Analitika nastave'!AI17+'Analitika nastave'!AJ17+'Analitika nastave'!AK17+'Analitika nastave'!AL17,IF(O$7&gt;0,O$7/O$6*O16,""))</f>
        <v/>
      </c>
      <c r="P17" s="242"/>
      <c r="Q17" s="69" t="str">
        <f>IF('Analitika nastave'!AT16="DA",'Analitika nastave'!AO17+'Analitika nastave'!AP17+'Analitika nastave'!AQ17+'Analitika nastave'!AR17,IF(Q$7&gt;0,Q$7/Q$6*Q16,""))</f>
        <v/>
      </c>
      <c r="R17" s="242"/>
      <c r="S17" s="236"/>
      <c r="T17" s="117"/>
    </row>
    <row r="18" spans="1:20" x14ac:dyDescent="0.25">
      <c r="A18" s="239">
        <f>'Analitika nastave'!A18</f>
        <v>6</v>
      </c>
      <c r="B18" s="237" t="str">
        <f>'Analitika nastave'!B18</f>
        <v xml:space="preserve"> </v>
      </c>
      <c r="C18" s="239">
        <f>'Analitika nastave'!C18:C19</f>
        <v>0</v>
      </c>
      <c r="D18" s="65" t="str">
        <f>'Analitika nastave'!D18</f>
        <v>B</v>
      </c>
      <c r="E18" s="90">
        <f>IF('Analitika nastave'!J18="DA",'Analitika nastave'!E18+'Analitika nastave'!F18+'Analitika nastave'!G18+'Analitika nastave'!H18,0)</f>
        <v>0</v>
      </c>
      <c r="F18" s="241" t="str">
        <f>IF(OR('Analitika nastave'!J18:J19="DA",AND(E19&gt;=(E$7/2),E$7&gt;0)),"DA","NE")</f>
        <v>NE</v>
      </c>
      <c r="G18" s="90">
        <f>IF('Analitika nastave'!P18="DA",'Analitika nastave'!K18+'Analitika nastave'!L18+'Analitika nastave'!M18+'Analitika nastave'!N18,0)</f>
        <v>0</v>
      </c>
      <c r="H18" s="241" t="str">
        <f>IF(OR('Analitika nastave'!P18:P19="DA",AND(G19&gt;=(G$7/2),G$7&gt;0)),"DA","NE")</f>
        <v>NE</v>
      </c>
      <c r="I18" s="90">
        <f>IF('Analitika nastave'!V18="DA",'Analitika nastave'!Q18+'Analitika nastave'!R18+'Analitika nastave'!S18+'Analitika nastave'!T18,0)</f>
        <v>0</v>
      </c>
      <c r="J18" s="241" t="str">
        <f>IF(OR('Analitika nastave'!V18:V19="DA",AND(I19&gt;=(I$7/2),I$7&gt;0)),"DA","NE")</f>
        <v>NE</v>
      </c>
      <c r="K18" s="90">
        <f>IF('Analitika nastave'!AB18="DA",'Analitika nastave'!W18+'Analitika nastave'!X18+'Analitika nastave'!Y18+'Analitika nastave'!Z18,0)</f>
        <v>0</v>
      </c>
      <c r="L18" s="241" t="str">
        <f>IF(OR('Analitika nastave'!AB18:AB19="DA",AND(K19&gt;=(K$7/2),K$7&gt;0)),"DA","NE")</f>
        <v>NE</v>
      </c>
      <c r="M18" s="90">
        <f>IF('Analitika nastave'!AH18="DA",'Analitika nastave'!AC18+'Analitika nastave'!AD18+'Analitika nastave'!AE18+'Analitika nastave'!AF18,0)</f>
        <v>0</v>
      </c>
      <c r="N18" s="241" t="str">
        <f>IF(OR('Analitika nastave'!AH18:AH19="DA",AND(M19&gt;=(M$7/2),M$7&gt;0)),"DA","NE")</f>
        <v>NE</v>
      </c>
      <c r="O18" s="90">
        <f>IF('Analitika nastave'!AN18="DA",'Analitika nastave'!AI18+'Analitika nastave'!AJ18+'Analitika nastave'!AK18+'Analitika nastave'!AL18,0)</f>
        <v>0</v>
      </c>
      <c r="P18" s="241" t="str">
        <f>IF(OR('Analitika nastave'!AN18:AN19="DA",AND(O19&gt;=(O$7/2),O$7&gt;0)),"DA","NE")</f>
        <v>NE</v>
      </c>
      <c r="Q18" s="90">
        <f>IF('Analitika nastave'!AT18="DA",'Analitika nastave'!AO18+'Analitika nastave'!AP18+'Analitika nastave'!AQ18+'Analitika nastave'!AR18,0)</f>
        <v>0</v>
      </c>
      <c r="R18" s="241" t="str">
        <f>IF(OR('Analitika nastave'!AT18:AT19="DA",AND(Q19&gt;=(Q$7/2),Q$7&gt;0)),"DA","NE")</f>
        <v>NE</v>
      </c>
      <c r="S18" s="235">
        <f t="shared" ref="S18" si="8">IF(AND(R18="DA",P18="DA",N18="DA",L18="DA",J18="DA",H18="DA",F18="DA"),E19+G19+I19+K19+M19+O19+Q19,0)</f>
        <v>0</v>
      </c>
      <c r="T18" s="116" t="str">
        <f t="shared" ref="T18" si="9">IF(S18&lt;50, "NE",IF(S18&lt;60,2,IF(S18&lt;75,3,IF(S18&lt;90,4,5))))</f>
        <v>NE</v>
      </c>
    </row>
    <row r="19" spans="1:20" ht="15.75" thickBot="1" x14ac:dyDescent="0.3">
      <c r="A19" s="240"/>
      <c r="B19" s="238"/>
      <c r="C19" s="240"/>
      <c r="D19" s="62" t="str">
        <f>'Analitika nastave'!D19</f>
        <v>P</v>
      </c>
      <c r="E19" s="63" t="str">
        <f>IF('Analitika nastave'!J18="DA",'Analitika nastave'!E19+'Analitika nastave'!F19+'Analitika nastave'!G19+'Analitika nastave'!H19,IF(E$7&gt;0,E$7/E$6*E18,""))</f>
        <v/>
      </c>
      <c r="F19" s="242"/>
      <c r="G19" s="69" t="str">
        <f>IF('Analitika nastave'!P18="DA",'Analitika nastave'!K19+'Analitika nastave'!L19+'Analitika nastave'!M19+'Analitika nastave'!N19,IF(G$7&gt;0,G$7/G$6*G18,""))</f>
        <v/>
      </c>
      <c r="H19" s="242"/>
      <c r="I19" s="69" t="str">
        <f>IF('Analitika nastave'!V18="DA",'Analitika nastave'!Q19+'Analitika nastave'!R19+'Analitika nastave'!S19+'Analitika nastave'!T19,IF(I$7&gt;0,I$7/I$6*I18,""))</f>
        <v/>
      </c>
      <c r="J19" s="242"/>
      <c r="K19" s="69" t="str">
        <f>IF('Analitika nastave'!AB18="DA",'Analitika nastave'!W19+'Analitika nastave'!X19+'Analitika nastave'!Y19+'Analitika nastave'!Z19,IF(K$7&gt;0,K$7/K$6*K18,""))</f>
        <v/>
      </c>
      <c r="L19" s="242"/>
      <c r="M19" s="69" t="str">
        <f>IF('Analitika nastave'!AH18="DA",'Analitika nastave'!AC19+'Analitika nastave'!AD19+'Analitika nastave'!AE19+'Analitika nastave'!AF19,IF(M$7&gt;0,M$7/M$6*M18,""))</f>
        <v/>
      </c>
      <c r="N19" s="242"/>
      <c r="O19" s="69" t="str">
        <f>IF('Analitika nastave'!AN18="DA",'Analitika nastave'!AI19+'Analitika nastave'!AJ19+'Analitika nastave'!AK19+'Analitika nastave'!AL19,IF(O$7&gt;0,O$7/O$6*O18,""))</f>
        <v/>
      </c>
      <c r="P19" s="242"/>
      <c r="Q19" s="69" t="str">
        <f>IF('Analitika nastave'!AT18="DA",'Analitika nastave'!AO19+'Analitika nastave'!AP19+'Analitika nastave'!AQ19+'Analitika nastave'!AR19,IF(Q$7&gt;0,Q$7/Q$6*Q18,""))</f>
        <v/>
      </c>
      <c r="R19" s="242"/>
      <c r="S19" s="236"/>
      <c r="T19" s="117"/>
    </row>
    <row r="20" spans="1:20" x14ac:dyDescent="0.25">
      <c r="A20" s="239">
        <f>'Analitika nastave'!A20</f>
        <v>7</v>
      </c>
      <c r="B20" s="237" t="str">
        <f>'Analitika nastave'!B20</f>
        <v xml:space="preserve"> </v>
      </c>
      <c r="C20" s="239">
        <f>'Analitika nastave'!C20:C21</f>
        <v>0</v>
      </c>
      <c r="D20" s="65" t="str">
        <f>'Analitika nastave'!D20</f>
        <v>B</v>
      </c>
      <c r="E20" s="90">
        <f>IF('Analitika nastave'!J20="DA",'Analitika nastave'!E20+'Analitika nastave'!F20+'Analitika nastave'!G20+'Analitika nastave'!H20,0)</f>
        <v>0</v>
      </c>
      <c r="F20" s="241" t="str">
        <f>IF(OR('Analitika nastave'!J20:J21="DA",AND(E21&gt;=(E$7/2),E$7&gt;0)),"DA","NE")</f>
        <v>NE</v>
      </c>
      <c r="G20" s="90">
        <f>IF('Analitika nastave'!P20="DA",'Analitika nastave'!K20+'Analitika nastave'!L20+'Analitika nastave'!M20+'Analitika nastave'!N20,0)</f>
        <v>0</v>
      </c>
      <c r="H20" s="241" t="str">
        <f>IF(OR('Analitika nastave'!P20:P21="DA",AND(G21&gt;=(G$7/2),G$7&gt;0)),"DA","NE")</f>
        <v>NE</v>
      </c>
      <c r="I20" s="90">
        <f>IF('Analitika nastave'!V20="DA",'Analitika nastave'!Q20+'Analitika nastave'!R20+'Analitika nastave'!S20+'Analitika nastave'!T20,0)</f>
        <v>0</v>
      </c>
      <c r="J20" s="241" t="str">
        <f>IF(OR('Analitika nastave'!V20:V21="DA",AND(I21&gt;=(I$7/2),I$7&gt;0)),"DA","NE")</f>
        <v>NE</v>
      </c>
      <c r="K20" s="90">
        <f>IF('Analitika nastave'!AB20="DA",'Analitika nastave'!W20+'Analitika nastave'!X20+'Analitika nastave'!Y20+'Analitika nastave'!Z20,0)</f>
        <v>0</v>
      </c>
      <c r="L20" s="241" t="str">
        <f>IF(OR('Analitika nastave'!AB20:AB21="DA",AND(K21&gt;=(K$7/2),K$7&gt;0)),"DA","NE")</f>
        <v>NE</v>
      </c>
      <c r="M20" s="90">
        <f>IF('Analitika nastave'!AH20="DA",'Analitika nastave'!AC20+'Analitika nastave'!AD20+'Analitika nastave'!AE20+'Analitika nastave'!AF20,0)</f>
        <v>0</v>
      </c>
      <c r="N20" s="241" t="str">
        <f>IF(OR('Analitika nastave'!AH20:AH21="DA",AND(M21&gt;=(M$7/2),M$7&gt;0)),"DA","NE")</f>
        <v>NE</v>
      </c>
      <c r="O20" s="90">
        <f>IF('Analitika nastave'!AN20="DA",'Analitika nastave'!AI20+'Analitika nastave'!AJ20+'Analitika nastave'!AK20+'Analitika nastave'!AL20,0)</f>
        <v>0</v>
      </c>
      <c r="P20" s="241" t="str">
        <f>IF(OR('Analitika nastave'!AN20:AN21="DA",AND(O21&gt;=(O$7/2),O$7&gt;0)),"DA","NE")</f>
        <v>NE</v>
      </c>
      <c r="Q20" s="90">
        <f>IF('Analitika nastave'!AT20="DA",'Analitika nastave'!AO20+'Analitika nastave'!AP20+'Analitika nastave'!AQ20+'Analitika nastave'!AR20,0)</f>
        <v>0</v>
      </c>
      <c r="R20" s="241" t="str">
        <f>IF(OR('Analitika nastave'!AT20:AT21="DA",AND(Q21&gt;=(Q$7/2),Q$7&gt;0)),"DA","NE")</f>
        <v>NE</v>
      </c>
      <c r="S20" s="235">
        <f t="shared" ref="S20" si="10">IF(AND(R20="DA",P20="DA",N20="DA",L20="DA",J20="DA",H20="DA",F20="DA"),E21+G21+I21+K21+M21+O21+Q21,0)</f>
        <v>0</v>
      </c>
      <c r="T20" s="116" t="str">
        <f t="shared" ref="T20" si="11">IF(S20&lt;50, "NE",IF(S20&lt;60,2,IF(S20&lt;75,3,IF(S20&lt;90,4,5))))</f>
        <v>NE</v>
      </c>
    </row>
    <row r="21" spans="1:20" ht="15.75" thickBot="1" x14ac:dyDescent="0.3">
      <c r="A21" s="240"/>
      <c r="B21" s="238"/>
      <c r="C21" s="240"/>
      <c r="D21" s="62" t="str">
        <f>'Analitika nastave'!D21</f>
        <v>P</v>
      </c>
      <c r="E21" s="63" t="str">
        <f>IF('Analitika nastave'!J20="DA",'Analitika nastave'!E21+'Analitika nastave'!F21+'Analitika nastave'!G21+'Analitika nastave'!H21,IF(E$7&gt;0,E$7/E$6*E20,""))</f>
        <v/>
      </c>
      <c r="F21" s="242"/>
      <c r="G21" s="69" t="str">
        <f>IF('Analitika nastave'!P20="DA",'Analitika nastave'!K21+'Analitika nastave'!L21+'Analitika nastave'!M21+'Analitika nastave'!N21,IF(G$7&gt;0,G$7/G$6*G20,""))</f>
        <v/>
      </c>
      <c r="H21" s="242"/>
      <c r="I21" s="69" t="str">
        <f>IF('Analitika nastave'!V20="DA",'Analitika nastave'!Q21+'Analitika nastave'!R21+'Analitika nastave'!S21+'Analitika nastave'!T21,IF(I$7&gt;0,I$7/I$6*I20,""))</f>
        <v/>
      </c>
      <c r="J21" s="242"/>
      <c r="K21" s="69" t="str">
        <f>IF('Analitika nastave'!AB20="DA",'Analitika nastave'!W21+'Analitika nastave'!X21+'Analitika nastave'!Y21+'Analitika nastave'!Z21,IF(K$7&gt;0,K$7/K$6*K20,""))</f>
        <v/>
      </c>
      <c r="L21" s="242"/>
      <c r="M21" s="69" t="str">
        <f>IF('Analitika nastave'!AH20="DA",'Analitika nastave'!AC21+'Analitika nastave'!AD21+'Analitika nastave'!AE21+'Analitika nastave'!AF21,IF(M$7&gt;0,M$7/M$6*M20,""))</f>
        <v/>
      </c>
      <c r="N21" s="242"/>
      <c r="O21" s="69" t="str">
        <f>IF('Analitika nastave'!AN20="DA",'Analitika nastave'!AI21+'Analitika nastave'!AJ21+'Analitika nastave'!AK21+'Analitika nastave'!AL21,IF(O$7&gt;0,O$7/O$6*O20,""))</f>
        <v/>
      </c>
      <c r="P21" s="242"/>
      <c r="Q21" s="69" t="str">
        <f>IF('Analitika nastave'!AT20="DA",'Analitika nastave'!AO21+'Analitika nastave'!AP21+'Analitika nastave'!AQ21+'Analitika nastave'!AR21,IF(Q$7&gt;0,Q$7/Q$6*Q20,""))</f>
        <v/>
      </c>
      <c r="R21" s="242"/>
      <c r="S21" s="236"/>
      <c r="T21" s="117"/>
    </row>
    <row r="22" spans="1:20" x14ac:dyDescent="0.25">
      <c r="A22" s="239">
        <f>'Analitika nastave'!A22</f>
        <v>8</v>
      </c>
      <c r="B22" s="237" t="str">
        <f>'Analitika nastave'!B22</f>
        <v xml:space="preserve"> </v>
      </c>
      <c r="C22" s="239">
        <f>'Analitika nastave'!C22:C23</f>
        <v>0</v>
      </c>
      <c r="D22" s="65" t="str">
        <f>'Analitika nastave'!D22</f>
        <v>B</v>
      </c>
      <c r="E22" s="90">
        <f>IF('Analitika nastave'!J22="DA",'Analitika nastave'!E22+'Analitika nastave'!F22+'Analitika nastave'!G22+'Analitika nastave'!H22,0)</f>
        <v>0</v>
      </c>
      <c r="F22" s="241" t="str">
        <f>IF(OR('Analitika nastave'!J22:J23="DA",AND(E23&gt;=(E$7/2),E$7&gt;0)),"DA","NE")</f>
        <v>NE</v>
      </c>
      <c r="G22" s="90">
        <f>IF('Analitika nastave'!P22="DA",'Analitika nastave'!K22+'Analitika nastave'!L22+'Analitika nastave'!M22+'Analitika nastave'!N22,0)</f>
        <v>0</v>
      </c>
      <c r="H22" s="241" t="str">
        <f>IF(OR('Analitika nastave'!P22:P23="DA",AND(G23&gt;=(G$7/2),G$7&gt;0)),"DA","NE")</f>
        <v>NE</v>
      </c>
      <c r="I22" s="90">
        <f>IF('Analitika nastave'!V22="DA",'Analitika nastave'!Q22+'Analitika nastave'!R22+'Analitika nastave'!S22+'Analitika nastave'!T22,0)</f>
        <v>0</v>
      </c>
      <c r="J22" s="241" t="str">
        <f>IF(OR('Analitika nastave'!V22:V23="DA",AND(I23&gt;=(I$7/2),I$7&gt;0)),"DA","NE")</f>
        <v>NE</v>
      </c>
      <c r="K22" s="90">
        <f>IF('Analitika nastave'!AB22="DA",'Analitika nastave'!W22+'Analitika nastave'!X22+'Analitika nastave'!Y22+'Analitika nastave'!Z22,0)</f>
        <v>0</v>
      </c>
      <c r="L22" s="241" t="str">
        <f>IF(OR('Analitika nastave'!AB22:AB23="DA",AND(K23&gt;=(K$7/2),K$7&gt;0)),"DA","NE")</f>
        <v>NE</v>
      </c>
      <c r="M22" s="90">
        <f>IF('Analitika nastave'!AH22="DA",'Analitika nastave'!AC22+'Analitika nastave'!AD22+'Analitika nastave'!AE22+'Analitika nastave'!AF22,0)</f>
        <v>0</v>
      </c>
      <c r="N22" s="241" t="str">
        <f>IF(OR('Analitika nastave'!AH22:AH23="DA",AND(M23&gt;=(M$7/2),M$7&gt;0)),"DA","NE")</f>
        <v>NE</v>
      </c>
      <c r="O22" s="90">
        <f>IF('Analitika nastave'!AN22="DA",'Analitika nastave'!AI22+'Analitika nastave'!AJ22+'Analitika nastave'!AK22+'Analitika nastave'!AL22,0)</f>
        <v>0</v>
      </c>
      <c r="P22" s="241" t="str">
        <f>IF(OR('Analitika nastave'!AN22:AN23="DA",AND(O23&gt;=(O$7/2),O$7&gt;0)),"DA","NE")</f>
        <v>NE</v>
      </c>
      <c r="Q22" s="90">
        <f>IF('Analitika nastave'!AT22="DA",'Analitika nastave'!AO22+'Analitika nastave'!AP22+'Analitika nastave'!AQ22+'Analitika nastave'!AR22,0)</f>
        <v>0</v>
      </c>
      <c r="R22" s="241" t="str">
        <f>IF(OR('Analitika nastave'!AT22:AT23="DA",AND(Q23&gt;=(Q$7/2),Q$7&gt;0)),"DA","NE")</f>
        <v>NE</v>
      </c>
      <c r="S22" s="235">
        <f t="shared" ref="S22" si="12">IF(AND(R22="DA",P22="DA",N22="DA",L22="DA",J22="DA",H22="DA",F22="DA"),E23+G23+I23+K23+M23+O23+Q23,0)</f>
        <v>0</v>
      </c>
      <c r="T22" s="116" t="str">
        <f t="shared" ref="T22" si="13">IF(S22&lt;50, "NE",IF(S22&lt;60,2,IF(S22&lt;75,3,IF(S22&lt;90,4,5))))</f>
        <v>NE</v>
      </c>
    </row>
    <row r="23" spans="1:20" ht="15.75" thickBot="1" x14ac:dyDescent="0.3">
      <c r="A23" s="240"/>
      <c r="B23" s="238"/>
      <c r="C23" s="240"/>
      <c r="D23" s="62" t="str">
        <f>'Analitika nastave'!D23</f>
        <v>P</v>
      </c>
      <c r="E23" s="63" t="str">
        <f>IF('Analitika nastave'!J22="DA",'Analitika nastave'!E23+'Analitika nastave'!F23+'Analitika nastave'!G23+'Analitika nastave'!H23,IF(E$7&gt;0,E$7/E$6*E22,""))</f>
        <v/>
      </c>
      <c r="F23" s="242"/>
      <c r="G23" s="69" t="str">
        <f>IF('Analitika nastave'!P22="DA",'Analitika nastave'!K23+'Analitika nastave'!L23+'Analitika nastave'!M23+'Analitika nastave'!N23,IF(G$7&gt;0,G$7/G$6*G22,""))</f>
        <v/>
      </c>
      <c r="H23" s="242"/>
      <c r="I23" s="69" t="str">
        <f>IF('Analitika nastave'!V22="DA",'Analitika nastave'!Q23+'Analitika nastave'!R23+'Analitika nastave'!S23+'Analitika nastave'!T23,IF(I$7&gt;0,I$7/I$6*I22,""))</f>
        <v/>
      </c>
      <c r="J23" s="242"/>
      <c r="K23" s="69" t="str">
        <f>IF('Analitika nastave'!AB22="DA",'Analitika nastave'!W23+'Analitika nastave'!X23+'Analitika nastave'!Y23+'Analitika nastave'!Z23,IF(K$7&gt;0,K$7/K$6*K22,""))</f>
        <v/>
      </c>
      <c r="L23" s="242"/>
      <c r="M23" s="69" t="str">
        <f>IF('Analitika nastave'!AH22="DA",'Analitika nastave'!AC23+'Analitika nastave'!AD23+'Analitika nastave'!AE23+'Analitika nastave'!AF23,IF(M$7&gt;0,M$7/M$6*M22,""))</f>
        <v/>
      </c>
      <c r="N23" s="242"/>
      <c r="O23" s="69" t="str">
        <f>IF('Analitika nastave'!AN22="DA",'Analitika nastave'!AI23+'Analitika nastave'!AJ23+'Analitika nastave'!AK23+'Analitika nastave'!AL23,IF(O$7&gt;0,O$7/O$6*O22,""))</f>
        <v/>
      </c>
      <c r="P23" s="242"/>
      <c r="Q23" s="69" t="str">
        <f>IF('Analitika nastave'!AT22="DA",'Analitika nastave'!AO23+'Analitika nastave'!AP23+'Analitika nastave'!AQ23+'Analitika nastave'!AR23,IF(Q$7&gt;0,Q$7/Q$6*Q22,""))</f>
        <v/>
      </c>
      <c r="R23" s="242"/>
      <c r="S23" s="236"/>
      <c r="T23" s="117"/>
    </row>
    <row r="24" spans="1:20" x14ac:dyDescent="0.25">
      <c r="A24" s="239">
        <f>'Analitika nastave'!A24</f>
        <v>9</v>
      </c>
      <c r="B24" s="237" t="str">
        <f>'Analitika nastave'!B24</f>
        <v xml:space="preserve"> </v>
      </c>
      <c r="C24" s="239">
        <f>'Analitika nastave'!C24:C25</f>
        <v>0</v>
      </c>
      <c r="D24" s="65" t="str">
        <f>'Analitika nastave'!D24</f>
        <v>B</v>
      </c>
      <c r="E24" s="90">
        <f>IF('Analitika nastave'!J24="DA",'Analitika nastave'!E24+'Analitika nastave'!F24+'Analitika nastave'!G24+'Analitika nastave'!H24,0)</f>
        <v>0</v>
      </c>
      <c r="F24" s="241" t="str">
        <f>IF(OR('Analitika nastave'!J24:J25="DA",AND(E25&gt;=(E$7/2),E$7&gt;0)),"DA","NE")</f>
        <v>NE</v>
      </c>
      <c r="G24" s="90">
        <f>IF('Analitika nastave'!P24="DA",'Analitika nastave'!K24+'Analitika nastave'!L24+'Analitika nastave'!M24+'Analitika nastave'!N24,0)</f>
        <v>0</v>
      </c>
      <c r="H24" s="241" t="str">
        <f>IF(OR('Analitika nastave'!P24:P25="DA",AND(G25&gt;=(G$7/2),G$7&gt;0)),"DA","NE")</f>
        <v>NE</v>
      </c>
      <c r="I24" s="90">
        <f>IF('Analitika nastave'!V24="DA",'Analitika nastave'!Q24+'Analitika nastave'!R24+'Analitika nastave'!S24+'Analitika nastave'!T24,0)</f>
        <v>0</v>
      </c>
      <c r="J24" s="241" t="str">
        <f>IF(OR('Analitika nastave'!V24:V25="DA",AND(I25&gt;=(I$7/2),I$7&gt;0)),"DA","NE")</f>
        <v>NE</v>
      </c>
      <c r="K24" s="90">
        <f>IF('Analitika nastave'!AB24="DA",'Analitika nastave'!W24+'Analitika nastave'!X24+'Analitika nastave'!Y24+'Analitika nastave'!Z24,0)</f>
        <v>0</v>
      </c>
      <c r="L24" s="241" t="str">
        <f>IF(OR('Analitika nastave'!AB24:AB25="DA",AND(K25&gt;=(K$7/2),K$7&gt;0)),"DA","NE")</f>
        <v>NE</v>
      </c>
      <c r="M24" s="90">
        <f>IF('Analitika nastave'!AH24="DA",'Analitika nastave'!AC24+'Analitika nastave'!AD24+'Analitika nastave'!AE24+'Analitika nastave'!AF24,0)</f>
        <v>0</v>
      </c>
      <c r="N24" s="241" t="str">
        <f>IF(OR('Analitika nastave'!AH24:AH25="DA",AND(M25&gt;=(M$7/2),M$7&gt;0)),"DA","NE")</f>
        <v>NE</v>
      </c>
      <c r="O24" s="90">
        <f>IF('Analitika nastave'!AN24="DA",'Analitika nastave'!AI24+'Analitika nastave'!AJ24+'Analitika nastave'!AK24+'Analitika nastave'!AL24,0)</f>
        <v>0</v>
      </c>
      <c r="P24" s="241" t="str">
        <f>IF(OR('Analitika nastave'!AN24:AN25="DA",AND(O25&gt;=(O$7/2),O$7&gt;0)),"DA","NE")</f>
        <v>NE</v>
      </c>
      <c r="Q24" s="90">
        <f>IF('Analitika nastave'!AT24="DA",'Analitika nastave'!AO24+'Analitika nastave'!AP24+'Analitika nastave'!AQ24+'Analitika nastave'!AR24,0)</f>
        <v>0</v>
      </c>
      <c r="R24" s="241" t="str">
        <f>IF(OR('Analitika nastave'!AT24:AT25="DA",AND(Q25&gt;=(Q$7/2),Q$7&gt;0)),"DA","NE")</f>
        <v>NE</v>
      </c>
      <c r="S24" s="235">
        <f t="shared" ref="S24" si="14">IF(AND(R24="DA",P24="DA",N24="DA",L24="DA",J24="DA",H24="DA",F24="DA"),E25+G25+I25+K25+M25+O25+Q25,0)</f>
        <v>0</v>
      </c>
      <c r="T24" s="116" t="str">
        <f t="shared" ref="T24" si="15">IF(S24&lt;50, "NE",IF(S24&lt;60,2,IF(S24&lt;75,3,IF(S24&lt;90,4,5))))</f>
        <v>NE</v>
      </c>
    </row>
    <row r="25" spans="1:20" ht="15.75" thickBot="1" x14ac:dyDescent="0.3">
      <c r="A25" s="240"/>
      <c r="B25" s="238"/>
      <c r="C25" s="240"/>
      <c r="D25" s="62" t="str">
        <f>'Analitika nastave'!D25</f>
        <v>P</v>
      </c>
      <c r="E25" s="63" t="str">
        <f>IF('Analitika nastave'!J24="DA",'Analitika nastave'!E25+'Analitika nastave'!F25+'Analitika nastave'!G25+'Analitika nastave'!H25,IF(E$7&gt;0,E$7/E$6*E24,""))</f>
        <v/>
      </c>
      <c r="F25" s="242"/>
      <c r="G25" s="69" t="str">
        <f>IF('Analitika nastave'!P24="DA",'Analitika nastave'!K25+'Analitika nastave'!L25+'Analitika nastave'!M25+'Analitika nastave'!N25,IF(G$7&gt;0,G$7/G$6*G24,""))</f>
        <v/>
      </c>
      <c r="H25" s="242"/>
      <c r="I25" s="69" t="str">
        <f>IF('Analitika nastave'!V24="DA",'Analitika nastave'!Q25+'Analitika nastave'!R25+'Analitika nastave'!S25+'Analitika nastave'!T25,IF(I$7&gt;0,I$7/I$6*I24,""))</f>
        <v/>
      </c>
      <c r="J25" s="242"/>
      <c r="K25" s="69" t="str">
        <f>IF('Analitika nastave'!AB24="DA",'Analitika nastave'!W25+'Analitika nastave'!X25+'Analitika nastave'!Y25+'Analitika nastave'!Z25,IF(K$7&gt;0,K$7/K$6*K24,""))</f>
        <v/>
      </c>
      <c r="L25" s="242"/>
      <c r="M25" s="69" t="str">
        <f>IF('Analitika nastave'!AH24="DA",'Analitika nastave'!AC25+'Analitika nastave'!AD25+'Analitika nastave'!AE25+'Analitika nastave'!AF25,IF(M$7&gt;0,M$7/M$6*M24,""))</f>
        <v/>
      </c>
      <c r="N25" s="242"/>
      <c r="O25" s="69" t="str">
        <f>IF('Analitika nastave'!AN24="DA",'Analitika nastave'!AI25+'Analitika nastave'!AJ25+'Analitika nastave'!AK25+'Analitika nastave'!AL25,IF(O$7&gt;0,O$7/O$6*O24,""))</f>
        <v/>
      </c>
      <c r="P25" s="242"/>
      <c r="Q25" s="69" t="str">
        <f>IF('Analitika nastave'!AT24="DA",'Analitika nastave'!AO25+'Analitika nastave'!AP25+'Analitika nastave'!AQ25+'Analitika nastave'!AR25,IF(Q$7&gt;0,Q$7/Q$6*Q24,""))</f>
        <v/>
      </c>
      <c r="R25" s="242"/>
      <c r="S25" s="236"/>
      <c r="T25" s="117"/>
    </row>
    <row r="26" spans="1:20" x14ac:dyDescent="0.25">
      <c r="A26" s="239">
        <f>'Analitika nastave'!A26</f>
        <v>10</v>
      </c>
      <c r="B26" s="237" t="str">
        <f>'Analitika nastave'!B26</f>
        <v xml:space="preserve"> </v>
      </c>
      <c r="C26" s="239">
        <f>'Analitika nastave'!C26:C27</f>
        <v>0</v>
      </c>
      <c r="D26" s="65" t="str">
        <f>'Analitika nastave'!D26</f>
        <v>B</v>
      </c>
      <c r="E26" s="90">
        <f>IF('Analitika nastave'!J26="DA",'Analitika nastave'!E26+'Analitika nastave'!F26+'Analitika nastave'!G26+'Analitika nastave'!H26,0)</f>
        <v>0</v>
      </c>
      <c r="F26" s="241" t="str">
        <f>IF(OR('Analitika nastave'!J26:J27="DA",AND(E27&gt;=(E$7/2),E$7&gt;0)),"DA","NE")</f>
        <v>NE</v>
      </c>
      <c r="G26" s="90">
        <f>IF('Analitika nastave'!P26="DA",'Analitika nastave'!K26+'Analitika nastave'!L26+'Analitika nastave'!M26+'Analitika nastave'!N26,0)</f>
        <v>0</v>
      </c>
      <c r="H26" s="241" t="str">
        <f>IF(OR('Analitika nastave'!P26:P27="DA",AND(G27&gt;=(G$7/2),G$7&gt;0)),"DA","NE")</f>
        <v>NE</v>
      </c>
      <c r="I26" s="90">
        <f>IF('Analitika nastave'!V26="DA",'Analitika nastave'!Q26+'Analitika nastave'!R26+'Analitika nastave'!S26+'Analitika nastave'!T26,0)</f>
        <v>0</v>
      </c>
      <c r="J26" s="241" t="str">
        <f>IF(OR('Analitika nastave'!V26:V27="DA",AND(I27&gt;=(I$7/2),I$7&gt;0)),"DA","NE")</f>
        <v>NE</v>
      </c>
      <c r="K26" s="90">
        <f>IF('Analitika nastave'!AB26="DA",'Analitika nastave'!W26+'Analitika nastave'!X26+'Analitika nastave'!Y26+'Analitika nastave'!Z26,0)</f>
        <v>0</v>
      </c>
      <c r="L26" s="241" t="str">
        <f>IF(OR('Analitika nastave'!AB26:AB27="DA",AND(K27&gt;=(K$7/2),K$7&gt;0)),"DA","NE")</f>
        <v>NE</v>
      </c>
      <c r="M26" s="90">
        <f>IF('Analitika nastave'!AH26="DA",'Analitika nastave'!AC26+'Analitika nastave'!AD26+'Analitika nastave'!AE26+'Analitika nastave'!AF26,0)</f>
        <v>0</v>
      </c>
      <c r="N26" s="241" t="str">
        <f>IF(OR('Analitika nastave'!AH26:AH27="DA",AND(M27&gt;=(M$7/2),M$7&gt;0)),"DA","NE")</f>
        <v>NE</v>
      </c>
      <c r="O26" s="90">
        <f>IF('Analitika nastave'!AN26="DA",'Analitika nastave'!AI26+'Analitika nastave'!AJ26+'Analitika nastave'!AK26+'Analitika nastave'!AL26,0)</f>
        <v>0</v>
      </c>
      <c r="P26" s="241" t="str">
        <f>IF(OR('Analitika nastave'!AN26:AN27="DA",AND(O27&gt;=(O$7/2),O$7&gt;0)),"DA","NE")</f>
        <v>NE</v>
      </c>
      <c r="Q26" s="90">
        <f>IF('Analitika nastave'!AT26="DA",'Analitika nastave'!AO26+'Analitika nastave'!AP26+'Analitika nastave'!AQ26+'Analitika nastave'!AR26,0)</f>
        <v>0</v>
      </c>
      <c r="R26" s="241" t="str">
        <f>IF(OR('Analitika nastave'!AT26:AT27="DA",AND(Q27&gt;=(Q$7/2),Q$7&gt;0)),"DA","NE")</f>
        <v>NE</v>
      </c>
      <c r="S26" s="235">
        <f t="shared" ref="S26" si="16">IF(AND(R26="DA",P26="DA",N26="DA",L26="DA",J26="DA",H26="DA",F26="DA"),E27+G27+I27+K27+M27+O27+Q27,0)</f>
        <v>0</v>
      </c>
      <c r="T26" s="116" t="str">
        <f t="shared" ref="T26" si="17">IF(S26&lt;50, "NE",IF(S26&lt;60,2,IF(S26&lt;75,3,IF(S26&lt;90,4,5))))</f>
        <v>NE</v>
      </c>
    </row>
    <row r="27" spans="1:20" ht="15.75" thickBot="1" x14ac:dyDescent="0.3">
      <c r="A27" s="240"/>
      <c r="B27" s="238"/>
      <c r="C27" s="240"/>
      <c r="D27" s="62" t="str">
        <f>'Analitika nastave'!D27</f>
        <v>P</v>
      </c>
      <c r="E27" s="63" t="str">
        <f>IF('Analitika nastave'!J26="DA",'Analitika nastave'!E27+'Analitika nastave'!F27+'Analitika nastave'!G27+'Analitika nastave'!H27,IF(E$7&gt;0,E$7/E$6*E26,""))</f>
        <v/>
      </c>
      <c r="F27" s="242"/>
      <c r="G27" s="69" t="str">
        <f>IF('Analitika nastave'!P26="DA",'Analitika nastave'!K27+'Analitika nastave'!L27+'Analitika nastave'!M27+'Analitika nastave'!N27,IF(G$7&gt;0,G$7/G$6*G26,""))</f>
        <v/>
      </c>
      <c r="H27" s="242"/>
      <c r="I27" s="69" t="str">
        <f>IF('Analitika nastave'!V26="DA",'Analitika nastave'!Q27+'Analitika nastave'!R27+'Analitika nastave'!S27+'Analitika nastave'!T27,IF(I$7&gt;0,I$7/I$6*I26,""))</f>
        <v/>
      </c>
      <c r="J27" s="242"/>
      <c r="K27" s="69" t="str">
        <f>IF('Analitika nastave'!AB26="DA",'Analitika nastave'!W27+'Analitika nastave'!X27+'Analitika nastave'!Y27+'Analitika nastave'!Z27,IF(K$7&gt;0,K$7/K$6*K26,""))</f>
        <v/>
      </c>
      <c r="L27" s="242"/>
      <c r="M27" s="69" t="str">
        <f>IF('Analitika nastave'!AH26="DA",'Analitika nastave'!AC27+'Analitika nastave'!AD27+'Analitika nastave'!AE27+'Analitika nastave'!AF27,IF(M$7&gt;0,M$7/M$6*M26,""))</f>
        <v/>
      </c>
      <c r="N27" s="242"/>
      <c r="O27" s="69" t="str">
        <f>IF('Analitika nastave'!AN26="DA",'Analitika nastave'!AI27+'Analitika nastave'!AJ27+'Analitika nastave'!AK27+'Analitika nastave'!AL27,IF(O$7&gt;0,O$7/O$6*O26,""))</f>
        <v/>
      </c>
      <c r="P27" s="242"/>
      <c r="Q27" s="69" t="str">
        <f>IF('Analitika nastave'!AT26="DA",'Analitika nastave'!AO27+'Analitika nastave'!AP27+'Analitika nastave'!AQ27+'Analitika nastave'!AR27,IF(Q$7&gt;0,Q$7/Q$6*Q26,""))</f>
        <v/>
      </c>
      <c r="R27" s="242"/>
      <c r="S27" s="236"/>
      <c r="T27" s="117"/>
    </row>
    <row r="28" spans="1:20" x14ac:dyDescent="0.25">
      <c r="A28" s="239">
        <f>'Analitika nastave'!A28</f>
        <v>11</v>
      </c>
      <c r="B28" s="237" t="str">
        <f>'Analitika nastave'!B28</f>
        <v xml:space="preserve"> </v>
      </c>
      <c r="C28" s="239">
        <f>'Analitika nastave'!C28:C29</f>
        <v>0</v>
      </c>
      <c r="D28" s="65" t="str">
        <f>'Analitika nastave'!D28</f>
        <v>B</v>
      </c>
      <c r="E28" s="90">
        <f>IF('Analitika nastave'!J28="DA",'Analitika nastave'!E28+'Analitika nastave'!F28+'Analitika nastave'!G28+'Analitika nastave'!H28,0)</f>
        <v>0</v>
      </c>
      <c r="F28" s="241" t="str">
        <f>IF(OR('Analitika nastave'!J28:J29="DA",AND(E29&gt;=(E$7/2),E$7&gt;0)),"DA","NE")</f>
        <v>NE</v>
      </c>
      <c r="G28" s="90">
        <f>IF('Analitika nastave'!P28="DA",'Analitika nastave'!K28+'Analitika nastave'!L28+'Analitika nastave'!M28+'Analitika nastave'!N28,0)</f>
        <v>0</v>
      </c>
      <c r="H28" s="241" t="str">
        <f>IF(OR('Analitika nastave'!P28:P29="DA",AND(G29&gt;=(G$7/2),G$7&gt;0)),"DA","NE")</f>
        <v>NE</v>
      </c>
      <c r="I28" s="90">
        <f>IF('Analitika nastave'!V28="DA",'Analitika nastave'!Q28+'Analitika nastave'!R28+'Analitika nastave'!S28+'Analitika nastave'!T28,0)</f>
        <v>0</v>
      </c>
      <c r="J28" s="241" t="str">
        <f>IF(OR('Analitika nastave'!V28:V29="DA",AND(I29&gt;=(I$7/2),I$7&gt;0)),"DA","NE")</f>
        <v>NE</v>
      </c>
      <c r="K28" s="90">
        <f>IF('Analitika nastave'!AB28="DA",'Analitika nastave'!W28+'Analitika nastave'!X28+'Analitika nastave'!Y28+'Analitika nastave'!Z28,0)</f>
        <v>0</v>
      </c>
      <c r="L28" s="241" t="str">
        <f>IF(OR('Analitika nastave'!AB28:AB29="DA",AND(K29&gt;=(K$7/2),K$7&gt;0)),"DA","NE")</f>
        <v>NE</v>
      </c>
      <c r="M28" s="90">
        <f>IF('Analitika nastave'!AH28="DA",'Analitika nastave'!AC28+'Analitika nastave'!AD28+'Analitika nastave'!AE28+'Analitika nastave'!AF28,0)</f>
        <v>0</v>
      </c>
      <c r="N28" s="241" t="str">
        <f>IF(OR('Analitika nastave'!AH28:AH29="DA",AND(M29&gt;=(M$7/2),M$7&gt;0)),"DA","NE")</f>
        <v>NE</v>
      </c>
      <c r="O28" s="90">
        <f>IF('Analitika nastave'!AN28="DA",'Analitika nastave'!AI28+'Analitika nastave'!AJ28+'Analitika nastave'!AK28+'Analitika nastave'!AL28,0)</f>
        <v>0</v>
      </c>
      <c r="P28" s="241" t="str">
        <f>IF(OR('Analitika nastave'!AN28:AN29="DA",AND(O29&gt;=(O$7/2),O$7&gt;0)),"DA","NE")</f>
        <v>NE</v>
      </c>
      <c r="Q28" s="90">
        <f>IF('Analitika nastave'!AT28="DA",'Analitika nastave'!AO28+'Analitika nastave'!AP28+'Analitika nastave'!AQ28+'Analitika nastave'!AR28,0)</f>
        <v>0</v>
      </c>
      <c r="R28" s="241" t="str">
        <f>IF(OR('Analitika nastave'!AT28:AT29="DA",AND(Q29&gt;=(Q$7/2),Q$7&gt;0)),"DA","NE")</f>
        <v>NE</v>
      </c>
      <c r="S28" s="235">
        <f t="shared" ref="S28" si="18">IF(AND(R28="DA",P28="DA",N28="DA",L28="DA",J28="DA",H28="DA",F28="DA"),E29+G29+I29+K29+M29+O29+Q29,0)</f>
        <v>0</v>
      </c>
      <c r="T28" s="116" t="str">
        <f t="shared" ref="T28" si="19">IF(S28&lt;50, "NE",IF(S28&lt;60,2,IF(S28&lt;75,3,IF(S28&lt;90,4,5))))</f>
        <v>NE</v>
      </c>
    </row>
    <row r="29" spans="1:20" ht="15.75" thickBot="1" x14ac:dyDescent="0.3">
      <c r="A29" s="240"/>
      <c r="B29" s="238"/>
      <c r="C29" s="240"/>
      <c r="D29" s="62" t="str">
        <f>'Analitika nastave'!D29</f>
        <v>P</v>
      </c>
      <c r="E29" s="63" t="str">
        <f>IF('Analitika nastave'!J28="DA",'Analitika nastave'!E29+'Analitika nastave'!F29+'Analitika nastave'!G29+'Analitika nastave'!H29,IF(E$7&gt;0,E$7/E$6*E28,""))</f>
        <v/>
      </c>
      <c r="F29" s="242"/>
      <c r="G29" s="69" t="str">
        <f>IF('Analitika nastave'!P28="DA",'Analitika nastave'!K29+'Analitika nastave'!L29+'Analitika nastave'!M29+'Analitika nastave'!N29,IF(G$7&gt;0,G$7/G$6*G28,""))</f>
        <v/>
      </c>
      <c r="H29" s="242"/>
      <c r="I29" s="69" t="str">
        <f>IF('Analitika nastave'!V28="DA",'Analitika nastave'!Q29+'Analitika nastave'!R29+'Analitika nastave'!S29+'Analitika nastave'!T29,IF(I$7&gt;0,I$7/I$6*I28,""))</f>
        <v/>
      </c>
      <c r="J29" s="242"/>
      <c r="K29" s="69" t="str">
        <f>IF('Analitika nastave'!AB28="DA",'Analitika nastave'!W29+'Analitika nastave'!X29+'Analitika nastave'!Y29+'Analitika nastave'!Z29,IF(K$7&gt;0,K$7/K$6*K28,""))</f>
        <v/>
      </c>
      <c r="L29" s="242"/>
      <c r="M29" s="69" t="str">
        <f>IF('Analitika nastave'!AH28="DA",'Analitika nastave'!AC29+'Analitika nastave'!AD29+'Analitika nastave'!AE29+'Analitika nastave'!AF29,IF(M$7&gt;0,M$7/M$6*M28,""))</f>
        <v/>
      </c>
      <c r="N29" s="242"/>
      <c r="O29" s="69" t="str">
        <f>IF('Analitika nastave'!AN28="DA",'Analitika nastave'!AI29+'Analitika nastave'!AJ29+'Analitika nastave'!AK29+'Analitika nastave'!AL29,IF(O$7&gt;0,O$7/O$6*O28,""))</f>
        <v/>
      </c>
      <c r="P29" s="242"/>
      <c r="Q29" s="69" t="str">
        <f>IF('Analitika nastave'!AT28="DA",'Analitika nastave'!AO29+'Analitika nastave'!AP29+'Analitika nastave'!AQ29+'Analitika nastave'!AR29,IF(Q$7&gt;0,Q$7/Q$6*Q28,""))</f>
        <v/>
      </c>
      <c r="R29" s="242"/>
      <c r="S29" s="236"/>
      <c r="T29" s="117"/>
    </row>
    <row r="30" spans="1:20" x14ac:dyDescent="0.25">
      <c r="A30" s="239">
        <f>'Analitika nastave'!A30</f>
        <v>12</v>
      </c>
      <c r="B30" s="237" t="str">
        <f>'Analitika nastave'!B30</f>
        <v xml:space="preserve"> </v>
      </c>
      <c r="C30" s="239">
        <f>'Analitika nastave'!C30:C31</f>
        <v>0</v>
      </c>
      <c r="D30" s="65" t="str">
        <f>'Analitika nastave'!D30</f>
        <v>B</v>
      </c>
      <c r="E30" s="90">
        <f>IF('Analitika nastave'!J30="DA",'Analitika nastave'!E30+'Analitika nastave'!F30+'Analitika nastave'!G30+'Analitika nastave'!H30,0)</f>
        <v>0</v>
      </c>
      <c r="F30" s="241" t="str">
        <f>IF(OR('Analitika nastave'!J30:J31="DA",AND(E31&gt;=(E$7/2),E$7&gt;0)),"DA","NE")</f>
        <v>NE</v>
      </c>
      <c r="G30" s="90">
        <f>IF('Analitika nastave'!P30="DA",'Analitika nastave'!K30+'Analitika nastave'!L30+'Analitika nastave'!M30+'Analitika nastave'!N30,0)</f>
        <v>0</v>
      </c>
      <c r="H30" s="241" t="str">
        <f>IF(OR('Analitika nastave'!P30:P31="DA",AND(G31&gt;=(G$7/2),G$7&gt;0)),"DA","NE")</f>
        <v>NE</v>
      </c>
      <c r="I30" s="90">
        <f>IF('Analitika nastave'!V30="DA",'Analitika nastave'!Q30+'Analitika nastave'!R30+'Analitika nastave'!S30+'Analitika nastave'!T30,0)</f>
        <v>0</v>
      </c>
      <c r="J30" s="241" t="str">
        <f>IF(OR('Analitika nastave'!V30:V31="DA",AND(I31&gt;=(I$7/2),I$7&gt;0)),"DA","NE")</f>
        <v>NE</v>
      </c>
      <c r="K30" s="90">
        <f>IF('Analitika nastave'!AB30="DA",'Analitika nastave'!W30+'Analitika nastave'!X30+'Analitika nastave'!Y30+'Analitika nastave'!Z30,0)</f>
        <v>0</v>
      </c>
      <c r="L30" s="241" t="str">
        <f>IF(OR('Analitika nastave'!AB30:AB31="DA",AND(K31&gt;=(K$7/2),K$7&gt;0)),"DA","NE")</f>
        <v>NE</v>
      </c>
      <c r="M30" s="90">
        <f>IF('Analitika nastave'!AH30="DA",'Analitika nastave'!AC30+'Analitika nastave'!AD30+'Analitika nastave'!AE30+'Analitika nastave'!AF30,0)</f>
        <v>0</v>
      </c>
      <c r="N30" s="241" t="str">
        <f>IF(OR('Analitika nastave'!AH30:AH31="DA",AND(M31&gt;=(M$7/2),M$7&gt;0)),"DA","NE")</f>
        <v>NE</v>
      </c>
      <c r="O30" s="90">
        <f>IF('Analitika nastave'!AN30="DA",'Analitika nastave'!AI30+'Analitika nastave'!AJ30+'Analitika nastave'!AK30+'Analitika nastave'!AL30,0)</f>
        <v>0</v>
      </c>
      <c r="P30" s="241" t="str">
        <f>IF(OR('Analitika nastave'!AN30:AN31="DA",AND(O31&gt;=(O$7/2),O$7&gt;0)),"DA","NE")</f>
        <v>NE</v>
      </c>
      <c r="Q30" s="90">
        <f>IF('Analitika nastave'!AT30="DA",'Analitika nastave'!AO30+'Analitika nastave'!AP30+'Analitika nastave'!AQ30+'Analitika nastave'!AR30,0)</f>
        <v>0</v>
      </c>
      <c r="R30" s="241" t="str">
        <f>IF(OR('Analitika nastave'!AT30:AT31="DA",AND(Q31&gt;=(Q$7/2),Q$7&gt;0)),"DA","NE")</f>
        <v>NE</v>
      </c>
      <c r="S30" s="235">
        <f t="shared" ref="S30" si="20">IF(AND(R30="DA",P30="DA",N30="DA",L30="DA",J30="DA",H30="DA",F30="DA"),E31+G31+I31+K31+M31+O31+Q31,0)</f>
        <v>0</v>
      </c>
      <c r="T30" s="116" t="str">
        <f t="shared" ref="T30" si="21">IF(S30&lt;50, "NE",IF(S30&lt;60,2,IF(S30&lt;75,3,IF(S30&lt;90,4,5))))</f>
        <v>NE</v>
      </c>
    </row>
    <row r="31" spans="1:20" ht="15.75" thickBot="1" x14ac:dyDescent="0.3">
      <c r="A31" s="240"/>
      <c r="B31" s="238"/>
      <c r="C31" s="240"/>
      <c r="D31" s="62" t="str">
        <f>'Analitika nastave'!D31</f>
        <v>P</v>
      </c>
      <c r="E31" s="63" t="str">
        <f>IF('Analitika nastave'!J30="DA",'Analitika nastave'!E31+'Analitika nastave'!F31+'Analitika nastave'!G31+'Analitika nastave'!H31,IF(E$7&gt;0,E$7/E$6*E30,""))</f>
        <v/>
      </c>
      <c r="F31" s="242"/>
      <c r="G31" s="69" t="str">
        <f>IF('Analitika nastave'!P30="DA",'Analitika nastave'!K31+'Analitika nastave'!L31+'Analitika nastave'!M31+'Analitika nastave'!N31,IF(G$7&gt;0,G$7/G$6*G30,""))</f>
        <v/>
      </c>
      <c r="H31" s="242"/>
      <c r="I31" s="69" t="str">
        <f>IF('Analitika nastave'!V30="DA",'Analitika nastave'!Q31+'Analitika nastave'!R31+'Analitika nastave'!S31+'Analitika nastave'!T31,IF(I$7&gt;0,I$7/I$6*I30,""))</f>
        <v/>
      </c>
      <c r="J31" s="242"/>
      <c r="K31" s="69" t="str">
        <f>IF('Analitika nastave'!AB30="DA",'Analitika nastave'!W31+'Analitika nastave'!X31+'Analitika nastave'!Y31+'Analitika nastave'!Z31,IF(K$7&gt;0,K$7/K$6*K30,""))</f>
        <v/>
      </c>
      <c r="L31" s="242"/>
      <c r="M31" s="69" t="str">
        <f>IF('Analitika nastave'!AH30="DA",'Analitika nastave'!AC31+'Analitika nastave'!AD31+'Analitika nastave'!AE31+'Analitika nastave'!AF31,IF(M$7&gt;0,M$7/M$6*M30,""))</f>
        <v/>
      </c>
      <c r="N31" s="242"/>
      <c r="O31" s="69" t="str">
        <f>IF('Analitika nastave'!AN30="DA",'Analitika nastave'!AI31+'Analitika nastave'!AJ31+'Analitika nastave'!AK31+'Analitika nastave'!AL31,IF(O$7&gt;0,O$7/O$6*O30,""))</f>
        <v/>
      </c>
      <c r="P31" s="242"/>
      <c r="Q31" s="69" t="str">
        <f>IF('Analitika nastave'!AT30="DA",'Analitika nastave'!AO31+'Analitika nastave'!AP31+'Analitika nastave'!AQ31+'Analitika nastave'!AR31,IF(Q$7&gt;0,Q$7/Q$6*Q30,""))</f>
        <v/>
      </c>
      <c r="R31" s="242"/>
      <c r="S31" s="236"/>
      <c r="T31" s="117"/>
    </row>
    <row r="32" spans="1:20" x14ac:dyDescent="0.25">
      <c r="A32" s="239">
        <f>'Analitika nastave'!A32</f>
        <v>13</v>
      </c>
      <c r="B32" s="237" t="str">
        <f>'Analitika nastave'!B32</f>
        <v xml:space="preserve"> </v>
      </c>
      <c r="C32" s="239">
        <f>'Analitika nastave'!C32:C33</f>
        <v>0</v>
      </c>
      <c r="D32" s="65" t="str">
        <f>'Analitika nastave'!D32</f>
        <v>B</v>
      </c>
      <c r="E32" s="90">
        <f>IF('Analitika nastave'!J32="DA",'Analitika nastave'!E32+'Analitika nastave'!F32+'Analitika nastave'!G32+'Analitika nastave'!H32,0)</f>
        <v>0</v>
      </c>
      <c r="F32" s="241" t="str">
        <f>IF(OR('Analitika nastave'!J32:J33="DA",AND(E33&gt;=(E$7/2),E$7&gt;0)),"DA","NE")</f>
        <v>NE</v>
      </c>
      <c r="G32" s="90">
        <f>IF('Analitika nastave'!P32="DA",'Analitika nastave'!K32+'Analitika nastave'!L32+'Analitika nastave'!M32+'Analitika nastave'!N32,0)</f>
        <v>0</v>
      </c>
      <c r="H32" s="241" t="str">
        <f>IF(OR('Analitika nastave'!P32:P33="DA",AND(G33&gt;=(G$7/2),G$7&gt;0)),"DA","NE")</f>
        <v>NE</v>
      </c>
      <c r="I32" s="90">
        <f>IF('Analitika nastave'!V32="DA",'Analitika nastave'!Q32+'Analitika nastave'!R32+'Analitika nastave'!S32+'Analitika nastave'!T32,0)</f>
        <v>0</v>
      </c>
      <c r="J32" s="241" t="str">
        <f>IF(OR('Analitika nastave'!V32:V33="DA",AND(I33&gt;=(I$7/2),I$7&gt;0)),"DA","NE")</f>
        <v>NE</v>
      </c>
      <c r="K32" s="90">
        <f>IF('Analitika nastave'!AB32="DA",'Analitika nastave'!W32+'Analitika nastave'!X32+'Analitika nastave'!Y32+'Analitika nastave'!Z32,0)</f>
        <v>0</v>
      </c>
      <c r="L32" s="241" t="str">
        <f>IF(OR('Analitika nastave'!AB32:AB33="DA",AND(K33&gt;=(K$7/2),K$7&gt;0)),"DA","NE")</f>
        <v>NE</v>
      </c>
      <c r="M32" s="90">
        <f>IF('Analitika nastave'!AH32="DA",'Analitika nastave'!AC32+'Analitika nastave'!AD32+'Analitika nastave'!AE32+'Analitika nastave'!AF32,0)</f>
        <v>0</v>
      </c>
      <c r="N32" s="241" t="str">
        <f>IF(OR('Analitika nastave'!AH32:AH33="DA",AND(M33&gt;=(M$7/2),M$7&gt;0)),"DA","NE")</f>
        <v>NE</v>
      </c>
      <c r="O32" s="90">
        <f>IF('Analitika nastave'!AN32="DA",'Analitika nastave'!AI32+'Analitika nastave'!AJ32+'Analitika nastave'!AK32+'Analitika nastave'!AL32,0)</f>
        <v>0</v>
      </c>
      <c r="P32" s="241" t="str">
        <f>IF(OR('Analitika nastave'!AN32:AN33="DA",AND(O33&gt;=(O$7/2),O$7&gt;0)),"DA","NE")</f>
        <v>NE</v>
      </c>
      <c r="Q32" s="90">
        <f>IF('Analitika nastave'!AT32="DA",'Analitika nastave'!AO32+'Analitika nastave'!AP32+'Analitika nastave'!AQ32+'Analitika nastave'!AR32,0)</f>
        <v>0</v>
      </c>
      <c r="R32" s="241" t="str">
        <f>IF(OR('Analitika nastave'!AT32:AT33="DA",AND(Q33&gt;=(Q$7/2),Q$7&gt;0)),"DA","NE")</f>
        <v>NE</v>
      </c>
      <c r="S32" s="235">
        <f t="shared" ref="S32" si="22">IF(AND(R32="DA",P32="DA",N32="DA",L32="DA",J32="DA",H32="DA",F32="DA"),E33+G33+I33+K33+M33+O33+Q33,0)</f>
        <v>0</v>
      </c>
      <c r="T32" s="116" t="str">
        <f t="shared" ref="T32" si="23">IF(S32&lt;50, "NE",IF(S32&lt;60,2,IF(S32&lt;75,3,IF(S32&lt;90,4,5))))</f>
        <v>NE</v>
      </c>
    </row>
    <row r="33" spans="1:20" ht="15.75" thickBot="1" x14ac:dyDescent="0.3">
      <c r="A33" s="240"/>
      <c r="B33" s="238"/>
      <c r="C33" s="240"/>
      <c r="D33" s="62" t="str">
        <f>'Analitika nastave'!D33</f>
        <v>P</v>
      </c>
      <c r="E33" s="63" t="str">
        <f>IF('Analitika nastave'!J32="DA",'Analitika nastave'!E33+'Analitika nastave'!F33+'Analitika nastave'!G33+'Analitika nastave'!H33,IF(E$7&gt;0,E$7/E$6*E32,""))</f>
        <v/>
      </c>
      <c r="F33" s="242"/>
      <c r="G33" s="69" t="str">
        <f>IF('Analitika nastave'!P32="DA",'Analitika nastave'!K33+'Analitika nastave'!L33+'Analitika nastave'!M33+'Analitika nastave'!N33,IF(G$7&gt;0,G$7/G$6*G32,""))</f>
        <v/>
      </c>
      <c r="H33" s="242"/>
      <c r="I33" s="69" t="str">
        <f>IF('Analitika nastave'!V32="DA",'Analitika nastave'!Q33+'Analitika nastave'!R33+'Analitika nastave'!S33+'Analitika nastave'!T33,IF(I$7&gt;0,I$7/I$6*I32,""))</f>
        <v/>
      </c>
      <c r="J33" s="242"/>
      <c r="K33" s="69" t="str">
        <f>IF('Analitika nastave'!AB32="DA",'Analitika nastave'!W33+'Analitika nastave'!X33+'Analitika nastave'!Y33+'Analitika nastave'!Z33,IF(K$7&gt;0,K$7/K$6*K32,""))</f>
        <v/>
      </c>
      <c r="L33" s="242"/>
      <c r="M33" s="69" t="str">
        <f>IF('Analitika nastave'!AH32="DA",'Analitika nastave'!AC33+'Analitika nastave'!AD33+'Analitika nastave'!AE33+'Analitika nastave'!AF33,IF(M$7&gt;0,M$7/M$6*M32,""))</f>
        <v/>
      </c>
      <c r="N33" s="242"/>
      <c r="O33" s="69" t="str">
        <f>IF('Analitika nastave'!AN32="DA",'Analitika nastave'!AI33+'Analitika nastave'!AJ33+'Analitika nastave'!AK33+'Analitika nastave'!AL33,IF(O$7&gt;0,O$7/O$6*O32,""))</f>
        <v/>
      </c>
      <c r="P33" s="242"/>
      <c r="Q33" s="69" t="str">
        <f>IF('Analitika nastave'!AT32="DA",'Analitika nastave'!AO33+'Analitika nastave'!AP33+'Analitika nastave'!AQ33+'Analitika nastave'!AR33,IF(Q$7&gt;0,Q$7/Q$6*Q32,""))</f>
        <v/>
      </c>
      <c r="R33" s="242"/>
      <c r="S33" s="236"/>
      <c r="T33" s="117"/>
    </row>
    <row r="34" spans="1:20" x14ac:dyDescent="0.25">
      <c r="A34" s="239">
        <f>'Analitika nastave'!A34</f>
        <v>14</v>
      </c>
      <c r="B34" s="237" t="str">
        <f>'Analitika nastave'!B34</f>
        <v xml:space="preserve"> </v>
      </c>
      <c r="C34" s="239">
        <f>'Analitika nastave'!C34:C35</f>
        <v>0</v>
      </c>
      <c r="D34" s="65" t="str">
        <f>'Analitika nastave'!D34</f>
        <v>B</v>
      </c>
      <c r="E34" s="90">
        <f>IF('Analitika nastave'!J34="DA",'Analitika nastave'!E34+'Analitika nastave'!F34+'Analitika nastave'!G34+'Analitika nastave'!H34,0)</f>
        <v>0</v>
      </c>
      <c r="F34" s="241" t="str">
        <f>IF(OR('Analitika nastave'!J34:J35="DA",AND(E35&gt;=(E$7/2),E$7&gt;0)),"DA","NE")</f>
        <v>NE</v>
      </c>
      <c r="G34" s="90">
        <f>IF('Analitika nastave'!P34="DA",'Analitika nastave'!K34+'Analitika nastave'!L34+'Analitika nastave'!M34+'Analitika nastave'!N34,0)</f>
        <v>0</v>
      </c>
      <c r="H34" s="241" t="str">
        <f>IF(OR('Analitika nastave'!P34:P35="DA",AND(G35&gt;=(G$7/2),G$7&gt;0)),"DA","NE")</f>
        <v>NE</v>
      </c>
      <c r="I34" s="90">
        <f>IF('Analitika nastave'!V34="DA",'Analitika nastave'!Q34+'Analitika nastave'!R34+'Analitika nastave'!S34+'Analitika nastave'!T34,0)</f>
        <v>0</v>
      </c>
      <c r="J34" s="241" t="str">
        <f>IF(OR('Analitika nastave'!V34:V35="DA",AND(I35&gt;=(I$7/2),I$7&gt;0)),"DA","NE")</f>
        <v>NE</v>
      </c>
      <c r="K34" s="90">
        <f>IF('Analitika nastave'!AB34="DA",'Analitika nastave'!W34+'Analitika nastave'!X34+'Analitika nastave'!Y34+'Analitika nastave'!Z34,0)</f>
        <v>0</v>
      </c>
      <c r="L34" s="241" t="str">
        <f>IF(OR('Analitika nastave'!AB34:AB35="DA",AND(K35&gt;=(K$7/2),K$7&gt;0)),"DA","NE")</f>
        <v>NE</v>
      </c>
      <c r="M34" s="90">
        <f>IF('Analitika nastave'!AH34="DA",'Analitika nastave'!AC34+'Analitika nastave'!AD34+'Analitika nastave'!AE34+'Analitika nastave'!AF34,0)</f>
        <v>0</v>
      </c>
      <c r="N34" s="241" t="str">
        <f>IF(OR('Analitika nastave'!AH34:AH35="DA",AND(M35&gt;=(M$7/2),M$7&gt;0)),"DA","NE")</f>
        <v>NE</v>
      </c>
      <c r="O34" s="90">
        <f>IF('Analitika nastave'!AN34="DA",'Analitika nastave'!AI34+'Analitika nastave'!AJ34+'Analitika nastave'!AK34+'Analitika nastave'!AL34,0)</f>
        <v>0</v>
      </c>
      <c r="P34" s="241" t="str">
        <f>IF(OR('Analitika nastave'!AN34:AN35="DA",AND(O35&gt;=(O$7/2),O$7&gt;0)),"DA","NE")</f>
        <v>NE</v>
      </c>
      <c r="Q34" s="90">
        <f>IF('Analitika nastave'!AT34="DA",'Analitika nastave'!AO34+'Analitika nastave'!AP34+'Analitika nastave'!AQ34+'Analitika nastave'!AR34,0)</f>
        <v>0</v>
      </c>
      <c r="R34" s="241" t="str">
        <f>IF(OR('Analitika nastave'!AT34:AT35="DA",AND(Q35&gt;=(Q$7/2),Q$7&gt;0)),"DA","NE")</f>
        <v>NE</v>
      </c>
      <c r="S34" s="235">
        <f t="shared" ref="S34" si="24">IF(AND(R34="DA",P34="DA",N34="DA",L34="DA",J34="DA",H34="DA",F34="DA"),E35+G35+I35+K35+M35+O35+Q35,0)</f>
        <v>0</v>
      </c>
      <c r="T34" s="116" t="str">
        <f t="shared" ref="T34" si="25">IF(S34&lt;50, "NE",IF(S34&lt;60,2,IF(S34&lt;75,3,IF(S34&lt;90,4,5))))</f>
        <v>NE</v>
      </c>
    </row>
    <row r="35" spans="1:20" ht="15.75" thickBot="1" x14ac:dyDescent="0.3">
      <c r="A35" s="240"/>
      <c r="B35" s="238"/>
      <c r="C35" s="240"/>
      <c r="D35" s="62" t="str">
        <f>'Analitika nastave'!D35</f>
        <v>P</v>
      </c>
      <c r="E35" s="63" t="str">
        <f>IF('Analitika nastave'!J34="DA",'Analitika nastave'!E35+'Analitika nastave'!F35+'Analitika nastave'!G35+'Analitika nastave'!H35,IF(E$7&gt;0,E$7/E$6*E34,""))</f>
        <v/>
      </c>
      <c r="F35" s="242"/>
      <c r="G35" s="69" t="str">
        <f>IF('Analitika nastave'!P34="DA",'Analitika nastave'!K35+'Analitika nastave'!L35+'Analitika nastave'!M35+'Analitika nastave'!N35,IF(G$7&gt;0,G$7/G$6*G34,""))</f>
        <v/>
      </c>
      <c r="H35" s="242"/>
      <c r="I35" s="69" t="str">
        <f>IF('Analitika nastave'!V34="DA",'Analitika nastave'!Q35+'Analitika nastave'!R35+'Analitika nastave'!S35+'Analitika nastave'!T35,IF(I$7&gt;0,I$7/I$6*I34,""))</f>
        <v/>
      </c>
      <c r="J35" s="242"/>
      <c r="K35" s="69" t="str">
        <f>IF('Analitika nastave'!AB34="DA",'Analitika nastave'!W35+'Analitika nastave'!X35+'Analitika nastave'!Y35+'Analitika nastave'!Z35,IF(K$7&gt;0,K$7/K$6*K34,""))</f>
        <v/>
      </c>
      <c r="L35" s="242"/>
      <c r="M35" s="69" t="str">
        <f>IF('Analitika nastave'!AH34="DA",'Analitika nastave'!AC35+'Analitika nastave'!AD35+'Analitika nastave'!AE35+'Analitika nastave'!AF35,IF(M$7&gt;0,M$7/M$6*M34,""))</f>
        <v/>
      </c>
      <c r="N35" s="242"/>
      <c r="O35" s="69" t="str">
        <f>IF('Analitika nastave'!AN34="DA",'Analitika nastave'!AI35+'Analitika nastave'!AJ35+'Analitika nastave'!AK35+'Analitika nastave'!AL35,IF(O$7&gt;0,O$7/O$6*O34,""))</f>
        <v/>
      </c>
      <c r="P35" s="242"/>
      <c r="Q35" s="69" t="str">
        <f>IF('Analitika nastave'!AT34="DA",'Analitika nastave'!AO35+'Analitika nastave'!AP35+'Analitika nastave'!AQ35+'Analitika nastave'!AR35,IF(Q$7&gt;0,Q$7/Q$6*Q34,""))</f>
        <v/>
      </c>
      <c r="R35" s="242"/>
      <c r="S35" s="236"/>
      <c r="T35" s="117"/>
    </row>
    <row r="36" spans="1:20" x14ac:dyDescent="0.25">
      <c r="A36" s="239">
        <f>'Analitika nastave'!A36</f>
        <v>15</v>
      </c>
      <c r="B36" s="237" t="str">
        <f>'Analitika nastave'!B36</f>
        <v xml:space="preserve"> </v>
      </c>
      <c r="C36" s="239">
        <f>'Analitika nastave'!C36:C37</f>
        <v>0</v>
      </c>
      <c r="D36" s="65" t="str">
        <f>'Analitika nastave'!D36</f>
        <v>B</v>
      </c>
      <c r="E36" s="90">
        <f>IF('Analitika nastave'!J36="DA",'Analitika nastave'!E36+'Analitika nastave'!F36+'Analitika nastave'!G36+'Analitika nastave'!H36,0)</f>
        <v>0</v>
      </c>
      <c r="F36" s="241" t="str">
        <f>IF(OR('Analitika nastave'!J36:J37="DA",AND(E37&gt;=(E$7/2),E$7&gt;0)),"DA","NE")</f>
        <v>NE</v>
      </c>
      <c r="G36" s="90">
        <f>IF('Analitika nastave'!P36="DA",'Analitika nastave'!K36+'Analitika nastave'!L36+'Analitika nastave'!M36+'Analitika nastave'!N36,0)</f>
        <v>0</v>
      </c>
      <c r="H36" s="241" t="str">
        <f>IF(OR('Analitika nastave'!P36:P37="DA",AND(G37&gt;=(G$7/2),G$7&gt;0)),"DA","NE")</f>
        <v>NE</v>
      </c>
      <c r="I36" s="90">
        <f>IF('Analitika nastave'!V36="DA",'Analitika nastave'!Q36+'Analitika nastave'!R36+'Analitika nastave'!S36+'Analitika nastave'!T36,0)</f>
        <v>0</v>
      </c>
      <c r="J36" s="241" t="str">
        <f>IF(OR('Analitika nastave'!V36:V37="DA",AND(I37&gt;=(I$7/2),I$7&gt;0)),"DA","NE")</f>
        <v>NE</v>
      </c>
      <c r="K36" s="90">
        <f>IF('Analitika nastave'!AB36="DA",'Analitika nastave'!W36+'Analitika nastave'!X36+'Analitika nastave'!Y36+'Analitika nastave'!Z36,0)</f>
        <v>0</v>
      </c>
      <c r="L36" s="241" t="str">
        <f>IF(OR('Analitika nastave'!AB36:AB37="DA",AND(K37&gt;=(K$7/2),K$7&gt;0)),"DA","NE")</f>
        <v>NE</v>
      </c>
      <c r="M36" s="90">
        <f>IF('Analitika nastave'!AH36="DA",'Analitika nastave'!AC36+'Analitika nastave'!AD36+'Analitika nastave'!AE36+'Analitika nastave'!AF36,0)</f>
        <v>0</v>
      </c>
      <c r="N36" s="241" t="str">
        <f>IF(OR('Analitika nastave'!AH36:AH37="DA",AND(M37&gt;=(M$7/2),M$7&gt;0)),"DA","NE")</f>
        <v>NE</v>
      </c>
      <c r="O36" s="90">
        <f>IF('Analitika nastave'!AN36="DA",'Analitika nastave'!AI36+'Analitika nastave'!AJ36+'Analitika nastave'!AK36+'Analitika nastave'!AL36,0)</f>
        <v>0</v>
      </c>
      <c r="P36" s="241" t="str">
        <f>IF(OR('Analitika nastave'!AN36:AN37="DA",AND(O37&gt;=(O$7/2),O$7&gt;0)),"DA","NE")</f>
        <v>NE</v>
      </c>
      <c r="Q36" s="90">
        <f>IF('Analitika nastave'!AT36="DA",'Analitika nastave'!AO36+'Analitika nastave'!AP36+'Analitika nastave'!AQ36+'Analitika nastave'!AR36,0)</f>
        <v>0</v>
      </c>
      <c r="R36" s="241" t="str">
        <f>IF(OR('Analitika nastave'!AT36:AT37="DA",AND(Q37&gt;=(Q$7/2),Q$7&gt;0)),"DA","NE")</f>
        <v>NE</v>
      </c>
      <c r="S36" s="235">
        <f t="shared" ref="S36" si="26">IF(AND(R36="DA",P36="DA",N36="DA",L36="DA",J36="DA",H36="DA",F36="DA"),E37+G37+I37+K37+M37+O37+Q37,0)</f>
        <v>0</v>
      </c>
      <c r="T36" s="116" t="str">
        <f t="shared" ref="T36" si="27">IF(S36&lt;50, "NE",IF(S36&lt;60,2,IF(S36&lt;75,3,IF(S36&lt;90,4,5))))</f>
        <v>NE</v>
      </c>
    </row>
    <row r="37" spans="1:20" ht="15.75" thickBot="1" x14ac:dyDescent="0.3">
      <c r="A37" s="240"/>
      <c r="B37" s="238"/>
      <c r="C37" s="240"/>
      <c r="D37" s="62" t="str">
        <f>'Analitika nastave'!D37</f>
        <v>P</v>
      </c>
      <c r="E37" s="63" t="str">
        <f>IF('Analitika nastave'!J36="DA",'Analitika nastave'!E37+'Analitika nastave'!F37+'Analitika nastave'!G37+'Analitika nastave'!H37,IF(E$7&gt;0,E$7/E$6*E36,""))</f>
        <v/>
      </c>
      <c r="F37" s="242"/>
      <c r="G37" s="69" t="str">
        <f>IF('Analitika nastave'!P36="DA",'Analitika nastave'!K37+'Analitika nastave'!L37+'Analitika nastave'!M37+'Analitika nastave'!N37,IF(G$7&gt;0,G$7/G$6*G36,""))</f>
        <v/>
      </c>
      <c r="H37" s="242"/>
      <c r="I37" s="69" t="str">
        <f>IF('Analitika nastave'!V36="DA",'Analitika nastave'!Q37+'Analitika nastave'!R37+'Analitika nastave'!S37+'Analitika nastave'!T37,IF(I$7&gt;0,I$7/I$6*I36,""))</f>
        <v/>
      </c>
      <c r="J37" s="242"/>
      <c r="K37" s="69" t="str">
        <f>IF('Analitika nastave'!AB36="DA",'Analitika nastave'!W37+'Analitika nastave'!X37+'Analitika nastave'!Y37+'Analitika nastave'!Z37,IF(K$7&gt;0,K$7/K$6*K36,""))</f>
        <v/>
      </c>
      <c r="L37" s="242"/>
      <c r="M37" s="69" t="str">
        <f>IF('Analitika nastave'!AH36="DA",'Analitika nastave'!AC37+'Analitika nastave'!AD37+'Analitika nastave'!AE37+'Analitika nastave'!AF37,IF(M$7&gt;0,M$7/M$6*M36,""))</f>
        <v/>
      </c>
      <c r="N37" s="242"/>
      <c r="O37" s="69" t="str">
        <f>IF('Analitika nastave'!AN36="DA",'Analitika nastave'!AI37+'Analitika nastave'!AJ37+'Analitika nastave'!AK37+'Analitika nastave'!AL37,IF(O$7&gt;0,O$7/O$6*O36,""))</f>
        <v/>
      </c>
      <c r="P37" s="242"/>
      <c r="Q37" s="69" t="str">
        <f>IF('Analitika nastave'!AT36="DA",'Analitika nastave'!AO37+'Analitika nastave'!AP37+'Analitika nastave'!AQ37+'Analitika nastave'!AR37,IF(Q$7&gt;0,Q$7/Q$6*Q36,""))</f>
        <v/>
      </c>
      <c r="R37" s="242"/>
      <c r="S37" s="236"/>
      <c r="T37" s="117"/>
    </row>
    <row r="38" spans="1:20" x14ac:dyDescent="0.25">
      <c r="A38" s="239">
        <f>'Analitika nastave'!A38</f>
        <v>16</v>
      </c>
      <c r="B38" s="237" t="str">
        <f>'Analitika nastave'!B38</f>
        <v xml:space="preserve"> </v>
      </c>
      <c r="C38" s="239">
        <f>'Analitika nastave'!C38:C39</f>
        <v>0</v>
      </c>
      <c r="D38" s="65" t="str">
        <f>'Analitika nastave'!D38</f>
        <v>B</v>
      </c>
      <c r="E38" s="90">
        <f>IF('Analitika nastave'!J38="DA",'Analitika nastave'!E38+'Analitika nastave'!F38+'Analitika nastave'!G38+'Analitika nastave'!H38,0)</f>
        <v>0</v>
      </c>
      <c r="F38" s="241" t="str">
        <f>IF(OR('Analitika nastave'!J38:J39="DA",AND(E39&gt;=(E$7/2),E$7&gt;0)),"DA","NE")</f>
        <v>NE</v>
      </c>
      <c r="G38" s="90">
        <f>IF('Analitika nastave'!P38="DA",'Analitika nastave'!K38+'Analitika nastave'!L38+'Analitika nastave'!M38+'Analitika nastave'!N38,0)</f>
        <v>0</v>
      </c>
      <c r="H38" s="241" t="str">
        <f>IF(OR('Analitika nastave'!P38:P39="DA",AND(G39&gt;=(G$7/2),G$7&gt;0)),"DA","NE")</f>
        <v>NE</v>
      </c>
      <c r="I38" s="90">
        <f>IF('Analitika nastave'!V38="DA",'Analitika nastave'!Q38+'Analitika nastave'!R38+'Analitika nastave'!S38+'Analitika nastave'!T38,0)</f>
        <v>0</v>
      </c>
      <c r="J38" s="241" t="str">
        <f>IF(OR('Analitika nastave'!V38:V39="DA",AND(I39&gt;=(I$7/2),I$7&gt;0)),"DA","NE")</f>
        <v>NE</v>
      </c>
      <c r="K38" s="90">
        <f>IF('Analitika nastave'!AB38="DA",'Analitika nastave'!W38+'Analitika nastave'!X38+'Analitika nastave'!Y38+'Analitika nastave'!Z38,0)</f>
        <v>0</v>
      </c>
      <c r="L38" s="241" t="str">
        <f>IF(OR('Analitika nastave'!AB38:AB39="DA",AND(K39&gt;=(K$7/2),K$7&gt;0)),"DA","NE")</f>
        <v>NE</v>
      </c>
      <c r="M38" s="90">
        <f>IF('Analitika nastave'!AH38="DA",'Analitika nastave'!AC38+'Analitika nastave'!AD38+'Analitika nastave'!AE38+'Analitika nastave'!AF38,0)</f>
        <v>0</v>
      </c>
      <c r="N38" s="241" t="str">
        <f>IF(OR('Analitika nastave'!AH38:AH39="DA",AND(M39&gt;=(M$7/2),M$7&gt;0)),"DA","NE")</f>
        <v>NE</v>
      </c>
      <c r="O38" s="90">
        <f>IF('Analitika nastave'!AN38="DA",'Analitika nastave'!AI38+'Analitika nastave'!AJ38+'Analitika nastave'!AK38+'Analitika nastave'!AL38,0)</f>
        <v>0</v>
      </c>
      <c r="P38" s="241" t="str">
        <f>IF(OR('Analitika nastave'!AN38:AN39="DA",AND(O39&gt;=(O$7/2),O$7&gt;0)),"DA","NE")</f>
        <v>NE</v>
      </c>
      <c r="Q38" s="90">
        <f>IF('Analitika nastave'!AT38="DA",'Analitika nastave'!AO38+'Analitika nastave'!AP38+'Analitika nastave'!AQ38+'Analitika nastave'!AR38,0)</f>
        <v>0</v>
      </c>
      <c r="R38" s="241" t="str">
        <f>IF(OR('Analitika nastave'!AT38:AT39="DA",AND(Q39&gt;=(Q$7/2),Q$7&gt;0)),"DA","NE")</f>
        <v>NE</v>
      </c>
      <c r="S38" s="235">
        <f t="shared" ref="S38" si="28">IF(AND(R38="DA",P38="DA",N38="DA",L38="DA",J38="DA",H38="DA",F38="DA"),E39+G39+I39+K39+M39+O39+Q39,0)</f>
        <v>0</v>
      </c>
      <c r="T38" s="116" t="str">
        <f t="shared" ref="T38" si="29">IF(S38&lt;50, "NE",IF(S38&lt;60,2,IF(S38&lt;75,3,IF(S38&lt;90,4,5))))</f>
        <v>NE</v>
      </c>
    </row>
    <row r="39" spans="1:20" ht="15.75" thickBot="1" x14ac:dyDescent="0.3">
      <c r="A39" s="240"/>
      <c r="B39" s="238"/>
      <c r="C39" s="240"/>
      <c r="D39" s="62" t="str">
        <f>'Analitika nastave'!D39</f>
        <v>P</v>
      </c>
      <c r="E39" s="63" t="str">
        <f>IF('Analitika nastave'!J38="DA",'Analitika nastave'!E39+'Analitika nastave'!F39+'Analitika nastave'!G39+'Analitika nastave'!H39,IF(E$7&gt;0,E$7/E$6*E38,""))</f>
        <v/>
      </c>
      <c r="F39" s="242"/>
      <c r="G39" s="69" t="str">
        <f>IF('Analitika nastave'!P38="DA",'Analitika nastave'!K39+'Analitika nastave'!L39+'Analitika nastave'!M39+'Analitika nastave'!N39,IF(G$7&gt;0,G$7/G$6*G38,""))</f>
        <v/>
      </c>
      <c r="H39" s="242"/>
      <c r="I39" s="69" t="str">
        <f>IF('Analitika nastave'!V38="DA",'Analitika nastave'!Q39+'Analitika nastave'!R39+'Analitika nastave'!S39+'Analitika nastave'!T39,IF(I$7&gt;0,I$7/I$6*I38,""))</f>
        <v/>
      </c>
      <c r="J39" s="242"/>
      <c r="K39" s="69" t="str">
        <f>IF('Analitika nastave'!AB38="DA",'Analitika nastave'!W39+'Analitika nastave'!X39+'Analitika nastave'!Y39+'Analitika nastave'!Z39,IF(K$7&gt;0,K$7/K$6*K38,""))</f>
        <v/>
      </c>
      <c r="L39" s="242"/>
      <c r="M39" s="69" t="str">
        <f>IF('Analitika nastave'!AH38="DA",'Analitika nastave'!AC39+'Analitika nastave'!AD39+'Analitika nastave'!AE39+'Analitika nastave'!AF39,IF(M$7&gt;0,M$7/M$6*M38,""))</f>
        <v/>
      </c>
      <c r="N39" s="242"/>
      <c r="O39" s="69" t="str">
        <f>IF('Analitika nastave'!AN38="DA",'Analitika nastave'!AI39+'Analitika nastave'!AJ39+'Analitika nastave'!AK39+'Analitika nastave'!AL39,IF(O$7&gt;0,O$7/O$6*O38,""))</f>
        <v/>
      </c>
      <c r="P39" s="242"/>
      <c r="Q39" s="69" t="str">
        <f>IF('Analitika nastave'!AT38="DA",'Analitika nastave'!AO39+'Analitika nastave'!AP39+'Analitika nastave'!AQ39+'Analitika nastave'!AR39,IF(Q$7&gt;0,Q$7/Q$6*Q38,""))</f>
        <v/>
      </c>
      <c r="R39" s="242"/>
      <c r="S39" s="236"/>
      <c r="T39" s="117"/>
    </row>
    <row r="40" spans="1:20" x14ac:dyDescent="0.25">
      <c r="A40" s="239">
        <f>'Analitika nastave'!A40</f>
        <v>17</v>
      </c>
      <c r="B40" s="237" t="str">
        <f>'Analitika nastave'!B40</f>
        <v xml:space="preserve"> </v>
      </c>
      <c r="C40" s="239">
        <f>'Analitika nastave'!C40:C41</f>
        <v>0</v>
      </c>
      <c r="D40" s="65" t="str">
        <f>'Analitika nastave'!D40</f>
        <v>B</v>
      </c>
      <c r="E40" s="90">
        <f>IF('Analitika nastave'!J40="DA",'Analitika nastave'!E40+'Analitika nastave'!F40+'Analitika nastave'!G40+'Analitika nastave'!H40,0)</f>
        <v>0</v>
      </c>
      <c r="F40" s="241" t="str">
        <f>IF(OR('Analitika nastave'!J40:J41="DA",AND(E41&gt;=(E$7/2),E$7&gt;0)),"DA","NE")</f>
        <v>NE</v>
      </c>
      <c r="G40" s="90">
        <f>IF('Analitika nastave'!P40="DA",'Analitika nastave'!K40+'Analitika nastave'!L40+'Analitika nastave'!M40+'Analitika nastave'!N40,0)</f>
        <v>0</v>
      </c>
      <c r="H40" s="241" t="str">
        <f>IF(OR('Analitika nastave'!P40:P41="DA",AND(G41&gt;=(G$7/2),G$7&gt;0)),"DA","NE")</f>
        <v>NE</v>
      </c>
      <c r="I40" s="90">
        <f>IF('Analitika nastave'!V40="DA",'Analitika nastave'!Q40+'Analitika nastave'!R40+'Analitika nastave'!S40+'Analitika nastave'!T40,0)</f>
        <v>0</v>
      </c>
      <c r="J40" s="241" t="str">
        <f>IF(OR('Analitika nastave'!V40:V41="DA",AND(I41&gt;=(I$7/2),I$7&gt;0)),"DA","NE")</f>
        <v>NE</v>
      </c>
      <c r="K40" s="90">
        <f>IF('Analitika nastave'!AB40="DA",'Analitika nastave'!W40+'Analitika nastave'!X40+'Analitika nastave'!Y40+'Analitika nastave'!Z40,0)</f>
        <v>0</v>
      </c>
      <c r="L40" s="241" t="str">
        <f>IF(OR('Analitika nastave'!AB40:AB41="DA",AND(K41&gt;=(K$7/2),K$7&gt;0)),"DA","NE")</f>
        <v>NE</v>
      </c>
      <c r="M40" s="90">
        <f>IF('Analitika nastave'!AH40="DA",'Analitika nastave'!AC40+'Analitika nastave'!AD40+'Analitika nastave'!AE40+'Analitika nastave'!AF40,0)</f>
        <v>0</v>
      </c>
      <c r="N40" s="241" t="str">
        <f>IF(OR('Analitika nastave'!AH40:AH41="DA",AND(M41&gt;=(M$7/2),M$7&gt;0)),"DA","NE")</f>
        <v>NE</v>
      </c>
      <c r="O40" s="90">
        <f>IF('Analitika nastave'!AN40="DA",'Analitika nastave'!AI40+'Analitika nastave'!AJ40+'Analitika nastave'!AK40+'Analitika nastave'!AL40,0)</f>
        <v>0</v>
      </c>
      <c r="P40" s="241" t="str">
        <f>IF(OR('Analitika nastave'!AN40:AN41="DA",AND(O41&gt;=(O$7/2),O$7&gt;0)),"DA","NE")</f>
        <v>NE</v>
      </c>
      <c r="Q40" s="90">
        <f>IF('Analitika nastave'!AT40="DA",'Analitika nastave'!AO40+'Analitika nastave'!AP40+'Analitika nastave'!AQ40+'Analitika nastave'!AR40,0)</f>
        <v>0</v>
      </c>
      <c r="R40" s="241" t="str">
        <f>IF(OR('Analitika nastave'!AT40:AT41="DA",AND(Q41&gt;=(Q$7/2),Q$7&gt;0)),"DA","NE")</f>
        <v>NE</v>
      </c>
      <c r="S40" s="235">
        <f t="shared" ref="S40" si="30">IF(AND(R40="DA",P40="DA",N40="DA",L40="DA",J40="DA",H40="DA",F40="DA"),E41+G41+I41+K41+M41+O41+Q41,0)</f>
        <v>0</v>
      </c>
      <c r="T40" s="116" t="str">
        <f t="shared" ref="T40" si="31">IF(S40&lt;50, "NE",IF(S40&lt;60,2,IF(S40&lt;75,3,IF(S40&lt;90,4,5))))</f>
        <v>NE</v>
      </c>
    </row>
    <row r="41" spans="1:20" ht="15.75" thickBot="1" x14ac:dyDescent="0.3">
      <c r="A41" s="240"/>
      <c r="B41" s="238"/>
      <c r="C41" s="240"/>
      <c r="D41" s="62" t="str">
        <f>'Analitika nastave'!D41</f>
        <v>P</v>
      </c>
      <c r="E41" s="63" t="str">
        <f>IF('Analitika nastave'!J40="DA",'Analitika nastave'!E41+'Analitika nastave'!F41+'Analitika nastave'!G41+'Analitika nastave'!H41,IF(E$7&gt;0,E$7/E$6*E40,""))</f>
        <v/>
      </c>
      <c r="F41" s="242"/>
      <c r="G41" s="69" t="str">
        <f>IF('Analitika nastave'!P40="DA",'Analitika nastave'!K41+'Analitika nastave'!L41+'Analitika nastave'!M41+'Analitika nastave'!N41,IF(G$7&gt;0,G$7/G$6*G40,""))</f>
        <v/>
      </c>
      <c r="H41" s="242"/>
      <c r="I41" s="69" t="str">
        <f>IF('Analitika nastave'!V40="DA",'Analitika nastave'!Q41+'Analitika nastave'!R41+'Analitika nastave'!S41+'Analitika nastave'!T41,IF(I$7&gt;0,I$7/I$6*I40,""))</f>
        <v/>
      </c>
      <c r="J41" s="242"/>
      <c r="K41" s="69" t="str">
        <f>IF('Analitika nastave'!AB40="DA",'Analitika nastave'!W41+'Analitika nastave'!X41+'Analitika nastave'!Y41+'Analitika nastave'!Z41,IF(K$7&gt;0,K$7/K$6*K40,""))</f>
        <v/>
      </c>
      <c r="L41" s="242"/>
      <c r="M41" s="69" t="str">
        <f>IF('Analitika nastave'!AH40="DA",'Analitika nastave'!AC41+'Analitika nastave'!AD41+'Analitika nastave'!AE41+'Analitika nastave'!AF41,IF(M$7&gt;0,M$7/M$6*M40,""))</f>
        <v/>
      </c>
      <c r="N41" s="242"/>
      <c r="O41" s="69" t="str">
        <f>IF('Analitika nastave'!AN40="DA",'Analitika nastave'!AI41+'Analitika nastave'!AJ41+'Analitika nastave'!AK41+'Analitika nastave'!AL41,IF(O$7&gt;0,O$7/O$6*O40,""))</f>
        <v/>
      </c>
      <c r="P41" s="242"/>
      <c r="Q41" s="69" t="str">
        <f>IF('Analitika nastave'!AT40="DA",'Analitika nastave'!AO41+'Analitika nastave'!AP41+'Analitika nastave'!AQ41+'Analitika nastave'!AR41,IF(Q$7&gt;0,Q$7/Q$6*Q40,""))</f>
        <v/>
      </c>
      <c r="R41" s="242"/>
      <c r="S41" s="236"/>
      <c r="T41" s="117"/>
    </row>
    <row r="42" spans="1:20" x14ac:dyDescent="0.25">
      <c r="A42" s="239">
        <f>'Analitika nastave'!A42</f>
        <v>18</v>
      </c>
      <c r="B42" s="237" t="str">
        <f>'Analitika nastave'!B42</f>
        <v xml:space="preserve"> </v>
      </c>
      <c r="C42" s="239">
        <f>'Analitika nastave'!C42:C43</f>
        <v>0</v>
      </c>
      <c r="D42" s="65" t="str">
        <f>'Analitika nastave'!D42</f>
        <v>B</v>
      </c>
      <c r="E42" s="90">
        <f>IF('Analitika nastave'!J42="DA",'Analitika nastave'!E42+'Analitika nastave'!F42+'Analitika nastave'!G42+'Analitika nastave'!H42,0)</f>
        <v>0</v>
      </c>
      <c r="F42" s="241" t="str">
        <f>IF(OR('Analitika nastave'!J42:J43="DA",AND(E43&gt;=(E$7/2),E$7&gt;0)),"DA","NE")</f>
        <v>NE</v>
      </c>
      <c r="G42" s="90">
        <f>IF('Analitika nastave'!P42="DA",'Analitika nastave'!K42+'Analitika nastave'!L42+'Analitika nastave'!M42+'Analitika nastave'!N42,0)</f>
        <v>0</v>
      </c>
      <c r="H42" s="241" t="str">
        <f>IF(OR('Analitika nastave'!P42:P43="DA",AND(G43&gt;=(G$7/2),G$7&gt;0)),"DA","NE")</f>
        <v>NE</v>
      </c>
      <c r="I42" s="90">
        <f>IF('Analitika nastave'!V42="DA",'Analitika nastave'!Q42+'Analitika nastave'!R42+'Analitika nastave'!S42+'Analitika nastave'!T42,0)</f>
        <v>0</v>
      </c>
      <c r="J42" s="241" t="str">
        <f>IF(OR('Analitika nastave'!V42:V43="DA",AND(I43&gt;=(I$7/2),I$7&gt;0)),"DA","NE")</f>
        <v>NE</v>
      </c>
      <c r="K42" s="90">
        <f>IF('Analitika nastave'!AB42="DA",'Analitika nastave'!W42+'Analitika nastave'!X42+'Analitika nastave'!Y42+'Analitika nastave'!Z42,0)</f>
        <v>0</v>
      </c>
      <c r="L42" s="241" t="str">
        <f>IF(OR('Analitika nastave'!AB42:AB43="DA",AND(K43&gt;=(K$7/2),K$7&gt;0)),"DA","NE")</f>
        <v>NE</v>
      </c>
      <c r="M42" s="90">
        <f>IF('Analitika nastave'!AH42="DA",'Analitika nastave'!AC42+'Analitika nastave'!AD42+'Analitika nastave'!AE42+'Analitika nastave'!AF42,0)</f>
        <v>0</v>
      </c>
      <c r="N42" s="241" t="str">
        <f>IF(OR('Analitika nastave'!AH42:AH43="DA",AND(M43&gt;=(M$7/2),M$7&gt;0)),"DA","NE")</f>
        <v>NE</v>
      </c>
      <c r="O42" s="90">
        <f>IF('Analitika nastave'!AN42="DA",'Analitika nastave'!AI42+'Analitika nastave'!AJ42+'Analitika nastave'!AK42+'Analitika nastave'!AL42,0)</f>
        <v>0</v>
      </c>
      <c r="P42" s="241" t="str">
        <f>IF(OR('Analitika nastave'!AN42:AN43="DA",AND(O43&gt;=(O$7/2),O$7&gt;0)),"DA","NE")</f>
        <v>NE</v>
      </c>
      <c r="Q42" s="90">
        <f>IF('Analitika nastave'!AT42="DA",'Analitika nastave'!AO42+'Analitika nastave'!AP42+'Analitika nastave'!AQ42+'Analitika nastave'!AR42,0)</f>
        <v>0</v>
      </c>
      <c r="R42" s="241" t="str">
        <f>IF(OR('Analitika nastave'!AT42:AT43="DA",AND(Q43&gt;=(Q$7/2),Q$7&gt;0)),"DA","NE")</f>
        <v>NE</v>
      </c>
      <c r="S42" s="235">
        <f t="shared" ref="S42" si="32">IF(AND(R42="DA",P42="DA",N42="DA",L42="DA",J42="DA",H42="DA",F42="DA"),E43+G43+I43+K43+M43+O43+Q43,0)</f>
        <v>0</v>
      </c>
      <c r="T42" s="116" t="str">
        <f t="shared" ref="T42" si="33">IF(S42&lt;50, "NE",IF(S42&lt;60,2,IF(S42&lt;75,3,IF(S42&lt;90,4,5))))</f>
        <v>NE</v>
      </c>
    </row>
    <row r="43" spans="1:20" ht="15.75" thickBot="1" x14ac:dyDescent="0.3">
      <c r="A43" s="240"/>
      <c r="B43" s="238"/>
      <c r="C43" s="240"/>
      <c r="D43" s="62" t="str">
        <f>'Analitika nastave'!D43</f>
        <v>P</v>
      </c>
      <c r="E43" s="63" t="str">
        <f>IF('Analitika nastave'!J42="DA",'Analitika nastave'!E43+'Analitika nastave'!F43+'Analitika nastave'!G43+'Analitika nastave'!H43,IF(E$7&gt;0,E$7/E$6*E42,""))</f>
        <v/>
      </c>
      <c r="F43" s="242"/>
      <c r="G43" s="69" t="str">
        <f>IF('Analitika nastave'!P42="DA",'Analitika nastave'!K43+'Analitika nastave'!L43+'Analitika nastave'!M43+'Analitika nastave'!N43,IF(G$7&gt;0,G$7/G$6*G42,""))</f>
        <v/>
      </c>
      <c r="H43" s="242"/>
      <c r="I43" s="69" t="str">
        <f>IF('Analitika nastave'!V42="DA",'Analitika nastave'!Q43+'Analitika nastave'!R43+'Analitika nastave'!S43+'Analitika nastave'!T43,IF(I$7&gt;0,I$7/I$6*I42,""))</f>
        <v/>
      </c>
      <c r="J43" s="242"/>
      <c r="K43" s="69" t="str">
        <f>IF('Analitika nastave'!AB42="DA",'Analitika nastave'!W43+'Analitika nastave'!X43+'Analitika nastave'!Y43+'Analitika nastave'!Z43,IF(K$7&gt;0,K$7/K$6*K42,""))</f>
        <v/>
      </c>
      <c r="L43" s="242"/>
      <c r="M43" s="69" t="str">
        <f>IF('Analitika nastave'!AH42="DA",'Analitika nastave'!AC43+'Analitika nastave'!AD43+'Analitika nastave'!AE43+'Analitika nastave'!AF43,IF(M$7&gt;0,M$7/M$6*M42,""))</f>
        <v/>
      </c>
      <c r="N43" s="242"/>
      <c r="O43" s="69" t="str">
        <f>IF('Analitika nastave'!AN42="DA",'Analitika nastave'!AI43+'Analitika nastave'!AJ43+'Analitika nastave'!AK43+'Analitika nastave'!AL43,IF(O$7&gt;0,O$7/O$6*O42,""))</f>
        <v/>
      </c>
      <c r="P43" s="242"/>
      <c r="Q43" s="69" t="str">
        <f>IF('Analitika nastave'!AT42="DA",'Analitika nastave'!AO43+'Analitika nastave'!AP43+'Analitika nastave'!AQ43+'Analitika nastave'!AR43,IF(Q$7&gt;0,Q$7/Q$6*Q42,""))</f>
        <v/>
      </c>
      <c r="R43" s="242"/>
      <c r="S43" s="236"/>
      <c r="T43" s="117"/>
    </row>
    <row r="44" spans="1:20" x14ac:dyDescent="0.25">
      <c r="A44" s="239">
        <f>'Analitika nastave'!A44</f>
        <v>19</v>
      </c>
      <c r="B44" s="237" t="str">
        <f>'Analitika nastave'!B44</f>
        <v xml:space="preserve"> </v>
      </c>
      <c r="C44" s="239">
        <f>'Analitika nastave'!C44:C45</f>
        <v>0</v>
      </c>
      <c r="D44" s="65" t="str">
        <f>'Analitika nastave'!D44</f>
        <v>B</v>
      </c>
      <c r="E44" s="90">
        <f>IF('Analitika nastave'!J44="DA",'Analitika nastave'!E44+'Analitika nastave'!F44+'Analitika nastave'!G44+'Analitika nastave'!H44,0)</f>
        <v>0</v>
      </c>
      <c r="F44" s="241" t="str">
        <f>IF(OR('Analitika nastave'!J44:J45="DA",AND(E45&gt;=(E$7/2),E$7&gt;0)),"DA","NE")</f>
        <v>NE</v>
      </c>
      <c r="G44" s="90">
        <f>IF('Analitika nastave'!P44="DA",'Analitika nastave'!K44+'Analitika nastave'!L44+'Analitika nastave'!M44+'Analitika nastave'!N44,0)</f>
        <v>0</v>
      </c>
      <c r="H44" s="241" t="str">
        <f>IF(OR('Analitika nastave'!P44:P45="DA",AND(G45&gt;=(G$7/2),G$7&gt;0)),"DA","NE")</f>
        <v>NE</v>
      </c>
      <c r="I44" s="90">
        <f>IF('Analitika nastave'!V44="DA",'Analitika nastave'!Q44+'Analitika nastave'!R44+'Analitika nastave'!S44+'Analitika nastave'!T44,0)</f>
        <v>0</v>
      </c>
      <c r="J44" s="241" t="str">
        <f>IF(OR('Analitika nastave'!V44:V45="DA",AND(I45&gt;=(I$7/2),I$7&gt;0)),"DA","NE")</f>
        <v>NE</v>
      </c>
      <c r="K44" s="90">
        <f>IF('Analitika nastave'!AB44="DA",'Analitika nastave'!W44+'Analitika nastave'!X44+'Analitika nastave'!Y44+'Analitika nastave'!Z44,0)</f>
        <v>0</v>
      </c>
      <c r="L44" s="241" t="str">
        <f>IF(OR('Analitika nastave'!AB44:AB45="DA",AND(K45&gt;=(K$7/2),K$7&gt;0)),"DA","NE")</f>
        <v>NE</v>
      </c>
      <c r="M44" s="90">
        <f>IF('Analitika nastave'!AH44="DA",'Analitika nastave'!AC44+'Analitika nastave'!AD44+'Analitika nastave'!AE44+'Analitika nastave'!AF44,0)</f>
        <v>0</v>
      </c>
      <c r="N44" s="241" t="str">
        <f>IF(OR('Analitika nastave'!AH44:AH45="DA",AND(M45&gt;=(M$7/2),M$7&gt;0)),"DA","NE")</f>
        <v>NE</v>
      </c>
      <c r="O44" s="90">
        <f>IF('Analitika nastave'!AN44="DA",'Analitika nastave'!AI44+'Analitika nastave'!AJ44+'Analitika nastave'!AK44+'Analitika nastave'!AL44,0)</f>
        <v>0</v>
      </c>
      <c r="P44" s="241" t="str">
        <f>IF(OR('Analitika nastave'!AN44:AN45="DA",AND(O45&gt;=(O$7/2),O$7&gt;0)),"DA","NE")</f>
        <v>NE</v>
      </c>
      <c r="Q44" s="90">
        <f>IF('Analitika nastave'!AT44="DA",'Analitika nastave'!AO44+'Analitika nastave'!AP44+'Analitika nastave'!AQ44+'Analitika nastave'!AR44,0)</f>
        <v>0</v>
      </c>
      <c r="R44" s="241" t="str">
        <f>IF(OR('Analitika nastave'!AT44:AT45="DA",AND(Q45&gt;=(Q$7/2),Q$7&gt;0)),"DA","NE")</f>
        <v>NE</v>
      </c>
      <c r="S44" s="235">
        <f t="shared" ref="S44" si="34">IF(AND(R44="DA",P44="DA",N44="DA",L44="DA",J44="DA",H44="DA",F44="DA"),E45+G45+I45+K45+M45+O45+Q45,0)</f>
        <v>0</v>
      </c>
      <c r="T44" s="116" t="str">
        <f t="shared" ref="T44" si="35">IF(S44&lt;50, "NE",IF(S44&lt;60,2,IF(S44&lt;75,3,IF(S44&lt;90,4,5))))</f>
        <v>NE</v>
      </c>
    </row>
    <row r="45" spans="1:20" ht="15.75" thickBot="1" x14ac:dyDescent="0.3">
      <c r="A45" s="240"/>
      <c r="B45" s="238"/>
      <c r="C45" s="240"/>
      <c r="D45" s="62" t="str">
        <f>'Analitika nastave'!D45</f>
        <v>P</v>
      </c>
      <c r="E45" s="63" t="str">
        <f>IF('Analitika nastave'!J44="DA",'Analitika nastave'!E45+'Analitika nastave'!F45+'Analitika nastave'!G45+'Analitika nastave'!H45,IF(E$7&gt;0,E$7/E$6*E44,""))</f>
        <v/>
      </c>
      <c r="F45" s="242"/>
      <c r="G45" s="69" t="str">
        <f>IF('Analitika nastave'!P44="DA",'Analitika nastave'!K45+'Analitika nastave'!L45+'Analitika nastave'!M45+'Analitika nastave'!N45,IF(G$7&gt;0,G$7/G$6*G44,""))</f>
        <v/>
      </c>
      <c r="H45" s="242"/>
      <c r="I45" s="69" t="str">
        <f>IF('Analitika nastave'!V44="DA",'Analitika nastave'!Q45+'Analitika nastave'!R45+'Analitika nastave'!S45+'Analitika nastave'!T45,IF(I$7&gt;0,I$7/I$6*I44,""))</f>
        <v/>
      </c>
      <c r="J45" s="242"/>
      <c r="K45" s="69" t="str">
        <f>IF('Analitika nastave'!AB44="DA",'Analitika nastave'!W45+'Analitika nastave'!X45+'Analitika nastave'!Y45+'Analitika nastave'!Z45,IF(K$7&gt;0,K$7/K$6*K44,""))</f>
        <v/>
      </c>
      <c r="L45" s="242"/>
      <c r="M45" s="69" t="str">
        <f>IF('Analitika nastave'!AH44="DA",'Analitika nastave'!AC45+'Analitika nastave'!AD45+'Analitika nastave'!AE45+'Analitika nastave'!AF45,IF(M$7&gt;0,M$7/M$6*M44,""))</f>
        <v/>
      </c>
      <c r="N45" s="242"/>
      <c r="O45" s="69" t="str">
        <f>IF('Analitika nastave'!AN44="DA",'Analitika nastave'!AI45+'Analitika nastave'!AJ45+'Analitika nastave'!AK45+'Analitika nastave'!AL45,IF(O$7&gt;0,O$7/O$6*O44,""))</f>
        <v/>
      </c>
      <c r="P45" s="242"/>
      <c r="Q45" s="69" t="str">
        <f>IF('Analitika nastave'!AT44="DA",'Analitika nastave'!AO45+'Analitika nastave'!AP45+'Analitika nastave'!AQ45+'Analitika nastave'!AR45,IF(Q$7&gt;0,Q$7/Q$6*Q44,""))</f>
        <v/>
      </c>
      <c r="R45" s="242"/>
      <c r="S45" s="236"/>
      <c r="T45" s="117"/>
    </row>
    <row r="46" spans="1:20" x14ac:dyDescent="0.25">
      <c r="A46" s="239">
        <f>'Analitika nastave'!A46</f>
        <v>20</v>
      </c>
      <c r="B46" s="237" t="str">
        <f>'Analitika nastave'!B46</f>
        <v xml:space="preserve"> </v>
      </c>
      <c r="C46" s="239">
        <f>'Analitika nastave'!C46:C47</f>
        <v>0</v>
      </c>
      <c r="D46" s="65" t="str">
        <f>'Analitika nastave'!D46</f>
        <v>B</v>
      </c>
      <c r="E46" s="90">
        <f>IF('Analitika nastave'!J46="DA",'Analitika nastave'!E46+'Analitika nastave'!F46+'Analitika nastave'!G46+'Analitika nastave'!H46,0)</f>
        <v>0</v>
      </c>
      <c r="F46" s="241" t="str">
        <f>IF(OR('Analitika nastave'!J46:J47="DA",AND(E47&gt;=(E$7/2),E$7&gt;0)),"DA","NE")</f>
        <v>NE</v>
      </c>
      <c r="G46" s="90">
        <f>IF('Analitika nastave'!P46="DA",'Analitika nastave'!K46+'Analitika nastave'!L46+'Analitika nastave'!M46+'Analitika nastave'!N46,0)</f>
        <v>0</v>
      </c>
      <c r="H46" s="241" t="str">
        <f>IF(OR('Analitika nastave'!P46:P47="DA",AND(G47&gt;=(G$7/2),G$7&gt;0)),"DA","NE")</f>
        <v>NE</v>
      </c>
      <c r="I46" s="90">
        <f>IF('Analitika nastave'!V46="DA",'Analitika nastave'!Q46+'Analitika nastave'!R46+'Analitika nastave'!S46+'Analitika nastave'!T46,0)</f>
        <v>0</v>
      </c>
      <c r="J46" s="241" t="str">
        <f>IF(OR('Analitika nastave'!V46:V47="DA",AND(I47&gt;=(I$7/2),I$7&gt;0)),"DA","NE")</f>
        <v>NE</v>
      </c>
      <c r="K46" s="90">
        <f>IF('Analitika nastave'!AB46="DA",'Analitika nastave'!W46+'Analitika nastave'!X46+'Analitika nastave'!Y46+'Analitika nastave'!Z46,0)</f>
        <v>0</v>
      </c>
      <c r="L46" s="241" t="str">
        <f>IF(OR('Analitika nastave'!AB46:AB47="DA",AND(K47&gt;=(K$7/2),K$7&gt;0)),"DA","NE")</f>
        <v>NE</v>
      </c>
      <c r="M46" s="90">
        <f>IF('Analitika nastave'!AH46="DA",'Analitika nastave'!AC46+'Analitika nastave'!AD46+'Analitika nastave'!AE46+'Analitika nastave'!AF46,0)</f>
        <v>0</v>
      </c>
      <c r="N46" s="241" t="str">
        <f>IF(OR('Analitika nastave'!AH46:AH47="DA",AND(M47&gt;=(M$7/2),M$7&gt;0)),"DA","NE")</f>
        <v>NE</v>
      </c>
      <c r="O46" s="90">
        <f>IF('Analitika nastave'!AN46="DA",'Analitika nastave'!AI46+'Analitika nastave'!AJ46+'Analitika nastave'!AK46+'Analitika nastave'!AL46,0)</f>
        <v>0</v>
      </c>
      <c r="P46" s="241" t="str">
        <f>IF(OR('Analitika nastave'!AN46:AN47="DA",AND(O47&gt;=(O$7/2),O$7&gt;0)),"DA","NE")</f>
        <v>NE</v>
      </c>
      <c r="Q46" s="90">
        <f>IF('Analitika nastave'!AT46="DA",'Analitika nastave'!AO46+'Analitika nastave'!AP46+'Analitika nastave'!AQ46+'Analitika nastave'!AR46,0)</f>
        <v>0</v>
      </c>
      <c r="R46" s="241" t="str">
        <f>IF(OR('Analitika nastave'!AT46:AT47="DA",AND(Q47&gt;=(Q$7/2),Q$7&gt;0)),"DA","NE")</f>
        <v>NE</v>
      </c>
      <c r="S46" s="235">
        <f t="shared" ref="S46" si="36">IF(AND(R46="DA",P46="DA",N46="DA",L46="DA",J46="DA",H46="DA",F46="DA"),E47+G47+I47+K47+M47+O47+Q47,0)</f>
        <v>0</v>
      </c>
      <c r="T46" s="116" t="str">
        <f t="shared" ref="T46" si="37">IF(S46&lt;50, "NE",IF(S46&lt;60,2,IF(S46&lt;75,3,IF(S46&lt;90,4,5))))</f>
        <v>NE</v>
      </c>
    </row>
    <row r="47" spans="1:20" ht="15.75" thickBot="1" x14ac:dyDescent="0.3">
      <c r="A47" s="240"/>
      <c r="B47" s="238"/>
      <c r="C47" s="240"/>
      <c r="D47" s="62" t="str">
        <f>'Analitika nastave'!D47</f>
        <v>P</v>
      </c>
      <c r="E47" s="63" t="str">
        <f>IF('Analitika nastave'!J46="DA",'Analitika nastave'!E47+'Analitika nastave'!F47+'Analitika nastave'!G47+'Analitika nastave'!H47,IF(E$7&gt;0,E$7/E$6*E46,""))</f>
        <v/>
      </c>
      <c r="F47" s="242"/>
      <c r="G47" s="69" t="str">
        <f>IF('Analitika nastave'!P46="DA",'Analitika nastave'!K47+'Analitika nastave'!L47+'Analitika nastave'!M47+'Analitika nastave'!N47,IF(G$7&gt;0,G$7/G$6*G46,""))</f>
        <v/>
      </c>
      <c r="H47" s="242"/>
      <c r="I47" s="69" t="str">
        <f>IF('Analitika nastave'!V46="DA",'Analitika nastave'!Q47+'Analitika nastave'!R47+'Analitika nastave'!S47+'Analitika nastave'!T47,IF(I$7&gt;0,I$7/I$6*I46,""))</f>
        <v/>
      </c>
      <c r="J47" s="242"/>
      <c r="K47" s="69" t="str">
        <f>IF('Analitika nastave'!AB46="DA",'Analitika nastave'!W47+'Analitika nastave'!X47+'Analitika nastave'!Y47+'Analitika nastave'!Z47,IF(K$7&gt;0,K$7/K$6*K46,""))</f>
        <v/>
      </c>
      <c r="L47" s="242"/>
      <c r="M47" s="69" t="str">
        <f>IF('Analitika nastave'!AH46="DA",'Analitika nastave'!AC47+'Analitika nastave'!AD47+'Analitika nastave'!AE47+'Analitika nastave'!AF47,IF(M$7&gt;0,M$7/M$6*M46,""))</f>
        <v/>
      </c>
      <c r="N47" s="242"/>
      <c r="O47" s="69" t="str">
        <f>IF('Analitika nastave'!AN46="DA",'Analitika nastave'!AI47+'Analitika nastave'!AJ47+'Analitika nastave'!AK47+'Analitika nastave'!AL47,IF(O$7&gt;0,O$7/O$6*O46,""))</f>
        <v/>
      </c>
      <c r="P47" s="242"/>
      <c r="Q47" s="69" t="str">
        <f>IF('Analitika nastave'!AT46="DA",'Analitika nastave'!AO47+'Analitika nastave'!AP47+'Analitika nastave'!AQ47+'Analitika nastave'!AR47,IF(Q$7&gt;0,Q$7/Q$6*Q46,""))</f>
        <v/>
      </c>
      <c r="R47" s="242"/>
      <c r="S47" s="236"/>
      <c r="T47" s="117"/>
    </row>
    <row r="48" spans="1:20" x14ac:dyDescent="0.25">
      <c r="A48" s="239">
        <f>'Analitika nastave'!A48</f>
        <v>21</v>
      </c>
      <c r="B48" s="237" t="str">
        <f>'Analitika nastave'!B48</f>
        <v xml:space="preserve"> </v>
      </c>
      <c r="C48" s="239">
        <f>'Analitika nastave'!C48:C49</f>
        <v>0</v>
      </c>
      <c r="D48" s="65" t="str">
        <f>'Analitika nastave'!D48</f>
        <v>B</v>
      </c>
      <c r="E48" s="90">
        <f>IF('Analitika nastave'!J48="DA",'Analitika nastave'!E48+'Analitika nastave'!F48+'Analitika nastave'!G48+'Analitika nastave'!H48,0)</f>
        <v>0</v>
      </c>
      <c r="F48" s="241" t="str">
        <f>IF(OR('Analitika nastave'!J48:J49="DA",AND(E49&gt;=(E$7/2),E$7&gt;0)),"DA","NE")</f>
        <v>NE</v>
      </c>
      <c r="G48" s="90">
        <f>IF('Analitika nastave'!P48="DA",'Analitika nastave'!K48+'Analitika nastave'!L48+'Analitika nastave'!M48+'Analitika nastave'!N48,0)</f>
        <v>0</v>
      </c>
      <c r="H48" s="241" t="str">
        <f>IF(OR('Analitika nastave'!P48:P49="DA",AND(G49&gt;=(G$7/2),G$7&gt;0)),"DA","NE")</f>
        <v>NE</v>
      </c>
      <c r="I48" s="90">
        <f>IF('Analitika nastave'!V48="DA",'Analitika nastave'!Q48+'Analitika nastave'!R48+'Analitika nastave'!S48+'Analitika nastave'!T48,0)</f>
        <v>0</v>
      </c>
      <c r="J48" s="241" t="str">
        <f>IF(OR('Analitika nastave'!V48:V49="DA",AND(I49&gt;=(I$7/2),I$7&gt;0)),"DA","NE")</f>
        <v>NE</v>
      </c>
      <c r="K48" s="90">
        <f>IF('Analitika nastave'!AB48="DA",'Analitika nastave'!W48+'Analitika nastave'!X48+'Analitika nastave'!Y48+'Analitika nastave'!Z48,0)</f>
        <v>0</v>
      </c>
      <c r="L48" s="241" t="str">
        <f>IF(OR('Analitika nastave'!AB48:AB49="DA",AND(K49&gt;=(K$7/2),K$7&gt;0)),"DA","NE")</f>
        <v>NE</v>
      </c>
      <c r="M48" s="90">
        <f>IF('Analitika nastave'!AH48="DA",'Analitika nastave'!AC48+'Analitika nastave'!AD48+'Analitika nastave'!AE48+'Analitika nastave'!AF48,0)</f>
        <v>0</v>
      </c>
      <c r="N48" s="241" t="str">
        <f>IF(OR('Analitika nastave'!AH48:AH49="DA",AND(M49&gt;=(M$7/2),M$7&gt;0)),"DA","NE")</f>
        <v>NE</v>
      </c>
      <c r="O48" s="90">
        <f>IF('Analitika nastave'!AN48="DA",'Analitika nastave'!AI48+'Analitika nastave'!AJ48+'Analitika nastave'!AK48+'Analitika nastave'!AL48,0)</f>
        <v>0</v>
      </c>
      <c r="P48" s="241" t="str">
        <f>IF(OR('Analitika nastave'!AN48:AN49="DA",AND(O49&gt;=(O$7/2),O$7&gt;0)),"DA","NE")</f>
        <v>NE</v>
      </c>
      <c r="Q48" s="90">
        <f>IF('Analitika nastave'!AT48="DA",'Analitika nastave'!AO48+'Analitika nastave'!AP48+'Analitika nastave'!AQ48+'Analitika nastave'!AR48,0)</f>
        <v>0</v>
      </c>
      <c r="R48" s="241" t="str">
        <f>IF(OR('Analitika nastave'!AT48:AT49="DA",AND(Q49&gt;=(Q$7/2),Q$7&gt;0)),"DA","NE")</f>
        <v>NE</v>
      </c>
      <c r="S48" s="235">
        <f t="shared" ref="S48" si="38">IF(AND(R48="DA",P48="DA",N48="DA",L48="DA",J48="DA",H48="DA",F48="DA"),E49+G49+I49+K49+M49+O49+Q49,0)</f>
        <v>0</v>
      </c>
      <c r="T48" s="116" t="str">
        <f t="shared" ref="T48" si="39">IF(S48&lt;50, "NE",IF(S48&lt;60,2,IF(S48&lt;75,3,IF(S48&lt;90,4,5))))</f>
        <v>NE</v>
      </c>
    </row>
    <row r="49" spans="1:20" ht="15.75" thickBot="1" x14ac:dyDescent="0.3">
      <c r="A49" s="240"/>
      <c r="B49" s="238"/>
      <c r="C49" s="240"/>
      <c r="D49" s="62" t="str">
        <f>'Analitika nastave'!D49</f>
        <v>P</v>
      </c>
      <c r="E49" s="63" t="str">
        <f>IF('Analitika nastave'!J48="DA",'Analitika nastave'!E49+'Analitika nastave'!F49+'Analitika nastave'!G49+'Analitika nastave'!H49,IF(E$7&gt;0,E$7/E$6*E48,""))</f>
        <v/>
      </c>
      <c r="F49" s="242"/>
      <c r="G49" s="69" t="str">
        <f>IF('Analitika nastave'!P48="DA",'Analitika nastave'!K49+'Analitika nastave'!L49+'Analitika nastave'!M49+'Analitika nastave'!N49,IF(G$7&gt;0,G$7/G$6*G48,""))</f>
        <v/>
      </c>
      <c r="H49" s="242"/>
      <c r="I49" s="69" t="str">
        <f>IF('Analitika nastave'!V48="DA",'Analitika nastave'!Q49+'Analitika nastave'!R49+'Analitika nastave'!S49+'Analitika nastave'!T49,IF(I$7&gt;0,I$7/I$6*I48,""))</f>
        <v/>
      </c>
      <c r="J49" s="242"/>
      <c r="K49" s="69" t="str">
        <f>IF('Analitika nastave'!AB48="DA",'Analitika nastave'!W49+'Analitika nastave'!X49+'Analitika nastave'!Y49+'Analitika nastave'!Z49,IF(K$7&gt;0,K$7/K$6*K48,""))</f>
        <v/>
      </c>
      <c r="L49" s="242"/>
      <c r="M49" s="69" t="str">
        <f>IF('Analitika nastave'!AH48="DA",'Analitika nastave'!AC49+'Analitika nastave'!AD49+'Analitika nastave'!AE49+'Analitika nastave'!AF49,IF(M$7&gt;0,M$7/M$6*M48,""))</f>
        <v/>
      </c>
      <c r="N49" s="242"/>
      <c r="O49" s="69" t="str">
        <f>IF('Analitika nastave'!AN48="DA",'Analitika nastave'!AI49+'Analitika nastave'!AJ49+'Analitika nastave'!AK49+'Analitika nastave'!AL49,IF(O$7&gt;0,O$7/O$6*O48,""))</f>
        <v/>
      </c>
      <c r="P49" s="242"/>
      <c r="Q49" s="69" t="str">
        <f>IF('Analitika nastave'!AT48="DA",'Analitika nastave'!AO49+'Analitika nastave'!AP49+'Analitika nastave'!AQ49+'Analitika nastave'!AR49,IF(Q$7&gt;0,Q$7/Q$6*Q48,""))</f>
        <v/>
      </c>
      <c r="R49" s="242"/>
      <c r="S49" s="236"/>
      <c r="T49" s="117"/>
    </row>
    <row r="50" spans="1:20" x14ac:dyDescent="0.25">
      <c r="A50" s="239">
        <f>'Analitika nastave'!A50</f>
        <v>22</v>
      </c>
      <c r="B50" s="237" t="str">
        <f>'Analitika nastave'!B50</f>
        <v xml:space="preserve"> </v>
      </c>
      <c r="C50" s="239">
        <f>'Analitika nastave'!C50:C51</f>
        <v>0</v>
      </c>
      <c r="D50" s="65" t="str">
        <f>'Analitika nastave'!D50</f>
        <v>B</v>
      </c>
      <c r="E50" s="90">
        <f>IF('Analitika nastave'!J50="DA",'Analitika nastave'!E50+'Analitika nastave'!F50+'Analitika nastave'!G50+'Analitika nastave'!H50,0)</f>
        <v>0</v>
      </c>
      <c r="F50" s="241" t="str">
        <f>IF(OR('Analitika nastave'!J50:J51="DA",AND(E51&gt;=(E$7/2),E$7&gt;0)),"DA","NE")</f>
        <v>NE</v>
      </c>
      <c r="G50" s="90">
        <f>IF('Analitika nastave'!P50="DA",'Analitika nastave'!K50+'Analitika nastave'!L50+'Analitika nastave'!M50+'Analitika nastave'!N50,0)</f>
        <v>0</v>
      </c>
      <c r="H50" s="241" t="str">
        <f>IF(OR('Analitika nastave'!P50:P51="DA",AND(G51&gt;=(G$7/2),G$7&gt;0)),"DA","NE")</f>
        <v>NE</v>
      </c>
      <c r="I50" s="90">
        <f>IF('Analitika nastave'!V50="DA",'Analitika nastave'!Q50+'Analitika nastave'!R50+'Analitika nastave'!S50+'Analitika nastave'!T50,0)</f>
        <v>0</v>
      </c>
      <c r="J50" s="241" t="str">
        <f>IF(OR('Analitika nastave'!V50:V51="DA",AND(I51&gt;=(I$7/2),I$7&gt;0)),"DA","NE")</f>
        <v>NE</v>
      </c>
      <c r="K50" s="90">
        <f>IF('Analitika nastave'!AB50="DA",'Analitika nastave'!W50+'Analitika nastave'!X50+'Analitika nastave'!Y50+'Analitika nastave'!Z50,0)</f>
        <v>0</v>
      </c>
      <c r="L50" s="241" t="str">
        <f>IF(OR('Analitika nastave'!AB50:AB51="DA",AND(K51&gt;=(K$7/2),K$7&gt;0)),"DA","NE")</f>
        <v>NE</v>
      </c>
      <c r="M50" s="90">
        <f>IF('Analitika nastave'!AH50="DA",'Analitika nastave'!AC50+'Analitika nastave'!AD50+'Analitika nastave'!AE50+'Analitika nastave'!AF50,0)</f>
        <v>0</v>
      </c>
      <c r="N50" s="241" t="str">
        <f>IF(OR('Analitika nastave'!AH50:AH51="DA",AND(M51&gt;=(M$7/2),M$7&gt;0)),"DA","NE")</f>
        <v>NE</v>
      </c>
      <c r="O50" s="90">
        <f>IF('Analitika nastave'!AN50="DA",'Analitika nastave'!AI50+'Analitika nastave'!AJ50+'Analitika nastave'!AK50+'Analitika nastave'!AL50,0)</f>
        <v>0</v>
      </c>
      <c r="P50" s="241" t="str">
        <f>IF(OR('Analitika nastave'!AN50:AN51="DA",AND(O51&gt;=(O$7/2),O$7&gt;0)),"DA","NE")</f>
        <v>NE</v>
      </c>
      <c r="Q50" s="90">
        <f>IF('Analitika nastave'!AT50="DA",'Analitika nastave'!AO50+'Analitika nastave'!AP50+'Analitika nastave'!AQ50+'Analitika nastave'!AR50,0)</f>
        <v>0</v>
      </c>
      <c r="R50" s="241" t="str">
        <f>IF(OR('Analitika nastave'!AT50:AT51="DA",AND(Q51&gt;=(Q$7/2),Q$7&gt;0)),"DA","NE")</f>
        <v>NE</v>
      </c>
      <c r="S50" s="235">
        <f t="shared" ref="S50" si="40">IF(AND(R50="DA",P50="DA",N50="DA",L50="DA",J50="DA",H50="DA",F50="DA"),E51+G51+I51+K51+M51+O51+Q51,0)</f>
        <v>0</v>
      </c>
      <c r="T50" s="116" t="str">
        <f t="shared" ref="T50" si="41">IF(S50&lt;50, "NE",IF(S50&lt;60,2,IF(S50&lt;75,3,IF(S50&lt;90,4,5))))</f>
        <v>NE</v>
      </c>
    </row>
    <row r="51" spans="1:20" ht="15.75" thickBot="1" x14ac:dyDescent="0.3">
      <c r="A51" s="240"/>
      <c r="B51" s="238"/>
      <c r="C51" s="240"/>
      <c r="D51" s="62" t="str">
        <f>'Analitika nastave'!D51</f>
        <v>P</v>
      </c>
      <c r="E51" s="63" t="str">
        <f>IF('Analitika nastave'!J50="DA",'Analitika nastave'!E51+'Analitika nastave'!F51+'Analitika nastave'!G51+'Analitika nastave'!H51,IF(E$7&gt;0,E$7/E$6*E50,""))</f>
        <v/>
      </c>
      <c r="F51" s="242"/>
      <c r="G51" s="69" t="str">
        <f>IF('Analitika nastave'!P50="DA",'Analitika nastave'!K51+'Analitika nastave'!L51+'Analitika nastave'!M51+'Analitika nastave'!N51,IF(G$7&gt;0,G$7/G$6*G50,""))</f>
        <v/>
      </c>
      <c r="H51" s="242"/>
      <c r="I51" s="69" t="str">
        <f>IF('Analitika nastave'!V50="DA",'Analitika nastave'!Q51+'Analitika nastave'!R51+'Analitika nastave'!S51+'Analitika nastave'!T51,IF(I$7&gt;0,I$7/I$6*I50,""))</f>
        <v/>
      </c>
      <c r="J51" s="242"/>
      <c r="K51" s="69" t="str">
        <f>IF('Analitika nastave'!AB50="DA",'Analitika nastave'!W51+'Analitika nastave'!X51+'Analitika nastave'!Y51+'Analitika nastave'!Z51,IF(K$7&gt;0,K$7/K$6*K50,""))</f>
        <v/>
      </c>
      <c r="L51" s="242"/>
      <c r="M51" s="69" t="str">
        <f>IF('Analitika nastave'!AH50="DA",'Analitika nastave'!AC51+'Analitika nastave'!AD51+'Analitika nastave'!AE51+'Analitika nastave'!AF51,IF(M$7&gt;0,M$7/M$6*M50,""))</f>
        <v/>
      </c>
      <c r="N51" s="242"/>
      <c r="O51" s="69" t="str">
        <f>IF('Analitika nastave'!AN50="DA",'Analitika nastave'!AI51+'Analitika nastave'!AJ51+'Analitika nastave'!AK51+'Analitika nastave'!AL51,IF(O$7&gt;0,O$7/O$6*O50,""))</f>
        <v/>
      </c>
      <c r="P51" s="242"/>
      <c r="Q51" s="69" t="str">
        <f>IF('Analitika nastave'!AT50="DA",'Analitika nastave'!AO51+'Analitika nastave'!AP51+'Analitika nastave'!AQ51+'Analitika nastave'!AR51,IF(Q$7&gt;0,Q$7/Q$6*Q50,""))</f>
        <v/>
      </c>
      <c r="R51" s="242"/>
      <c r="S51" s="236"/>
      <c r="T51" s="117"/>
    </row>
    <row r="52" spans="1:20" x14ac:dyDescent="0.25">
      <c r="A52" s="239">
        <f>'Analitika nastave'!A52</f>
        <v>23</v>
      </c>
      <c r="B52" s="237" t="str">
        <f>'Analitika nastave'!B52</f>
        <v xml:space="preserve"> </v>
      </c>
      <c r="C52" s="239">
        <f>'Analitika nastave'!C52:C53</f>
        <v>0</v>
      </c>
      <c r="D52" s="65" t="str">
        <f>'Analitika nastave'!D52</f>
        <v>B</v>
      </c>
      <c r="E52" s="90">
        <f>IF('Analitika nastave'!J52="DA",'Analitika nastave'!E52+'Analitika nastave'!F52+'Analitika nastave'!G52+'Analitika nastave'!H52,0)</f>
        <v>0</v>
      </c>
      <c r="F52" s="241" t="str">
        <f>IF(OR('Analitika nastave'!J52:J53="DA",AND(E53&gt;=(E$7/2),E$7&gt;0)),"DA","NE")</f>
        <v>NE</v>
      </c>
      <c r="G52" s="90">
        <f>IF('Analitika nastave'!P52="DA",'Analitika nastave'!K52+'Analitika nastave'!L52+'Analitika nastave'!M52+'Analitika nastave'!N52,0)</f>
        <v>0</v>
      </c>
      <c r="H52" s="241" t="str">
        <f>IF(OR('Analitika nastave'!P52:P53="DA",AND(G53&gt;=(G$7/2),G$7&gt;0)),"DA","NE")</f>
        <v>NE</v>
      </c>
      <c r="I52" s="90">
        <f>IF('Analitika nastave'!V52="DA",'Analitika nastave'!Q52+'Analitika nastave'!R52+'Analitika nastave'!S52+'Analitika nastave'!T52,0)</f>
        <v>0</v>
      </c>
      <c r="J52" s="241" t="str">
        <f>IF(OR('Analitika nastave'!V52:V53="DA",AND(I53&gt;=(I$7/2),I$7&gt;0)),"DA","NE")</f>
        <v>NE</v>
      </c>
      <c r="K52" s="90">
        <f>IF('Analitika nastave'!AB52="DA",'Analitika nastave'!W52+'Analitika nastave'!X52+'Analitika nastave'!Y52+'Analitika nastave'!Z52,0)</f>
        <v>0</v>
      </c>
      <c r="L52" s="241" t="str">
        <f>IF(OR('Analitika nastave'!AB52:AB53="DA",AND(K53&gt;=(K$7/2),K$7&gt;0)),"DA","NE")</f>
        <v>NE</v>
      </c>
      <c r="M52" s="90">
        <f>IF('Analitika nastave'!AH52="DA",'Analitika nastave'!AC52+'Analitika nastave'!AD52+'Analitika nastave'!AE52+'Analitika nastave'!AF52,0)</f>
        <v>0</v>
      </c>
      <c r="N52" s="241" t="str">
        <f>IF(OR('Analitika nastave'!AH52:AH53="DA",AND(M53&gt;=(M$7/2),M$7&gt;0)),"DA","NE")</f>
        <v>NE</v>
      </c>
      <c r="O52" s="90">
        <f>IF('Analitika nastave'!AN52="DA",'Analitika nastave'!AI52+'Analitika nastave'!AJ52+'Analitika nastave'!AK52+'Analitika nastave'!AL52,0)</f>
        <v>0</v>
      </c>
      <c r="P52" s="241" t="str">
        <f>IF(OR('Analitika nastave'!AN52:AN53="DA",AND(O53&gt;=(O$7/2),O$7&gt;0)),"DA","NE")</f>
        <v>NE</v>
      </c>
      <c r="Q52" s="90">
        <f>IF('Analitika nastave'!AT52="DA",'Analitika nastave'!AO52+'Analitika nastave'!AP52+'Analitika nastave'!AQ52+'Analitika nastave'!AR52,0)</f>
        <v>0</v>
      </c>
      <c r="R52" s="241" t="str">
        <f>IF(OR('Analitika nastave'!AT52:AT53="DA",AND(Q53&gt;=(Q$7/2),Q$7&gt;0)),"DA","NE")</f>
        <v>NE</v>
      </c>
      <c r="S52" s="235">
        <f t="shared" ref="S52" si="42">IF(AND(R52="DA",P52="DA",N52="DA",L52="DA",J52="DA",H52="DA",F52="DA"),E53+G53+I53+K53+M53+O53+Q53,0)</f>
        <v>0</v>
      </c>
      <c r="T52" s="116" t="str">
        <f t="shared" ref="T52" si="43">IF(S52&lt;50, "NE",IF(S52&lt;60,2,IF(S52&lt;75,3,IF(S52&lt;90,4,5))))</f>
        <v>NE</v>
      </c>
    </row>
    <row r="53" spans="1:20" ht="15.75" thickBot="1" x14ac:dyDescent="0.3">
      <c r="A53" s="240"/>
      <c r="B53" s="238"/>
      <c r="C53" s="240"/>
      <c r="D53" s="62" t="str">
        <f>'Analitika nastave'!D53</f>
        <v>P</v>
      </c>
      <c r="E53" s="63" t="str">
        <f>IF('Analitika nastave'!J52="DA",'Analitika nastave'!E53+'Analitika nastave'!F53+'Analitika nastave'!G53+'Analitika nastave'!H53,IF(E$7&gt;0,E$7/E$6*E52,""))</f>
        <v/>
      </c>
      <c r="F53" s="242"/>
      <c r="G53" s="69" t="str">
        <f>IF('Analitika nastave'!P52="DA",'Analitika nastave'!K53+'Analitika nastave'!L53+'Analitika nastave'!M53+'Analitika nastave'!N53,IF(G$7&gt;0,G$7/G$6*G52,""))</f>
        <v/>
      </c>
      <c r="H53" s="242"/>
      <c r="I53" s="69" t="str">
        <f>IF('Analitika nastave'!V52="DA",'Analitika nastave'!Q53+'Analitika nastave'!R53+'Analitika nastave'!S53+'Analitika nastave'!T53,IF(I$7&gt;0,I$7/I$6*I52,""))</f>
        <v/>
      </c>
      <c r="J53" s="242"/>
      <c r="K53" s="69" t="str">
        <f>IF('Analitika nastave'!AB52="DA",'Analitika nastave'!W53+'Analitika nastave'!X53+'Analitika nastave'!Y53+'Analitika nastave'!Z53,IF(K$7&gt;0,K$7/K$6*K52,""))</f>
        <v/>
      </c>
      <c r="L53" s="242"/>
      <c r="M53" s="69" t="str">
        <f>IF('Analitika nastave'!AH52="DA",'Analitika nastave'!AC53+'Analitika nastave'!AD53+'Analitika nastave'!AE53+'Analitika nastave'!AF53,IF(M$7&gt;0,M$7/M$6*M52,""))</f>
        <v/>
      </c>
      <c r="N53" s="242"/>
      <c r="O53" s="69" t="str">
        <f>IF('Analitika nastave'!AN52="DA",'Analitika nastave'!AI53+'Analitika nastave'!AJ53+'Analitika nastave'!AK53+'Analitika nastave'!AL53,IF(O$7&gt;0,O$7/O$6*O52,""))</f>
        <v/>
      </c>
      <c r="P53" s="242"/>
      <c r="Q53" s="69" t="str">
        <f>IF('Analitika nastave'!AT52="DA",'Analitika nastave'!AO53+'Analitika nastave'!AP53+'Analitika nastave'!AQ53+'Analitika nastave'!AR53,IF(Q$7&gt;0,Q$7/Q$6*Q52,""))</f>
        <v/>
      </c>
      <c r="R53" s="242"/>
      <c r="S53" s="236"/>
      <c r="T53" s="117"/>
    </row>
    <row r="54" spans="1:20" x14ac:dyDescent="0.25">
      <c r="A54" s="239">
        <f>'Analitika nastave'!A54</f>
        <v>24</v>
      </c>
      <c r="B54" s="237" t="str">
        <f>'Analitika nastave'!B54</f>
        <v xml:space="preserve"> </v>
      </c>
      <c r="C54" s="239">
        <f>'Analitika nastave'!C54:C55</f>
        <v>0</v>
      </c>
      <c r="D54" s="65" t="str">
        <f>'Analitika nastave'!D54</f>
        <v>B</v>
      </c>
      <c r="E54" s="90">
        <f>IF('Analitika nastave'!J54="DA",'Analitika nastave'!E54+'Analitika nastave'!F54+'Analitika nastave'!G54+'Analitika nastave'!H54,0)</f>
        <v>0</v>
      </c>
      <c r="F54" s="241" t="str">
        <f>IF(OR('Analitika nastave'!J54:J55="DA",AND(E55&gt;=(E$7/2),E$7&gt;0)),"DA","NE")</f>
        <v>NE</v>
      </c>
      <c r="G54" s="90">
        <f>IF('Analitika nastave'!P54="DA",'Analitika nastave'!K54+'Analitika nastave'!L54+'Analitika nastave'!M54+'Analitika nastave'!N54,0)</f>
        <v>0</v>
      </c>
      <c r="H54" s="241" t="str">
        <f>IF(OR('Analitika nastave'!P54:P55="DA",AND(G55&gt;=(G$7/2),G$7&gt;0)),"DA","NE")</f>
        <v>NE</v>
      </c>
      <c r="I54" s="90">
        <f>IF('Analitika nastave'!V54="DA",'Analitika nastave'!Q54+'Analitika nastave'!R54+'Analitika nastave'!S54+'Analitika nastave'!T54,0)</f>
        <v>0</v>
      </c>
      <c r="J54" s="241" t="str">
        <f>IF(OR('Analitika nastave'!V54:V55="DA",AND(I55&gt;=(I$7/2),I$7&gt;0)),"DA","NE")</f>
        <v>NE</v>
      </c>
      <c r="K54" s="90">
        <f>IF('Analitika nastave'!AB54="DA",'Analitika nastave'!W54+'Analitika nastave'!X54+'Analitika nastave'!Y54+'Analitika nastave'!Z54,0)</f>
        <v>0</v>
      </c>
      <c r="L54" s="241" t="str">
        <f>IF(OR('Analitika nastave'!AB54:AB55="DA",AND(K55&gt;=(K$7/2),K$7&gt;0)),"DA","NE")</f>
        <v>NE</v>
      </c>
      <c r="M54" s="90">
        <f>IF('Analitika nastave'!AH54="DA",'Analitika nastave'!AC54+'Analitika nastave'!AD54+'Analitika nastave'!AE54+'Analitika nastave'!AF54,0)</f>
        <v>0</v>
      </c>
      <c r="N54" s="241" t="str">
        <f>IF(OR('Analitika nastave'!AH54:AH55="DA",AND(M55&gt;=(M$7/2),M$7&gt;0)),"DA","NE")</f>
        <v>NE</v>
      </c>
      <c r="O54" s="90">
        <f>IF('Analitika nastave'!AN54="DA",'Analitika nastave'!AI54+'Analitika nastave'!AJ54+'Analitika nastave'!AK54+'Analitika nastave'!AL54,0)</f>
        <v>0</v>
      </c>
      <c r="P54" s="241" t="str">
        <f>IF(OR('Analitika nastave'!AN54:AN55="DA",AND(O55&gt;=(O$7/2),O$7&gt;0)),"DA","NE")</f>
        <v>NE</v>
      </c>
      <c r="Q54" s="90">
        <f>IF('Analitika nastave'!AT54="DA",'Analitika nastave'!AO54+'Analitika nastave'!AP54+'Analitika nastave'!AQ54+'Analitika nastave'!AR54,0)</f>
        <v>0</v>
      </c>
      <c r="R54" s="241" t="str">
        <f>IF(OR('Analitika nastave'!AT54:AT55="DA",AND(Q55&gt;=(Q$7/2),Q$7&gt;0)),"DA","NE")</f>
        <v>NE</v>
      </c>
      <c r="S54" s="235">
        <f t="shared" ref="S54" si="44">IF(AND(R54="DA",P54="DA",N54="DA",L54="DA",J54="DA",H54="DA",F54="DA"),E55+G55+I55+K55+M55+O55+Q55,0)</f>
        <v>0</v>
      </c>
      <c r="T54" s="116" t="str">
        <f t="shared" ref="T54" si="45">IF(S54&lt;50, "NE",IF(S54&lt;60,2,IF(S54&lt;75,3,IF(S54&lt;90,4,5))))</f>
        <v>NE</v>
      </c>
    </row>
    <row r="55" spans="1:20" ht="15.75" thickBot="1" x14ac:dyDescent="0.3">
      <c r="A55" s="240"/>
      <c r="B55" s="238"/>
      <c r="C55" s="240"/>
      <c r="D55" s="62" t="str">
        <f>'Analitika nastave'!D55</f>
        <v>P</v>
      </c>
      <c r="E55" s="63" t="str">
        <f>IF('Analitika nastave'!J54="DA",'Analitika nastave'!E55+'Analitika nastave'!F55+'Analitika nastave'!G55+'Analitika nastave'!H55,IF(E$7&gt;0,E$7/E$6*E54,""))</f>
        <v/>
      </c>
      <c r="F55" s="242"/>
      <c r="G55" s="69" t="str">
        <f>IF('Analitika nastave'!P54="DA",'Analitika nastave'!K55+'Analitika nastave'!L55+'Analitika nastave'!M55+'Analitika nastave'!N55,IF(G$7&gt;0,G$7/G$6*G54,""))</f>
        <v/>
      </c>
      <c r="H55" s="242"/>
      <c r="I55" s="69" t="str">
        <f>IF('Analitika nastave'!V54="DA",'Analitika nastave'!Q55+'Analitika nastave'!R55+'Analitika nastave'!S55+'Analitika nastave'!T55,IF(I$7&gt;0,I$7/I$6*I54,""))</f>
        <v/>
      </c>
      <c r="J55" s="242"/>
      <c r="K55" s="69" t="str">
        <f>IF('Analitika nastave'!AB54="DA",'Analitika nastave'!W55+'Analitika nastave'!X55+'Analitika nastave'!Y55+'Analitika nastave'!Z55,IF(K$7&gt;0,K$7/K$6*K54,""))</f>
        <v/>
      </c>
      <c r="L55" s="242"/>
      <c r="M55" s="69" t="str">
        <f>IF('Analitika nastave'!AH54="DA",'Analitika nastave'!AC55+'Analitika nastave'!AD55+'Analitika nastave'!AE55+'Analitika nastave'!AF55,IF(M$7&gt;0,M$7/M$6*M54,""))</f>
        <v/>
      </c>
      <c r="N55" s="242"/>
      <c r="O55" s="69" t="str">
        <f>IF('Analitika nastave'!AN54="DA",'Analitika nastave'!AI55+'Analitika nastave'!AJ55+'Analitika nastave'!AK55+'Analitika nastave'!AL55,IF(O$7&gt;0,O$7/O$6*O54,""))</f>
        <v/>
      </c>
      <c r="P55" s="242"/>
      <c r="Q55" s="69" t="str">
        <f>IF('Analitika nastave'!AT54="DA",'Analitika nastave'!AO55+'Analitika nastave'!AP55+'Analitika nastave'!AQ55+'Analitika nastave'!AR55,IF(Q$7&gt;0,Q$7/Q$6*Q54,""))</f>
        <v/>
      </c>
      <c r="R55" s="242"/>
      <c r="S55" s="236"/>
      <c r="T55" s="117"/>
    </row>
    <row r="56" spans="1:20" x14ac:dyDescent="0.25">
      <c r="A56" s="239">
        <f>'Analitika nastave'!A56</f>
        <v>25</v>
      </c>
      <c r="B56" s="237" t="str">
        <f>'Analitika nastave'!B56</f>
        <v xml:space="preserve"> </v>
      </c>
      <c r="C56" s="239">
        <f>'Analitika nastave'!C56:C57</f>
        <v>0</v>
      </c>
      <c r="D56" s="65" t="str">
        <f>'Analitika nastave'!D56</f>
        <v>B</v>
      </c>
      <c r="E56" s="90">
        <f>IF('Analitika nastave'!J56="DA",'Analitika nastave'!E56+'Analitika nastave'!F56+'Analitika nastave'!G56+'Analitika nastave'!H56,0)</f>
        <v>0</v>
      </c>
      <c r="F56" s="241" t="str">
        <f>IF(OR('Analitika nastave'!J56:J57="DA",AND(E57&gt;=(E$7/2),E$7&gt;0)),"DA","NE")</f>
        <v>NE</v>
      </c>
      <c r="G56" s="90">
        <f>IF('Analitika nastave'!P56="DA",'Analitika nastave'!K56+'Analitika nastave'!L56+'Analitika nastave'!M56+'Analitika nastave'!N56,0)</f>
        <v>0</v>
      </c>
      <c r="H56" s="241" t="str">
        <f>IF(OR('Analitika nastave'!P56:P57="DA",AND(G57&gt;=(G$7/2),G$7&gt;0)),"DA","NE")</f>
        <v>NE</v>
      </c>
      <c r="I56" s="90">
        <f>IF('Analitika nastave'!V56="DA",'Analitika nastave'!Q56+'Analitika nastave'!R56+'Analitika nastave'!S56+'Analitika nastave'!T56,0)</f>
        <v>0</v>
      </c>
      <c r="J56" s="241" t="str">
        <f>IF(OR('Analitika nastave'!V56:V57="DA",AND(I57&gt;=(I$7/2),I$7&gt;0)),"DA","NE")</f>
        <v>NE</v>
      </c>
      <c r="K56" s="90">
        <f>IF('Analitika nastave'!AB56="DA",'Analitika nastave'!W56+'Analitika nastave'!X56+'Analitika nastave'!Y56+'Analitika nastave'!Z56,0)</f>
        <v>0</v>
      </c>
      <c r="L56" s="241" t="str">
        <f>IF(OR('Analitika nastave'!AB56:AB57="DA",AND(K57&gt;=(K$7/2),K$7&gt;0)),"DA","NE")</f>
        <v>NE</v>
      </c>
      <c r="M56" s="90">
        <f>IF('Analitika nastave'!AH56="DA",'Analitika nastave'!AC56+'Analitika nastave'!AD56+'Analitika nastave'!AE56+'Analitika nastave'!AF56,0)</f>
        <v>0</v>
      </c>
      <c r="N56" s="241" t="str">
        <f>IF(OR('Analitika nastave'!AH56:AH57="DA",AND(M57&gt;=(M$7/2),M$7&gt;0)),"DA","NE")</f>
        <v>NE</v>
      </c>
      <c r="O56" s="90">
        <f>IF('Analitika nastave'!AN56="DA",'Analitika nastave'!AI56+'Analitika nastave'!AJ56+'Analitika nastave'!AK56+'Analitika nastave'!AL56,0)</f>
        <v>0</v>
      </c>
      <c r="P56" s="241" t="str">
        <f>IF(OR('Analitika nastave'!AN56:AN57="DA",AND(O57&gt;=(O$7/2),O$7&gt;0)),"DA","NE")</f>
        <v>NE</v>
      </c>
      <c r="Q56" s="90">
        <f>IF('Analitika nastave'!AT56="DA",'Analitika nastave'!AO56+'Analitika nastave'!AP56+'Analitika nastave'!AQ56+'Analitika nastave'!AR56,0)</f>
        <v>0</v>
      </c>
      <c r="R56" s="241" t="str">
        <f>IF(OR('Analitika nastave'!AT56:AT57="DA",AND(Q57&gt;=(Q$7/2),Q$7&gt;0)),"DA","NE")</f>
        <v>NE</v>
      </c>
      <c r="S56" s="235">
        <f t="shared" ref="S56" si="46">IF(AND(R56="DA",P56="DA",N56="DA",L56="DA",J56="DA",H56="DA",F56="DA"),E57+G57+I57+K57+M57+O57+Q57,0)</f>
        <v>0</v>
      </c>
      <c r="T56" s="116" t="str">
        <f t="shared" ref="T56" si="47">IF(S56&lt;50, "NE",IF(S56&lt;60,2,IF(S56&lt;75,3,IF(S56&lt;90,4,5))))</f>
        <v>NE</v>
      </c>
    </row>
    <row r="57" spans="1:20" ht="15.75" thickBot="1" x14ac:dyDescent="0.3">
      <c r="A57" s="240"/>
      <c r="B57" s="238"/>
      <c r="C57" s="240"/>
      <c r="D57" s="62" t="str">
        <f>'Analitika nastave'!D57</f>
        <v>P</v>
      </c>
      <c r="E57" s="63" t="str">
        <f>IF('Analitika nastave'!J56="DA",'Analitika nastave'!E57+'Analitika nastave'!F57+'Analitika nastave'!G57+'Analitika nastave'!H57,IF(E$7&gt;0,E$7/E$6*E56,""))</f>
        <v/>
      </c>
      <c r="F57" s="242"/>
      <c r="G57" s="69" t="str">
        <f>IF('Analitika nastave'!P56="DA",'Analitika nastave'!K57+'Analitika nastave'!L57+'Analitika nastave'!M57+'Analitika nastave'!N57,IF(G$7&gt;0,G$7/G$6*G56,""))</f>
        <v/>
      </c>
      <c r="H57" s="242"/>
      <c r="I57" s="69" t="str">
        <f>IF('Analitika nastave'!V56="DA",'Analitika nastave'!Q57+'Analitika nastave'!R57+'Analitika nastave'!S57+'Analitika nastave'!T57,IF(I$7&gt;0,I$7/I$6*I56,""))</f>
        <v/>
      </c>
      <c r="J57" s="242"/>
      <c r="K57" s="69" t="str">
        <f>IF('Analitika nastave'!AB56="DA",'Analitika nastave'!W57+'Analitika nastave'!X57+'Analitika nastave'!Y57+'Analitika nastave'!Z57,IF(K$7&gt;0,K$7/K$6*K56,""))</f>
        <v/>
      </c>
      <c r="L57" s="242"/>
      <c r="M57" s="69" t="str">
        <f>IF('Analitika nastave'!AH56="DA",'Analitika nastave'!AC57+'Analitika nastave'!AD57+'Analitika nastave'!AE57+'Analitika nastave'!AF57,IF(M$7&gt;0,M$7/M$6*M56,""))</f>
        <v/>
      </c>
      <c r="N57" s="242"/>
      <c r="O57" s="69" t="str">
        <f>IF('Analitika nastave'!AN56="DA",'Analitika nastave'!AI57+'Analitika nastave'!AJ57+'Analitika nastave'!AK57+'Analitika nastave'!AL57,IF(O$7&gt;0,O$7/O$6*O56,""))</f>
        <v/>
      </c>
      <c r="P57" s="242"/>
      <c r="Q57" s="69" t="str">
        <f>IF('Analitika nastave'!AT56="DA",'Analitika nastave'!AO57+'Analitika nastave'!AP57+'Analitika nastave'!AQ57+'Analitika nastave'!AR57,IF(Q$7&gt;0,Q$7/Q$6*Q56,""))</f>
        <v/>
      </c>
      <c r="R57" s="242"/>
      <c r="S57" s="236"/>
      <c r="T57" s="117"/>
    </row>
    <row r="58" spans="1:20" x14ac:dyDescent="0.25">
      <c r="A58" s="239">
        <f>'Analitika nastave'!A58</f>
        <v>26</v>
      </c>
      <c r="B58" s="237" t="str">
        <f>'Analitika nastave'!B58</f>
        <v xml:space="preserve"> </v>
      </c>
      <c r="C58" s="239">
        <f>'Analitika nastave'!C58:C59</f>
        <v>0</v>
      </c>
      <c r="D58" s="65" t="str">
        <f>'Analitika nastave'!D58</f>
        <v>B</v>
      </c>
      <c r="E58" s="90">
        <f>IF('Analitika nastave'!J58="DA",'Analitika nastave'!E58+'Analitika nastave'!F58+'Analitika nastave'!G58+'Analitika nastave'!H58,0)</f>
        <v>0</v>
      </c>
      <c r="F58" s="241" t="str">
        <f>IF(OR('Analitika nastave'!J58:J59="DA",AND(E59&gt;=(E$7/2),E$7&gt;0)),"DA","NE")</f>
        <v>NE</v>
      </c>
      <c r="G58" s="90">
        <f>IF('Analitika nastave'!P58="DA",'Analitika nastave'!K58+'Analitika nastave'!L58+'Analitika nastave'!M58+'Analitika nastave'!N58,0)</f>
        <v>0</v>
      </c>
      <c r="H58" s="241" t="str">
        <f>IF(OR('Analitika nastave'!P58:P59="DA",AND(G59&gt;=(G$7/2),G$7&gt;0)),"DA","NE")</f>
        <v>NE</v>
      </c>
      <c r="I58" s="90">
        <f>IF('Analitika nastave'!V58="DA",'Analitika nastave'!Q58+'Analitika nastave'!R58+'Analitika nastave'!S58+'Analitika nastave'!T58,0)</f>
        <v>0</v>
      </c>
      <c r="J58" s="241" t="str">
        <f>IF(OR('Analitika nastave'!V58:V59="DA",AND(I59&gt;=(I$7/2),I$7&gt;0)),"DA","NE")</f>
        <v>NE</v>
      </c>
      <c r="K58" s="90">
        <f>IF('Analitika nastave'!AB58="DA",'Analitika nastave'!W58+'Analitika nastave'!X58+'Analitika nastave'!Y58+'Analitika nastave'!Z58,0)</f>
        <v>0</v>
      </c>
      <c r="L58" s="241" t="str">
        <f>IF(OR('Analitika nastave'!AB58:AB59="DA",AND(K59&gt;=(K$7/2),K$7&gt;0)),"DA","NE")</f>
        <v>NE</v>
      </c>
      <c r="M58" s="90">
        <f>IF('Analitika nastave'!AH58="DA",'Analitika nastave'!AC58+'Analitika nastave'!AD58+'Analitika nastave'!AE58+'Analitika nastave'!AF58,0)</f>
        <v>0</v>
      </c>
      <c r="N58" s="241" t="str">
        <f>IF(OR('Analitika nastave'!AH58:AH59="DA",AND(M59&gt;=(M$7/2),M$7&gt;0)),"DA","NE")</f>
        <v>NE</v>
      </c>
      <c r="O58" s="90">
        <f>IF('Analitika nastave'!AN58="DA",'Analitika nastave'!AI58+'Analitika nastave'!AJ58+'Analitika nastave'!AK58+'Analitika nastave'!AL58,0)</f>
        <v>0</v>
      </c>
      <c r="P58" s="241" t="str">
        <f>IF(OR('Analitika nastave'!AN58:AN59="DA",AND(O59&gt;=(O$7/2),O$7&gt;0)),"DA","NE")</f>
        <v>NE</v>
      </c>
      <c r="Q58" s="90">
        <f>IF('Analitika nastave'!AT58="DA",'Analitika nastave'!AO58+'Analitika nastave'!AP58+'Analitika nastave'!AQ58+'Analitika nastave'!AR58,0)</f>
        <v>0</v>
      </c>
      <c r="R58" s="241" t="str">
        <f>IF(OR('Analitika nastave'!AT58:AT59="DA",AND(Q59&gt;=(Q$7/2),Q$7&gt;0)),"DA","NE")</f>
        <v>NE</v>
      </c>
      <c r="S58" s="235">
        <f t="shared" ref="S58" si="48">IF(AND(R58="DA",P58="DA",N58="DA",L58="DA",J58="DA",H58="DA",F58="DA"),E59+G59+I59+K59+M59+O59+Q59,0)</f>
        <v>0</v>
      </c>
      <c r="T58" s="116" t="str">
        <f t="shared" ref="T58" si="49">IF(S58&lt;50, "NE",IF(S58&lt;60,2,IF(S58&lt;75,3,IF(S58&lt;90,4,5))))</f>
        <v>NE</v>
      </c>
    </row>
    <row r="59" spans="1:20" ht="15.75" thickBot="1" x14ac:dyDescent="0.3">
      <c r="A59" s="240"/>
      <c r="B59" s="238"/>
      <c r="C59" s="240"/>
      <c r="D59" s="62" t="str">
        <f>'Analitika nastave'!D59</f>
        <v>P</v>
      </c>
      <c r="E59" s="63" t="str">
        <f>IF('Analitika nastave'!J58="DA",'Analitika nastave'!E59+'Analitika nastave'!F59+'Analitika nastave'!G59+'Analitika nastave'!H59,IF(E$7&gt;0,E$7/E$6*E58,""))</f>
        <v/>
      </c>
      <c r="F59" s="242"/>
      <c r="G59" s="69" t="str">
        <f>IF('Analitika nastave'!P58="DA",'Analitika nastave'!K59+'Analitika nastave'!L59+'Analitika nastave'!M59+'Analitika nastave'!N59,IF(G$7&gt;0,G$7/G$6*G58,""))</f>
        <v/>
      </c>
      <c r="H59" s="242"/>
      <c r="I59" s="69" t="str">
        <f>IF('Analitika nastave'!V58="DA",'Analitika nastave'!Q59+'Analitika nastave'!R59+'Analitika nastave'!S59+'Analitika nastave'!T59,IF(I$7&gt;0,I$7/I$6*I58,""))</f>
        <v/>
      </c>
      <c r="J59" s="242"/>
      <c r="K59" s="69" t="str">
        <f>IF('Analitika nastave'!AB58="DA",'Analitika nastave'!W59+'Analitika nastave'!X59+'Analitika nastave'!Y59+'Analitika nastave'!Z59,IF(K$7&gt;0,K$7/K$6*K58,""))</f>
        <v/>
      </c>
      <c r="L59" s="242"/>
      <c r="M59" s="69" t="str">
        <f>IF('Analitika nastave'!AH58="DA",'Analitika nastave'!AC59+'Analitika nastave'!AD59+'Analitika nastave'!AE59+'Analitika nastave'!AF59,IF(M$7&gt;0,M$7/M$6*M58,""))</f>
        <v/>
      </c>
      <c r="N59" s="242"/>
      <c r="O59" s="69" t="str">
        <f>IF('Analitika nastave'!AN58="DA",'Analitika nastave'!AI59+'Analitika nastave'!AJ59+'Analitika nastave'!AK59+'Analitika nastave'!AL59,IF(O$7&gt;0,O$7/O$6*O58,""))</f>
        <v/>
      </c>
      <c r="P59" s="242"/>
      <c r="Q59" s="69" t="str">
        <f>IF('Analitika nastave'!AT58="DA",'Analitika nastave'!AO59+'Analitika nastave'!AP59+'Analitika nastave'!AQ59+'Analitika nastave'!AR59,IF(Q$7&gt;0,Q$7/Q$6*Q58,""))</f>
        <v/>
      </c>
      <c r="R59" s="242"/>
      <c r="S59" s="236"/>
      <c r="T59" s="117"/>
    </row>
    <row r="60" spans="1:20" x14ac:dyDescent="0.25">
      <c r="A60" s="239">
        <f>'Analitika nastave'!A60</f>
        <v>27</v>
      </c>
      <c r="B60" s="237" t="str">
        <f>'Analitika nastave'!B60</f>
        <v xml:space="preserve"> </v>
      </c>
      <c r="C60" s="239">
        <f>'Analitika nastave'!C60:C61</f>
        <v>0</v>
      </c>
      <c r="D60" s="65" t="str">
        <f>'Analitika nastave'!D60</f>
        <v>B</v>
      </c>
      <c r="E60" s="90">
        <f>IF('Analitika nastave'!J60="DA",'Analitika nastave'!E60+'Analitika nastave'!F60+'Analitika nastave'!G60+'Analitika nastave'!H60,0)</f>
        <v>0</v>
      </c>
      <c r="F60" s="241" t="str">
        <f>IF(OR('Analitika nastave'!J60:J61="DA",AND(E61&gt;=(E$7/2),E$7&gt;0)),"DA","NE")</f>
        <v>NE</v>
      </c>
      <c r="G60" s="90">
        <f>IF('Analitika nastave'!P60="DA",'Analitika nastave'!K60+'Analitika nastave'!L60+'Analitika nastave'!M60+'Analitika nastave'!N60,0)</f>
        <v>0</v>
      </c>
      <c r="H60" s="241" t="str">
        <f>IF(OR('Analitika nastave'!P60:P61="DA",AND(G61&gt;=(G$7/2),G$7&gt;0)),"DA","NE")</f>
        <v>NE</v>
      </c>
      <c r="I60" s="90">
        <f>IF('Analitika nastave'!V60="DA",'Analitika nastave'!Q60+'Analitika nastave'!R60+'Analitika nastave'!S60+'Analitika nastave'!T60,0)</f>
        <v>0</v>
      </c>
      <c r="J60" s="241" t="str">
        <f>IF(OR('Analitika nastave'!V60:V61="DA",AND(I61&gt;=(I$7/2),I$7&gt;0)),"DA","NE")</f>
        <v>NE</v>
      </c>
      <c r="K60" s="90">
        <f>IF('Analitika nastave'!AB60="DA",'Analitika nastave'!W60+'Analitika nastave'!X60+'Analitika nastave'!Y60+'Analitika nastave'!Z60,0)</f>
        <v>0</v>
      </c>
      <c r="L60" s="241" t="str">
        <f>IF(OR('Analitika nastave'!AB60:AB61="DA",AND(K61&gt;=(K$7/2),K$7&gt;0)),"DA","NE")</f>
        <v>NE</v>
      </c>
      <c r="M60" s="90">
        <f>IF('Analitika nastave'!AH60="DA",'Analitika nastave'!AC60+'Analitika nastave'!AD60+'Analitika nastave'!AE60+'Analitika nastave'!AF60,0)</f>
        <v>0</v>
      </c>
      <c r="N60" s="241" t="str">
        <f>IF(OR('Analitika nastave'!AH60:AH61="DA",AND(M61&gt;=(M$7/2),M$7&gt;0)),"DA","NE")</f>
        <v>NE</v>
      </c>
      <c r="O60" s="90">
        <f>IF('Analitika nastave'!AN60="DA",'Analitika nastave'!AI60+'Analitika nastave'!AJ60+'Analitika nastave'!AK60+'Analitika nastave'!AL60,0)</f>
        <v>0</v>
      </c>
      <c r="P60" s="241" t="str">
        <f>IF(OR('Analitika nastave'!AN60:AN61="DA",AND(O61&gt;=(O$7/2),O$7&gt;0)),"DA","NE")</f>
        <v>NE</v>
      </c>
      <c r="Q60" s="90">
        <f>IF('Analitika nastave'!AT60="DA",'Analitika nastave'!AO60+'Analitika nastave'!AP60+'Analitika nastave'!AQ60+'Analitika nastave'!AR60,0)</f>
        <v>0</v>
      </c>
      <c r="R60" s="241" t="str">
        <f>IF(OR('Analitika nastave'!AT60:AT61="DA",AND(Q61&gt;=(Q$7/2),Q$7&gt;0)),"DA","NE")</f>
        <v>NE</v>
      </c>
      <c r="S60" s="235">
        <f t="shared" ref="S60" si="50">IF(AND(R60="DA",P60="DA",N60="DA",L60="DA",J60="DA",H60="DA",F60="DA"),E61+G61+I61+K61+M61+O61+Q61,0)</f>
        <v>0</v>
      </c>
      <c r="T60" s="116" t="str">
        <f t="shared" ref="T60" si="51">IF(S60&lt;50, "NE",IF(S60&lt;60,2,IF(S60&lt;75,3,IF(S60&lt;90,4,5))))</f>
        <v>NE</v>
      </c>
    </row>
    <row r="61" spans="1:20" ht="15.75" thickBot="1" x14ac:dyDescent="0.3">
      <c r="A61" s="240"/>
      <c r="B61" s="238"/>
      <c r="C61" s="240"/>
      <c r="D61" s="62" t="str">
        <f>'Analitika nastave'!D61</f>
        <v>P</v>
      </c>
      <c r="E61" s="63" t="str">
        <f>IF('Analitika nastave'!J60="DA",'Analitika nastave'!E61+'Analitika nastave'!F61+'Analitika nastave'!G61+'Analitika nastave'!H61,IF(E$7&gt;0,E$7/E$6*E60,""))</f>
        <v/>
      </c>
      <c r="F61" s="242"/>
      <c r="G61" s="69" t="str">
        <f>IF('Analitika nastave'!P60="DA",'Analitika nastave'!K61+'Analitika nastave'!L61+'Analitika nastave'!M61+'Analitika nastave'!N61,IF(G$7&gt;0,G$7/G$6*G60,""))</f>
        <v/>
      </c>
      <c r="H61" s="242"/>
      <c r="I61" s="69" t="str">
        <f>IF('Analitika nastave'!V60="DA",'Analitika nastave'!Q61+'Analitika nastave'!R61+'Analitika nastave'!S61+'Analitika nastave'!T61,IF(I$7&gt;0,I$7/I$6*I60,""))</f>
        <v/>
      </c>
      <c r="J61" s="242"/>
      <c r="K61" s="69" t="str">
        <f>IF('Analitika nastave'!AB60="DA",'Analitika nastave'!W61+'Analitika nastave'!X61+'Analitika nastave'!Y61+'Analitika nastave'!Z61,IF(K$7&gt;0,K$7/K$6*K60,""))</f>
        <v/>
      </c>
      <c r="L61" s="242"/>
      <c r="M61" s="69" t="str">
        <f>IF('Analitika nastave'!AH60="DA",'Analitika nastave'!AC61+'Analitika nastave'!AD61+'Analitika nastave'!AE61+'Analitika nastave'!AF61,IF(M$7&gt;0,M$7/M$6*M60,""))</f>
        <v/>
      </c>
      <c r="N61" s="242"/>
      <c r="O61" s="69" t="str">
        <f>IF('Analitika nastave'!AN60="DA",'Analitika nastave'!AI61+'Analitika nastave'!AJ61+'Analitika nastave'!AK61+'Analitika nastave'!AL61,IF(O$7&gt;0,O$7/O$6*O60,""))</f>
        <v/>
      </c>
      <c r="P61" s="242"/>
      <c r="Q61" s="69" t="str">
        <f>IF('Analitika nastave'!AT60="DA",'Analitika nastave'!AO61+'Analitika nastave'!AP61+'Analitika nastave'!AQ61+'Analitika nastave'!AR61,IF(Q$7&gt;0,Q$7/Q$6*Q60,""))</f>
        <v/>
      </c>
      <c r="R61" s="242"/>
      <c r="S61" s="236"/>
      <c r="T61" s="117"/>
    </row>
    <row r="62" spans="1:20" x14ac:dyDescent="0.25">
      <c r="A62" s="239">
        <f>'Analitika nastave'!A62</f>
        <v>28</v>
      </c>
      <c r="B62" s="237" t="str">
        <f>'Analitika nastave'!B62</f>
        <v xml:space="preserve"> </v>
      </c>
      <c r="C62" s="239">
        <f>'Analitika nastave'!C62:C63</f>
        <v>0</v>
      </c>
      <c r="D62" s="65" t="str">
        <f>'Analitika nastave'!D62</f>
        <v>B</v>
      </c>
      <c r="E62" s="90">
        <f>IF('Analitika nastave'!J62="DA",'Analitika nastave'!E62+'Analitika nastave'!F62+'Analitika nastave'!G62+'Analitika nastave'!H62,0)</f>
        <v>0</v>
      </c>
      <c r="F62" s="241" t="str">
        <f>IF(OR('Analitika nastave'!J62:J63="DA",AND(E63&gt;=(E$7/2),E$7&gt;0)),"DA","NE")</f>
        <v>NE</v>
      </c>
      <c r="G62" s="90">
        <f>IF('Analitika nastave'!P62="DA",'Analitika nastave'!K62+'Analitika nastave'!L62+'Analitika nastave'!M62+'Analitika nastave'!N62,0)</f>
        <v>0</v>
      </c>
      <c r="H62" s="241" t="str">
        <f>IF(OR('Analitika nastave'!P62:P63="DA",AND(G63&gt;=(G$7/2),G$7&gt;0)),"DA","NE")</f>
        <v>NE</v>
      </c>
      <c r="I62" s="90">
        <f>IF('Analitika nastave'!V62="DA",'Analitika nastave'!Q62+'Analitika nastave'!R62+'Analitika nastave'!S62+'Analitika nastave'!T62,0)</f>
        <v>0</v>
      </c>
      <c r="J62" s="241" t="str">
        <f>IF(OR('Analitika nastave'!V62:V63="DA",AND(I63&gt;=(I$7/2),I$7&gt;0)),"DA","NE")</f>
        <v>NE</v>
      </c>
      <c r="K62" s="90">
        <f>IF('Analitika nastave'!AB62="DA",'Analitika nastave'!W62+'Analitika nastave'!X62+'Analitika nastave'!Y62+'Analitika nastave'!Z62,0)</f>
        <v>0</v>
      </c>
      <c r="L62" s="241" t="str">
        <f>IF(OR('Analitika nastave'!AB62:AB63="DA",AND(K63&gt;=(K$7/2),K$7&gt;0)),"DA","NE")</f>
        <v>NE</v>
      </c>
      <c r="M62" s="90">
        <f>IF('Analitika nastave'!AH62="DA",'Analitika nastave'!AC62+'Analitika nastave'!AD62+'Analitika nastave'!AE62+'Analitika nastave'!AF62,0)</f>
        <v>0</v>
      </c>
      <c r="N62" s="241" t="str">
        <f>IF(OR('Analitika nastave'!AH62:AH63="DA",AND(M63&gt;=(M$7/2),M$7&gt;0)),"DA","NE")</f>
        <v>NE</v>
      </c>
      <c r="O62" s="90">
        <f>IF('Analitika nastave'!AN62="DA",'Analitika nastave'!AI62+'Analitika nastave'!AJ62+'Analitika nastave'!AK62+'Analitika nastave'!AL62,0)</f>
        <v>0</v>
      </c>
      <c r="P62" s="241" t="str">
        <f>IF(OR('Analitika nastave'!AN62:AN63="DA",AND(O63&gt;=(O$7/2),O$7&gt;0)),"DA","NE")</f>
        <v>NE</v>
      </c>
      <c r="Q62" s="90">
        <f>IF('Analitika nastave'!AT62="DA",'Analitika nastave'!AO62+'Analitika nastave'!AP62+'Analitika nastave'!AQ62+'Analitika nastave'!AR62,0)</f>
        <v>0</v>
      </c>
      <c r="R62" s="241" t="str">
        <f>IF(OR('Analitika nastave'!AT62:AT63="DA",AND(Q63&gt;=(Q$7/2),Q$7&gt;0)),"DA","NE")</f>
        <v>NE</v>
      </c>
      <c r="S62" s="235">
        <f t="shared" ref="S62" si="52">IF(AND(R62="DA",P62="DA",N62="DA",L62="DA",J62="DA",H62="DA",F62="DA"),E63+G63+I63+K63+M63+O63+Q63,0)</f>
        <v>0</v>
      </c>
      <c r="T62" s="116" t="str">
        <f t="shared" ref="T62" si="53">IF(S62&lt;50, "NE",IF(S62&lt;60,2,IF(S62&lt;75,3,IF(S62&lt;90,4,5))))</f>
        <v>NE</v>
      </c>
    </row>
    <row r="63" spans="1:20" ht="15.75" thickBot="1" x14ac:dyDescent="0.3">
      <c r="A63" s="240"/>
      <c r="B63" s="238"/>
      <c r="C63" s="240"/>
      <c r="D63" s="62" t="str">
        <f>'Analitika nastave'!D63</f>
        <v>P</v>
      </c>
      <c r="E63" s="63" t="str">
        <f>IF('Analitika nastave'!J62="DA",'Analitika nastave'!E63+'Analitika nastave'!F63+'Analitika nastave'!G63+'Analitika nastave'!H63,IF(E$7&gt;0,E$7/E$6*E62,""))</f>
        <v/>
      </c>
      <c r="F63" s="242"/>
      <c r="G63" s="69" t="str">
        <f>IF('Analitika nastave'!P62="DA",'Analitika nastave'!K63+'Analitika nastave'!L63+'Analitika nastave'!M63+'Analitika nastave'!N63,IF(G$7&gt;0,G$7/G$6*G62,""))</f>
        <v/>
      </c>
      <c r="H63" s="242"/>
      <c r="I63" s="69" t="str">
        <f>IF('Analitika nastave'!V62="DA",'Analitika nastave'!Q63+'Analitika nastave'!R63+'Analitika nastave'!S63+'Analitika nastave'!T63,IF(I$7&gt;0,I$7/I$6*I62,""))</f>
        <v/>
      </c>
      <c r="J63" s="242"/>
      <c r="K63" s="69" t="str">
        <f>IF('Analitika nastave'!AB62="DA",'Analitika nastave'!W63+'Analitika nastave'!X63+'Analitika nastave'!Y63+'Analitika nastave'!Z63,IF(K$7&gt;0,K$7/K$6*K62,""))</f>
        <v/>
      </c>
      <c r="L63" s="242"/>
      <c r="M63" s="69" t="str">
        <f>IF('Analitika nastave'!AH62="DA",'Analitika nastave'!AC63+'Analitika nastave'!AD63+'Analitika nastave'!AE63+'Analitika nastave'!AF63,IF(M$7&gt;0,M$7/M$6*M62,""))</f>
        <v/>
      </c>
      <c r="N63" s="242"/>
      <c r="O63" s="69" t="str">
        <f>IF('Analitika nastave'!AN62="DA",'Analitika nastave'!AI63+'Analitika nastave'!AJ63+'Analitika nastave'!AK63+'Analitika nastave'!AL63,IF(O$7&gt;0,O$7/O$6*O62,""))</f>
        <v/>
      </c>
      <c r="P63" s="242"/>
      <c r="Q63" s="69" t="str">
        <f>IF('Analitika nastave'!AT62="DA",'Analitika nastave'!AO63+'Analitika nastave'!AP63+'Analitika nastave'!AQ63+'Analitika nastave'!AR63,IF(Q$7&gt;0,Q$7/Q$6*Q62,""))</f>
        <v/>
      </c>
      <c r="R63" s="242"/>
      <c r="S63" s="236"/>
      <c r="T63" s="117"/>
    </row>
    <row r="64" spans="1:20" x14ac:dyDescent="0.25">
      <c r="A64" s="239">
        <f>'Analitika nastave'!A64</f>
        <v>29</v>
      </c>
      <c r="B64" s="237" t="str">
        <f>'Analitika nastave'!B64</f>
        <v xml:space="preserve"> </v>
      </c>
      <c r="C64" s="239">
        <f>'Analitika nastave'!C64:C65</f>
        <v>0</v>
      </c>
      <c r="D64" s="65" t="str">
        <f>'Analitika nastave'!D64</f>
        <v>B</v>
      </c>
      <c r="E64" s="90">
        <f>IF('Analitika nastave'!J64="DA",'Analitika nastave'!E64+'Analitika nastave'!F64+'Analitika nastave'!G64+'Analitika nastave'!H64,0)</f>
        <v>0</v>
      </c>
      <c r="F64" s="241" t="str">
        <f>IF(OR('Analitika nastave'!J64:J65="DA",AND(E65&gt;=(E$7/2),E$7&gt;0)),"DA","NE")</f>
        <v>NE</v>
      </c>
      <c r="G64" s="90">
        <f>IF('Analitika nastave'!P64="DA",'Analitika nastave'!K64+'Analitika nastave'!L64+'Analitika nastave'!M64+'Analitika nastave'!N64,0)</f>
        <v>0</v>
      </c>
      <c r="H64" s="241" t="str">
        <f>IF(OR('Analitika nastave'!P64:P65="DA",AND(G65&gt;=(G$7/2),G$7&gt;0)),"DA","NE")</f>
        <v>NE</v>
      </c>
      <c r="I64" s="90">
        <f>IF('Analitika nastave'!V64="DA",'Analitika nastave'!Q64+'Analitika nastave'!R64+'Analitika nastave'!S64+'Analitika nastave'!T64,0)</f>
        <v>0</v>
      </c>
      <c r="J64" s="241" t="str">
        <f>IF(OR('Analitika nastave'!V64:V65="DA",AND(I65&gt;=(I$7/2),I$7&gt;0)),"DA","NE")</f>
        <v>NE</v>
      </c>
      <c r="K64" s="90">
        <f>IF('Analitika nastave'!AB64="DA",'Analitika nastave'!W64+'Analitika nastave'!X64+'Analitika nastave'!Y64+'Analitika nastave'!Z64,0)</f>
        <v>0</v>
      </c>
      <c r="L64" s="241" t="str">
        <f>IF(OR('Analitika nastave'!AB64:AB65="DA",AND(K65&gt;=(K$7/2),K$7&gt;0)),"DA","NE")</f>
        <v>NE</v>
      </c>
      <c r="M64" s="90">
        <f>IF('Analitika nastave'!AH64="DA",'Analitika nastave'!AC64+'Analitika nastave'!AD64+'Analitika nastave'!AE64+'Analitika nastave'!AF64,0)</f>
        <v>0</v>
      </c>
      <c r="N64" s="241" t="str">
        <f>IF(OR('Analitika nastave'!AH64:AH65="DA",AND(M65&gt;=(M$7/2),M$7&gt;0)),"DA","NE")</f>
        <v>NE</v>
      </c>
      <c r="O64" s="90">
        <f>IF('Analitika nastave'!AN64="DA",'Analitika nastave'!AI64+'Analitika nastave'!AJ64+'Analitika nastave'!AK64+'Analitika nastave'!AL64,0)</f>
        <v>0</v>
      </c>
      <c r="P64" s="241" t="str">
        <f>IF(OR('Analitika nastave'!AN64:AN65="DA",AND(O65&gt;=(O$7/2),O$7&gt;0)),"DA","NE")</f>
        <v>NE</v>
      </c>
      <c r="Q64" s="90">
        <f>IF('Analitika nastave'!AT64="DA",'Analitika nastave'!AO64+'Analitika nastave'!AP64+'Analitika nastave'!AQ64+'Analitika nastave'!AR64,0)</f>
        <v>0</v>
      </c>
      <c r="R64" s="241" t="str">
        <f>IF(OR('Analitika nastave'!AT64:AT65="DA",AND(Q65&gt;=(Q$7/2),Q$7&gt;0)),"DA","NE")</f>
        <v>NE</v>
      </c>
      <c r="S64" s="235">
        <f t="shared" ref="S64" si="54">IF(AND(R64="DA",P64="DA",N64="DA",L64="DA",J64="DA",H64="DA",F64="DA"),E65+G65+I65+K65+M65+O65+Q65,0)</f>
        <v>0</v>
      </c>
      <c r="T64" s="116" t="str">
        <f t="shared" ref="T64" si="55">IF(S64&lt;50, "NE",IF(S64&lt;60,2,IF(S64&lt;75,3,IF(S64&lt;90,4,5))))</f>
        <v>NE</v>
      </c>
    </row>
    <row r="65" spans="1:20" ht="15.75" thickBot="1" x14ac:dyDescent="0.3">
      <c r="A65" s="240"/>
      <c r="B65" s="238"/>
      <c r="C65" s="240"/>
      <c r="D65" s="62" t="str">
        <f>'Analitika nastave'!D65</f>
        <v>P</v>
      </c>
      <c r="E65" s="63" t="str">
        <f>IF('Analitika nastave'!J64="DA",'Analitika nastave'!E65+'Analitika nastave'!F65+'Analitika nastave'!G65+'Analitika nastave'!H65,IF(E$7&gt;0,E$7/E$6*E64,""))</f>
        <v/>
      </c>
      <c r="F65" s="242"/>
      <c r="G65" s="69" t="str">
        <f>IF('Analitika nastave'!P64="DA",'Analitika nastave'!K65+'Analitika nastave'!L65+'Analitika nastave'!M65+'Analitika nastave'!N65,IF(G$7&gt;0,G$7/G$6*G64,""))</f>
        <v/>
      </c>
      <c r="H65" s="242"/>
      <c r="I65" s="69" t="str">
        <f>IF('Analitika nastave'!V64="DA",'Analitika nastave'!Q65+'Analitika nastave'!R65+'Analitika nastave'!S65+'Analitika nastave'!T65,IF(I$7&gt;0,I$7/I$6*I64,""))</f>
        <v/>
      </c>
      <c r="J65" s="242"/>
      <c r="K65" s="69" t="str">
        <f>IF('Analitika nastave'!AB64="DA",'Analitika nastave'!W65+'Analitika nastave'!X65+'Analitika nastave'!Y65+'Analitika nastave'!Z65,IF(K$7&gt;0,K$7/K$6*K64,""))</f>
        <v/>
      </c>
      <c r="L65" s="242"/>
      <c r="M65" s="69" t="str">
        <f>IF('Analitika nastave'!AH64="DA",'Analitika nastave'!AC65+'Analitika nastave'!AD65+'Analitika nastave'!AE65+'Analitika nastave'!AF65,IF(M$7&gt;0,M$7/M$6*M64,""))</f>
        <v/>
      </c>
      <c r="N65" s="242"/>
      <c r="O65" s="69" t="str">
        <f>IF('Analitika nastave'!AN64="DA",'Analitika nastave'!AI65+'Analitika nastave'!AJ65+'Analitika nastave'!AK65+'Analitika nastave'!AL65,IF(O$7&gt;0,O$7/O$6*O64,""))</f>
        <v/>
      </c>
      <c r="P65" s="242"/>
      <c r="Q65" s="69" t="str">
        <f>IF('Analitika nastave'!AT64="DA",'Analitika nastave'!AO65+'Analitika nastave'!AP65+'Analitika nastave'!AQ65+'Analitika nastave'!AR65,IF(Q$7&gt;0,Q$7/Q$6*Q64,""))</f>
        <v/>
      </c>
      <c r="R65" s="242"/>
      <c r="S65" s="236"/>
      <c r="T65" s="117"/>
    </row>
    <row r="66" spans="1:20" x14ac:dyDescent="0.25">
      <c r="A66" s="239">
        <f>'Analitika nastave'!A66</f>
        <v>30</v>
      </c>
      <c r="B66" s="237" t="str">
        <f>'Analitika nastave'!B66</f>
        <v xml:space="preserve"> </v>
      </c>
      <c r="C66" s="239">
        <f>'Analitika nastave'!C66:C67</f>
        <v>0</v>
      </c>
      <c r="D66" s="65" t="str">
        <f>'Analitika nastave'!D66</f>
        <v>B</v>
      </c>
      <c r="E66" s="90">
        <f>IF('Analitika nastave'!J66="DA",'Analitika nastave'!E66+'Analitika nastave'!F66+'Analitika nastave'!G66+'Analitika nastave'!H66,0)</f>
        <v>0</v>
      </c>
      <c r="F66" s="241" t="str">
        <f>IF(OR('Analitika nastave'!J66:J67="DA",AND(E67&gt;=(E$7/2),E$7&gt;0)),"DA","NE")</f>
        <v>NE</v>
      </c>
      <c r="G66" s="90">
        <f>IF('Analitika nastave'!P66="DA",'Analitika nastave'!K66+'Analitika nastave'!L66+'Analitika nastave'!M66+'Analitika nastave'!N66,0)</f>
        <v>0</v>
      </c>
      <c r="H66" s="241" t="str">
        <f>IF(OR('Analitika nastave'!P66:P67="DA",AND(G67&gt;=(G$7/2),G$7&gt;0)),"DA","NE")</f>
        <v>NE</v>
      </c>
      <c r="I66" s="90">
        <f>IF('Analitika nastave'!V66="DA",'Analitika nastave'!Q66+'Analitika nastave'!R66+'Analitika nastave'!S66+'Analitika nastave'!T66,0)</f>
        <v>0</v>
      </c>
      <c r="J66" s="241" t="str">
        <f>IF(OR('Analitika nastave'!V66:V67="DA",AND(I67&gt;=(I$7/2),I$7&gt;0)),"DA","NE")</f>
        <v>NE</v>
      </c>
      <c r="K66" s="90">
        <f>IF('Analitika nastave'!AB66="DA",'Analitika nastave'!W66+'Analitika nastave'!X66+'Analitika nastave'!Y66+'Analitika nastave'!Z66,0)</f>
        <v>0</v>
      </c>
      <c r="L66" s="241" t="str">
        <f>IF(OR('Analitika nastave'!AB66:AB67="DA",AND(K67&gt;=(K$7/2),K$7&gt;0)),"DA","NE")</f>
        <v>NE</v>
      </c>
      <c r="M66" s="90">
        <f>IF('Analitika nastave'!AH66="DA",'Analitika nastave'!AC66+'Analitika nastave'!AD66+'Analitika nastave'!AE66+'Analitika nastave'!AF66,0)</f>
        <v>0</v>
      </c>
      <c r="N66" s="241" t="str">
        <f>IF(OR('Analitika nastave'!AH66:AH67="DA",AND(M67&gt;=(M$7/2),M$7&gt;0)),"DA","NE")</f>
        <v>NE</v>
      </c>
      <c r="O66" s="90">
        <f>IF('Analitika nastave'!AN66="DA",'Analitika nastave'!AI66+'Analitika nastave'!AJ66+'Analitika nastave'!AK66+'Analitika nastave'!AL66,0)</f>
        <v>0</v>
      </c>
      <c r="P66" s="241" t="str">
        <f>IF(OR('Analitika nastave'!AN66:AN67="DA",AND(O67&gt;=(O$7/2),O$7&gt;0)),"DA","NE")</f>
        <v>NE</v>
      </c>
      <c r="Q66" s="90">
        <f>IF('Analitika nastave'!AT66="DA",'Analitika nastave'!AO66+'Analitika nastave'!AP66+'Analitika nastave'!AQ66+'Analitika nastave'!AR66,0)</f>
        <v>0</v>
      </c>
      <c r="R66" s="241" t="str">
        <f>IF(OR('Analitika nastave'!AT66:AT67="DA",AND(Q67&gt;=(Q$7/2),Q$7&gt;0)),"DA","NE")</f>
        <v>NE</v>
      </c>
      <c r="S66" s="235">
        <f t="shared" ref="S66" si="56">IF(AND(R66="DA",P66="DA",N66="DA",L66="DA",J66="DA",H66="DA",F66="DA"),E67+G67+I67+K67+M67+O67+Q67,0)</f>
        <v>0</v>
      </c>
      <c r="T66" s="116" t="str">
        <f t="shared" ref="T66" si="57">IF(S66&lt;50, "NE",IF(S66&lt;60,2,IF(S66&lt;75,3,IF(S66&lt;90,4,5))))</f>
        <v>NE</v>
      </c>
    </row>
    <row r="67" spans="1:20" ht="15.75" thickBot="1" x14ac:dyDescent="0.3">
      <c r="A67" s="240"/>
      <c r="B67" s="238"/>
      <c r="C67" s="240"/>
      <c r="D67" s="62" t="str">
        <f>'Analitika nastave'!D67</f>
        <v>P</v>
      </c>
      <c r="E67" s="63" t="str">
        <f>IF('Analitika nastave'!J66="DA",'Analitika nastave'!E67+'Analitika nastave'!F67+'Analitika nastave'!G67+'Analitika nastave'!H67,IF(E$7&gt;0,E$7/E$6*E66,""))</f>
        <v/>
      </c>
      <c r="F67" s="242"/>
      <c r="G67" s="69" t="str">
        <f>IF('Analitika nastave'!P66="DA",'Analitika nastave'!K67+'Analitika nastave'!L67+'Analitika nastave'!M67+'Analitika nastave'!N67,IF(G$7&gt;0,G$7/G$6*G66,""))</f>
        <v/>
      </c>
      <c r="H67" s="242"/>
      <c r="I67" s="69" t="str">
        <f>IF('Analitika nastave'!V66="DA",'Analitika nastave'!Q67+'Analitika nastave'!R67+'Analitika nastave'!S67+'Analitika nastave'!T67,IF(I$7&gt;0,I$7/I$6*I66,""))</f>
        <v/>
      </c>
      <c r="J67" s="242"/>
      <c r="K67" s="69" t="str">
        <f>IF('Analitika nastave'!AB66="DA",'Analitika nastave'!W67+'Analitika nastave'!X67+'Analitika nastave'!Y67+'Analitika nastave'!Z67,IF(K$7&gt;0,K$7/K$6*K66,""))</f>
        <v/>
      </c>
      <c r="L67" s="242"/>
      <c r="M67" s="69" t="str">
        <f>IF('Analitika nastave'!AH66="DA",'Analitika nastave'!AC67+'Analitika nastave'!AD67+'Analitika nastave'!AE67+'Analitika nastave'!AF67,IF(M$7&gt;0,M$7/M$6*M66,""))</f>
        <v/>
      </c>
      <c r="N67" s="242"/>
      <c r="O67" s="69" t="str">
        <f>IF('Analitika nastave'!AN66="DA",'Analitika nastave'!AI67+'Analitika nastave'!AJ67+'Analitika nastave'!AK67+'Analitika nastave'!AL67,IF(O$7&gt;0,O$7/O$6*O66,""))</f>
        <v/>
      </c>
      <c r="P67" s="242"/>
      <c r="Q67" s="69" t="str">
        <f>IF('Analitika nastave'!AT66="DA",'Analitika nastave'!AO67+'Analitika nastave'!AP67+'Analitika nastave'!AQ67+'Analitika nastave'!AR67,IF(Q$7&gt;0,Q$7/Q$6*Q66,""))</f>
        <v/>
      </c>
      <c r="R67" s="242"/>
      <c r="S67" s="236"/>
      <c r="T67" s="117"/>
    </row>
    <row r="68" spans="1:20" x14ac:dyDescent="0.25">
      <c r="A68" s="239">
        <f>'Analitika nastave'!A68</f>
        <v>31</v>
      </c>
      <c r="B68" s="237" t="str">
        <f>'Analitika nastave'!B68</f>
        <v xml:space="preserve"> </v>
      </c>
      <c r="C68" s="239">
        <f>'Analitika nastave'!C68:C69</f>
        <v>0</v>
      </c>
      <c r="D68" s="65" t="str">
        <f>'Analitika nastave'!D68</f>
        <v>B</v>
      </c>
      <c r="E68" s="90">
        <f>IF('Analitika nastave'!J68="DA",'Analitika nastave'!E68+'Analitika nastave'!F68+'Analitika nastave'!G68+'Analitika nastave'!H68,0)</f>
        <v>0</v>
      </c>
      <c r="F68" s="241" t="str">
        <f>IF(OR('Analitika nastave'!J68:J69="DA",AND(E69&gt;=(E$7/2),E$7&gt;0)),"DA","NE")</f>
        <v>NE</v>
      </c>
      <c r="G68" s="90">
        <f>IF('Analitika nastave'!P68="DA",'Analitika nastave'!K68+'Analitika nastave'!L68+'Analitika nastave'!M68+'Analitika nastave'!N68,0)</f>
        <v>0</v>
      </c>
      <c r="H68" s="241" t="str">
        <f>IF(OR('Analitika nastave'!P68:P69="DA",AND(G69&gt;=(G$7/2),G$7&gt;0)),"DA","NE")</f>
        <v>NE</v>
      </c>
      <c r="I68" s="90">
        <f>IF('Analitika nastave'!V68="DA",'Analitika nastave'!Q68+'Analitika nastave'!R68+'Analitika nastave'!S68+'Analitika nastave'!T68,0)</f>
        <v>0</v>
      </c>
      <c r="J68" s="241" t="str">
        <f>IF(OR('Analitika nastave'!V68:V69="DA",AND(I69&gt;=(I$7/2),I$7&gt;0)),"DA","NE")</f>
        <v>NE</v>
      </c>
      <c r="K68" s="90">
        <f>IF('Analitika nastave'!AB68="DA",'Analitika nastave'!W68+'Analitika nastave'!X68+'Analitika nastave'!Y68+'Analitika nastave'!Z68,0)</f>
        <v>0</v>
      </c>
      <c r="L68" s="241" t="str">
        <f>IF(OR('Analitika nastave'!AB68:AB69="DA",AND(K69&gt;=(K$7/2),K$7&gt;0)),"DA","NE")</f>
        <v>NE</v>
      </c>
      <c r="M68" s="90">
        <f>IF('Analitika nastave'!AH68="DA",'Analitika nastave'!AC68+'Analitika nastave'!AD68+'Analitika nastave'!AE68+'Analitika nastave'!AF68,0)</f>
        <v>0</v>
      </c>
      <c r="N68" s="241" t="str">
        <f>IF(OR('Analitika nastave'!AH68:AH69="DA",AND(M69&gt;=(M$7/2),M$7&gt;0)),"DA","NE")</f>
        <v>NE</v>
      </c>
      <c r="O68" s="90">
        <f>IF('Analitika nastave'!AN68="DA",'Analitika nastave'!AI68+'Analitika nastave'!AJ68+'Analitika nastave'!AK68+'Analitika nastave'!AL68,0)</f>
        <v>0</v>
      </c>
      <c r="P68" s="241" t="str">
        <f>IF(OR('Analitika nastave'!AN68:AN69="DA",AND(O69&gt;=(O$7/2),O$7&gt;0)),"DA","NE")</f>
        <v>NE</v>
      </c>
      <c r="Q68" s="90">
        <f>IF('Analitika nastave'!AT68="DA",'Analitika nastave'!AO68+'Analitika nastave'!AP68+'Analitika nastave'!AQ68+'Analitika nastave'!AR68,0)</f>
        <v>0</v>
      </c>
      <c r="R68" s="241" t="str">
        <f>IF(OR('Analitika nastave'!AT68:AT69="DA",AND(Q69&gt;=(Q$7/2),Q$7&gt;0)),"DA","NE")</f>
        <v>NE</v>
      </c>
      <c r="S68" s="235">
        <f t="shared" ref="S68" si="58">IF(AND(R68="DA",P68="DA",N68="DA",L68="DA",J68="DA",H68="DA",F68="DA"),E69+G69+I69+K69+M69+O69+Q69,0)</f>
        <v>0</v>
      </c>
      <c r="T68" s="116" t="str">
        <f t="shared" ref="T68" si="59">IF(S68&lt;50, "NE",IF(S68&lt;60,2,IF(S68&lt;75,3,IF(S68&lt;90,4,5))))</f>
        <v>NE</v>
      </c>
    </row>
    <row r="69" spans="1:20" ht="15.75" thickBot="1" x14ac:dyDescent="0.3">
      <c r="A69" s="240"/>
      <c r="B69" s="238"/>
      <c r="C69" s="240"/>
      <c r="D69" s="62" t="str">
        <f>'Analitika nastave'!D69</f>
        <v>P</v>
      </c>
      <c r="E69" s="63" t="str">
        <f>IF('Analitika nastave'!J68="DA",'Analitika nastave'!E69+'Analitika nastave'!F69+'Analitika nastave'!G69+'Analitika nastave'!H69,IF(E$7&gt;0,E$7/E$6*E68,""))</f>
        <v/>
      </c>
      <c r="F69" s="242"/>
      <c r="G69" s="69" t="str">
        <f>IF('Analitika nastave'!P68="DA",'Analitika nastave'!K69+'Analitika nastave'!L69+'Analitika nastave'!M69+'Analitika nastave'!N69,IF(G$7&gt;0,G$7/G$6*G68,""))</f>
        <v/>
      </c>
      <c r="H69" s="242"/>
      <c r="I69" s="69" t="str">
        <f>IF('Analitika nastave'!V68="DA",'Analitika nastave'!Q69+'Analitika nastave'!R69+'Analitika nastave'!S69+'Analitika nastave'!T69,IF(I$7&gt;0,I$7/I$6*I68,""))</f>
        <v/>
      </c>
      <c r="J69" s="242"/>
      <c r="K69" s="69" t="str">
        <f>IF('Analitika nastave'!AB68="DA",'Analitika nastave'!W69+'Analitika nastave'!X69+'Analitika nastave'!Y69+'Analitika nastave'!Z69,IF(K$7&gt;0,K$7/K$6*K68,""))</f>
        <v/>
      </c>
      <c r="L69" s="242"/>
      <c r="M69" s="69" t="str">
        <f>IF('Analitika nastave'!AH68="DA",'Analitika nastave'!AC69+'Analitika nastave'!AD69+'Analitika nastave'!AE69+'Analitika nastave'!AF69,IF(M$7&gt;0,M$7/M$6*M68,""))</f>
        <v/>
      </c>
      <c r="N69" s="242"/>
      <c r="O69" s="69" t="str">
        <f>IF('Analitika nastave'!AN68="DA",'Analitika nastave'!AI69+'Analitika nastave'!AJ69+'Analitika nastave'!AK69+'Analitika nastave'!AL69,IF(O$7&gt;0,O$7/O$6*O68,""))</f>
        <v/>
      </c>
      <c r="P69" s="242"/>
      <c r="Q69" s="69" t="str">
        <f>IF('Analitika nastave'!AT68="DA",'Analitika nastave'!AO69+'Analitika nastave'!AP69+'Analitika nastave'!AQ69+'Analitika nastave'!AR69,IF(Q$7&gt;0,Q$7/Q$6*Q68,""))</f>
        <v/>
      </c>
      <c r="R69" s="242"/>
      <c r="S69" s="236"/>
      <c r="T69" s="117"/>
    </row>
    <row r="70" spans="1:20" x14ac:dyDescent="0.25">
      <c r="A70" s="239">
        <f>'Analitika nastave'!A70</f>
        <v>32</v>
      </c>
      <c r="B70" s="237" t="str">
        <f>'Analitika nastave'!B70</f>
        <v xml:space="preserve"> </v>
      </c>
      <c r="C70" s="239">
        <f>'Analitika nastave'!C70:C71</f>
        <v>0</v>
      </c>
      <c r="D70" s="65" t="str">
        <f>'Analitika nastave'!D70</f>
        <v>B</v>
      </c>
      <c r="E70" s="90">
        <f>IF('Analitika nastave'!J70="DA",'Analitika nastave'!E70+'Analitika nastave'!F70+'Analitika nastave'!G70+'Analitika nastave'!H70,0)</f>
        <v>0</v>
      </c>
      <c r="F70" s="241" t="str">
        <f>IF(OR('Analitika nastave'!J70:J71="DA",AND(E71&gt;=(E$7/2),E$7&gt;0)),"DA","NE")</f>
        <v>NE</v>
      </c>
      <c r="G70" s="90">
        <f>IF('Analitika nastave'!P70="DA",'Analitika nastave'!K70+'Analitika nastave'!L70+'Analitika nastave'!M70+'Analitika nastave'!N70,0)</f>
        <v>0</v>
      </c>
      <c r="H70" s="241" t="str">
        <f>IF(OR('Analitika nastave'!P70:P71="DA",AND(G71&gt;=(G$7/2),G$7&gt;0)),"DA","NE")</f>
        <v>NE</v>
      </c>
      <c r="I70" s="90">
        <f>IF('Analitika nastave'!V70="DA",'Analitika nastave'!Q70+'Analitika nastave'!R70+'Analitika nastave'!S70+'Analitika nastave'!T70,0)</f>
        <v>0</v>
      </c>
      <c r="J70" s="241" t="str">
        <f>IF(OR('Analitika nastave'!V70:V71="DA",AND(I71&gt;=(I$7/2),I$7&gt;0)),"DA","NE")</f>
        <v>NE</v>
      </c>
      <c r="K70" s="90">
        <f>IF('Analitika nastave'!AB70="DA",'Analitika nastave'!W70+'Analitika nastave'!X70+'Analitika nastave'!Y70+'Analitika nastave'!Z70,0)</f>
        <v>0</v>
      </c>
      <c r="L70" s="241" t="str">
        <f>IF(OR('Analitika nastave'!AB70:AB71="DA",AND(K71&gt;=(K$7/2),K$7&gt;0)),"DA","NE")</f>
        <v>NE</v>
      </c>
      <c r="M70" s="90">
        <f>IF('Analitika nastave'!AH70="DA",'Analitika nastave'!AC70+'Analitika nastave'!AD70+'Analitika nastave'!AE70+'Analitika nastave'!AF70,0)</f>
        <v>0</v>
      </c>
      <c r="N70" s="241" t="str">
        <f>IF(OR('Analitika nastave'!AH70:AH71="DA",AND(M71&gt;=(M$7/2),M$7&gt;0)),"DA","NE")</f>
        <v>NE</v>
      </c>
      <c r="O70" s="90">
        <f>IF('Analitika nastave'!AN70="DA",'Analitika nastave'!AI70+'Analitika nastave'!AJ70+'Analitika nastave'!AK70+'Analitika nastave'!AL70,0)</f>
        <v>0</v>
      </c>
      <c r="P70" s="241" t="str">
        <f>IF(OR('Analitika nastave'!AN70:AN71="DA",AND(O71&gt;=(O$7/2),O$7&gt;0)),"DA","NE")</f>
        <v>NE</v>
      </c>
      <c r="Q70" s="90">
        <f>IF('Analitika nastave'!AT70="DA",'Analitika nastave'!AO70+'Analitika nastave'!AP70+'Analitika nastave'!AQ70+'Analitika nastave'!AR70,0)</f>
        <v>0</v>
      </c>
      <c r="R70" s="241" t="str">
        <f>IF(OR('Analitika nastave'!AT70:AT71="DA",AND(Q71&gt;=(Q$7/2),Q$7&gt;0)),"DA","NE")</f>
        <v>NE</v>
      </c>
      <c r="S70" s="235">
        <f t="shared" ref="S70" si="60">IF(AND(R70="DA",P70="DA",N70="DA",L70="DA",J70="DA",H70="DA",F70="DA"),E71+G71+I71+K71+M71+O71+Q71,0)</f>
        <v>0</v>
      </c>
      <c r="T70" s="116" t="str">
        <f t="shared" ref="T70" si="61">IF(S70&lt;50, "NE",IF(S70&lt;60,2,IF(S70&lt;75,3,IF(S70&lt;90,4,5))))</f>
        <v>NE</v>
      </c>
    </row>
    <row r="71" spans="1:20" ht="15.75" thickBot="1" x14ac:dyDescent="0.3">
      <c r="A71" s="240"/>
      <c r="B71" s="238"/>
      <c r="C71" s="240"/>
      <c r="D71" s="62" t="str">
        <f>'Analitika nastave'!D71</f>
        <v>P</v>
      </c>
      <c r="E71" s="63" t="str">
        <f>IF('Analitika nastave'!J70="DA",'Analitika nastave'!E71+'Analitika nastave'!F71+'Analitika nastave'!G71+'Analitika nastave'!H71,IF(E$7&gt;0,E$7/E$6*E70,""))</f>
        <v/>
      </c>
      <c r="F71" s="242"/>
      <c r="G71" s="69" t="str">
        <f>IF('Analitika nastave'!P70="DA",'Analitika nastave'!K71+'Analitika nastave'!L71+'Analitika nastave'!M71+'Analitika nastave'!N71,IF(G$7&gt;0,G$7/G$6*G70,""))</f>
        <v/>
      </c>
      <c r="H71" s="242"/>
      <c r="I71" s="69" t="str">
        <f>IF('Analitika nastave'!V70="DA",'Analitika nastave'!Q71+'Analitika nastave'!R71+'Analitika nastave'!S71+'Analitika nastave'!T71,IF(I$7&gt;0,I$7/I$6*I70,""))</f>
        <v/>
      </c>
      <c r="J71" s="242"/>
      <c r="K71" s="69" t="str">
        <f>IF('Analitika nastave'!AB70="DA",'Analitika nastave'!W71+'Analitika nastave'!X71+'Analitika nastave'!Y71+'Analitika nastave'!Z71,IF(K$7&gt;0,K$7/K$6*K70,""))</f>
        <v/>
      </c>
      <c r="L71" s="242"/>
      <c r="M71" s="69" t="str">
        <f>IF('Analitika nastave'!AH70="DA",'Analitika nastave'!AC71+'Analitika nastave'!AD71+'Analitika nastave'!AE71+'Analitika nastave'!AF71,IF(M$7&gt;0,M$7/M$6*M70,""))</f>
        <v/>
      </c>
      <c r="N71" s="242"/>
      <c r="O71" s="69" t="str">
        <f>IF('Analitika nastave'!AN70="DA",'Analitika nastave'!AI71+'Analitika nastave'!AJ71+'Analitika nastave'!AK71+'Analitika nastave'!AL71,IF(O$7&gt;0,O$7/O$6*O70,""))</f>
        <v/>
      </c>
      <c r="P71" s="242"/>
      <c r="Q71" s="69" t="str">
        <f>IF('Analitika nastave'!AT70="DA",'Analitika nastave'!AO71+'Analitika nastave'!AP71+'Analitika nastave'!AQ71+'Analitika nastave'!AR71,IF(Q$7&gt;0,Q$7/Q$6*Q70,""))</f>
        <v/>
      </c>
      <c r="R71" s="242"/>
      <c r="S71" s="236"/>
      <c r="T71" s="117"/>
    </row>
    <row r="72" spans="1:20" x14ac:dyDescent="0.25">
      <c r="A72" s="239">
        <f>'Analitika nastave'!A72</f>
        <v>33</v>
      </c>
      <c r="B72" s="237" t="str">
        <f>'Analitika nastave'!B72</f>
        <v xml:space="preserve"> </v>
      </c>
      <c r="C72" s="239">
        <f>'Analitika nastave'!C72:C73</f>
        <v>0</v>
      </c>
      <c r="D72" s="65" t="str">
        <f>'Analitika nastave'!D72</f>
        <v>B</v>
      </c>
      <c r="E72" s="90">
        <f>IF('Analitika nastave'!J72="DA",'Analitika nastave'!E72+'Analitika nastave'!F72+'Analitika nastave'!G72+'Analitika nastave'!H72,0)</f>
        <v>0</v>
      </c>
      <c r="F72" s="241" t="str">
        <f>IF(OR('Analitika nastave'!J72:J73="DA",AND(E73&gt;=(E$7/2),E$7&gt;0)),"DA","NE")</f>
        <v>NE</v>
      </c>
      <c r="G72" s="90">
        <f>IF('Analitika nastave'!P72="DA",'Analitika nastave'!K72+'Analitika nastave'!L72+'Analitika nastave'!M72+'Analitika nastave'!N72,0)</f>
        <v>0</v>
      </c>
      <c r="H72" s="241" t="str">
        <f>IF(OR('Analitika nastave'!P72:P73="DA",AND(G73&gt;=(G$7/2),G$7&gt;0)),"DA","NE")</f>
        <v>NE</v>
      </c>
      <c r="I72" s="90">
        <f>IF('Analitika nastave'!V72="DA",'Analitika nastave'!Q72+'Analitika nastave'!R72+'Analitika nastave'!S72+'Analitika nastave'!T72,0)</f>
        <v>0</v>
      </c>
      <c r="J72" s="241" t="str">
        <f>IF(OR('Analitika nastave'!V72:V73="DA",AND(I73&gt;=(I$7/2),I$7&gt;0)),"DA","NE")</f>
        <v>NE</v>
      </c>
      <c r="K72" s="90">
        <f>IF('Analitika nastave'!AB72="DA",'Analitika nastave'!W72+'Analitika nastave'!X72+'Analitika nastave'!Y72+'Analitika nastave'!Z72,0)</f>
        <v>0</v>
      </c>
      <c r="L72" s="241" t="str">
        <f>IF(OR('Analitika nastave'!AB72:AB73="DA",AND(K73&gt;=(K$7/2),K$7&gt;0)),"DA","NE")</f>
        <v>NE</v>
      </c>
      <c r="M72" s="90">
        <f>IF('Analitika nastave'!AH72="DA",'Analitika nastave'!AC72+'Analitika nastave'!AD72+'Analitika nastave'!AE72+'Analitika nastave'!AF72,0)</f>
        <v>0</v>
      </c>
      <c r="N72" s="241" t="str">
        <f>IF(OR('Analitika nastave'!AH72:AH73="DA",AND(M73&gt;=(M$7/2),M$7&gt;0)),"DA","NE")</f>
        <v>NE</v>
      </c>
      <c r="O72" s="90">
        <f>IF('Analitika nastave'!AN72="DA",'Analitika nastave'!AI72+'Analitika nastave'!AJ72+'Analitika nastave'!AK72+'Analitika nastave'!AL72,0)</f>
        <v>0</v>
      </c>
      <c r="P72" s="241" t="str">
        <f>IF(OR('Analitika nastave'!AN72:AN73="DA",AND(O73&gt;=(O$7/2),O$7&gt;0)),"DA","NE")</f>
        <v>NE</v>
      </c>
      <c r="Q72" s="90">
        <f>IF('Analitika nastave'!AT72="DA",'Analitika nastave'!AO72+'Analitika nastave'!AP72+'Analitika nastave'!AQ72+'Analitika nastave'!AR72,0)</f>
        <v>0</v>
      </c>
      <c r="R72" s="241" t="str">
        <f>IF(OR('Analitika nastave'!AT72:AT73="DA",AND(Q73&gt;=(Q$7/2),Q$7&gt;0)),"DA","NE")</f>
        <v>NE</v>
      </c>
      <c r="S72" s="235">
        <f t="shared" ref="S72" si="62">IF(AND(R72="DA",P72="DA",N72="DA",L72="DA",J72="DA",H72="DA",F72="DA"),E73+G73+I73+K73+M73+O73+Q73,0)</f>
        <v>0</v>
      </c>
      <c r="T72" s="116" t="str">
        <f t="shared" ref="T72" si="63">IF(S72&lt;50, "NE",IF(S72&lt;60,2,IF(S72&lt;75,3,IF(S72&lt;90,4,5))))</f>
        <v>NE</v>
      </c>
    </row>
    <row r="73" spans="1:20" ht="15.75" thickBot="1" x14ac:dyDescent="0.3">
      <c r="A73" s="240"/>
      <c r="B73" s="238"/>
      <c r="C73" s="240"/>
      <c r="D73" s="62" t="str">
        <f>'Analitika nastave'!D73</f>
        <v>P</v>
      </c>
      <c r="E73" s="63" t="str">
        <f>IF('Analitika nastave'!J72="DA",'Analitika nastave'!E73+'Analitika nastave'!F73+'Analitika nastave'!G73+'Analitika nastave'!H73,IF(E$7&gt;0,E$7/E$6*E72,""))</f>
        <v/>
      </c>
      <c r="F73" s="242"/>
      <c r="G73" s="69" t="str">
        <f>IF('Analitika nastave'!P72="DA",'Analitika nastave'!K73+'Analitika nastave'!L73+'Analitika nastave'!M73+'Analitika nastave'!N73,IF(G$7&gt;0,G$7/G$6*G72,""))</f>
        <v/>
      </c>
      <c r="H73" s="242"/>
      <c r="I73" s="69" t="str">
        <f>IF('Analitika nastave'!V72="DA",'Analitika nastave'!Q73+'Analitika nastave'!R73+'Analitika nastave'!S73+'Analitika nastave'!T73,IF(I$7&gt;0,I$7/I$6*I72,""))</f>
        <v/>
      </c>
      <c r="J73" s="242"/>
      <c r="K73" s="69" t="str">
        <f>IF('Analitika nastave'!AB72="DA",'Analitika nastave'!W73+'Analitika nastave'!X73+'Analitika nastave'!Y73+'Analitika nastave'!Z73,IF(K$7&gt;0,K$7/K$6*K72,""))</f>
        <v/>
      </c>
      <c r="L73" s="242"/>
      <c r="M73" s="69" t="str">
        <f>IF('Analitika nastave'!AH72="DA",'Analitika nastave'!AC73+'Analitika nastave'!AD73+'Analitika nastave'!AE73+'Analitika nastave'!AF73,IF(M$7&gt;0,M$7/M$6*M72,""))</f>
        <v/>
      </c>
      <c r="N73" s="242"/>
      <c r="O73" s="69" t="str">
        <f>IF('Analitika nastave'!AN72="DA",'Analitika nastave'!AI73+'Analitika nastave'!AJ73+'Analitika nastave'!AK73+'Analitika nastave'!AL73,IF(O$7&gt;0,O$7/O$6*O72,""))</f>
        <v/>
      </c>
      <c r="P73" s="242"/>
      <c r="Q73" s="69" t="str">
        <f>IF('Analitika nastave'!AT72="DA",'Analitika nastave'!AO73+'Analitika nastave'!AP73+'Analitika nastave'!AQ73+'Analitika nastave'!AR73,IF(Q$7&gt;0,Q$7/Q$6*Q72,""))</f>
        <v/>
      </c>
      <c r="R73" s="242"/>
      <c r="S73" s="236"/>
      <c r="T73" s="117"/>
    </row>
    <row r="74" spans="1:20" x14ac:dyDescent="0.25">
      <c r="A74" s="239">
        <f>'Analitika nastave'!A74</f>
        <v>34</v>
      </c>
      <c r="B74" s="237" t="str">
        <f>'Analitika nastave'!B74</f>
        <v xml:space="preserve"> </v>
      </c>
      <c r="C74" s="239">
        <f>'Analitika nastave'!C74:C75</f>
        <v>0</v>
      </c>
      <c r="D74" s="65" t="str">
        <f>'Analitika nastave'!D74</f>
        <v>B</v>
      </c>
      <c r="E74" s="90">
        <f>IF('Analitika nastave'!J74="DA",'Analitika nastave'!E74+'Analitika nastave'!F74+'Analitika nastave'!G74+'Analitika nastave'!H74,0)</f>
        <v>0</v>
      </c>
      <c r="F74" s="241" t="str">
        <f>IF(OR('Analitika nastave'!J74:J75="DA",AND(E75&gt;=(E$7/2),E$7&gt;0)),"DA","NE")</f>
        <v>NE</v>
      </c>
      <c r="G74" s="90">
        <f>IF('Analitika nastave'!P74="DA",'Analitika nastave'!K74+'Analitika nastave'!L74+'Analitika nastave'!M74+'Analitika nastave'!N74,0)</f>
        <v>0</v>
      </c>
      <c r="H74" s="241" t="str">
        <f>IF(OR('Analitika nastave'!P74:P75="DA",AND(G75&gt;=(G$7/2),G$7&gt;0)),"DA","NE")</f>
        <v>NE</v>
      </c>
      <c r="I74" s="90">
        <f>IF('Analitika nastave'!V74="DA",'Analitika nastave'!Q74+'Analitika nastave'!R74+'Analitika nastave'!S74+'Analitika nastave'!T74,0)</f>
        <v>0</v>
      </c>
      <c r="J74" s="241" t="str">
        <f>IF(OR('Analitika nastave'!V74:V75="DA",AND(I75&gt;=(I$7/2),I$7&gt;0)),"DA","NE")</f>
        <v>NE</v>
      </c>
      <c r="K74" s="90">
        <f>IF('Analitika nastave'!AB74="DA",'Analitika nastave'!W74+'Analitika nastave'!X74+'Analitika nastave'!Y74+'Analitika nastave'!Z74,0)</f>
        <v>0</v>
      </c>
      <c r="L74" s="241" t="str">
        <f>IF(OR('Analitika nastave'!AB74:AB75="DA",AND(K75&gt;=(K$7/2),K$7&gt;0)),"DA","NE")</f>
        <v>NE</v>
      </c>
      <c r="M74" s="90">
        <f>IF('Analitika nastave'!AH74="DA",'Analitika nastave'!AC74+'Analitika nastave'!AD74+'Analitika nastave'!AE74+'Analitika nastave'!AF74,0)</f>
        <v>0</v>
      </c>
      <c r="N74" s="241" t="str">
        <f>IF(OR('Analitika nastave'!AH74:AH75="DA",AND(M75&gt;=(M$7/2),M$7&gt;0)),"DA","NE")</f>
        <v>NE</v>
      </c>
      <c r="O74" s="90">
        <f>IF('Analitika nastave'!AN74="DA",'Analitika nastave'!AI74+'Analitika nastave'!AJ74+'Analitika nastave'!AK74+'Analitika nastave'!AL74,0)</f>
        <v>0</v>
      </c>
      <c r="P74" s="241" t="str">
        <f>IF(OR('Analitika nastave'!AN74:AN75="DA",AND(O75&gt;=(O$7/2),O$7&gt;0)),"DA","NE")</f>
        <v>NE</v>
      </c>
      <c r="Q74" s="90">
        <f>IF('Analitika nastave'!AT74="DA",'Analitika nastave'!AO74+'Analitika nastave'!AP74+'Analitika nastave'!AQ74+'Analitika nastave'!AR74,0)</f>
        <v>0</v>
      </c>
      <c r="R74" s="241" t="str">
        <f>IF(OR('Analitika nastave'!AT74:AT75="DA",AND(Q75&gt;=(Q$7/2),Q$7&gt;0)),"DA","NE")</f>
        <v>NE</v>
      </c>
      <c r="S74" s="235">
        <f t="shared" ref="S74" si="64">IF(AND(R74="DA",P74="DA",N74="DA",L74="DA",J74="DA",H74="DA",F74="DA"),E75+G75+I75+K75+M75+O75+Q75,0)</f>
        <v>0</v>
      </c>
      <c r="T74" s="116" t="str">
        <f t="shared" ref="T74" si="65">IF(S74&lt;50, "NE",IF(S74&lt;60,2,IF(S74&lt;75,3,IF(S74&lt;90,4,5))))</f>
        <v>NE</v>
      </c>
    </row>
    <row r="75" spans="1:20" ht="15.75" thickBot="1" x14ac:dyDescent="0.3">
      <c r="A75" s="240"/>
      <c r="B75" s="238"/>
      <c r="C75" s="240"/>
      <c r="D75" s="62" t="str">
        <f>'Analitika nastave'!D75</f>
        <v>P</v>
      </c>
      <c r="E75" s="63" t="str">
        <f>IF('Analitika nastave'!J74="DA",'Analitika nastave'!E75+'Analitika nastave'!F75+'Analitika nastave'!G75+'Analitika nastave'!H75,IF(E$7&gt;0,E$7/E$6*E74,""))</f>
        <v/>
      </c>
      <c r="F75" s="242"/>
      <c r="G75" s="69" t="str">
        <f>IF('Analitika nastave'!P74="DA",'Analitika nastave'!K75+'Analitika nastave'!L75+'Analitika nastave'!M75+'Analitika nastave'!N75,IF(G$7&gt;0,G$7/G$6*G74,""))</f>
        <v/>
      </c>
      <c r="H75" s="242"/>
      <c r="I75" s="69" t="str">
        <f>IF('Analitika nastave'!V74="DA",'Analitika nastave'!Q75+'Analitika nastave'!R75+'Analitika nastave'!S75+'Analitika nastave'!T75,IF(I$7&gt;0,I$7/I$6*I74,""))</f>
        <v/>
      </c>
      <c r="J75" s="242"/>
      <c r="K75" s="69" t="str">
        <f>IF('Analitika nastave'!AB74="DA",'Analitika nastave'!W75+'Analitika nastave'!X75+'Analitika nastave'!Y75+'Analitika nastave'!Z75,IF(K$7&gt;0,K$7/K$6*K74,""))</f>
        <v/>
      </c>
      <c r="L75" s="242"/>
      <c r="M75" s="69" t="str">
        <f>IF('Analitika nastave'!AH74="DA",'Analitika nastave'!AC75+'Analitika nastave'!AD75+'Analitika nastave'!AE75+'Analitika nastave'!AF75,IF(M$7&gt;0,M$7/M$6*M74,""))</f>
        <v/>
      </c>
      <c r="N75" s="242"/>
      <c r="O75" s="69" t="str">
        <f>IF('Analitika nastave'!AN74="DA",'Analitika nastave'!AI75+'Analitika nastave'!AJ75+'Analitika nastave'!AK75+'Analitika nastave'!AL75,IF(O$7&gt;0,O$7/O$6*O74,""))</f>
        <v/>
      </c>
      <c r="P75" s="242"/>
      <c r="Q75" s="69" t="str">
        <f>IF('Analitika nastave'!AT74="DA",'Analitika nastave'!AO75+'Analitika nastave'!AP75+'Analitika nastave'!AQ75+'Analitika nastave'!AR75,IF(Q$7&gt;0,Q$7/Q$6*Q74,""))</f>
        <v/>
      </c>
      <c r="R75" s="242"/>
      <c r="S75" s="236"/>
      <c r="T75" s="117"/>
    </row>
    <row r="76" spans="1:20" x14ac:dyDescent="0.25">
      <c r="A76" s="239">
        <f>'Analitika nastave'!A76</f>
        <v>35</v>
      </c>
      <c r="B76" s="237" t="str">
        <f>'Analitika nastave'!B76</f>
        <v xml:space="preserve"> </v>
      </c>
      <c r="C76" s="239">
        <f>'Analitika nastave'!C76:C77</f>
        <v>0</v>
      </c>
      <c r="D76" s="65" t="str">
        <f>'Analitika nastave'!D76</f>
        <v>B</v>
      </c>
      <c r="E76" s="90">
        <f>IF('Analitika nastave'!J76="DA",'Analitika nastave'!E76+'Analitika nastave'!F76+'Analitika nastave'!G76+'Analitika nastave'!H76,0)</f>
        <v>0</v>
      </c>
      <c r="F76" s="241" t="str">
        <f>IF(OR('Analitika nastave'!J76:J77="DA",AND(E77&gt;=(E$7/2),E$7&gt;0)),"DA","NE")</f>
        <v>NE</v>
      </c>
      <c r="G76" s="90">
        <f>IF('Analitika nastave'!P76="DA",'Analitika nastave'!K76+'Analitika nastave'!L76+'Analitika nastave'!M76+'Analitika nastave'!N76,0)</f>
        <v>0</v>
      </c>
      <c r="H76" s="241" t="str">
        <f>IF(OR('Analitika nastave'!P76:P77="DA",AND(G77&gt;=(G$7/2),G$7&gt;0)),"DA","NE")</f>
        <v>NE</v>
      </c>
      <c r="I76" s="90">
        <f>IF('Analitika nastave'!V76="DA",'Analitika nastave'!Q76+'Analitika nastave'!R76+'Analitika nastave'!S76+'Analitika nastave'!T76,0)</f>
        <v>0</v>
      </c>
      <c r="J76" s="241" t="str">
        <f>IF(OR('Analitika nastave'!V76:V77="DA",AND(I77&gt;=(I$7/2),I$7&gt;0)),"DA","NE")</f>
        <v>NE</v>
      </c>
      <c r="K76" s="90">
        <f>IF('Analitika nastave'!AB76="DA",'Analitika nastave'!W76+'Analitika nastave'!X76+'Analitika nastave'!Y76+'Analitika nastave'!Z76,0)</f>
        <v>0</v>
      </c>
      <c r="L76" s="241" t="str">
        <f>IF(OR('Analitika nastave'!AB76:AB77="DA",AND(K77&gt;=(K$7/2),K$7&gt;0)),"DA","NE")</f>
        <v>NE</v>
      </c>
      <c r="M76" s="90">
        <f>IF('Analitika nastave'!AH76="DA",'Analitika nastave'!AC76+'Analitika nastave'!AD76+'Analitika nastave'!AE76+'Analitika nastave'!AF76,0)</f>
        <v>0</v>
      </c>
      <c r="N76" s="241" t="str">
        <f>IF(OR('Analitika nastave'!AH76:AH77="DA",AND(M77&gt;=(M$7/2),M$7&gt;0)),"DA","NE")</f>
        <v>NE</v>
      </c>
      <c r="O76" s="90">
        <f>IF('Analitika nastave'!AN76="DA",'Analitika nastave'!AI76+'Analitika nastave'!AJ76+'Analitika nastave'!AK76+'Analitika nastave'!AL76,0)</f>
        <v>0</v>
      </c>
      <c r="P76" s="241" t="str">
        <f>IF(OR('Analitika nastave'!AN76:AN77="DA",AND(O77&gt;=(O$7/2),O$7&gt;0)),"DA","NE")</f>
        <v>NE</v>
      </c>
      <c r="Q76" s="90">
        <f>IF('Analitika nastave'!AT76="DA",'Analitika nastave'!AO76+'Analitika nastave'!AP76+'Analitika nastave'!AQ76+'Analitika nastave'!AR76,0)</f>
        <v>0</v>
      </c>
      <c r="R76" s="241" t="str">
        <f>IF(OR('Analitika nastave'!AT76:AT77="DA",AND(Q77&gt;=(Q$7/2),Q$7&gt;0)),"DA","NE")</f>
        <v>NE</v>
      </c>
      <c r="S76" s="235">
        <f t="shared" ref="S76" si="66">IF(AND(R76="DA",P76="DA",N76="DA",L76="DA",J76="DA",H76="DA",F76="DA"),E77+G77+I77+K77+M77+O77+Q77,0)</f>
        <v>0</v>
      </c>
      <c r="T76" s="116" t="str">
        <f t="shared" ref="T76" si="67">IF(S76&lt;50, "NE",IF(S76&lt;60,2,IF(S76&lt;75,3,IF(S76&lt;90,4,5))))</f>
        <v>NE</v>
      </c>
    </row>
    <row r="77" spans="1:20" ht="15.75" thickBot="1" x14ac:dyDescent="0.3">
      <c r="A77" s="240"/>
      <c r="B77" s="238"/>
      <c r="C77" s="240"/>
      <c r="D77" s="62" t="str">
        <f>'Analitika nastave'!D77</f>
        <v>P</v>
      </c>
      <c r="E77" s="63" t="str">
        <f>IF('Analitika nastave'!J76="DA",'Analitika nastave'!E77+'Analitika nastave'!F77+'Analitika nastave'!G77+'Analitika nastave'!H77,IF(E$7&gt;0,E$7/E$6*E76,""))</f>
        <v/>
      </c>
      <c r="F77" s="242"/>
      <c r="G77" s="69" t="str">
        <f>IF('Analitika nastave'!P76="DA",'Analitika nastave'!K77+'Analitika nastave'!L77+'Analitika nastave'!M77+'Analitika nastave'!N77,IF(G$7&gt;0,G$7/G$6*G76,""))</f>
        <v/>
      </c>
      <c r="H77" s="242"/>
      <c r="I77" s="69" t="str">
        <f>IF('Analitika nastave'!V76="DA",'Analitika nastave'!Q77+'Analitika nastave'!R77+'Analitika nastave'!S77+'Analitika nastave'!T77,IF(I$7&gt;0,I$7/I$6*I76,""))</f>
        <v/>
      </c>
      <c r="J77" s="242"/>
      <c r="K77" s="69" t="str">
        <f>IF('Analitika nastave'!AB76="DA",'Analitika nastave'!W77+'Analitika nastave'!X77+'Analitika nastave'!Y77+'Analitika nastave'!Z77,IF(K$7&gt;0,K$7/K$6*K76,""))</f>
        <v/>
      </c>
      <c r="L77" s="242"/>
      <c r="M77" s="69" t="str">
        <f>IF('Analitika nastave'!AH76="DA",'Analitika nastave'!AC77+'Analitika nastave'!AD77+'Analitika nastave'!AE77+'Analitika nastave'!AF77,IF(M$7&gt;0,M$7/M$6*M76,""))</f>
        <v/>
      </c>
      <c r="N77" s="242"/>
      <c r="O77" s="69" t="str">
        <f>IF('Analitika nastave'!AN76="DA",'Analitika nastave'!AI77+'Analitika nastave'!AJ77+'Analitika nastave'!AK77+'Analitika nastave'!AL77,IF(O$7&gt;0,O$7/O$6*O76,""))</f>
        <v/>
      </c>
      <c r="P77" s="242"/>
      <c r="Q77" s="69" t="str">
        <f>IF('Analitika nastave'!AT76="DA",'Analitika nastave'!AO77+'Analitika nastave'!AP77+'Analitika nastave'!AQ77+'Analitika nastave'!AR77,IF(Q$7&gt;0,Q$7/Q$6*Q76,""))</f>
        <v/>
      </c>
      <c r="R77" s="242"/>
      <c r="S77" s="236"/>
      <c r="T77" s="117"/>
    </row>
    <row r="78" spans="1:20" x14ac:dyDescent="0.25">
      <c r="A78" s="239">
        <f>'Analitika nastave'!A78</f>
        <v>36</v>
      </c>
      <c r="B78" s="237" t="str">
        <f>'Analitika nastave'!B78</f>
        <v xml:space="preserve"> </v>
      </c>
      <c r="C78" s="239">
        <f>'Analitika nastave'!C78:C79</f>
        <v>0</v>
      </c>
      <c r="D78" s="65" t="str">
        <f>'Analitika nastave'!D78</f>
        <v>B</v>
      </c>
      <c r="E78" s="90">
        <f>IF('Analitika nastave'!J78="DA",'Analitika nastave'!E78+'Analitika nastave'!F78+'Analitika nastave'!G78+'Analitika nastave'!H78,0)</f>
        <v>0</v>
      </c>
      <c r="F78" s="241" t="str">
        <f>IF(OR('Analitika nastave'!J78:J79="DA",AND(E79&gt;=(E$7/2),E$7&gt;0)),"DA","NE")</f>
        <v>NE</v>
      </c>
      <c r="G78" s="90">
        <f>IF('Analitika nastave'!P78="DA",'Analitika nastave'!K78+'Analitika nastave'!L78+'Analitika nastave'!M78+'Analitika nastave'!N78,0)</f>
        <v>0</v>
      </c>
      <c r="H78" s="241" t="str">
        <f>IF(OR('Analitika nastave'!P78:P79="DA",AND(G79&gt;=(G$7/2),G$7&gt;0)),"DA","NE")</f>
        <v>NE</v>
      </c>
      <c r="I78" s="90">
        <f>IF('Analitika nastave'!V78="DA",'Analitika nastave'!Q78+'Analitika nastave'!R78+'Analitika nastave'!S78+'Analitika nastave'!T78,0)</f>
        <v>0</v>
      </c>
      <c r="J78" s="241" t="str">
        <f>IF(OR('Analitika nastave'!V78:V79="DA",AND(I79&gt;=(I$7/2),I$7&gt;0)),"DA","NE")</f>
        <v>NE</v>
      </c>
      <c r="K78" s="90">
        <f>IF('Analitika nastave'!AB78="DA",'Analitika nastave'!W78+'Analitika nastave'!X78+'Analitika nastave'!Y78+'Analitika nastave'!Z78,0)</f>
        <v>0</v>
      </c>
      <c r="L78" s="241" t="str">
        <f>IF(OR('Analitika nastave'!AB78:AB79="DA",AND(K79&gt;=(K$7/2),K$7&gt;0)),"DA","NE")</f>
        <v>NE</v>
      </c>
      <c r="M78" s="90">
        <f>IF('Analitika nastave'!AH78="DA",'Analitika nastave'!AC78+'Analitika nastave'!AD78+'Analitika nastave'!AE78+'Analitika nastave'!AF78,0)</f>
        <v>0</v>
      </c>
      <c r="N78" s="241" t="str">
        <f>IF(OR('Analitika nastave'!AH78:AH79="DA",AND(M79&gt;=(M$7/2),M$7&gt;0)),"DA","NE")</f>
        <v>NE</v>
      </c>
      <c r="O78" s="90">
        <f>IF('Analitika nastave'!AN78="DA",'Analitika nastave'!AI78+'Analitika nastave'!AJ78+'Analitika nastave'!AK78+'Analitika nastave'!AL78,0)</f>
        <v>0</v>
      </c>
      <c r="P78" s="241" t="str">
        <f>IF(OR('Analitika nastave'!AN78:AN79="DA",AND(O79&gt;=(O$7/2),O$7&gt;0)),"DA","NE")</f>
        <v>NE</v>
      </c>
      <c r="Q78" s="90">
        <f>IF('Analitika nastave'!AT78="DA",'Analitika nastave'!AO78+'Analitika nastave'!AP78+'Analitika nastave'!AQ78+'Analitika nastave'!AR78,0)</f>
        <v>0</v>
      </c>
      <c r="R78" s="241" t="str">
        <f>IF(OR('Analitika nastave'!AT78:AT79="DA",AND(Q79&gt;=(Q$7/2),Q$7&gt;0)),"DA","NE")</f>
        <v>NE</v>
      </c>
      <c r="S78" s="235">
        <f t="shared" ref="S78" si="68">IF(AND(R78="DA",P78="DA",N78="DA",L78="DA",J78="DA",H78="DA",F78="DA"),E79+G79+I79+K79+M79+O79+Q79,0)</f>
        <v>0</v>
      </c>
      <c r="T78" s="116" t="str">
        <f t="shared" ref="T78" si="69">IF(S78&lt;50, "NE",IF(S78&lt;60,2,IF(S78&lt;75,3,IF(S78&lt;90,4,5))))</f>
        <v>NE</v>
      </c>
    </row>
    <row r="79" spans="1:20" ht="15.75" thickBot="1" x14ac:dyDescent="0.3">
      <c r="A79" s="240"/>
      <c r="B79" s="238"/>
      <c r="C79" s="240"/>
      <c r="D79" s="62" t="str">
        <f>'Analitika nastave'!D79</f>
        <v>P</v>
      </c>
      <c r="E79" s="63" t="str">
        <f>IF('Analitika nastave'!J78="DA",'Analitika nastave'!E79+'Analitika nastave'!F79+'Analitika nastave'!G79+'Analitika nastave'!H79,IF(E$7&gt;0,E$7/E$6*E78,""))</f>
        <v/>
      </c>
      <c r="F79" s="242"/>
      <c r="G79" s="69" t="str">
        <f>IF('Analitika nastave'!P78="DA",'Analitika nastave'!K79+'Analitika nastave'!L79+'Analitika nastave'!M79+'Analitika nastave'!N79,IF(G$7&gt;0,G$7/G$6*G78,""))</f>
        <v/>
      </c>
      <c r="H79" s="242"/>
      <c r="I79" s="69" t="str">
        <f>IF('Analitika nastave'!V78="DA",'Analitika nastave'!Q79+'Analitika nastave'!R79+'Analitika nastave'!S79+'Analitika nastave'!T79,IF(I$7&gt;0,I$7/I$6*I78,""))</f>
        <v/>
      </c>
      <c r="J79" s="242"/>
      <c r="K79" s="69" t="str">
        <f>IF('Analitika nastave'!AB78="DA",'Analitika nastave'!W79+'Analitika nastave'!X79+'Analitika nastave'!Y79+'Analitika nastave'!Z79,IF(K$7&gt;0,K$7/K$6*K78,""))</f>
        <v/>
      </c>
      <c r="L79" s="242"/>
      <c r="M79" s="69" t="str">
        <f>IF('Analitika nastave'!AH78="DA",'Analitika nastave'!AC79+'Analitika nastave'!AD79+'Analitika nastave'!AE79+'Analitika nastave'!AF79,IF(M$7&gt;0,M$7/M$6*M78,""))</f>
        <v/>
      </c>
      <c r="N79" s="242"/>
      <c r="O79" s="69" t="str">
        <f>IF('Analitika nastave'!AN78="DA",'Analitika nastave'!AI79+'Analitika nastave'!AJ79+'Analitika nastave'!AK79+'Analitika nastave'!AL79,IF(O$7&gt;0,O$7/O$6*O78,""))</f>
        <v/>
      </c>
      <c r="P79" s="242"/>
      <c r="Q79" s="69" t="str">
        <f>IF('Analitika nastave'!AT78="DA",'Analitika nastave'!AO79+'Analitika nastave'!AP79+'Analitika nastave'!AQ79+'Analitika nastave'!AR79,IF(Q$7&gt;0,Q$7/Q$6*Q78,""))</f>
        <v/>
      </c>
      <c r="R79" s="242"/>
      <c r="S79" s="236"/>
      <c r="T79" s="117"/>
    </row>
    <row r="80" spans="1:20" x14ac:dyDescent="0.25">
      <c r="A80" s="239">
        <f>'Analitika nastave'!A80</f>
        <v>37</v>
      </c>
      <c r="B80" s="237" t="str">
        <f>'Analitika nastave'!B80</f>
        <v xml:space="preserve"> </v>
      </c>
      <c r="C80" s="239">
        <f>'Analitika nastave'!C80:C81</f>
        <v>0</v>
      </c>
      <c r="D80" s="65" t="str">
        <f>'Analitika nastave'!D80</f>
        <v>B</v>
      </c>
      <c r="E80" s="90">
        <f>IF('Analitika nastave'!J80="DA",'Analitika nastave'!E80+'Analitika nastave'!F80+'Analitika nastave'!G80+'Analitika nastave'!H80,0)</f>
        <v>0</v>
      </c>
      <c r="F80" s="241" t="str">
        <f>IF(OR('Analitika nastave'!J80:J81="DA",AND(E81&gt;=(E$7/2),E$7&gt;0)),"DA","NE")</f>
        <v>NE</v>
      </c>
      <c r="G80" s="90">
        <f>IF('Analitika nastave'!P80="DA",'Analitika nastave'!K80+'Analitika nastave'!L80+'Analitika nastave'!M80+'Analitika nastave'!N80,0)</f>
        <v>0</v>
      </c>
      <c r="H80" s="241" t="str">
        <f>IF(OR('Analitika nastave'!P80:P81="DA",AND(G81&gt;=(G$7/2),G$7&gt;0)),"DA","NE")</f>
        <v>NE</v>
      </c>
      <c r="I80" s="90">
        <f>IF('Analitika nastave'!V80="DA",'Analitika nastave'!Q80+'Analitika nastave'!R80+'Analitika nastave'!S80+'Analitika nastave'!T80,0)</f>
        <v>0</v>
      </c>
      <c r="J80" s="241" t="str">
        <f>IF(OR('Analitika nastave'!V80:V81="DA",AND(I81&gt;=(I$7/2),I$7&gt;0)),"DA","NE")</f>
        <v>NE</v>
      </c>
      <c r="K80" s="90">
        <f>IF('Analitika nastave'!AB80="DA",'Analitika nastave'!W80+'Analitika nastave'!X80+'Analitika nastave'!Y80+'Analitika nastave'!Z80,0)</f>
        <v>0</v>
      </c>
      <c r="L80" s="241" t="str">
        <f>IF(OR('Analitika nastave'!AB80:AB81="DA",AND(K81&gt;=(K$7/2),K$7&gt;0)),"DA","NE")</f>
        <v>NE</v>
      </c>
      <c r="M80" s="90">
        <f>IF('Analitika nastave'!AH80="DA",'Analitika nastave'!AC80+'Analitika nastave'!AD80+'Analitika nastave'!AE80+'Analitika nastave'!AF80,0)</f>
        <v>0</v>
      </c>
      <c r="N80" s="241" t="str">
        <f>IF(OR('Analitika nastave'!AH80:AH81="DA",AND(M81&gt;=(M$7/2),M$7&gt;0)),"DA","NE")</f>
        <v>NE</v>
      </c>
      <c r="O80" s="90">
        <f>IF('Analitika nastave'!AN80="DA",'Analitika nastave'!AI80+'Analitika nastave'!AJ80+'Analitika nastave'!AK80+'Analitika nastave'!AL80,0)</f>
        <v>0</v>
      </c>
      <c r="P80" s="241" t="str">
        <f>IF(OR('Analitika nastave'!AN80:AN81="DA",AND(O81&gt;=(O$7/2),O$7&gt;0)),"DA","NE")</f>
        <v>NE</v>
      </c>
      <c r="Q80" s="90">
        <f>IF('Analitika nastave'!AT80="DA",'Analitika nastave'!AO80+'Analitika nastave'!AP80+'Analitika nastave'!AQ80+'Analitika nastave'!AR80,0)</f>
        <v>0</v>
      </c>
      <c r="R80" s="241" t="str">
        <f>IF(OR('Analitika nastave'!AT80:AT81="DA",AND(Q81&gt;=(Q$7/2),Q$7&gt;0)),"DA","NE")</f>
        <v>NE</v>
      </c>
      <c r="S80" s="235">
        <f t="shared" ref="S80" si="70">IF(AND(R80="DA",P80="DA",N80="DA",L80="DA",J80="DA",H80="DA",F80="DA"),E81+G81+I81+K81+M81+O81+Q81,0)</f>
        <v>0</v>
      </c>
      <c r="T80" s="116" t="str">
        <f t="shared" ref="T80" si="71">IF(S80&lt;50, "NE",IF(S80&lt;60,2,IF(S80&lt;75,3,IF(S80&lt;90,4,5))))</f>
        <v>NE</v>
      </c>
    </row>
    <row r="81" spans="1:20" ht="15.75" thickBot="1" x14ac:dyDescent="0.3">
      <c r="A81" s="240"/>
      <c r="B81" s="238"/>
      <c r="C81" s="240"/>
      <c r="D81" s="62" t="str">
        <f>'Analitika nastave'!D81</f>
        <v>P</v>
      </c>
      <c r="E81" s="63" t="str">
        <f>IF('Analitika nastave'!J80="DA",'Analitika nastave'!E81+'Analitika nastave'!F81+'Analitika nastave'!G81+'Analitika nastave'!H81,IF(E$7&gt;0,E$7/E$6*E80,""))</f>
        <v/>
      </c>
      <c r="F81" s="242"/>
      <c r="G81" s="69" t="str">
        <f>IF('Analitika nastave'!P80="DA",'Analitika nastave'!K81+'Analitika nastave'!L81+'Analitika nastave'!M81+'Analitika nastave'!N81,IF(G$7&gt;0,G$7/G$6*G80,""))</f>
        <v/>
      </c>
      <c r="H81" s="242"/>
      <c r="I81" s="69" t="str">
        <f>IF('Analitika nastave'!V80="DA",'Analitika nastave'!Q81+'Analitika nastave'!R81+'Analitika nastave'!S81+'Analitika nastave'!T81,IF(I$7&gt;0,I$7/I$6*I80,""))</f>
        <v/>
      </c>
      <c r="J81" s="242"/>
      <c r="K81" s="69" t="str">
        <f>IF('Analitika nastave'!AB80="DA",'Analitika nastave'!W81+'Analitika nastave'!X81+'Analitika nastave'!Y81+'Analitika nastave'!Z81,IF(K$7&gt;0,K$7/K$6*K80,""))</f>
        <v/>
      </c>
      <c r="L81" s="242"/>
      <c r="M81" s="69" t="str">
        <f>IF('Analitika nastave'!AH80="DA",'Analitika nastave'!AC81+'Analitika nastave'!AD81+'Analitika nastave'!AE81+'Analitika nastave'!AF81,IF(M$7&gt;0,M$7/M$6*M80,""))</f>
        <v/>
      </c>
      <c r="N81" s="242"/>
      <c r="O81" s="69" t="str">
        <f>IF('Analitika nastave'!AN80="DA",'Analitika nastave'!AI81+'Analitika nastave'!AJ81+'Analitika nastave'!AK81+'Analitika nastave'!AL81,IF(O$7&gt;0,O$7/O$6*O80,""))</f>
        <v/>
      </c>
      <c r="P81" s="242"/>
      <c r="Q81" s="69" t="str">
        <f>IF('Analitika nastave'!AT80="DA",'Analitika nastave'!AO81+'Analitika nastave'!AP81+'Analitika nastave'!AQ81+'Analitika nastave'!AR81,IF(Q$7&gt;0,Q$7/Q$6*Q80,""))</f>
        <v/>
      </c>
      <c r="R81" s="242"/>
      <c r="S81" s="236"/>
      <c r="T81" s="117"/>
    </row>
    <row r="82" spans="1:20" x14ac:dyDescent="0.25">
      <c r="A82" s="239">
        <f>'Analitika nastave'!A82</f>
        <v>38</v>
      </c>
      <c r="B82" s="237" t="str">
        <f>'Analitika nastave'!B82</f>
        <v xml:space="preserve"> </v>
      </c>
      <c r="C82" s="239">
        <f>'Analitika nastave'!C82:C83</f>
        <v>0</v>
      </c>
      <c r="D82" s="65" t="str">
        <f>'Analitika nastave'!D82</f>
        <v>B</v>
      </c>
      <c r="E82" s="90">
        <f>IF('Analitika nastave'!J82="DA",'Analitika nastave'!E82+'Analitika nastave'!F82+'Analitika nastave'!G82+'Analitika nastave'!H82,0)</f>
        <v>0</v>
      </c>
      <c r="F82" s="241" t="str">
        <f>IF(OR('Analitika nastave'!J82:J83="DA",AND(E83&gt;=(E$7/2),E$7&gt;0)),"DA","NE")</f>
        <v>NE</v>
      </c>
      <c r="G82" s="90">
        <f>IF('Analitika nastave'!P82="DA",'Analitika nastave'!K82+'Analitika nastave'!L82+'Analitika nastave'!M82+'Analitika nastave'!N82,0)</f>
        <v>0</v>
      </c>
      <c r="H82" s="241" t="str">
        <f>IF(OR('Analitika nastave'!P82:P83="DA",AND(G83&gt;=(G$7/2),G$7&gt;0)),"DA","NE")</f>
        <v>NE</v>
      </c>
      <c r="I82" s="90">
        <f>IF('Analitika nastave'!V82="DA",'Analitika nastave'!Q82+'Analitika nastave'!R82+'Analitika nastave'!S82+'Analitika nastave'!T82,0)</f>
        <v>0</v>
      </c>
      <c r="J82" s="241" t="str">
        <f>IF(OR('Analitika nastave'!V82:V83="DA",AND(I83&gt;=(I$7/2),I$7&gt;0)),"DA","NE")</f>
        <v>NE</v>
      </c>
      <c r="K82" s="90">
        <f>IF('Analitika nastave'!AB82="DA",'Analitika nastave'!W82+'Analitika nastave'!X82+'Analitika nastave'!Y82+'Analitika nastave'!Z82,0)</f>
        <v>0</v>
      </c>
      <c r="L82" s="241" t="str">
        <f>IF(OR('Analitika nastave'!AB82:AB83="DA",AND(K83&gt;=(K$7/2),K$7&gt;0)),"DA","NE")</f>
        <v>NE</v>
      </c>
      <c r="M82" s="90">
        <f>IF('Analitika nastave'!AH82="DA",'Analitika nastave'!AC82+'Analitika nastave'!AD82+'Analitika nastave'!AE82+'Analitika nastave'!AF82,0)</f>
        <v>0</v>
      </c>
      <c r="N82" s="241" t="str">
        <f>IF(OR('Analitika nastave'!AH82:AH83="DA",AND(M83&gt;=(M$7/2),M$7&gt;0)),"DA","NE")</f>
        <v>NE</v>
      </c>
      <c r="O82" s="90">
        <f>IF('Analitika nastave'!AN82="DA",'Analitika nastave'!AI82+'Analitika nastave'!AJ82+'Analitika nastave'!AK82+'Analitika nastave'!AL82,0)</f>
        <v>0</v>
      </c>
      <c r="P82" s="241" t="str">
        <f>IF(OR('Analitika nastave'!AN82:AN83="DA",AND(O83&gt;=(O$7/2),O$7&gt;0)),"DA","NE")</f>
        <v>NE</v>
      </c>
      <c r="Q82" s="90">
        <f>IF('Analitika nastave'!AT82="DA",'Analitika nastave'!AO82+'Analitika nastave'!AP82+'Analitika nastave'!AQ82+'Analitika nastave'!AR82,0)</f>
        <v>0</v>
      </c>
      <c r="R82" s="241" t="str">
        <f>IF(OR('Analitika nastave'!AT82:AT83="DA",AND(Q83&gt;=(Q$7/2),Q$7&gt;0)),"DA","NE")</f>
        <v>NE</v>
      </c>
      <c r="S82" s="235">
        <f t="shared" ref="S82" si="72">IF(AND(R82="DA",P82="DA",N82="DA",L82="DA",J82="DA",H82="DA",F82="DA"),E83+G83+I83+K83+M83+O83+Q83,0)</f>
        <v>0</v>
      </c>
      <c r="T82" s="116" t="str">
        <f t="shared" ref="T82" si="73">IF(S82&lt;50, "NE",IF(S82&lt;60,2,IF(S82&lt;75,3,IF(S82&lt;90,4,5))))</f>
        <v>NE</v>
      </c>
    </row>
    <row r="83" spans="1:20" ht="15.75" thickBot="1" x14ac:dyDescent="0.3">
      <c r="A83" s="240"/>
      <c r="B83" s="238"/>
      <c r="C83" s="240"/>
      <c r="D83" s="62" t="str">
        <f>'Analitika nastave'!D83</f>
        <v>P</v>
      </c>
      <c r="E83" s="63" t="str">
        <f>IF('Analitika nastave'!J82="DA",'Analitika nastave'!E83+'Analitika nastave'!F83+'Analitika nastave'!G83+'Analitika nastave'!H83,IF(E$7&gt;0,E$7/E$6*E82,""))</f>
        <v/>
      </c>
      <c r="F83" s="242"/>
      <c r="G83" s="69" t="str">
        <f>IF('Analitika nastave'!P82="DA",'Analitika nastave'!K83+'Analitika nastave'!L83+'Analitika nastave'!M83+'Analitika nastave'!N83,IF(G$7&gt;0,G$7/G$6*G82,""))</f>
        <v/>
      </c>
      <c r="H83" s="242"/>
      <c r="I83" s="69" t="str">
        <f>IF('Analitika nastave'!V82="DA",'Analitika nastave'!Q83+'Analitika nastave'!R83+'Analitika nastave'!S83+'Analitika nastave'!T83,IF(I$7&gt;0,I$7/I$6*I82,""))</f>
        <v/>
      </c>
      <c r="J83" s="242"/>
      <c r="K83" s="69" t="str">
        <f>IF('Analitika nastave'!AB82="DA",'Analitika nastave'!W83+'Analitika nastave'!X83+'Analitika nastave'!Y83+'Analitika nastave'!Z83,IF(K$7&gt;0,K$7/K$6*K82,""))</f>
        <v/>
      </c>
      <c r="L83" s="242"/>
      <c r="M83" s="69" t="str">
        <f>IF('Analitika nastave'!AH82="DA",'Analitika nastave'!AC83+'Analitika nastave'!AD83+'Analitika nastave'!AE83+'Analitika nastave'!AF83,IF(M$7&gt;0,M$7/M$6*M82,""))</f>
        <v/>
      </c>
      <c r="N83" s="242"/>
      <c r="O83" s="69" t="str">
        <f>IF('Analitika nastave'!AN82="DA",'Analitika nastave'!AI83+'Analitika nastave'!AJ83+'Analitika nastave'!AK83+'Analitika nastave'!AL83,IF(O$7&gt;0,O$7/O$6*O82,""))</f>
        <v/>
      </c>
      <c r="P83" s="242"/>
      <c r="Q83" s="69" t="str">
        <f>IF('Analitika nastave'!AT82="DA",'Analitika nastave'!AO83+'Analitika nastave'!AP83+'Analitika nastave'!AQ83+'Analitika nastave'!AR83,IF(Q$7&gt;0,Q$7/Q$6*Q82,""))</f>
        <v/>
      </c>
      <c r="R83" s="242"/>
      <c r="S83" s="236"/>
      <c r="T83" s="117"/>
    </row>
    <row r="84" spans="1:20" x14ac:dyDescent="0.25">
      <c r="A84" s="239">
        <f>'Analitika nastave'!A84</f>
        <v>39</v>
      </c>
      <c r="B84" s="237" t="str">
        <f>'Analitika nastave'!B84</f>
        <v xml:space="preserve"> </v>
      </c>
      <c r="C84" s="239">
        <f>'Analitika nastave'!C84:C85</f>
        <v>0</v>
      </c>
      <c r="D84" s="65" t="str">
        <f>'Analitika nastave'!D84</f>
        <v>B</v>
      </c>
      <c r="E84" s="90">
        <f>IF('Analitika nastave'!J84="DA",'Analitika nastave'!E84+'Analitika nastave'!F84+'Analitika nastave'!G84+'Analitika nastave'!H84,0)</f>
        <v>0</v>
      </c>
      <c r="F84" s="241" t="str">
        <f>IF(OR('Analitika nastave'!J84:J85="DA",AND(E85&gt;=(E$7/2),E$7&gt;0)),"DA","NE")</f>
        <v>NE</v>
      </c>
      <c r="G84" s="90">
        <f>IF('Analitika nastave'!P84="DA",'Analitika nastave'!K84+'Analitika nastave'!L84+'Analitika nastave'!M84+'Analitika nastave'!N84,0)</f>
        <v>0</v>
      </c>
      <c r="H84" s="241" t="str">
        <f>IF(OR('Analitika nastave'!P84:P85="DA",AND(G85&gt;=(G$7/2),G$7&gt;0)),"DA","NE")</f>
        <v>NE</v>
      </c>
      <c r="I84" s="90">
        <f>IF('Analitika nastave'!V84="DA",'Analitika nastave'!Q84+'Analitika nastave'!R84+'Analitika nastave'!S84+'Analitika nastave'!T84,0)</f>
        <v>0</v>
      </c>
      <c r="J84" s="241" t="str">
        <f>IF(OR('Analitika nastave'!V84:V85="DA",AND(I85&gt;=(I$7/2),I$7&gt;0)),"DA","NE")</f>
        <v>NE</v>
      </c>
      <c r="K84" s="90">
        <f>IF('Analitika nastave'!AB84="DA",'Analitika nastave'!W84+'Analitika nastave'!X84+'Analitika nastave'!Y84+'Analitika nastave'!Z84,0)</f>
        <v>0</v>
      </c>
      <c r="L84" s="241" t="str">
        <f>IF(OR('Analitika nastave'!AB84:AB85="DA",AND(K85&gt;=(K$7/2),K$7&gt;0)),"DA","NE")</f>
        <v>NE</v>
      </c>
      <c r="M84" s="90">
        <f>IF('Analitika nastave'!AH84="DA",'Analitika nastave'!AC84+'Analitika nastave'!AD84+'Analitika nastave'!AE84+'Analitika nastave'!AF84,0)</f>
        <v>0</v>
      </c>
      <c r="N84" s="241" t="str">
        <f>IF(OR('Analitika nastave'!AH84:AH85="DA",AND(M85&gt;=(M$7/2),M$7&gt;0)),"DA","NE")</f>
        <v>NE</v>
      </c>
      <c r="O84" s="90">
        <f>IF('Analitika nastave'!AN84="DA",'Analitika nastave'!AI84+'Analitika nastave'!AJ84+'Analitika nastave'!AK84+'Analitika nastave'!AL84,0)</f>
        <v>0</v>
      </c>
      <c r="P84" s="241" t="str">
        <f>IF(OR('Analitika nastave'!AN84:AN85="DA",AND(O85&gt;=(O$7/2),O$7&gt;0)),"DA","NE")</f>
        <v>NE</v>
      </c>
      <c r="Q84" s="90">
        <f>IF('Analitika nastave'!AT84="DA",'Analitika nastave'!AO84+'Analitika nastave'!AP84+'Analitika nastave'!AQ84+'Analitika nastave'!AR84,0)</f>
        <v>0</v>
      </c>
      <c r="R84" s="241" t="str">
        <f>IF(OR('Analitika nastave'!AT84:AT85="DA",AND(Q85&gt;=(Q$7/2),Q$7&gt;0)),"DA","NE")</f>
        <v>NE</v>
      </c>
      <c r="S84" s="235">
        <f t="shared" ref="S84" si="74">IF(AND(R84="DA",P84="DA",N84="DA",L84="DA",J84="DA",H84="DA",F84="DA"),E85+G85+I85+K85+M85+O85+Q85,0)</f>
        <v>0</v>
      </c>
      <c r="T84" s="116" t="str">
        <f t="shared" ref="T84" si="75">IF(S84&lt;50, "NE",IF(S84&lt;60,2,IF(S84&lt;75,3,IF(S84&lt;90,4,5))))</f>
        <v>NE</v>
      </c>
    </row>
    <row r="85" spans="1:20" ht="15.75" thickBot="1" x14ac:dyDescent="0.3">
      <c r="A85" s="240"/>
      <c r="B85" s="238"/>
      <c r="C85" s="240"/>
      <c r="D85" s="62" t="str">
        <f>'Analitika nastave'!D85</f>
        <v>P</v>
      </c>
      <c r="E85" s="63" t="str">
        <f>IF('Analitika nastave'!J84="DA",'Analitika nastave'!E85+'Analitika nastave'!F85+'Analitika nastave'!G85+'Analitika nastave'!H85,IF(E$7&gt;0,E$7/E$6*E84,""))</f>
        <v/>
      </c>
      <c r="F85" s="242"/>
      <c r="G85" s="69" t="str">
        <f>IF('Analitika nastave'!P84="DA",'Analitika nastave'!K85+'Analitika nastave'!L85+'Analitika nastave'!M85+'Analitika nastave'!N85,IF(G$7&gt;0,G$7/G$6*G84,""))</f>
        <v/>
      </c>
      <c r="H85" s="242"/>
      <c r="I85" s="69" t="str">
        <f>IF('Analitika nastave'!V84="DA",'Analitika nastave'!Q85+'Analitika nastave'!R85+'Analitika nastave'!S85+'Analitika nastave'!T85,IF(I$7&gt;0,I$7/I$6*I84,""))</f>
        <v/>
      </c>
      <c r="J85" s="242"/>
      <c r="K85" s="69" t="str">
        <f>IF('Analitika nastave'!AB84="DA",'Analitika nastave'!W85+'Analitika nastave'!X85+'Analitika nastave'!Y85+'Analitika nastave'!Z85,IF(K$7&gt;0,K$7/K$6*K84,""))</f>
        <v/>
      </c>
      <c r="L85" s="242"/>
      <c r="M85" s="69" t="str">
        <f>IF('Analitika nastave'!AH84="DA",'Analitika nastave'!AC85+'Analitika nastave'!AD85+'Analitika nastave'!AE85+'Analitika nastave'!AF85,IF(M$7&gt;0,M$7/M$6*M84,""))</f>
        <v/>
      </c>
      <c r="N85" s="242"/>
      <c r="O85" s="69" t="str">
        <f>IF('Analitika nastave'!AN84="DA",'Analitika nastave'!AI85+'Analitika nastave'!AJ85+'Analitika nastave'!AK85+'Analitika nastave'!AL85,IF(O$7&gt;0,O$7/O$6*O84,""))</f>
        <v/>
      </c>
      <c r="P85" s="242"/>
      <c r="Q85" s="69" t="str">
        <f>IF('Analitika nastave'!AT84="DA",'Analitika nastave'!AO85+'Analitika nastave'!AP85+'Analitika nastave'!AQ85+'Analitika nastave'!AR85,IF(Q$7&gt;0,Q$7/Q$6*Q84,""))</f>
        <v/>
      </c>
      <c r="R85" s="242"/>
      <c r="S85" s="236"/>
      <c r="T85" s="117"/>
    </row>
    <row r="86" spans="1:20" x14ac:dyDescent="0.25">
      <c r="A86" s="239">
        <f>'Analitika nastave'!A86</f>
        <v>40</v>
      </c>
      <c r="B86" s="237" t="str">
        <f>'Analitika nastave'!B86</f>
        <v xml:space="preserve"> </v>
      </c>
      <c r="C86" s="239">
        <f>'Analitika nastave'!C86:C87</f>
        <v>0</v>
      </c>
      <c r="D86" s="65" t="str">
        <f>'Analitika nastave'!D86</f>
        <v>B</v>
      </c>
      <c r="E86" s="90">
        <f>IF('Analitika nastave'!J86="DA",'Analitika nastave'!E86+'Analitika nastave'!F86+'Analitika nastave'!G86+'Analitika nastave'!H86,0)</f>
        <v>0</v>
      </c>
      <c r="F86" s="241" t="str">
        <f>IF(OR('Analitika nastave'!J86:J87="DA",AND(E87&gt;=(E$7/2),E$7&gt;0)),"DA","NE")</f>
        <v>NE</v>
      </c>
      <c r="G86" s="90">
        <f>IF('Analitika nastave'!P86="DA",'Analitika nastave'!K86+'Analitika nastave'!L86+'Analitika nastave'!M86+'Analitika nastave'!N86,0)</f>
        <v>0</v>
      </c>
      <c r="H86" s="241" t="str">
        <f>IF(OR('Analitika nastave'!P86:P87="DA",AND(G87&gt;=(G$7/2),G$7&gt;0)),"DA","NE")</f>
        <v>NE</v>
      </c>
      <c r="I86" s="90">
        <f>IF('Analitika nastave'!V86="DA",'Analitika nastave'!Q86+'Analitika nastave'!R86+'Analitika nastave'!S86+'Analitika nastave'!T86,0)</f>
        <v>0</v>
      </c>
      <c r="J86" s="241" t="str">
        <f>IF(OR('Analitika nastave'!V86:V87="DA",AND(I87&gt;=(I$7/2),I$7&gt;0)),"DA","NE")</f>
        <v>NE</v>
      </c>
      <c r="K86" s="90">
        <f>IF('Analitika nastave'!AB86="DA",'Analitika nastave'!W86+'Analitika nastave'!X86+'Analitika nastave'!Y86+'Analitika nastave'!Z86,0)</f>
        <v>0</v>
      </c>
      <c r="L86" s="241" t="str">
        <f>IF(OR('Analitika nastave'!AB86:AB87="DA",AND(K87&gt;=(K$7/2),K$7&gt;0)),"DA","NE")</f>
        <v>NE</v>
      </c>
      <c r="M86" s="90">
        <f>IF('Analitika nastave'!AH86="DA",'Analitika nastave'!AC86+'Analitika nastave'!AD86+'Analitika nastave'!AE86+'Analitika nastave'!AF86,0)</f>
        <v>0</v>
      </c>
      <c r="N86" s="241" t="str">
        <f>IF(OR('Analitika nastave'!AH86:AH87="DA",AND(M87&gt;=(M$7/2),M$7&gt;0)),"DA","NE")</f>
        <v>NE</v>
      </c>
      <c r="O86" s="90">
        <f>IF('Analitika nastave'!AN86="DA",'Analitika nastave'!AI86+'Analitika nastave'!AJ86+'Analitika nastave'!AK86+'Analitika nastave'!AL86,0)</f>
        <v>0</v>
      </c>
      <c r="P86" s="241" t="str">
        <f>IF(OR('Analitika nastave'!AN86:AN87="DA",AND(O87&gt;=(O$7/2),O$7&gt;0)),"DA","NE")</f>
        <v>NE</v>
      </c>
      <c r="Q86" s="90">
        <f>IF('Analitika nastave'!AT86="DA",'Analitika nastave'!AO86+'Analitika nastave'!AP86+'Analitika nastave'!AQ86+'Analitika nastave'!AR86,0)</f>
        <v>0</v>
      </c>
      <c r="R86" s="241" t="str">
        <f>IF(OR('Analitika nastave'!AT86:AT87="DA",AND(Q87&gt;=(Q$7/2),Q$7&gt;0)),"DA","NE")</f>
        <v>NE</v>
      </c>
      <c r="S86" s="235">
        <f t="shared" ref="S86" si="76">IF(AND(R86="DA",P86="DA",N86="DA",L86="DA",J86="DA",H86="DA",F86="DA"),E87+G87+I87+K87+M87+O87+Q87,0)</f>
        <v>0</v>
      </c>
      <c r="T86" s="116" t="str">
        <f t="shared" ref="T86" si="77">IF(S86&lt;50, "NE",IF(S86&lt;60,2,IF(S86&lt;75,3,IF(S86&lt;90,4,5))))</f>
        <v>NE</v>
      </c>
    </row>
    <row r="87" spans="1:20" ht="15.75" thickBot="1" x14ac:dyDescent="0.3">
      <c r="A87" s="240"/>
      <c r="B87" s="238"/>
      <c r="C87" s="240"/>
      <c r="D87" s="62" t="str">
        <f>'Analitika nastave'!D87</f>
        <v>P</v>
      </c>
      <c r="E87" s="63" t="str">
        <f>IF('Analitika nastave'!J86="DA",'Analitika nastave'!E87+'Analitika nastave'!F87+'Analitika nastave'!G87+'Analitika nastave'!H87,IF(E$7&gt;0,E$7/E$6*E86,""))</f>
        <v/>
      </c>
      <c r="F87" s="242"/>
      <c r="G87" s="69" t="str">
        <f>IF('Analitika nastave'!P86="DA",'Analitika nastave'!K87+'Analitika nastave'!L87+'Analitika nastave'!M87+'Analitika nastave'!N87,IF(G$7&gt;0,G$7/G$6*G86,""))</f>
        <v/>
      </c>
      <c r="H87" s="242"/>
      <c r="I87" s="69" t="str">
        <f>IF('Analitika nastave'!V86="DA",'Analitika nastave'!Q87+'Analitika nastave'!R87+'Analitika nastave'!S87+'Analitika nastave'!T87,IF(I$7&gt;0,I$7/I$6*I86,""))</f>
        <v/>
      </c>
      <c r="J87" s="242"/>
      <c r="K87" s="69" t="str">
        <f>IF('Analitika nastave'!AB86="DA",'Analitika nastave'!W87+'Analitika nastave'!X87+'Analitika nastave'!Y87+'Analitika nastave'!Z87,IF(K$7&gt;0,K$7/K$6*K86,""))</f>
        <v/>
      </c>
      <c r="L87" s="242"/>
      <c r="M87" s="69" t="str">
        <f>IF('Analitika nastave'!AH86="DA",'Analitika nastave'!AC87+'Analitika nastave'!AD87+'Analitika nastave'!AE87+'Analitika nastave'!AF87,IF(M$7&gt;0,M$7/M$6*M86,""))</f>
        <v/>
      </c>
      <c r="N87" s="242"/>
      <c r="O87" s="69" t="str">
        <f>IF('Analitika nastave'!AN86="DA",'Analitika nastave'!AI87+'Analitika nastave'!AJ87+'Analitika nastave'!AK87+'Analitika nastave'!AL87,IF(O$7&gt;0,O$7/O$6*O86,""))</f>
        <v/>
      </c>
      <c r="P87" s="242"/>
      <c r="Q87" s="69" t="str">
        <f>IF('Analitika nastave'!AT86="DA",'Analitika nastave'!AO87+'Analitika nastave'!AP87+'Analitika nastave'!AQ87+'Analitika nastave'!AR87,IF(Q$7&gt;0,Q$7/Q$6*Q86,""))</f>
        <v/>
      </c>
      <c r="R87" s="242"/>
      <c r="S87" s="236"/>
      <c r="T87" s="117"/>
    </row>
    <row r="88" spans="1:20" x14ac:dyDescent="0.25">
      <c r="A88" s="239">
        <f>'Analitika nastave'!A88</f>
        <v>41</v>
      </c>
      <c r="B88" s="237" t="str">
        <f>'Analitika nastave'!B88</f>
        <v xml:space="preserve"> </v>
      </c>
      <c r="C88" s="239">
        <f>'Analitika nastave'!C88:C89</f>
        <v>0</v>
      </c>
      <c r="D88" s="65" t="str">
        <f>'Analitika nastave'!D88</f>
        <v>B</v>
      </c>
      <c r="E88" s="90">
        <f>IF('Analitika nastave'!J88="DA",'Analitika nastave'!E88+'Analitika nastave'!F88+'Analitika nastave'!G88+'Analitika nastave'!H88,0)</f>
        <v>0</v>
      </c>
      <c r="F88" s="241" t="str">
        <f>IF(OR('Analitika nastave'!J88:J89="DA",AND(E89&gt;=(E$7/2),E$7&gt;0)),"DA","NE")</f>
        <v>NE</v>
      </c>
      <c r="G88" s="90">
        <f>IF('Analitika nastave'!P88="DA",'Analitika nastave'!K88+'Analitika nastave'!L88+'Analitika nastave'!M88+'Analitika nastave'!N88,0)</f>
        <v>0</v>
      </c>
      <c r="H88" s="241" t="str">
        <f>IF(OR('Analitika nastave'!P88:P89="DA",AND(G89&gt;=(G$7/2),G$7&gt;0)),"DA","NE")</f>
        <v>NE</v>
      </c>
      <c r="I88" s="90">
        <f>IF('Analitika nastave'!V88="DA",'Analitika nastave'!Q88+'Analitika nastave'!R88+'Analitika nastave'!S88+'Analitika nastave'!T88,0)</f>
        <v>0</v>
      </c>
      <c r="J88" s="241" t="str">
        <f>IF(OR('Analitika nastave'!V88:V89="DA",AND(I89&gt;=(I$7/2),I$7&gt;0)),"DA","NE")</f>
        <v>NE</v>
      </c>
      <c r="K88" s="90">
        <f>IF('Analitika nastave'!AB88="DA",'Analitika nastave'!W88+'Analitika nastave'!X88+'Analitika nastave'!Y88+'Analitika nastave'!Z88,0)</f>
        <v>0</v>
      </c>
      <c r="L88" s="241" t="str">
        <f>IF(OR('Analitika nastave'!AB88:AB89="DA",AND(K89&gt;=(K$7/2),K$7&gt;0)),"DA","NE")</f>
        <v>NE</v>
      </c>
      <c r="M88" s="90">
        <f>IF('Analitika nastave'!AH88="DA",'Analitika nastave'!AC88+'Analitika nastave'!AD88+'Analitika nastave'!AE88+'Analitika nastave'!AF88,0)</f>
        <v>0</v>
      </c>
      <c r="N88" s="241" t="str">
        <f>IF(OR('Analitika nastave'!AH88:AH89="DA",AND(M89&gt;=(M$7/2),M$7&gt;0)),"DA","NE")</f>
        <v>NE</v>
      </c>
      <c r="O88" s="90">
        <f>IF('Analitika nastave'!AN88="DA",'Analitika nastave'!AI88+'Analitika nastave'!AJ88+'Analitika nastave'!AK88+'Analitika nastave'!AL88,0)</f>
        <v>0</v>
      </c>
      <c r="P88" s="241" t="str">
        <f>IF(OR('Analitika nastave'!AN88:AN89="DA",AND(O89&gt;=(O$7/2),O$7&gt;0)),"DA","NE")</f>
        <v>NE</v>
      </c>
      <c r="Q88" s="90">
        <f>IF('Analitika nastave'!AT88="DA",'Analitika nastave'!AO88+'Analitika nastave'!AP88+'Analitika nastave'!AQ88+'Analitika nastave'!AR88,0)</f>
        <v>0</v>
      </c>
      <c r="R88" s="241" t="str">
        <f>IF(OR('Analitika nastave'!AT88:AT89="DA",AND(Q89&gt;=(Q$7/2),Q$7&gt;0)),"DA","NE")</f>
        <v>NE</v>
      </c>
      <c r="S88" s="235">
        <f t="shared" ref="S88" si="78">IF(AND(R88="DA",P88="DA",N88="DA",L88="DA",J88="DA",H88="DA",F88="DA"),E89+G89+I89+K89+M89+O89+Q89,0)</f>
        <v>0</v>
      </c>
      <c r="T88" s="116" t="str">
        <f t="shared" ref="T88" si="79">IF(S88&lt;50, "NE",IF(S88&lt;60,2,IF(S88&lt;75,3,IF(S88&lt;90,4,5))))</f>
        <v>NE</v>
      </c>
    </row>
    <row r="89" spans="1:20" ht="15.75" thickBot="1" x14ac:dyDescent="0.3">
      <c r="A89" s="240"/>
      <c r="B89" s="238"/>
      <c r="C89" s="240"/>
      <c r="D89" s="62" t="str">
        <f>'Analitika nastave'!D89</f>
        <v>P</v>
      </c>
      <c r="E89" s="63" t="str">
        <f>IF('Analitika nastave'!J88="DA",'Analitika nastave'!E89+'Analitika nastave'!F89+'Analitika nastave'!G89+'Analitika nastave'!H89,IF(E$7&gt;0,E$7/E$6*E88,""))</f>
        <v/>
      </c>
      <c r="F89" s="242"/>
      <c r="G89" s="69" t="str">
        <f>IF('Analitika nastave'!P88="DA",'Analitika nastave'!K89+'Analitika nastave'!L89+'Analitika nastave'!M89+'Analitika nastave'!N89,IF(G$7&gt;0,G$7/G$6*G88,""))</f>
        <v/>
      </c>
      <c r="H89" s="242"/>
      <c r="I89" s="69" t="str">
        <f>IF('Analitika nastave'!V88="DA",'Analitika nastave'!Q89+'Analitika nastave'!R89+'Analitika nastave'!S89+'Analitika nastave'!T89,IF(I$7&gt;0,I$7/I$6*I88,""))</f>
        <v/>
      </c>
      <c r="J89" s="242"/>
      <c r="K89" s="69" t="str">
        <f>IF('Analitika nastave'!AB88="DA",'Analitika nastave'!W89+'Analitika nastave'!X89+'Analitika nastave'!Y89+'Analitika nastave'!Z89,IF(K$7&gt;0,K$7/K$6*K88,""))</f>
        <v/>
      </c>
      <c r="L89" s="242"/>
      <c r="M89" s="69" t="str">
        <f>IF('Analitika nastave'!AH88="DA",'Analitika nastave'!AC89+'Analitika nastave'!AD89+'Analitika nastave'!AE89+'Analitika nastave'!AF89,IF(M$7&gt;0,M$7/M$6*M88,""))</f>
        <v/>
      </c>
      <c r="N89" s="242"/>
      <c r="O89" s="69" t="str">
        <f>IF('Analitika nastave'!AN88="DA",'Analitika nastave'!AI89+'Analitika nastave'!AJ89+'Analitika nastave'!AK89+'Analitika nastave'!AL89,IF(O$7&gt;0,O$7/O$6*O88,""))</f>
        <v/>
      </c>
      <c r="P89" s="242"/>
      <c r="Q89" s="69" t="str">
        <f>IF('Analitika nastave'!AT88="DA",'Analitika nastave'!AO89+'Analitika nastave'!AP89+'Analitika nastave'!AQ89+'Analitika nastave'!AR89,IF(Q$7&gt;0,Q$7/Q$6*Q88,""))</f>
        <v/>
      </c>
      <c r="R89" s="242"/>
      <c r="S89" s="236"/>
      <c r="T89" s="117"/>
    </row>
    <row r="90" spans="1:20" x14ac:dyDescent="0.25">
      <c r="A90" s="239">
        <f>'Analitika nastave'!A90</f>
        <v>42</v>
      </c>
      <c r="B90" s="237" t="str">
        <f>'Analitika nastave'!B90</f>
        <v xml:space="preserve"> </v>
      </c>
      <c r="C90" s="239">
        <f>'Analitika nastave'!C90:C91</f>
        <v>0</v>
      </c>
      <c r="D90" s="65" t="str">
        <f>'Analitika nastave'!D90</f>
        <v>B</v>
      </c>
      <c r="E90" s="90">
        <f>IF('Analitika nastave'!J90="DA",'Analitika nastave'!E90+'Analitika nastave'!F90+'Analitika nastave'!G90+'Analitika nastave'!H90,0)</f>
        <v>0</v>
      </c>
      <c r="F90" s="241" t="str">
        <f>IF(OR('Analitika nastave'!J90:J91="DA",AND(E91&gt;=(E$7/2),E$7&gt;0)),"DA","NE")</f>
        <v>NE</v>
      </c>
      <c r="G90" s="90">
        <f>IF('Analitika nastave'!P90="DA",'Analitika nastave'!K90+'Analitika nastave'!L90+'Analitika nastave'!M90+'Analitika nastave'!N90,0)</f>
        <v>0</v>
      </c>
      <c r="H90" s="241" t="str">
        <f>IF(OR('Analitika nastave'!P90:P91="DA",AND(G91&gt;=(G$7/2),G$7&gt;0)),"DA","NE")</f>
        <v>NE</v>
      </c>
      <c r="I90" s="90">
        <f>IF('Analitika nastave'!V90="DA",'Analitika nastave'!Q90+'Analitika nastave'!R90+'Analitika nastave'!S90+'Analitika nastave'!T90,0)</f>
        <v>0</v>
      </c>
      <c r="J90" s="241" t="str">
        <f>IF(OR('Analitika nastave'!V90:V91="DA",AND(I91&gt;=(I$7/2),I$7&gt;0)),"DA","NE")</f>
        <v>NE</v>
      </c>
      <c r="K90" s="90">
        <f>IF('Analitika nastave'!AB90="DA",'Analitika nastave'!W90+'Analitika nastave'!X90+'Analitika nastave'!Y90+'Analitika nastave'!Z90,0)</f>
        <v>0</v>
      </c>
      <c r="L90" s="241" t="str">
        <f>IF(OR('Analitika nastave'!AB90:AB91="DA",AND(K91&gt;=(K$7/2),K$7&gt;0)),"DA","NE")</f>
        <v>NE</v>
      </c>
      <c r="M90" s="90">
        <f>IF('Analitika nastave'!AH90="DA",'Analitika nastave'!AC90+'Analitika nastave'!AD90+'Analitika nastave'!AE90+'Analitika nastave'!AF90,0)</f>
        <v>0</v>
      </c>
      <c r="N90" s="241" t="str">
        <f>IF(OR('Analitika nastave'!AH90:AH91="DA",AND(M91&gt;=(M$7/2),M$7&gt;0)),"DA","NE")</f>
        <v>NE</v>
      </c>
      <c r="O90" s="90">
        <f>IF('Analitika nastave'!AN90="DA",'Analitika nastave'!AI90+'Analitika nastave'!AJ90+'Analitika nastave'!AK90+'Analitika nastave'!AL90,0)</f>
        <v>0</v>
      </c>
      <c r="P90" s="241" t="str">
        <f>IF(OR('Analitika nastave'!AN90:AN91="DA",AND(O91&gt;=(O$7/2),O$7&gt;0)),"DA","NE")</f>
        <v>NE</v>
      </c>
      <c r="Q90" s="90">
        <f>IF('Analitika nastave'!AT90="DA",'Analitika nastave'!AO90+'Analitika nastave'!AP90+'Analitika nastave'!AQ90+'Analitika nastave'!AR90,0)</f>
        <v>0</v>
      </c>
      <c r="R90" s="241" t="str">
        <f>IF(OR('Analitika nastave'!AT90:AT91="DA",AND(Q91&gt;=(Q$7/2),Q$7&gt;0)),"DA","NE")</f>
        <v>NE</v>
      </c>
      <c r="S90" s="235">
        <f t="shared" ref="S90" si="80">IF(AND(R90="DA",P90="DA",N90="DA",L90="DA",J90="DA",H90="DA",F90="DA"),E91+G91+I91+K91+M91+O91+Q91,0)</f>
        <v>0</v>
      </c>
      <c r="T90" s="116" t="str">
        <f t="shared" ref="T90" si="81">IF(S90&lt;50, "NE",IF(S90&lt;60,2,IF(S90&lt;75,3,IF(S90&lt;90,4,5))))</f>
        <v>NE</v>
      </c>
    </row>
    <row r="91" spans="1:20" ht="15.75" thickBot="1" x14ac:dyDescent="0.3">
      <c r="A91" s="240"/>
      <c r="B91" s="238"/>
      <c r="C91" s="240"/>
      <c r="D91" s="62" t="str">
        <f>'Analitika nastave'!D91</f>
        <v>P</v>
      </c>
      <c r="E91" s="63" t="str">
        <f>IF('Analitika nastave'!J90="DA",'Analitika nastave'!E91+'Analitika nastave'!F91+'Analitika nastave'!G91+'Analitika nastave'!H91,IF(E$7&gt;0,E$7/E$6*E90,""))</f>
        <v/>
      </c>
      <c r="F91" s="242"/>
      <c r="G91" s="69" t="str">
        <f>IF('Analitika nastave'!P90="DA",'Analitika nastave'!K91+'Analitika nastave'!L91+'Analitika nastave'!M91+'Analitika nastave'!N91,IF(G$7&gt;0,G$7/G$6*G90,""))</f>
        <v/>
      </c>
      <c r="H91" s="242"/>
      <c r="I91" s="69" t="str">
        <f>IF('Analitika nastave'!V90="DA",'Analitika nastave'!Q91+'Analitika nastave'!R91+'Analitika nastave'!S91+'Analitika nastave'!T91,IF(I$7&gt;0,I$7/I$6*I90,""))</f>
        <v/>
      </c>
      <c r="J91" s="242"/>
      <c r="K91" s="69" t="str">
        <f>IF('Analitika nastave'!AB90="DA",'Analitika nastave'!W91+'Analitika nastave'!X91+'Analitika nastave'!Y91+'Analitika nastave'!Z91,IF(K$7&gt;0,K$7/K$6*K90,""))</f>
        <v/>
      </c>
      <c r="L91" s="242"/>
      <c r="M91" s="69" t="str">
        <f>IF('Analitika nastave'!AH90="DA",'Analitika nastave'!AC91+'Analitika nastave'!AD91+'Analitika nastave'!AE91+'Analitika nastave'!AF91,IF(M$7&gt;0,M$7/M$6*M90,""))</f>
        <v/>
      </c>
      <c r="N91" s="242"/>
      <c r="O91" s="69" t="str">
        <f>IF('Analitika nastave'!AN90="DA",'Analitika nastave'!AI91+'Analitika nastave'!AJ91+'Analitika nastave'!AK91+'Analitika nastave'!AL91,IF(O$7&gt;0,O$7/O$6*O90,""))</f>
        <v/>
      </c>
      <c r="P91" s="242"/>
      <c r="Q91" s="69" t="str">
        <f>IF('Analitika nastave'!AT90="DA",'Analitika nastave'!AO91+'Analitika nastave'!AP91+'Analitika nastave'!AQ91+'Analitika nastave'!AR91,IF(Q$7&gt;0,Q$7/Q$6*Q90,""))</f>
        <v/>
      </c>
      <c r="R91" s="242"/>
      <c r="S91" s="236"/>
      <c r="T91" s="117"/>
    </row>
    <row r="92" spans="1:20" x14ac:dyDescent="0.25">
      <c r="A92" s="239">
        <f>'Analitika nastave'!A92</f>
        <v>43</v>
      </c>
      <c r="B92" s="237" t="str">
        <f>'Analitika nastave'!B92</f>
        <v xml:space="preserve"> </v>
      </c>
      <c r="C92" s="239">
        <f>'Analitika nastave'!C92:C93</f>
        <v>0</v>
      </c>
      <c r="D92" s="65" t="str">
        <f>'Analitika nastave'!D92</f>
        <v>B</v>
      </c>
      <c r="E92" s="90">
        <f>IF('Analitika nastave'!J92="DA",'Analitika nastave'!E92+'Analitika nastave'!F92+'Analitika nastave'!G92+'Analitika nastave'!H92,0)</f>
        <v>0</v>
      </c>
      <c r="F92" s="241" t="str">
        <f>IF(OR('Analitika nastave'!J92:J93="DA",AND(E93&gt;=(E$7/2),E$7&gt;0)),"DA","NE")</f>
        <v>NE</v>
      </c>
      <c r="G92" s="90">
        <f>IF('Analitika nastave'!P92="DA",'Analitika nastave'!K92+'Analitika nastave'!L92+'Analitika nastave'!M92+'Analitika nastave'!N92,0)</f>
        <v>0</v>
      </c>
      <c r="H92" s="241" t="str">
        <f>IF(OR('Analitika nastave'!P92:P93="DA",AND(G93&gt;=(G$7/2),G$7&gt;0)),"DA","NE")</f>
        <v>NE</v>
      </c>
      <c r="I92" s="90">
        <f>IF('Analitika nastave'!V92="DA",'Analitika nastave'!Q92+'Analitika nastave'!R92+'Analitika nastave'!S92+'Analitika nastave'!T92,0)</f>
        <v>0</v>
      </c>
      <c r="J92" s="241" t="str">
        <f>IF(OR('Analitika nastave'!V92:V93="DA",AND(I93&gt;=(I$7/2),I$7&gt;0)),"DA","NE")</f>
        <v>NE</v>
      </c>
      <c r="K92" s="90">
        <f>IF('Analitika nastave'!AB92="DA",'Analitika nastave'!W92+'Analitika nastave'!X92+'Analitika nastave'!Y92+'Analitika nastave'!Z92,0)</f>
        <v>0</v>
      </c>
      <c r="L92" s="241" t="str">
        <f>IF(OR('Analitika nastave'!AB92:AB93="DA",AND(K93&gt;=(K$7/2),K$7&gt;0)),"DA","NE")</f>
        <v>NE</v>
      </c>
      <c r="M92" s="90">
        <f>IF('Analitika nastave'!AH92="DA",'Analitika nastave'!AC92+'Analitika nastave'!AD92+'Analitika nastave'!AE92+'Analitika nastave'!AF92,0)</f>
        <v>0</v>
      </c>
      <c r="N92" s="241" t="str">
        <f>IF(OR('Analitika nastave'!AH92:AH93="DA",AND(M93&gt;=(M$7/2),M$7&gt;0)),"DA","NE")</f>
        <v>NE</v>
      </c>
      <c r="O92" s="90">
        <f>IF('Analitika nastave'!AN92="DA",'Analitika nastave'!AI92+'Analitika nastave'!AJ92+'Analitika nastave'!AK92+'Analitika nastave'!AL92,0)</f>
        <v>0</v>
      </c>
      <c r="P92" s="241" t="str">
        <f>IF(OR('Analitika nastave'!AN92:AN93="DA",AND(O93&gt;=(O$7/2),O$7&gt;0)),"DA","NE")</f>
        <v>NE</v>
      </c>
      <c r="Q92" s="90">
        <f>IF('Analitika nastave'!AT92="DA",'Analitika nastave'!AO92+'Analitika nastave'!AP92+'Analitika nastave'!AQ92+'Analitika nastave'!AR92,0)</f>
        <v>0</v>
      </c>
      <c r="R92" s="241" t="str">
        <f>IF(OR('Analitika nastave'!AT92:AT93="DA",AND(Q93&gt;=(Q$7/2),Q$7&gt;0)),"DA","NE")</f>
        <v>NE</v>
      </c>
      <c r="S92" s="235">
        <f t="shared" ref="S92" si="82">IF(AND(R92="DA",P92="DA",N92="DA",L92="DA",J92="DA",H92="DA",F92="DA"),E93+G93+I93+K93+M93+O93+Q93,0)</f>
        <v>0</v>
      </c>
      <c r="T92" s="116" t="str">
        <f t="shared" ref="T92" si="83">IF(S92&lt;50, "NE",IF(S92&lt;60,2,IF(S92&lt;75,3,IF(S92&lt;90,4,5))))</f>
        <v>NE</v>
      </c>
    </row>
    <row r="93" spans="1:20" ht="15.75" thickBot="1" x14ac:dyDescent="0.3">
      <c r="A93" s="240"/>
      <c r="B93" s="238"/>
      <c r="C93" s="240"/>
      <c r="D93" s="62" t="str">
        <f>'Analitika nastave'!D93</f>
        <v>P</v>
      </c>
      <c r="E93" s="63" t="str">
        <f>IF('Analitika nastave'!J92="DA",'Analitika nastave'!E93+'Analitika nastave'!F93+'Analitika nastave'!G93+'Analitika nastave'!H93,IF(E$7&gt;0,E$7/E$6*E92,""))</f>
        <v/>
      </c>
      <c r="F93" s="242"/>
      <c r="G93" s="69" t="str">
        <f>IF('Analitika nastave'!P92="DA",'Analitika nastave'!K93+'Analitika nastave'!L93+'Analitika nastave'!M93+'Analitika nastave'!N93,IF(G$7&gt;0,G$7/G$6*G92,""))</f>
        <v/>
      </c>
      <c r="H93" s="242"/>
      <c r="I93" s="69" t="str">
        <f>IF('Analitika nastave'!V92="DA",'Analitika nastave'!Q93+'Analitika nastave'!R93+'Analitika nastave'!S93+'Analitika nastave'!T93,IF(I$7&gt;0,I$7/I$6*I92,""))</f>
        <v/>
      </c>
      <c r="J93" s="242"/>
      <c r="K93" s="69" t="str">
        <f>IF('Analitika nastave'!AB92="DA",'Analitika nastave'!W93+'Analitika nastave'!X93+'Analitika nastave'!Y93+'Analitika nastave'!Z93,IF(K$7&gt;0,K$7/K$6*K92,""))</f>
        <v/>
      </c>
      <c r="L93" s="242"/>
      <c r="M93" s="69" t="str">
        <f>IF('Analitika nastave'!AH92="DA",'Analitika nastave'!AC93+'Analitika nastave'!AD93+'Analitika nastave'!AE93+'Analitika nastave'!AF93,IF(M$7&gt;0,M$7/M$6*M92,""))</f>
        <v/>
      </c>
      <c r="N93" s="242"/>
      <c r="O93" s="69" t="str">
        <f>IF('Analitika nastave'!AN92="DA",'Analitika nastave'!AI93+'Analitika nastave'!AJ93+'Analitika nastave'!AK93+'Analitika nastave'!AL93,IF(O$7&gt;0,O$7/O$6*O92,""))</f>
        <v/>
      </c>
      <c r="P93" s="242"/>
      <c r="Q93" s="69" t="str">
        <f>IF('Analitika nastave'!AT92="DA",'Analitika nastave'!AO93+'Analitika nastave'!AP93+'Analitika nastave'!AQ93+'Analitika nastave'!AR93,IF(Q$7&gt;0,Q$7/Q$6*Q92,""))</f>
        <v/>
      </c>
      <c r="R93" s="242"/>
      <c r="S93" s="236"/>
      <c r="T93" s="117"/>
    </row>
    <row r="94" spans="1:20" x14ac:dyDescent="0.25">
      <c r="A94" s="239">
        <f>'Analitika nastave'!A94</f>
        <v>44</v>
      </c>
      <c r="B94" s="237" t="str">
        <f>'Analitika nastave'!B94</f>
        <v xml:space="preserve"> </v>
      </c>
      <c r="C94" s="239">
        <f>'Analitika nastave'!C94:C95</f>
        <v>0</v>
      </c>
      <c r="D94" s="65" t="str">
        <f>'Analitika nastave'!D94</f>
        <v>B</v>
      </c>
      <c r="E94" s="90">
        <f>IF('Analitika nastave'!J94="DA",'Analitika nastave'!E94+'Analitika nastave'!F94+'Analitika nastave'!G94+'Analitika nastave'!H94,0)</f>
        <v>0</v>
      </c>
      <c r="F94" s="241" t="str">
        <f>IF(OR('Analitika nastave'!J94:J95="DA",AND(E95&gt;=(E$7/2),E$7&gt;0)),"DA","NE")</f>
        <v>NE</v>
      </c>
      <c r="G94" s="90">
        <f>IF('Analitika nastave'!P94="DA",'Analitika nastave'!K94+'Analitika nastave'!L94+'Analitika nastave'!M94+'Analitika nastave'!N94,0)</f>
        <v>0</v>
      </c>
      <c r="H94" s="241" t="str">
        <f>IF(OR('Analitika nastave'!P94:P95="DA",AND(G95&gt;=(G$7/2),G$7&gt;0)),"DA","NE")</f>
        <v>NE</v>
      </c>
      <c r="I94" s="90">
        <f>IF('Analitika nastave'!V94="DA",'Analitika nastave'!Q94+'Analitika nastave'!R94+'Analitika nastave'!S94+'Analitika nastave'!T94,0)</f>
        <v>0</v>
      </c>
      <c r="J94" s="241" t="str">
        <f>IF(OR('Analitika nastave'!V94:V95="DA",AND(I95&gt;=(I$7/2),I$7&gt;0)),"DA","NE")</f>
        <v>NE</v>
      </c>
      <c r="K94" s="90">
        <f>IF('Analitika nastave'!AB94="DA",'Analitika nastave'!W94+'Analitika nastave'!X94+'Analitika nastave'!Y94+'Analitika nastave'!Z94,0)</f>
        <v>0</v>
      </c>
      <c r="L94" s="241" t="str">
        <f>IF(OR('Analitika nastave'!AB94:AB95="DA",AND(K95&gt;=(K$7/2),K$7&gt;0)),"DA","NE")</f>
        <v>NE</v>
      </c>
      <c r="M94" s="90">
        <f>IF('Analitika nastave'!AH94="DA",'Analitika nastave'!AC94+'Analitika nastave'!AD94+'Analitika nastave'!AE94+'Analitika nastave'!AF94,0)</f>
        <v>0</v>
      </c>
      <c r="N94" s="241" t="str">
        <f>IF(OR('Analitika nastave'!AH94:AH95="DA",AND(M95&gt;=(M$7/2),M$7&gt;0)),"DA","NE")</f>
        <v>NE</v>
      </c>
      <c r="O94" s="90">
        <f>IF('Analitika nastave'!AN94="DA",'Analitika nastave'!AI94+'Analitika nastave'!AJ94+'Analitika nastave'!AK94+'Analitika nastave'!AL94,0)</f>
        <v>0</v>
      </c>
      <c r="P94" s="241" t="str">
        <f>IF(OR('Analitika nastave'!AN94:AN95="DA",AND(O95&gt;=(O$7/2),O$7&gt;0)),"DA","NE")</f>
        <v>NE</v>
      </c>
      <c r="Q94" s="90">
        <f>IF('Analitika nastave'!AT94="DA",'Analitika nastave'!AO94+'Analitika nastave'!AP94+'Analitika nastave'!AQ94+'Analitika nastave'!AR94,0)</f>
        <v>0</v>
      </c>
      <c r="R94" s="241" t="str">
        <f>IF(OR('Analitika nastave'!AT94:AT95="DA",AND(Q95&gt;=(Q$7/2),Q$7&gt;0)),"DA","NE")</f>
        <v>NE</v>
      </c>
      <c r="S94" s="235">
        <f t="shared" ref="S94" si="84">IF(AND(R94="DA",P94="DA",N94="DA",L94="DA",J94="DA",H94="DA",F94="DA"),E95+G95+I95+K95+M95+O95+Q95,0)</f>
        <v>0</v>
      </c>
      <c r="T94" s="116" t="str">
        <f t="shared" ref="T94" si="85">IF(S94&lt;50, "NE",IF(S94&lt;60,2,IF(S94&lt;75,3,IF(S94&lt;90,4,5))))</f>
        <v>NE</v>
      </c>
    </row>
    <row r="95" spans="1:20" ht="15.75" thickBot="1" x14ac:dyDescent="0.3">
      <c r="A95" s="240"/>
      <c r="B95" s="238"/>
      <c r="C95" s="240"/>
      <c r="D95" s="62" t="str">
        <f>'Analitika nastave'!D95</f>
        <v>P</v>
      </c>
      <c r="E95" s="63" t="str">
        <f>IF('Analitika nastave'!J94="DA",'Analitika nastave'!E95+'Analitika nastave'!F95+'Analitika nastave'!G95+'Analitika nastave'!H95,IF(E$7&gt;0,E$7/E$6*E94,""))</f>
        <v/>
      </c>
      <c r="F95" s="242"/>
      <c r="G95" s="69" t="str">
        <f>IF('Analitika nastave'!P94="DA",'Analitika nastave'!K95+'Analitika nastave'!L95+'Analitika nastave'!M95+'Analitika nastave'!N95,IF(G$7&gt;0,G$7/G$6*G94,""))</f>
        <v/>
      </c>
      <c r="H95" s="242"/>
      <c r="I95" s="69" t="str">
        <f>IF('Analitika nastave'!V94="DA",'Analitika nastave'!Q95+'Analitika nastave'!R95+'Analitika nastave'!S95+'Analitika nastave'!T95,IF(I$7&gt;0,I$7/I$6*I94,""))</f>
        <v/>
      </c>
      <c r="J95" s="242"/>
      <c r="K95" s="69" t="str">
        <f>IF('Analitika nastave'!AB94="DA",'Analitika nastave'!W95+'Analitika nastave'!X95+'Analitika nastave'!Y95+'Analitika nastave'!Z95,IF(K$7&gt;0,K$7/K$6*K94,""))</f>
        <v/>
      </c>
      <c r="L95" s="242"/>
      <c r="M95" s="69" t="str">
        <f>IF('Analitika nastave'!AH94="DA",'Analitika nastave'!AC95+'Analitika nastave'!AD95+'Analitika nastave'!AE95+'Analitika nastave'!AF95,IF(M$7&gt;0,M$7/M$6*M94,""))</f>
        <v/>
      </c>
      <c r="N95" s="242"/>
      <c r="O95" s="69" t="str">
        <f>IF('Analitika nastave'!AN94="DA",'Analitika nastave'!AI95+'Analitika nastave'!AJ95+'Analitika nastave'!AK95+'Analitika nastave'!AL95,IF(O$7&gt;0,O$7/O$6*O94,""))</f>
        <v/>
      </c>
      <c r="P95" s="242"/>
      <c r="Q95" s="69" t="str">
        <f>IF('Analitika nastave'!AT94="DA",'Analitika nastave'!AO95+'Analitika nastave'!AP95+'Analitika nastave'!AQ95+'Analitika nastave'!AR95,IF(Q$7&gt;0,Q$7/Q$6*Q94,""))</f>
        <v/>
      </c>
      <c r="R95" s="242"/>
      <c r="S95" s="236"/>
      <c r="T95" s="117"/>
    </row>
    <row r="96" spans="1:20" x14ac:dyDescent="0.25">
      <c r="A96" s="239">
        <f>'Analitika nastave'!A96</f>
        <v>45</v>
      </c>
      <c r="B96" s="237" t="str">
        <f>'Analitika nastave'!B96</f>
        <v xml:space="preserve"> </v>
      </c>
      <c r="C96" s="239">
        <f>'Analitika nastave'!C96:C97</f>
        <v>0</v>
      </c>
      <c r="D96" s="65" t="str">
        <f>'Analitika nastave'!D96</f>
        <v>B</v>
      </c>
      <c r="E96" s="90">
        <f>IF('Analitika nastave'!J96="DA",'Analitika nastave'!E96+'Analitika nastave'!F96+'Analitika nastave'!G96+'Analitika nastave'!H96,0)</f>
        <v>0</v>
      </c>
      <c r="F96" s="241" t="str">
        <f>IF(OR('Analitika nastave'!J96:J97="DA",AND(E97&gt;=(E$7/2),E$7&gt;0)),"DA","NE")</f>
        <v>NE</v>
      </c>
      <c r="G96" s="90">
        <f>IF('Analitika nastave'!P96="DA",'Analitika nastave'!K96+'Analitika nastave'!L96+'Analitika nastave'!M96+'Analitika nastave'!N96,0)</f>
        <v>0</v>
      </c>
      <c r="H96" s="241" t="str">
        <f>IF(OR('Analitika nastave'!P96:P97="DA",AND(G97&gt;=(G$7/2),G$7&gt;0)),"DA","NE")</f>
        <v>NE</v>
      </c>
      <c r="I96" s="90">
        <f>IF('Analitika nastave'!V96="DA",'Analitika nastave'!Q96+'Analitika nastave'!R96+'Analitika nastave'!S96+'Analitika nastave'!T96,0)</f>
        <v>0</v>
      </c>
      <c r="J96" s="241" t="str">
        <f>IF(OR('Analitika nastave'!V96:V97="DA",AND(I97&gt;=(I$7/2),I$7&gt;0)),"DA","NE")</f>
        <v>NE</v>
      </c>
      <c r="K96" s="90">
        <f>IF('Analitika nastave'!AB96="DA",'Analitika nastave'!W96+'Analitika nastave'!X96+'Analitika nastave'!Y96+'Analitika nastave'!Z96,0)</f>
        <v>0</v>
      </c>
      <c r="L96" s="241" t="str">
        <f>IF(OR('Analitika nastave'!AB96:AB97="DA",AND(K97&gt;=(K$7/2),K$7&gt;0)),"DA","NE")</f>
        <v>NE</v>
      </c>
      <c r="M96" s="90">
        <f>IF('Analitika nastave'!AH96="DA",'Analitika nastave'!AC96+'Analitika nastave'!AD96+'Analitika nastave'!AE96+'Analitika nastave'!AF96,0)</f>
        <v>0</v>
      </c>
      <c r="N96" s="241" t="str">
        <f>IF(OR('Analitika nastave'!AH96:AH97="DA",AND(M97&gt;=(M$7/2),M$7&gt;0)),"DA","NE")</f>
        <v>NE</v>
      </c>
      <c r="O96" s="90">
        <f>IF('Analitika nastave'!AN96="DA",'Analitika nastave'!AI96+'Analitika nastave'!AJ96+'Analitika nastave'!AK96+'Analitika nastave'!AL96,0)</f>
        <v>0</v>
      </c>
      <c r="P96" s="241" t="str">
        <f>IF(OR('Analitika nastave'!AN96:AN97="DA",AND(O97&gt;=(O$7/2),O$7&gt;0)),"DA","NE")</f>
        <v>NE</v>
      </c>
      <c r="Q96" s="90">
        <f>IF('Analitika nastave'!AT96="DA",'Analitika nastave'!AO96+'Analitika nastave'!AP96+'Analitika nastave'!AQ96+'Analitika nastave'!AR96,0)</f>
        <v>0</v>
      </c>
      <c r="R96" s="241" t="str">
        <f>IF(OR('Analitika nastave'!AT96:AT97="DA",AND(Q97&gt;=(Q$7/2),Q$7&gt;0)),"DA","NE")</f>
        <v>NE</v>
      </c>
      <c r="S96" s="235">
        <f t="shared" ref="S96" si="86">IF(AND(R96="DA",P96="DA",N96="DA",L96="DA",J96="DA",H96="DA",F96="DA"),E97+G97+I97+K97+M97+O97+Q97,0)</f>
        <v>0</v>
      </c>
      <c r="T96" s="116" t="str">
        <f t="shared" ref="T96" si="87">IF(S96&lt;50, "NE",IF(S96&lt;60,2,IF(S96&lt;75,3,IF(S96&lt;90,4,5))))</f>
        <v>NE</v>
      </c>
    </row>
    <row r="97" spans="1:20" ht="15.75" thickBot="1" x14ac:dyDescent="0.3">
      <c r="A97" s="240"/>
      <c r="B97" s="238"/>
      <c r="C97" s="240"/>
      <c r="D97" s="62" t="str">
        <f>'Analitika nastave'!D97</f>
        <v>P</v>
      </c>
      <c r="E97" s="63" t="str">
        <f>IF('Analitika nastave'!J96="DA",'Analitika nastave'!E97+'Analitika nastave'!F97+'Analitika nastave'!G97+'Analitika nastave'!H97,IF(E$7&gt;0,E$7/E$6*E96,""))</f>
        <v/>
      </c>
      <c r="F97" s="242"/>
      <c r="G97" s="69" t="str">
        <f>IF('Analitika nastave'!P96="DA",'Analitika nastave'!K97+'Analitika nastave'!L97+'Analitika nastave'!M97+'Analitika nastave'!N97,IF(G$7&gt;0,G$7/G$6*G96,""))</f>
        <v/>
      </c>
      <c r="H97" s="242"/>
      <c r="I97" s="69" t="str">
        <f>IF('Analitika nastave'!V96="DA",'Analitika nastave'!Q97+'Analitika nastave'!R97+'Analitika nastave'!S97+'Analitika nastave'!T97,IF(I$7&gt;0,I$7/I$6*I96,""))</f>
        <v/>
      </c>
      <c r="J97" s="242"/>
      <c r="K97" s="69" t="str">
        <f>IF('Analitika nastave'!AB96="DA",'Analitika nastave'!W97+'Analitika nastave'!X97+'Analitika nastave'!Y97+'Analitika nastave'!Z97,IF(K$7&gt;0,K$7/K$6*K96,""))</f>
        <v/>
      </c>
      <c r="L97" s="242"/>
      <c r="M97" s="69" t="str">
        <f>IF('Analitika nastave'!AH96="DA",'Analitika nastave'!AC97+'Analitika nastave'!AD97+'Analitika nastave'!AE97+'Analitika nastave'!AF97,IF(M$7&gt;0,M$7/M$6*M96,""))</f>
        <v/>
      </c>
      <c r="N97" s="242"/>
      <c r="O97" s="69" t="str">
        <f>IF('Analitika nastave'!AN96="DA",'Analitika nastave'!AI97+'Analitika nastave'!AJ97+'Analitika nastave'!AK97+'Analitika nastave'!AL97,IF(O$7&gt;0,O$7/O$6*O96,""))</f>
        <v/>
      </c>
      <c r="P97" s="242"/>
      <c r="Q97" s="69" t="str">
        <f>IF('Analitika nastave'!AT96="DA",'Analitika nastave'!AO97+'Analitika nastave'!AP97+'Analitika nastave'!AQ97+'Analitika nastave'!AR97,IF(Q$7&gt;0,Q$7/Q$6*Q96,""))</f>
        <v/>
      </c>
      <c r="R97" s="242"/>
      <c r="S97" s="236"/>
      <c r="T97" s="117"/>
    </row>
    <row r="98" spans="1:20" x14ac:dyDescent="0.25">
      <c r="A98" s="239">
        <f>'Analitika nastave'!A98</f>
        <v>46</v>
      </c>
      <c r="B98" s="237" t="str">
        <f>'Analitika nastave'!B98</f>
        <v xml:space="preserve"> </v>
      </c>
      <c r="C98" s="239">
        <f>'Analitika nastave'!C98:C99</f>
        <v>0</v>
      </c>
      <c r="D98" s="65" t="str">
        <f>'Analitika nastave'!D98</f>
        <v>B</v>
      </c>
      <c r="E98" s="90">
        <f>IF('Analitika nastave'!J98="DA",'Analitika nastave'!E98+'Analitika nastave'!F98+'Analitika nastave'!G98+'Analitika nastave'!H98,0)</f>
        <v>0</v>
      </c>
      <c r="F98" s="241" t="str">
        <f>IF(OR('Analitika nastave'!J98:J99="DA",AND(E99&gt;=(E$7/2),E$7&gt;0)),"DA","NE")</f>
        <v>NE</v>
      </c>
      <c r="G98" s="90">
        <f>IF('Analitika nastave'!P98="DA",'Analitika nastave'!K98+'Analitika nastave'!L98+'Analitika nastave'!M98+'Analitika nastave'!N98,0)</f>
        <v>0</v>
      </c>
      <c r="H98" s="241" t="str">
        <f>IF(OR('Analitika nastave'!P98:P99="DA",AND(G99&gt;=(G$7/2),G$7&gt;0)),"DA","NE")</f>
        <v>NE</v>
      </c>
      <c r="I98" s="90">
        <f>IF('Analitika nastave'!V98="DA",'Analitika nastave'!Q98+'Analitika nastave'!R98+'Analitika nastave'!S98+'Analitika nastave'!T98,0)</f>
        <v>0</v>
      </c>
      <c r="J98" s="241" t="str">
        <f>IF(OR('Analitika nastave'!V98:V99="DA",AND(I99&gt;=(I$7/2),I$7&gt;0)),"DA","NE")</f>
        <v>NE</v>
      </c>
      <c r="K98" s="90">
        <f>IF('Analitika nastave'!AB98="DA",'Analitika nastave'!W98+'Analitika nastave'!X98+'Analitika nastave'!Y98+'Analitika nastave'!Z98,0)</f>
        <v>0</v>
      </c>
      <c r="L98" s="241" t="str">
        <f>IF(OR('Analitika nastave'!AB98:AB99="DA",AND(K99&gt;=(K$7/2),K$7&gt;0)),"DA","NE")</f>
        <v>NE</v>
      </c>
      <c r="M98" s="90">
        <f>IF('Analitika nastave'!AH98="DA",'Analitika nastave'!AC98+'Analitika nastave'!AD98+'Analitika nastave'!AE98+'Analitika nastave'!AF98,0)</f>
        <v>0</v>
      </c>
      <c r="N98" s="241" t="str">
        <f>IF(OR('Analitika nastave'!AH98:AH99="DA",AND(M99&gt;=(M$7/2),M$7&gt;0)),"DA","NE")</f>
        <v>NE</v>
      </c>
      <c r="O98" s="90">
        <f>IF('Analitika nastave'!AN98="DA",'Analitika nastave'!AI98+'Analitika nastave'!AJ98+'Analitika nastave'!AK98+'Analitika nastave'!AL98,0)</f>
        <v>0</v>
      </c>
      <c r="P98" s="241" t="str">
        <f>IF(OR('Analitika nastave'!AN98:AN99="DA",AND(O99&gt;=(O$7/2),O$7&gt;0)),"DA","NE")</f>
        <v>NE</v>
      </c>
      <c r="Q98" s="90">
        <f>IF('Analitika nastave'!AT98="DA",'Analitika nastave'!AO98+'Analitika nastave'!AP98+'Analitika nastave'!AQ98+'Analitika nastave'!AR98,0)</f>
        <v>0</v>
      </c>
      <c r="R98" s="241" t="str">
        <f>IF(OR('Analitika nastave'!AT98:AT99="DA",AND(Q99&gt;=(Q$7/2),Q$7&gt;0)),"DA","NE")</f>
        <v>NE</v>
      </c>
      <c r="S98" s="235">
        <f t="shared" ref="S98" si="88">IF(AND(R98="DA",P98="DA",N98="DA",L98="DA",J98="DA",H98="DA",F98="DA"),E99+G99+I99+K99+M99+O99+Q99,0)</f>
        <v>0</v>
      </c>
      <c r="T98" s="116" t="str">
        <f t="shared" ref="T98" si="89">IF(S98&lt;50, "NE",IF(S98&lt;60,2,IF(S98&lt;75,3,IF(S98&lt;90,4,5))))</f>
        <v>NE</v>
      </c>
    </row>
    <row r="99" spans="1:20" ht="15.75" thickBot="1" x14ac:dyDescent="0.3">
      <c r="A99" s="240"/>
      <c r="B99" s="238"/>
      <c r="C99" s="240"/>
      <c r="D99" s="62" t="str">
        <f>'Analitika nastave'!D99</f>
        <v>P</v>
      </c>
      <c r="E99" s="63" t="str">
        <f>IF('Analitika nastave'!J98="DA",'Analitika nastave'!E99+'Analitika nastave'!F99+'Analitika nastave'!G99+'Analitika nastave'!H99,IF(E$7&gt;0,E$7/E$6*E98,""))</f>
        <v/>
      </c>
      <c r="F99" s="242"/>
      <c r="G99" s="69" t="str">
        <f>IF('Analitika nastave'!P98="DA",'Analitika nastave'!K99+'Analitika nastave'!L99+'Analitika nastave'!M99+'Analitika nastave'!N99,IF(G$7&gt;0,G$7/G$6*G98,""))</f>
        <v/>
      </c>
      <c r="H99" s="242"/>
      <c r="I99" s="69" t="str">
        <f>IF('Analitika nastave'!V98="DA",'Analitika nastave'!Q99+'Analitika nastave'!R99+'Analitika nastave'!S99+'Analitika nastave'!T99,IF(I$7&gt;0,I$7/I$6*I98,""))</f>
        <v/>
      </c>
      <c r="J99" s="242"/>
      <c r="K99" s="69" t="str">
        <f>IF('Analitika nastave'!AB98="DA",'Analitika nastave'!W99+'Analitika nastave'!X99+'Analitika nastave'!Y99+'Analitika nastave'!Z99,IF(K$7&gt;0,K$7/K$6*K98,""))</f>
        <v/>
      </c>
      <c r="L99" s="242"/>
      <c r="M99" s="69" t="str">
        <f>IF('Analitika nastave'!AH98="DA",'Analitika nastave'!AC99+'Analitika nastave'!AD99+'Analitika nastave'!AE99+'Analitika nastave'!AF99,IF(M$7&gt;0,M$7/M$6*M98,""))</f>
        <v/>
      </c>
      <c r="N99" s="242"/>
      <c r="O99" s="69" t="str">
        <f>IF('Analitika nastave'!AN98="DA",'Analitika nastave'!AI99+'Analitika nastave'!AJ99+'Analitika nastave'!AK99+'Analitika nastave'!AL99,IF(O$7&gt;0,O$7/O$6*O98,""))</f>
        <v/>
      </c>
      <c r="P99" s="242"/>
      <c r="Q99" s="69" t="str">
        <f>IF('Analitika nastave'!AT98="DA",'Analitika nastave'!AO99+'Analitika nastave'!AP99+'Analitika nastave'!AQ99+'Analitika nastave'!AR99,IF(Q$7&gt;0,Q$7/Q$6*Q98,""))</f>
        <v/>
      </c>
      <c r="R99" s="242"/>
      <c r="S99" s="236"/>
      <c r="T99" s="117"/>
    </row>
    <row r="100" spans="1:20" x14ac:dyDescent="0.25">
      <c r="A100" s="239">
        <f>'Analitika nastave'!A100</f>
        <v>47</v>
      </c>
      <c r="B100" s="237" t="str">
        <f>'Analitika nastave'!B100</f>
        <v xml:space="preserve"> </v>
      </c>
      <c r="C100" s="239">
        <f>'Analitika nastave'!C100:C101</f>
        <v>0</v>
      </c>
      <c r="D100" s="65" t="str">
        <f>'Analitika nastave'!D100</f>
        <v>B</v>
      </c>
      <c r="E100" s="90">
        <f>IF('Analitika nastave'!J100="DA",'Analitika nastave'!E100+'Analitika nastave'!F100+'Analitika nastave'!G100+'Analitika nastave'!H100,0)</f>
        <v>0</v>
      </c>
      <c r="F100" s="241" t="str">
        <f>IF(OR('Analitika nastave'!J100:J101="DA",AND(E101&gt;=(E$7/2),E$7&gt;0)),"DA","NE")</f>
        <v>NE</v>
      </c>
      <c r="G100" s="90">
        <f>IF('Analitika nastave'!P100="DA",'Analitika nastave'!K100+'Analitika nastave'!L100+'Analitika nastave'!M100+'Analitika nastave'!N100,0)</f>
        <v>0</v>
      </c>
      <c r="H100" s="241" t="str">
        <f>IF(OR('Analitika nastave'!P100:P101="DA",AND(G101&gt;=(G$7/2),G$7&gt;0)),"DA","NE")</f>
        <v>NE</v>
      </c>
      <c r="I100" s="90">
        <f>IF('Analitika nastave'!V100="DA",'Analitika nastave'!Q100+'Analitika nastave'!R100+'Analitika nastave'!S100+'Analitika nastave'!T100,0)</f>
        <v>0</v>
      </c>
      <c r="J100" s="241" t="str">
        <f>IF(OR('Analitika nastave'!V100:V101="DA",AND(I101&gt;=(I$7/2),I$7&gt;0)),"DA","NE")</f>
        <v>NE</v>
      </c>
      <c r="K100" s="90">
        <f>IF('Analitika nastave'!AB100="DA",'Analitika nastave'!W100+'Analitika nastave'!X100+'Analitika nastave'!Y100+'Analitika nastave'!Z100,0)</f>
        <v>0</v>
      </c>
      <c r="L100" s="241" t="str">
        <f>IF(OR('Analitika nastave'!AB100:AB101="DA",AND(K101&gt;=(K$7/2),K$7&gt;0)),"DA","NE")</f>
        <v>NE</v>
      </c>
      <c r="M100" s="90">
        <f>IF('Analitika nastave'!AH100="DA",'Analitika nastave'!AC100+'Analitika nastave'!AD100+'Analitika nastave'!AE100+'Analitika nastave'!AF100,0)</f>
        <v>0</v>
      </c>
      <c r="N100" s="241" t="str">
        <f>IF(OR('Analitika nastave'!AH100:AH101="DA",AND(M101&gt;=(M$7/2),M$7&gt;0)),"DA","NE")</f>
        <v>NE</v>
      </c>
      <c r="O100" s="90">
        <f>IF('Analitika nastave'!AN100="DA",'Analitika nastave'!AI100+'Analitika nastave'!AJ100+'Analitika nastave'!AK100+'Analitika nastave'!AL100,0)</f>
        <v>0</v>
      </c>
      <c r="P100" s="241" t="str">
        <f>IF(OR('Analitika nastave'!AN100:AN101="DA",AND(O101&gt;=(O$7/2),O$7&gt;0)),"DA","NE")</f>
        <v>NE</v>
      </c>
      <c r="Q100" s="90">
        <f>IF('Analitika nastave'!AT100="DA",'Analitika nastave'!AO100+'Analitika nastave'!AP100+'Analitika nastave'!AQ100+'Analitika nastave'!AR100,0)</f>
        <v>0</v>
      </c>
      <c r="R100" s="241" t="str">
        <f>IF(OR('Analitika nastave'!AT100:AT101="DA",AND(Q101&gt;=(Q$7/2),Q$7&gt;0)),"DA","NE")</f>
        <v>NE</v>
      </c>
      <c r="S100" s="235">
        <f t="shared" ref="S100" si="90">IF(AND(R100="DA",P100="DA",N100="DA",L100="DA",J100="DA",H100="DA",F100="DA"),E101+G101+I101+K101+M101+O101+Q101,0)</f>
        <v>0</v>
      </c>
      <c r="T100" s="116" t="str">
        <f t="shared" ref="T100" si="91">IF(S100&lt;50, "NE",IF(S100&lt;60,2,IF(S100&lt;75,3,IF(S100&lt;90,4,5))))</f>
        <v>NE</v>
      </c>
    </row>
    <row r="101" spans="1:20" ht="15.75" thickBot="1" x14ac:dyDescent="0.3">
      <c r="A101" s="240"/>
      <c r="B101" s="238"/>
      <c r="C101" s="240"/>
      <c r="D101" s="62" t="str">
        <f>'Analitika nastave'!D101</f>
        <v>P</v>
      </c>
      <c r="E101" s="63" t="str">
        <f>IF('Analitika nastave'!J100="DA",'Analitika nastave'!E101+'Analitika nastave'!F101+'Analitika nastave'!G101+'Analitika nastave'!H101,IF(E$7&gt;0,E$7/E$6*E100,""))</f>
        <v/>
      </c>
      <c r="F101" s="242"/>
      <c r="G101" s="69" t="str">
        <f>IF('Analitika nastave'!P100="DA",'Analitika nastave'!K101+'Analitika nastave'!L101+'Analitika nastave'!M101+'Analitika nastave'!N101,IF(G$7&gt;0,G$7/G$6*G100,""))</f>
        <v/>
      </c>
      <c r="H101" s="242"/>
      <c r="I101" s="69" t="str">
        <f>IF('Analitika nastave'!V100="DA",'Analitika nastave'!Q101+'Analitika nastave'!R101+'Analitika nastave'!S101+'Analitika nastave'!T101,IF(I$7&gt;0,I$7/I$6*I100,""))</f>
        <v/>
      </c>
      <c r="J101" s="242"/>
      <c r="K101" s="69" t="str">
        <f>IF('Analitika nastave'!AB100="DA",'Analitika nastave'!W101+'Analitika nastave'!X101+'Analitika nastave'!Y101+'Analitika nastave'!Z101,IF(K$7&gt;0,K$7/K$6*K100,""))</f>
        <v/>
      </c>
      <c r="L101" s="242"/>
      <c r="M101" s="69" t="str">
        <f>IF('Analitika nastave'!AH100="DA",'Analitika nastave'!AC101+'Analitika nastave'!AD101+'Analitika nastave'!AE101+'Analitika nastave'!AF101,IF(M$7&gt;0,M$7/M$6*M100,""))</f>
        <v/>
      </c>
      <c r="N101" s="242"/>
      <c r="O101" s="69" t="str">
        <f>IF('Analitika nastave'!AN100="DA",'Analitika nastave'!AI101+'Analitika nastave'!AJ101+'Analitika nastave'!AK101+'Analitika nastave'!AL101,IF(O$7&gt;0,O$7/O$6*O100,""))</f>
        <v/>
      </c>
      <c r="P101" s="242"/>
      <c r="Q101" s="69" t="str">
        <f>IF('Analitika nastave'!AT100="DA",'Analitika nastave'!AO101+'Analitika nastave'!AP101+'Analitika nastave'!AQ101+'Analitika nastave'!AR101,IF(Q$7&gt;0,Q$7/Q$6*Q100,""))</f>
        <v/>
      </c>
      <c r="R101" s="242"/>
      <c r="S101" s="236"/>
      <c r="T101" s="117"/>
    </row>
    <row r="102" spans="1:20" x14ac:dyDescent="0.25">
      <c r="A102" s="239">
        <f>'Analitika nastave'!A102</f>
        <v>48</v>
      </c>
      <c r="B102" s="237" t="str">
        <f>'Analitika nastave'!B102</f>
        <v xml:space="preserve"> </v>
      </c>
      <c r="C102" s="239">
        <f>'Analitika nastave'!C102:C103</f>
        <v>0</v>
      </c>
      <c r="D102" s="65" t="str">
        <f>'Analitika nastave'!D102</f>
        <v>B</v>
      </c>
      <c r="E102" s="90">
        <f>IF('Analitika nastave'!J102="DA",'Analitika nastave'!E102+'Analitika nastave'!F102+'Analitika nastave'!G102+'Analitika nastave'!H102,0)</f>
        <v>0</v>
      </c>
      <c r="F102" s="241" t="str">
        <f>IF(OR('Analitika nastave'!J102:J103="DA",AND(E103&gt;=(E$7/2),E$7&gt;0)),"DA","NE")</f>
        <v>NE</v>
      </c>
      <c r="G102" s="90">
        <f>IF('Analitika nastave'!P102="DA",'Analitika nastave'!K102+'Analitika nastave'!L102+'Analitika nastave'!M102+'Analitika nastave'!N102,0)</f>
        <v>0</v>
      </c>
      <c r="H102" s="241" t="str">
        <f>IF(OR('Analitika nastave'!P102:P103="DA",AND(G103&gt;=(G$7/2),G$7&gt;0)),"DA","NE")</f>
        <v>NE</v>
      </c>
      <c r="I102" s="90">
        <f>IF('Analitika nastave'!V102="DA",'Analitika nastave'!Q102+'Analitika nastave'!R102+'Analitika nastave'!S102+'Analitika nastave'!T102,0)</f>
        <v>0</v>
      </c>
      <c r="J102" s="241" t="str">
        <f>IF(OR('Analitika nastave'!V102:V103="DA",AND(I103&gt;=(I$7/2),I$7&gt;0)),"DA","NE")</f>
        <v>NE</v>
      </c>
      <c r="K102" s="90">
        <f>IF('Analitika nastave'!AB102="DA",'Analitika nastave'!W102+'Analitika nastave'!X102+'Analitika nastave'!Y102+'Analitika nastave'!Z102,0)</f>
        <v>0</v>
      </c>
      <c r="L102" s="241" t="str">
        <f>IF(OR('Analitika nastave'!AB102:AB103="DA",AND(K103&gt;=(K$7/2),K$7&gt;0)),"DA","NE")</f>
        <v>NE</v>
      </c>
      <c r="M102" s="90">
        <f>IF('Analitika nastave'!AH102="DA",'Analitika nastave'!AC102+'Analitika nastave'!AD102+'Analitika nastave'!AE102+'Analitika nastave'!AF102,0)</f>
        <v>0</v>
      </c>
      <c r="N102" s="241" t="str">
        <f>IF(OR('Analitika nastave'!AH102:AH103="DA",AND(M103&gt;=(M$7/2),M$7&gt;0)),"DA","NE")</f>
        <v>NE</v>
      </c>
      <c r="O102" s="90">
        <f>IF('Analitika nastave'!AN102="DA",'Analitika nastave'!AI102+'Analitika nastave'!AJ102+'Analitika nastave'!AK102+'Analitika nastave'!AL102,0)</f>
        <v>0</v>
      </c>
      <c r="P102" s="241" t="str">
        <f>IF(OR('Analitika nastave'!AN102:AN103="DA",AND(O103&gt;=(O$7/2),O$7&gt;0)),"DA","NE")</f>
        <v>NE</v>
      </c>
      <c r="Q102" s="90">
        <f>IF('Analitika nastave'!AT102="DA",'Analitika nastave'!AO102+'Analitika nastave'!AP102+'Analitika nastave'!AQ102+'Analitika nastave'!AR102,0)</f>
        <v>0</v>
      </c>
      <c r="R102" s="241" t="str">
        <f>IF(OR('Analitika nastave'!AT102:AT103="DA",AND(Q103&gt;=(Q$7/2),Q$7&gt;0)),"DA","NE")</f>
        <v>NE</v>
      </c>
      <c r="S102" s="235">
        <f t="shared" ref="S102" si="92">IF(AND(R102="DA",P102="DA",N102="DA",L102="DA",J102="DA",H102="DA",F102="DA"),E103+G103+I103+K103+M103+O103+Q103,0)</f>
        <v>0</v>
      </c>
      <c r="T102" s="116" t="str">
        <f t="shared" ref="T102" si="93">IF(S102&lt;50, "NE",IF(S102&lt;60,2,IF(S102&lt;75,3,IF(S102&lt;90,4,5))))</f>
        <v>NE</v>
      </c>
    </row>
    <row r="103" spans="1:20" ht="15.75" thickBot="1" x14ac:dyDescent="0.3">
      <c r="A103" s="240"/>
      <c r="B103" s="238"/>
      <c r="C103" s="240"/>
      <c r="D103" s="62" t="str">
        <f>'Analitika nastave'!D103</f>
        <v>P</v>
      </c>
      <c r="E103" s="63" t="str">
        <f>IF('Analitika nastave'!J102="DA",'Analitika nastave'!E103+'Analitika nastave'!F103+'Analitika nastave'!G103+'Analitika nastave'!H103,IF(E$7&gt;0,E$7/E$6*E102,""))</f>
        <v/>
      </c>
      <c r="F103" s="242"/>
      <c r="G103" s="69" t="str">
        <f>IF('Analitika nastave'!P102="DA",'Analitika nastave'!K103+'Analitika nastave'!L103+'Analitika nastave'!M103+'Analitika nastave'!N103,IF(G$7&gt;0,G$7/G$6*G102,""))</f>
        <v/>
      </c>
      <c r="H103" s="242"/>
      <c r="I103" s="69" t="str">
        <f>IF('Analitika nastave'!V102="DA",'Analitika nastave'!Q103+'Analitika nastave'!R103+'Analitika nastave'!S103+'Analitika nastave'!T103,IF(I$7&gt;0,I$7/I$6*I102,""))</f>
        <v/>
      </c>
      <c r="J103" s="242"/>
      <c r="K103" s="69" t="str">
        <f>IF('Analitika nastave'!AB102="DA",'Analitika nastave'!W103+'Analitika nastave'!X103+'Analitika nastave'!Y103+'Analitika nastave'!Z103,IF(K$7&gt;0,K$7/K$6*K102,""))</f>
        <v/>
      </c>
      <c r="L103" s="242"/>
      <c r="M103" s="69" t="str">
        <f>IF('Analitika nastave'!AH102="DA",'Analitika nastave'!AC103+'Analitika nastave'!AD103+'Analitika nastave'!AE103+'Analitika nastave'!AF103,IF(M$7&gt;0,M$7/M$6*M102,""))</f>
        <v/>
      </c>
      <c r="N103" s="242"/>
      <c r="O103" s="69" t="str">
        <f>IF('Analitika nastave'!AN102="DA",'Analitika nastave'!AI103+'Analitika nastave'!AJ103+'Analitika nastave'!AK103+'Analitika nastave'!AL103,IF(O$7&gt;0,O$7/O$6*O102,""))</f>
        <v/>
      </c>
      <c r="P103" s="242"/>
      <c r="Q103" s="69" t="str">
        <f>IF('Analitika nastave'!AT102="DA",'Analitika nastave'!AO103+'Analitika nastave'!AP103+'Analitika nastave'!AQ103+'Analitika nastave'!AR103,IF(Q$7&gt;0,Q$7/Q$6*Q102,""))</f>
        <v/>
      </c>
      <c r="R103" s="242"/>
      <c r="S103" s="236"/>
      <c r="T103" s="117"/>
    </row>
    <row r="104" spans="1:20" x14ac:dyDescent="0.25">
      <c r="A104" s="239">
        <f>'Analitika nastave'!A104</f>
        <v>49</v>
      </c>
      <c r="B104" s="237" t="str">
        <f>'Analitika nastave'!B104</f>
        <v xml:space="preserve"> </v>
      </c>
      <c r="C104" s="239">
        <f>'Analitika nastave'!C104:C105</f>
        <v>0</v>
      </c>
      <c r="D104" s="65" t="str">
        <f>'Analitika nastave'!D104</f>
        <v>B</v>
      </c>
      <c r="E104" s="90">
        <f>IF('Analitika nastave'!J104="DA",'Analitika nastave'!E104+'Analitika nastave'!F104+'Analitika nastave'!G104+'Analitika nastave'!H104,0)</f>
        <v>0</v>
      </c>
      <c r="F104" s="241" t="str">
        <f>IF(OR('Analitika nastave'!J104:J105="DA",AND(E105&gt;=(E$7/2),E$7&gt;0)),"DA","NE")</f>
        <v>NE</v>
      </c>
      <c r="G104" s="90">
        <f>IF('Analitika nastave'!P104="DA",'Analitika nastave'!K104+'Analitika nastave'!L104+'Analitika nastave'!M104+'Analitika nastave'!N104,0)</f>
        <v>0</v>
      </c>
      <c r="H104" s="241" t="str">
        <f>IF(OR('Analitika nastave'!P104:P105="DA",AND(G105&gt;=(G$7/2),G$7&gt;0)),"DA","NE")</f>
        <v>NE</v>
      </c>
      <c r="I104" s="90">
        <f>IF('Analitika nastave'!V104="DA",'Analitika nastave'!Q104+'Analitika nastave'!R104+'Analitika nastave'!S104+'Analitika nastave'!T104,0)</f>
        <v>0</v>
      </c>
      <c r="J104" s="241" t="str">
        <f>IF(OR('Analitika nastave'!V104:V105="DA",AND(I105&gt;=(I$7/2),I$7&gt;0)),"DA","NE")</f>
        <v>NE</v>
      </c>
      <c r="K104" s="90">
        <f>IF('Analitika nastave'!AB104="DA",'Analitika nastave'!W104+'Analitika nastave'!X104+'Analitika nastave'!Y104+'Analitika nastave'!Z104,0)</f>
        <v>0</v>
      </c>
      <c r="L104" s="241" t="str">
        <f>IF(OR('Analitika nastave'!AB104:AB105="DA",AND(K105&gt;=(K$7/2),K$7&gt;0)),"DA","NE")</f>
        <v>NE</v>
      </c>
      <c r="M104" s="90">
        <f>IF('Analitika nastave'!AH104="DA",'Analitika nastave'!AC104+'Analitika nastave'!AD104+'Analitika nastave'!AE104+'Analitika nastave'!AF104,0)</f>
        <v>0</v>
      </c>
      <c r="N104" s="241" t="str">
        <f>IF(OR('Analitika nastave'!AH104:AH105="DA",AND(M105&gt;=(M$7/2),M$7&gt;0)),"DA","NE")</f>
        <v>NE</v>
      </c>
      <c r="O104" s="90">
        <f>IF('Analitika nastave'!AN104="DA",'Analitika nastave'!AI104+'Analitika nastave'!AJ104+'Analitika nastave'!AK104+'Analitika nastave'!AL104,0)</f>
        <v>0</v>
      </c>
      <c r="P104" s="241" t="str">
        <f>IF(OR('Analitika nastave'!AN104:AN105="DA",AND(O105&gt;=(O$7/2),O$7&gt;0)),"DA","NE")</f>
        <v>NE</v>
      </c>
      <c r="Q104" s="90">
        <f>IF('Analitika nastave'!AT104="DA",'Analitika nastave'!AO104+'Analitika nastave'!AP104+'Analitika nastave'!AQ104+'Analitika nastave'!AR104,0)</f>
        <v>0</v>
      </c>
      <c r="R104" s="241" t="str">
        <f>IF(OR('Analitika nastave'!AT104:AT105="DA",AND(Q105&gt;=(Q$7/2),Q$7&gt;0)),"DA","NE")</f>
        <v>NE</v>
      </c>
      <c r="S104" s="235">
        <f t="shared" ref="S104" si="94">IF(AND(R104="DA",P104="DA",N104="DA",L104="DA",J104="DA",H104="DA",F104="DA"),E105+G105+I105+K105+M105+O105+Q105,0)</f>
        <v>0</v>
      </c>
      <c r="T104" s="116" t="str">
        <f t="shared" ref="T104" si="95">IF(S104&lt;50, "NE",IF(S104&lt;60,2,IF(S104&lt;75,3,IF(S104&lt;90,4,5))))</f>
        <v>NE</v>
      </c>
    </row>
    <row r="105" spans="1:20" ht="15.75" thickBot="1" x14ac:dyDescent="0.3">
      <c r="A105" s="240"/>
      <c r="B105" s="238"/>
      <c r="C105" s="240"/>
      <c r="D105" s="62" t="str">
        <f>'Analitika nastave'!D105</f>
        <v>P</v>
      </c>
      <c r="E105" s="63" t="str">
        <f>IF('Analitika nastave'!J104="DA",'Analitika nastave'!E105+'Analitika nastave'!F105+'Analitika nastave'!G105+'Analitika nastave'!H105,IF(E$7&gt;0,E$7/E$6*E104,""))</f>
        <v/>
      </c>
      <c r="F105" s="242"/>
      <c r="G105" s="69" t="str">
        <f>IF('Analitika nastave'!P104="DA",'Analitika nastave'!K105+'Analitika nastave'!L105+'Analitika nastave'!M105+'Analitika nastave'!N105,IF(G$7&gt;0,G$7/G$6*G104,""))</f>
        <v/>
      </c>
      <c r="H105" s="242"/>
      <c r="I105" s="69" t="str">
        <f>IF('Analitika nastave'!V104="DA",'Analitika nastave'!Q105+'Analitika nastave'!R105+'Analitika nastave'!S105+'Analitika nastave'!T105,IF(I$7&gt;0,I$7/I$6*I104,""))</f>
        <v/>
      </c>
      <c r="J105" s="242"/>
      <c r="K105" s="69" t="str">
        <f>IF('Analitika nastave'!AB104="DA",'Analitika nastave'!W105+'Analitika nastave'!X105+'Analitika nastave'!Y105+'Analitika nastave'!Z105,IF(K$7&gt;0,K$7/K$6*K104,""))</f>
        <v/>
      </c>
      <c r="L105" s="242"/>
      <c r="M105" s="69" t="str">
        <f>IF('Analitika nastave'!AH104="DA",'Analitika nastave'!AC105+'Analitika nastave'!AD105+'Analitika nastave'!AE105+'Analitika nastave'!AF105,IF(M$7&gt;0,M$7/M$6*M104,""))</f>
        <v/>
      </c>
      <c r="N105" s="242"/>
      <c r="O105" s="69" t="str">
        <f>IF('Analitika nastave'!AN104="DA",'Analitika nastave'!AI105+'Analitika nastave'!AJ105+'Analitika nastave'!AK105+'Analitika nastave'!AL105,IF(O$7&gt;0,O$7/O$6*O104,""))</f>
        <v/>
      </c>
      <c r="P105" s="242"/>
      <c r="Q105" s="69" t="str">
        <f>IF('Analitika nastave'!AT104="DA",'Analitika nastave'!AO105+'Analitika nastave'!AP105+'Analitika nastave'!AQ105+'Analitika nastave'!AR105,IF(Q$7&gt;0,Q$7/Q$6*Q104,""))</f>
        <v/>
      </c>
      <c r="R105" s="242"/>
      <c r="S105" s="236"/>
      <c r="T105" s="117"/>
    </row>
    <row r="106" spans="1:20" x14ac:dyDescent="0.25">
      <c r="A106" s="239">
        <f>'Analitika nastave'!A106</f>
        <v>50</v>
      </c>
      <c r="B106" s="237" t="str">
        <f>'Analitika nastave'!B106</f>
        <v xml:space="preserve"> </v>
      </c>
      <c r="C106" s="239">
        <f>'Analitika nastave'!C106:C107</f>
        <v>0</v>
      </c>
      <c r="D106" s="65" t="str">
        <f>'Analitika nastave'!D106</f>
        <v>B</v>
      </c>
      <c r="E106" s="90">
        <f>IF('Analitika nastave'!J106="DA",'Analitika nastave'!E106+'Analitika nastave'!F106+'Analitika nastave'!G106+'Analitika nastave'!H106,0)</f>
        <v>0</v>
      </c>
      <c r="F106" s="241" t="str">
        <f>IF(OR('Analitika nastave'!J106:J107="DA",AND(E107&gt;=(E$7/2),E$7&gt;0)),"DA","NE")</f>
        <v>NE</v>
      </c>
      <c r="G106" s="90">
        <f>IF('Analitika nastave'!P106="DA",'Analitika nastave'!K106+'Analitika nastave'!L106+'Analitika nastave'!M106+'Analitika nastave'!N106,0)</f>
        <v>0</v>
      </c>
      <c r="H106" s="241" t="str">
        <f>IF(OR('Analitika nastave'!P106:P107="DA",AND(G107&gt;=(G$7/2),G$7&gt;0)),"DA","NE")</f>
        <v>NE</v>
      </c>
      <c r="I106" s="90">
        <f>IF('Analitika nastave'!V106="DA",'Analitika nastave'!Q106+'Analitika nastave'!R106+'Analitika nastave'!S106+'Analitika nastave'!T106,0)</f>
        <v>0</v>
      </c>
      <c r="J106" s="241" t="str">
        <f>IF(OR('Analitika nastave'!V106:V107="DA",AND(I107&gt;=(I$7/2),I$7&gt;0)),"DA","NE")</f>
        <v>NE</v>
      </c>
      <c r="K106" s="90">
        <f>IF('Analitika nastave'!AB106="DA",'Analitika nastave'!W106+'Analitika nastave'!X106+'Analitika nastave'!Y106+'Analitika nastave'!Z106,0)</f>
        <v>0</v>
      </c>
      <c r="L106" s="241" t="str">
        <f>IF(OR('Analitika nastave'!AB106:AB107="DA",AND(K107&gt;=(K$7/2),K$7&gt;0)),"DA","NE")</f>
        <v>NE</v>
      </c>
      <c r="M106" s="90">
        <f>IF('Analitika nastave'!AH106="DA",'Analitika nastave'!AC106+'Analitika nastave'!AD106+'Analitika nastave'!AE106+'Analitika nastave'!AF106,0)</f>
        <v>0</v>
      </c>
      <c r="N106" s="241" t="str">
        <f>IF(OR('Analitika nastave'!AH106:AH107="DA",AND(M107&gt;=(M$7/2),M$7&gt;0)),"DA","NE")</f>
        <v>NE</v>
      </c>
      <c r="O106" s="90">
        <f>IF('Analitika nastave'!AN106="DA",'Analitika nastave'!AI106+'Analitika nastave'!AJ106+'Analitika nastave'!AK106+'Analitika nastave'!AL106,0)</f>
        <v>0</v>
      </c>
      <c r="P106" s="241" t="str">
        <f>IF(OR('Analitika nastave'!AN106:AN107="DA",AND(O107&gt;=(O$7/2),O$7&gt;0)),"DA","NE")</f>
        <v>NE</v>
      </c>
      <c r="Q106" s="90">
        <f>IF('Analitika nastave'!AT106="DA",'Analitika nastave'!AO106+'Analitika nastave'!AP106+'Analitika nastave'!AQ106+'Analitika nastave'!AR106,0)</f>
        <v>0</v>
      </c>
      <c r="R106" s="241" t="str">
        <f>IF(OR('Analitika nastave'!AT106:AT107="DA",AND(Q107&gt;=(Q$7/2),Q$7&gt;0)),"DA","NE")</f>
        <v>NE</v>
      </c>
      <c r="S106" s="235">
        <f t="shared" ref="S106" si="96">IF(AND(R106="DA",P106="DA",N106="DA",L106="DA",J106="DA",H106="DA",F106="DA"),E107+G107+I107+K107+M107+O107+Q107,0)</f>
        <v>0</v>
      </c>
      <c r="T106" s="116" t="str">
        <f t="shared" ref="T106" si="97">IF(S106&lt;50, "NE",IF(S106&lt;60,2,IF(S106&lt;75,3,IF(S106&lt;90,4,5))))</f>
        <v>NE</v>
      </c>
    </row>
    <row r="107" spans="1:20" ht="15.75" thickBot="1" x14ac:dyDescent="0.3">
      <c r="A107" s="240"/>
      <c r="B107" s="238"/>
      <c r="C107" s="240"/>
      <c r="D107" s="62" t="str">
        <f>'Analitika nastave'!D107</f>
        <v>P</v>
      </c>
      <c r="E107" s="63" t="str">
        <f>IF('Analitika nastave'!J106="DA",'Analitika nastave'!E107+'Analitika nastave'!F107+'Analitika nastave'!G107+'Analitika nastave'!H107,IF(E$7&gt;0,E$7/E$6*E106,""))</f>
        <v/>
      </c>
      <c r="F107" s="242"/>
      <c r="G107" s="69" t="str">
        <f>IF('Analitika nastave'!P106="DA",'Analitika nastave'!K107+'Analitika nastave'!L107+'Analitika nastave'!M107+'Analitika nastave'!N107,IF(G$7&gt;0,G$7/G$6*G106,""))</f>
        <v/>
      </c>
      <c r="H107" s="242"/>
      <c r="I107" s="69" t="str">
        <f>IF('Analitika nastave'!V106="DA",'Analitika nastave'!Q107+'Analitika nastave'!R107+'Analitika nastave'!S107+'Analitika nastave'!T107,IF(I$7&gt;0,I$7/I$6*I106,""))</f>
        <v/>
      </c>
      <c r="J107" s="242"/>
      <c r="K107" s="69" t="str">
        <f>IF('Analitika nastave'!AB106="DA",'Analitika nastave'!W107+'Analitika nastave'!X107+'Analitika nastave'!Y107+'Analitika nastave'!Z107,IF(K$7&gt;0,K$7/K$6*K106,""))</f>
        <v/>
      </c>
      <c r="L107" s="242"/>
      <c r="M107" s="69" t="str">
        <f>IF('Analitika nastave'!AH106="DA",'Analitika nastave'!AC107+'Analitika nastave'!AD107+'Analitika nastave'!AE107+'Analitika nastave'!AF107,IF(M$7&gt;0,M$7/M$6*M106,""))</f>
        <v/>
      </c>
      <c r="N107" s="242"/>
      <c r="O107" s="69" t="str">
        <f>IF('Analitika nastave'!AN106="DA",'Analitika nastave'!AI107+'Analitika nastave'!AJ107+'Analitika nastave'!AK107+'Analitika nastave'!AL107,IF(O$7&gt;0,O$7/O$6*O106,""))</f>
        <v/>
      </c>
      <c r="P107" s="242"/>
      <c r="Q107" s="69" t="str">
        <f>IF('Analitika nastave'!AT106="DA",'Analitika nastave'!AO107+'Analitika nastave'!AP107+'Analitika nastave'!AQ107+'Analitika nastave'!AR107,IF(Q$7&gt;0,Q$7/Q$6*Q106,""))</f>
        <v/>
      </c>
      <c r="R107" s="242"/>
      <c r="S107" s="236"/>
      <c r="T107" s="117"/>
    </row>
    <row r="108" spans="1:20" x14ac:dyDescent="0.25">
      <c r="A108" s="239">
        <f>'Analitika nastave'!A108</f>
        <v>51</v>
      </c>
      <c r="B108" s="237" t="str">
        <f>'Analitika nastave'!B108</f>
        <v xml:space="preserve"> </v>
      </c>
      <c r="C108" s="239">
        <f>'Analitika nastave'!C108:C109</f>
        <v>0</v>
      </c>
      <c r="D108" s="65" t="str">
        <f>'Analitika nastave'!D108</f>
        <v>B</v>
      </c>
      <c r="E108" s="90">
        <f>IF('Analitika nastave'!J108="DA",'Analitika nastave'!E108+'Analitika nastave'!F108+'Analitika nastave'!G108+'Analitika nastave'!H108,0)</f>
        <v>0</v>
      </c>
      <c r="F108" s="241" t="str">
        <f>IF(OR('Analitika nastave'!J108:J109="DA",AND(E109&gt;=(E$7/2),E$7&gt;0)),"DA","NE")</f>
        <v>NE</v>
      </c>
      <c r="G108" s="90">
        <f>IF('Analitika nastave'!P108="DA",'Analitika nastave'!K108+'Analitika nastave'!L108+'Analitika nastave'!M108+'Analitika nastave'!N108,0)</f>
        <v>0</v>
      </c>
      <c r="H108" s="241" t="str">
        <f>IF(OR('Analitika nastave'!P108:P109="DA",AND(G109&gt;=(G$7/2),G$7&gt;0)),"DA","NE")</f>
        <v>NE</v>
      </c>
      <c r="I108" s="90">
        <f>IF('Analitika nastave'!V108="DA",'Analitika nastave'!Q108+'Analitika nastave'!R108+'Analitika nastave'!S108+'Analitika nastave'!T108,0)</f>
        <v>0</v>
      </c>
      <c r="J108" s="241" t="str">
        <f>IF(OR('Analitika nastave'!V108:V109="DA",AND(I109&gt;=(I$7/2),I$7&gt;0)),"DA","NE")</f>
        <v>NE</v>
      </c>
      <c r="K108" s="90">
        <f>IF('Analitika nastave'!AB108="DA",'Analitika nastave'!W108+'Analitika nastave'!X108+'Analitika nastave'!Y108+'Analitika nastave'!Z108,0)</f>
        <v>0</v>
      </c>
      <c r="L108" s="241" t="str">
        <f>IF(OR('Analitika nastave'!AB108:AB109="DA",AND(K109&gt;=(K$7/2),K$7&gt;0)),"DA","NE")</f>
        <v>NE</v>
      </c>
      <c r="M108" s="90">
        <f>IF('Analitika nastave'!AH108="DA",'Analitika nastave'!AC108+'Analitika nastave'!AD108+'Analitika nastave'!AE108+'Analitika nastave'!AF108,0)</f>
        <v>0</v>
      </c>
      <c r="N108" s="241" t="str">
        <f>IF(OR('Analitika nastave'!AH108:AH109="DA",AND(M109&gt;=(M$7/2),M$7&gt;0)),"DA","NE")</f>
        <v>NE</v>
      </c>
      <c r="O108" s="90">
        <f>IF('Analitika nastave'!AN108="DA",'Analitika nastave'!AI108+'Analitika nastave'!AJ108+'Analitika nastave'!AK108+'Analitika nastave'!AL108,0)</f>
        <v>0</v>
      </c>
      <c r="P108" s="241" t="str">
        <f>IF(OR('Analitika nastave'!AN108:AN109="DA",AND(O109&gt;=(O$7/2),O$7&gt;0)),"DA","NE")</f>
        <v>NE</v>
      </c>
      <c r="Q108" s="90">
        <f>IF('Analitika nastave'!AT108="DA",'Analitika nastave'!AO108+'Analitika nastave'!AP108+'Analitika nastave'!AQ108+'Analitika nastave'!AR108,0)</f>
        <v>0</v>
      </c>
      <c r="R108" s="241" t="str">
        <f>IF(OR('Analitika nastave'!AT108:AT109="DA",AND(Q109&gt;=(Q$7/2),Q$7&gt;0)),"DA","NE")</f>
        <v>NE</v>
      </c>
      <c r="S108" s="235">
        <f t="shared" ref="S108" si="98">IF(AND(R108="DA",P108="DA",N108="DA",L108="DA",J108="DA",H108="DA",F108="DA"),E109+G109+I109+K109+M109+O109+Q109,0)</f>
        <v>0</v>
      </c>
      <c r="T108" s="116" t="str">
        <f t="shared" ref="T108" si="99">IF(S108&lt;50, "NE",IF(S108&lt;60,2,IF(S108&lt;75,3,IF(S108&lt;90,4,5))))</f>
        <v>NE</v>
      </c>
    </row>
    <row r="109" spans="1:20" ht="15.75" thickBot="1" x14ac:dyDescent="0.3">
      <c r="A109" s="240"/>
      <c r="B109" s="238"/>
      <c r="C109" s="240"/>
      <c r="D109" s="62" t="str">
        <f>'Analitika nastave'!D109</f>
        <v>P</v>
      </c>
      <c r="E109" s="63" t="str">
        <f>IF('Analitika nastave'!J108="DA",'Analitika nastave'!E109+'Analitika nastave'!F109+'Analitika nastave'!G109+'Analitika nastave'!H109,IF(E$7&gt;0,E$7/E$6*E108,""))</f>
        <v/>
      </c>
      <c r="F109" s="242"/>
      <c r="G109" s="69" t="str">
        <f>IF('Analitika nastave'!P108="DA",'Analitika nastave'!K109+'Analitika nastave'!L109+'Analitika nastave'!M109+'Analitika nastave'!N109,IF(G$7&gt;0,G$7/G$6*G108,""))</f>
        <v/>
      </c>
      <c r="H109" s="242"/>
      <c r="I109" s="69" t="str">
        <f>IF('Analitika nastave'!V108="DA",'Analitika nastave'!Q109+'Analitika nastave'!R109+'Analitika nastave'!S109+'Analitika nastave'!T109,IF(I$7&gt;0,I$7/I$6*I108,""))</f>
        <v/>
      </c>
      <c r="J109" s="242"/>
      <c r="K109" s="69" t="str">
        <f>IF('Analitika nastave'!AB108="DA",'Analitika nastave'!W109+'Analitika nastave'!X109+'Analitika nastave'!Y109+'Analitika nastave'!Z109,IF(K$7&gt;0,K$7/K$6*K108,""))</f>
        <v/>
      </c>
      <c r="L109" s="242"/>
      <c r="M109" s="69" t="str">
        <f>IF('Analitika nastave'!AH108="DA",'Analitika nastave'!AC109+'Analitika nastave'!AD109+'Analitika nastave'!AE109+'Analitika nastave'!AF109,IF(M$7&gt;0,M$7/M$6*M108,""))</f>
        <v/>
      </c>
      <c r="N109" s="242"/>
      <c r="O109" s="69" t="str">
        <f>IF('Analitika nastave'!AN108="DA",'Analitika nastave'!AI109+'Analitika nastave'!AJ109+'Analitika nastave'!AK109+'Analitika nastave'!AL109,IF(O$7&gt;0,O$7/O$6*O108,""))</f>
        <v/>
      </c>
      <c r="P109" s="242"/>
      <c r="Q109" s="69" t="str">
        <f>IF('Analitika nastave'!AT108="DA",'Analitika nastave'!AO109+'Analitika nastave'!AP109+'Analitika nastave'!AQ109+'Analitika nastave'!AR109,IF(Q$7&gt;0,Q$7/Q$6*Q108,""))</f>
        <v/>
      </c>
      <c r="R109" s="242"/>
      <c r="S109" s="236"/>
      <c r="T109" s="117"/>
    </row>
    <row r="110" spans="1:20" x14ac:dyDescent="0.25">
      <c r="A110" s="239">
        <f>'Analitika nastave'!A110</f>
        <v>52</v>
      </c>
      <c r="B110" s="237" t="str">
        <f>'Analitika nastave'!B110</f>
        <v xml:space="preserve"> </v>
      </c>
      <c r="C110" s="239">
        <f>'Analitika nastave'!C110:C111</f>
        <v>0</v>
      </c>
      <c r="D110" s="65" t="str">
        <f>'Analitika nastave'!D110</f>
        <v>B</v>
      </c>
      <c r="E110" s="90">
        <f>IF('Analitika nastave'!J110="DA",'Analitika nastave'!E110+'Analitika nastave'!F110+'Analitika nastave'!G110+'Analitika nastave'!H110,0)</f>
        <v>0</v>
      </c>
      <c r="F110" s="241" t="str">
        <f>IF(OR('Analitika nastave'!J110:J111="DA",AND(E111&gt;=(E$7/2),E$7&gt;0)),"DA","NE")</f>
        <v>NE</v>
      </c>
      <c r="G110" s="90">
        <f>IF('Analitika nastave'!P110="DA",'Analitika nastave'!K110+'Analitika nastave'!L110+'Analitika nastave'!M110+'Analitika nastave'!N110,0)</f>
        <v>0</v>
      </c>
      <c r="H110" s="241" t="str">
        <f>IF(OR('Analitika nastave'!P110:P111="DA",AND(G111&gt;=(G$7/2),G$7&gt;0)),"DA","NE")</f>
        <v>NE</v>
      </c>
      <c r="I110" s="90">
        <f>IF('Analitika nastave'!V110="DA",'Analitika nastave'!Q110+'Analitika nastave'!R110+'Analitika nastave'!S110+'Analitika nastave'!T110,0)</f>
        <v>0</v>
      </c>
      <c r="J110" s="241" t="str">
        <f>IF(OR('Analitika nastave'!V110:V111="DA",AND(I111&gt;=(I$7/2),I$7&gt;0)),"DA","NE")</f>
        <v>NE</v>
      </c>
      <c r="K110" s="90">
        <f>IF('Analitika nastave'!AB110="DA",'Analitika nastave'!W110+'Analitika nastave'!X110+'Analitika nastave'!Y110+'Analitika nastave'!Z110,0)</f>
        <v>0</v>
      </c>
      <c r="L110" s="241" t="str">
        <f>IF(OR('Analitika nastave'!AB110:AB111="DA",AND(K111&gt;=(K$7/2),K$7&gt;0)),"DA","NE")</f>
        <v>NE</v>
      </c>
      <c r="M110" s="90">
        <f>IF('Analitika nastave'!AH110="DA",'Analitika nastave'!AC110+'Analitika nastave'!AD110+'Analitika nastave'!AE110+'Analitika nastave'!AF110,0)</f>
        <v>0</v>
      </c>
      <c r="N110" s="241" t="str">
        <f>IF(OR('Analitika nastave'!AH110:AH111="DA",AND(M111&gt;=(M$7/2),M$7&gt;0)),"DA","NE")</f>
        <v>NE</v>
      </c>
      <c r="O110" s="90">
        <f>IF('Analitika nastave'!AN110="DA",'Analitika nastave'!AI110+'Analitika nastave'!AJ110+'Analitika nastave'!AK110+'Analitika nastave'!AL110,0)</f>
        <v>0</v>
      </c>
      <c r="P110" s="241" t="str">
        <f>IF(OR('Analitika nastave'!AN110:AN111="DA",AND(O111&gt;=(O$7/2),O$7&gt;0)),"DA","NE")</f>
        <v>NE</v>
      </c>
      <c r="Q110" s="90">
        <f>IF('Analitika nastave'!AT110="DA",'Analitika nastave'!AO110+'Analitika nastave'!AP110+'Analitika nastave'!AQ110+'Analitika nastave'!AR110,0)</f>
        <v>0</v>
      </c>
      <c r="R110" s="241" t="str">
        <f>IF(OR('Analitika nastave'!AT110:AT111="DA",AND(Q111&gt;=(Q$7/2),Q$7&gt;0)),"DA","NE")</f>
        <v>NE</v>
      </c>
      <c r="S110" s="235">
        <f t="shared" ref="S110" si="100">IF(AND(R110="DA",P110="DA",N110="DA",L110="DA",J110="DA",H110="DA",F110="DA"),E111+G111+I111+K111+M111+O111+Q111,0)</f>
        <v>0</v>
      </c>
      <c r="T110" s="116" t="str">
        <f t="shared" ref="T110" si="101">IF(S110&lt;50, "NE",IF(S110&lt;60,2,IF(S110&lt;75,3,IF(S110&lt;90,4,5))))</f>
        <v>NE</v>
      </c>
    </row>
    <row r="111" spans="1:20" ht="15.75" thickBot="1" x14ac:dyDescent="0.3">
      <c r="A111" s="240"/>
      <c r="B111" s="238"/>
      <c r="C111" s="240"/>
      <c r="D111" s="62" t="str">
        <f>'Analitika nastave'!D111</f>
        <v>P</v>
      </c>
      <c r="E111" s="63" t="str">
        <f>IF('Analitika nastave'!J110="DA",'Analitika nastave'!E111+'Analitika nastave'!F111+'Analitika nastave'!G111+'Analitika nastave'!H111,IF(E$7&gt;0,E$7/E$6*E110,""))</f>
        <v/>
      </c>
      <c r="F111" s="242"/>
      <c r="G111" s="69" t="str">
        <f>IF('Analitika nastave'!P110="DA",'Analitika nastave'!K111+'Analitika nastave'!L111+'Analitika nastave'!M111+'Analitika nastave'!N111,IF(G$7&gt;0,G$7/G$6*G110,""))</f>
        <v/>
      </c>
      <c r="H111" s="242"/>
      <c r="I111" s="69" t="str">
        <f>IF('Analitika nastave'!V110="DA",'Analitika nastave'!Q111+'Analitika nastave'!R111+'Analitika nastave'!S111+'Analitika nastave'!T111,IF(I$7&gt;0,I$7/I$6*I110,""))</f>
        <v/>
      </c>
      <c r="J111" s="242"/>
      <c r="K111" s="69" t="str">
        <f>IF('Analitika nastave'!AB110="DA",'Analitika nastave'!W111+'Analitika nastave'!X111+'Analitika nastave'!Y111+'Analitika nastave'!Z111,IF(K$7&gt;0,K$7/K$6*K110,""))</f>
        <v/>
      </c>
      <c r="L111" s="242"/>
      <c r="M111" s="69" t="str">
        <f>IF('Analitika nastave'!AH110="DA",'Analitika nastave'!AC111+'Analitika nastave'!AD111+'Analitika nastave'!AE111+'Analitika nastave'!AF111,IF(M$7&gt;0,M$7/M$6*M110,""))</f>
        <v/>
      </c>
      <c r="N111" s="242"/>
      <c r="O111" s="69" t="str">
        <f>IF('Analitika nastave'!AN110="DA",'Analitika nastave'!AI111+'Analitika nastave'!AJ111+'Analitika nastave'!AK111+'Analitika nastave'!AL111,IF(O$7&gt;0,O$7/O$6*O110,""))</f>
        <v/>
      </c>
      <c r="P111" s="242"/>
      <c r="Q111" s="69" t="str">
        <f>IF('Analitika nastave'!AT110="DA",'Analitika nastave'!AO111+'Analitika nastave'!AP111+'Analitika nastave'!AQ111+'Analitika nastave'!AR111,IF(Q$7&gt;0,Q$7/Q$6*Q110,""))</f>
        <v/>
      </c>
      <c r="R111" s="242"/>
      <c r="S111" s="236"/>
      <c r="T111" s="117"/>
    </row>
    <row r="112" spans="1:20" x14ac:dyDescent="0.25">
      <c r="A112" s="239">
        <f>'Analitika nastave'!A112</f>
        <v>53</v>
      </c>
      <c r="B112" s="237" t="str">
        <f>'Analitika nastave'!B112</f>
        <v xml:space="preserve"> </v>
      </c>
      <c r="C112" s="239">
        <f>'Analitika nastave'!C112:C113</f>
        <v>0</v>
      </c>
      <c r="D112" s="65" t="str">
        <f>'Analitika nastave'!D112</f>
        <v>B</v>
      </c>
      <c r="E112" s="90">
        <f>IF('Analitika nastave'!J112="DA",'Analitika nastave'!E112+'Analitika nastave'!F112+'Analitika nastave'!G112+'Analitika nastave'!H112,0)</f>
        <v>0</v>
      </c>
      <c r="F112" s="241" t="str">
        <f>IF(OR('Analitika nastave'!J112:J113="DA",AND(E113&gt;=(E$7/2),E$7&gt;0)),"DA","NE")</f>
        <v>NE</v>
      </c>
      <c r="G112" s="90">
        <f>IF('Analitika nastave'!P112="DA",'Analitika nastave'!K112+'Analitika nastave'!L112+'Analitika nastave'!M112+'Analitika nastave'!N112,0)</f>
        <v>0</v>
      </c>
      <c r="H112" s="241" t="str">
        <f>IF(OR('Analitika nastave'!P112:P113="DA",AND(G113&gt;=(G$7/2),G$7&gt;0)),"DA","NE")</f>
        <v>NE</v>
      </c>
      <c r="I112" s="90">
        <f>IF('Analitika nastave'!V112="DA",'Analitika nastave'!Q112+'Analitika nastave'!R112+'Analitika nastave'!S112+'Analitika nastave'!T112,0)</f>
        <v>0</v>
      </c>
      <c r="J112" s="241" t="str">
        <f>IF(OR('Analitika nastave'!V112:V113="DA",AND(I113&gt;=(I$7/2),I$7&gt;0)),"DA","NE")</f>
        <v>NE</v>
      </c>
      <c r="K112" s="90">
        <f>IF('Analitika nastave'!AB112="DA",'Analitika nastave'!W112+'Analitika nastave'!X112+'Analitika nastave'!Y112+'Analitika nastave'!Z112,0)</f>
        <v>0</v>
      </c>
      <c r="L112" s="241" t="str">
        <f>IF(OR('Analitika nastave'!AB112:AB113="DA",AND(K113&gt;=(K$7/2),K$7&gt;0)),"DA","NE")</f>
        <v>NE</v>
      </c>
      <c r="M112" s="90">
        <f>IF('Analitika nastave'!AH112="DA",'Analitika nastave'!AC112+'Analitika nastave'!AD112+'Analitika nastave'!AE112+'Analitika nastave'!AF112,0)</f>
        <v>0</v>
      </c>
      <c r="N112" s="241" t="str">
        <f>IF(OR('Analitika nastave'!AH112:AH113="DA",AND(M113&gt;=(M$7/2),M$7&gt;0)),"DA","NE")</f>
        <v>NE</v>
      </c>
      <c r="O112" s="90">
        <f>IF('Analitika nastave'!AN112="DA",'Analitika nastave'!AI112+'Analitika nastave'!AJ112+'Analitika nastave'!AK112+'Analitika nastave'!AL112,0)</f>
        <v>0</v>
      </c>
      <c r="P112" s="241" t="str">
        <f>IF(OR('Analitika nastave'!AN112:AN113="DA",AND(O113&gt;=(O$7/2),O$7&gt;0)),"DA","NE")</f>
        <v>NE</v>
      </c>
      <c r="Q112" s="90">
        <f>IF('Analitika nastave'!AT112="DA",'Analitika nastave'!AO112+'Analitika nastave'!AP112+'Analitika nastave'!AQ112+'Analitika nastave'!AR112,0)</f>
        <v>0</v>
      </c>
      <c r="R112" s="241" t="str">
        <f>IF(OR('Analitika nastave'!AT112:AT113="DA",AND(Q113&gt;=(Q$7/2),Q$7&gt;0)),"DA","NE")</f>
        <v>NE</v>
      </c>
      <c r="S112" s="235">
        <f t="shared" ref="S112" si="102">IF(AND(R112="DA",P112="DA",N112="DA",L112="DA",J112="DA",H112="DA",F112="DA"),E113+G113+I113+K113+M113+O113+Q113,0)</f>
        <v>0</v>
      </c>
      <c r="T112" s="116" t="str">
        <f t="shared" ref="T112" si="103">IF(S112&lt;50, "NE",IF(S112&lt;60,2,IF(S112&lt;75,3,IF(S112&lt;90,4,5))))</f>
        <v>NE</v>
      </c>
    </row>
    <row r="113" spans="1:20" ht="15.75" thickBot="1" x14ac:dyDescent="0.3">
      <c r="A113" s="240"/>
      <c r="B113" s="238"/>
      <c r="C113" s="240"/>
      <c r="D113" s="62" t="str">
        <f>'Analitika nastave'!D113</f>
        <v>P</v>
      </c>
      <c r="E113" s="63" t="str">
        <f>IF('Analitika nastave'!J112="DA",'Analitika nastave'!E113+'Analitika nastave'!F113+'Analitika nastave'!G113+'Analitika nastave'!H113,IF(E$7&gt;0,E$7/E$6*E112,""))</f>
        <v/>
      </c>
      <c r="F113" s="242"/>
      <c r="G113" s="69" t="str">
        <f>IF('Analitika nastave'!P112="DA",'Analitika nastave'!K113+'Analitika nastave'!L113+'Analitika nastave'!M113+'Analitika nastave'!N113,IF(G$7&gt;0,G$7/G$6*G112,""))</f>
        <v/>
      </c>
      <c r="H113" s="242"/>
      <c r="I113" s="69" t="str">
        <f>IF('Analitika nastave'!V112="DA",'Analitika nastave'!Q113+'Analitika nastave'!R113+'Analitika nastave'!S113+'Analitika nastave'!T113,IF(I$7&gt;0,I$7/I$6*I112,""))</f>
        <v/>
      </c>
      <c r="J113" s="242"/>
      <c r="K113" s="69" t="str">
        <f>IF('Analitika nastave'!AB112="DA",'Analitika nastave'!W113+'Analitika nastave'!X113+'Analitika nastave'!Y113+'Analitika nastave'!Z113,IF(K$7&gt;0,K$7/K$6*K112,""))</f>
        <v/>
      </c>
      <c r="L113" s="242"/>
      <c r="M113" s="69" t="str">
        <f>IF('Analitika nastave'!AH112="DA",'Analitika nastave'!AC113+'Analitika nastave'!AD113+'Analitika nastave'!AE113+'Analitika nastave'!AF113,IF(M$7&gt;0,M$7/M$6*M112,""))</f>
        <v/>
      </c>
      <c r="N113" s="242"/>
      <c r="O113" s="69" t="str">
        <f>IF('Analitika nastave'!AN112="DA",'Analitika nastave'!AI113+'Analitika nastave'!AJ113+'Analitika nastave'!AK113+'Analitika nastave'!AL113,IF(O$7&gt;0,O$7/O$6*O112,""))</f>
        <v/>
      </c>
      <c r="P113" s="242"/>
      <c r="Q113" s="69" t="str">
        <f>IF('Analitika nastave'!AT112="DA",'Analitika nastave'!AO113+'Analitika nastave'!AP113+'Analitika nastave'!AQ113+'Analitika nastave'!AR113,IF(Q$7&gt;0,Q$7/Q$6*Q112,""))</f>
        <v/>
      </c>
      <c r="R113" s="242"/>
      <c r="S113" s="236"/>
      <c r="T113" s="117"/>
    </row>
    <row r="114" spans="1:20" x14ac:dyDescent="0.25">
      <c r="A114" s="239">
        <f>'Analitika nastave'!A114</f>
        <v>54</v>
      </c>
      <c r="B114" s="237" t="str">
        <f>'Analitika nastave'!B114</f>
        <v xml:space="preserve"> </v>
      </c>
      <c r="C114" s="239">
        <f>'Analitika nastave'!C114:C115</f>
        <v>0</v>
      </c>
      <c r="D114" s="65" t="str">
        <f>'Analitika nastave'!D114</f>
        <v>B</v>
      </c>
      <c r="E114" s="90">
        <f>IF('Analitika nastave'!J114="DA",'Analitika nastave'!E114+'Analitika nastave'!F114+'Analitika nastave'!G114+'Analitika nastave'!H114,0)</f>
        <v>0</v>
      </c>
      <c r="F114" s="241" t="str">
        <f>IF(OR('Analitika nastave'!J114:J115="DA",AND(E115&gt;=(E$7/2),E$7&gt;0)),"DA","NE")</f>
        <v>NE</v>
      </c>
      <c r="G114" s="90">
        <f>IF('Analitika nastave'!P114="DA",'Analitika nastave'!K114+'Analitika nastave'!L114+'Analitika nastave'!M114+'Analitika nastave'!N114,0)</f>
        <v>0</v>
      </c>
      <c r="H114" s="241" t="str">
        <f>IF(OR('Analitika nastave'!P114:P115="DA",AND(G115&gt;=(G$7/2),G$7&gt;0)),"DA","NE")</f>
        <v>NE</v>
      </c>
      <c r="I114" s="90">
        <f>IF('Analitika nastave'!V114="DA",'Analitika nastave'!Q114+'Analitika nastave'!R114+'Analitika nastave'!S114+'Analitika nastave'!T114,0)</f>
        <v>0</v>
      </c>
      <c r="J114" s="241" t="str">
        <f>IF(OR('Analitika nastave'!V114:V115="DA",AND(I115&gt;=(I$7/2),I$7&gt;0)),"DA","NE")</f>
        <v>NE</v>
      </c>
      <c r="K114" s="90">
        <f>IF('Analitika nastave'!AB114="DA",'Analitika nastave'!W114+'Analitika nastave'!X114+'Analitika nastave'!Y114+'Analitika nastave'!Z114,0)</f>
        <v>0</v>
      </c>
      <c r="L114" s="241" t="str">
        <f>IF(OR('Analitika nastave'!AB114:AB115="DA",AND(K115&gt;=(K$7/2),K$7&gt;0)),"DA","NE")</f>
        <v>NE</v>
      </c>
      <c r="M114" s="90">
        <f>IF('Analitika nastave'!AH114="DA",'Analitika nastave'!AC114+'Analitika nastave'!AD114+'Analitika nastave'!AE114+'Analitika nastave'!AF114,0)</f>
        <v>0</v>
      </c>
      <c r="N114" s="241" t="str">
        <f>IF(OR('Analitika nastave'!AH114:AH115="DA",AND(M115&gt;=(M$7/2),M$7&gt;0)),"DA","NE")</f>
        <v>NE</v>
      </c>
      <c r="O114" s="90">
        <f>IF('Analitika nastave'!AN114="DA",'Analitika nastave'!AI114+'Analitika nastave'!AJ114+'Analitika nastave'!AK114+'Analitika nastave'!AL114,0)</f>
        <v>0</v>
      </c>
      <c r="P114" s="241" t="str">
        <f>IF(OR('Analitika nastave'!AN114:AN115="DA",AND(O115&gt;=(O$7/2),O$7&gt;0)),"DA","NE")</f>
        <v>NE</v>
      </c>
      <c r="Q114" s="90">
        <f>IF('Analitika nastave'!AT114="DA",'Analitika nastave'!AO114+'Analitika nastave'!AP114+'Analitika nastave'!AQ114+'Analitika nastave'!AR114,0)</f>
        <v>0</v>
      </c>
      <c r="R114" s="241" t="str">
        <f>IF(OR('Analitika nastave'!AT114:AT115="DA",AND(Q115&gt;=(Q$7/2),Q$7&gt;0)),"DA","NE")</f>
        <v>NE</v>
      </c>
      <c r="S114" s="235">
        <f t="shared" ref="S114" si="104">IF(AND(R114="DA",P114="DA",N114="DA",L114="DA",J114="DA",H114="DA",F114="DA"),E115+G115+I115+K115+M115+O115+Q115,0)</f>
        <v>0</v>
      </c>
      <c r="T114" s="116" t="str">
        <f t="shared" ref="T114" si="105">IF(S114&lt;50, "NE",IF(S114&lt;60,2,IF(S114&lt;75,3,IF(S114&lt;90,4,5))))</f>
        <v>NE</v>
      </c>
    </row>
    <row r="115" spans="1:20" ht="15.75" thickBot="1" x14ac:dyDescent="0.3">
      <c r="A115" s="240"/>
      <c r="B115" s="238"/>
      <c r="C115" s="240"/>
      <c r="D115" s="62" t="str">
        <f>'Analitika nastave'!D115</f>
        <v>P</v>
      </c>
      <c r="E115" s="63" t="str">
        <f>IF('Analitika nastave'!J114="DA",'Analitika nastave'!E115+'Analitika nastave'!F115+'Analitika nastave'!G115+'Analitika nastave'!H115,IF(E$7&gt;0,E$7/E$6*E114,""))</f>
        <v/>
      </c>
      <c r="F115" s="242"/>
      <c r="G115" s="69" t="str">
        <f>IF('Analitika nastave'!P114="DA",'Analitika nastave'!K115+'Analitika nastave'!L115+'Analitika nastave'!M115+'Analitika nastave'!N115,IF(G$7&gt;0,G$7/G$6*G114,""))</f>
        <v/>
      </c>
      <c r="H115" s="242"/>
      <c r="I115" s="69" t="str">
        <f>IF('Analitika nastave'!V114="DA",'Analitika nastave'!Q115+'Analitika nastave'!R115+'Analitika nastave'!S115+'Analitika nastave'!T115,IF(I$7&gt;0,I$7/I$6*I114,""))</f>
        <v/>
      </c>
      <c r="J115" s="242"/>
      <c r="K115" s="69" t="str">
        <f>IF('Analitika nastave'!AB114="DA",'Analitika nastave'!W115+'Analitika nastave'!X115+'Analitika nastave'!Y115+'Analitika nastave'!Z115,IF(K$7&gt;0,K$7/K$6*K114,""))</f>
        <v/>
      </c>
      <c r="L115" s="242"/>
      <c r="M115" s="69" t="str">
        <f>IF('Analitika nastave'!AH114="DA",'Analitika nastave'!AC115+'Analitika nastave'!AD115+'Analitika nastave'!AE115+'Analitika nastave'!AF115,IF(M$7&gt;0,M$7/M$6*M114,""))</f>
        <v/>
      </c>
      <c r="N115" s="242"/>
      <c r="O115" s="69" t="str">
        <f>IF('Analitika nastave'!AN114="DA",'Analitika nastave'!AI115+'Analitika nastave'!AJ115+'Analitika nastave'!AK115+'Analitika nastave'!AL115,IF(O$7&gt;0,O$7/O$6*O114,""))</f>
        <v/>
      </c>
      <c r="P115" s="242"/>
      <c r="Q115" s="69" t="str">
        <f>IF('Analitika nastave'!AT114="DA",'Analitika nastave'!AO115+'Analitika nastave'!AP115+'Analitika nastave'!AQ115+'Analitika nastave'!AR115,IF(Q$7&gt;0,Q$7/Q$6*Q114,""))</f>
        <v/>
      </c>
      <c r="R115" s="242"/>
      <c r="S115" s="236"/>
      <c r="T115" s="117"/>
    </row>
    <row r="116" spans="1:20" x14ac:dyDescent="0.25">
      <c r="A116" s="239">
        <f>'Analitika nastave'!A116</f>
        <v>55</v>
      </c>
      <c r="B116" s="237" t="str">
        <f>'Analitika nastave'!B116</f>
        <v xml:space="preserve"> </v>
      </c>
      <c r="C116" s="239">
        <f>'Analitika nastave'!C116:C117</f>
        <v>0</v>
      </c>
      <c r="D116" s="65" t="str">
        <f>'Analitika nastave'!D116</f>
        <v>B</v>
      </c>
      <c r="E116" s="90">
        <f>IF('Analitika nastave'!J116="DA",'Analitika nastave'!E116+'Analitika nastave'!F116+'Analitika nastave'!G116+'Analitika nastave'!H116,0)</f>
        <v>0</v>
      </c>
      <c r="F116" s="241" t="str">
        <f>IF(OR('Analitika nastave'!J116:J117="DA",AND(E117&gt;=(E$7/2),E$7&gt;0)),"DA","NE")</f>
        <v>NE</v>
      </c>
      <c r="G116" s="90">
        <f>IF('Analitika nastave'!P116="DA",'Analitika nastave'!K116+'Analitika nastave'!L116+'Analitika nastave'!M116+'Analitika nastave'!N116,0)</f>
        <v>0</v>
      </c>
      <c r="H116" s="241" t="str">
        <f>IF(OR('Analitika nastave'!P116:P117="DA",AND(G117&gt;=(G$7/2),G$7&gt;0)),"DA","NE")</f>
        <v>NE</v>
      </c>
      <c r="I116" s="90">
        <f>IF('Analitika nastave'!V116="DA",'Analitika nastave'!Q116+'Analitika nastave'!R116+'Analitika nastave'!S116+'Analitika nastave'!T116,0)</f>
        <v>0</v>
      </c>
      <c r="J116" s="241" t="str">
        <f>IF(OR('Analitika nastave'!V116:V117="DA",AND(I117&gt;=(I$7/2),I$7&gt;0)),"DA","NE")</f>
        <v>NE</v>
      </c>
      <c r="K116" s="90">
        <f>IF('Analitika nastave'!AB116="DA",'Analitika nastave'!W116+'Analitika nastave'!X116+'Analitika nastave'!Y116+'Analitika nastave'!Z116,0)</f>
        <v>0</v>
      </c>
      <c r="L116" s="241" t="str">
        <f>IF(OR('Analitika nastave'!AB116:AB117="DA",AND(K117&gt;=(K$7/2),K$7&gt;0)),"DA","NE")</f>
        <v>NE</v>
      </c>
      <c r="M116" s="90">
        <f>IF('Analitika nastave'!AH116="DA",'Analitika nastave'!AC116+'Analitika nastave'!AD116+'Analitika nastave'!AE116+'Analitika nastave'!AF116,0)</f>
        <v>0</v>
      </c>
      <c r="N116" s="241" t="str">
        <f>IF(OR('Analitika nastave'!AH116:AH117="DA",AND(M117&gt;=(M$7/2),M$7&gt;0)),"DA","NE")</f>
        <v>NE</v>
      </c>
      <c r="O116" s="90">
        <f>IF('Analitika nastave'!AN116="DA",'Analitika nastave'!AI116+'Analitika nastave'!AJ116+'Analitika nastave'!AK116+'Analitika nastave'!AL116,0)</f>
        <v>0</v>
      </c>
      <c r="P116" s="241" t="str">
        <f>IF(OR('Analitika nastave'!AN116:AN117="DA",AND(O117&gt;=(O$7/2),O$7&gt;0)),"DA","NE")</f>
        <v>NE</v>
      </c>
      <c r="Q116" s="90">
        <f>IF('Analitika nastave'!AT116="DA",'Analitika nastave'!AO116+'Analitika nastave'!AP116+'Analitika nastave'!AQ116+'Analitika nastave'!AR116,0)</f>
        <v>0</v>
      </c>
      <c r="R116" s="241" t="str">
        <f>IF(OR('Analitika nastave'!AT116:AT117="DA",AND(Q117&gt;=(Q$7/2),Q$7&gt;0)),"DA","NE")</f>
        <v>NE</v>
      </c>
      <c r="S116" s="235">
        <f t="shared" ref="S116" si="106">IF(AND(R116="DA",P116="DA",N116="DA",L116="DA",J116="DA",H116="DA",F116="DA"),E117+G117+I117+K117+M117+O117+Q117,0)</f>
        <v>0</v>
      </c>
      <c r="T116" s="116" t="str">
        <f t="shared" ref="T116" si="107">IF(S116&lt;50, "NE",IF(S116&lt;60,2,IF(S116&lt;75,3,IF(S116&lt;90,4,5))))</f>
        <v>NE</v>
      </c>
    </row>
    <row r="117" spans="1:20" ht="15.75" thickBot="1" x14ac:dyDescent="0.3">
      <c r="A117" s="240"/>
      <c r="B117" s="238"/>
      <c r="C117" s="240"/>
      <c r="D117" s="62" t="str">
        <f>'Analitika nastave'!D117</f>
        <v>P</v>
      </c>
      <c r="E117" s="63" t="str">
        <f>IF('Analitika nastave'!J116="DA",'Analitika nastave'!E117+'Analitika nastave'!F117+'Analitika nastave'!G117+'Analitika nastave'!H117,IF(E$7&gt;0,E$7/E$6*E116,""))</f>
        <v/>
      </c>
      <c r="F117" s="242"/>
      <c r="G117" s="69" t="str">
        <f>IF('Analitika nastave'!P116="DA",'Analitika nastave'!K117+'Analitika nastave'!L117+'Analitika nastave'!M117+'Analitika nastave'!N117,IF(G$7&gt;0,G$7/G$6*G116,""))</f>
        <v/>
      </c>
      <c r="H117" s="242"/>
      <c r="I117" s="69" t="str">
        <f>IF('Analitika nastave'!V116="DA",'Analitika nastave'!Q117+'Analitika nastave'!R117+'Analitika nastave'!S117+'Analitika nastave'!T117,IF(I$7&gt;0,I$7/I$6*I116,""))</f>
        <v/>
      </c>
      <c r="J117" s="242"/>
      <c r="K117" s="69" t="str">
        <f>IF('Analitika nastave'!AB116="DA",'Analitika nastave'!W117+'Analitika nastave'!X117+'Analitika nastave'!Y117+'Analitika nastave'!Z117,IF(K$7&gt;0,K$7/K$6*K116,""))</f>
        <v/>
      </c>
      <c r="L117" s="242"/>
      <c r="M117" s="69" t="str">
        <f>IF('Analitika nastave'!AH116="DA",'Analitika nastave'!AC117+'Analitika nastave'!AD117+'Analitika nastave'!AE117+'Analitika nastave'!AF117,IF(M$7&gt;0,M$7/M$6*M116,""))</f>
        <v/>
      </c>
      <c r="N117" s="242"/>
      <c r="O117" s="69" t="str">
        <f>IF('Analitika nastave'!AN116="DA",'Analitika nastave'!AI117+'Analitika nastave'!AJ117+'Analitika nastave'!AK117+'Analitika nastave'!AL117,IF(O$7&gt;0,O$7/O$6*O116,""))</f>
        <v/>
      </c>
      <c r="P117" s="242"/>
      <c r="Q117" s="69" t="str">
        <f>IF('Analitika nastave'!AT116="DA",'Analitika nastave'!AO117+'Analitika nastave'!AP117+'Analitika nastave'!AQ117+'Analitika nastave'!AR117,IF(Q$7&gt;0,Q$7/Q$6*Q116,""))</f>
        <v/>
      </c>
      <c r="R117" s="242"/>
      <c r="S117" s="236"/>
      <c r="T117" s="117"/>
    </row>
    <row r="118" spans="1:20" x14ac:dyDescent="0.25">
      <c r="A118" s="239">
        <f>'Analitika nastave'!A118</f>
        <v>56</v>
      </c>
      <c r="B118" s="237" t="str">
        <f>'Analitika nastave'!B118</f>
        <v xml:space="preserve"> </v>
      </c>
      <c r="C118" s="239">
        <f>'Analitika nastave'!C118:C119</f>
        <v>0</v>
      </c>
      <c r="D118" s="65" t="str">
        <f>'Analitika nastave'!D118</f>
        <v>B</v>
      </c>
      <c r="E118" s="90">
        <f>IF('Analitika nastave'!J118="DA",'Analitika nastave'!E118+'Analitika nastave'!F118+'Analitika nastave'!G118+'Analitika nastave'!H118,0)</f>
        <v>0</v>
      </c>
      <c r="F118" s="241" t="str">
        <f>IF(OR('Analitika nastave'!J118:J119="DA",AND(E119&gt;=(E$7/2),E$7&gt;0)),"DA","NE")</f>
        <v>NE</v>
      </c>
      <c r="G118" s="90">
        <f>IF('Analitika nastave'!P118="DA",'Analitika nastave'!K118+'Analitika nastave'!L118+'Analitika nastave'!M118+'Analitika nastave'!N118,0)</f>
        <v>0</v>
      </c>
      <c r="H118" s="241" t="str">
        <f>IF(OR('Analitika nastave'!P118:P119="DA",AND(G119&gt;=(G$7/2),G$7&gt;0)),"DA","NE")</f>
        <v>NE</v>
      </c>
      <c r="I118" s="90">
        <f>IF('Analitika nastave'!V118="DA",'Analitika nastave'!Q118+'Analitika nastave'!R118+'Analitika nastave'!S118+'Analitika nastave'!T118,0)</f>
        <v>0</v>
      </c>
      <c r="J118" s="241" t="str">
        <f>IF(OR('Analitika nastave'!V118:V119="DA",AND(I119&gt;=(I$7/2),I$7&gt;0)),"DA","NE")</f>
        <v>NE</v>
      </c>
      <c r="K118" s="90">
        <f>IF('Analitika nastave'!AB118="DA",'Analitika nastave'!W118+'Analitika nastave'!X118+'Analitika nastave'!Y118+'Analitika nastave'!Z118,0)</f>
        <v>0</v>
      </c>
      <c r="L118" s="241" t="str">
        <f>IF(OR('Analitika nastave'!AB118:AB119="DA",AND(K119&gt;=(K$7/2),K$7&gt;0)),"DA","NE")</f>
        <v>NE</v>
      </c>
      <c r="M118" s="90">
        <f>IF('Analitika nastave'!AH118="DA",'Analitika nastave'!AC118+'Analitika nastave'!AD118+'Analitika nastave'!AE118+'Analitika nastave'!AF118,0)</f>
        <v>0</v>
      </c>
      <c r="N118" s="241" t="str">
        <f>IF(OR('Analitika nastave'!AH118:AH119="DA",AND(M119&gt;=(M$7/2),M$7&gt;0)),"DA","NE")</f>
        <v>NE</v>
      </c>
      <c r="O118" s="90">
        <f>IF('Analitika nastave'!AN118="DA",'Analitika nastave'!AI118+'Analitika nastave'!AJ118+'Analitika nastave'!AK118+'Analitika nastave'!AL118,0)</f>
        <v>0</v>
      </c>
      <c r="P118" s="241" t="str">
        <f>IF(OR('Analitika nastave'!AN118:AN119="DA",AND(O119&gt;=(O$7/2),O$7&gt;0)),"DA","NE")</f>
        <v>NE</v>
      </c>
      <c r="Q118" s="90">
        <f>IF('Analitika nastave'!AT118="DA",'Analitika nastave'!AO118+'Analitika nastave'!AP118+'Analitika nastave'!AQ118+'Analitika nastave'!AR118,0)</f>
        <v>0</v>
      </c>
      <c r="R118" s="241" t="str">
        <f>IF(OR('Analitika nastave'!AT118:AT119="DA",AND(Q119&gt;=(Q$7/2),Q$7&gt;0)),"DA","NE")</f>
        <v>NE</v>
      </c>
      <c r="S118" s="235">
        <f t="shared" ref="S118" si="108">IF(AND(R118="DA",P118="DA",N118="DA",L118="DA",J118="DA",H118="DA",F118="DA"),E119+G119+I119+K119+M119+O119+Q119,0)</f>
        <v>0</v>
      </c>
      <c r="T118" s="116" t="str">
        <f t="shared" ref="T118" si="109">IF(S118&lt;50, "NE",IF(S118&lt;60,2,IF(S118&lt;75,3,IF(S118&lt;90,4,5))))</f>
        <v>NE</v>
      </c>
    </row>
    <row r="119" spans="1:20" ht="15.75" thickBot="1" x14ac:dyDescent="0.3">
      <c r="A119" s="240"/>
      <c r="B119" s="238"/>
      <c r="C119" s="240"/>
      <c r="D119" s="62" t="str">
        <f>'Analitika nastave'!D119</f>
        <v>P</v>
      </c>
      <c r="E119" s="63" t="str">
        <f>IF('Analitika nastave'!J118="DA",'Analitika nastave'!E119+'Analitika nastave'!F119+'Analitika nastave'!G119+'Analitika nastave'!H119,IF(E$7&gt;0,E$7/E$6*E118,""))</f>
        <v/>
      </c>
      <c r="F119" s="242"/>
      <c r="G119" s="69" t="str">
        <f>IF('Analitika nastave'!P118="DA",'Analitika nastave'!K119+'Analitika nastave'!L119+'Analitika nastave'!M119+'Analitika nastave'!N119,IF(G$7&gt;0,G$7/G$6*G118,""))</f>
        <v/>
      </c>
      <c r="H119" s="242"/>
      <c r="I119" s="69" t="str">
        <f>IF('Analitika nastave'!V118="DA",'Analitika nastave'!Q119+'Analitika nastave'!R119+'Analitika nastave'!S119+'Analitika nastave'!T119,IF(I$7&gt;0,I$7/I$6*I118,""))</f>
        <v/>
      </c>
      <c r="J119" s="242"/>
      <c r="K119" s="69" t="str">
        <f>IF('Analitika nastave'!AB118="DA",'Analitika nastave'!W119+'Analitika nastave'!X119+'Analitika nastave'!Y119+'Analitika nastave'!Z119,IF(K$7&gt;0,K$7/K$6*K118,""))</f>
        <v/>
      </c>
      <c r="L119" s="242"/>
      <c r="M119" s="69" t="str">
        <f>IF('Analitika nastave'!AH118="DA",'Analitika nastave'!AC119+'Analitika nastave'!AD119+'Analitika nastave'!AE119+'Analitika nastave'!AF119,IF(M$7&gt;0,M$7/M$6*M118,""))</f>
        <v/>
      </c>
      <c r="N119" s="242"/>
      <c r="O119" s="69" t="str">
        <f>IF('Analitika nastave'!AN118="DA",'Analitika nastave'!AI119+'Analitika nastave'!AJ119+'Analitika nastave'!AK119+'Analitika nastave'!AL119,IF(O$7&gt;0,O$7/O$6*O118,""))</f>
        <v/>
      </c>
      <c r="P119" s="242"/>
      <c r="Q119" s="69" t="str">
        <f>IF('Analitika nastave'!AT118="DA",'Analitika nastave'!AO119+'Analitika nastave'!AP119+'Analitika nastave'!AQ119+'Analitika nastave'!AR119,IF(Q$7&gt;0,Q$7/Q$6*Q118,""))</f>
        <v/>
      </c>
      <c r="R119" s="242"/>
      <c r="S119" s="236"/>
      <c r="T119" s="117"/>
    </row>
    <row r="120" spans="1:20" x14ac:dyDescent="0.25">
      <c r="A120" s="239">
        <f>'Analitika nastave'!A120</f>
        <v>57</v>
      </c>
      <c r="B120" s="237" t="str">
        <f>'Analitika nastave'!B120</f>
        <v xml:space="preserve"> </v>
      </c>
      <c r="C120" s="239">
        <f>'Analitika nastave'!C120:C121</f>
        <v>0</v>
      </c>
      <c r="D120" s="65" t="str">
        <f>'Analitika nastave'!D120</f>
        <v>B</v>
      </c>
      <c r="E120" s="90">
        <f>IF('Analitika nastave'!J120="DA",'Analitika nastave'!E120+'Analitika nastave'!F120+'Analitika nastave'!G120+'Analitika nastave'!H120,0)</f>
        <v>0</v>
      </c>
      <c r="F120" s="241" t="str">
        <f>IF(OR('Analitika nastave'!J120:J121="DA",AND(E121&gt;=(E$7/2),E$7&gt;0)),"DA","NE")</f>
        <v>NE</v>
      </c>
      <c r="G120" s="90">
        <f>IF('Analitika nastave'!P120="DA",'Analitika nastave'!K120+'Analitika nastave'!L120+'Analitika nastave'!M120+'Analitika nastave'!N120,0)</f>
        <v>0</v>
      </c>
      <c r="H120" s="241" t="str">
        <f>IF(OR('Analitika nastave'!P120:P121="DA",AND(G121&gt;=(G$7/2),G$7&gt;0)),"DA","NE")</f>
        <v>NE</v>
      </c>
      <c r="I120" s="90">
        <f>IF('Analitika nastave'!V120="DA",'Analitika nastave'!Q120+'Analitika nastave'!R120+'Analitika nastave'!S120+'Analitika nastave'!T120,0)</f>
        <v>0</v>
      </c>
      <c r="J120" s="241" t="str">
        <f>IF(OR('Analitika nastave'!V120:V121="DA",AND(I121&gt;=(I$7/2),I$7&gt;0)),"DA","NE")</f>
        <v>NE</v>
      </c>
      <c r="K120" s="90">
        <f>IF('Analitika nastave'!AB120="DA",'Analitika nastave'!W120+'Analitika nastave'!X120+'Analitika nastave'!Y120+'Analitika nastave'!Z120,0)</f>
        <v>0</v>
      </c>
      <c r="L120" s="241" t="str">
        <f>IF(OR('Analitika nastave'!AB120:AB121="DA",AND(K121&gt;=(K$7/2),K$7&gt;0)),"DA","NE")</f>
        <v>NE</v>
      </c>
      <c r="M120" s="90">
        <f>IF('Analitika nastave'!AH120="DA",'Analitika nastave'!AC120+'Analitika nastave'!AD120+'Analitika nastave'!AE120+'Analitika nastave'!AF120,0)</f>
        <v>0</v>
      </c>
      <c r="N120" s="241" t="str">
        <f>IF(OR('Analitika nastave'!AH120:AH121="DA",AND(M121&gt;=(M$7/2),M$7&gt;0)),"DA","NE")</f>
        <v>NE</v>
      </c>
      <c r="O120" s="90">
        <f>IF('Analitika nastave'!AN120="DA",'Analitika nastave'!AI120+'Analitika nastave'!AJ120+'Analitika nastave'!AK120+'Analitika nastave'!AL120,0)</f>
        <v>0</v>
      </c>
      <c r="P120" s="241" t="str">
        <f>IF(OR('Analitika nastave'!AN120:AN121="DA",AND(O121&gt;=(O$7/2),O$7&gt;0)),"DA","NE")</f>
        <v>NE</v>
      </c>
      <c r="Q120" s="90">
        <f>IF('Analitika nastave'!AT120="DA",'Analitika nastave'!AO120+'Analitika nastave'!AP120+'Analitika nastave'!AQ120+'Analitika nastave'!AR120,0)</f>
        <v>0</v>
      </c>
      <c r="R120" s="241" t="str">
        <f>IF(OR('Analitika nastave'!AT120:AT121="DA",AND(Q121&gt;=(Q$7/2),Q$7&gt;0)),"DA","NE")</f>
        <v>NE</v>
      </c>
      <c r="S120" s="235">
        <f t="shared" ref="S120" si="110">IF(AND(R120="DA",P120="DA",N120="DA",L120="DA",J120="DA",H120="DA",F120="DA"),E121+G121+I121+K121+M121+O121+Q121,0)</f>
        <v>0</v>
      </c>
      <c r="T120" s="116" t="str">
        <f t="shared" ref="T120" si="111">IF(S120&lt;50, "NE",IF(S120&lt;60,2,IF(S120&lt;75,3,IF(S120&lt;90,4,5))))</f>
        <v>NE</v>
      </c>
    </row>
    <row r="121" spans="1:20" ht="15.75" thickBot="1" x14ac:dyDescent="0.3">
      <c r="A121" s="240"/>
      <c r="B121" s="238"/>
      <c r="C121" s="240"/>
      <c r="D121" s="62" t="str">
        <f>'Analitika nastave'!D121</f>
        <v>P</v>
      </c>
      <c r="E121" s="63" t="str">
        <f>IF('Analitika nastave'!J120="DA",'Analitika nastave'!E121+'Analitika nastave'!F121+'Analitika nastave'!G121+'Analitika nastave'!H121,IF(E$7&gt;0,E$7/E$6*E120,""))</f>
        <v/>
      </c>
      <c r="F121" s="242"/>
      <c r="G121" s="69" t="str">
        <f>IF('Analitika nastave'!P120="DA",'Analitika nastave'!K121+'Analitika nastave'!L121+'Analitika nastave'!M121+'Analitika nastave'!N121,IF(G$7&gt;0,G$7/G$6*G120,""))</f>
        <v/>
      </c>
      <c r="H121" s="242"/>
      <c r="I121" s="69" t="str">
        <f>IF('Analitika nastave'!V120="DA",'Analitika nastave'!Q121+'Analitika nastave'!R121+'Analitika nastave'!S121+'Analitika nastave'!T121,IF(I$7&gt;0,I$7/I$6*I120,""))</f>
        <v/>
      </c>
      <c r="J121" s="242"/>
      <c r="K121" s="69" t="str">
        <f>IF('Analitika nastave'!AB120="DA",'Analitika nastave'!W121+'Analitika nastave'!X121+'Analitika nastave'!Y121+'Analitika nastave'!Z121,IF(K$7&gt;0,K$7/K$6*K120,""))</f>
        <v/>
      </c>
      <c r="L121" s="242"/>
      <c r="M121" s="69" t="str">
        <f>IF('Analitika nastave'!AH120="DA",'Analitika nastave'!AC121+'Analitika nastave'!AD121+'Analitika nastave'!AE121+'Analitika nastave'!AF121,IF(M$7&gt;0,M$7/M$6*M120,""))</f>
        <v/>
      </c>
      <c r="N121" s="242"/>
      <c r="O121" s="69" t="str">
        <f>IF('Analitika nastave'!AN120="DA",'Analitika nastave'!AI121+'Analitika nastave'!AJ121+'Analitika nastave'!AK121+'Analitika nastave'!AL121,IF(O$7&gt;0,O$7/O$6*O120,""))</f>
        <v/>
      </c>
      <c r="P121" s="242"/>
      <c r="Q121" s="69" t="str">
        <f>IF('Analitika nastave'!AT120="DA",'Analitika nastave'!AO121+'Analitika nastave'!AP121+'Analitika nastave'!AQ121+'Analitika nastave'!AR121,IF(Q$7&gt;0,Q$7/Q$6*Q120,""))</f>
        <v/>
      </c>
      <c r="R121" s="242"/>
      <c r="S121" s="236"/>
      <c r="T121" s="117"/>
    </row>
    <row r="122" spans="1:20" x14ac:dyDescent="0.25">
      <c r="A122" s="239">
        <f>'Analitika nastave'!A122</f>
        <v>58</v>
      </c>
      <c r="B122" s="237" t="str">
        <f>'Analitika nastave'!B122</f>
        <v xml:space="preserve"> </v>
      </c>
      <c r="C122" s="239">
        <f>'Analitika nastave'!C122:C123</f>
        <v>0</v>
      </c>
      <c r="D122" s="65" t="str">
        <f>'Analitika nastave'!D122</f>
        <v>B</v>
      </c>
      <c r="E122" s="90">
        <f>IF('Analitika nastave'!J122="DA",'Analitika nastave'!E122+'Analitika nastave'!F122+'Analitika nastave'!G122+'Analitika nastave'!H122,0)</f>
        <v>0</v>
      </c>
      <c r="F122" s="241" t="str">
        <f>IF(OR('Analitika nastave'!J122:J123="DA",AND(E123&gt;=(E$7/2),E$7&gt;0)),"DA","NE")</f>
        <v>NE</v>
      </c>
      <c r="G122" s="90">
        <f>IF('Analitika nastave'!P122="DA",'Analitika nastave'!K122+'Analitika nastave'!L122+'Analitika nastave'!M122+'Analitika nastave'!N122,0)</f>
        <v>0</v>
      </c>
      <c r="H122" s="241" t="str">
        <f>IF(OR('Analitika nastave'!P122:P123="DA",AND(G123&gt;=(G$7/2),G$7&gt;0)),"DA","NE")</f>
        <v>NE</v>
      </c>
      <c r="I122" s="90">
        <f>IF('Analitika nastave'!V122="DA",'Analitika nastave'!Q122+'Analitika nastave'!R122+'Analitika nastave'!S122+'Analitika nastave'!T122,0)</f>
        <v>0</v>
      </c>
      <c r="J122" s="241" t="str">
        <f>IF(OR('Analitika nastave'!V122:V123="DA",AND(I123&gt;=(I$7/2),I$7&gt;0)),"DA","NE")</f>
        <v>NE</v>
      </c>
      <c r="K122" s="90">
        <f>IF('Analitika nastave'!AB122="DA",'Analitika nastave'!W122+'Analitika nastave'!X122+'Analitika nastave'!Y122+'Analitika nastave'!Z122,0)</f>
        <v>0</v>
      </c>
      <c r="L122" s="241" t="str">
        <f>IF(OR('Analitika nastave'!AB122:AB123="DA",AND(K123&gt;=(K$7/2),K$7&gt;0)),"DA","NE")</f>
        <v>NE</v>
      </c>
      <c r="M122" s="90">
        <f>IF('Analitika nastave'!AH122="DA",'Analitika nastave'!AC122+'Analitika nastave'!AD122+'Analitika nastave'!AE122+'Analitika nastave'!AF122,0)</f>
        <v>0</v>
      </c>
      <c r="N122" s="241" t="str">
        <f>IF(OR('Analitika nastave'!AH122:AH123="DA",AND(M123&gt;=(M$7/2),M$7&gt;0)),"DA","NE")</f>
        <v>NE</v>
      </c>
      <c r="O122" s="90">
        <f>IF('Analitika nastave'!AN122="DA",'Analitika nastave'!AI122+'Analitika nastave'!AJ122+'Analitika nastave'!AK122+'Analitika nastave'!AL122,0)</f>
        <v>0</v>
      </c>
      <c r="P122" s="241" t="str">
        <f>IF(OR('Analitika nastave'!AN122:AN123="DA",AND(O123&gt;=(O$7/2),O$7&gt;0)),"DA","NE")</f>
        <v>NE</v>
      </c>
      <c r="Q122" s="90">
        <f>IF('Analitika nastave'!AT122="DA",'Analitika nastave'!AO122+'Analitika nastave'!AP122+'Analitika nastave'!AQ122+'Analitika nastave'!AR122,0)</f>
        <v>0</v>
      </c>
      <c r="R122" s="241" t="str">
        <f>IF(OR('Analitika nastave'!AT122:AT123="DA",AND(Q123&gt;=(Q$7/2),Q$7&gt;0)),"DA","NE")</f>
        <v>NE</v>
      </c>
      <c r="S122" s="235">
        <f t="shared" ref="S122" si="112">IF(AND(R122="DA",P122="DA",N122="DA",L122="DA",J122="DA",H122="DA",F122="DA"),E123+G123+I123+K123+M123+O123+Q123,0)</f>
        <v>0</v>
      </c>
      <c r="T122" s="116" t="str">
        <f t="shared" ref="T122" si="113">IF(S122&lt;50, "NE",IF(S122&lt;60,2,IF(S122&lt;75,3,IF(S122&lt;90,4,5))))</f>
        <v>NE</v>
      </c>
    </row>
    <row r="123" spans="1:20" ht="15.75" thickBot="1" x14ac:dyDescent="0.3">
      <c r="A123" s="240"/>
      <c r="B123" s="238"/>
      <c r="C123" s="240"/>
      <c r="D123" s="62" t="str">
        <f>'Analitika nastave'!D123</f>
        <v>P</v>
      </c>
      <c r="E123" s="63" t="str">
        <f>IF('Analitika nastave'!J122="DA",'Analitika nastave'!E123+'Analitika nastave'!F123+'Analitika nastave'!G123+'Analitika nastave'!H123,IF(E$7&gt;0,E$7/E$6*E122,""))</f>
        <v/>
      </c>
      <c r="F123" s="242"/>
      <c r="G123" s="69" t="str">
        <f>IF('Analitika nastave'!P122="DA",'Analitika nastave'!K123+'Analitika nastave'!L123+'Analitika nastave'!M123+'Analitika nastave'!N123,IF(G$7&gt;0,G$7/G$6*G122,""))</f>
        <v/>
      </c>
      <c r="H123" s="242"/>
      <c r="I123" s="69" t="str">
        <f>IF('Analitika nastave'!V122="DA",'Analitika nastave'!Q123+'Analitika nastave'!R123+'Analitika nastave'!S123+'Analitika nastave'!T123,IF(I$7&gt;0,I$7/I$6*I122,""))</f>
        <v/>
      </c>
      <c r="J123" s="242"/>
      <c r="K123" s="69" t="str">
        <f>IF('Analitika nastave'!AB122="DA",'Analitika nastave'!W123+'Analitika nastave'!X123+'Analitika nastave'!Y123+'Analitika nastave'!Z123,IF(K$7&gt;0,K$7/K$6*K122,""))</f>
        <v/>
      </c>
      <c r="L123" s="242"/>
      <c r="M123" s="69" t="str">
        <f>IF('Analitika nastave'!AH122="DA",'Analitika nastave'!AC123+'Analitika nastave'!AD123+'Analitika nastave'!AE123+'Analitika nastave'!AF123,IF(M$7&gt;0,M$7/M$6*M122,""))</f>
        <v/>
      </c>
      <c r="N123" s="242"/>
      <c r="O123" s="69" t="str">
        <f>IF('Analitika nastave'!AN122="DA",'Analitika nastave'!AI123+'Analitika nastave'!AJ123+'Analitika nastave'!AK123+'Analitika nastave'!AL123,IF(O$7&gt;0,O$7/O$6*O122,""))</f>
        <v/>
      </c>
      <c r="P123" s="242"/>
      <c r="Q123" s="69" t="str">
        <f>IF('Analitika nastave'!AT122="DA",'Analitika nastave'!AO123+'Analitika nastave'!AP123+'Analitika nastave'!AQ123+'Analitika nastave'!AR123,IF(Q$7&gt;0,Q$7/Q$6*Q122,""))</f>
        <v/>
      </c>
      <c r="R123" s="242"/>
      <c r="S123" s="236"/>
      <c r="T123" s="117"/>
    </row>
    <row r="124" spans="1:20" x14ac:dyDescent="0.25">
      <c r="A124" s="239">
        <f>'Analitika nastave'!A124</f>
        <v>59</v>
      </c>
      <c r="B124" s="237" t="str">
        <f>'Analitika nastave'!B124</f>
        <v xml:space="preserve"> </v>
      </c>
      <c r="C124" s="239">
        <f>'Analitika nastave'!C124:C125</f>
        <v>0</v>
      </c>
      <c r="D124" s="65" t="str">
        <f>'Analitika nastave'!D124</f>
        <v>B</v>
      </c>
      <c r="E124" s="90">
        <f>IF('Analitika nastave'!J124="DA",'Analitika nastave'!E124+'Analitika nastave'!F124+'Analitika nastave'!G124+'Analitika nastave'!H124,0)</f>
        <v>0</v>
      </c>
      <c r="F124" s="241" t="str">
        <f>IF(OR('Analitika nastave'!J124:J125="DA",AND(E125&gt;=(E$7/2),E$7&gt;0)),"DA","NE")</f>
        <v>NE</v>
      </c>
      <c r="G124" s="90">
        <f>IF('Analitika nastave'!P124="DA",'Analitika nastave'!K124+'Analitika nastave'!L124+'Analitika nastave'!M124+'Analitika nastave'!N124,0)</f>
        <v>0</v>
      </c>
      <c r="H124" s="241" t="str">
        <f>IF(OR('Analitika nastave'!P124:P125="DA",AND(G125&gt;=(G$7/2),G$7&gt;0)),"DA","NE")</f>
        <v>NE</v>
      </c>
      <c r="I124" s="90">
        <f>IF('Analitika nastave'!V124="DA",'Analitika nastave'!Q124+'Analitika nastave'!R124+'Analitika nastave'!S124+'Analitika nastave'!T124,0)</f>
        <v>0</v>
      </c>
      <c r="J124" s="241" t="str">
        <f>IF(OR('Analitika nastave'!V124:V125="DA",AND(I125&gt;=(I$7/2),I$7&gt;0)),"DA","NE")</f>
        <v>NE</v>
      </c>
      <c r="K124" s="90">
        <f>IF('Analitika nastave'!AB124="DA",'Analitika nastave'!W124+'Analitika nastave'!X124+'Analitika nastave'!Y124+'Analitika nastave'!Z124,0)</f>
        <v>0</v>
      </c>
      <c r="L124" s="241" t="str">
        <f>IF(OR('Analitika nastave'!AB124:AB125="DA",AND(K125&gt;=(K$7/2),K$7&gt;0)),"DA","NE")</f>
        <v>NE</v>
      </c>
      <c r="M124" s="90">
        <f>IF('Analitika nastave'!AH124="DA",'Analitika nastave'!AC124+'Analitika nastave'!AD124+'Analitika nastave'!AE124+'Analitika nastave'!AF124,0)</f>
        <v>0</v>
      </c>
      <c r="N124" s="241" t="str">
        <f>IF(OR('Analitika nastave'!AH124:AH125="DA",AND(M125&gt;=(M$7/2),M$7&gt;0)),"DA","NE")</f>
        <v>NE</v>
      </c>
      <c r="O124" s="90">
        <f>IF('Analitika nastave'!AN124="DA",'Analitika nastave'!AI124+'Analitika nastave'!AJ124+'Analitika nastave'!AK124+'Analitika nastave'!AL124,0)</f>
        <v>0</v>
      </c>
      <c r="P124" s="241" t="str">
        <f>IF(OR('Analitika nastave'!AN124:AN125="DA",AND(O125&gt;=(O$7/2),O$7&gt;0)),"DA","NE")</f>
        <v>NE</v>
      </c>
      <c r="Q124" s="90">
        <f>IF('Analitika nastave'!AT124="DA",'Analitika nastave'!AO124+'Analitika nastave'!AP124+'Analitika nastave'!AQ124+'Analitika nastave'!AR124,0)</f>
        <v>0</v>
      </c>
      <c r="R124" s="241" t="str">
        <f>IF(OR('Analitika nastave'!AT124:AT125="DA",AND(Q125&gt;=(Q$7/2),Q$7&gt;0)),"DA","NE")</f>
        <v>NE</v>
      </c>
      <c r="S124" s="235">
        <f t="shared" ref="S124" si="114">IF(AND(R124="DA",P124="DA",N124="DA",L124="DA",J124="DA",H124="DA",F124="DA"),E125+G125+I125+K125+M125+O125+Q125,0)</f>
        <v>0</v>
      </c>
      <c r="T124" s="116" t="str">
        <f t="shared" ref="T124" si="115">IF(S124&lt;50, "NE",IF(S124&lt;60,2,IF(S124&lt;75,3,IF(S124&lt;90,4,5))))</f>
        <v>NE</v>
      </c>
    </row>
    <row r="125" spans="1:20" ht="15.75" thickBot="1" x14ac:dyDescent="0.3">
      <c r="A125" s="240"/>
      <c r="B125" s="238"/>
      <c r="C125" s="240"/>
      <c r="D125" s="62" t="str">
        <f>'Analitika nastave'!D125</f>
        <v>P</v>
      </c>
      <c r="E125" s="63" t="str">
        <f>IF('Analitika nastave'!J124="DA",'Analitika nastave'!E125+'Analitika nastave'!F125+'Analitika nastave'!G125+'Analitika nastave'!H125,IF(E$7&gt;0,E$7/E$6*E124,""))</f>
        <v/>
      </c>
      <c r="F125" s="242"/>
      <c r="G125" s="69" t="str">
        <f>IF('Analitika nastave'!P124="DA",'Analitika nastave'!K125+'Analitika nastave'!L125+'Analitika nastave'!M125+'Analitika nastave'!N125,IF(G$7&gt;0,G$7/G$6*G124,""))</f>
        <v/>
      </c>
      <c r="H125" s="242"/>
      <c r="I125" s="69" t="str">
        <f>IF('Analitika nastave'!V124="DA",'Analitika nastave'!Q125+'Analitika nastave'!R125+'Analitika nastave'!S125+'Analitika nastave'!T125,IF(I$7&gt;0,I$7/I$6*I124,""))</f>
        <v/>
      </c>
      <c r="J125" s="242"/>
      <c r="K125" s="69" t="str">
        <f>IF('Analitika nastave'!AB124="DA",'Analitika nastave'!W125+'Analitika nastave'!X125+'Analitika nastave'!Y125+'Analitika nastave'!Z125,IF(K$7&gt;0,K$7/K$6*K124,""))</f>
        <v/>
      </c>
      <c r="L125" s="242"/>
      <c r="M125" s="69" t="str">
        <f>IF('Analitika nastave'!AH124="DA",'Analitika nastave'!AC125+'Analitika nastave'!AD125+'Analitika nastave'!AE125+'Analitika nastave'!AF125,IF(M$7&gt;0,M$7/M$6*M124,""))</f>
        <v/>
      </c>
      <c r="N125" s="242"/>
      <c r="O125" s="69" t="str">
        <f>IF('Analitika nastave'!AN124="DA",'Analitika nastave'!AI125+'Analitika nastave'!AJ125+'Analitika nastave'!AK125+'Analitika nastave'!AL125,IF(O$7&gt;0,O$7/O$6*O124,""))</f>
        <v/>
      </c>
      <c r="P125" s="242"/>
      <c r="Q125" s="69" t="str">
        <f>IF('Analitika nastave'!AT124="DA",'Analitika nastave'!AO125+'Analitika nastave'!AP125+'Analitika nastave'!AQ125+'Analitika nastave'!AR125,IF(Q$7&gt;0,Q$7/Q$6*Q124,""))</f>
        <v/>
      </c>
      <c r="R125" s="242"/>
      <c r="S125" s="236"/>
      <c r="T125" s="117"/>
    </row>
    <row r="126" spans="1:20" x14ac:dyDescent="0.25">
      <c r="A126" s="239">
        <f>'Analitika nastave'!A126</f>
        <v>60</v>
      </c>
      <c r="B126" s="237" t="str">
        <f>'Analitika nastave'!B126</f>
        <v xml:space="preserve"> </v>
      </c>
      <c r="C126" s="239">
        <f>'Analitika nastave'!C126:C127</f>
        <v>0</v>
      </c>
      <c r="D126" s="65" t="str">
        <f>'Analitika nastave'!D126</f>
        <v>B</v>
      </c>
      <c r="E126" s="90">
        <f>IF('Analitika nastave'!J126="DA",'Analitika nastave'!E126+'Analitika nastave'!F126+'Analitika nastave'!G126+'Analitika nastave'!H126,0)</f>
        <v>0</v>
      </c>
      <c r="F126" s="241" t="str">
        <f>IF(OR('Analitika nastave'!J126:J127="DA",AND(E127&gt;=(E$7/2),E$7&gt;0)),"DA","NE")</f>
        <v>NE</v>
      </c>
      <c r="G126" s="90">
        <f>IF('Analitika nastave'!P126="DA",'Analitika nastave'!K126+'Analitika nastave'!L126+'Analitika nastave'!M126+'Analitika nastave'!N126,0)</f>
        <v>0</v>
      </c>
      <c r="H126" s="241" t="str">
        <f>IF(OR('Analitika nastave'!P126:P127="DA",AND(G127&gt;=(G$7/2),G$7&gt;0)),"DA","NE")</f>
        <v>NE</v>
      </c>
      <c r="I126" s="90">
        <f>IF('Analitika nastave'!V126="DA",'Analitika nastave'!Q126+'Analitika nastave'!R126+'Analitika nastave'!S126+'Analitika nastave'!T126,0)</f>
        <v>0</v>
      </c>
      <c r="J126" s="241" t="str">
        <f>IF(OR('Analitika nastave'!V126:V127="DA",AND(I127&gt;=(I$7/2),I$7&gt;0)),"DA","NE")</f>
        <v>NE</v>
      </c>
      <c r="K126" s="90">
        <f>IF('Analitika nastave'!AB126="DA",'Analitika nastave'!W126+'Analitika nastave'!X126+'Analitika nastave'!Y126+'Analitika nastave'!Z126,0)</f>
        <v>0</v>
      </c>
      <c r="L126" s="241" t="str">
        <f>IF(OR('Analitika nastave'!AB126:AB127="DA",AND(K127&gt;=(K$7/2),K$7&gt;0)),"DA","NE")</f>
        <v>NE</v>
      </c>
      <c r="M126" s="90">
        <f>IF('Analitika nastave'!AH126="DA",'Analitika nastave'!AC126+'Analitika nastave'!AD126+'Analitika nastave'!AE126+'Analitika nastave'!AF126,0)</f>
        <v>0</v>
      </c>
      <c r="N126" s="241" t="str">
        <f>IF(OR('Analitika nastave'!AH126:AH127="DA",AND(M127&gt;=(M$7/2),M$7&gt;0)),"DA","NE")</f>
        <v>NE</v>
      </c>
      <c r="O126" s="90">
        <f>IF('Analitika nastave'!AN126="DA",'Analitika nastave'!AI126+'Analitika nastave'!AJ126+'Analitika nastave'!AK126+'Analitika nastave'!AL126,0)</f>
        <v>0</v>
      </c>
      <c r="P126" s="241" t="str">
        <f>IF(OR('Analitika nastave'!AN126:AN127="DA",AND(O127&gt;=(O$7/2),O$7&gt;0)),"DA","NE")</f>
        <v>NE</v>
      </c>
      <c r="Q126" s="90">
        <f>IF('Analitika nastave'!AT126="DA",'Analitika nastave'!AO126+'Analitika nastave'!AP126+'Analitika nastave'!AQ126+'Analitika nastave'!AR126,0)</f>
        <v>0</v>
      </c>
      <c r="R126" s="241" t="str">
        <f>IF(OR('Analitika nastave'!AT126:AT127="DA",AND(Q127&gt;=(Q$7/2),Q$7&gt;0)),"DA","NE")</f>
        <v>NE</v>
      </c>
      <c r="S126" s="235">
        <f t="shared" ref="S126" si="116">IF(AND(R126="DA",P126="DA",N126="DA",L126="DA",J126="DA",H126="DA",F126="DA"),E127+G127+I127+K127+M127+O127+Q127,0)</f>
        <v>0</v>
      </c>
      <c r="T126" s="116" t="str">
        <f t="shared" ref="T126" si="117">IF(S126&lt;50, "NE",IF(S126&lt;60,2,IF(S126&lt;75,3,IF(S126&lt;90,4,5))))</f>
        <v>NE</v>
      </c>
    </row>
    <row r="127" spans="1:20" ht="15.75" thickBot="1" x14ac:dyDescent="0.3">
      <c r="A127" s="240"/>
      <c r="B127" s="238"/>
      <c r="C127" s="240"/>
      <c r="D127" s="62" t="str">
        <f>'Analitika nastave'!D127</f>
        <v>P</v>
      </c>
      <c r="E127" s="63" t="str">
        <f>IF('Analitika nastave'!J126="DA",'Analitika nastave'!E127+'Analitika nastave'!F127+'Analitika nastave'!G127+'Analitika nastave'!H127,IF(E$7&gt;0,E$7/E$6*E126,""))</f>
        <v/>
      </c>
      <c r="F127" s="242"/>
      <c r="G127" s="69" t="str">
        <f>IF('Analitika nastave'!P126="DA",'Analitika nastave'!K127+'Analitika nastave'!L127+'Analitika nastave'!M127+'Analitika nastave'!N127,IF(G$7&gt;0,G$7/G$6*G126,""))</f>
        <v/>
      </c>
      <c r="H127" s="242"/>
      <c r="I127" s="69" t="str">
        <f>IF('Analitika nastave'!V126="DA",'Analitika nastave'!Q127+'Analitika nastave'!R127+'Analitika nastave'!S127+'Analitika nastave'!T127,IF(I$7&gt;0,I$7/I$6*I126,""))</f>
        <v/>
      </c>
      <c r="J127" s="242"/>
      <c r="K127" s="69" t="str">
        <f>IF('Analitika nastave'!AB126="DA",'Analitika nastave'!W127+'Analitika nastave'!X127+'Analitika nastave'!Y127+'Analitika nastave'!Z127,IF(K$7&gt;0,K$7/K$6*K126,""))</f>
        <v/>
      </c>
      <c r="L127" s="242"/>
      <c r="M127" s="69" t="str">
        <f>IF('Analitika nastave'!AH126="DA",'Analitika nastave'!AC127+'Analitika nastave'!AD127+'Analitika nastave'!AE127+'Analitika nastave'!AF127,IF(M$7&gt;0,M$7/M$6*M126,""))</f>
        <v/>
      </c>
      <c r="N127" s="242"/>
      <c r="O127" s="69" t="str">
        <f>IF('Analitika nastave'!AN126="DA",'Analitika nastave'!AI127+'Analitika nastave'!AJ127+'Analitika nastave'!AK127+'Analitika nastave'!AL127,IF(O$7&gt;0,O$7/O$6*O126,""))</f>
        <v/>
      </c>
      <c r="P127" s="242"/>
      <c r="Q127" s="69" t="str">
        <f>IF('Analitika nastave'!AT126="DA",'Analitika nastave'!AO127+'Analitika nastave'!AP127+'Analitika nastave'!AQ127+'Analitika nastave'!AR127,IF(Q$7&gt;0,Q$7/Q$6*Q126,""))</f>
        <v/>
      </c>
      <c r="R127" s="242"/>
      <c r="S127" s="236"/>
      <c r="T127" s="117"/>
    </row>
    <row r="128" spans="1:20" x14ac:dyDescent="0.25">
      <c r="A128" s="239">
        <f>'Analitika nastave'!A128</f>
        <v>61</v>
      </c>
      <c r="B128" s="237" t="str">
        <f>'Analitika nastave'!B128</f>
        <v xml:space="preserve"> </v>
      </c>
      <c r="C128" s="239">
        <f>'Analitika nastave'!C128:C129</f>
        <v>0</v>
      </c>
      <c r="D128" s="65" t="str">
        <f>'Analitika nastave'!D128</f>
        <v>B</v>
      </c>
      <c r="E128" s="90">
        <f>IF('Analitika nastave'!J128="DA",'Analitika nastave'!E128+'Analitika nastave'!F128+'Analitika nastave'!G128+'Analitika nastave'!H128,0)</f>
        <v>0</v>
      </c>
      <c r="F128" s="241" t="str">
        <f>IF(OR('Analitika nastave'!J128:J129="DA",AND(E129&gt;=(E$7/2),E$7&gt;0)),"DA","NE")</f>
        <v>NE</v>
      </c>
      <c r="G128" s="90">
        <f>IF('Analitika nastave'!P128="DA",'Analitika nastave'!K128+'Analitika nastave'!L128+'Analitika nastave'!M128+'Analitika nastave'!N128,0)</f>
        <v>0</v>
      </c>
      <c r="H128" s="241" t="str">
        <f>IF(OR('Analitika nastave'!P128:P129="DA",AND(G129&gt;=(G$7/2),G$7&gt;0)),"DA","NE")</f>
        <v>NE</v>
      </c>
      <c r="I128" s="90">
        <f>IF('Analitika nastave'!V128="DA",'Analitika nastave'!Q128+'Analitika nastave'!R128+'Analitika nastave'!S128+'Analitika nastave'!T128,0)</f>
        <v>0</v>
      </c>
      <c r="J128" s="241" t="str">
        <f>IF(OR('Analitika nastave'!V128:V129="DA",AND(I129&gt;=(I$7/2),I$7&gt;0)),"DA","NE")</f>
        <v>NE</v>
      </c>
      <c r="K128" s="90">
        <f>IF('Analitika nastave'!AB128="DA",'Analitika nastave'!W128+'Analitika nastave'!X128+'Analitika nastave'!Y128+'Analitika nastave'!Z128,0)</f>
        <v>0</v>
      </c>
      <c r="L128" s="241" t="str">
        <f>IF(OR('Analitika nastave'!AB128:AB129="DA",AND(K129&gt;=(K$7/2),K$7&gt;0)),"DA","NE")</f>
        <v>NE</v>
      </c>
      <c r="M128" s="90">
        <f>IF('Analitika nastave'!AH128="DA",'Analitika nastave'!AC128+'Analitika nastave'!AD128+'Analitika nastave'!AE128+'Analitika nastave'!AF128,0)</f>
        <v>0</v>
      </c>
      <c r="N128" s="241" t="str">
        <f>IF(OR('Analitika nastave'!AH128:AH129="DA",AND(M129&gt;=(M$7/2),M$7&gt;0)),"DA","NE")</f>
        <v>NE</v>
      </c>
      <c r="O128" s="90">
        <f>IF('Analitika nastave'!AN128="DA",'Analitika nastave'!AI128+'Analitika nastave'!AJ128+'Analitika nastave'!AK128+'Analitika nastave'!AL128,0)</f>
        <v>0</v>
      </c>
      <c r="P128" s="241" t="str">
        <f>IF(OR('Analitika nastave'!AN128:AN129="DA",AND(O129&gt;=(O$7/2),O$7&gt;0)),"DA","NE")</f>
        <v>NE</v>
      </c>
      <c r="Q128" s="90">
        <f>IF('Analitika nastave'!AT128="DA",'Analitika nastave'!AO128+'Analitika nastave'!AP128+'Analitika nastave'!AQ128+'Analitika nastave'!AR128,0)</f>
        <v>0</v>
      </c>
      <c r="R128" s="241" t="str">
        <f>IF(OR('Analitika nastave'!AT128:AT129="DA",AND(Q129&gt;=(Q$7/2),Q$7&gt;0)),"DA","NE")</f>
        <v>NE</v>
      </c>
      <c r="S128" s="235">
        <f t="shared" ref="S128" si="118">IF(AND(R128="DA",P128="DA",N128="DA",L128="DA",J128="DA",H128="DA",F128="DA"),E129+G129+I129+K129+M129+O129+Q129,0)</f>
        <v>0</v>
      </c>
      <c r="T128" s="116" t="str">
        <f t="shared" ref="T128" si="119">IF(S128&lt;50, "NE",IF(S128&lt;60,2,IF(S128&lt;75,3,IF(S128&lt;90,4,5))))</f>
        <v>NE</v>
      </c>
    </row>
    <row r="129" spans="1:20" ht="15.75" thickBot="1" x14ac:dyDescent="0.3">
      <c r="A129" s="240"/>
      <c r="B129" s="238"/>
      <c r="C129" s="240"/>
      <c r="D129" s="62" t="str">
        <f>'Analitika nastave'!D129</f>
        <v>P</v>
      </c>
      <c r="E129" s="63" t="str">
        <f>IF('Analitika nastave'!J128="DA",'Analitika nastave'!E129+'Analitika nastave'!F129+'Analitika nastave'!G129+'Analitika nastave'!H129,IF(E$7&gt;0,E$7/E$6*E128,""))</f>
        <v/>
      </c>
      <c r="F129" s="242"/>
      <c r="G129" s="69" t="str">
        <f>IF('Analitika nastave'!P128="DA",'Analitika nastave'!K129+'Analitika nastave'!L129+'Analitika nastave'!M129+'Analitika nastave'!N129,IF(G$7&gt;0,G$7/G$6*G128,""))</f>
        <v/>
      </c>
      <c r="H129" s="242"/>
      <c r="I129" s="69" t="str">
        <f>IF('Analitika nastave'!V128="DA",'Analitika nastave'!Q129+'Analitika nastave'!R129+'Analitika nastave'!S129+'Analitika nastave'!T129,IF(I$7&gt;0,I$7/I$6*I128,""))</f>
        <v/>
      </c>
      <c r="J129" s="242"/>
      <c r="K129" s="69" t="str">
        <f>IF('Analitika nastave'!AB128="DA",'Analitika nastave'!W129+'Analitika nastave'!X129+'Analitika nastave'!Y129+'Analitika nastave'!Z129,IF(K$7&gt;0,K$7/K$6*K128,""))</f>
        <v/>
      </c>
      <c r="L129" s="242"/>
      <c r="M129" s="69" t="str">
        <f>IF('Analitika nastave'!AH128="DA",'Analitika nastave'!AC129+'Analitika nastave'!AD129+'Analitika nastave'!AE129+'Analitika nastave'!AF129,IF(M$7&gt;0,M$7/M$6*M128,""))</f>
        <v/>
      </c>
      <c r="N129" s="242"/>
      <c r="O129" s="69" t="str">
        <f>IF('Analitika nastave'!AN128="DA",'Analitika nastave'!AI129+'Analitika nastave'!AJ129+'Analitika nastave'!AK129+'Analitika nastave'!AL129,IF(O$7&gt;0,O$7/O$6*O128,""))</f>
        <v/>
      </c>
      <c r="P129" s="242"/>
      <c r="Q129" s="69" t="str">
        <f>IF('Analitika nastave'!AT128="DA",'Analitika nastave'!AO129+'Analitika nastave'!AP129+'Analitika nastave'!AQ129+'Analitika nastave'!AR129,IF(Q$7&gt;0,Q$7/Q$6*Q128,""))</f>
        <v/>
      </c>
      <c r="R129" s="242"/>
      <c r="S129" s="236"/>
      <c r="T129" s="117"/>
    </row>
    <row r="130" spans="1:20" x14ac:dyDescent="0.25">
      <c r="A130" s="239">
        <f>'Analitika nastave'!A130</f>
        <v>62</v>
      </c>
      <c r="B130" s="237" t="str">
        <f>'Analitika nastave'!B130</f>
        <v xml:space="preserve"> </v>
      </c>
      <c r="C130" s="239">
        <f>'Analitika nastave'!C130:C131</f>
        <v>0</v>
      </c>
      <c r="D130" s="65" t="str">
        <f>'Analitika nastave'!D130</f>
        <v>B</v>
      </c>
      <c r="E130" s="90">
        <f>IF('Analitika nastave'!J130="DA",'Analitika nastave'!E130+'Analitika nastave'!F130+'Analitika nastave'!G130+'Analitika nastave'!H130,0)</f>
        <v>0</v>
      </c>
      <c r="F130" s="241" t="str">
        <f>IF(OR('Analitika nastave'!J130:J131="DA",AND(E131&gt;=(E$7/2),E$7&gt;0)),"DA","NE")</f>
        <v>NE</v>
      </c>
      <c r="G130" s="90">
        <f>IF('Analitika nastave'!P130="DA",'Analitika nastave'!K130+'Analitika nastave'!L130+'Analitika nastave'!M130+'Analitika nastave'!N130,0)</f>
        <v>0</v>
      </c>
      <c r="H130" s="241" t="str">
        <f>IF(OR('Analitika nastave'!P130:P131="DA",AND(G131&gt;=(G$7/2),G$7&gt;0)),"DA","NE")</f>
        <v>NE</v>
      </c>
      <c r="I130" s="90">
        <f>IF('Analitika nastave'!V130="DA",'Analitika nastave'!Q130+'Analitika nastave'!R130+'Analitika nastave'!S130+'Analitika nastave'!T130,0)</f>
        <v>0</v>
      </c>
      <c r="J130" s="241" t="str">
        <f>IF(OR('Analitika nastave'!V130:V131="DA",AND(I131&gt;=(I$7/2),I$7&gt;0)),"DA","NE")</f>
        <v>NE</v>
      </c>
      <c r="K130" s="90">
        <f>IF('Analitika nastave'!AB130="DA",'Analitika nastave'!W130+'Analitika nastave'!X130+'Analitika nastave'!Y130+'Analitika nastave'!Z130,0)</f>
        <v>0</v>
      </c>
      <c r="L130" s="241" t="str">
        <f>IF(OR('Analitika nastave'!AB130:AB131="DA",AND(K131&gt;=(K$7/2),K$7&gt;0)),"DA","NE")</f>
        <v>NE</v>
      </c>
      <c r="M130" s="90">
        <f>IF('Analitika nastave'!AH130="DA",'Analitika nastave'!AC130+'Analitika nastave'!AD130+'Analitika nastave'!AE130+'Analitika nastave'!AF130,0)</f>
        <v>0</v>
      </c>
      <c r="N130" s="241" t="str">
        <f>IF(OR('Analitika nastave'!AH130:AH131="DA",AND(M131&gt;=(M$7/2),M$7&gt;0)),"DA","NE")</f>
        <v>NE</v>
      </c>
      <c r="O130" s="90">
        <f>IF('Analitika nastave'!AN130="DA",'Analitika nastave'!AI130+'Analitika nastave'!AJ130+'Analitika nastave'!AK130+'Analitika nastave'!AL130,0)</f>
        <v>0</v>
      </c>
      <c r="P130" s="241" t="str">
        <f>IF(OR('Analitika nastave'!AN130:AN131="DA",AND(O131&gt;=(O$7/2),O$7&gt;0)),"DA","NE")</f>
        <v>NE</v>
      </c>
      <c r="Q130" s="90">
        <f>IF('Analitika nastave'!AT130="DA",'Analitika nastave'!AO130+'Analitika nastave'!AP130+'Analitika nastave'!AQ130+'Analitika nastave'!AR130,0)</f>
        <v>0</v>
      </c>
      <c r="R130" s="241" t="str">
        <f>IF(OR('Analitika nastave'!AT130:AT131="DA",AND(Q131&gt;=(Q$7/2),Q$7&gt;0)),"DA","NE")</f>
        <v>NE</v>
      </c>
      <c r="S130" s="235">
        <f t="shared" ref="S130" si="120">IF(AND(R130="DA",P130="DA",N130="DA",L130="DA",J130="DA",H130="DA",F130="DA"),E131+G131+I131+K131+M131+O131+Q131,0)</f>
        <v>0</v>
      </c>
      <c r="T130" s="116" t="str">
        <f t="shared" ref="T130" si="121">IF(S130&lt;50, "NE",IF(S130&lt;60,2,IF(S130&lt;75,3,IF(S130&lt;90,4,5))))</f>
        <v>NE</v>
      </c>
    </row>
    <row r="131" spans="1:20" ht="15.75" thickBot="1" x14ac:dyDescent="0.3">
      <c r="A131" s="240"/>
      <c r="B131" s="238"/>
      <c r="C131" s="240"/>
      <c r="D131" s="62" t="str">
        <f>'Analitika nastave'!D131</f>
        <v>P</v>
      </c>
      <c r="E131" s="63" t="str">
        <f>IF('Analitika nastave'!J130="DA",'Analitika nastave'!E131+'Analitika nastave'!F131+'Analitika nastave'!G131+'Analitika nastave'!H131,IF(E$7&gt;0,E$7/E$6*E130,""))</f>
        <v/>
      </c>
      <c r="F131" s="242"/>
      <c r="G131" s="69" t="str">
        <f>IF('Analitika nastave'!P130="DA",'Analitika nastave'!K131+'Analitika nastave'!L131+'Analitika nastave'!M131+'Analitika nastave'!N131,IF(G$7&gt;0,G$7/G$6*G130,""))</f>
        <v/>
      </c>
      <c r="H131" s="242"/>
      <c r="I131" s="69" t="str">
        <f>IF('Analitika nastave'!V130="DA",'Analitika nastave'!Q131+'Analitika nastave'!R131+'Analitika nastave'!S131+'Analitika nastave'!T131,IF(I$7&gt;0,I$7/I$6*I130,""))</f>
        <v/>
      </c>
      <c r="J131" s="242"/>
      <c r="K131" s="69" t="str">
        <f>IF('Analitika nastave'!AB130="DA",'Analitika nastave'!W131+'Analitika nastave'!X131+'Analitika nastave'!Y131+'Analitika nastave'!Z131,IF(K$7&gt;0,K$7/K$6*K130,""))</f>
        <v/>
      </c>
      <c r="L131" s="242"/>
      <c r="M131" s="69" t="str">
        <f>IF('Analitika nastave'!AH130="DA",'Analitika nastave'!AC131+'Analitika nastave'!AD131+'Analitika nastave'!AE131+'Analitika nastave'!AF131,IF(M$7&gt;0,M$7/M$6*M130,""))</f>
        <v/>
      </c>
      <c r="N131" s="242"/>
      <c r="O131" s="69" t="str">
        <f>IF('Analitika nastave'!AN130="DA",'Analitika nastave'!AI131+'Analitika nastave'!AJ131+'Analitika nastave'!AK131+'Analitika nastave'!AL131,IF(O$7&gt;0,O$7/O$6*O130,""))</f>
        <v/>
      </c>
      <c r="P131" s="242"/>
      <c r="Q131" s="69" t="str">
        <f>IF('Analitika nastave'!AT130="DA",'Analitika nastave'!AO131+'Analitika nastave'!AP131+'Analitika nastave'!AQ131+'Analitika nastave'!AR131,IF(Q$7&gt;0,Q$7/Q$6*Q130,""))</f>
        <v/>
      </c>
      <c r="R131" s="242"/>
      <c r="S131" s="236"/>
      <c r="T131" s="117"/>
    </row>
    <row r="132" spans="1:20" x14ac:dyDescent="0.25">
      <c r="A132" s="239">
        <f>'Analitika nastave'!A132</f>
        <v>63</v>
      </c>
      <c r="B132" s="237" t="str">
        <f>'Analitika nastave'!B132</f>
        <v xml:space="preserve"> </v>
      </c>
      <c r="C132" s="239">
        <f>'Analitika nastave'!C132:C133</f>
        <v>0</v>
      </c>
      <c r="D132" s="65" t="str">
        <f>'Analitika nastave'!D132</f>
        <v>B</v>
      </c>
      <c r="E132" s="90">
        <f>IF('Analitika nastave'!J132="DA",'Analitika nastave'!E132+'Analitika nastave'!F132+'Analitika nastave'!G132+'Analitika nastave'!H132,0)</f>
        <v>0</v>
      </c>
      <c r="F132" s="241" t="str">
        <f>IF(OR('Analitika nastave'!J132:J133="DA",AND(E133&gt;=(E$7/2),E$7&gt;0)),"DA","NE")</f>
        <v>NE</v>
      </c>
      <c r="G132" s="90">
        <f>IF('Analitika nastave'!P132="DA",'Analitika nastave'!K132+'Analitika nastave'!L132+'Analitika nastave'!M132+'Analitika nastave'!N132,0)</f>
        <v>0</v>
      </c>
      <c r="H132" s="241" t="str">
        <f>IF(OR('Analitika nastave'!P132:P133="DA",AND(G133&gt;=(G$7/2),G$7&gt;0)),"DA","NE")</f>
        <v>NE</v>
      </c>
      <c r="I132" s="90">
        <f>IF('Analitika nastave'!V132="DA",'Analitika nastave'!Q132+'Analitika nastave'!R132+'Analitika nastave'!S132+'Analitika nastave'!T132,0)</f>
        <v>0</v>
      </c>
      <c r="J132" s="241" t="str">
        <f>IF(OR('Analitika nastave'!V132:V133="DA",AND(I133&gt;=(I$7/2),I$7&gt;0)),"DA","NE")</f>
        <v>NE</v>
      </c>
      <c r="K132" s="90">
        <f>IF('Analitika nastave'!AB132="DA",'Analitika nastave'!W132+'Analitika nastave'!X132+'Analitika nastave'!Y132+'Analitika nastave'!Z132,0)</f>
        <v>0</v>
      </c>
      <c r="L132" s="241" t="str">
        <f>IF(OR('Analitika nastave'!AB132:AB133="DA",AND(K133&gt;=(K$7/2),K$7&gt;0)),"DA","NE")</f>
        <v>NE</v>
      </c>
      <c r="M132" s="90">
        <f>IF('Analitika nastave'!AH132="DA",'Analitika nastave'!AC132+'Analitika nastave'!AD132+'Analitika nastave'!AE132+'Analitika nastave'!AF132,0)</f>
        <v>0</v>
      </c>
      <c r="N132" s="241" t="str">
        <f>IF(OR('Analitika nastave'!AH132:AH133="DA",AND(M133&gt;=(M$7/2),M$7&gt;0)),"DA","NE")</f>
        <v>NE</v>
      </c>
      <c r="O132" s="90">
        <f>IF('Analitika nastave'!AN132="DA",'Analitika nastave'!AI132+'Analitika nastave'!AJ132+'Analitika nastave'!AK132+'Analitika nastave'!AL132,0)</f>
        <v>0</v>
      </c>
      <c r="P132" s="241" t="str">
        <f>IF(OR('Analitika nastave'!AN132:AN133="DA",AND(O133&gt;=(O$7/2),O$7&gt;0)),"DA","NE")</f>
        <v>NE</v>
      </c>
      <c r="Q132" s="90">
        <f>IF('Analitika nastave'!AT132="DA",'Analitika nastave'!AO132+'Analitika nastave'!AP132+'Analitika nastave'!AQ132+'Analitika nastave'!AR132,0)</f>
        <v>0</v>
      </c>
      <c r="R132" s="241" t="str">
        <f>IF(OR('Analitika nastave'!AT132:AT133="DA",AND(Q133&gt;=(Q$7/2),Q$7&gt;0)),"DA","NE")</f>
        <v>NE</v>
      </c>
      <c r="S132" s="235">
        <f t="shared" ref="S132" si="122">IF(AND(R132="DA",P132="DA",N132="DA",L132="DA",J132="DA",H132="DA",F132="DA"),E133+G133+I133+K133+M133+O133+Q133,0)</f>
        <v>0</v>
      </c>
      <c r="T132" s="116" t="str">
        <f t="shared" ref="T132" si="123">IF(S132&lt;50, "NE",IF(S132&lt;60,2,IF(S132&lt;75,3,IF(S132&lt;90,4,5))))</f>
        <v>NE</v>
      </c>
    </row>
    <row r="133" spans="1:20" ht="15.75" thickBot="1" x14ac:dyDescent="0.3">
      <c r="A133" s="240"/>
      <c r="B133" s="238"/>
      <c r="C133" s="240"/>
      <c r="D133" s="62" t="str">
        <f>'Analitika nastave'!D133</f>
        <v>P</v>
      </c>
      <c r="E133" s="63" t="str">
        <f>IF('Analitika nastave'!J132="DA",'Analitika nastave'!E133+'Analitika nastave'!F133+'Analitika nastave'!G133+'Analitika nastave'!H133,IF(E$7&gt;0,E$7/E$6*E132,""))</f>
        <v/>
      </c>
      <c r="F133" s="242"/>
      <c r="G133" s="69" t="str">
        <f>IF('Analitika nastave'!P132="DA",'Analitika nastave'!K133+'Analitika nastave'!L133+'Analitika nastave'!M133+'Analitika nastave'!N133,IF(G$7&gt;0,G$7/G$6*G132,""))</f>
        <v/>
      </c>
      <c r="H133" s="242"/>
      <c r="I133" s="69" t="str">
        <f>IF('Analitika nastave'!V132="DA",'Analitika nastave'!Q133+'Analitika nastave'!R133+'Analitika nastave'!S133+'Analitika nastave'!T133,IF(I$7&gt;0,I$7/I$6*I132,""))</f>
        <v/>
      </c>
      <c r="J133" s="242"/>
      <c r="K133" s="69" t="str">
        <f>IF('Analitika nastave'!AB132="DA",'Analitika nastave'!W133+'Analitika nastave'!X133+'Analitika nastave'!Y133+'Analitika nastave'!Z133,IF(K$7&gt;0,K$7/K$6*K132,""))</f>
        <v/>
      </c>
      <c r="L133" s="242"/>
      <c r="M133" s="69" t="str">
        <f>IF('Analitika nastave'!AH132="DA",'Analitika nastave'!AC133+'Analitika nastave'!AD133+'Analitika nastave'!AE133+'Analitika nastave'!AF133,IF(M$7&gt;0,M$7/M$6*M132,""))</f>
        <v/>
      </c>
      <c r="N133" s="242"/>
      <c r="O133" s="69" t="str">
        <f>IF('Analitika nastave'!AN132="DA",'Analitika nastave'!AI133+'Analitika nastave'!AJ133+'Analitika nastave'!AK133+'Analitika nastave'!AL133,IF(O$7&gt;0,O$7/O$6*O132,""))</f>
        <v/>
      </c>
      <c r="P133" s="242"/>
      <c r="Q133" s="69" t="str">
        <f>IF('Analitika nastave'!AT132="DA",'Analitika nastave'!AO133+'Analitika nastave'!AP133+'Analitika nastave'!AQ133+'Analitika nastave'!AR133,IF(Q$7&gt;0,Q$7/Q$6*Q132,""))</f>
        <v/>
      </c>
      <c r="R133" s="242"/>
      <c r="S133" s="236"/>
      <c r="T133" s="117"/>
    </row>
    <row r="134" spans="1:20" x14ac:dyDescent="0.25">
      <c r="A134" s="239">
        <f>'Analitika nastave'!A134</f>
        <v>64</v>
      </c>
      <c r="B134" s="237" t="str">
        <f>'Analitika nastave'!B134</f>
        <v xml:space="preserve"> </v>
      </c>
      <c r="C134" s="239">
        <f>'Analitika nastave'!C134:C135</f>
        <v>0</v>
      </c>
      <c r="D134" s="65" t="str">
        <f>'Analitika nastave'!D134</f>
        <v>B</v>
      </c>
      <c r="E134" s="90">
        <f>IF('Analitika nastave'!J134="DA",'Analitika nastave'!E134+'Analitika nastave'!F134+'Analitika nastave'!G134+'Analitika nastave'!H134,0)</f>
        <v>0</v>
      </c>
      <c r="F134" s="241" t="str">
        <f>IF(OR('Analitika nastave'!J134:J135="DA",AND(E135&gt;=(E$7/2),E$7&gt;0)),"DA","NE")</f>
        <v>NE</v>
      </c>
      <c r="G134" s="90">
        <f>IF('Analitika nastave'!P134="DA",'Analitika nastave'!K134+'Analitika nastave'!L134+'Analitika nastave'!M134+'Analitika nastave'!N134,0)</f>
        <v>0</v>
      </c>
      <c r="H134" s="241" t="str">
        <f>IF(OR('Analitika nastave'!P134:P135="DA",AND(G135&gt;=(G$7/2),G$7&gt;0)),"DA","NE")</f>
        <v>NE</v>
      </c>
      <c r="I134" s="90">
        <f>IF('Analitika nastave'!V134="DA",'Analitika nastave'!Q134+'Analitika nastave'!R134+'Analitika nastave'!S134+'Analitika nastave'!T134,0)</f>
        <v>0</v>
      </c>
      <c r="J134" s="241" t="str">
        <f>IF(OR('Analitika nastave'!V134:V135="DA",AND(I135&gt;=(I$7/2),I$7&gt;0)),"DA","NE")</f>
        <v>NE</v>
      </c>
      <c r="K134" s="90">
        <f>IF('Analitika nastave'!AB134="DA",'Analitika nastave'!W134+'Analitika nastave'!X134+'Analitika nastave'!Y134+'Analitika nastave'!Z134,0)</f>
        <v>0</v>
      </c>
      <c r="L134" s="241" t="str">
        <f>IF(OR('Analitika nastave'!AB134:AB135="DA",AND(K135&gt;=(K$7/2),K$7&gt;0)),"DA","NE")</f>
        <v>NE</v>
      </c>
      <c r="M134" s="90">
        <f>IF('Analitika nastave'!AH134="DA",'Analitika nastave'!AC134+'Analitika nastave'!AD134+'Analitika nastave'!AE134+'Analitika nastave'!AF134,0)</f>
        <v>0</v>
      </c>
      <c r="N134" s="241" t="str">
        <f>IF(OR('Analitika nastave'!AH134:AH135="DA",AND(M135&gt;=(M$7/2),M$7&gt;0)),"DA","NE")</f>
        <v>NE</v>
      </c>
      <c r="O134" s="90">
        <f>IF('Analitika nastave'!AN134="DA",'Analitika nastave'!AI134+'Analitika nastave'!AJ134+'Analitika nastave'!AK134+'Analitika nastave'!AL134,0)</f>
        <v>0</v>
      </c>
      <c r="P134" s="241" t="str">
        <f>IF(OR('Analitika nastave'!AN134:AN135="DA",AND(O135&gt;=(O$7/2),O$7&gt;0)),"DA","NE")</f>
        <v>NE</v>
      </c>
      <c r="Q134" s="90">
        <f>IF('Analitika nastave'!AT134="DA",'Analitika nastave'!AO134+'Analitika nastave'!AP134+'Analitika nastave'!AQ134+'Analitika nastave'!AR134,0)</f>
        <v>0</v>
      </c>
      <c r="R134" s="241" t="str">
        <f>IF(OR('Analitika nastave'!AT134:AT135="DA",AND(Q135&gt;=(Q$7/2),Q$7&gt;0)),"DA","NE")</f>
        <v>NE</v>
      </c>
      <c r="S134" s="235">
        <f t="shared" ref="S134" si="124">IF(AND(R134="DA",P134="DA",N134="DA",L134="DA",J134="DA",H134="DA",F134="DA"),E135+G135+I135+K135+M135+O135+Q135,0)</f>
        <v>0</v>
      </c>
      <c r="T134" s="116" t="str">
        <f t="shared" ref="T134" si="125">IF(S134&lt;50, "NE",IF(S134&lt;60,2,IF(S134&lt;75,3,IF(S134&lt;90,4,5))))</f>
        <v>NE</v>
      </c>
    </row>
    <row r="135" spans="1:20" ht="15.75" thickBot="1" x14ac:dyDescent="0.3">
      <c r="A135" s="240"/>
      <c r="B135" s="238"/>
      <c r="C135" s="240"/>
      <c r="D135" s="62" t="str">
        <f>'Analitika nastave'!D135</f>
        <v>P</v>
      </c>
      <c r="E135" s="63" t="str">
        <f>IF('Analitika nastave'!J134="DA",'Analitika nastave'!E135+'Analitika nastave'!F135+'Analitika nastave'!G135+'Analitika nastave'!H135,IF(E$7&gt;0,E$7/E$6*E134,""))</f>
        <v/>
      </c>
      <c r="F135" s="242"/>
      <c r="G135" s="69" t="str">
        <f>IF('Analitika nastave'!P134="DA",'Analitika nastave'!K135+'Analitika nastave'!L135+'Analitika nastave'!M135+'Analitika nastave'!N135,IF(G$7&gt;0,G$7/G$6*G134,""))</f>
        <v/>
      </c>
      <c r="H135" s="242"/>
      <c r="I135" s="69" t="str">
        <f>IF('Analitika nastave'!V134="DA",'Analitika nastave'!Q135+'Analitika nastave'!R135+'Analitika nastave'!S135+'Analitika nastave'!T135,IF(I$7&gt;0,I$7/I$6*I134,""))</f>
        <v/>
      </c>
      <c r="J135" s="242"/>
      <c r="K135" s="69" t="str">
        <f>IF('Analitika nastave'!AB134="DA",'Analitika nastave'!W135+'Analitika nastave'!X135+'Analitika nastave'!Y135+'Analitika nastave'!Z135,IF(K$7&gt;0,K$7/K$6*K134,""))</f>
        <v/>
      </c>
      <c r="L135" s="242"/>
      <c r="M135" s="69" t="str">
        <f>IF('Analitika nastave'!AH134="DA",'Analitika nastave'!AC135+'Analitika nastave'!AD135+'Analitika nastave'!AE135+'Analitika nastave'!AF135,IF(M$7&gt;0,M$7/M$6*M134,""))</f>
        <v/>
      </c>
      <c r="N135" s="242"/>
      <c r="O135" s="69" t="str">
        <f>IF('Analitika nastave'!AN134="DA",'Analitika nastave'!AI135+'Analitika nastave'!AJ135+'Analitika nastave'!AK135+'Analitika nastave'!AL135,IF(O$7&gt;0,O$7/O$6*O134,""))</f>
        <v/>
      </c>
      <c r="P135" s="242"/>
      <c r="Q135" s="69" t="str">
        <f>IF('Analitika nastave'!AT134="DA",'Analitika nastave'!AO135+'Analitika nastave'!AP135+'Analitika nastave'!AQ135+'Analitika nastave'!AR135,IF(Q$7&gt;0,Q$7/Q$6*Q134,""))</f>
        <v/>
      </c>
      <c r="R135" s="242"/>
      <c r="S135" s="236"/>
      <c r="T135" s="117"/>
    </row>
    <row r="136" spans="1:20" x14ac:dyDescent="0.25">
      <c r="A136" s="239">
        <f>'Analitika nastave'!A136</f>
        <v>65</v>
      </c>
      <c r="B136" s="237" t="str">
        <f>'Analitika nastave'!B136</f>
        <v xml:space="preserve"> </v>
      </c>
      <c r="C136" s="239">
        <f>'Analitika nastave'!C136:C137</f>
        <v>0</v>
      </c>
      <c r="D136" s="65" t="str">
        <f>'Analitika nastave'!D136</f>
        <v>B</v>
      </c>
      <c r="E136" s="90">
        <f>IF('Analitika nastave'!J136="DA",'Analitika nastave'!E136+'Analitika nastave'!F136+'Analitika nastave'!G136+'Analitika nastave'!H136,0)</f>
        <v>0</v>
      </c>
      <c r="F136" s="241" t="str">
        <f>IF(OR('Analitika nastave'!J136:J137="DA",AND(E137&gt;=(E$7/2),E$7&gt;0)),"DA","NE")</f>
        <v>NE</v>
      </c>
      <c r="G136" s="90">
        <f>IF('Analitika nastave'!P136="DA",'Analitika nastave'!K136+'Analitika nastave'!L136+'Analitika nastave'!M136+'Analitika nastave'!N136,0)</f>
        <v>0</v>
      </c>
      <c r="H136" s="241" t="str">
        <f>IF(OR('Analitika nastave'!P136:P137="DA",AND(G137&gt;=(G$7/2),G$7&gt;0)),"DA","NE")</f>
        <v>NE</v>
      </c>
      <c r="I136" s="90">
        <f>IF('Analitika nastave'!V136="DA",'Analitika nastave'!Q136+'Analitika nastave'!R136+'Analitika nastave'!S136+'Analitika nastave'!T136,0)</f>
        <v>0</v>
      </c>
      <c r="J136" s="241" t="str">
        <f>IF(OR('Analitika nastave'!V136:V137="DA",AND(I137&gt;=(I$7/2),I$7&gt;0)),"DA","NE")</f>
        <v>NE</v>
      </c>
      <c r="K136" s="90">
        <f>IF('Analitika nastave'!AB136="DA",'Analitika nastave'!W136+'Analitika nastave'!X136+'Analitika nastave'!Y136+'Analitika nastave'!Z136,0)</f>
        <v>0</v>
      </c>
      <c r="L136" s="241" t="str">
        <f>IF(OR('Analitika nastave'!AB136:AB137="DA",AND(K137&gt;=(K$7/2),K$7&gt;0)),"DA","NE")</f>
        <v>NE</v>
      </c>
      <c r="M136" s="90">
        <f>IF('Analitika nastave'!AH136="DA",'Analitika nastave'!AC136+'Analitika nastave'!AD136+'Analitika nastave'!AE136+'Analitika nastave'!AF136,0)</f>
        <v>0</v>
      </c>
      <c r="N136" s="241" t="str">
        <f>IF(OR('Analitika nastave'!AH136:AH137="DA",AND(M137&gt;=(M$7/2),M$7&gt;0)),"DA","NE")</f>
        <v>NE</v>
      </c>
      <c r="O136" s="90">
        <f>IF('Analitika nastave'!AN136="DA",'Analitika nastave'!AI136+'Analitika nastave'!AJ136+'Analitika nastave'!AK136+'Analitika nastave'!AL136,0)</f>
        <v>0</v>
      </c>
      <c r="P136" s="241" t="str">
        <f>IF(OR('Analitika nastave'!AN136:AN137="DA",AND(O137&gt;=(O$7/2),O$7&gt;0)),"DA","NE")</f>
        <v>NE</v>
      </c>
      <c r="Q136" s="90">
        <f>IF('Analitika nastave'!AT136="DA",'Analitika nastave'!AO136+'Analitika nastave'!AP136+'Analitika nastave'!AQ136+'Analitika nastave'!AR136,0)</f>
        <v>0</v>
      </c>
      <c r="R136" s="241" t="str">
        <f>IF(OR('Analitika nastave'!AT136:AT137="DA",AND(Q137&gt;=(Q$7/2),Q$7&gt;0)),"DA","NE")</f>
        <v>NE</v>
      </c>
      <c r="S136" s="235">
        <f t="shared" ref="S136" si="126">IF(AND(R136="DA",P136="DA",N136="DA",L136="DA",J136="DA",H136="DA",F136="DA"),E137+G137+I137+K137+M137+O137+Q137,0)</f>
        <v>0</v>
      </c>
      <c r="T136" s="116" t="str">
        <f t="shared" ref="T136" si="127">IF(S136&lt;50, "NE",IF(S136&lt;60,2,IF(S136&lt;75,3,IF(S136&lt;90,4,5))))</f>
        <v>NE</v>
      </c>
    </row>
    <row r="137" spans="1:20" ht="15.75" thickBot="1" x14ac:dyDescent="0.3">
      <c r="A137" s="240"/>
      <c r="B137" s="238"/>
      <c r="C137" s="240"/>
      <c r="D137" s="62" t="str">
        <f>'Analitika nastave'!D137</f>
        <v>P</v>
      </c>
      <c r="E137" s="63" t="str">
        <f>IF('Analitika nastave'!J136="DA",'Analitika nastave'!E137+'Analitika nastave'!F137+'Analitika nastave'!G137+'Analitika nastave'!H137,IF(E$7&gt;0,E$7/E$6*E136,""))</f>
        <v/>
      </c>
      <c r="F137" s="242"/>
      <c r="G137" s="69" t="str">
        <f>IF('Analitika nastave'!P136="DA",'Analitika nastave'!K137+'Analitika nastave'!L137+'Analitika nastave'!M137+'Analitika nastave'!N137,IF(G$7&gt;0,G$7/G$6*G136,""))</f>
        <v/>
      </c>
      <c r="H137" s="242"/>
      <c r="I137" s="69" t="str">
        <f>IF('Analitika nastave'!V136="DA",'Analitika nastave'!Q137+'Analitika nastave'!R137+'Analitika nastave'!S137+'Analitika nastave'!T137,IF(I$7&gt;0,I$7/I$6*I136,""))</f>
        <v/>
      </c>
      <c r="J137" s="242"/>
      <c r="K137" s="69" t="str">
        <f>IF('Analitika nastave'!AB136="DA",'Analitika nastave'!W137+'Analitika nastave'!X137+'Analitika nastave'!Y137+'Analitika nastave'!Z137,IF(K$7&gt;0,K$7/K$6*K136,""))</f>
        <v/>
      </c>
      <c r="L137" s="242"/>
      <c r="M137" s="69" t="str">
        <f>IF('Analitika nastave'!AH136="DA",'Analitika nastave'!AC137+'Analitika nastave'!AD137+'Analitika nastave'!AE137+'Analitika nastave'!AF137,IF(M$7&gt;0,M$7/M$6*M136,""))</f>
        <v/>
      </c>
      <c r="N137" s="242"/>
      <c r="O137" s="69" t="str">
        <f>IF('Analitika nastave'!AN136="DA",'Analitika nastave'!AI137+'Analitika nastave'!AJ137+'Analitika nastave'!AK137+'Analitika nastave'!AL137,IF(O$7&gt;0,O$7/O$6*O136,""))</f>
        <v/>
      </c>
      <c r="P137" s="242"/>
      <c r="Q137" s="69" t="str">
        <f>IF('Analitika nastave'!AT136="DA",'Analitika nastave'!AO137+'Analitika nastave'!AP137+'Analitika nastave'!AQ137+'Analitika nastave'!AR137,IF(Q$7&gt;0,Q$7/Q$6*Q136,""))</f>
        <v/>
      </c>
      <c r="R137" s="242"/>
      <c r="S137" s="236"/>
      <c r="T137" s="117"/>
    </row>
    <row r="138" spans="1:20" x14ac:dyDescent="0.25">
      <c r="A138" s="239">
        <f>'Analitika nastave'!A138</f>
        <v>66</v>
      </c>
      <c r="B138" s="237" t="str">
        <f>'Analitika nastave'!B138</f>
        <v xml:space="preserve"> </v>
      </c>
      <c r="C138" s="239">
        <f>'Analitika nastave'!C138:C139</f>
        <v>0</v>
      </c>
      <c r="D138" s="65" t="str">
        <f>'Analitika nastave'!D138</f>
        <v>B</v>
      </c>
      <c r="E138" s="90">
        <f>IF('Analitika nastave'!J138="DA",'Analitika nastave'!E138+'Analitika nastave'!F138+'Analitika nastave'!G138+'Analitika nastave'!H138,0)</f>
        <v>0</v>
      </c>
      <c r="F138" s="241" t="str">
        <f>IF(OR('Analitika nastave'!J138:J139="DA",AND(E139&gt;=(E$7/2),E$7&gt;0)),"DA","NE")</f>
        <v>NE</v>
      </c>
      <c r="G138" s="90">
        <f>IF('Analitika nastave'!P138="DA",'Analitika nastave'!K138+'Analitika nastave'!L138+'Analitika nastave'!M138+'Analitika nastave'!N138,0)</f>
        <v>0</v>
      </c>
      <c r="H138" s="241" t="str">
        <f>IF(OR('Analitika nastave'!P138:P139="DA",AND(G139&gt;=(G$7/2),G$7&gt;0)),"DA","NE")</f>
        <v>NE</v>
      </c>
      <c r="I138" s="90">
        <f>IF('Analitika nastave'!V138="DA",'Analitika nastave'!Q138+'Analitika nastave'!R138+'Analitika nastave'!S138+'Analitika nastave'!T138,0)</f>
        <v>0</v>
      </c>
      <c r="J138" s="241" t="str">
        <f>IF(OR('Analitika nastave'!V138:V139="DA",AND(I139&gt;=(I$7/2),I$7&gt;0)),"DA","NE")</f>
        <v>NE</v>
      </c>
      <c r="K138" s="90">
        <f>IF('Analitika nastave'!AB138="DA",'Analitika nastave'!W138+'Analitika nastave'!X138+'Analitika nastave'!Y138+'Analitika nastave'!Z138,0)</f>
        <v>0</v>
      </c>
      <c r="L138" s="241" t="str">
        <f>IF(OR('Analitika nastave'!AB138:AB139="DA",AND(K139&gt;=(K$7/2),K$7&gt;0)),"DA","NE")</f>
        <v>NE</v>
      </c>
      <c r="M138" s="90">
        <f>IF('Analitika nastave'!AH138="DA",'Analitika nastave'!AC138+'Analitika nastave'!AD138+'Analitika nastave'!AE138+'Analitika nastave'!AF138,0)</f>
        <v>0</v>
      </c>
      <c r="N138" s="241" t="str">
        <f>IF(OR('Analitika nastave'!AH138:AH139="DA",AND(M139&gt;=(M$7/2),M$7&gt;0)),"DA","NE")</f>
        <v>NE</v>
      </c>
      <c r="O138" s="90">
        <f>IF('Analitika nastave'!AN138="DA",'Analitika nastave'!AI138+'Analitika nastave'!AJ138+'Analitika nastave'!AK138+'Analitika nastave'!AL138,0)</f>
        <v>0</v>
      </c>
      <c r="P138" s="241" t="str">
        <f>IF(OR('Analitika nastave'!AN138:AN139="DA",AND(O139&gt;=(O$7/2),O$7&gt;0)),"DA","NE")</f>
        <v>NE</v>
      </c>
      <c r="Q138" s="90">
        <f>IF('Analitika nastave'!AT138="DA",'Analitika nastave'!AO138+'Analitika nastave'!AP138+'Analitika nastave'!AQ138+'Analitika nastave'!AR138,0)</f>
        <v>0</v>
      </c>
      <c r="R138" s="241" t="str">
        <f>IF(OR('Analitika nastave'!AT138:AT139="DA",AND(Q139&gt;=(Q$7/2),Q$7&gt;0)),"DA","NE")</f>
        <v>NE</v>
      </c>
      <c r="S138" s="235">
        <f t="shared" ref="S138" si="128">IF(AND(R138="DA",P138="DA",N138="DA",L138="DA",J138="DA",H138="DA",F138="DA"),E139+G139+I139+K139+M139+O139+Q139,0)</f>
        <v>0</v>
      </c>
      <c r="T138" s="116" t="str">
        <f t="shared" ref="T138" si="129">IF(S138&lt;50, "NE",IF(S138&lt;60,2,IF(S138&lt;75,3,IF(S138&lt;90,4,5))))</f>
        <v>NE</v>
      </c>
    </row>
    <row r="139" spans="1:20" ht="15.75" thickBot="1" x14ac:dyDescent="0.3">
      <c r="A139" s="240"/>
      <c r="B139" s="238"/>
      <c r="C139" s="240"/>
      <c r="D139" s="62" t="str">
        <f>'Analitika nastave'!D139</f>
        <v>P</v>
      </c>
      <c r="E139" s="63" t="str">
        <f>IF('Analitika nastave'!J138="DA",'Analitika nastave'!E139+'Analitika nastave'!F139+'Analitika nastave'!G139+'Analitika nastave'!H139,IF(E$7&gt;0,E$7/E$6*E138,""))</f>
        <v/>
      </c>
      <c r="F139" s="242"/>
      <c r="G139" s="69" t="str">
        <f>IF('Analitika nastave'!P138="DA",'Analitika nastave'!K139+'Analitika nastave'!L139+'Analitika nastave'!M139+'Analitika nastave'!N139,IF(G$7&gt;0,G$7/G$6*G138,""))</f>
        <v/>
      </c>
      <c r="H139" s="242"/>
      <c r="I139" s="69" t="str">
        <f>IF('Analitika nastave'!V138="DA",'Analitika nastave'!Q139+'Analitika nastave'!R139+'Analitika nastave'!S139+'Analitika nastave'!T139,IF(I$7&gt;0,I$7/I$6*I138,""))</f>
        <v/>
      </c>
      <c r="J139" s="242"/>
      <c r="K139" s="69" t="str">
        <f>IF('Analitika nastave'!AB138="DA",'Analitika nastave'!W139+'Analitika nastave'!X139+'Analitika nastave'!Y139+'Analitika nastave'!Z139,IF(K$7&gt;0,K$7/K$6*K138,""))</f>
        <v/>
      </c>
      <c r="L139" s="242"/>
      <c r="M139" s="69" t="str">
        <f>IF('Analitika nastave'!AH138="DA",'Analitika nastave'!AC139+'Analitika nastave'!AD139+'Analitika nastave'!AE139+'Analitika nastave'!AF139,IF(M$7&gt;0,M$7/M$6*M138,""))</f>
        <v/>
      </c>
      <c r="N139" s="242"/>
      <c r="O139" s="69" t="str">
        <f>IF('Analitika nastave'!AN138="DA",'Analitika nastave'!AI139+'Analitika nastave'!AJ139+'Analitika nastave'!AK139+'Analitika nastave'!AL139,IF(O$7&gt;0,O$7/O$6*O138,""))</f>
        <v/>
      </c>
      <c r="P139" s="242"/>
      <c r="Q139" s="69" t="str">
        <f>IF('Analitika nastave'!AT138="DA",'Analitika nastave'!AO139+'Analitika nastave'!AP139+'Analitika nastave'!AQ139+'Analitika nastave'!AR139,IF(Q$7&gt;0,Q$7/Q$6*Q138,""))</f>
        <v/>
      </c>
      <c r="R139" s="242"/>
      <c r="S139" s="236"/>
      <c r="T139" s="117"/>
    </row>
    <row r="140" spans="1:20" x14ac:dyDescent="0.25">
      <c r="A140" s="239">
        <f>'Analitika nastave'!A140</f>
        <v>67</v>
      </c>
      <c r="B140" s="237" t="str">
        <f>'Analitika nastave'!B140</f>
        <v xml:space="preserve"> </v>
      </c>
      <c r="C140" s="239">
        <f>'Analitika nastave'!C140:C141</f>
        <v>0</v>
      </c>
      <c r="D140" s="65" t="str">
        <f>'Analitika nastave'!D140</f>
        <v>B</v>
      </c>
      <c r="E140" s="90">
        <f>IF('Analitika nastave'!J140="DA",'Analitika nastave'!E140+'Analitika nastave'!F140+'Analitika nastave'!G140+'Analitika nastave'!H140,0)</f>
        <v>0</v>
      </c>
      <c r="F140" s="241" t="str">
        <f>IF(OR('Analitika nastave'!J140:J141="DA",AND(E141&gt;=(E$7/2),E$7&gt;0)),"DA","NE")</f>
        <v>NE</v>
      </c>
      <c r="G140" s="90">
        <f>IF('Analitika nastave'!P140="DA",'Analitika nastave'!K140+'Analitika nastave'!L140+'Analitika nastave'!M140+'Analitika nastave'!N140,0)</f>
        <v>0</v>
      </c>
      <c r="H140" s="241" t="str">
        <f>IF(OR('Analitika nastave'!P140:P141="DA",AND(G141&gt;=(G$7/2),G$7&gt;0)),"DA","NE")</f>
        <v>NE</v>
      </c>
      <c r="I140" s="90">
        <f>IF('Analitika nastave'!V140="DA",'Analitika nastave'!Q140+'Analitika nastave'!R140+'Analitika nastave'!S140+'Analitika nastave'!T140,0)</f>
        <v>0</v>
      </c>
      <c r="J140" s="241" t="str">
        <f>IF(OR('Analitika nastave'!V140:V141="DA",AND(I141&gt;=(I$7/2),I$7&gt;0)),"DA","NE")</f>
        <v>NE</v>
      </c>
      <c r="K140" s="90">
        <f>IF('Analitika nastave'!AB140="DA",'Analitika nastave'!W140+'Analitika nastave'!X140+'Analitika nastave'!Y140+'Analitika nastave'!Z140,0)</f>
        <v>0</v>
      </c>
      <c r="L140" s="241" t="str">
        <f>IF(OR('Analitika nastave'!AB140:AB141="DA",AND(K141&gt;=(K$7/2),K$7&gt;0)),"DA","NE")</f>
        <v>NE</v>
      </c>
      <c r="M140" s="90">
        <f>IF('Analitika nastave'!AH140="DA",'Analitika nastave'!AC140+'Analitika nastave'!AD140+'Analitika nastave'!AE140+'Analitika nastave'!AF140,0)</f>
        <v>0</v>
      </c>
      <c r="N140" s="241" t="str">
        <f>IF(OR('Analitika nastave'!AH140:AH141="DA",AND(M141&gt;=(M$7/2),M$7&gt;0)),"DA","NE")</f>
        <v>NE</v>
      </c>
      <c r="O140" s="90">
        <f>IF('Analitika nastave'!AN140="DA",'Analitika nastave'!AI140+'Analitika nastave'!AJ140+'Analitika nastave'!AK140+'Analitika nastave'!AL140,0)</f>
        <v>0</v>
      </c>
      <c r="P140" s="241" t="str">
        <f>IF(OR('Analitika nastave'!AN140:AN141="DA",AND(O141&gt;=(O$7/2),O$7&gt;0)),"DA","NE")</f>
        <v>NE</v>
      </c>
      <c r="Q140" s="90">
        <f>IF('Analitika nastave'!AT140="DA",'Analitika nastave'!AO140+'Analitika nastave'!AP140+'Analitika nastave'!AQ140+'Analitika nastave'!AR140,0)</f>
        <v>0</v>
      </c>
      <c r="R140" s="241" t="str">
        <f>IF(OR('Analitika nastave'!AT140:AT141="DA",AND(Q141&gt;=(Q$7/2),Q$7&gt;0)),"DA","NE")</f>
        <v>NE</v>
      </c>
      <c r="S140" s="235">
        <f t="shared" ref="S140" si="130">IF(AND(R140="DA",P140="DA",N140="DA",L140="DA",J140="DA",H140="DA",F140="DA"),E141+G141+I141+K141+M141+O141+Q141,0)</f>
        <v>0</v>
      </c>
      <c r="T140" s="116" t="str">
        <f t="shared" ref="T140" si="131">IF(S140&lt;50, "NE",IF(S140&lt;60,2,IF(S140&lt;75,3,IF(S140&lt;90,4,5))))</f>
        <v>NE</v>
      </c>
    </row>
    <row r="141" spans="1:20" ht="15.75" thickBot="1" x14ac:dyDescent="0.3">
      <c r="A141" s="240"/>
      <c r="B141" s="238"/>
      <c r="C141" s="240"/>
      <c r="D141" s="62" t="str">
        <f>'Analitika nastave'!D141</f>
        <v>P</v>
      </c>
      <c r="E141" s="63" t="str">
        <f>IF('Analitika nastave'!J140="DA",'Analitika nastave'!E141+'Analitika nastave'!F141+'Analitika nastave'!G141+'Analitika nastave'!H141,IF(E$7&gt;0,E$7/E$6*E140,""))</f>
        <v/>
      </c>
      <c r="F141" s="242"/>
      <c r="G141" s="69" t="str">
        <f>IF('Analitika nastave'!P140="DA",'Analitika nastave'!K141+'Analitika nastave'!L141+'Analitika nastave'!M141+'Analitika nastave'!N141,IF(G$7&gt;0,G$7/G$6*G140,""))</f>
        <v/>
      </c>
      <c r="H141" s="242"/>
      <c r="I141" s="69" t="str">
        <f>IF('Analitika nastave'!V140="DA",'Analitika nastave'!Q141+'Analitika nastave'!R141+'Analitika nastave'!S141+'Analitika nastave'!T141,IF(I$7&gt;0,I$7/I$6*I140,""))</f>
        <v/>
      </c>
      <c r="J141" s="242"/>
      <c r="K141" s="69" t="str">
        <f>IF('Analitika nastave'!AB140="DA",'Analitika nastave'!W141+'Analitika nastave'!X141+'Analitika nastave'!Y141+'Analitika nastave'!Z141,IF(K$7&gt;0,K$7/K$6*K140,""))</f>
        <v/>
      </c>
      <c r="L141" s="242"/>
      <c r="M141" s="69" t="str">
        <f>IF('Analitika nastave'!AH140="DA",'Analitika nastave'!AC141+'Analitika nastave'!AD141+'Analitika nastave'!AE141+'Analitika nastave'!AF141,IF(M$7&gt;0,M$7/M$6*M140,""))</f>
        <v/>
      </c>
      <c r="N141" s="242"/>
      <c r="O141" s="69" t="str">
        <f>IF('Analitika nastave'!AN140="DA",'Analitika nastave'!AI141+'Analitika nastave'!AJ141+'Analitika nastave'!AK141+'Analitika nastave'!AL141,IF(O$7&gt;0,O$7/O$6*O140,""))</f>
        <v/>
      </c>
      <c r="P141" s="242"/>
      <c r="Q141" s="69" t="str">
        <f>IF('Analitika nastave'!AT140="DA",'Analitika nastave'!AO141+'Analitika nastave'!AP141+'Analitika nastave'!AQ141+'Analitika nastave'!AR141,IF(Q$7&gt;0,Q$7/Q$6*Q140,""))</f>
        <v/>
      </c>
      <c r="R141" s="242"/>
      <c r="S141" s="236"/>
      <c r="T141" s="117"/>
    </row>
    <row r="142" spans="1:20" x14ac:dyDescent="0.25">
      <c r="A142" s="239">
        <f>'Analitika nastave'!A142</f>
        <v>68</v>
      </c>
      <c r="B142" s="237" t="str">
        <f>'Analitika nastave'!B142</f>
        <v xml:space="preserve"> </v>
      </c>
      <c r="C142" s="239">
        <f>'Analitika nastave'!C142:C143</f>
        <v>0</v>
      </c>
      <c r="D142" s="65" t="str">
        <f>'Analitika nastave'!D142</f>
        <v>B</v>
      </c>
      <c r="E142" s="90">
        <f>IF('Analitika nastave'!J142="DA",'Analitika nastave'!E142+'Analitika nastave'!F142+'Analitika nastave'!G142+'Analitika nastave'!H142,0)</f>
        <v>0</v>
      </c>
      <c r="F142" s="241" t="str">
        <f>IF(OR('Analitika nastave'!J142:J143="DA",AND(E143&gt;=(E$7/2),E$7&gt;0)),"DA","NE")</f>
        <v>NE</v>
      </c>
      <c r="G142" s="90">
        <f>IF('Analitika nastave'!P142="DA",'Analitika nastave'!K142+'Analitika nastave'!L142+'Analitika nastave'!M142+'Analitika nastave'!N142,0)</f>
        <v>0</v>
      </c>
      <c r="H142" s="241" t="str">
        <f>IF(OR('Analitika nastave'!P142:P143="DA",AND(G143&gt;=(G$7/2),G$7&gt;0)),"DA","NE")</f>
        <v>NE</v>
      </c>
      <c r="I142" s="90">
        <f>IF('Analitika nastave'!V142="DA",'Analitika nastave'!Q142+'Analitika nastave'!R142+'Analitika nastave'!S142+'Analitika nastave'!T142,0)</f>
        <v>0</v>
      </c>
      <c r="J142" s="241" t="str">
        <f>IF(OR('Analitika nastave'!V142:V143="DA",AND(I143&gt;=(I$7/2),I$7&gt;0)),"DA","NE")</f>
        <v>NE</v>
      </c>
      <c r="K142" s="90">
        <f>IF('Analitika nastave'!AB142="DA",'Analitika nastave'!W142+'Analitika nastave'!X142+'Analitika nastave'!Y142+'Analitika nastave'!Z142,0)</f>
        <v>0</v>
      </c>
      <c r="L142" s="241" t="str">
        <f>IF(OR('Analitika nastave'!AB142:AB143="DA",AND(K143&gt;=(K$7/2),K$7&gt;0)),"DA","NE")</f>
        <v>NE</v>
      </c>
      <c r="M142" s="90">
        <f>IF('Analitika nastave'!AH142="DA",'Analitika nastave'!AC142+'Analitika nastave'!AD142+'Analitika nastave'!AE142+'Analitika nastave'!AF142,0)</f>
        <v>0</v>
      </c>
      <c r="N142" s="241" t="str">
        <f>IF(OR('Analitika nastave'!AH142:AH143="DA",AND(M143&gt;=(M$7/2),M$7&gt;0)),"DA","NE")</f>
        <v>NE</v>
      </c>
      <c r="O142" s="90">
        <f>IF('Analitika nastave'!AN142="DA",'Analitika nastave'!AI142+'Analitika nastave'!AJ142+'Analitika nastave'!AK142+'Analitika nastave'!AL142,0)</f>
        <v>0</v>
      </c>
      <c r="P142" s="241" t="str">
        <f>IF(OR('Analitika nastave'!AN142:AN143="DA",AND(O143&gt;=(O$7/2),O$7&gt;0)),"DA","NE")</f>
        <v>NE</v>
      </c>
      <c r="Q142" s="90">
        <f>IF('Analitika nastave'!AT142="DA",'Analitika nastave'!AO142+'Analitika nastave'!AP142+'Analitika nastave'!AQ142+'Analitika nastave'!AR142,0)</f>
        <v>0</v>
      </c>
      <c r="R142" s="241" t="str">
        <f>IF(OR('Analitika nastave'!AT142:AT143="DA",AND(Q143&gt;=(Q$7/2),Q$7&gt;0)),"DA","NE")</f>
        <v>NE</v>
      </c>
      <c r="S142" s="235">
        <f t="shared" ref="S142" si="132">IF(AND(R142="DA",P142="DA",N142="DA",L142="DA",J142="DA",H142="DA",F142="DA"),E143+G143+I143+K143+M143+O143+Q143,0)</f>
        <v>0</v>
      </c>
      <c r="T142" s="116" t="str">
        <f t="shared" ref="T142" si="133">IF(S142&lt;50, "NE",IF(S142&lt;60,2,IF(S142&lt;75,3,IF(S142&lt;90,4,5))))</f>
        <v>NE</v>
      </c>
    </row>
    <row r="143" spans="1:20" ht="15.75" thickBot="1" x14ac:dyDescent="0.3">
      <c r="A143" s="240"/>
      <c r="B143" s="238"/>
      <c r="C143" s="240"/>
      <c r="D143" s="62" t="str">
        <f>'Analitika nastave'!D143</f>
        <v>P</v>
      </c>
      <c r="E143" s="63" t="str">
        <f>IF('Analitika nastave'!J142="DA",'Analitika nastave'!E143+'Analitika nastave'!F143+'Analitika nastave'!G143+'Analitika nastave'!H143,IF(E$7&gt;0,E$7/E$6*E142,""))</f>
        <v/>
      </c>
      <c r="F143" s="242"/>
      <c r="G143" s="69" t="str">
        <f>IF('Analitika nastave'!P142="DA",'Analitika nastave'!K143+'Analitika nastave'!L143+'Analitika nastave'!M143+'Analitika nastave'!N143,IF(G$7&gt;0,G$7/G$6*G142,""))</f>
        <v/>
      </c>
      <c r="H143" s="242"/>
      <c r="I143" s="69" t="str">
        <f>IF('Analitika nastave'!V142="DA",'Analitika nastave'!Q143+'Analitika nastave'!R143+'Analitika nastave'!S143+'Analitika nastave'!T143,IF(I$7&gt;0,I$7/I$6*I142,""))</f>
        <v/>
      </c>
      <c r="J143" s="242"/>
      <c r="K143" s="69" t="str">
        <f>IF('Analitika nastave'!AB142="DA",'Analitika nastave'!W143+'Analitika nastave'!X143+'Analitika nastave'!Y143+'Analitika nastave'!Z143,IF(K$7&gt;0,K$7/K$6*K142,""))</f>
        <v/>
      </c>
      <c r="L143" s="242"/>
      <c r="M143" s="69" t="str">
        <f>IF('Analitika nastave'!AH142="DA",'Analitika nastave'!AC143+'Analitika nastave'!AD143+'Analitika nastave'!AE143+'Analitika nastave'!AF143,IF(M$7&gt;0,M$7/M$6*M142,""))</f>
        <v/>
      </c>
      <c r="N143" s="242"/>
      <c r="O143" s="69" t="str">
        <f>IF('Analitika nastave'!AN142="DA",'Analitika nastave'!AI143+'Analitika nastave'!AJ143+'Analitika nastave'!AK143+'Analitika nastave'!AL143,IF(O$7&gt;0,O$7/O$6*O142,""))</f>
        <v/>
      </c>
      <c r="P143" s="242"/>
      <c r="Q143" s="69" t="str">
        <f>IF('Analitika nastave'!AT142="DA",'Analitika nastave'!AO143+'Analitika nastave'!AP143+'Analitika nastave'!AQ143+'Analitika nastave'!AR143,IF(Q$7&gt;0,Q$7/Q$6*Q142,""))</f>
        <v/>
      </c>
      <c r="R143" s="242"/>
      <c r="S143" s="236"/>
      <c r="T143" s="117"/>
    </row>
    <row r="144" spans="1:20" x14ac:dyDescent="0.25">
      <c r="A144" s="239">
        <f>'Analitika nastave'!A144</f>
        <v>69</v>
      </c>
      <c r="B144" s="237" t="str">
        <f>'Analitika nastave'!B144</f>
        <v xml:space="preserve"> </v>
      </c>
      <c r="C144" s="239">
        <f>'Analitika nastave'!C144:C145</f>
        <v>0</v>
      </c>
      <c r="D144" s="65" t="str">
        <f>'Analitika nastave'!D144</f>
        <v>B</v>
      </c>
      <c r="E144" s="90">
        <f>IF('Analitika nastave'!J144="DA",'Analitika nastave'!E144+'Analitika nastave'!F144+'Analitika nastave'!G144+'Analitika nastave'!H144,0)</f>
        <v>0</v>
      </c>
      <c r="F144" s="241" t="str">
        <f>IF(OR('Analitika nastave'!J144:J145="DA",AND(E145&gt;=(E$7/2),E$7&gt;0)),"DA","NE")</f>
        <v>NE</v>
      </c>
      <c r="G144" s="90">
        <f>IF('Analitika nastave'!P144="DA",'Analitika nastave'!K144+'Analitika nastave'!L144+'Analitika nastave'!M144+'Analitika nastave'!N144,0)</f>
        <v>0</v>
      </c>
      <c r="H144" s="241" t="str">
        <f>IF(OR('Analitika nastave'!P144:P145="DA",AND(G145&gt;=(G$7/2),G$7&gt;0)),"DA","NE")</f>
        <v>NE</v>
      </c>
      <c r="I144" s="90">
        <f>IF('Analitika nastave'!V144="DA",'Analitika nastave'!Q144+'Analitika nastave'!R144+'Analitika nastave'!S144+'Analitika nastave'!T144,0)</f>
        <v>0</v>
      </c>
      <c r="J144" s="241" t="str">
        <f>IF(OR('Analitika nastave'!V144:V145="DA",AND(I145&gt;=(I$7/2),I$7&gt;0)),"DA","NE")</f>
        <v>NE</v>
      </c>
      <c r="K144" s="90">
        <f>IF('Analitika nastave'!AB144="DA",'Analitika nastave'!W144+'Analitika nastave'!X144+'Analitika nastave'!Y144+'Analitika nastave'!Z144,0)</f>
        <v>0</v>
      </c>
      <c r="L144" s="241" t="str">
        <f>IF(OR('Analitika nastave'!AB144:AB145="DA",AND(K145&gt;=(K$7/2),K$7&gt;0)),"DA","NE")</f>
        <v>NE</v>
      </c>
      <c r="M144" s="90">
        <f>IF('Analitika nastave'!AH144="DA",'Analitika nastave'!AC144+'Analitika nastave'!AD144+'Analitika nastave'!AE144+'Analitika nastave'!AF144,0)</f>
        <v>0</v>
      </c>
      <c r="N144" s="241" t="str">
        <f>IF(OR('Analitika nastave'!AH144:AH145="DA",AND(M145&gt;=(M$7/2),M$7&gt;0)),"DA","NE")</f>
        <v>NE</v>
      </c>
      <c r="O144" s="90">
        <f>IF('Analitika nastave'!AN144="DA",'Analitika nastave'!AI144+'Analitika nastave'!AJ144+'Analitika nastave'!AK144+'Analitika nastave'!AL144,0)</f>
        <v>0</v>
      </c>
      <c r="P144" s="241" t="str">
        <f>IF(OR('Analitika nastave'!AN144:AN145="DA",AND(O145&gt;=(O$7/2),O$7&gt;0)),"DA","NE")</f>
        <v>NE</v>
      </c>
      <c r="Q144" s="90">
        <f>IF('Analitika nastave'!AT144="DA",'Analitika nastave'!AO144+'Analitika nastave'!AP144+'Analitika nastave'!AQ144+'Analitika nastave'!AR144,0)</f>
        <v>0</v>
      </c>
      <c r="R144" s="241" t="str">
        <f>IF(OR('Analitika nastave'!AT144:AT145="DA",AND(Q145&gt;=(Q$7/2),Q$7&gt;0)),"DA","NE")</f>
        <v>NE</v>
      </c>
      <c r="S144" s="235">
        <f t="shared" ref="S144" si="134">IF(AND(R144="DA",P144="DA",N144="DA",L144="DA",J144="DA",H144="DA",F144="DA"),E145+G145+I145+K145+M145+O145+Q145,0)</f>
        <v>0</v>
      </c>
      <c r="T144" s="116" t="str">
        <f t="shared" ref="T144" si="135">IF(S144&lt;50, "NE",IF(S144&lt;60,2,IF(S144&lt;75,3,IF(S144&lt;90,4,5))))</f>
        <v>NE</v>
      </c>
    </row>
    <row r="145" spans="1:20" ht="15.75" thickBot="1" x14ac:dyDescent="0.3">
      <c r="A145" s="240"/>
      <c r="B145" s="238"/>
      <c r="C145" s="240"/>
      <c r="D145" s="62" t="str">
        <f>'Analitika nastave'!D145</f>
        <v>P</v>
      </c>
      <c r="E145" s="63" t="str">
        <f>IF('Analitika nastave'!J144="DA",'Analitika nastave'!E145+'Analitika nastave'!F145+'Analitika nastave'!G145+'Analitika nastave'!H145,IF(E$7&gt;0,E$7/E$6*E144,""))</f>
        <v/>
      </c>
      <c r="F145" s="242"/>
      <c r="G145" s="69" t="str">
        <f>IF('Analitika nastave'!P144="DA",'Analitika nastave'!K145+'Analitika nastave'!L145+'Analitika nastave'!M145+'Analitika nastave'!N145,IF(G$7&gt;0,G$7/G$6*G144,""))</f>
        <v/>
      </c>
      <c r="H145" s="242"/>
      <c r="I145" s="69" t="str">
        <f>IF('Analitika nastave'!V144="DA",'Analitika nastave'!Q145+'Analitika nastave'!R145+'Analitika nastave'!S145+'Analitika nastave'!T145,IF(I$7&gt;0,I$7/I$6*I144,""))</f>
        <v/>
      </c>
      <c r="J145" s="242"/>
      <c r="K145" s="69" t="str">
        <f>IF('Analitika nastave'!AB144="DA",'Analitika nastave'!W145+'Analitika nastave'!X145+'Analitika nastave'!Y145+'Analitika nastave'!Z145,IF(K$7&gt;0,K$7/K$6*K144,""))</f>
        <v/>
      </c>
      <c r="L145" s="242"/>
      <c r="M145" s="69" t="str">
        <f>IF('Analitika nastave'!AH144="DA",'Analitika nastave'!AC145+'Analitika nastave'!AD145+'Analitika nastave'!AE145+'Analitika nastave'!AF145,IF(M$7&gt;0,M$7/M$6*M144,""))</f>
        <v/>
      </c>
      <c r="N145" s="242"/>
      <c r="O145" s="69" t="str">
        <f>IF('Analitika nastave'!AN144="DA",'Analitika nastave'!AI145+'Analitika nastave'!AJ145+'Analitika nastave'!AK145+'Analitika nastave'!AL145,IF(O$7&gt;0,O$7/O$6*O144,""))</f>
        <v/>
      </c>
      <c r="P145" s="242"/>
      <c r="Q145" s="69" t="str">
        <f>IF('Analitika nastave'!AT144="DA",'Analitika nastave'!AO145+'Analitika nastave'!AP145+'Analitika nastave'!AQ145+'Analitika nastave'!AR145,IF(Q$7&gt;0,Q$7/Q$6*Q144,""))</f>
        <v/>
      </c>
      <c r="R145" s="242"/>
      <c r="S145" s="236"/>
      <c r="T145" s="117"/>
    </row>
    <row r="146" spans="1:20" x14ac:dyDescent="0.25">
      <c r="A146" s="239">
        <f>'Analitika nastave'!A146</f>
        <v>70</v>
      </c>
      <c r="B146" s="237" t="str">
        <f>'Analitika nastave'!B146</f>
        <v xml:space="preserve"> </v>
      </c>
      <c r="C146" s="239">
        <f>'Analitika nastave'!C146:C147</f>
        <v>0</v>
      </c>
      <c r="D146" s="65" t="str">
        <f>'Analitika nastave'!D146</f>
        <v>B</v>
      </c>
      <c r="E146" s="90">
        <f>IF('Analitika nastave'!J146="DA",'Analitika nastave'!E146+'Analitika nastave'!F146+'Analitika nastave'!G146+'Analitika nastave'!H146,0)</f>
        <v>0</v>
      </c>
      <c r="F146" s="241" t="str">
        <f>IF(OR('Analitika nastave'!J146:J147="DA",AND(E147&gt;=(E$7/2),E$7&gt;0)),"DA","NE")</f>
        <v>NE</v>
      </c>
      <c r="G146" s="90">
        <f>IF('Analitika nastave'!P146="DA",'Analitika nastave'!K146+'Analitika nastave'!L146+'Analitika nastave'!M146+'Analitika nastave'!N146,0)</f>
        <v>0</v>
      </c>
      <c r="H146" s="241" t="str">
        <f>IF(OR('Analitika nastave'!P146:P147="DA",AND(G147&gt;=(G$7/2),G$7&gt;0)),"DA","NE")</f>
        <v>NE</v>
      </c>
      <c r="I146" s="90">
        <f>IF('Analitika nastave'!V146="DA",'Analitika nastave'!Q146+'Analitika nastave'!R146+'Analitika nastave'!S146+'Analitika nastave'!T146,0)</f>
        <v>0</v>
      </c>
      <c r="J146" s="241" t="str">
        <f>IF(OR('Analitika nastave'!V146:V147="DA",AND(I147&gt;=(I$7/2),I$7&gt;0)),"DA","NE")</f>
        <v>NE</v>
      </c>
      <c r="K146" s="90">
        <f>IF('Analitika nastave'!AB146="DA",'Analitika nastave'!W146+'Analitika nastave'!X146+'Analitika nastave'!Y146+'Analitika nastave'!Z146,0)</f>
        <v>0</v>
      </c>
      <c r="L146" s="241" t="str">
        <f>IF(OR('Analitika nastave'!AB146:AB147="DA",AND(K147&gt;=(K$7/2),K$7&gt;0)),"DA","NE")</f>
        <v>NE</v>
      </c>
      <c r="M146" s="90">
        <f>IF('Analitika nastave'!AH146="DA",'Analitika nastave'!AC146+'Analitika nastave'!AD146+'Analitika nastave'!AE146+'Analitika nastave'!AF146,0)</f>
        <v>0</v>
      </c>
      <c r="N146" s="241" t="str">
        <f>IF(OR('Analitika nastave'!AH146:AH147="DA",AND(M147&gt;=(M$7/2),M$7&gt;0)),"DA","NE")</f>
        <v>NE</v>
      </c>
      <c r="O146" s="90">
        <f>IF('Analitika nastave'!AN146="DA",'Analitika nastave'!AI146+'Analitika nastave'!AJ146+'Analitika nastave'!AK146+'Analitika nastave'!AL146,0)</f>
        <v>0</v>
      </c>
      <c r="P146" s="241" t="str">
        <f>IF(OR('Analitika nastave'!AN146:AN147="DA",AND(O147&gt;=(O$7/2),O$7&gt;0)),"DA","NE")</f>
        <v>NE</v>
      </c>
      <c r="Q146" s="90">
        <f>IF('Analitika nastave'!AT146="DA",'Analitika nastave'!AO146+'Analitika nastave'!AP146+'Analitika nastave'!AQ146+'Analitika nastave'!AR146,0)</f>
        <v>0</v>
      </c>
      <c r="R146" s="241" t="str">
        <f>IF(OR('Analitika nastave'!AT146:AT147="DA",AND(Q147&gt;=(Q$7/2),Q$7&gt;0)),"DA","NE")</f>
        <v>NE</v>
      </c>
      <c r="S146" s="235">
        <f t="shared" ref="S146" si="136">IF(AND(R146="DA",P146="DA",N146="DA",L146="DA",J146="DA",H146="DA",F146="DA"),E147+G147+I147+K147+M147+O147+Q147,0)</f>
        <v>0</v>
      </c>
      <c r="T146" s="116" t="str">
        <f t="shared" ref="T146" si="137">IF(S146&lt;50, "NE",IF(S146&lt;60,2,IF(S146&lt;75,3,IF(S146&lt;90,4,5))))</f>
        <v>NE</v>
      </c>
    </row>
    <row r="147" spans="1:20" ht="15.75" thickBot="1" x14ac:dyDescent="0.3">
      <c r="A147" s="240"/>
      <c r="B147" s="238"/>
      <c r="C147" s="240"/>
      <c r="D147" s="62" t="str">
        <f>'Analitika nastave'!D147</f>
        <v>P</v>
      </c>
      <c r="E147" s="63" t="str">
        <f>IF('Analitika nastave'!J146="DA",'Analitika nastave'!E147+'Analitika nastave'!F147+'Analitika nastave'!G147+'Analitika nastave'!H147,IF(E$7&gt;0,E$7/E$6*E146,""))</f>
        <v/>
      </c>
      <c r="F147" s="242"/>
      <c r="G147" s="69" t="str">
        <f>IF('Analitika nastave'!P146="DA",'Analitika nastave'!K147+'Analitika nastave'!L147+'Analitika nastave'!M147+'Analitika nastave'!N147,IF(G$7&gt;0,G$7/G$6*G146,""))</f>
        <v/>
      </c>
      <c r="H147" s="242"/>
      <c r="I147" s="69" t="str">
        <f>IF('Analitika nastave'!V146="DA",'Analitika nastave'!Q147+'Analitika nastave'!R147+'Analitika nastave'!S147+'Analitika nastave'!T147,IF(I$7&gt;0,I$7/I$6*I146,""))</f>
        <v/>
      </c>
      <c r="J147" s="242"/>
      <c r="K147" s="69" t="str">
        <f>IF('Analitika nastave'!AB146="DA",'Analitika nastave'!W147+'Analitika nastave'!X147+'Analitika nastave'!Y147+'Analitika nastave'!Z147,IF(K$7&gt;0,K$7/K$6*K146,""))</f>
        <v/>
      </c>
      <c r="L147" s="242"/>
      <c r="M147" s="69" t="str">
        <f>IF('Analitika nastave'!AH146="DA",'Analitika nastave'!AC147+'Analitika nastave'!AD147+'Analitika nastave'!AE147+'Analitika nastave'!AF147,IF(M$7&gt;0,M$7/M$6*M146,""))</f>
        <v/>
      </c>
      <c r="N147" s="242"/>
      <c r="O147" s="69" t="str">
        <f>IF('Analitika nastave'!AN146="DA",'Analitika nastave'!AI147+'Analitika nastave'!AJ147+'Analitika nastave'!AK147+'Analitika nastave'!AL147,IF(O$7&gt;0,O$7/O$6*O146,""))</f>
        <v/>
      </c>
      <c r="P147" s="242"/>
      <c r="Q147" s="69" t="str">
        <f>IF('Analitika nastave'!AT146="DA",'Analitika nastave'!AO147+'Analitika nastave'!AP147+'Analitika nastave'!AQ147+'Analitika nastave'!AR147,IF(Q$7&gt;0,Q$7/Q$6*Q146,""))</f>
        <v/>
      </c>
      <c r="R147" s="242"/>
      <c r="S147" s="236"/>
      <c r="T147" s="117"/>
    </row>
    <row r="148" spans="1:20" x14ac:dyDescent="0.25">
      <c r="A148" s="239">
        <f>'Analitika nastave'!A148</f>
        <v>71</v>
      </c>
      <c r="B148" s="237" t="str">
        <f>'Analitika nastave'!B148</f>
        <v xml:space="preserve"> </v>
      </c>
      <c r="C148" s="239">
        <f>'Analitika nastave'!C148:C149</f>
        <v>0</v>
      </c>
      <c r="D148" s="65" t="str">
        <f>'Analitika nastave'!D148</f>
        <v>B</v>
      </c>
      <c r="E148" s="90">
        <f>IF('Analitika nastave'!J148="DA",'Analitika nastave'!E148+'Analitika nastave'!F148+'Analitika nastave'!G148+'Analitika nastave'!H148,0)</f>
        <v>0</v>
      </c>
      <c r="F148" s="241" t="str">
        <f>IF(OR('Analitika nastave'!J148:J149="DA",AND(E149&gt;=(E$7/2),E$7&gt;0)),"DA","NE")</f>
        <v>NE</v>
      </c>
      <c r="G148" s="90">
        <f>IF('Analitika nastave'!P148="DA",'Analitika nastave'!K148+'Analitika nastave'!L148+'Analitika nastave'!M148+'Analitika nastave'!N148,0)</f>
        <v>0</v>
      </c>
      <c r="H148" s="241" t="str">
        <f>IF(OR('Analitika nastave'!P148:P149="DA",AND(G149&gt;=(G$7/2),G$7&gt;0)),"DA","NE")</f>
        <v>NE</v>
      </c>
      <c r="I148" s="90">
        <f>IF('Analitika nastave'!V148="DA",'Analitika nastave'!Q148+'Analitika nastave'!R148+'Analitika nastave'!S148+'Analitika nastave'!T148,0)</f>
        <v>0</v>
      </c>
      <c r="J148" s="241" t="str">
        <f>IF(OR('Analitika nastave'!V148:V149="DA",AND(I149&gt;=(I$7/2),I$7&gt;0)),"DA","NE")</f>
        <v>NE</v>
      </c>
      <c r="K148" s="90">
        <f>IF('Analitika nastave'!AB148="DA",'Analitika nastave'!W148+'Analitika nastave'!X148+'Analitika nastave'!Y148+'Analitika nastave'!Z148,0)</f>
        <v>0</v>
      </c>
      <c r="L148" s="241" t="str">
        <f>IF(OR('Analitika nastave'!AB148:AB149="DA",AND(K149&gt;=(K$7/2),K$7&gt;0)),"DA","NE")</f>
        <v>NE</v>
      </c>
      <c r="M148" s="90">
        <f>IF('Analitika nastave'!AH148="DA",'Analitika nastave'!AC148+'Analitika nastave'!AD148+'Analitika nastave'!AE148+'Analitika nastave'!AF148,0)</f>
        <v>0</v>
      </c>
      <c r="N148" s="241" t="str">
        <f>IF(OR('Analitika nastave'!AH148:AH149="DA",AND(M149&gt;=(M$7/2),M$7&gt;0)),"DA","NE")</f>
        <v>NE</v>
      </c>
      <c r="O148" s="90">
        <f>IF('Analitika nastave'!AN148="DA",'Analitika nastave'!AI148+'Analitika nastave'!AJ148+'Analitika nastave'!AK148+'Analitika nastave'!AL148,0)</f>
        <v>0</v>
      </c>
      <c r="P148" s="241" t="str">
        <f>IF(OR('Analitika nastave'!AN148:AN149="DA",AND(O149&gt;=(O$7/2),O$7&gt;0)),"DA","NE")</f>
        <v>NE</v>
      </c>
      <c r="Q148" s="90">
        <f>IF('Analitika nastave'!AT148="DA",'Analitika nastave'!AO148+'Analitika nastave'!AP148+'Analitika nastave'!AQ148+'Analitika nastave'!AR148,0)</f>
        <v>0</v>
      </c>
      <c r="R148" s="241" t="str">
        <f>IF(OR('Analitika nastave'!AT148:AT149="DA",AND(Q149&gt;=(Q$7/2),Q$7&gt;0)),"DA","NE")</f>
        <v>NE</v>
      </c>
      <c r="S148" s="235">
        <f t="shared" ref="S148" si="138">IF(AND(R148="DA",P148="DA",N148="DA",L148="DA",J148="DA",H148="DA",F148="DA"),E149+G149+I149+K149+M149+O149+Q149,0)</f>
        <v>0</v>
      </c>
      <c r="T148" s="116" t="str">
        <f t="shared" ref="T148" si="139">IF(S148&lt;50, "NE",IF(S148&lt;60,2,IF(S148&lt;75,3,IF(S148&lt;90,4,5))))</f>
        <v>NE</v>
      </c>
    </row>
    <row r="149" spans="1:20" ht="15.75" thickBot="1" x14ac:dyDescent="0.3">
      <c r="A149" s="240"/>
      <c r="B149" s="238"/>
      <c r="C149" s="240"/>
      <c r="D149" s="62" t="str">
        <f>'Analitika nastave'!D149</f>
        <v>P</v>
      </c>
      <c r="E149" s="63" t="str">
        <f>IF('Analitika nastave'!J148="DA",'Analitika nastave'!E149+'Analitika nastave'!F149+'Analitika nastave'!G149+'Analitika nastave'!H149,IF(E$7&gt;0,E$7/E$6*E148,""))</f>
        <v/>
      </c>
      <c r="F149" s="242"/>
      <c r="G149" s="69" t="str">
        <f>IF('Analitika nastave'!P148="DA",'Analitika nastave'!K149+'Analitika nastave'!L149+'Analitika nastave'!M149+'Analitika nastave'!N149,IF(G$7&gt;0,G$7/G$6*G148,""))</f>
        <v/>
      </c>
      <c r="H149" s="242"/>
      <c r="I149" s="69" t="str">
        <f>IF('Analitika nastave'!V148="DA",'Analitika nastave'!Q149+'Analitika nastave'!R149+'Analitika nastave'!S149+'Analitika nastave'!T149,IF(I$7&gt;0,I$7/I$6*I148,""))</f>
        <v/>
      </c>
      <c r="J149" s="242"/>
      <c r="K149" s="69" t="str">
        <f>IF('Analitika nastave'!AB148="DA",'Analitika nastave'!W149+'Analitika nastave'!X149+'Analitika nastave'!Y149+'Analitika nastave'!Z149,IF(K$7&gt;0,K$7/K$6*K148,""))</f>
        <v/>
      </c>
      <c r="L149" s="242"/>
      <c r="M149" s="69" t="str">
        <f>IF('Analitika nastave'!AH148="DA",'Analitika nastave'!AC149+'Analitika nastave'!AD149+'Analitika nastave'!AE149+'Analitika nastave'!AF149,IF(M$7&gt;0,M$7/M$6*M148,""))</f>
        <v/>
      </c>
      <c r="N149" s="242"/>
      <c r="O149" s="69" t="str">
        <f>IF('Analitika nastave'!AN148="DA",'Analitika nastave'!AI149+'Analitika nastave'!AJ149+'Analitika nastave'!AK149+'Analitika nastave'!AL149,IF(O$7&gt;0,O$7/O$6*O148,""))</f>
        <v/>
      </c>
      <c r="P149" s="242"/>
      <c r="Q149" s="69" t="str">
        <f>IF('Analitika nastave'!AT148="DA",'Analitika nastave'!AO149+'Analitika nastave'!AP149+'Analitika nastave'!AQ149+'Analitika nastave'!AR149,IF(Q$7&gt;0,Q$7/Q$6*Q148,""))</f>
        <v/>
      </c>
      <c r="R149" s="242"/>
      <c r="S149" s="236"/>
      <c r="T149" s="117"/>
    </row>
    <row r="150" spans="1:20" x14ac:dyDescent="0.25">
      <c r="A150" s="239">
        <f>'Analitika nastave'!A150</f>
        <v>72</v>
      </c>
      <c r="B150" s="237" t="str">
        <f>'Analitika nastave'!B150</f>
        <v xml:space="preserve"> </v>
      </c>
      <c r="C150" s="239">
        <f>'Analitika nastave'!C150:C151</f>
        <v>0</v>
      </c>
      <c r="D150" s="65" t="str">
        <f>'Analitika nastave'!D150</f>
        <v>B</v>
      </c>
      <c r="E150" s="90">
        <f>IF('Analitika nastave'!J150="DA",'Analitika nastave'!E150+'Analitika nastave'!F150+'Analitika nastave'!G150+'Analitika nastave'!H150,0)</f>
        <v>0</v>
      </c>
      <c r="F150" s="241" t="str">
        <f>IF(OR('Analitika nastave'!J150:J151="DA",AND(E151&gt;=(E$7/2),E$7&gt;0)),"DA","NE")</f>
        <v>NE</v>
      </c>
      <c r="G150" s="90">
        <f>IF('Analitika nastave'!P150="DA",'Analitika nastave'!K150+'Analitika nastave'!L150+'Analitika nastave'!M150+'Analitika nastave'!N150,0)</f>
        <v>0</v>
      </c>
      <c r="H150" s="241" t="str">
        <f>IF(OR('Analitika nastave'!P150:P151="DA",AND(G151&gt;=(G$7/2),G$7&gt;0)),"DA","NE")</f>
        <v>NE</v>
      </c>
      <c r="I150" s="90">
        <f>IF('Analitika nastave'!V150="DA",'Analitika nastave'!Q150+'Analitika nastave'!R150+'Analitika nastave'!S150+'Analitika nastave'!T150,0)</f>
        <v>0</v>
      </c>
      <c r="J150" s="241" t="str">
        <f>IF(OR('Analitika nastave'!V150:V151="DA",AND(I151&gt;=(I$7/2),I$7&gt;0)),"DA","NE")</f>
        <v>NE</v>
      </c>
      <c r="K150" s="90">
        <f>IF('Analitika nastave'!AB150="DA",'Analitika nastave'!W150+'Analitika nastave'!X150+'Analitika nastave'!Y150+'Analitika nastave'!Z150,0)</f>
        <v>0</v>
      </c>
      <c r="L150" s="241" t="str">
        <f>IF(OR('Analitika nastave'!AB150:AB151="DA",AND(K151&gt;=(K$7/2),K$7&gt;0)),"DA","NE")</f>
        <v>NE</v>
      </c>
      <c r="M150" s="90">
        <f>IF('Analitika nastave'!AH150="DA",'Analitika nastave'!AC150+'Analitika nastave'!AD150+'Analitika nastave'!AE150+'Analitika nastave'!AF150,0)</f>
        <v>0</v>
      </c>
      <c r="N150" s="241" t="str">
        <f>IF(OR('Analitika nastave'!AH150:AH151="DA",AND(M151&gt;=(M$7/2),M$7&gt;0)),"DA","NE")</f>
        <v>NE</v>
      </c>
      <c r="O150" s="90">
        <f>IF('Analitika nastave'!AN150="DA",'Analitika nastave'!AI150+'Analitika nastave'!AJ150+'Analitika nastave'!AK150+'Analitika nastave'!AL150,0)</f>
        <v>0</v>
      </c>
      <c r="P150" s="241" t="str">
        <f>IF(OR('Analitika nastave'!AN150:AN151="DA",AND(O151&gt;=(O$7/2),O$7&gt;0)),"DA","NE")</f>
        <v>NE</v>
      </c>
      <c r="Q150" s="90">
        <f>IF('Analitika nastave'!AT150="DA",'Analitika nastave'!AO150+'Analitika nastave'!AP150+'Analitika nastave'!AQ150+'Analitika nastave'!AR150,0)</f>
        <v>0</v>
      </c>
      <c r="R150" s="241" t="str">
        <f>IF(OR('Analitika nastave'!AT150:AT151="DA",AND(Q151&gt;=(Q$7/2),Q$7&gt;0)),"DA","NE")</f>
        <v>NE</v>
      </c>
      <c r="S150" s="235">
        <f t="shared" ref="S150" si="140">IF(AND(R150="DA",P150="DA",N150="DA",L150="DA",J150="DA",H150="DA",F150="DA"),E151+G151+I151+K151+M151+O151+Q151,0)</f>
        <v>0</v>
      </c>
      <c r="T150" s="116" t="str">
        <f t="shared" ref="T150" si="141">IF(S150&lt;50, "NE",IF(S150&lt;60,2,IF(S150&lt;75,3,IF(S150&lt;90,4,5))))</f>
        <v>NE</v>
      </c>
    </row>
    <row r="151" spans="1:20" ht="15.75" thickBot="1" x14ac:dyDescent="0.3">
      <c r="A151" s="240"/>
      <c r="B151" s="238"/>
      <c r="C151" s="240"/>
      <c r="D151" s="62" t="str">
        <f>'Analitika nastave'!D151</f>
        <v>P</v>
      </c>
      <c r="E151" s="63" t="str">
        <f>IF('Analitika nastave'!J150="DA",'Analitika nastave'!E151+'Analitika nastave'!F151+'Analitika nastave'!G151+'Analitika nastave'!H151,IF(E$7&gt;0,E$7/E$6*E150,""))</f>
        <v/>
      </c>
      <c r="F151" s="242"/>
      <c r="G151" s="69" t="str">
        <f>IF('Analitika nastave'!P150="DA",'Analitika nastave'!K151+'Analitika nastave'!L151+'Analitika nastave'!M151+'Analitika nastave'!N151,IF(G$7&gt;0,G$7/G$6*G150,""))</f>
        <v/>
      </c>
      <c r="H151" s="242"/>
      <c r="I151" s="69" t="str">
        <f>IF('Analitika nastave'!V150="DA",'Analitika nastave'!Q151+'Analitika nastave'!R151+'Analitika nastave'!S151+'Analitika nastave'!T151,IF(I$7&gt;0,I$7/I$6*I150,""))</f>
        <v/>
      </c>
      <c r="J151" s="242"/>
      <c r="K151" s="69" t="str">
        <f>IF('Analitika nastave'!AB150="DA",'Analitika nastave'!W151+'Analitika nastave'!X151+'Analitika nastave'!Y151+'Analitika nastave'!Z151,IF(K$7&gt;0,K$7/K$6*K150,""))</f>
        <v/>
      </c>
      <c r="L151" s="242"/>
      <c r="M151" s="69" t="str">
        <f>IF('Analitika nastave'!AH150="DA",'Analitika nastave'!AC151+'Analitika nastave'!AD151+'Analitika nastave'!AE151+'Analitika nastave'!AF151,IF(M$7&gt;0,M$7/M$6*M150,""))</f>
        <v/>
      </c>
      <c r="N151" s="242"/>
      <c r="O151" s="69" t="str">
        <f>IF('Analitika nastave'!AN150="DA",'Analitika nastave'!AI151+'Analitika nastave'!AJ151+'Analitika nastave'!AK151+'Analitika nastave'!AL151,IF(O$7&gt;0,O$7/O$6*O150,""))</f>
        <v/>
      </c>
      <c r="P151" s="242"/>
      <c r="Q151" s="69" t="str">
        <f>IF('Analitika nastave'!AT150="DA",'Analitika nastave'!AO151+'Analitika nastave'!AP151+'Analitika nastave'!AQ151+'Analitika nastave'!AR151,IF(Q$7&gt;0,Q$7/Q$6*Q150,""))</f>
        <v/>
      </c>
      <c r="R151" s="242"/>
      <c r="S151" s="236"/>
      <c r="T151" s="117"/>
    </row>
    <row r="152" spans="1:20" x14ac:dyDescent="0.25">
      <c r="A152" s="239">
        <f>'Analitika nastave'!A152</f>
        <v>73</v>
      </c>
      <c r="B152" s="237" t="str">
        <f>'Analitika nastave'!B152</f>
        <v xml:space="preserve"> </v>
      </c>
      <c r="C152" s="239">
        <f>'Analitika nastave'!C152:C153</f>
        <v>0</v>
      </c>
      <c r="D152" s="65" t="str">
        <f>'Analitika nastave'!D152</f>
        <v>B</v>
      </c>
      <c r="E152" s="90">
        <f>IF('Analitika nastave'!J152="DA",'Analitika nastave'!E152+'Analitika nastave'!F152+'Analitika nastave'!G152+'Analitika nastave'!H152,0)</f>
        <v>0</v>
      </c>
      <c r="F152" s="241" t="str">
        <f>IF(OR('Analitika nastave'!J152:J153="DA",AND(E153&gt;=(E$7/2),E$7&gt;0)),"DA","NE")</f>
        <v>NE</v>
      </c>
      <c r="G152" s="90">
        <f>IF('Analitika nastave'!P152="DA",'Analitika nastave'!K152+'Analitika nastave'!L152+'Analitika nastave'!M152+'Analitika nastave'!N152,0)</f>
        <v>0</v>
      </c>
      <c r="H152" s="241" t="str">
        <f>IF(OR('Analitika nastave'!P152:P153="DA",AND(G153&gt;=(G$7/2),G$7&gt;0)),"DA","NE")</f>
        <v>NE</v>
      </c>
      <c r="I152" s="90">
        <f>IF('Analitika nastave'!V152="DA",'Analitika nastave'!Q152+'Analitika nastave'!R152+'Analitika nastave'!S152+'Analitika nastave'!T152,0)</f>
        <v>0</v>
      </c>
      <c r="J152" s="241" t="str">
        <f>IF(OR('Analitika nastave'!V152:V153="DA",AND(I153&gt;=(I$7/2),I$7&gt;0)),"DA","NE")</f>
        <v>NE</v>
      </c>
      <c r="K152" s="90">
        <f>IF('Analitika nastave'!AB152="DA",'Analitika nastave'!W152+'Analitika nastave'!X152+'Analitika nastave'!Y152+'Analitika nastave'!Z152,0)</f>
        <v>0</v>
      </c>
      <c r="L152" s="241" t="str">
        <f>IF(OR('Analitika nastave'!AB152:AB153="DA",AND(K153&gt;=(K$7/2),K$7&gt;0)),"DA","NE")</f>
        <v>NE</v>
      </c>
      <c r="M152" s="90">
        <f>IF('Analitika nastave'!AH152="DA",'Analitika nastave'!AC152+'Analitika nastave'!AD152+'Analitika nastave'!AE152+'Analitika nastave'!AF152,0)</f>
        <v>0</v>
      </c>
      <c r="N152" s="241" t="str">
        <f>IF(OR('Analitika nastave'!AH152:AH153="DA",AND(M153&gt;=(M$7/2),M$7&gt;0)),"DA","NE")</f>
        <v>NE</v>
      </c>
      <c r="O152" s="90">
        <f>IF('Analitika nastave'!AN152="DA",'Analitika nastave'!AI152+'Analitika nastave'!AJ152+'Analitika nastave'!AK152+'Analitika nastave'!AL152,0)</f>
        <v>0</v>
      </c>
      <c r="P152" s="241" t="str">
        <f>IF(OR('Analitika nastave'!AN152:AN153="DA",AND(O153&gt;=(O$7/2),O$7&gt;0)),"DA","NE")</f>
        <v>NE</v>
      </c>
      <c r="Q152" s="90">
        <f>IF('Analitika nastave'!AT152="DA",'Analitika nastave'!AO152+'Analitika nastave'!AP152+'Analitika nastave'!AQ152+'Analitika nastave'!AR152,0)</f>
        <v>0</v>
      </c>
      <c r="R152" s="241" t="str">
        <f>IF(OR('Analitika nastave'!AT152:AT153="DA",AND(Q153&gt;=(Q$7/2),Q$7&gt;0)),"DA","NE")</f>
        <v>NE</v>
      </c>
      <c r="S152" s="235">
        <f t="shared" ref="S152" si="142">IF(AND(R152="DA",P152="DA",N152="DA",L152="DA",J152="DA",H152="DA",F152="DA"),E153+G153+I153+K153+M153+O153+Q153,0)</f>
        <v>0</v>
      </c>
      <c r="T152" s="116" t="str">
        <f t="shared" ref="T152" si="143">IF(S152&lt;50, "NE",IF(S152&lt;60,2,IF(S152&lt;75,3,IF(S152&lt;90,4,5))))</f>
        <v>NE</v>
      </c>
    </row>
    <row r="153" spans="1:20" ht="15.75" thickBot="1" x14ac:dyDescent="0.3">
      <c r="A153" s="240"/>
      <c r="B153" s="238"/>
      <c r="C153" s="240"/>
      <c r="D153" s="62" t="str">
        <f>'Analitika nastave'!D153</f>
        <v>P</v>
      </c>
      <c r="E153" s="63" t="str">
        <f>IF('Analitika nastave'!J152="DA",'Analitika nastave'!E153+'Analitika nastave'!F153+'Analitika nastave'!G153+'Analitika nastave'!H153,IF(E$7&gt;0,E$7/E$6*E152,""))</f>
        <v/>
      </c>
      <c r="F153" s="242"/>
      <c r="G153" s="69" t="str">
        <f>IF('Analitika nastave'!P152="DA",'Analitika nastave'!K153+'Analitika nastave'!L153+'Analitika nastave'!M153+'Analitika nastave'!N153,IF(G$7&gt;0,G$7/G$6*G152,""))</f>
        <v/>
      </c>
      <c r="H153" s="242"/>
      <c r="I153" s="69" t="str">
        <f>IF('Analitika nastave'!V152="DA",'Analitika nastave'!Q153+'Analitika nastave'!R153+'Analitika nastave'!S153+'Analitika nastave'!T153,IF(I$7&gt;0,I$7/I$6*I152,""))</f>
        <v/>
      </c>
      <c r="J153" s="242"/>
      <c r="K153" s="69" t="str">
        <f>IF('Analitika nastave'!AB152="DA",'Analitika nastave'!W153+'Analitika nastave'!X153+'Analitika nastave'!Y153+'Analitika nastave'!Z153,IF(K$7&gt;0,K$7/K$6*K152,""))</f>
        <v/>
      </c>
      <c r="L153" s="242"/>
      <c r="M153" s="69" t="str">
        <f>IF('Analitika nastave'!AH152="DA",'Analitika nastave'!AC153+'Analitika nastave'!AD153+'Analitika nastave'!AE153+'Analitika nastave'!AF153,IF(M$7&gt;0,M$7/M$6*M152,""))</f>
        <v/>
      </c>
      <c r="N153" s="242"/>
      <c r="O153" s="69" t="str">
        <f>IF('Analitika nastave'!AN152="DA",'Analitika nastave'!AI153+'Analitika nastave'!AJ153+'Analitika nastave'!AK153+'Analitika nastave'!AL153,IF(O$7&gt;0,O$7/O$6*O152,""))</f>
        <v/>
      </c>
      <c r="P153" s="242"/>
      <c r="Q153" s="69" t="str">
        <f>IF('Analitika nastave'!AT152="DA",'Analitika nastave'!AO153+'Analitika nastave'!AP153+'Analitika nastave'!AQ153+'Analitika nastave'!AR153,IF(Q$7&gt;0,Q$7/Q$6*Q152,""))</f>
        <v/>
      </c>
      <c r="R153" s="242"/>
      <c r="S153" s="236"/>
      <c r="T153" s="117"/>
    </row>
    <row r="154" spans="1:20" x14ac:dyDescent="0.25">
      <c r="A154" s="239">
        <f>'Analitika nastave'!A154</f>
        <v>74</v>
      </c>
      <c r="B154" s="237" t="str">
        <f>'Analitika nastave'!B154</f>
        <v xml:space="preserve"> </v>
      </c>
      <c r="C154" s="239">
        <f>'Analitika nastave'!C154:C155</f>
        <v>0</v>
      </c>
      <c r="D154" s="65" t="str">
        <f>'Analitika nastave'!D154</f>
        <v>B</v>
      </c>
      <c r="E154" s="90">
        <f>IF('Analitika nastave'!J154="DA",'Analitika nastave'!E154+'Analitika nastave'!F154+'Analitika nastave'!G154+'Analitika nastave'!H154,0)</f>
        <v>0</v>
      </c>
      <c r="F154" s="241" t="str">
        <f>IF(OR('Analitika nastave'!J154:J155="DA",AND(E155&gt;=(E$7/2),E$7&gt;0)),"DA","NE")</f>
        <v>NE</v>
      </c>
      <c r="G154" s="90">
        <f>IF('Analitika nastave'!P154="DA",'Analitika nastave'!K154+'Analitika nastave'!L154+'Analitika nastave'!M154+'Analitika nastave'!N154,0)</f>
        <v>0</v>
      </c>
      <c r="H154" s="241" t="str">
        <f>IF(OR('Analitika nastave'!P154:P155="DA",AND(G155&gt;=(G$7/2),G$7&gt;0)),"DA","NE")</f>
        <v>NE</v>
      </c>
      <c r="I154" s="90">
        <f>IF('Analitika nastave'!V154="DA",'Analitika nastave'!Q154+'Analitika nastave'!R154+'Analitika nastave'!S154+'Analitika nastave'!T154,0)</f>
        <v>0</v>
      </c>
      <c r="J154" s="241" t="str">
        <f>IF(OR('Analitika nastave'!V154:V155="DA",AND(I155&gt;=(I$7/2),I$7&gt;0)),"DA","NE")</f>
        <v>NE</v>
      </c>
      <c r="K154" s="90">
        <f>IF('Analitika nastave'!AB154="DA",'Analitika nastave'!W154+'Analitika nastave'!X154+'Analitika nastave'!Y154+'Analitika nastave'!Z154,0)</f>
        <v>0</v>
      </c>
      <c r="L154" s="241" t="str">
        <f>IF(OR('Analitika nastave'!AB154:AB155="DA",AND(K155&gt;=(K$7/2),K$7&gt;0)),"DA","NE")</f>
        <v>NE</v>
      </c>
      <c r="M154" s="90">
        <f>IF('Analitika nastave'!AH154="DA",'Analitika nastave'!AC154+'Analitika nastave'!AD154+'Analitika nastave'!AE154+'Analitika nastave'!AF154,0)</f>
        <v>0</v>
      </c>
      <c r="N154" s="241" t="str">
        <f>IF(OR('Analitika nastave'!AH154:AH155="DA",AND(M155&gt;=(M$7/2),M$7&gt;0)),"DA","NE")</f>
        <v>NE</v>
      </c>
      <c r="O154" s="90">
        <f>IF('Analitika nastave'!AN154="DA",'Analitika nastave'!AI154+'Analitika nastave'!AJ154+'Analitika nastave'!AK154+'Analitika nastave'!AL154,0)</f>
        <v>0</v>
      </c>
      <c r="P154" s="241" t="str">
        <f>IF(OR('Analitika nastave'!AN154:AN155="DA",AND(O155&gt;=(O$7/2),O$7&gt;0)),"DA","NE")</f>
        <v>NE</v>
      </c>
      <c r="Q154" s="90">
        <f>IF('Analitika nastave'!AT154="DA",'Analitika nastave'!AO154+'Analitika nastave'!AP154+'Analitika nastave'!AQ154+'Analitika nastave'!AR154,0)</f>
        <v>0</v>
      </c>
      <c r="R154" s="241" t="str">
        <f>IF(OR('Analitika nastave'!AT154:AT155="DA",AND(Q155&gt;=(Q$7/2),Q$7&gt;0)),"DA","NE")</f>
        <v>NE</v>
      </c>
      <c r="S154" s="235">
        <f t="shared" ref="S154" si="144">IF(AND(R154="DA",P154="DA",N154="DA",L154="DA",J154="DA",H154="DA",F154="DA"),E155+G155+I155+K155+M155+O155+Q155,0)</f>
        <v>0</v>
      </c>
      <c r="T154" s="116" t="str">
        <f t="shared" ref="T154" si="145">IF(S154&lt;50, "NE",IF(S154&lt;60,2,IF(S154&lt;75,3,IF(S154&lt;90,4,5))))</f>
        <v>NE</v>
      </c>
    </row>
    <row r="155" spans="1:20" ht="15.75" thickBot="1" x14ac:dyDescent="0.3">
      <c r="A155" s="240"/>
      <c r="B155" s="238"/>
      <c r="C155" s="240"/>
      <c r="D155" s="62" t="str">
        <f>'Analitika nastave'!D155</f>
        <v>P</v>
      </c>
      <c r="E155" s="63" t="str">
        <f>IF('Analitika nastave'!J154="DA",'Analitika nastave'!E155+'Analitika nastave'!F155+'Analitika nastave'!G155+'Analitika nastave'!H155,IF(E$7&gt;0,E$7/E$6*E154,""))</f>
        <v/>
      </c>
      <c r="F155" s="242"/>
      <c r="G155" s="69" t="str">
        <f>IF('Analitika nastave'!P154="DA",'Analitika nastave'!K155+'Analitika nastave'!L155+'Analitika nastave'!M155+'Analitika nastave'!N155,IF(G$7&gt;0,G$7/G$6*G154,""))</f>
        <v/>
      </c>
      <c r="H155" s="242"/>
      <c r="I155" s="69" t="str">
        <f>IF('Analitika nastave'!V154="DA",'Analitika nastave'!Q155+'Analitika nastave'!R155+'Analitika nastave'!S155+'Analitika nastave'!T155,IF(I$7&gt;0,I$7/I$6*I154,""))</f>
        <v/>
      </c>
      <c r="J155" s="242"/>
      <c r="K155" s="69" t="str">
        <f>IF('Analitika nastave'!AB154="DA",'Analitika nastave'!W155+'Analitika nastave'!X155+'Analitika nastave'!Y155+'Analitika nastave'!Z155,IF(K$7&gt;0,K$7/K$6*K154,""))</f>
        <v/>
      </c>
      <c r="L155" s="242"/>
      <c r="M155" s="69" t="str">
        <f>IF('Analitika nastave'!AH154="DA",'Analitika nastave'!AC155+'Analitika nastave'!AD155+'Analitika nastave'!AE155+'Analitika nastave'!AF155,IF(M$7&gt;0,M$7/M$6*M154,""))</f>
        <v/>
      </c>
      <c r="N155" s="242"/>
      <c r="O155" s="69" t="str">
        <f>IF('Analitika nastave'!AN154="DA",'Analitika nastave'!AI155+'Analitika nastave'!AJ155+'Analitika nastave'!AK155+'Analitika nastave'!AL155,IF(O$7&gt;0,O$7/O$6*O154,""))</f>
        <v/>
      </c>
      <c r="P155" s="242"/>
      <c r="Q155" s="69" t="str">
        <f>IF('Analitika nastave'!AT154="DA",'Analitika nastave'!AO155+'Analitika nastave'!AP155+'Analitika nastave'!AQ155+'Analitika nastave'!AR155,IF(Q$7&gt;0,Q$7/Q$6*Q154,""))</f>
        <v/>
      </c>
      <c r="R155" s="242"/>
      <c r="S155" s="236"/>
      <c r="T155" s="117"/>
    </row>
    <row r="156" spans="1:20" x14ac:dyDescent="0.25">
      <c r="A156" s="239">
        <f>'Analitika nastave'!A156</f>
        <v>75</v>
      </c>
      <c r="B156" s="237" t="str">
        <f>'Analitika nastave'!B156</f>
        <v xml:space="preserve"> </v>
      </c>
      <c r="C156" s="239">
        <f>'Analitika nastave'!C156:C157</f>
        <v>0</v>
      </c>
      <c r="D156" s="65" t="str">
        <f>'Analitika nastave'!D156</f>
        <v>B</v>
      </c>
      <c r="E156" s="90">
        <f>IF('Analitika nastave'!J156="DA",'Analitika nastave'!E156+'Analitika nastave'!F156+'Analitika nastave'!G156+'Analitika nastave'!H156,0)</f>
        <v>0</v>
      </c>
      <c r="F156" s="241" t="str">
        <f>IF(OR('Analitika nastave'!J156:J157="DA",AND(E157&gt;=(E$7/2),E$7&gt;0)),"DA","NE")</f>
        <v>NE</v>
      </c>
      <c r="G156" s="90">
        <f>IF('Analitika nastave'!P156="DA",'Analitika nastave'!K156+'Analitika nastave'!L156+'Analitika nastave'!M156+'Analitika nastave'!N156,0)</f>
        <v>0</v>
      </c>
      <c r="H156" s="241" t="str">
        <f>IF(OR('Analitika nastave'!P156:P157="DA",AND(G157&gt;=(G$7/2),G$7&gt;0)),"DA","NE")</f>
        <v>NE</v>
      </c>
      <c r="I156" s="90">
        <f>IF('Analitika nastave'!V156="DA",'Analitika nastave'!Q156+'Analitika nastave'!R156+'Analitika nastave'!S156+'Analitika nastave'!T156,0)</f>
        <v>0</v>
      </c>
      <c r="J156" s="241" t="str">
        <f>IF(OR('Analitika nastave'!V156:V157="DA",AND(I157&gt;=(I$7/2),I$7&gt;0)),"DA","NE")</f>
        <v>NE</v>
      </c>
      <c r="K156" s="90">
        <f>IF('Analitika nastave'!AB156="DA",'Analitika nastave'!W156+'Analitika nastave'!X156+'Analitika nastave'!Y156+'Analitika nastave'!Z156,0)</f>
        <v>0</v>
      </c>
      <c r="L156" s="241" t="str">
        <f>IF(OR('Analitika nastave'!AB156:AB157="DA",AND(K157&gt;=(K$7/2),K$7&gt;0)),"DA","NE")</f>
        <v>NE</v>
      </c>
      <c r="M156" s="90">
        <f>IF('Analitika nastave'!AH156="DA",'Analitika nastave'!AC156+'Analitika nastave'!AD156+'Analitika nastave'!AE156+'Analitika nastave'!AF156,0)</f>
        <v>0</v>
      </c>
      <c r="N156" s="241" t="str">
        <f>IF(OR('Analitika nastave'!AH156:AH157="DA",AND(M157&gt;=(M$7/2),M$7&gt;0)),"DA","NE")</f>
        <v>NE</v>
      </c>
      <c r="O156" s="90">
        <f>IF('Analitika nastave'!AN156="DA",'Analitika nastave'!AI156+'Analitika nastave'!AJ156+'Analitika nastave'!AK156+'Analitika nastave'!AL156,0)</f>
        <v>0</v>
      </c>
      <c r="P156" s="241" t="str">
        <f>IF(OR('Analitika nastave'!AN156:AN157="DA",AND(O157&gt;=(O$7/2),O$7&gt;0)),"DA","NE")</f>
        <v>NE</v>
      </c>
      <c r="Q156" s="90">
        <f>IF('Analitika nastave'!AT156="DA",'Analitika nastave'!AO156+'Analitika nastave'!AP156+'Analitika nastave'!AQ156+'Analitika nastave'!AR156,0)</f>
        <v>0</v>
      </c>
      <c r="R156" s="241" t="str">
        <f>IF(OR('Analitika nastave'!AT156:AT157="DA",AND(Q157&gt;=(Q$7/2),Q$7&gt;0)),"DA","NE")</f>
        <v>NE</v>
      </c>
      <c r="S156" s="235">
        <f t="shared" ref="S156" si="146">IF(AND(R156="DA",P156="DA",N156="DA",L156="DA",J156="DA",H156="DA",F156="DA"),E157+G157+I157+K157+M157+O157+Q157,0)</f>
        <v>0</v>
      </c>
      <c r="T156" s="116" t="str">
        <f t="shared" ref="T156" si="147">IF(S156&lt;50, "NE",IF(S156&lt;60,2,IF(S156&lt;75,3,IF(S156&lt;90,4,5))))</f>
        <v>NE</v>
      </c>
    </row>
    <row r="157" spans="1:20" ht="15.75" thickBot="1" x14ac:dyDescent="0.3">
      <c r="A157" s="240"/>
      <c r="B157" s="238"/>
      <c r="C157" s="240"/>
      <c r="D157" s="62" t="str">
        <f>'Analitika nastave'!D157</f>
        <v>P</v>
      </c>
      <c r="E157" s="63" t="str">
        <f>IF('Analitika nastave'!J156="DA",'Analitika nastave'!E157+'Analitika nastave'!F157+'Analitika nastave'!G157+'Analitika nastave'!H157,IF(E$7&gt;0,E$7/E$6*E156,""))</f>
        <v/>
      </c>
      <c r="F157" s="242"/>
      <c r="G157" s="69" t="str">
        <f>IF('Analitika nastave'!P156="DA",'Analitika nastave'!K157+'Analitika nastave'!L157+'Analitika nastave'!M157+'Analitika nastave'!N157,IF(G$7&gt;0,G$7/G$6*G156,""))</f>
        <v/>
      </c>
      <c r="H157" s="242"/>
      <c r="I157" s="69" t="str">
        <f>IF('Analitika nastave'!V156="DA",'Analitika nastave'!Q157+'Analitika nastave'!R157+'Analitika nastave'!S157+'Analitika nastave'!T157,IF(I$7&gt;0,I$7/I$6*I156,""))</f>
        <v/>
      </c>
      <c r="J157" s="242"/>
      <c r="K157" s="69" t="str">
        <f>IF('Analitika nastave'!AB156="DA",'Analitika nastave'!W157+'Analitika nastave'!X157+'Analitika nastave'!Y157+'Analitika nastave'!Z157,IF(K$7&gt;0,K$7/K$6*K156,""))</f>
        <v/>
      </c>
      <c r="L157" s="242"/>
      <c r="M157" s="69" t="str">
        <f>IF('Analitika nastave'!AH156="DA",'Analitika nastave'!AC157+'Analitika nastave'!AD157+'Analitika nastave'!AE157+'Analitika nastave'!AF157,IF(M$7&gt;0,M$7/M$6*M156,""))</f>
        <v/>
      </c>
      <c r="N157" s="242"/>
      <c r="O157" s="69" t="str">
        <f>IF('Analitika nastave'!AN156="DA",'Analitika nastave'!AI157+'Analitika nastave'!AJ157+'Analitika nastave'!AK157+'Analitika nastave'!AL157,IF(O$7&gt;0,O$7/O$6*O156,""))</f>
        <v/>
      </c>
      <c r="P157" s="242"/>
      <c r="Q157" s="69" t="str">
        <f>IF('Analitika nastave'!AT156="DA",'Analitika nastave'!AO157+'Analitika nastave'!AP157+'Analitika nastave'!AQ157+'Analitika nastave'!AR157,IF(Q$7&gt;0,Q$7/Q$6*Q156,""))</f>
        <v/>
      </c>
      <c r="R157" s="242"/>
      <c r="S157" s="236"/>
      <c r="T157" s="117"/>
    </row>
    <row r="158" spans="1:20" x14ac:dyDescent="0.25">
      <c r="A158" s="239">
        <f>'Analitika nastave'!A158</f>
        <v>76</v>
      </c>
      <c r="B158" s="237" t="str">
        <f>'Analitika nastave'!B158</f>
        <v xml:space="preserve"> </v>
      </c>
      <c r="C158" s="239">
        <f>'Analitika nastave'!C158:C159</f>
        <v>0</v>
      </c>
      <c r="D158" s="65" t="str">
        <f>'Analitika nastave'!D158</f>
        <v>B</v>
      </c>
      <c r="E158" s="90">
        <f>IF('Analitika nastave'!J158="DA",'Analitika nastave'!E158+'Analitika nastave'!F158+'Analitika nastave'!G158+'Analitika nastave'!H158,0)</f>
        <v>0</v>
      </c>
      <c r="F158" s="241" t="str">
        <f>IF(OR('Analitika nastave'!J158:J159="DA",AND(E159&gt;=(E$7/2),E$7&gt;0)),"DA","NE")</f>
        <v>NE</v>
      </c>
      <c r="G158" s="90">
        <f>IF('Analitika nastave'!P158="DA",'Analitika nastave'!K158+'Analitika nastave'!L158+'Analitika nastave'!M158+'Analitika nastave'!N158,0)</f>
        <v>0</v>
      </c>
      <c r="H158" s="241" t="str">
        <f>IF(OR('Analitika nastave'!P158:P159="DA",AND(G159&gt;=(G$7/2),G$7&gt;0)),"DA","NE")</f>
        <v>NE</v>
      </c>
      <c r="I158" s="90">
        <f>IF('Analitika nastave'!V158="DA",'Analitika nastave'!Q158+'Analitika nastave'!R158+'Analitika nastave'!S158+'Analitika nastave'!T158,0)</f>
        <v>0</v>
      </c>
      <c r="J158" s="241" t="str">
        <f>IF(OR('Analitika nastave'!V158:V159="DA",AND(I159&gt;=(I$7/2),I$7&gt;0)),"DA","NE")</f>
        <v>NE</v>
      </c>
      <c r="K158" s="90">
        <f>IF('Analitika nastave'!AB158="DA",'Analitika nastave'!W158+'Analitika nastave'!X158+'Analitika nastave'!Y158+'Analitika nastave'!Z158,0)</f>
        <v>0</v>
      </c>
      <c r="L158" s="241" t="str">
        <f>IF(OR('Analitika nastave'!AB158:AB159="DA",AND(K159&gt;=(K$7/2),K$7&gt;0)),"DA","NE")</f>
        <v>NE</v>
      </c>
      <c r="M158" s="90">
        <f>IF('Analitika nastave'!AH158="DA",'Analitika nastave'!AC158+'Analitika nastave'!AD158+'Analitika nastave'!AE158+'Analitika nastave'!AF158,0)</f>
        <v>0</v>
      </c>
      <c r="N158" s="241" t="str">
        <f>IF(OR('Analitika nastave'!AH158:AH159="DA",AND(M159&gt;=(M$7/2),M$7&gt;0)),"DA","NE")</f>
        <v>NE</v>
      </c>
      <c r="O158" s="90">
        <f>IF('Analitika nastave'!AN158="DA",'Analitika nastave'!AI158+'Analitika nastave'!AJ158+'Analitika nastave'!AK158+'Analitika nastave'!AL158,0)</f>
        <v>0</v>
      </c>
      <c r="P158" s="241" t="str">
        <f>IF(OR('Analitika nastave'!AN158:AN159="DA",AND(O159&gt;=(O$7/2),O$7&gt;0)),"DA","NE")</f>
        <v>NE</v>
      </c>
      <c r="Q158" s="90">
        <f>IF('Analitika nastave'!AT158="DA",'Analitika nastave'!AO158+'Analitika nastave'!AP158+'Analitika nastave'!AQ158+'Analitika nastave'!AR158,0)</f>
        <v>0</v>
      </c>
      <c r="R158" s="241" t="str">
        <f>IF(OR('Analitika nastave'!AT158:AT159="DA",AND(Q159&gt;=(Q$7/2),Q$7&gt;0)),"DA","NE")</f>
        <v>NE</v>
      </c>
      <c r="S158" s="235">
        <f t="shared" ref="S158" si="148">IF(AND(R158="DA",P158="DA",N158="DA",L158="DA",J158="DA",H158="DA",F158="DA"),E159+G159+I159+K159+M159+O159+Q159,0)</f>
        <v>0</v>
      </c>
      <c r="T158" s="116" t="str">
        <f t="shared" ref="T158" si="149">IF(S158&lt;50, "NE",IF(S158&lt;60,2,IF(S158&lt;75,3,IF(S158&lt;90,4,5))))</f>
        <v>NE</v>
      </c>
    </row>
    <row r="159" spans="1:20" ht="15.75" thickBot="1" x14ac:dyDescent="0.3">
      <c r="A159" s="240"/>
      <c r="B159" s="238"/>
      <c r="C159" s="240"/>
      <c r="D159" s="62" t="str">
        <f>'Analitika nastave'!D159</f>
        <v>P</v>
      </c>
      <c r="E159" s="63" t="str">
        <f>IF('Analitika nastave'!J158="DA",'Analitika nastave'!E159+'Analitika nastave'!F159+'Analitika nastave'!G159+'Analitika nastave'!H159,IF(E$7&gt;0,E$7/E$6*E158,""))</f>
        <v/>
      </c>
      <c r="F159" s="242"/>
      <c r="G159" s="69" t="str">
        <f>IF('Analitika nastave'!P158="DA",'Analitika nastave'!K159+'Analitika nastave'!L159+'Analitika nastave'!M159+'Analitika nastave'!N159,IF(G$7&gt;0,G$7/G$6*G158,""))</f>
        <v/>
      </c>
      <c r="H159" s="242"/>
      <c r="I159" s="69" t="str">
        <f>IF('Analitika nastave'!V158="DA",'Analitika nastave'!Q159+'Analitika nastave'!R159+'Analitika nastave'!S159+'Analitika nastave'!T159,IF(I$7&gt;0,I$7/I$6*I158,""))</f>
        <v/>
      </c>
      <c r="J159" s="242"/>
      <c r="K159" s="69" t="str">
        <f>IF('Analitika nastave'!AB158="DA",'Analitika nastave'!W159+'Analitika nastave'!X159+'Analitika nastave'!Y159+'Analitika nastave'!Z159,IF(K$7&gt;0,K$7/K$6*K158,""))</f>
        <v/>
      </c>
      <c r="L159" s="242"/>
      <c r="M159" s="69" t="str">
        <f>IF('Analitika nastave'!AH158="DA",'Analitika nastave'!AC159+'Analitika nastave'!AD159+'Analitika nastave'!AE159+'Analitika nastave'!AF159,IF(M$7&gt;0,M$7/M$6*M158,""))</f>
        <v/>
      </c>
      <c r="N159" s="242"/>
      <c r="O159" s="69" t="str">
        <f>IF('Analitika nastave'!AN158="DA",'Analitika nastave'!AI159+'Analitika nastave'!AJ159+'Analitika nastave'!AK159+'Analitika nastave'!AL159,IF(O$7&gt;0,O$7/O$6*O158,""))</f>
        <v/>
      </c>
      <c r="P159" s="242"/>
      <c r="Q159" s="69" t="str">
        <f>IF('Analitika nastave'!AT158="DA",'Analitika nastave'!AO159+'Analitika nastave'!AP159+'Analitika nastave'!AQ159+'Analitika nastave'!AR159,IF(Q$7&gt;0,Q$7/Q$6*Q158,""))</f>
        <v/>
      </c>
      <c r="R159" s="242"/>
      <c r="S159" s="236"/>
      <c r="T159" s="117"/>
    </row>
    <row r="160" spans="1:20" x14ac:dyDescent="0.25">
      <c r="A160" s="239">
        <f>'Analitika nastave'!A160</f>
        <v>77</v>
      </c>
      <c r="B160" s="237" t="str">
        <f>'Analitika nastave'!B160</f>
        <v xml:space="preserve"> </v>
      </c>
      <c r="C160" s="239">
        <f>'Analitika nastave'!C160:C161</f>
        <v>0</v>
      </c>
      <c r="D160" s="65" t="str">
        <f>'Analitika nastave'!D160</f>
        <v>B</v>
      </c>
      <c r="E160" s="90">
        <f>IF('Analitika nastave'!J160="DA",'Analitika nastave'!E160+'Analitika nastave'!F160+'Analitika nastave'!G160+'Analitika nastave'!H160,0)</f>
        <v>0</v>
      </c>
      <c r="F160" s="241" t="str">
        <f>IF(OR('Analitika nastave'!J160:J161="DA",AND(E161&gt;=(E$7/2),E$7&gt;0)),"DA","NE")</f>
        <v>NE</v>
      </c>
      <c r="G160" s="90">
        <f>IF('Analitika nastave'!P160="DA",'Analitika nastave'!K160+'Analitika nastave'!L160+'Analitika nastave'!M160+'Analitika nastave'!N160,0)</f>
        <v>0</v>
      </c>
      <c r="H160" s="241" t="str">
        <f>IF(OR('Analitika nastave'!P160:P161="DA",AND(G161&gt;=(G$7/2),G$7&gt;0)),"DA","NE")</f>
        <v>NE</v>
      </c>
      <c r="I160" s="90">
        <f>IF('Analitika nastave'!V160="DA",'Analitika nastave'!Q160+'Analitika nastave'!R160+'Analitika nastave'!S160+'Analitika nastave'!T160,0)</f>
        <v>0</v>
      </c>
      <c r="J160" s="241" t="str">
        <f>IF(OR('Analitika nastave'!V160:V161="DA",AND(I161&gt;=(I$7/2),I$7&gt;0)),"DA","NE")</f>
        <v>NE</v>
      </c>
      <c r="K160" s="90">
        <f>IF('Analitika nastave'!AB160="DA",'Analitika nastave'!W160+'Analitika nastave'!X160+'Analitika nastave'!Y160+'Analitika nastave'!Z160,0)</f>
        <v>0</v>
      </c>
      <c r="L160" s="241" t="str">
        <f>IF(OR('Analitika nastave'!AB160:AB161="DA",AND(K161&gt;=(K$7/2),K$7&gt;0)),"DA","NE")</f>
        <v>NE</v>
      </c>
      <c r="M160" s="90">
        <f>IF('Analitika nastave'!AH160="DA",'Analitika nastave'!AC160+'Analitika nastave'!AD160+'Analitika nastave'!AE160+'Analitika nastave'!AF160,0)</f>
        <v>0</v>
      </c>
      <c r="N160" s="241" t="str">
        <f>IF(OR('Analitika nastave'!AH160:AH161="DA",AND(M161&gt;=(M$7/2),M$7&gt;0)),"DA","NE")</f>
        <v>NE</v>
      </c>
      <c r="O160" s="90">
        <f>IF('Analitika nastave'!AN160="DA",'Analitika nastave'!AI160+'Analitika nastave'!AJ160+'Analitika nastave'!AK160+'Analitika nastave'!AL160,0)</f>
        <v>0</v>
      </c>
      <c r="P160" s="241" t="str">
        <f>IF(OR('Analitika nastave'!AN160:AN161="DA",AND(O161&gt;=(O$7/2),O$7&gt;0)),"DA","NE")</f>
        <v>NE</v>
      </c>
      <c r="Q160" s="90">
        <f>IF('Analitika nastave'!AT160="DA",'Analitika nastave'!AO160+'Analitika nastave'!AP160+'Analitika nastave'!AQ160+'Analitika nastave'!AR160,0)</f>
        <v>0</v>
      </c>
      <c r="R160" s="241" t="str">
        <f>IF(OR('Analitika nastave'!AT160:AT161="DA",AND(Q161&gt;=(Q$7/2),Q$7&gt;0)),"DA","NE")</f>
        <v>NE</v>
      </c>
      <c r="S160" s="235">
        <f t="shared" ref="S160" si="150">IF(AND(R160="DA",P160="DA",N160="DA",L160="DA",J160="DA",H160="DA",F160="DA"),E161+G161+I161+K161+M161+O161+Q161,0)</f>
        <v>0</v>
      </c>
      <c r="T160" s="116" t="str">
        <f t="shared" ref="T160" si="151">IF(S160&lt;50, "NE",IF(S160&lt;60,2,IF(S160&lt;75,3,IF(S160&lt;90,4,5))))</f>
        <v>NE</v>
      </c>
    </row>
    <row r="161" spans="1:20" ht="15.75" thickBot="1" x14ac:dyDescent="0.3">
      <c r="A161" s="240"/>
      <c r="B161" s="238"/>
      <c r="C161" s="240"/>
      <c r="D161" s="62" t="str">
        <f>'Analitika nastave'!D161</f>
        <v>P</v>
      </c>
      <c r="E161" s="63" t="str">
        <f>IF('Analitika nastave'!J160="DA",'Analitika nastave'!E161+'Analitika nastave'!F161+'Analitika nastave'!G161+'Analitika nastave'!H161,IF(E$7&gt;0,E$7/E$6*E160,""))</f>
        <v/>
      </c>
      <c r="F161" s="242"/>
      <c r="G161" s="69" t="str">
        <f>IF('Analitika nastave'!P160="DA",'Analitika nastave'!K161+'Analitika nastave'!L161+'Analitika nastave'!M161+'Analitika nastave'!N161,IF(G$7&gt;0,G$7/G$6*G160,""))</f>
        <v/>
      </c>
      <c r="H161" s="242"/>
      <c r="I161" s="69" t="str">
        <f>IF('Analitika nastave'!V160="DA",'Analitika nastave'!Q161+'Analitika nastave'!R161+'Analitika nastave'!S161+'Analitika nastave'!T161,IF(I$7&gt;0,I$7/I$6*I160,""))</f>
        <v/>
      </c>
      <c r="J161" s="242"/>
      <c r="K161" s="69" t="str">
        <f>IF('Analitika nastave'!AB160="DA",'Analitika nastave'!W161+'Analitika nastave'!X161+'Analitika nastave'!Y161+'Analitika nastave'!Z161,IF(K$7&gt;0,K$7/K$6*K160,""))</f>
        <v/>
      </c>
      <c r="L161" s="242"/>
      <c r="M161" s="69" t="str">
        <f>IF('Analitika nastave'!AH160="DA",'Analitika nastave'!AC161+'Analitika nastave'!AD161+'Analitika nastave'!AE161+'Analitika nastave'!AF161,IF(M$7&gt;0,M$7/M$6*M160,""))</f>
        <v/>
      </c>
      <c r="N161" s="242"/>
      <c r="O161" s="69" t="str">
        <f>IF('Analitika nastave'!AN160="DA",'Analitika nastave'!AI161+'Analitika nastave'!AJ161+'Analitika nastave'!AK161+'Analitika nastave'!AL161,IF(O$7&gt;0,O$7/O$6*O160,""))</f>
        <v/>
      </c>
      <c r="P161" s="242"/>
      <c r="Q161" s="69" t="str">
        <f>IF('Analitika nastave'!AT160="DA",'Analitika nastave'!AO161+'Analitika nastave'!AP161+'Analitika nastave'!AQ161+'Analitika nastave'!AR161,IF(Q$7&gt;0,Q$7/Q$6*Q160,""))</f>
        <v/>
      </c>
      <c r="R161" s="242"/>
      <c r="S161" s="236"/>
      <c r="T161" s="117"/>
    </row>
    <row r="162" spans="1:20" x14ac:dyDescent="0.25">
      <c r="A162" s="239">
        <f>'Analitika nastave'!A162</f>
        <v>78</v>
      </c>
      <c r="B162" s="237" t="str">
        <f>'Analitika nastave'!B162</f>
        <v xml:space="preserve"> </v>
      </c>
      <c r="C162" s="239">
        <f>'Analitika nastave'!C162:C163</f>
        <v>0</v>
      </c>
      <c r="D162" s="65" t="str">
        <f>'Analitika nastave'!D162</f>
        <v>B</v>
      </c>
      <c r="E162" s="90">
        <f>IF('Analitika nastave'!J162="DA",'Analitika nastave'!E162+'Analitika nastave'!F162+'Analitika nastave'!G162+'Analitika nastave'!H162,0)</f>
        <v>0</v>
      </c>
      <c r="F162" s="241" t="str">
        <f>IF(OR('Analitika nastave'!J162:J163="DA",AND(E163&gt;=(E$7/2),E$7&gt;0)),"DA","NE")</f>
        <v>NE</v>
      </c>
      <c r="G162" s="90">
        <f>IF('Analitika nastave'!P162="DA",'Analitika nastave'!K162+'Analitika nastave'!L162+'Analitika nastave'!M162+'Analitika nastave'!N162,0)</f>
        <v>0</v>
      </c>
      <c r="H162" s="241" t="str">
        <f>IF(OR('Analitika nastave'!P162:P163="DA",AND(G163&gt;=(G$7/2),G$7&gt;0)),"DA","NE")</f>
        <v>NE</v>
      </c>
      <c r="I162" s="90">
        <f>IF('Analitika nastave'!V162="DA",'Analitika nastave'!Q162+'Analitika nastave'!R162+'Analitika nastave'!S162+'Analitika nastave'!T162,0)</f>
        <v>0</v>
      </c>
      <c r="J162" s="241" t="str">
        <f>IF(OR('Analitika nastave'!V162:V163="DA",AND(I163&gt;=(I$7/2),I$7&gt;0)),"DA","NE")</f>
        <v>NE</v>
      </c>
      <c r="K162" s="90">
        <f>IF('Analitika nastave'!AB162="DA",'Analitika nastave'!W162+'Analitika nastave'!X162+'Analitika nastave'!Y162+'Analitika nastave'!Z162,0)</f>
        <v>0</v>
      </c>
      <c r="L162" s="241" t="str">
        <f>IF(OR('Analitika nastave'!AB162:AB163="DA",AND(K163&gt;=(K$7/2),K$7&gt;0)),"DA","NE")</f>
        <v>NE</v>
      </c>
      <c r="M162" s="90">
        <f>IF('Analitika nastave'!AH162="DA",'Analitika nastave'!AC162+'Analitika nastave'!AD162+'Analitika nastave'!AE162+'Analitika nastave'!AF162,0)</f>
        <v>0</v>
      </c>
      <c r="N162" s="241" t="str">
        <f>IF(OR('Analitika nastave'!AH162:AH163="DA",AND(M163&gt;=(M$7/2),M$7&gt;0)),"DA","NE")</f>
        <v>NE</v>
      </c>
      <c r="O162" s="90">
        <f>IF('Analitika nastave'!AN162="DA",'Analitika nastave'!AI162+'Analitika nastave'!AJ162+'Analitika nastave'!AK162+'Analitika nastave'!AL162,0)</f>
        <v>0</v>
      </c>
      <c r="P162" s="241" t="str">
        <f>IF(OR('Analitika nastave'!AN162:AN163="DA",AND(O163&gt;=(O$7/2),O$7&gt;0)),"DA","NE")</f>
        <v>NE</v>
      </c>
      <c r="Q162" s="90">
        <f>IF('Analitika nastave'!AT162="DA",'Analitika nastave'!AO162+'Analitika nastave'!AP162+'Analitika nastave'!AQ162+'Analitika nastave'!AR162,0)</f>
        <v>0</v>
      </c>
      <c r="R162" s="241" t="str">
        <f>IF(OR('Analitika nastave'!AT162:AT163="DA",AND(Q163&gt;=(Q$7/2),Q$7&gt;0)),"DA","NE")</f>
        <v>NE</v>
      </c>
      <c r="S162" s="235">
        <f t="shared" ref="S162" si="152">IF(AND(R162="DA",P162="DA",N162="DA",L162="DA",J162="DA",H162="DA",F162="DA"),E163+G163+I163+K163+M163+O163+Q163,0)</f>
        <v>0</v>
      </c>
      <c r="T162" s="116" t="str">
        <f t="shared" ref="T162" si="153">IF(S162&lt;50, "NE",IF(S162&lt;60,2,IF(S162&lt;75,3,IF(S162&lt;90,4,5))))</f>
        <v>NE</v>
      </c>
    </row>
    <row r="163" spans="1:20" ht="15.75" thickBot="1" x14ac:dyDescent="0.3">
      <c r="A163" s="240"/>
      <c r="B163" s="238"/>
      <c r="C163" s="240"/>
      <c r="D163" s="62" t="str">
        <f>'Analitika nastave'!D163</f>
        <v>P</v>
      </c>
      <c r="E163" s="63" t="str">
        <f>IF('Analitika nastave'!J162="DA",'Analitika nastave'!E163+'Analitika nastave'!F163+'Analitika nastave'!G163+'Analitika nastave'!H163,IF(E$7&gt;0,E$7/E$6*E162,""))</f>
        <v/>
      </c>
      <c r="F163" s="242"/>
      <c r="G163" s="69" t="str">
        <f>IF('Analitika nastave'!P162="DA",'Analitika nastave'!K163+'Analitika nastave'!L163+'Analitika nastave'!M163+'Analitika nastave'!N163,IF(G$7&gt;0,G$7/G$6*G162,""))</f>
        <v/>
      </c>
      <c r="H163" s="242"/>
      <c r="I163" s="69" t="str">
        <f>IF('Analitika nastave'!V162="DA",'Analitika nastave'!Q163+'Analitika nastave'!R163+'Analitika nastave'!S163+'Analitika nastave'!T163,IF(I$7&gt;0,I$7/I$6*I162,""))</f>
        <v/>
      </c>
      <c r="J163" s="242"/>
      <c r="K163" s="69" t="str">
        <f>IF('Analitika nastave'!AB162="DA",'Analitika nastave'!W163+'Analitika nastave'!X163+'Analitika nastave'!Y163+'Analitika nastave'!Z163,IF(K$7&gt;0,K$7/K$6*K162,""))</f>
        <v/>
      </c>
      <c r="L163" s="242"/>
      <c r="M163" s="69" t="str">
        <f>IF('Analitika nastave'!AH162="DA",'Analitika nastave'!AC163+'Analitika nastave'!AD163+'Analitika nastave'!AE163+'Analitika nastave'!AF163,IF(M$7&gt;0,M$7/M$6*M162,""))</f>
        <v/>
      </c>
      <c r="N163" s="242"/>
      <c r="O163" s="69" t="str">
        <f>IF('Analitika nastave'!AN162="DA",'Analitika nastave'!AI163+'Analitika nastave'!AJ163+'Analitika nastave'!AK163+'Analitika nastave'!AL163,IF(O$7&gt;0,O$7/O$6*O162,""))</f>
        <v/>
      </c>
      <c r="P163" s="242"/>
      <c r="Q163" s="69" t="str">
        <f>IF('Analitika nastave'!AT162="DA",'Analitika nastave'!AO163+'Analitika nastave'!AP163+'Analitika nastave'!AQ163+'Analitika nastave'!AR163,IF(Q$7&gt;0,Q$7/Q$6*Q162,""))</f>
        <v/>
      </c>
      <c r="R163" s="242"/>
      <c r="S163" s="236"/>
      <c r="T163" s="117"/>
    </row>
    <row r="164" spans="1:20" x14ac:dyDescent="0.25">
      <c r="A164" s="239">
        <f>'Analitika nastave'!A164</f>
        <v>79</v>
      </c>
      <c r="B164" s="237" t="str">
        <f>'Analitika nastave'!B164</f>
        <v xml:space="preserve"> </v>
      </c>
      <c r="C164" s="239">
        <f>'Analitika nastave'!C164:C165</f>
        <v>0</v>
      </c>
      <c r="D164" s="65" t="str">
        <f>'Analitika nastave'!D164</f>
        <v>B</v>
      </c>
      <c r="E164" s="90">
        <f>IF('Analitika nastave'!J164="DA",'Analitika nastave'!E164+'Analitika nastave'!F164+'Analitika nastave'!G164+'Analitika nastave'!H164,0)</f>
        <v>0</v>
      </c>
      <c r="F164" s="241" t="str">
        <f>IF(OR('Analitika nastave'!J164:J165="DA",AND(E165&gt;=(E$7/2),E$7&gt;0)),"DA","NE")</f>
        <v>NE</v>
      </c>
      <c r="G164" s="90">
        <f>IF('Analitika nastave'!P164="DA",'Analitika nastave'!K164+'Analitika nastave'!L164+'Analitika nastave'!M164+'Analitika nastave'!N164,0)</f>
        <v>0</v>
      </c>
      <c r="H164" s="241" t="str">
        <f>IF(OR('Analitika nastave'!P164:P165="DA",AND(G165&gt;=(G$7/2),G$7&gt;0)),"DA","NE")</f>
        <v>NE</v>
      </c>
      <c r="I164" s="90">
        <f>IF('Analitika nastave'!V164="DA",'Analitika nastave'!Q164+'Analitika nastave'!R164+'Analitika nastave'!S164+'Analitika nastave'!T164,0)</f>
        <v>0</v>
      </c>
      <c r="J164" s="241" t="str">
        <f>IF(OR('Analitika nastave'!V164:V165="DA",AND(I165&gt;=(I$7/2),I$7&gt;0)),"DA","NE")</f>
        <v>NE</v>
      </c>
      <c r="K164" s="90">
        <f>IF('Analitika nastave'!AB164="DA",'Analitika nastave'!W164+'Analitika nastave'!X164+'Analitika nastave'!Y164+'Analitika nastave'!Z164,0)</f>
        <v>0</v>
      </c>
      <c r="L164" s="241" t="str">
        <f>IF(OR('Analitika nastave'!AB164:AB165="DA",AND(K165&gt;=(K$7/2),K$7&gt;0)),"DA","NE")</f>
        <v>NE</v>
      </c>
      <c r="M164" s="90">
        <f>IF('Analitika nastave'!AH164="DA",'Analitika nastave'!AC164+'Analitika nastave'!AD164+'Analitika nastave'!AE164+'Analitika nastave'!AF164,0)</f>
        <v>0</v>
      </c>
      <c r="N164" s="241" t="str">
        <f>IF(OR('Analitika nastave'!AH164:AH165="DA",AND(M165&gt;=(M$7/2),M$7&gt;0)),"DA","NE")</f>
        <v>NE</v>
      </c>
      <c r="O164" s="90">
        <f>IF('Analitika nastave'!AN164="DA",'Analitika nastave'!AI164+'Analitika nastave'!AJ164+'Analitika nastave'!AK164+'Analitika nastave'!AL164,0)</f>
        <v>0</v>
      </c>
      <c r="P164" s="241" t="str">
        <f>IF(OR('Analitika nastave'!AN164:AN165="DA",AND(O165&gt;=(O$7/2),O$7&gt;0)),"DA","NE")</f>
        <v>NE</v>
      </c>
      <c r="Q164" s="90">
        <f>IF('Analitika nastave'!AT164="DA",'Analitika nastave'!AO164+'Analitika nastave'!AP164+'Analitika nastave'!AQ164+'Analitika nastave'!AR164,0)</f>
        <v>0</v>
      </c>
      <c r="R164" s="241" t="str">
        <f>IF(OR('Analitika nastave'!AT164:AT165="DA",AND(Q165&gt;=(Q$7/2),Q$7&gt;0)),"DA","NE")</f>
        <v>NE</v>
      </c>
      <c r="S164" s="235">
        <f t="shared" ref="S164" si="154">IF(AND(R164="DA",P164="DA",N164="DA",L164="DA",J164="DA",H164="DA",F164="DA"),E165+G165+I165+K165+M165+O165+Q165,0)</f>
        <v>0</v>
      </c>
      <c r="T164" s="116" t="str">
        <f t="shared" ref="T164" si="155">IF(S164&lt;50, "NE",IF(S164&lt;60,2,IF(S164&lt;75,3,IF(S164&lt;90,4,5))))</f>
        <v>NE</v>
      </c>
    </row>
    <row r="165" spans="1:20" ht="15.75" thickBot="1" x14ac:dyDescent="0.3">
      <c r="A165" s="240"/>
      <c r="B165" s="238"/>
      <c r="C165" s="240"/>
      <c r="D165" s="62" t="str">
        <f>'Analitika nastave'!D165</f>
        <v>P</v>
      </c>
      <c r="E165" s="63" t="str">
        <f>IF('Analitika nastave'!J164="DA",'Analitika nastave'!E165+'Analitika nastave'!F165+'Analitika nastave'!G165+'Analitika nastave'!H165,IF(E$7&gt;0,E$7/E$6*E164,""))</f>
        <v/>
      </c>
      <c r="F165" s="242"/>
      <c r="G165" s="69" t="str">
        <f>IF('Analitika nastave'!P164="DA",'Analitika nastave'!K165+'Analitika nastave'!L165+'Analitika nastave'!M165+'Analitika nastave'!N165,IF(G$7&gt;0,G$7/G$6*G164,""))</f>
        <v/>
      </c>
      <c r="H165" s="242"/>
      <c r="I165" s="69" t="str">
        <f>IF('Analitika nastave'!V164="DA",'Analitika nastave'!Q165+'Analitika nastave'!R165+'Analitika nastave'!S165+'Analitika nastave'!T165,IF(I$7&gt;0,I$7/I$6*I164,""))</f>
        <v/>
      </c>
      <c r="J165" s="242"/>
      <c r="K165" s="69" t="str">
        <f>IF('Analitika nastave'!AB164="DA",'Analitika nastave'!W165+'Analitika nastave'!X165+'Analitika nastave'!Y165+'Analitika nastave'!Z165,IF(K$7&gt;0,K$7/K$6*K164,""))</f>
        <v/>
      </c>
      <c r="L165" s="242"/>
      <c r="M165" s="69" t="str">
        <f>IF('Analitika nastave'!AH164="DA",'Analitika nastave'!AC165+'Analitika nastave'!AD165+'Analitika nastave'!AE165+'Analitika nastave'!AF165,IF(M$7&gt;0,M$7/M$6*M164,""))</f>
        <v/>
      </c>
      <c r="N165" s="242"/>
      <c r="O165" s="69" t="str">
        <f>IF('Analitika nastave'!AN164="DA",'Analitika nastave'!AI165+'Analitika nastave'!AJ165+'Analitika nastave'!AK165+'Analitika nastave'!AL165,IF(O$7&gt;0,O$7/O$6*O164,""))</f>
        <v/>
      </c>
      <c r="P165" s="242"/>
      <c r="Q165" s="69" t="str">
        <f>IF('Analitika nastave'!AT164="DA",'Analitika nastave'!AO165+'Analitika nastave'!AP165+'Analitika nastave'!AQ165+'Analitika nastave'!AR165,IF(Q$7&gt;0,Q$7/Q$6*Q164,""))</f>
        <v/>
      </c>
      <c r="R165" s="242"/>
      <c r="S165" s="236"/>
      <c r="T165" s="117"/>
    </row>
    <row r="166" spans="1:20" x14ac:dyDescent="0.25">
      <c r="A166" s="239">
        <f>'Analitika nastave'!A166</f>
        <v>80</v>
      </c>
      <c r="B166" s="237" t="str">
        <f>'Analitika nastave'!B166</f>
        <v xml:space="preserve"> </v>
      </c>
      <c r="C166" s="239">
        <f>'Analitika nastave'!C166:C167</f>
        <v>0</v>
      </c>
      <c r="D166" s="65" t="str">
        <f>'Analitika nastave'!D166</f>
        <v>B</v>
      </c>
      <c r="E166" s="90">
        <f>IF('Analitika nastave'!J166="DA",'Analitika nastave'!E166+'Analitika nastave'!F166+'Analitika nastave'!G166+'Analitika nastave'!H166,0)</f>
        <v>0</v>
      </c>
      <c r="F166" s="241" t="str">
        <f>IF(OR('Analitika nastave'!J166:J167="DA",AND(E167&gt;=(E$7/2),E$7&gt;0)),"DA","NE")</f>
        <v>NE</v>
      </c>
      <c r="G166" s="90">
        <f>IF('Analitika nastave'!P166="DA",'Analitika nastave'!K166+'Analitika nastave'!L166+'Analitika nastave'!M166+'Analitika nastave'!N166,0)</f>
        <v>0</v>
      </c>
      <c r="H166" s="241" t="str">
        <f>IF(OR('Analitika nastave'!P166:P167="DA",AND(G167&gt;=(G$7/2),G$7&gt;0)),"DA","NE")</f>
        <v>NE</v>
      </c>
      <c r="I166" s="90">
        <f>IF('Analitika nastave'!V166="DA",'Analitika nastave'!Q166+'Analitika nastave'!R166+'Analitika nastave'!S166+'Analitika nastave'!T166,0)</f>
        <v>0</v>
      </c>
      <c r="J166" s="241" t="str">
        <f>IF(OR('Analitika nastave'!V166:V167="DA",AND(I167&gt;=(I$7/2),I$7&gt;0)),"DA","NE")</f>
        <v>NE</v>
      </c>
      <c r="K166" s="90">
        <f>IF('Analitika nastave'!AB166="DA",'Analitika nastave'!W166+'Analitika nastave'!X166+'Analitika nastave'!Y166+'Analitika nastave'!Z166,0)</f>
        <v>0</v>
      </c>
      <c r="L166" s="241" t="str">
        <f>IF(OR('Analitika nastave'!AB166:AB167="DA",AND(K167&gt;=(K$7/2),K$7&gt;0)),"DA","NE")</f>
        <v>NE</v>
      </c>
      <c r="M166" s="90">
        <f>IF('Analitika nastave'!AH166="DA",'Analitika nastave'!AC166+'Analitika nastave'!AD166+'Analitika nastave'!AE166+'Analitika nastave'!AF166,0)</f>
        <v>0</v>
      </c>
      <c r="N166" s="241" t="str">
        <f>IF(OR('Analitika nastave'!AH166:AH167="DA",AND(M167&gt;=(M$7/2),M$7&gt;0)),"DA","NE")</f>
        <v>NE</v>
      </c>
      <c r="O166" s="90">
        <f>IF('Analitika nastave'!AN166="DA",'Analitika nastave'!AI166+'Analitika nastave'!AJ166+'Analitika nastave'!AK166+'Analitika nastave'!AL166,0)</f>
        <v>0</v>
      </c>
      <c r="P166" s="241" t="str">
        <f>IF(OR('Analitika nastave'!AN166:AN167="DA",AND(O167&gt;=(O$7/2),O$7&gt;0)),"DA","NE")</f>
        <v>NE</v>
      </c>
      <c r="Q166" s="90">
        <f>IF('Analitika nastave'!AT166="DA",'Analitika nastave'!AO166+'Analitika nastave'!AP166+'Analitika nastave'!AQ166+'Analitika nastave'!AR166,0)</f>
        <v>0</v>
      </c>
      <c r="R166" s="241" t="str">
        <f>IF(OR('Analitika nastave'!AT166:AT167="DA",AND(Q167&gt;=(Q$7/2),Q$7&gt;0)),"DA","NE")</f>
        <v>NE</v>
      </c>
      <c r="S166" s="235">
        <f t="shared" ref="S166" si="156">IF(AND(R166="DA",P166="DA",N166="DA",L166="DA",J166="DA",H166="DA",F166="DA"),E167+G167+I167+K167+M167+O167+Q167,0)</f>
        <v>0</v>
      </c>
      <c r="T166" s="116" t="str">
        <f t="shared" ref="T166" si="157">IF(S166&lt;50, "NE",IF(S166&lt;60,2,IF(S166&lt;75,3,IF(S166&lt;90,4,5))))</f>
        <v>NE</v>
      </c>
    </row>
    <row r="167" spans="1:20" ht="15.75" thickBot="1" x14ac:dyDescent="0.3">
      <c r="A167" s="240"/>
      <c r="B167" s="238"/>
      <c r="C167" s="240"/>
      <c r="D167" s="62" t="str">
        <f>'Analitika nastave'!D167</f>
        <v>P</v>
      </c>
      <c r="E167" s="63" t="str">
        <f>IF('Analitika nastave'!J166="DA",'Analitika nastave'!E167+'Analitika nastave'!F167+'Analitika nastave'!G167+'Analitika nastave'!H167,IF(E$7&gt;0,E$7/E$6*E166,""))</f>
        <v/>
      </c>
      <c r="F167" s="242"/>
      <c r="G167" s="69" t="str">
        <f>IF('Analitika nastave'!P166="DA",'Analitika nastave'!K167+'Analitika nastave'!L167+'Analitika nastave'!M167+'Analitika nastave'!N167,IF(G$7&gt;0,G$7/G$6*G166,""))</f>
        <v/>
      </c>
      <c r="H167" s="242"/>
      <c r="I167" s="69" t="str">
        <f>IF('Analitika nastave'!V166="DA",'Analitika nastave'!Q167+'Analitika nastave'!R167+'Analitika nastave'!S167+'Analitika nastave'!T167,IF(I$7&gt;0,I$7/I$6*I166,""))</f>
        <v/>
      </c>
      <c r="J167" s="242"/>
      <c r="K167" s="69" t="str">
        <f>IF('Analitika nastave'!AB166="DA",'Analitika nastave'!W167+'Analitika nastave'!X167+'Analitika nastave'!Y167+'Analitika nastave'!Z167,IF(K$7&gt;0,K$7/K$6*K166,""))</f>
        <v/>
      </c>
      <c r="L167" s="242"/>
      <c r="M167" s="69" t="str">
        <f>IF('Analitika nastave'!AH166="DA",'Analitika nastave'!AC167+'Analitika nastave'!AD167+'Analitika nastave'!AE167+'Analitika nastave'!AF167,IF(M$7&gt;0,M$7/M$6*M166,""))</f>
        <v/>
      </c>
      <c r="N167" s="242"/>
      <c r="O167" s="69" t="str">
        <f>IF('Analitika nastave'!AN166="DA",'Analitika nastave'!AI167+'Analitika nastave'!AJ167+'Analitika nastave'!AK167+'Analitika nastave'!AL167,IF(O$7&gt;0,O$7/O$6*O166,""))</f>
        <v/>
      </c>
      <c r="P167" s="242"/>
      <c r="Q167" s="69" t="str">
        <f>IF('Analitika nastave'!AT166="DA",'Analitika nastave'!AO167+'Analitika nastave'!AP167+'Analitika nastave'!AQ167+'Analitika nastave'!AR167,IF(Q$7&gt;0,Q$7/Q$6*Q166,""))</f>
        <v/>
      </c>
      <c r="R167" s="242"/>
      <c r="S167" s="236"/>
      <c r="T167" s="117"/>
    </row>
    <row r="168" spans="1:20" x14ac:dyDescent="0.25">
      <c r="A168" s="239">
        <f>'Analitika nastave'!A168</f>
        <v>81</v>
      </c>
      <c r="B168" s="237" t="str">
        <f>'Analitika nastave'!B168</f>
        <v xml:space="preserve"> </v>
      </c>
      <c r="C168" s="239">
        <f>'Analitika nastave'!C168:C169</f>
        <v>0</v>
      </c>
      <c r="D168" s="65" t="str">
        <f>'Analitika nastave'!D168</f>
        <v>B</v>
      </c>
      <c r="E168" s="90">
        <f>IF('Analitika nastave'!J168="DA",'Analitika nastave'!E168+'Analitika nastave'!F168+'Analitika nastave'!G168+'Analitika nastave'!H168,0)</f>
        <v>0</v>
      </c>
      <c r="F168" s="241" t="str">
        <f>IF(OR('Analitika nastave'!J168:J169="DA",AND(E169&gt;=(E$7/2),E$7&gt;0)),"DA","NE")</f>
        <v>NE</v>
      </c>
      <c r="G168" s="90">
        <f>IF('Analitika nastave'!P168="DA",'Analitika nastave'!K168+'Analitika nastave'!L168+'Analitika nastave'!M168+'Analitika nastave'!N168,0)</f>
        <v>0</v>
      </c>
      <c r="H168" s="241" t="str">
        <f>IF(OR('Analitika nastave'!P168:P169="DA",AND(G169&gt;=(G$7/2),G$7&gt;0)),"DA","NE")</f>
        <v>NE</v>
      </c>
      <c r="I168" s="90">
        <f>IF('Analitika nastave'!V168="DA",'Analitika nastave'!Q168+'Analitika nastave'!R168+'Analitika nastave'!S168+'Analitika nastave'!T168,0)</f>
        <v>0</v>
      </c>
      <c r="J168" s="241" t="str">
        <f>IF(OR('Analitika nastave'!V168:V169="DA",AND(I169&gt;=(I$7/2),I$7&gt;0)),"DA","NE")</f>
        <v>NE</v>
      </c>
      <c r="K168" s="90">
        <f>IF('Analitika nastave'!AB168="DA",'Analitika nastave'!W168+'Analitika nastave'!X168+'Analitika nastave'!Y168+'Analitika nastave'!Z168,0)</f>
        <v>0</v>
      </c>
      <c r="L168" s="241" t="str">
        <f>IF(OR('Analitika nastave'!AB168:AB169="DA",AND(K169&gt;=(K$7/2),K$7&gt;0)),"DA","NE")</f>
        <v>NE</v>
      </c>
      <c r="M168" s="90">
        <f>IF('Analitika nastave'!AH168="DA",'Analitika nastave'!AC168+'Analitika nastave'!AD168+'Analitika nastave'!AE168+'Analitika nastave'!AF168,0)</f>
        <v>0</v>
      </c>
      <c r="N168" s="241" t="str">
        <f>IF(OR('Analitika nastave'!AH168:AH169="DA",AND(M169&gt;=(M$7/2),M$7&gt;0)),"DA","NE")</f>
        <v>NE</v>
      </c>
      <c r="O168" s="90">
        <f>IF('Analitika nastave'!AN168="DA",'Analitika nastave'!AI168+'Analitika nastave'!AJ168+'Analitika nastave'!AK168+'Analitika nastave'!AL168,0)</f>
        <v>0</v>
      </c>
      <c r="P168" s="241" t="str">
        <f>IF(OR('Analitika nastave'!AN168:AN169="DA",AND(O169&gt;=(O$7/2),O$7&gt;0)),"DA","NE")</f>
        <v>NE</v>
      </c>
      <c r="Q168" s="90">
        <f>IF('Analitika nastave'!AT168="DA",'Analitika nastave'!AO168+'Analitika nastave'!AP168+'Analitika nastave'!AQ168+'Analitika nastave'!AR168,0)</f>
        <v>0</v>
      </c>
      <c r="R168" s="241" t="str">
        <f>IF(OR('Analitika nastave'!AT168:AT169="DA",AND(Q169&gt;=(Q$7/2),Q$7&gt;0)),"DA","NE")</f>
        <v>NE</v>
      </c>
      <c r="S168" s="235">
        <f t="shared" ref="S168" si="158">IF(AND(R168="DA",P168="DA",N168="DA",L168="DA",J168="DA",H168="DA",F168="DA"),E169+G169+I169+K169+M169+O169+Q169,0)</f>
        <v>0</v>
      </c>
      <c r="T168" s="116" t="str">
        <f t="shared" ref="T168" si="159">IF(S168&lt;50, "NE",IF(S168&lt;60,2,IF(S168&lt;75,3,IF(S168&lt;90,4,5))))</f>
        <v>NE</v>
      </c>
    </row>
    <row r="169" spans="1:20" ht="15.75" thickBot="1" x14ac:dyDescent="0.3">
      <c r="A169" s="240"/>
      <c r="B169" s="238"/>
      <c r="C169" s="240"/>
      <c r="D169" s="62" t="str">
        <f>'Analitika nastave'!D169</f>
        <v>P</v>
      </c>
      <c r="E169" s="63" t="str">
        <f>IF('Analitika nastave'!J168="DA",'Analitika nastave'!E169+'Analitika nastave'!F169+'Analitika nastave'!G169+'Analitika nastave'!H169,IF(E$7&gt;0,E$7/E$6*E168,""))</f>
        <v/>
      </c>
      <c r="F169" s="242"/>
      <c r="G169" s="69" t="str">
        <f>IF('Analitika nastave'!P168="DA",'Analitika nastave'!K169+'Analitika nastave'!L169+'Analitika nastave'!M169+'Analitika nastave'!N169,IF(G$7&gt;0,G$7/G$6*G168,""))</f>
        <v/>
      </c>
      <c r="H169" s="242"/>
      <c r="I169" s="69" t="str">
        <f>IF('Analitika nastave'!V168="DA",'Analitika nastave'!Q169+'Analitika nastave'!R169+'Analitika nastave'!S169+'Analitika nastave'!T169,IF(I$7&gt;0,I$7/I$6*I168,""))</f>
        <v/>
      </c>
      <c r="J169" s="242"/>
      <c r="K169" s="69" t="str">
        <f>IF('Analitika nastave'!AB168="DA",'Analitika nastave'!W169+'Analitika nastave'!X169+'Analitika nastave'!Y169+'Analitika nastave'!Z169,IF(K$7&gt;0,K$7/K$6*K168,""))</f>
        <v/>
      </c>
      <c r="L169" s="242"/>
      <c r="M169" s="69" t="str">
        <f>IF('Analitika nastave'!AH168="DA",'Analitika nastave'!AC169+'Analitika nastave'!AD169+'Analitika nastave'!AE169+'Analitika nastave'!AF169,IF(M$7&gt;0,M$7/M$6*M168,""))</f>
        <v/>
      </c>
      <c r="N169" s="242"/>
      <c r="O169" s="69" t="str">
        <f>IF('Analitika nastave'!AN168="DA",'Analitika nastave'!AI169+'Analitika nastave'!AJ169+'Analitika nastave'!AK169+'Analitika nastave'!AL169,IF(O$7&gt;0,O$7/O$6*O168,""))</f>
        <v/>
      </c>
      <c r="P169" s="242"/>
      <c r="Q169" s="69" t="str">
        <f>IF('Analitika nastave'!AT168="DA",'Analitika nastave'!AO169+'Analitika nastave'!AP169+'Analitika nastave'!AQ169+'Analitika nastave'!AR169,IF(Q$7&gt;0,Q$7/Q$6*Q168,""))</f>
        <v/>
      </c>
      <c r="R169" s="242"/>
      <c r="S169" s="236"/>
      <c r="T169" s="117"/>
    </row>
    <row r="170" spans="1:20" x14ac:dyDescent="0.25">
      <c r="A170" s="239">
        <f>'Analitika nastave'!A170</f>
        <v>82</v>
      </c>
      <c r="B170" s="237" t="str">
        <f>'Analitika nastave'!B170</f>
        <v xml:space="preserve"> </v>
      </c>
      <c r="C170" s="239">
        <f>'Analitika nastave'!C170:C171</f>
        <v>0</v>
      </c>
      <c r="D170" s="65" t="str">
        <f>'Analitika nastave'!D170</f>
        <v>B</v>
      </c>
      <c r="E170" s="90">
        <f>IF('Analitika nastave'!J170="DA",'Analitika nastave'!E170+'Analitika nastave'!F170+'Analitika nastave'!G170+'Analitika nastave'!H170,0)</f>
        <v>0</v>
      </c>
      <c r="F170" s="241" t="str">
        <f>IF(OR('Analitika nastave'!J170:J171="DA",AND(E171&gt;=(E$7/2),E$7&gt;0)),"DA","NE")</f>
        <v>NE</v>
      </c>
      <c r="G170" s="90">
        <f>IF('Analitika nastave'!P170="DA",'Analitika nastave'!K170+'Analitika nastave'!L170+'Analitika nastave'!M170+'Analitika nastave'!N170,0)</f>
        <v>0</v>
      </c>
      <c r="H170" s="241" t="str">
        <f>IF(OR('Analitika nastave'!P170:P171="DA",AND(G171&gt;=(G$7/2),G$7&gt;0)),"DA","NE")</f>
        <v>NE</v>
      </c>
      <c r="I170" s="90">
        <f>IF('Analitika nastave'!V170="DA",'Analitika nastave'!Q170+'Analitika nastave'!R170+'Analitika nastave'!S170+'Analitika nastave'!T170,0)</f>
        <v>0</v>
      </c>
      <c r="J170" s="241" t="str">
        <f>IF(OR('Analitika nastave'!V170:V171="DA",AND(I171&gt;=(I$7/2),I$7&gt;0)),"DA","NE")</f>
        <v>NE</v>
      </c>
      <c r="K170" s="90">
        <f>IF('Analitika nastave'!AB170="DA",'Analitika nastave'!W170+'Analitika nastave'!X170+'Analitika nastave'!Y170+'Analitika nastave'!Z170,0)</f>
        <v>0</v>
      </c>
      <c r="L170" s="241" t="str">
        <f>IF(OR('Analitika nastave'!AB170:AB171="DA",AND(K171&gt;=(K$7/2),K$7&gt;0)),"DA","NE")</f>
        <v>NE</v>
      </c>
      <c r="M170" s="90">
        <f>IF('Analitika nastave'!AH170="DA",'Analitika nastave'!AC170+'Analitika nastave'!AD170+'Analitika nastave'!AE170+'Analitika nastave'!AF170,0)</f>
        <v>0</v>
      </c>
      <c r="N170" s="241" t="str">
        <f>IF(OR('Analitika nastave'!AH170:AH171="DA",AND(M171&gt;=(M$7/2),M$7&gt;0)),"DA","NE")</f>
        <v>NE</v>
      </c>
      <c r="O170" s="90">
        <f>IF('Analitika nastave'!AN170="DA",'Analitika nastave'!AI170+'Analitika nastave'!AJ170+'Analitika nastave'!AK170+'Analitika nastave'!AL170,0)</f>
        <v>0</v>
      </c>
      <c r="P170" s="241" t="str">
        <f>IF(OR('Analitika nastave'!AN170:AN171="DA",AND(O171&gt;=(O$7/2),O$7&gt;0)),"DA","NE")</f>
        <v>NE</v>
      </c>
      <c r="Q170" s="90">
        <f>IF('Analitika nastave'!AT170="DA",'Analitika nastave'!AO170+'Analitika nastave'!AP170+'Analitika nastave'!AQ170+'Analitika nastave'!AR170,0)</f>
        <v>0</v>
      </c>
      <c r="R170" s="241" t="str">
        <f>IF(OR('Analitika nastave'!AT170:AT171="DA",AND(Q171&gt;=(Q$7/2),Q$7&gt;0)),"DA","NE")</f>
        <v>NE</v>
      </c>
      <c r="S170" s="235">
        <f t="shared" ref="S170" si="160">IF(AND(R170="DA",P170="DA",N170="DA",L170="DA",J170="DA",H170="DA",F170="DA"),E171+G171+I171+K171+M171+O171+Q171,0)</f>
        <v>0</v>
      </c>
      <c r="T170" s="116" t="str">
        <f t="shared" ref="T170" si="161">IF(S170&lt;50, "NE",IF(S170&lt;60,2,IF(S170&lt;75,3,IF(S170&lt;90,4,5))))</f>
        <v>NE</v>
      </c>
    </row>
    <row r="171" spans="1:20" ht="15.75" thickBot="1" x14ac:dyDescent="0.3">
      <c r="A171" s="240"/>
      <c r="B171" s="238"/>
      <c r="C171" s="240"/>
      <c r="D171" s="62" t="str">
        <f>'Analitika nastave'!D171</f>
        <v>P</v>
      </c>
      <c r="E171" s="63" t="str">
        <f>IF('Analitika nastave'!J170="DA",'Analitika nastave'!E171+'Analitika nastave'!F171+'Analitika nastave'!G171+'Analitika nastave'!H171,IF(E$7&gt;0,E$7/E$6*E170,""))</f>
        <v/>
      </c>
      <c r="F171" s="242"/>
      <c r="G171" s="69" t="str">
        <f>IF('Analitika nastave'!P170="DA",'Analitika nastave'!K171+'Analitika nastave'!L171+'Analitika nastave'!M171+'Analitika nastave'!N171,IF(G$7&gt;0,G$7/G$6*G170,""))</f>
        <v/>
      </c>
      <c r="H171" s="242"/>
      <c r="I171" s="69" t="str">
        <f>IF('Analitika nastave'!V170="DA",'Analitika nastave'!Q171+'Analitika nastave'!R171+'Analitika nastave'!S171+'Analitika nastave'!T171,IF(I$7&gt;0,I$7/I$6*I170,""))</f>
        <v/>
      </c>
      <c r="J171" s="242"/>
      <c r="K171" s="69" t="str">
        <f>IF('Analitika nastave'!AB170="DA",'Analitika nastave'!W171+'Analitika nastave'!X171+'Analitika nastave'!Y171+'Analitika nastave'!Z171,IF(K$7&gt;0,K$7/K$6*K170,""))</f>
        <v/>
      </c>
      <c r="L171" s="242"/>
      <c r="M171" s="69" t="str">
        <f>IF('Analitika nastave'!AH170="DA",'Analitika nastave'!AC171+'Analitika nastave'!AD171+'Analitika nastave'!AE171+'Analitika nastave'!AF171,IF(M$7&gt;0,M$7/M$6*M170,""))</f>
        <v/>
      </c>
      <c r="N171" s="242"/>
      <c r="O171" s="69" t="str">
        <f>IF('Analitika nastave'!AN170="DA",'Analitika nastave'!AI171+'Analitika nastave'!AJ171+'Analitika nastave'!AK171+'Analitika nastave'!AL171,IF(O$7&gt;0,O$7/O$6*O170,""))</f>
        <v/>
      </c>
      <c r="P171" s="242"/>
      <c r="Q171" s="69" t="str">
        <f>IF('Analitika nastave'!AT170="DA",'Analitika nastave'!AO171+'Analitika nastave'!AP171+'Analitika nastave'!AQ171+'Analitika nastave'!AR171,IF(Q$7&gt;0,Q$7/Q$6*Q170,""))</f>
        <v/>
      </c>
      <c r="R171" s="242"/>
      <c r="S171" s="236"/>
      <c r="T171" s="117"/>
    </row>
    <row r="172" spans="1:20" x14ac:dyDescent="0.25">
      <c r="A172" s="239">
        <f>'Analitika nastave'!A172</f>
        <v>83</v>
      </c>
      <c r="B172" s="237" t="str">
        <f>'Analitika nastave'!B172</f>
        <v xml:space="preserve"> </v>
      </c>
      <c r="C172" s="239">
        <f>'Analitika nastave'!C172:C173</f>
        <v>0</v>
      </c>
      <c r="D172" s="65" t="str">
        <f>'Analitika nastave'!D172</f>
        <v>B</v>
      </c>
      <c r="E172" s="90">
        <f>IF('Analitika nastave'!J172="DA",'Analitika nastave'!E172+'Analitika nastave'!F172+'Analitika nastave'!G172+'Analitika nastave'!H172,0)</f>
        <v>0</v>
      </c>
      <c r="F172" s="241" t="str">
        <f>IF(OR('Analitika nastave'!J172:J173="DA",AND(E173&gt;=(E$7/2),E$7&gt;0)),"DA","NE")</f>
        <v>NE</v>
      </c>
      <c r="G172" s="90">
        <f>IF('Analitika nastave'!P172="DA",'Analitika nastave'!K172+'Analitika nastave'!L172+'Analitika nastave'!M172+'Analitika nastave'!N172,0)</f>
        <v>0</v>
      </c>
      <c r="H172" s="241" t="str">
        <f>IF(OR('Analitika nastave'!P172:P173="DA",AND(G173&gt;=(G$7/2),G$7&gt;0)),"DA","NE")</f>
        <v>NE</v>
      </c>
      <c r="I172" s="90">
        <f>IF('Analitika nastave'!V172="DA",'Analitika nastave'!Q172+'Analitika nastave'!R172+'Analitika nastave'!S172+'Analitika nastave'!T172,0)</f>
        <v>0</v>
      </c>
      <c r="J172" s="241" t="str">
        <f>IF(OR('Analitika nastave'!V172:V173="DA",AND(I173&gt;=(I$7/2),I$7&gt;0)),"DA","NE")</f>
        <v>NE</v>
      </c>
      <c r="K172" s="90">
        <f>IF('Analitika nastave'!AB172="DA",'Analitika nastave'!W172+'Analitika nastave'!X172+'Analitika nastave'!Y172+'Analitika nastave'!Z172,0)</f>
        <v>0</v>
      </c>
      <c r="L172" s="241" t="str">
        <f>IF(OR('Analitika nastave'!AB172:AB173="DA",AND(K173&gt;=(K$7/2),K$7&gt;0)),"DA","NE")</f>
        <v>NE</v>
      </c>
      <c r="M172" s="90">
        <f>IF('Analitika nastave'!AH172="DA",'Analitika nastave'!AC172+'Analitika nastave'!AD172+'Analitika nastave'!AE172+'Analitika nastave'!AF172,0)</f>
        <v>0</v>
      </c>
      <c r="N172" s="241" t="str">
        <f>IF(OR('Analitika nastave'!AH172:AH173="DA",AND(M173&gt;=(M$7/2),M$7&gt;0)),"DA","NE")</f>
        <v>NE</v>
      </c>
      <c r="O172" s="90">
        <f>IF('Analitika nastave'!AN172="DA",'Analitika nastave'!AI172+'Analitika nastave'!AJ172+'Analitika nastave'!AK172+'Analitika nastave'!AL172,0)</f>
        <v>0</v>
      </c>
      <c r="P172" s="241" t="str">
        <f>IF(OR('Analitika nastave'!AN172:AN173="DA",AND(O173&gt;=(O$7/2),O$7&gt;0)),"DA","NE")</f>
        <v>NE</v>
      </c>
      <c r="Q172" s="90">
        <f>IF('Analitika nastave'!AT172="DA",'Analitika nastave'!AO172+'Analitika nastave'!AP172+'Analitika nastave'!AQ172+'Analitika nastave'!AR172,0)</f>
        <v>0</v>
      </c>
      <c r="R172" s="241" t="str">
        <f>IF(OR('Analitika nastave'!AT172:AT173="DA",AND(Q173&gt;=(Q$7/2),Q$7&gt;0)),"DA","NE")</f>
        <v>NE</v>
      </c>
      <c r="S172" s="235">
        <f t="shared" ref="S172" si="162">IF(AND(R172="DA",P172="DA",N172="DA",L172="DA",J172="DA",H172="DA",F172="DA"),E173+G173+I173+K173+M173+O173+Q173,0)</f>
        <v>0</v>
      </c>
      <c r="T172" s="116" t="str">
        <f t="shared" ref="T172" si="163">IF(S172&lt;50, "NE",IF(S172&lt;60,2,IF(S172&lt;75,3,IF(S172&lt;90,4,5))))</f>
        <v>NE</v>
      </c>
    </row>
    <row r="173" spans="1:20" ht="15.75" thickBot="1" x14ac:dyDescent="0.3">
      <c r="A173" s="240"/>
      <c r="B173" s="238"/>
      <c r="C173" s="240"/>
      <c r="D173" s="62" t="str">
        <f>'Analitika nastave'!D173</f>
        <v>P</v>
      </c>
      <c r="E173" s="63" t="str">
        <f>IF('Analitika nastave'!J172="DA",'Analitika nastave'!E173+'Analitika nastave'!F173+'Analitika nastave'!G173+'Analitika nastave'!H173,IF(E$7&gt;0,E$7/E$6*E172,""))</f>
        <v/>
      </c>
      <c r="F173" s="242"/>
      <c r="G173" s="69" t="str">
        <f>IF('Analitika nastave'!P172="DA",'Analitika nastave'!K173+'Analitika nastave'!L173+'Analitika nastave'!M173+'Analitika nastave'!N173,IF(G$7&gt;0,G$7/G$6*G172,""))</f>
        <v/>
      </c>
      <c r="H173" s="242"/>
      <c r="I173" s="69" t="str">
        <f>IF('Analitika nastave'!V172="DA",'Analitika nastave'!Q173+'Analitika nastave'!R173+'Analitika nastave'!S173+'Analitika nastave'!T173,IF(I$7&gt;0,I$7/I$6*I172,""))</f>
        <v/>
      </c>
      <c r="J173" s="242"/>
      <c r="K173" s="69" t="str">
        <f>IF('Analitika nastave'!AB172="DA",'Analitika nastave'!W173+'Analitika nastave'!X173+'Analitika nastave'!Y173+'Analitika nastave'!Z173,IF(K$7&gt;0,K$7/K$6*K172,""))</f>
        <v/>
      </c>
      <c r="L173" s="242"/>
      <c r="M173" s="69" t="str">
        <f>IF('Analitika nastave'!AH172="DA",'Analitika nastave'!AC173+'Analitika nastave'!AD173+'Analitika nastave'!AE173+'Analitika nastave'!AF173,IF(M$7&gt;0,M$7/M$6*M172,""))</f>
        <v/>
      </c>
      <c r="N173" s="242"/>
      <c r="O173" s="69" t="str">
        <f>IF('Analitika nastave'!AN172="DA",'Analitika nastave'!AI173+'Analitika nastave'!AJ173+'Analitika nastave'!AK173+'Analitika nastave'!AL173,IF(O$7&gt;0,O$7/O$6*O172,""))</f>
        <v/>
      </c>
      <c r="P173" s="242"/>
      <c r="Q173" s="69" t="str">
        <f>IF('Analitika nastave'!AT172="DA",'Analitika nastave'!AO173+'Analitika nastave'!AP173+'Analitika nastave'!AQ173+'Analitika nastave'!AR173,IF(Q$7&gt;0,Q$7/Q$6*Q172,""))</f>
        <v/>
      </c>
      <c r="R173" s="242"/>
      <c r="S173" s="236"/>
      <c r="T173" s="117"/>
    </row>
    <row r="174" spans="1:20" x14ac:dyDescent="0.25">
      <c r="A174" s="239">
        <f>'Analitika nastave'!A174</f>
        <v>84</v>
      </c>
      <c r="B174" s="237" t="str">
        <f>'Analitika nastave'!B174</f>
        <v xml:space="preserve"> </v>
      </c>
      <c r="C174" s="239">
        <f>'Analitika nastave'!C174:C175</f>
        <v>0</v>
      </c>
      <c r="D174" s="65" t="str">
        <f>'Analitika nastave'!D174</f>
        <v>B</v>
      </c>
      <c r="E174" s="90">
        <f>IF('Analitika nastave'!J174="DA",'Analitika nastave'!E174+'Analitika nastave'!F174+'Analitika nastave'!G174+'Analitika nastave'!H174,0)</f>
        <v>0</v>
      </c>
      <c r="F174" s="241" t="str">
        <f>IF(OR('Analitika nastave'!J174:J175="DA",AND(E175&gt;=(E$7/2),E$7&gt;0)),"DA","NE")</f>
        <v>NE</v>
      </c>
      <c r="G174" s="90">
        <f>IF('Analitika nastave'!P174="DA",'Analitika nastave'!K174+'Analitika nastave'!L174+'Analitika nastave'!M174+'Analitika nastave'!N174,0)</f>
        <v>0</v>
      </c>
      <c r="H174" s="241" t="str">
        <f>IF(OR('Analitika nastave'!P174:P175="DA",AND(G175&gt;=(G$7/2),G$7&gt;0)),"DA","NE")</f>
        <v>NE</v>
      </c>
      <c r="I174" s="90">
        <f>IF('Analitika nastave'!V174="DA",'Analitika nastave'!Q174+'Analitika nastave'!R174+'Analitika nastave'!S174+'Analitika nastave'!T174,0)</f>
        <v>0</v>
      </c>
      <c r="J174" s="241" t="str">
        <f>IF(OR('Analitika nastave'!V174:V175="DA",AND(I175&gt;=(I$7/2),I$7&gt;0)),"DA","NE")</f>
        <v>NE</v>
      </c>
      <c r="K174" s="90">
        <f>IF('Analitika nastave'!AB174="DA",'Analitika nastave'!W174+'Analitika nastave'!X174+'Analitika nastave'!Y174+'Analitika nastave'!Z174,0)</f>
        <v>0</v>
      </c>
      <c r="L174" s="241" t="str">
        <f>IF(OR('Analitika nastave'!AB174:AB175="DA",AND(K175&gt;=(K$7/2),K$7&gt;0)),"DA","NE")</f>
        <v>NE</v>
      </c>
      <c r="M174" s="90">
        <f>IF('Analitika nastave'!AH174="DA",'Analitika nastave'!AC174+'Analitika nastave'!AD174+'Analitika nastave'!AE174+'Analitika nastave'!AF174,0)</f>
        <v>0</v>
      </c>
      <c r="N174" s="241" t="str">
        <f>IF(OR('Analitika nastave'!AH174:AH175="DA",AND(M175&gt;=(M$7/2),M$7&gt;0)),"DA","NE")</f>
        <v>NE</v>
      </c>
      <c r="O174" s="90">
        <f>IF('Analitika nastave'!AN174="DA",'Analitika nastave'!AI174+'Analitika nastave'!AJ174+'Analitika nastave'!AK174+'Analitika nastave'!AL174,0)</f>
        <v>0</v>
      </c>
      <c r="P174" s="241" t="str">
        <f>IF(OR('Analitika nastave'!AN174:AN175="DA",AND(O175&gt;=(O$7/2),O$7&gt;0)),"DA","NE")</f>
        <v>NE</v>
      </c>
      <c r="Q174" s="90">
        <f>IF('Analitika nastave'!AT174="DA",'Analitika nastave'!AO174+'Analitika nastave'!AP174+'Analitika nastave'!AQ174+'Analitika nastave'!AR174,0)</f>
        <v>0</v>
      </c>
      <c r="R174" s="241" t="str">
        <f>IF(OR('Analitika nastave'!AT174:AT175="DA",AND(Q175&gt;=(Q$7/2),Q$7&gt;0)),"DA","NE")</f>
        <v>NE</v>
      </c>
      <c r="S174" s="235">
        <f t="shared" ref="S174" si="164">IF(AND(R174="DA",P174="DA",N174="DA",L174="DA",J174="DA",H174="DA",F174="DA"),E175+G175+I175+K175+M175+O175+Q175,0)</f>
        <v>0</v>
      </c>
      <c r="T174" s="116" t="str">
        <f t="shared" ref="T174" si="165">IF(S174&lt;50, "NE",IF(S174&lt;60,2,IF(S174&lt;75,3,IF(S174&lt;90,4,5))))</f>
        <v>NE</v>
      </c>
    </row>
    <row r="175" spans="1:20" ht="15.75" thickBot="1" x14ac:dyDescent="0.3">
      <c r="A175" s="240"/>
      <c r="B175" s="238"/>
      <c r="C175" s="240"/>
      <c r="D175" s="62" t="str">
        <f>'Analitika nastave'!D175</f>
        <v>P</v>
      </c>
      <c r="E175" s="63" t="str">
        <f>IF('Analitika nastave'!J174="DA",'Analitika nastave'!E175+'Analitika nastave'!F175+'Analitika nastave'!G175+'Analitika nastave'!H175,IF(E$7&gt;0,E$7/E$6*E174,""))</f>
        <v/>
      </c>
      <c r="F175" s="242"/>
      <c r="G175" s="69" t="str">
        <f>IF('Analitika nastave'!P174="DA",'Analitika nastave'!K175+'Analitika nastave'!L175+'Analitika nastave'!M175+'Analitika nastave'!N175,IF(G$7&gt;0,G$7/G$6*G174,""))</f>
        <v/>
      </c>
      <c r="H175" s="242"/>
      <c r="I175" s="69" t="str">
        <f>IF('Analitika nastave'!V174="DA",'Analitika nastave'!Q175+'Analitika nastave'!R175+'Analitika nastave'!S175+'Analitika nastave'!T175,IF(I$7&gt;0,I$7/I$6*I174,""))</f>
        <v/>
      </c>
      <c r="J175" s="242"/>
      <c r="K175" s="69" t="str">
        <f>IF('Analitika nastave'!AB174="DA",'Analitika nastave'!W175+'Analitika nastave'!X175+'Analitika nastave'!Y175+'Analitika nastave'!Z175,IF(K$7&gt;0,K$7/K$6*K174,""))</f>
        <v/>
      </c>
      <c r="L175" s="242"/>
      <c r="M175" s="69" t="str">
        <f>IF('Analitika nastave'!AH174="DA",'Analitika nastave'!AC175+'Analitika nastave'!AD175+'Analitika nastave'!AE175+'Analitika nastave'!AF175,IF(M$7&gt;0,M$7/M$6*M174,""))</f>
        <v/>
      </c>
      <c r="N175" s="242"/>
      <c r="O175" s="69" t="str">
        <f>IF('Analitika nastave'!AN174="DA",'Analitika nastave'!AI175+'Analitika nastave'!AJ175+'Analitika nastave'!AK175+'Analitika nastave'!AL175,IF(O$7&gt;0,O$7/O$6*O174,""))</f>
        <v/>
      </c>
      <c r="P175" s="242"/>
      <c r="Q175" s="69" t="str">
        <f>IF('Analitika nastave'!AT174="DA",'Analitika nastave'!AO175+'Analitika nastave'!AP175+'Analitika nastave'!AQ175+'Analitika nastave'!AR175,IF(Q$7&gt;0,Q$7/Q$6*Q174,""))</f>
        <v/>
      </c>
      <c r="R175" s="242"/>
      <c r="S175" s="236"/>
      <c r="T175" s="117"/>
    </row>
    <row r="176" spans="1:20" x14ac:dyDescent="0.25">
      <c r="A176" s="239">
        <f>'Analitika nastave'!A176</f>
        <v>85</v>
      </c>
      <c r="B176" s="237" t="str">
        <f>'Analitika nastave'!B176</f>
        <v xml:space="preserve"> </v>
      </c>
      <c r="C176" s="239">
        <f>'Analitika nastave'!C176:C177</f>
        <v>0</v>
      </c>
      <c r="D176" s="65" t="str">
        <f>'Analitika nastave'!D176</f>
        <v>B</v>
      </c>
      <c r="E176" s="90">
        <f>IF('Analitika nastave'!J176="DA",'Analitika nastave'!E176+'Analitika nastave'!F176+'Analitika nastave'!G176+'Analitika nastave'!H176,0)</f>
        <v>0</v>
      </c>
      <c r="F176" s="241" t="str">
        <f>IF(OR('Analitika nastave'!J176:J177="DA",AND(E177&gt;=(E$7/2),E$7&gt;0)),"DA","NE")</f>
        <v>NE</v>
      </c>
      <c r="G176" s="90">
        <f>IF('Analitika nastave'!P176="DA",'Analitika nastave'!K176+'Analitika nastave'!L176+'Analitika nastave'!M176+'Analitika nastave'!N176,0)</f>
        <v>0</v>
      </c>
      <c r="H176" s="241" t="str">
        <f>IF(OR('Analitika nastave'!P176:P177="DA",AND(G177&gt;=(G$7/2),G$7&gt;0)),"DA","NE")</f>
        <v>NE</v>
      </c>
      <c r="I176" s="90">
        <f>IF('Analitika nastave'!V176="DA",'Analitika nastave'!Q176+'Analitika nastave'!R176+'Analitika nastave'!S176+'Analitika nastave'!T176,0)</f>
        <v>0</v>
      </c>
      <c r="J176" s="241" t="str">
        <f>IF(OR('Analitika nastave'!V176:V177="DA",AND(I177&gt;=(I$7/2),I$7&gt;0)),"DA","NE")</f>
        <v>NE</v>
      </c>
      <c r="K176" s="90">
        <f>IF('Analitika nastave'!AB176="DA",'Analitika nastave'!W176+'Analitika nastave'!X176+'Analitika nastave'!Y176+'Analitika nastave'!Z176,0)</f>
        <v>0</v>
      </c>
      <c r="L176" s="241" t="str">
        <f>IF(OR('Analitika nastave'!AB176:AB177="DA",AND(K177&gt;=(K$7/2),K$7&gt;0)),"DA","NE")</f>
        <v>NE</v>
      </c>
      <c r="M176" s="90">
        <f>IF('Analitika nastave'!AH176="DA",'Analitika nastave'!AC176+'Analitika nastave'!AD176+'Analitika nastave'!AE176+'Analitika nastave'!AF176,0)</f>
        <v>0</v>
      </c>
      <c r="N176" s="241" t="str">
        <f>IF(OR('Analitika nastave'!AH176:AH177="DA",AND(M177&gt;=(M$7/2),M$7&gt;0)),"DA","NE")</f>
        <v>NE</v>
      </c>
      <c r="O176" s="90">
        <f>IF('Analitika nastave'!AN176="DA",'Analitika nastave'!AI176+'Analitika nastave'!AJ176+'Analitika nastave'!AK176+'Analitika nastave'!AL176,0)</f>
        <v>0</v>
      </c>
      <c r="P176" s="241" t="str">
        <f>IF(OR('Analitika nastave'!AN176:AN177="DA",AND(O177&gt;=(O$7/2),O$7&gt;0)),"DA","NE")</f>
        <v>NE</v>
      </c>
      <c r="Q176" s="90">
        <f>IF('Analitika nastave'!AT176="DA",'Analitika nastave'!AO176+'Analitika nastave'!AP176+'Analitika nastave'!AQ176+'Analitika nastave'!AR176,0)</f>
        <v>0</v>
      </c>
      <c r="R176" s="241" t="str">
        <f>IF(OR('Analitika nastave'!AT176:AT177="DA",AND(Q177&gt;=(Q$7/2),Q$7&gt;0)),"DA","NE")</f>
        <v>NE</v>
      </c>
      <c r="S176" s="235">
        <f t="shared" ref="S176" si="166">IF(AND(R176="DA",P176="DA",N176="DA",L176="DA",J176="DA",H176="DA",F176="DA"),E177+G177+I177+K177+M177+O177+Q177,0)</f>
        <v>0</v>
      </c>
      <c r="T176" s="116" t="str">
        <f t="shared" ref="T176" si="167">IF(S176&lt;50, "NE",IF(S176&lt;60,2,IF(S176&lt;75,3,IF(S176&lt;90,4,5))))</f>
        <v>NE</v>
      </c>
    </row>
    <row r="177" spans="1:20" ht="15.75" thickBot="1" x14ac:dyDescent="0.3">
      <c r="A177" s="240"/>
      <c r="B177" s="238"/>
      <c r="C177" s="240"/>
      <c r="D177" s="62" t="str">
        <f>'Analitika nastave'!D177</f>
        <v>P</v>
      </c>
      <c r="E177" s="63" t="str">
        <f>IF('Analitika nastave'!J176="DA",'Analitika nastave'!E177+'Analitika nastave'!F177+'Analitika nastave'!G177+'Analitika nastave'!H177,IF(E$7&gt;0,E$7/E$6*E176,""))</f>
        <v/>
      </c>
      <c r="F177" s="242"/>
      <c r="G177" s="69" t="str">
        <f>IF('Analitika nastave'!P176="DA",'Analitika nastave'!K177+'Analitika nastave'!L177+'Analitika nastave'!M177+'Analitika nastave'!N177,IF(G$7&gt;0,G$7/G$6*G176,""))</f>
        <v/>
      </c>
      <c r="H177" s="242"/>
      <c r="I177" s="69" t="str">
        <f>IF('Analitika nastave'!V176="DA",'Analitika nastave'!Q177+'Analitika nastave'!R177+'Analitika nastave'!S177+'Analitika nastave'!T177,IF(I$7&gt;0,I$7/I$6*I176,""))</f>
        <v/>
      </c>
      <c r="J177" s="242"/>
      <c r="K177" s="69" t="str">
        <f>IF('Analitika nastave'!AB176="DA",'Analitika nastave'!W177+'Analitika nastave'!X177+'Analitika nastave'!Y177+'Analitika nastave'!Z177,IF(K$7&gt;0,K$7/K$6*K176,""))</f>
        <v/>
      </c>
      <c r="L177" s="242"/>
      <c r="M177" s="69" t="str">
        <f>IF('Analitika nastave'!AH176="DA",'Analitika nastave'!AC177+'Analitika nastave'!AD177+'Analitika nastave'!AE177+'Analitika nastave'!AF177,IF(M$7&gt;0,M$7/M$6*M176,""))</f>
        <v/>
      </c>
      <c r="N177" s="242"/>
      <c r="O177" s="69" t="str">
        <f>IF('Analitika nastave'!AN176="DA",'Analitika nastave'!AI177+'Analitika nastave'!AJ177+'Analitika nastave'!AK177+'Analitika nastave'!AL177,IF(O$7&gt;0,O$7/O$6*O176,""))</f>
        <v/>
      </c>
      <c r="P177" s="242"/>
      <c r="Q177" s="69" t="str">
        <f>IF('Analitika nastave'!AT176="DA",'Analitika nastave'!AO177+'Analitika nastave'!AP177+'Analitika nastave'!AQ177+'Analitika nastave'!AR177,IF(Q$7&gt;0,Q$7/Q$6*Q176,""))</f>
        <v/>
      </c>
      <c r="R177" s="242"/>
      <c r="S177" s="236"/>
      <c r="T177" s="117"/>
    </row>
    <row r="178" spans="1:20" x14ac:dyDescent="0.25">
      <c r="A178" s="239">
        <f>'Analitika nastave'!A178</f>
        <v>86</v>
      </c>
      <c r="B178" s="237" t="str">
        <f>'Analitika nastave'!B178</f>
        <v xml:space="preserve"> </v>
      </c>
      <c r="C178" s="239">
        <f>'Analitika nastave'!C178:C179</f>
        <v>0</v>
      </c>
      <c r="D178" s="65" t="str">
        <f>'Analitika nastave'!D178</f>
        <v>B</v>
      </c>
      <c r="E178" s="90">
        <f>IF('Analitika nastave'!J178="DA",'Analitika nastave'!E178+'Analitika nastave'!F178+'Analitika nastave'!G178+'Analitika nastave'!H178,0)</f>
        <v>0</v>
      </c>
      <c r="F178" s="241" t="str">
        <f>IF(OR('Analitika nastave'!J178:J179="DA",AND(E179&gt;=(E$7/2),E$7&gt;0)),"DA","NE")</f>
        <v>NE</v>
      </c>
      <c r="G178" s="90">
        <f>IF('Analitika nastave'!P178="DA",'Analitika nastave'!K178+'Analitika nastave'!L178+'Analitika nastave'!M178+'Analitika nastave'!N178,0)</f>
        <v>0</v>
      </c>
      <c r="H178" s="241" t="str">
        <f>IF(OR('Analitika nastave'!P178:P179="DA",AND(G179&gt;=(G$7/2),G$7&gt;0)),"DA","NE")</f>
        <v>NE</v>
      </c>
      <c r="I178" s="90">
        <f>IF('Analitika nastave'!V178="DA",'Analitika nastave'!Q178+'Analitika nastave'!R178+'Analitika nastave'!S178+'Analitika nastave'!T178,0)</f>
        <v>0</v>
      </c>
      <c r="J178" s="241" t="str">
        <f>IF(OR('Analitika nastave'!V178:V179="DA",AND(I179&gt;=(I$7/2),I$7&gt;0)),"DA","NE")</f>
        <v>NE</v>
      </c>
      <c r="K178" s="90">
        <f>IF('Analitika nastave'!AB178="DA",'Analitika nastave'!W178+'Analitika nastave'!X178+'Analitika nastave'!Y178+'Analitika nastave'!Z178,0)</f>
        <v>0</v>
      </c>
      <c r="L178" s="241" t="str">
        <f>IF(OR('Analitika nastave'!AB178:AB179="DA",AND(K179&gt;=(K$7/2),K$7&gt;0)),"DA","NE")</f>
        <v>NE</v>
      </c>
      <c r="M178" s="90">
        <f>IF('Analitika nastave'!AH178="DA",'Analitika nastave'!AC178+'Analitika nastave'!AD178+'Analitika nastave'!AE178+'Analitika nastave'!AF178,0)</f>
        <v>0</v>
      </c>
      <c r="N178" s="241" t="str">
        <f>IF(OR('Analitika nastave'!AH178:AH179="DA",AND(M179&gt;=(M$7/2),M$7&gt;0)),"DA","NE")</f>
        <v>NE</v>
      </c>
      <c r="O178" s="90">
        <f>IF('Analitika nastave'!AN178="DA",'Analitika nastave'!AI178+'Analitika nastave'!AJ178+'Analitika nastave'!AK178+'Analitika nastave'!AL178,0)</f>
        <v>0</v>
      </c>
      <c r="P178" s="241" t="str">
        <f>IF(OR('Analitika nastave'!AN178:AN179="DA",AND(O179&gt;=(O$7/2),O$7&gt;0)),"DA","NE")</f>
        <v>NE</v>
      </c>
      <c r="Q178" s="90">
        <f>IF('Analitika nastave'!AT178="DA",'Analitika nastave'!AO178+'Analitika nastave'!AP178+'Analitika nastave'!AQ178+'Analitika nastave'!AR178,0)</f>
        <v>0</v>
      </c>
      <c r="R178" s="241" t="str">
        <f>IF(OR('Analitika nastave'!AT178:AT179="DA",AND(Q179&gt;=(Q$7/2),Q$7&gt;0)),"DA","NE")</f>
        <v>NE</v>
      </c>
      <c r="S178" s="235">
        <f t="shared" ref="S178" si="168">IF(AND(R178="DA",P178="DA",N178="DA",L178="DA",J178="DA",H178="DA",F178="DA"),E179+G179+I179+K179+M179+O179+Q179,0)</f>
        <v>0</v>
      </c>
      <c r="T178" s="116" t="str">
        <f t="shared" ref="T178" si="169">IF(S178&lt;50, "NE",IF(S178&lt;60,2,IF(S178&lt;75,3,IF(S178&lt;90,4,5))))</f>
        <v>NE</v>
      </c>
    </row>
    <row r="179" spans="1:20" ht="15.75" thickBot="1" x14ac:dyDescent="0.3">
      <c r="A179" s="240"/>
      <c r="B179" s="238"/>
      <c r="C179" s="240"/>
      <c r="D179" s="62" t="str">
        <f>'Analitika nastave'!D179</f>
        <v>P</v>
      </c>
      <c r="E179" s="63" t="str">
        <f>IF('Analitika nastave'!J178="DA",'Analitika nastave'!E179+'Analitika nastave'!F179+'Analitika nastave'!G179+'Analitika nastave'!H179,IF(E$7&gt;0,E$7/E$6*E178,""))</f>
        <v/>
      </c>
      <c r="F179" s="242"/>
      <c r="G179" s="69" t="str">
        <f>IF('Analitika nastave'!P178="DA",'Analitika nastave'!K179+'Analitika nastave'!L179+'Analitika nastave'!M179+'Analitika nastave'!N179,IF(G$7&gt;0,G$7/G$6*G178,""))</f>
        <v/>
      </c>
      <c r="H179" s="242"/>
      <c r="I179" s="69" t="str">
        <f>IF('Analitika nastave'!V178="DA",'Analitika nastave'!Q179+'Analitika nastave'!R179+'Analitika nastave'!S179+'Analitika nastave'!T179,IF(I$7&gt;0,I$7/I$6*I178,""))</f>
        <v/>
      </c>
      <c r="J179" s="242"/>
      <c r="K179" s="69" t="str">
        <f>IF('Analitika nastave'!AB178="DA",'Analitika nastave'!W179+'Analitika nastave'!X179+'Analitika nastave'!Y179+'Analitika nastave'!Z179,IF(K$7&gt;0,K$7/K$6*K178,""))</f>
        <v/>
      </c>
      <c r="L179" s="242"/>
      <c r="M179" s="69" t="str">
        <f>IF('Analitika nastave'!AH178="DA",'Analitika nastave'!AC179+'Analitika nastave'!AD179+'Analitika nastave'!AE179+'Analitika nastave'!AF179,IF(M$7&gt;0,M$7/M$6*M178,""))</f>
        <v/>
      </c>
      <c r="N179" s="242"/>
      <c r="O179" s="69" t="str">
        <f>IF('Analitika nastave'!AN178="DA",'Analitika nastave'!AI179+'Analitika nastave'!AJ179+'Analitika nastave'!AK179+'Analitika nastave'!AL179,IF(O$7&gt;0,O$7/O$6*O178,""))</f>
        <v/>
      </c>
      <c r="P179" s="242"/>
      <c r="Q179" s="69" t="str">
        <f>IF('Analitika nastave'!AT178="DA",'Analitika nastave'!AO179+'Analitika nastave'!AP179+'Analitika nastave'!AQ179+'Analitika nastave'!AR179,IF(Q$7&gt;0,Q$7/Q$6*Q178,""))</f>
        <v/>
      </c>
      <c r="R179" s="242"/>
      <c r="S179" s="236"/>
      <c r="T179" s="117"/>
    </row>
    <row r="180" spans="1:20" x14ac:dyDescent="0.25">
      <c r="A180" s="239">
        <f>'Analitika nastave'!A180</f>
        <v>87</v>
      </c>
      <c r="B180" s="237" t="str">
        <f>'Analitika nastave'!B180</f>
        <v xml:space="preserve"> </v>
      </c>
      <c r="C180" s="239">
        <f>'Analitika nastave'!C180:C181</f>
        <v>0</v>
      </c>
      <c r="D180" s="65" t="str">
        <f>'Analitika nastave'!D180</f>
        <v>B</v>
      </c>
      <c r="E180" s="90">
        <f>IF('Analitika nastave'!J180="DA",'Analitika nastave'!E180+'Analitika nastave'!F180+'Analitika nastave'!G180+'Analitika nastave'!H180,0)</f>
        <v>0</v>
      </c>
      <c r="F180" s="241" t="str">
        <f>IF(OR('Analitika nastave'!J180:J181="DA",AND(E181&gt;=(E$7/2),E$7&gt;0)),"DA","NE")</f>
        <v>NE</v>
      </c>
      <c r="G180" s="90">
        <f>IF('Analitika nastave'!P180="DA",'Analitika nastave'!K180+'Analitika nastave'!L180+'Analitika nastave'!M180+'Analitika nastave'!N180,0)</f>
        <v>0</v>
      </c>
      <c r="H180" s="241" t="str">
        <f>IF(OR('Analitika nastave'!P180:P181="DA",AND(G181&gt;=(G$7/2),G$7&gt;0)),"DA","NE")</f>
        <v>NE</v>
      </c>
      <c r="I180" s="90">
        <f>IF('Analitika nastave'!V180="DA",'Analitika nastave'!Q180+'Analitika nastave'!R180+'Analitika nastave'!S180+'Analitika nastave'!T180,0)</f>
        <v>0</v>
      </c>
      <c r="J180" s="241" t="str">
        <f>IF(OR('Analitika nastave'!V180:V181="DA",AND(I181&gt;=(I$7/2),I$7&gt;0)),"DA","NE")</f>
        <v>NE</v>
      </c>
      <c r="K180" s="90">
        <f>IF('Analitika nastave'!AB180="DA",'Analitika nastave'!W180+'Analitika nastave'!X180+'Analitika nastave'!Y180+'Analitika nastave'!Z180,0)</f>
        <v>0</v>
      </c>
      <c r="L180" s="241" t="str">
        <f>IF(OR('Analitika nastave'!AB180:AB181="DA",AND(K181&gt;=(K$7/2),K$7&gt;0)),"DA","NE")</f>
        <v>NE</v>
      </c>
      <c r="M180" s="90">
        <f>IF('Analitika nastave'!AH180="DA",'Analitika nastave'!AC180+'Analitika nastave'!AD180+'Analitika nastave'!AE180+'Analitika nastave'!AF180,0)</f>
        <v>0</v>
      </c>
      <c r="N180" s="241" t="str">
        <f>IF(OR('Analitika nastave'!AH180:AH181="DA",AND(M181&gt;=(M$7/2),M$7&gt;0)),"DA","NE")</f>
        <v>NE</v>
      </c>
      <c r="O180" s="90">
        <f>IF('Analitika nastave'!AN180="DA",'Analitika nastave'!AI180+'Analitika nastave'!AJ180+'Analitika nastave'!AK180+'Analitika nastave'!AL180,0)</f>
        <v>0</v>
      </c>
      <c r="P180" s="241" t="str">
        <f>IF(OR('Analitika nastave'!AN180:AN181="DA",AND(O181&gt;=(O$7/2),O$7&gt;0)),"DA","NE")</f>
        <v>NE</v>
      </c>
      <c r="Q180" s="90">
        <f>IF('Analitika nastave'!AT180="DA",'Analitika nastave'!AO180+'Analitika nastave'!AP180+'Analitika nastave'!AQ180+'Analitika nastave'!AR180,0)</f>
        <v>0</v>
      </c>
      <c r="R180" s="241" t="str">
        <f>IF(OR('Analitika nastave'!AT180:AT181="DA",AND(Q181&gt;=(Q$7/2),Q$7&gt;0)),"DA","NE")</f>
        <v>NE</v>
      </c>
      <c r="S180" s="235">
        <f t="shared" ref="S180" si="170">IF(AND(R180="DA",P180="DA",N180="DA",L180="DA",J180="DA",H180="DA",F180="DA"),E181+G181+I181+K181+M181+O181+Q181,0)</f>
        <v>0</v>
      </c>
      <c r="T180" s="116" t="str">
        <f t="shared" ref="T180" si="171">IF(S180&lt;50, "NE",IF(S180&lt;60,2,IF(S180&lt;75,3,IF(S180&lt;90,4,5))))</f>
        <v>NE</v>
      </c>
    </row>
    <row r="181" spans="1:20" ht="15.75" thickBot="1" x14ac:dyDescent="0.3">
      <c r="A181" s="240"/>
      <c r="B181" s="238"/>
      <c r="C181" s="240"/>
      <c r="D181" s="62" t="str">
        <f>'Analitika nastave'!D181</f>
        <v>P</v>
      </c>
      <c r="E181" s="63" t="str">
        <f>IF('Analitika nastave'!J180="DA",'Analitika nastave'!E181+'Analitika nastave'!F181+'Analitika nastave'!G181+'Analitika nastave'!H181,IF(E$7&gt;0,E$7/E$6*E180,""))</f>
        <v/>
      </c>
      <c r="F181" s="242"/>
      <c r="G181" s="69" t="str">
        <f>IF('Analitika nastave'!P180="DA",'Analitika nastave'!K181+'Analitika nastave'!L181+'Analitika nastave'!M181+'Analitika nastave'!N181,IF(G$7&gt;0,G$7/G$6*G180,""))</f>
        <v/>
      </c>
      <c r="H181" s="242"/>
      <c r="I181" s="69" t="str">
        <f>IF('Analitika nastave'!V180="DA",'Analitika nastave'!Q181+'Analitika nastave'!R181+'Analitika nastave'!S181+'Analitika nastave'!T181,IF(I$7&gt;0,I$7/I$6*I180,""))</f>
        <v/>
      </c>
      <c r="J181" s="242"/>
      <c r="K181" s="69" t="str">
        <f>IF('Analitika nastave'!AB180="DA",'Analitika nastave'!W181+'Analitika nastave'!X181+'Analitika nastave'!Y181+'Analitika nastave'!Z181,IF(K$7&gt;0,K$7/K$6*K180,""))</f>
        <v/>
      </c>
      <c r="L181" s="242"/>
      <c r="M181" s="69" t="str">
        <f>IF('Analitika nastave'!AH180="DA",'Analitika nastave'!AC181+'Analitika nastave'!AD181+'Analitika nastave'!AE181+'Analitika nastave'!AF181,IF(M$7&gt;0,M$7/M$6*M180,""))</f>
        <v/>
      </c>
      <c r="N181" s="242"/>
      <c r="O181" s="69" t="str">
        <f>IF('Analitika nastave'!AN180="DA",'Analitika nastave'!AI181+'Analitika nastave'!AJ181+'Analitika nastave'!AK181+'Analitika nastave'!AL181,IF(O$7&gt;0,O$7/O$6*O180,""))</f>
        <v/>
      </c>
      <c r="P181" s="242"/>
      <c r="Q181" s="69" t="str">
        <f>IF('Analitika nastave'!AT180="DA",'Analitika nastave'!AO181+'Analitika nastave'!AP181+'Analitika nastave'!AQ181+'Analitika nastave'!AR181,IF(Q$7&gt;0,Q$7/Q$6*Q180,""))</f>
        <v/>
      </c>
      <c r="R181" s="242"/>
      <c r="S181" s="236"/>
      <c r="T181" s="117"/>
    </row>
    <row r="182" spans="1:20" x14ac:dyDescent="0.25">
      <c r="A182" s="239">
        <f>'Analitika nastave'!A182</f>
        <v>88</v>
      </c>
      <c r="B182" s="237" t="str">
        <f>'Analitika nastave'!B182</f>
        <v xml:space="preserve"> </v>
      </c>
      <c r="C182" s="239">
        <f>'Analitika nastave'!C182:C183</f>
        <v>0</v>
      </c>
      <c r="D182" s="65" t="str">
        <f>'Analitika nastave'!D182</f>
        <v>B</v>
      </c>
      <c r="E182" s="90">
        <f>IF('Analitika nastave'!J182="DA",'Analitika nastave'!E182+'Analitika nastave'!F182+'Analitika nastave'!G182+'Analitika nastave'!H182,0)</f>
        <v>0</v>
      </c>
      <c r="F182" s="241" t="str">
        <f>IF(OR('Analitika nastave'!J182:J183="DA",AND(E183&gt;=(E$7/2),E$7&gt;0)),"DA","NE")</f>
        <v>NE</v>
      </c>
      <c r="G182" s="90">
        <f>IF('Analitika nastave'!P182="DA",'Analitika nastave'!K182+'Analitika nastave'!L182+'Analitika nastave'!M182+'Analitika nastave'!N182,0)</f>
        <v>0</v>
      </c>
      <c r="H182" s="241" t="str">
        <f>IF(OR('Analitika nastave'!P182:P183="DA",AND(G183&gt;=(G$7/2),G$7&gt;0)),"DA","NE")</f>
        <v>NE</v>
      </c>
      <c r="I182" s="90">
        <f>IF('Analitika nastave'!V182="DA",'Analitika nastave'!Q182+'Analitika nastave'!R182+'Analitika nastave'!S182+'Analitika nastave'!T182,0)</f>
        <v>0</v>
      </c>
      <c r="J182" s="241" t="str">
        <f>IF(OR('Analitika nastave'!V182:V183="DA",AND(I183&gt;=(I$7/2),I$7&gt;0)),"DA","NE")</f>
        <v>NE</v>
      </c>
      <c r="K182" s="90">
        <f>IF('Analitika nastave'!AB182="DA",'Analitika nastave'!W182+'Analitika nastave'!X182+'Analitika nastave'!Y182+'Analitika nastave'!Z182,0)</f>
        <v>0</v>
      </c>
      <c r="L182" s="241" t="str">
        <f>IF(OR('Analitika nastave'!AB182:AB183="DA",AND(K183&gt;=(K$7/2),K$7&gt;0)),"DA","NE")</f>
        <v>NE</v>
      </c>
      <c r="M182" s="90">
        <f>IF('Analitika nastave'!AH182="DA",'Analitika nastave'!AC182+'Analitika nastave'!AD182+'Analitika nastave'!AE182+'Analitika nastave'!AF182,0)</f>
        <v>0</v>
      </c>
      <c r="N182" s="241" t="str">
        <f>IF(OR('Analitika nastave'!AH182:AH183="DA",AND(M183&gt;=(M$7/2),M$7&gt;0)),"DA","NE")</f>
        <v>NE</v>
      </c>
      <c r="O182" s="90">
        <f>IF('Analitika nastave'!AN182="DA",'Analitika nastave'!AI182+'Analitika nastave'!AJ182+'Analitika nastave'!AK182+'Analitika nastave'!AL182,0)</f>
        <v>0</v>
      </c>
      <c r="P182" s="241" t="str">
        <f>IF(OR('Analitika nastave'!AN182:AN183="DA",AND(O183&gt;=(O$7/2),O$7&gt;0)),"DA","NE")</f>
        <v>NE</v>
      </c>
      <c r="Q182" s="90">
        <f>IF('Analitika nastave'!AT182="DA",'Analitika nastave'!AO182+'Analitika nastave'!AP182+'Analitika nastave'!AQ182+'Analitika nastave'!AR182,0)</f>
        <v>0</v>
      </c>
      <c r="R182" s="241" t="str">
        <f>IF(OR('Analitika nastave'!AT182:AT183="DA",AND(Q183&gt;=(Q$7/2),Q$7&gt;0)),"DA","NE")</f>
        <v>NE</v>
      </c>
      <c r="S182" s="235">
        <f t="shared" ref="S182" si="172">IF(AND(R182="DA",P182="DA",N182="DA",L182="DA",J182="DA",H182="DA",F182="DA"),E183+G183+I183+K183+M183+O183+Q183,0)</f>
        <v>0</v>
      </c>
      <c r="T182" s="116" t="str">
        <f t="shared" ref="T182" si="173">IF(S182&lt;50, "NE",IF(S182&lt;60,2,IF(S182&lt;75,3,IF(S182&lt;90,4,5))))</f>
        <v>NE</v>
      </c>
    </row>
    <row r="183" spans="1:20" ht="15.75" thickBot="1" x14ac:dyDescent="0.3">
      <c r="A183" s="240"/>
      <c r="B183" s="238"/>
      <c r="C183" s="240"/>
      <c r="D183" s="62" t="str">
        <f>'Analitika nastave'!D183</f>
        <v>P</v>
      </c>
      <c r="E183" s="63" t="str">
        <f>IF('Analitika nastave'!J182="DA",'Analitika nastave'!E183+'Analitika nastave'!F183+'Analitika nastave'!G183+'Analitika nastave'!H183,IF(E$7&gt;0,E$7/E$6*E182,""))</f>
        <v/>
      </c>
      <c r="F183" s="242"/>
      <c r="G183" s="69" t="str">
        <f>IF('Analitika nastave'!P182="DA",'Analitika nastave'!K183+'Analitika nastave'!L183+'Analitika nastave'!M183+'Analitika nastave'!N183,IF(G$7&gt;0,G$7/G$6*G182,""))</f>
        <v/>
      </c>
      <c r="H183" s="242"/>
      <c r="I183" s="69" t="str">
        <f>IF('Analitika nastave'!V182="DA",'Analitika nastave'!Q183+'Analitika nastave'!R183+'Analitika nastave'!S183+'Analitika nastave'!T183,IF(I$7&gt;0,I$7/I$6*I182,""))</f>
        <v/>
      </c>
      <c r="J183" s="242"/>
      <c r="K183" s="69" t="str">
        <f>IF('Analitika nastave'!AB182="DA",'Analitika nastave'!W183+'Analitika nastave'!X183+'Analitika nastave'!Y183+'Analitika nastave'!Z183,IF(K$7&gt;0,K$7/K$6*K182,""))</f>
        <v/>
      </c>
      <c r="L183" s="242"/>
      <c r="M183" s="69" t="str">
        <f>IF('Analitika nastave'!AH182="DA",'Analitika nastave'!AC183+'Analitika nastave'!AD183+'Analitika nastave'!AE183+'Analitika nastave'!AF183,IF(M$7&gt;0,M$7/M$6*M182,""))</f>
        <v/>
      </c>
      <c r="N183" s="242"/>
      <c r="O183" s="69" t="str">
        <f>IF('Analitika nastave'!AN182="DA",'Analitika nastave'!AI183+'Analitika nastave'!AJ183+'Analitika nastave'!AK183+'Analitika nastave'!AL183,IF(O$7&gt;0,O$7/O$6*O182,""))</f>
        <v/>
      </c>
      <c r="P183" s="242"/>
      <c r="Q183" s="69" t="str">
        <f>IF('Analitika nastave'!AT182="DA",'Analitika nastave'!AO183+'Analitika nastave'!AP183+'Analitika nastave'!AQ183+'Analitika nastave'!AR183,IF(Q$7&gt;0,Q$7/Q$6*Q182,""))</f>
        <v/>
      </c>
      <c r="R183" s="242"/>
      <c r="S183" s="236"/>
      <c r="T183" s="117"/>
    </row>
    <row r="184" spans="1:20" x14ac:dyDescent="0.25">
      <c r="A184" s="239">
        <f>'Analitika nastave'!A184</f>
        <v>89</v>
      </c>
      <c r="B184" s="237" t="str">
        <f>'Analitika nastave'!B184</f>
        <v xml:space="preserve"> </v>
      </c>
      <c r="C184" s="239">
        <f>'Analitika nastave'!C184:C185</f>
        <v>0</v>
      </c>
      <c r="D184" s="65" t="str">
        <f>'Analitika nastave'!D184</f>
        <v>B</v>
      </c>
      <c r="E184" s="90">
        <f>IF('Analitika nastave'!J184="DA",'Analitika nastave'!E184+'Analitika nastave'!F184+'Analitika nastave'!G184+'Analitika nastave'!H184,0)</f>
        <v>0</v>
      </c>
      <c r="F184" s="241" t="str">
        <f>IF(OR('Analitika nastave'!J184:J185="DA",AND(E185&gt;=(E$7/2),E$7&gt;0)),"DA","NE")</f>
        <v>NE</v>
      </c>
      <c r="G184" s="90">
        <f>IF('Analitika nastave'!P184="DA",'Analitika nastave'!K184+'Analitika nastave'!L184+'Analitika nastave'!M184+'Analitika nastave'!N184,0)</f>
        <v>0</v>
      </c>
      <c r="H184" s="241" t="str">
        <f>IF(OR('Analitika nastave'!P184:P185="DA",AND(G185&gt;=(G$7/2),G$7&gt;0)),"DA","NE")</f>
        <v>NE</v>
      </c>
      <c r="I184" s="90">
        <f>IF('Analitika nastave'!V184="DA",'Analitika nastave'!Q184+'Analitika nastave'!R184+'Analitika nastave'!S184+'Analitika nastave'!T184,0)</f>
        <v>0</v>
      </c>
      <c r="J184" s="241" t="str">
        <f>IF(OR('Analitika nastave'!V184:V185="DA",AND(I185&gt;=(I$7/2),I$7&gt;0)),"DA","NE")</f>
        <v>NE</v>
      </c>
      <c r="K184" s="90">
        <f>IF('Analitika nastave'!AB184="DA",'Analitika nastave'!W184+'Analitika nastave'!X184+'Analitika nastave'!Y184+'Analitika nastave'!Z184,0)</f>
        <v>0</v>
      </c>
      <c r="L184" s="241" t="str">
        <f>IF(OR('Analitika nastave'!AB184:AB185="DA",AND(K185&gt;=(K$7/2),K$7&gt;0)),"DA","NE")</f>
        <v>NE</v>
      </c>
      <c r="M184" s="90">
        <f>IF('Analitika nastave'!AH184="DA",'Analitika nastave'!AC184+'Analitika nastave'!AD184+'Analitika nastave'!AE184+'Analitika nastave'!AF184,0)</f>
        <v>0</v>
      </c>
      <c r="N184" s="241" t="str">
        <f>IF(OR('Analitika nastave'!AH184:AH185="DA",AND(M185&gt;=(M$7/2),M$7&gt;0)),"DA","NE")</f>
        <v>NE</v>
      </c>
      <c r="O184" s="90">
        <f>IF('Analitika nastave'!AN184="DA",'Analitika nastave'!AI184+'Analitika nastave'!AJ184+'Analitika nastave'!AK184+'Analitika nastave'!AL184,0)</f>
        <v>0</v>
      </c>
      <c r="P184" s="241" t="str">
        <f>IF(OR('Analitika nastave'!AN184:AN185="DA",AND(O185&gt;=(O$7/2),O$7&gt;0)),"DA","NE")</f>
        <v>NE</v>
      </c>
      <c r="Q184" s="90">
        <f>IF('Analitika nastave'!AT184="DA",'Analitika nastave'!AO184+'Analitika nastave'!AP184+'Analitika nastave'!AQ184+'Analitika nastave'!AR184,0)</f>
        <v>0</v>
      </c>
      <c r="R184" s="241" t="str">
        <f>IF(OR('Analitika nastave'!AT184:AT185="DA",AND(Q185&gt;=(Q$7/2),Q$7&gt;0)),"DA","NE")</f>
        <v>NE</v>
      </c>
      <c r="S184" s="235">
        <f t="shared" ref="S184" si="174">IF(AND(R184="DA",P184="DA",N184="DA",L184="DA",J184="DA",H184="DA",F184="DA"),E185+G185+I185+K185+M185+O185+Q185,0)</f>
        <v>0</v>
      </c>
      <c r="T184" s="116" t="str">
        <f t="shared" ref="T184" si="175">IF(S184&lt;50, "NE",IF(S184&lt;60,2,IF(S184&lt;75,3,IF(S184&lt;90,4,5))))</f>
        <v>NE</v>
      </c>
    </row>
    <row r="185" spans="1:20" ht="15.75" thickBot="1" x14ac:dyDescent="0.3">
      <c r="A185" s="240"/>
      <c r="B185" s="238"/>
      <c r="C185" s="240"/>
      <c r="D185" s="62" t="str">
        <f>'Analitika nastave'!D185</f>
        <v>P</v>
      </c>
      <c r="E185" s="63" t="str">
        <f>IF('Analitika nastave'!J184="DA",'Analitika nastave'!E185+'Analitika nastave'!F185+'Analitika nastave'!G185+'Analitika nastave'!H185,IF(E$7&gt;0,E$7/E$6*E184,""))</f>
        <v/>
      </c>
      <c r="F185" s="242"/>
      <c r="G185" s="69" t="str">
        <f>IF('Analitika nastave'!P184="DA",'Analitika nastave'!K185+'Analitika nastave'!L185+'Analitika nastave'!M185+'Analitika nastave'!N185,IF(G$7&gt;0,G$7/G$6*G184,""))</f>
        <v/>
      </c>
      <c r="H185" s="242"/>
      <c r="I185" s="69" t="str">
        <f>IF('Analitika nastave'!V184="DA",'Analitika nastave'!Q185+'Analitika nastave'!R185+'Analitika nastave'!S185+'Analitika nastave'!T185,IF(I$7&gt;0,I$7/I$6*I184,""))</f>
        <v/>
      </c>
      <c r="J185" s="242"/>
      <c r="K185" s="69" t="str">
        <f>IF('Analitika nastave'!AB184="DA",'Analitika nastave'!W185+'Analitika nastave'!X185+'Analitika nastave'!Y185+'Analitika nastave'!Z185,IF(K$7&gt;0,K$7/K$6*K184,""))</f>
        <v/>
      </c>
      <c r="L185" s="242"/>
      <c r="M185" s="69" t="str">
        <f>IF('Analitika nastave'!AH184="DA",'Analitika nastave'!AC185+'Analitika nastave'!AD185+'Analitika nastave'!AE185+'Analitika nastave'!AF185,IF(M$7&gt;0,M$7/M$6*M184,""))</f>
        <v/>
      </c>
      <c r="N185" s="242"/>
      <c r="O185" s="69" t="str">
        <f>IF('Analitika nastave'!AN184="DA",'Analitika nastave'!AI185+'Analitika nastave'!AJ185+'Analitika nastave'!AK185+'Analitika nastave'!AL185,IF(O$7&gt;0,O$7/O$6*O184,""))</f>
        <v/>
      </c>
      <c r="P185" s="242"/>
      <c r="Q185" s="69" t="str">
        <f>IF('Analitika nastave'!AT184="DA",'Analitika nastave'!AO185+'Analitika nastave'!AP185+'Analitika nastave'!AQ185+'Analitika nastave'!AR185,IF(Q$7&gt;0,Q$7/Q$6*Q184,""))</f>
        <v/>
      </c>
      <c r="R185" s="242"/>
      <c r="S185" s="236"/>
      <c r="T185" s="117"/>
    </row>
    <row r="186" spans="1:20" x14ac:dyDescent="0.25">
      <c r="A186" s="239">
        <f>'Analitika nastave'!A186</f>
        <v>90</v>
      </c>
      <c r="B186" s="237" t="str">
        <f>'Analitika nastave'!B186</f>
        <v xml:space="preserve"> </v>
      </c>
      <c r="C186" s="239">
        <f>'Analitika nastave'!C186:C187</f>
        <v>0</v>
      </c>
      <c r="D186" s="65" t="str">
        <f>'Analitika nastave'!D186</f>
        <v>B</v>
      </c>
      <c r="E186" s="90">
        <f>IF('Analitika nastave'!J186="DA",'Analitika nastave'!E186+'Analitika nastave'!F186+'Analitika nastave'!G186+'Analitika nastave'!H186,0)</f>
        <v>0</v>
      </c>
      <c r="F186" s="241" t="str">
        <f>IF(OR('Analitika nastave'!J186:J187="DA",AND(E187&gt;=(E$7/2),E$7&gt;0)),"DA","NE")</f>
        <v>NE</v>
      </c>
      <c r="G186" s="90">
        <f>IF('Analitika nastave'!P186="DA",'Analitika nastave'!K186+'Analitika nastave'!L186+'Analitika nastave'!M186+'Analitika nastave'!N186,0)</f>
        <v>0</v>
      </c>
      <c r="H186" s="241" t="str">
        <f>IF(OR('Analitika nastave'!P186:P187="DA",AND(G187&gt;=(G$7/2),G$7&gt;0)),"DA","NE")</f>
        <v>NE</v>
      </c>
      <c r="I186" s="90">
        <f>IF('Analitika nastave'!V186="DA",'Analitika nastave'!Q186+'Analitika nastave'!R186+'Analitika nastave'!S186+'Analitika nastave'!T186,0)</f>
        <v>0</v>
      </c>
      <c r="J186" s="241" t="str">
        <f>IF(OR('Analitika nastave'!V186:V187="DA",AND(I187&gt;=(I$7/2),I$7&gt;0)),"DA","NE")</f>
        <v>NE</v>
      </c>
      <c r="K186" s="90">
        <f>IF('Analitika nastave'!AB186="DA",'Analitika nastave'!W186+'Analitika nastave'!X186+'Analitika nastave'!Y186+'Analitika nastave'!Z186,0)</f>
        <v>0</v>
      </c>
      <c r="L186" s="241" t="str">
        <f>IF(OR('Analitika nastave'!AB186:AB187="DA",AND(K187&gt;=(K$7/2),K$7&gt;0)),"DA","NE")</f>
        <v>NE</v>
      </c>
      <c r="M186" s="90">
        <f>IF('Analitika nastave'!AH186="DA",'Analitika nastave'!AC186+'Analitika nastave'!AD186+'Analitika nastave'!AE186+'Analitika nastave'!AF186,0)</f>
        <v>0</v>
      </c>
      <c r="N186" s="241" t="str">
        <f>IF(OR('Analitika nastave'!AH186:AH187="DA",AND(M187&gt;=(M$7/2),M$7&gt;0)),"DA","NE")</f>
        <v>NE</v>
      </c>
      <c r="O186" s="90">
        <f>IF('Analitika nastave'!AN186="DA",'Analitika nastave'!AI186+'Analitika nastave'!AJ186+'Analitika nastave'!AK186+'Analitika nastave'!AL186,0)</f>
        <v>0</v>
      </c>
      <c r="P186" s="241" t="str">
        <f>IF(OR('Analitika nastave'!AN186:AN187="DA",AND(O187&gt;=(O$7/2),O$7&gt;0)),"DA","NE")</f>
        <v>NE</v>
      </c>
      <c r="Q186" s="90">
        <f>IF('Analitika nastave'!AT186="DA",'Analitika nastave'!AO186+'Analitika nastave'!AP186+'Analitika nastave'!AQ186+'Analitika nastave'!AR186,0)</f>
        <v>0</v>
      </c>
      <c r="R186" s="241" t="str">
        <f>IF(OR('Analitika nastave'!AT186:AT187="DA",AND(Q187&gt;=(Q$7/2),Q$7&gt;0)),"DA","NE")</f>
        <v>NE</v>
      </c>
      <c r="S186" s="235">
        <f t="shared" ref="S186" si="176">IF(AND(R186="DA",P186="DA",N186="DA",L186="DA",J186="DA",H186="DA",F186="DA"),E187+G187+I187+K187+M187+O187+Q187,0)</f>
        <v>0</v>
      </c>
      <c r="T186" s="116" t="str">
        <f t="shared" ref="T186" si="177">IF(S186&lt;50, "NE",IF(S186&lt;60,2,IF(S186&lt;75,3,IF(S186&lt;90,4,5))))</f>
        <v>NE</v>
      </c>
    </row>
    <row r="187" spans="1:20" ht="15.75" thickBot="1" x14ac:dyDescent="0.3">
      <c r="A187" s="240"/>
      <c r="B187" s="238"/>
      <c r="C187" s="240"/>
      <c r="D187" s="62" t="str">
        <f>'Analitika nastave'!D187</f>
        <v>P</v>
      </c>
      <c r="E187" s="63" t="str">
        <f>IF('Analitika nastave'!J186="DA",'Analitika nastave'!E187+'Analitika nastave'!F187+'Analitika nastave'!G187+'Analitika nastave'!H187,IF(E$7&gt;0,E$7/E$6*E186,""))</f>
        <v/>
      </c>
      <c r="F187" s="242"/>
      <c r="G187" s="69" t="str">
        <f>IF('Analitika nastave'!P186="DA",'Analitika nastave'!K187+'Analitika nastave'!L187+'Analitika nastave'!M187+'Analitika nastave'!N187,IF(G$7&gt;0,G$7/G$6*G186,""))</f>
        <v/>
      </c>
      <c r="H187" s="242"/>
      <c r="I187" s="69" t="str">
        <f>IF('Analitika nastave'!V186="DA",'Analitika nastave'!Q187+'Analitika nastave'!R187+'Analitika nastave'!S187+'Analitika nastave'!T187,IF(I$7&gt;0,I$7/I$6*I186,""))</f>
        <v/>
      </c>
      <c r="J187" s="242"/>
      <c r="K187" s="69" t="str">
        <f>IF('Analitika nastave'!AB186="DA",'Analitika nastave'!W187+'Analitika nastave'!X187+'Analitika nastave'!Y187+'Analitika nastave'!Z187,IF(K$7&gt;0,K$7/K$6*K186,""))</f>
        <v/>
      </c>
      <c r="L187" s="242"/>
      <c r="M187" s="69" t="str">
        <f>IF('Analitika nastave'!AH186="DA",'Analitika nastave'!AC187+'Analitika nastave'!AD187+'Analitika nastave'!AE187+'Analitika nastave'!AF187,IF(M$7&gt;0,M$7/M$6*M186,""))</f>
        <v/>
      </c>
      <c r="N187" s="242"/>
      <c r="O187" s="69" t="str">
        <f>IF('Analitika nastave'!AN186="DA",'Analitika nastave'!AI187+'Analitika nastave'!AJ187+'Analitika nastave'!AK187+'Analitika nastave'!AL187,IF(O$7&gt;0,O$7/O$6*O186,""))</f>
        <v/>
      </c>
      <c r="P187" s="242"/>
      <c r="Q187" s="69" t="str">
        <f>IF('Analitika nastave'!AT186="DA",'Analitika nastave'!AO187+'Analitika nastave'!AP187+'Analitika nastave'!AQ187+'Analitika nastave'!AR187,IF(Q$7&gt;0,Q$7/Q$6*Q186,""))</f>
        <v/>
      </c>
      <c r="R187" s="242"/>
      <c r="S187" s="236"/>
      <c r="T187" s="117"/>
    </row>
    <row r="188" spans="1:20" x14ac:dyDescent="0.25">
      <c r="A188" s="239">
        <f>'Analitika nastave'!A188</f>
        <v>91</v>
      </c>
      <c r="B188" s="237" t="str">
        <f>'Analitika nastave'!B188</f>
        <v xml:space="preserve"> </v>
      </c>
      <c r="C188" s="239">
        <f>'Analitika nastave'!C188:C189</f>
        <v>0</v>
      </c>
      <c r="D188" s="65" t="str">
        <f>'Analitika nastave'!D188</f>
        <v>B</v>
      </c>
      <c r="E188" s="90">
        <f>IF('Analitika nastave'!J188="DA",'Analitika nastave'!E188+'Analitika nastave'!F188+'Analitika nastave'!G188+'Analitika nastave'!H188,0)</f>
        <v>0</v>
      </c>
      <c r="F188" s="241" t="str">
        <f>IF(OR('Analitika nastave'!J188:J189="DA",AND(E189&gt;=(E$7/2),E$7&gt;0)),"DA","NE")</f>
        <v>NE</v>
      </c>
      <c r="G188" s="90">
        <f>IF('Analitika nastave'!P188="DA",'Analitika nastave'!K188+'Analitika nastave'!L188+'Analitika nastave'!M188+'Analitika nastave'!N188,0)</f>
        <v>0</v>
      </c>
      <c r="H188" s="241" t="str">
        <f>IF(OR('Analitika nastave'!P188:P189="DA",AND(G189&gt;=(G$7/2),G$7&gt;0)),"DA","NE")</f>
        <v>NE</v>
      </c>
      <c r="I188" s="90">
        <f>IF('Analitika nastave'!V188="DA",'Analitika nastave'!Q188+'Analitika nastave'!R188+'Analitika nastave'!S188+'Analitika nastave'!T188,0)</f>
        <v>0</v>
      </c>
      <c r="J188" s="241" t="str">
        <f>IF(OR('Analitika nastave'!V188:V189="DA",AND(I189&gt;=(I$7/2),I$7&gt;0)),"DA","NE")</f>
        <v>NE</v>
      </c>
      <c r="K188" s="90">
        <f>IF('Analitika nastave'!AB188="DA",'Analitika nastave'!W188+'Analitika nastave'!X188+'Analitika nastave'!Y188+'Analitika nastave'!Z188,0)</f>
        <v>0</v>
      </c>
      <c r="L188" s="241" t="str">
        <f>IF(OR('Analitika nastave'!AB188:AB189="DA",AND(K189&gt;=(K$7/2),K$7&gt;0)),"DA","NE")</f>
        <v>NE</v>
      </c>
      <c r="M188" s="90">
        <f>IF('Analitika nastave'!AH188="DA",'Analitika nastave'!AC188+'Analitika nastave'!AD188+'Analitika nastave'!AE188+'Analitika nastave'!AF188,0)</f>
        <v>0</v>
      </c>
      <c r="N188" s="241" t="str">
        <f>IF(OR('Analitika nastave'!AH188:AH189="DA",AND(M189&gt;=(M$7/2),M$7&gt;0)),"DA","NE")</f>
        <v>NE</v>
      </c>
      <c r="O188" s="90">
        <f>IF('Analitika nastave'!AN188="DA",'Analitika nastave'!AI188+'Analitika nastave'!AJ188+'Analitika nastave'!AK188+'Analitika nastave'!AL188,0)</f>
        <v>0</v>
      </c>
      <c r="P188" s="241" t="str">
        <f>IF(OR('Analitika nastave'!AN188:AN189="DA",AND(O189&gt;=(O$7/2),O$7&gt;0)),"DA","NE")</f>
        <v>NE</v>
      </c>
      <c r="Q188" s="90">
        <f>IF('Analitika nastave'!AT188="DA",'Analitika nastave'!AO188+'Analitika nastave'!AP188+'Analitika nastave'!AQ188+'Analitika nastave'!AR188,0)</f>
        <v>0</v>
      </c>
      <c r="R188" s="241" t="str">
        <f>IF(OR('Analitika nastave'!AT188:AT189="DA",AND(Q189&gt;=(Q$7/2),Q$7&gt;0)),"DA","NE")</f>
        <v>NE</v>
      </c>
      <c r="S188" s="235">
        <f t="shared" ref="S188" si="178">IF(AND(R188="DA",P188="DA",N188="DA",L188="DA",J188="DA",H188="DA",F188="DA"),E189+G189+I189+K189+M189+O189+Q189,0)</f>
        <v>0</v>
      </c>
      <c r="T188" s="116" t="str">
        <f t="shared" ref="T188" si="179">IF(S188&lt;50, "NE",IF(S188&lt;60,2,IF(S188&lt;75,3,IF(S188&lt;90,4,5))))</f>
        <v>NE</v>
      </c>
    </row>
    <row r="189" spans="1:20" ht="15.75" thickBot="1" x14ac:dyDescent="0.3">
      <c r="A189" s="240"/>
      <c r="B189" s="238"/>
      <c r="C189" s="240"/>
      <c r="D189" s="62" t="str">
        <f>'Analitika nastave'!D189</f>
        <v>P</v>
      </c>
      <c r="E189" s="63" t="str">
        <f>IF('Analitika nastave'!J188="DA",'Analitika nastave'!E189+'Analitika nastave'!F189+'Analitika nastave'!G189+'Analitika nastave'!H189,IF(E$7&gt;0,E$7/E$6*E188,""))</f>
        <v/>
      </c>
      <c r="F189" s="242"/>
      <c r="G189" s="69" t="str">
        <f>IF('Analitika nastave'!P188="DA",'Analitika nastave'!K189+'Analitika nastave'!L189+'Analitika nastave'!M189+'Analitika nastave'!N189,IF(G$7&gt;0,G$7/G$6*G188,""))</f>
        <v/>
      </c>
      <c r="H189" s="242"/>
      <c r="I189" s="69" t="str">
        <f>IF('Analitika nastave'!V188="DA",'Analitika nastave'!Q189+'Analitika nastave'!R189+'Analitika nastave'!S189+'Analitika nastave'!T189,IF(I$7&gt;0,I$7/I$6*I188,""))</f>
        <v/>
      </c>
      <c r="J189" s="242"/>
      <c r="K189" s="69" t="str">
        <f>IF('Analitika nastave'!AB188="DA",'Analitika nastave'!W189+'Analitika nastave'!X189+'Analitika nastave'!Y189+'Analitika nastave'!Z189,IF(K$7&gt;0,K$7/K$6*K188,""))</f>
        <v/>
      </c>
      <c r="L189" s="242"/>
      <c r="M189" s="69" t="str">
        <f>IF('Analitika nastave'!AH188="DA",'Analitika nastave'!AC189+'Analitika nastave'!AD189+'Analitika nastave'!AE189+'Analitika nastave'!AF189,IF(M$7&gt;0,M$7/M$6*M188,""))</f>
        <v/>
      </c>
      <c r="N189" s="242"/>
      <c r="O189" s="69" t="str">
        <f>IF('Analitika nastave'!AN188="DA",'Analitika nastave'!AI189+'Analitika nastave'!AJ189+'Analitika nastave'!AK189+'Analitika nastave'!AL189,IF(O$7&gt;0,O$7/O$6*O188,""))</f>
        <v/>
      </c>
      <c r="P189" s="242"/>
      <c r="Q189" s="69" t="str">
        <f>IF('Analitika nastave'!AT188="DA",'Analitika nastave'!AO189+'Analitika nastave'!AP189+'Analitika nastave'!AQ189+'Analitika nastave'!AR189,IF(Q$7&gt;0,Q$7/Q$6*Q188,""))</f>
        <v/>
      </c>
      <c r="R189" s="242"/>
      <c r="S189" s="236"/>
      <c r="T189" s="117"/>
    </row>
    <row r="190" spans="1:20" x14ac:dyDescent="0.25">
      <c r="A190" s="239">
        <f>'Analitika nastave'!A190</f>
        <v>92</v>
      </c>
      <c r="B190" s="237" t="str">
        <f>'Analitika nastave'!B190</f>
        <v xml:space="preserve"> </v>
      </c>
      <c r="C190" s="239">
        <f>'Analitika nastave'!C190:C191</f>
        <v>0</v>
      </c>
      <c r="D190" s="65" t="str">
        <f>'Analitika nastave'!D190</f>
        <v>B</v>
      </c>
      <c r="E190" s="90">
        <f>IF('Analitika nastave'!J190="DA",'Analitika nastave'!E190+'Analitika nastave'!F190+'Analitika nastave'!G190+'Analitika nastave'!H190,0)</f>
        <v>0</v>
      </c>
      <c r="F190" s="241" t="str">
        <f>IF(OR('Analitika nastave'!J190:J191="DA",AND(E191&gt;=(E$7/2),E$7&gt;0)),"DA","NE")</f>
        <v>NE</v>
      </c>
      <c r="G190" s="90">
        <f>IF('Analitika nastave'!P190="DA",'Analitika nastave'!K190+'Analitika nastave'!L190+'Analitika nastave'!M190+'Analitika nastave'!N190,0)</f>
        <v>0</v>
      </c>
      <c r="H190" s="241" t="str">
        <f>IF(OR('Analitika nastave'!P190:P191="DA",AND(G191&gt;=(G$7/2),G$7&gt;0)),"DA","NE")</f>
        <v>NE</v>
      </c>
      <c r="I190" s="90">
        <f>IF('Analitika nastave'!V190="DA",'Analitika nastave'!Q190+'Analitika nastave'!R190+'Analitika nastave'!S190+'Analitika nastave'!T190,0)</f>
        <v>0</v>
      </c>
      <c r="J190" s="241" t="str">
        <f>IF(OR('Analitika nastave'!V190:V191="DA",AND(I191&gt;=(I$7/2),I$7&gt;0)),"DA","NE")</f>
        <v>NE</v>
      </c>
      <c r="K190" s="90">
        <f>IF('Analitika nastave'!AB190="DA",'Analitika nastave'!W190+'Analitika nastave'!X190+'Analitika nastave'!Y190+'Analitika nastave'!Z190,0)</f>
        <v>0</v>
      </c>
      <c r="L190" s="241" t="str">
        <f>IF(OR('Analitika nastave'!AB190:AB191="DA",AND(K191&gt;=(K$7/2),K$7&gt;0)),"DA","NE")</f>
        <v>NE</v>
      </c>
      <c r="M190" s="90">
        <f>IF('Analitika nastave'!AH190="DA",'Analitika nastave'!AC190+'Analitika nastave'!AD190+'Analitika nastave'!AE190+'Analitika nastave'!AF190,0)</f>
        <v>0</v>
      </c>
      <c r="N190" s="241" t="str">
        <f>IF(OR('Analitika nastave'!AH190:AH191="DA",AND(M191&gt;=(M$7/2),M$7&gt;0)),"DA","NE")</f>
        <v>NE</v>
      </c>
      <c r="O190" s="90">
        <f>IF('Analitika nastave'!AN190="DA",'Analitika nastave'!AI190+'Analitika nastave'!AJ190+'Analitika nastave'!AK190+'Analitika nastave'!AL190,0)</f>
        <v>0</v>
      </c>
      <c r="P190" s="241" t="str">
        <f>IF(OR('Analitika nastave'!AN190:AN191="DA",AND(O191&gt;=(O$7/2),O$7&gt;0)),"DA","NE")</f>
        <v>NE</v>
      </c>
      <c r="Q190" s="90">
        <f>IF('Analitika nastave'!AT190="DA",'Analitika nastave'!AO190+'Analitika nastave'!AP190+'Analitika nastave'!AQ190+'Analitika nastave'!AR190,0)</f>
        <v>0</v>
      </c>
      <c r="R190" s="241" t="str">
        <f>IF(OR('Analitika nastave'!AT190:AT191="DA",AND(Q191&gt;=(Q$7/2),Q$7&gt;0)),"DA","NE")</f>
        <v>NE</v>
      </c>
      <c r="S190" s="235">
        <f t="shared" ref="S190" si="180">IF(AND(R190="DA",P190="DA",N190="DA",L190="DA",J190="DA",H190="DA",F190="DA"),E191+G191+I191+K191+M191+O191+Q191,0)</f>
        <v>0</v>
      </c>
      <c r="T190" s="116" t="str">
        <f t="shared" ref="T190" si="181">IF(S190&lt;50, "NE",IF(S190&lt;60,2,IF(S190&lt;75,3,IF(S190&lt;90,4,5))))</f>
        <v>NE</v>
      </c>
    </row>
    <row r="191" spans="1:20" ht="15.75" thickBot="1" x14ac:dyDescent="0.3">
      <c r="A191" s="240"/>
      <c r="B191" s="238"/>
      <c r="C191" s="240"/>
      <c r="D191" s="62" t="str">
        <f>'Analitika nastave'!D191</f>
        <v>P</v>
      </c>
      <c r="E191" s="63" t="str">
        <f>IF('Analitika nastave'!J190="DA",'Analitika nastave'!E191+'Analitika nastave'!F191+'Analitika nastave'!G191+'Analitika nastave'!H191,IF(E$7&gt;0,E$7/E$6*E190,""))</f>
        <v/>
      </c>
      <c r="F191" s="242"/>
      <c r="G191" s="69" t="str">
        <f>IF('Analitika nastave'!P190="DA",'Analitika nastave'!K191+'Analitika nastave'!L191+'Analitika nastave'!M191+'Analitika nastave'!N191,IF(G$7&gt;0,G$7/G$6*G190,""))</f>
        <v/>
      </c>
      <c r="H191" s="242"/>
      <c r="I191" s="69" t="str">
        <f>IF('Analitika nastave'!V190="DA",'Analitika nastave'!Q191+'Analitika nastave'!R191+'Analitika nastave'!S191+'Analitika nastave'!T191,IF(I$7&gt;0,I$7/I$6*I190,""))</f>
        <v/>
      </c>
      <c r="J191" s="242"/>
      <c r="K191" s="69" t="str">
        <f>IF('Analitika nastave'!AB190="DA",'Analitika nastave'!W191+'Analitika nastave'!X191+'Analitika nastave'!Y191+'Analitika nastave'!Z191,IF(K$7&gt;0,K$7/K$6*K190,""))</f>
        <v/>
      </c>
      <c r="L191" s="242"/>
      <c r="M191" s="69" t="str">
        <f>IF('Analitika nastave'!AH190="DA",'Analitika nastave'!AC191+'Analitika nastave'!AD191+'Analitika nastave'!AE191+'Analitika nastave'!AF191,IF(M$7&gt;0,M$7/M$6*M190,""))</f>
        <v/>
      </c>
      <c r="N191" s="242"/>
      <c r="O191" s="69" t="str">
        <f>IF('Analitika nastave'!AN190="DA",'Analitika nastave'!AI191+'Analitika nastave'!AJ191+'Analitika nastave'!AK191+'Analitika nastave'!AL191,IF(O$7&gt;0,O$7/O$6*O190,""))</f>
        <v/>
      </c>
      <c r="P191" s="242"/>
      <c r="Q191" s="69" t="str">
        <f>IF('Analitika nastave'!AT190="DA",'Analitika nastave'!AO191+'Analitika nastave'!AP191+'Analitika nastave'!AQ191+'Analitika nastave'!AR191,IF(Q$7&gt;0,Q$7/Q$6*Q190,""))</f>
        <v/>
      </c>
      <c r="R191" s="242"/>
      <c r="S191" s="236"/>
      <c r="T191" s="117"/>
    </row>
    <row r="192" spans="1:20" x14ac:dyDescent="0.25">
      <c r="A192" s="239">
        <f>'Analitika nastave'!A192</f>
        <v>93</v>
      </c>
      <c r="B192" s="237" t="str">
        <f>'Analitika nastave'!B192</f>
        <v xml:space="preserve"> </v>
      </c>
      <c r="C192" s="239">
        <f>'Analitika nastave'!C192:C193</f>
        <v>0</v>
      </c>
      <c r="D192" s="65" t="str">
        <f>'Analitika nastave'!D192</f>
        <v>B</v>
      </c>
      <c r="E192" s="90">
        <f>IF('Analitika nastave'!J192="DA",'Analitika nastave'!E192+'Analitika nastave'!F192+'Analitika nastave'!G192+'Analitika nastave'!H192,0)</f>
        <v>0</v>
      </c>
      <c r="F192" s="241" t="str">
        <f>IF(OR('Analitika nastave'!J192:J193="DA",AND(E193&gt;=(E$7/2),E$7&gt;0)),"DA","NE")</f>
        <v>NE</v>
      </c>
      <c r="G192" s="90">
        <f>IF('Analitika nastave'!P192="DA",'Analitika nastave'!K192+'Analitika nastave'!L192+'Analitika nastave'!M192+'Analitika nastave'!N192,0)</f>
        <v>0</v>
      </c>
      <c r="H192" s="241" t="str">
        <f>IF(OR('Analitika nastave'!P192:P193="DA",AND(G193&gt;=(G$7/2),G$7&gt;0)),"DA","NE")</f>
        <v>NE</v>
      </c>
      <c r="I192" s="90">
        <f>IF('Analitika nastave'!V192="DA",'Analitika nastave'!Q192+'Analitika nastave'!R192+'Analitika nastave'!S192+'Analitika nastave'!T192,0)</f>
        <v>0</v>
      </c>
      <c r="J192" s="241" t="str">
        <f>IF(OR('Analitika nastave'!V192:V193="DA",AND(I193&gt;=(I$7/2),I$7&gt;0)),"DA","NE")</f>
        <v>NE</v>
      </c>
      <c r="K192" s="90">
        <f>IF('Analitika nastave'!AB192="DA",'Analitika nastave'!W192+'Analitika nastave'!X192+'Analitika nastave'!Y192+'Analitika nastave'!Z192,0)</f>
        <v>0</v>
      </c>
      <c r="L192" s="241" t="str">
        <f>IF(OR('Analitika nastave'!AB192:AB193="DA",AND(K193&gt;=(K$7/2),K$7&gt;0)),"DA","NE")</f>
        <v>NE</v>
      </c>
      <c r="M192" s="90">
        <f>IF('Analitika nastave'!AH192="DA",'Analitika nastave'!AC192+'Analitika nastave'!AD192+'Analitika nastave'!AE192+'Analitika nastave'!AF192,0)</f>
        <v>0</v>
      </c>
      <c r="N192" s="241" t="str">
        <f>IF(OR('Analitika nastave'!AH192:AH193="DA",AND(M193&gt;=(M$7/2),M$7&gt;0)),"DA","NE")</f>
        <v>NE</v>
      </c>
      <c r="O192" s="90">
        <f>IF('Analitika nastave'!AN192="DA",'Analitika nastave'!AI192+'Analitika nastave'!AJ192+'Analitika nastave'!AK192+'Analitika nastave'!AL192,0)</f>
        <v>0</v>
      </c>
      <c r="P192" s="241" t="str">
        <f>IF(OR('Analitika nastave'!AN192:AN193="DA",AND(O193&gt;=(O$7/2),O$7&gt;0)),"DA","NE")</f>
        <v>NE</v>
      </c>
      <c r="Q192" s="90">
        <f>IF('Analitika nastave'!AT192="DA",'Analitika nastave'!AO192+'Analitika nastave'!AP192+'Analitika nastave'!AQ192+'Analitika nastave'!AR192,0)</f>
        <v>0</v>
      </c>
      <c r="R192" s="241" t="str">
        <f>IF(OR('Analitika nastave'!AT192:AT193="DA",AND(Q193&gt;=(Q$7/2),Q$7&gt;0)),"DA","NE")</f>
        <v>NE</v>
      </c>
      <c r="S192" s="235">
        <f t="shared" ref="S192" si="182">IF(AND(R192="DA",P192="DA",N192="DA",L192="DA",J192="DA",H192="DA",F192="DA"),E193+G193+I193+K193+M193+O193+Q193,0)</f>
        <v>0</v>
      </c>
      <c r="T192" s="116" t="str">
        <f t="shared" ref="T192" si="183">IF(S192&lt;50, "NE",IF(S192&lt;60,2,IF(S192&lt;75,3,IF(S192&lt;90,4,5))))</f>
        <v>NE</v>
      </c>
    </row>
    <row r="193" spans="1:20" ht="15.75" thickBot="1" x14ac:dyDescent="0.3">
      <c r="A193" s="240"/>
      <c r="B193" s="238"/>
      <c r="C193" s="240"/>
      <c r="D193" s="62" t="str">
        <f>'Analitika nastave'!D193</f>
        <v>P</v>
      </c>
      <c r="E193" s="63" t="str">
        <f>IF('Analitika nastave'!J192="DA",'Analitika nastave'!E193+'Analitika nastave'!F193+'Analitika nastave'!G193+'Analitika nastave'!H193,IF(E$7&gt;0,E$7/E$6*E192,""))</f>
        <v/>
      </c>
      <c r="F193" s="242"/>
      <c r="G193" s="69" t="str">
        <f>IF('Analitika nastave'!P192="DA",'Analitika nastave'!K193+'Analitika nastave'!L193+'Analitika nastave'!M193+'Analitika nastave'!N193,IF(G$7&gt;0,G$7/G$6*G192,""))</f>
        <v/>
      </c>
      <c r="H193" s="242"/>
      <c r="I193" s="69" t="str">
        <f>IF('Analitika nastave'!V192="DA",'Analitika nastave'!Q193+'Analitika nastave'!R193+'Analitika nastave'!S193+'Analitika nastave'!T193,IF(I$7&gt;0,I$7/I$6*I192,""))</f>
        <v/>
      </c>
      <c r="J193" s="242"/>
      <c r="K193" s="69" t="str">
        <f>IF('Analitika nastave'!AB192="DA",'Analitika nastave'!W193+'Analitika nastave'!X193+'Analitika nastave'!Y193+'Analitika nastave'!Z193,IF(K$7&gt;0,K$7/K$6*K192,""))</f>
        <v/>
      </c>
      <c r="L193" s="242"/>
      <c r="M193" s="69" t="str">
        <f>IF('Analitika nastave'!AH192="DA",'Analitika nastave'!AC193+'Analitika nastave'!AD193+'Analitika nastave'!AE193+'Analitika nastave'!AF193,IF(M$7&gt;0,M$7/M$6*M192,""))</f>
        <v/>
      </c>
      <c r="N193" s="242"/>
      <c r="O193" s="69" t="str">
        <f>IF('Analitika nastave'!AN192="DA",'Analitika nastave'!AI193+'Analitika nastave'!AJ193+'Analitika nastave'!AK193+'Analitika nastave'!AL193,IF(O$7&gt;0,O$7/O$6*O192,""))</f>
        <v/>
      </c>
      <c r="P193" s="242"/>
      <c r="Q193" s="69" t="str">
        <f>IF('Analitika nastave'!AT192="DA",'Analitika nastave'!AO193+'Analitika nastave'!AP193+'Analitika nastave'!AQ193+'Analitika nastave'!AR193,IF(Q$7&gt;0,Q$7/Q$6*Q192,""))</f>
        <v/>
      </c>
      <c r="R193" s="242"/>
      <c r="S193" s="236"/>
      <c r="T193" s="117"/>
    </row>
    <row r="194" spans="1:20" x14ac:dyDescent="0.25">
      <c r="A194" s="239">
        <f>'Analitika nastave'!A194</f>
        <v>94</v>
      </c>
      <c r="B194" s="237" t="str">
        <f>'Analitika nastave'!B194</f>
        <v xml:space="preserve"> </v>
      </c>
      <c r="C194" s="239">
        <f>'Analitika nastave'!C194:C195</f>
        <v>0</v>
      </c>
      <c r="D194" s="65" t="str">
        <f>'Analitika nastave'!D194</f>
        <v>B</v>
      </c>
      <c r="E194" s="90">
        <f>IF('Analitika nastave'!J194="DA",'Analitika nastave'!E194+'Analitika nastave'!F194+'Analitika nastave'!G194+'Analitika nastave'!H194,0)</f>
        <v>0</v>
      </c>
      <c r="F194" s="241" t="str">
        <f>IF(OR('Analitika nastave'!J194:J195="DA",AND(E195&gt;=(E$7/2),E$7&gt;0)),"DA","NE")</f>
        <v>NE</v>
      </c>
      <c r="G194" s="90">
        <f>IF('Analitika nastave'!P194="DA",'Analitika nastave'!K194+'Analitika nastave'!L194+'Analitika nastave'!M194+'Analitika nastave'!N194,0)</f>
        <v>0</v>
      </c>
      <c r="H194" s="241" t="str">
        <f>IF(OR('Analitika nastave'!P194:P195="DA",AND(G195&gt;=(G$7/2),G$7&gt;0)),"DA","NE")</f>
        <v>NE</v>
      </c>
      <c r="I194" s="90">
        <f>IF('Analitika nastave'!V194="DA",'Analitika nastave'!Q194+'Analitika nastave'!R194+'Analitika nastave'!S194+'Analitika nastave'!T194,0)</f>
        <v>0</v>
      </c>
      <c r="J194" s="241" t="str">
        <f>IF(OR('Analitika nastave'!V194:V195="DA",AND(I195&gt;=(I$7/2),I$7&gt;0)),"DA","NE")</f>
        <v>NE</v>
      </c>
      <c r="K194" s="90">
        <f>IF('Analitika nastave'!AB194="DA",'Analitika nastave'!W194+'Analitika nastave'!X194+'Analitika nastave'!Y194+'Analitika nastave'!Z194,0)</f>
        <v>0</v>
      </c>
      <c r="L194" s="241" t="str">
        <f>IF(OR('Analitika nastave'!AB194:AB195="DA",AND(K195&gt;=(K$7/2),K$7&gt;0)),"DA","NE")</f>
        <v>NE</v>
      </c>
      <c r="M194" s="90">
        <f>IF('Analitika nastave'!AH194="DA",'Analitika nastave'!AC194+'Analitika nastave'!AD194+'Analitika nastave'!AE194+'Analitika nastave'!AF194,0)</f>
        <v>0</v>
      </c>
      <c r="N194" s="241" t="str">
        <f>IF(OR('Analitika nastave'!AH194:AH195="DA",AND(M195&gt;=(M$7/2),M$7&gt;0)),"DA","NE")</f>
        <v>NE</v>
      </c>
      <c r="O194" s="90">
        <f>IF('Analitika nastave'!AN194="DA",'Analitika nastave'!AI194+'Analitika nastave'!AJ194+'Analitika nastave'!AK194+'Analitika nastave'!AL194,0)</f>
        <v>0</v>
      </c>
      <c r="P194" s="241" t="str">
        <f>IF(OR('Analitika nastave'!AN194:AN195="DA",AND(O195&gt;=(O$7/2),O$7&gt;0)),"DA","NE")</f>
        <v>NE</v>
      </c>
      <c r="Q194" s="90">
        <f>IF('Analitika nastave'!AT194="DA",'Analitika nastave'!AO194+'Analitika nastave'!AP194+'Analitika nastave'!AQ194+'Analitika nastave'!AR194,0)</f>
        <v>0</v>
      </c>
      <c r="R194" s="241" t="str">
        <f>IF(OR('Analitika nastave'!AT194:AT195="DA",AND(Q195&gt;=(Q$7/2),Q$7&gt;0)),"DA","NE")</f>
        <v>NE</v>
      </c>
      <c r="S194" s="235">
        <f t="shared" ref="S194" si="184">IF(AND(R194="DA",P194="DA",N194="DA",L194="DA",J194="DA",H194="DA",F194="DA"),E195+G195+I195+K195+M195+O195+Q195,0)</f>
        <v>0</v>
      </c>
      <c r="T194" s="116" t="str">
        <f t="shared" ref="T194" si="185">IF(S194&lt;50, "NE",IF(S194&lt;60,2,IF(S194&lt;75,3,IF(S194&lt;90,4,5))))</f>
        <v>NE</v>
      </c>
    </row>
    <row r="195" spans="1:20" ht="15.75" thickBot="1" x14ac:dyDescent="0.3">
      <c r="A195" s="240"/>
      <c r="B195" s="238"/>
      <c r="C195" s="240"/>
      <c r="D195" s="62" t="str">
        <f>'Analitika nastave'!D195</f>
        <v>P</v>
      </c>
      <c r="E195" s="63" t="str">
        <f>IF('Analitika nastave'!J194="DA",'Analitika nastave'!E195+'Analitika nastave'!F195+'Analitika nastave'!G195+'Analitika nastave'!H195,IF(E$7&gt;0,E$7/E$6*E194,""))</f>
        <v/>
      </c>
      <c r="F195" s="242"/>
      <c r="G195" s="69" t="str">
        <f>IF('Analitika nastave'!P194="DA",'Analitika nastave'!K195+'Analitika nastave'!L195+'Analitika nastave'!M195+'Analitika nastave'!N195,IF(G$7&gt;0,G$7/G$6*G194,""))</f>
        <v/>
      </c>
      <c r="H195" s="242"/>
      <c r="I195" s="69" t="str">
        <f>IF('Analitika nastave'!V194="DA",'Analitika nastave'!Q195+'Analitika nastave'!R195+'Analitika nastave'!S195+'Analitika nastave'!T195,IF(I$7&gt;0,I$7/I$6*I194,""))</f>
        <v/>
      </c>
      <c r="J195" s="242"/>
      <c r="K195" s="69" t="str">
        <f>IF('Analitika nastave'!AB194="DA",'Analitika nastave'!W195+'Analitika nastave'!X195+'Analitika nastave'!Y195+'Analitika nastave'!Z195,IF(K$7&gt;0,K$7/K$6*K194,""))</f>
        <v/>
      </c>
      <c r="L195" s="242"/>
      <c r="M195" s="69" t="str">
        <f>IF('Analitika nastave'!AH194="DA",'Analitika nastave'!AC195+'Analitika nastave'!AD195+'Analitika nastave'!AE195+'Analitika nastave'!AF195,IF(M$7&gt;0,M$7/M$6*M194,""))</f>
        <v/>
      </c>
      <c r="N195" s="242"/>
      <c r="O195" s="69" t="str">
        <f>IF('Analitika nastave'!AN194="DA",'Analitika nastave'!AI195+'Analitika nastave'!AJ195+'Analitika nastave'!AK195+'Analitika nastave'!AL195,IF(O$7&gt;0,O$7/O$6*O194,""))</f>
        <v/>
      </c>
      <c r="P195" s="242"/>
      <c r="Q195" s="69" t="str">
        <f>IF('Analitika nastave'!AT194="DA",'Analitika nastave'!AO195+'Analitika nastave'!AP195+'Analitika nastave'!AQ195+'Analitika nastave'!AR195,IF(Q$7&gt;0,Q$7/Q$6*Q194,""))</f>
        <v/>
      </c>
      <c r="R195" s="242"/>
      <c r="S195" s="236"/>
      <c r="T195" s="117"/>
    </row>
    <row r="196" spans="1:20" x14ac:dyDescent="0.25">
      <c r="A196" s="239">
        <f>'Analitika nastave'!A196</f>
        <v>95</v>
      </c>
      <c r="B196" s="237" t="str">
        <f>'Analitika nastave'!B196</f>
        <v xml:space="preserve"> </v>
      </c>
      <c r="C196" s="239">
        <f>'Analitika nastave'!C196:C197</f>
        <v>0</v>
      </c>
      <c r="D196" s="65" t="str">
        <f>'Analitika nastave'!D196</f>
        <v>B</v>
      </c>
      <c r="E196" s="90">
        <f>IF('Analitika nastave'!J196="DA",'Analitika nastave'!E196+'Analitika nastave'!F196+'Analitika nastave'!G196+'Analitika nastave'!H196,0)</f>
        <v>0</v>
      </c>
      <c r="F196" s="241" t="str">
        <f>IF(OR('Analitika nastave'!J196:J197="DA",AND(E197&gt;=(E$7/2),E$7&gt;0)),"DA","NE")</f>
        <v>NE</v>
      </c>
      <c r="G196" s="90">
        <f>IF('Analitika nastave'!P196="DA",'Analitika nastave'!K196+'Analitika nastave'!L196+'Analitika nastave'!M196+'Analitika nastave'!N196,0)</f>
        <v>0</v>
      </c>
      <c r="H196" s="241" t="str">
        <f>IF(OR('Analitika nastave'!P196:P197="DA",AND(G197&gt;=(G$7/2),G$7&gt;0)),"DA","NE")</f>
        <v>NE</v>
      </c>
      <c r="I196" s="90">
        <f>IF('Analitika nastave'!V196="DA",'Analitika nastave'!Q196+'Analitika nastave'!R196+'Analitika nastave'!S196+'Analitika nastave'!T196,0)</f>
        <v>0</v>
      </c>
      <c r="J196" s="241" t="str">
        <f>IF(OR('Analitika nastave'!V196:V197="DA",AND(I197&gt;=(I$7/2),I$7&gt;0)),"DA","NE")</f>
        <v>NE</v>
      </c>
      <c r="K196" s="90">
        <f>IF('Analitika nastave'!AB196="DA",'Analitika nastave'!W196+'Analitika nastave'!X196+'Analitika nastave'!Y196+'Analitika nastave'!Z196,0)</f>
        <v>0</v>
      </c>
      <c r="L196" s="241" t="str">
        <f>IF(OR('Analitika nastave'!AB196:AB197="DA",AND(K197&gt;=(K$7/2),K$7&gt;0)),"DA","NE")</f>
        <v>NE</v>
      </c>
      <c r="M196" s="90">
        <f>IF('Analitika nastave'!AH196="DA",'Analitika nastave'!AC196+'Analitika nastave'!AD196+'Analitika nastave'!AE196+'Analitika nastave'!AF196,0)</f>
        <v>0</v>
      </c>
      <c r="N196" s="241" t="str">
        <f>IF(OR('Analitika nastave'!AH196:AH197="DA",AND(M197&gt;=(M$7/2),M$7&gt;0)),"DA","NE")</f>
        <v>NE</v>
      </c>
      <c r="O196" s="90">
        <f>IF('Analitika nastave'!AN196="DA",'Analitika nastave'!AI196+'Analitika nastave'!AJ196+'Analitika nastave'!AK196+'Analitika nastave'!AL196,0)</f>
        <v>0</v>
      </c>
      <c r="P196" s="241" t="str">
        <f>IF(OR('Analitika nastave'!AN196:AN197="DA",AND(O197&gt;=(O$7/2),O$7&gt;0)),"DA","NE")</f>
        <v>NE</v>
      </c>
      <c r="Q196" s="90">
        <f>IF('Analitika nastave'!AT196="DA",'Analitika nastave'!AO196+'Analitika nastave'!AP196+'Analitika nastave'!AQ196+'Analitika nastave'!AR196,0)</f>
        <v>0</v>
      </c>
      <c r="R196" s="241" t="str">
        <f>IF(OR('Analitika nastave'!AT196:AT197="DA",AND(Q197&gt;=(Q$7/2),Q$7&gt;0)),"DA","NE")</f>
        <v>NE</v>
      </c>
      <c r="S196" s="235">
        <f t="shared" ref="S196" si="186">IF(AND(R196="DA",P196="DA",N196="DA",L196="DA",J196="DA",H196="DA",F196="DA"),E197+G197+I197+K197+M197+O197+Q197,0)</f>
        <v>0</v>
      </c>
      <c r="T196" s="116" t="str">
        <f t="shared" ref="T196" si="187">IF(S196&lt;50, "NE",IF(S196&lt;60,2,IF(S196&lt;75,3,IF(S196&lt;90,4,5))))</f>
        <v>NE</v>
      </c>
    </row>
    <row r="197" spans="1:20" ht="15.75" thickBot="1" x14ac:dyDescent="0.3">
      <c r="A197" s="240"/>
      <c r="B197" s="238"/>
      <c r="C197" s="240"/>
      <c r="D197" s="62" t="str">
        <f>'Analitika nastave'!D197</f>
        <v>P</v>
      </c>
      <c r="E197" s="63" t="str">
        <f>IF('Analitika nastave'!J196="DA",'Analitika nastave'!E197+'Analitika nastave'!F197+'Analitika nastave'!G197+'Analitika nastave'!H197,IF(E$7&gt;0,E$7/E$6*E196,""))</f>
        <v/>
      </c>
      <c r="F197" s="242"/>
      <c r="G197" s="69" t="str">
        <f>IF('Analitika nastave'!P196="DA",'Analitika nastave'!K197+'Analitika nastave'!L197+'Analitika nastave'!M197+'Analitika nastave'!N197,IF(G$7&gt;0,G$7/G$6*G196,""))</f>
        <v/>
      </c>
      <c r="H197" s="242"/>
      <c r="I197" s="69" t="str">
        <f>IF('Analitika nastave'!V196="DA",'Analitika nastave'!Q197+'Analitika nastave'!R197+'Analitika nastave'!S197+'Analitika nastave'!T197,IF(I$7&gt;0,I$7/I$6*I196,""))</f>
        <v/>
      </c>
      <c r="J197" s="242"/>
      <c r="K197" s="69" t="str">
        <f>IF('Analitika nastave'!AB196="DA",'Analitika nastave'!W197+'Analitika nastave'!X197+'Analitika nastave'!Y197+'Analitika nastave'!Z197,IF(K$7&gt;0,K$7/K$6*K196,""))</f>
        <v/>
      </c>
      <c r="L197" s="242"/>
      <c r="M197" s="69" t="str">
        <f>IF('Analitika nastave'!AH196="DA",'Analitika nastave'!AC197+'Analitika nastave'!AD197+'Analitika nastave'!AE197+'Analitika nastave'!AF197,IF(M$7&gt;0,M$7/M$6*M196,""))</f>
        <v/>
      </c>
      <c r="N197" s="242"/>
      <c r="O197" s="69" t="str">
        <f>IF('Analitika nastave'!AN196="DA",'Analitika nastave'!AI197+'Analitika nastave'!AJ197+'Analitika nastave'!AK197+'Analitika nastave'!AL197,IF(O$7&gt;0,O$7/O$6*O196,""))</f>
        <v/>
      </c>
      <c r="P197" s="242"/>
      <c r="Q197" s="69" t="str">
        <f>IF('Analitika nastave'!AT196="DA",'Analitika nastave'!AO197+'Analitika nastave'!AP197+'Analitika nastave'!AQ197+'Analitika nastave'!AR197,IF(Q$7&gt;0,Q$7/Q$6*Q196,""))</f>
        <v/>
      </c>
      <c r="R197" s="242"/>
      <c r="S197" s="236"/>
      <c r="T197" s="117"/>
    </row>
    <row r="198" spans="1:20" x14ac:dyDescent="0.25">
      <c r="A198" s="239">
        <f>'Analitika nastave'!A198</f>
        <v>96</v>
      </c>
      <c r="B198" s="237" t="str">
        <f>'Analitika nastave'!B198</f>
        <v xml:space="preserve"> </v>
      </c>
      <c r="C198" s="239">
        <f>'Analitika nastave'!C198:C199</f>
        <v>0</v>
      </c>
      <c r="D198" s="65" t="str">
        <f>'Analitika nastave'!D198</f>
        <v>B</v>
      </c>
      <c r="E198" s="90">
        <f>IF('Analitika nastave'!J198="DA",'Analitika nastave'!E198+'Analitika nastave'!F198+'Analitika nastave'!G198+'Analitika nastave'!H198,0)</f>
        <v>0</v>
      </c>
      <c r="F198" s="241" t="str">
        <f>IF(OR('Analitika nastave'!J198:J199="DA",AND(E199&gt;=(E$7/2),E$7&gt;0)),"DA","NE")</f>
        <v>NE</v>
      </c>
      <c r="G198" s="90">
        <f>IF('Analitika nastave'!P198="DA",'Analitika nastave'!K198+'Analitika nastave'!L198+'Analitika nastave'!M198+'Analitika nastave'!N198,0)</f>
        <v>0</v>
      </c>
      <c r="H198" s="241" t="str">
        <f>IF(OR('Analitika nastave'!P198:P199="DA",AND(G199&gt;=(G$7/2),G$7&gt;0)),"DA","NE")</f>
        <v>NE</v>
      </c>
      <c r="I198" s="90">
        <f>IF('Analitika nastave'!V198="DA",'Analitika nastave'!Q198+'Analitika nastave'!R198+'Analitika nastave'!S198+'Analitika nastave'!T198,0)</f>
        <v>0</v>
      </c>
      <c r="J198" s="241" t="str">
        <f>IF(OR('Analitika nastave'!V198:V199="DA",AND(I199&gt;=(I$7/2),I$7&gt;0)),"DA","NE")</f>
        <v>NE</v>
      </c>
      <c r="K198" s="90">
        <f>IF('Analitika nastave'!AB198="DA",'Analitika nastave'!W198+'Analitika nastave'!X198+'Analitika nastave'!Y198+'Analitika nastave'!Z198,0)</f>
        <v>0</v>
      </c>
      <c r="L198" s="241" t="str">
        <f>IF(OR('Analitika nastave'!AB198:AB199="DA",AND(K199&gt;=(K$7/2),K$7&gt;0)),"DA","NE")</f>
        <v>NE</v>
      </c>
      <c r="M198" s="90">
        <f>IF('Analitika nastave'!AH198="DA",'Analitika nastave'!AC198+'Analitika nastave'!AD198+'Analitika nastave'!AE198+'Analitika nastave'!AF198,0)</f>
        <v>0</v>
      </c>
      <c r="N198" s="241" t="str">
        <f>IF(OR('Analitika nastave'!AH198:AH199="DA",AND(M199&gt;=(M$7/2),M$7&gt;0)),"DA","NE")</f>
        <v>NE</v>
      </c>
      <c r="O198" s="90">
        <f>IF('Analitika nastave'!AN198="DA",'Analitika nastave'!AI198+'Analitika nastave'!AJ198+'Analitika nastave'!AK198+'Analitika nastave'!AL198,0)</f>
        <v>0</v>
      </c>
      <c r="P198" s="241" t="str">
        <f>IF(OR('Analitika nastave'!AN198:AN199="DA",AND(O199&gt;=(O$7/2),O$7&gt;0)),"DA","NE")</f>
        <v>NE</v>
      </c>
      <c r="Q198" s="90">
        <f>IF('Analitika nastave'!AT198="DA",'Analitika nastave'!AO198+'Analitika nastave'!AP198+'Analitika nastave'!AQ198+'Analitika nastave'!AR198,0)</f>
        <v>0</v>
      </c>
      <c r="R198" s="241" t="str">
        <f>IF(OR('Analitika nastave'!AT198:AT199="DA",AND(Q199&gt;=(Q$7/2),Q$7&gt;0)),"DA","NE")</f>
        <v>NE</v>
      </c>
      <c r="S198" s="235">
        <f t="shared" ref="S198" si="188">IF(AND(R198="DA",P198="DA",N198="DA",L198="DA",J198="DA",H198="DA",F198="DA"),E199+G199+I199+K199+M199+O199+Q199,0)</f>
        <v>0</v>
      </c>
      <c r="T198" s="116" t="str">
        <f t="shared" ref="T198" si="189">IF(S198&lt;50, "NE",IF(S198&lt;60,2,IF(S198&lt;75,3,IF(S198&lt;90,4,5))))</f>
        <v>NE</v>
      </c>
    </row>
    <row r="199" spans="1:20" ht="15.75" thickBot="1" x14ac:dyDescent="0.3">
      <c r="A199" s="240"/>
      <c r="B199" s="238"/>
      <c r="C199" s="240"/>
      <c r="D199" s="62" t="str">
        <f>'Analitika nastave'!D199</f>
        <v>P</v>
      </c>
      <c r="E199" s="63" t="str">
        <f>IF('Analitika nastave'!J198="DA",'Analitika nastave'!E199+'Analitika nastave'!F199+'Analitika nastave'!G199+'Analitika nastave'!H199,IF(E$7&gt;0,E$7/E$6*E198,""))</f>
        <v/>
      </c>
      <c r="F199" s="242"/>
      <c r="G199" s="69" t="str">
        <f>IF('Analitika nastave'!P198="DA",'Analitika nastave'!K199+'Analitika nastave'!L199+'Analitika nastave'!M199+'Analitika nastave'!N199,IF(G$7&gt;0,G$7/G$6*G198,""))</f>
        <v/>
      </c>
      <c r="H199" s="242"/>
      <c r="I199" s="69" t="str">
        <f>IF('Analitika nastave'!V198="DA",'Analitika nastave'!Q199+'Analitika nastave'!R199+'Analitika nastave'!S199+'Analitika nastave'!T199,IF(I$7&gt;0,I$7/I$6*I198,""))</f>
        <v/>
      </c>
      <c r="J199" s="242"/>
      <c r="K199" s="69" t="str">
        <f>IF('Analitika nastave'!AB198="DA",'Analitika nastave'!W199+'Analitika nastave'!X199+'Analitika nastave'!Y199+'Analitika nastave'!Z199,IF(K$7&gt;0,K$7/K$6*K198,""))</f>
        <v/>
      </c>
      <c r="L199" s="242"/>
      <c r="M199" s="69" t="str">
        <f>IF('Analitika nastave'!AH198="DA",'Analitika nastave'!AC199+'Analitika nastave'!AD199+'Analitika nastave'!AE199+'Analitika nastave'!AF199,IF(M$7&gt;0,M$7/M$6*M198,""))</f>
        <v/>
      </c>
      <c r="N199" s="242"/>
      <c r="O199" s="69" t="str">
        <f>IF('Analitika nastave'!AN198="DA",'Analitika nastave'!AI199+'Analitika nastave'!AJ199+'Analitika nastave'!AK199+'Analitika nastave'!AL199,IF(O$7&gt;0,O$7/O$6*O198,""))</f>
        <v/>
      </c>
      <c r="P199" s="242"/>
      <c r="Q199" s="69" t="str">
        <f>IF('Analitika nastave'!AT198="DA",'Analitika nastave'!AO199+'Analitika nastave'!AP199+'Analitika nastave'!AQ199+'Analitika nastave'!AR199,IF(Q$7&gt;0,Q$7/Q$6*Q198,""))</f>
        <v/>
      </c>
      <c r="R199" s="242"/>
      <c r="S199" s="236"/>
      <c r="T199" s="117"/>
    </row>
    <row r="200" spans="1:20" x14ac:dyDescent="0.25">
      <c r="A200" s="239">
        <f>'Analitika nastave'!A200</f>
        <v>97</v>
      </c>
      <c r="B200" s="237" t="str">
        <f>'Analitika nastave'!B200</f>
        <v xml:space="preserve"> </v>
      </c>
      <c r="C200" s="239">
        <f>'Analitika nastave'!C200:C201</f>
        <v>0</v>
      </c>
      <c r="D200" s="65" t="str">
        <f>'Analitika nastave'!D200</f>
        <v>B</v>
      </c>
      <c r="E200" s="90">
        <f>IF('Analitika nastave'!J200="DA",'Analitika nastave'!E200+'Analitika nastave'!F200+'Analitika nastave'!G200+'Analitika nastave'!H200,0)</f>
        <v>0</v>
      </c>
      <c r="F200" s="241" t="str">
        <f>IF(OR('Analitika nastave'!J200:J201="DA",AND(E201&gt;=(E$7/2),E$7&gt;0)),"DA","NE")</f>
        <v>NE</v>
      </c>
      <c r="G200" s="90">
        <f>IF('Analitika nastave'!P200="DA",'Analitika nastave'!K200+'Analitika nastave'!L200+'Analitika nastave'!M200+'Analitika nastave'!N200,0)</f>
        <v>0</v>
      </c>
      <c r="H200" s="241" t="str">
        <f>IF(OR('Analitika nastave'!P200:P201="DA",AND(G201&gt;=(G$7/2),G$7&gt;0)),"DA","NE")</f>
        <v>NE</v>
      </c>
      <c r="I200" s="90">
        <f>IF('Analitika nastave'!V200="DA",'Analitika nastave'!Q200+'Analitika nastave'!R200+'Analitika nastave'!S200+'Analitika nastave'!T200,0)</f>
        <v>0</v>
      </c>
      <c r="J200" s="241" t="str">
        <f>IF(OR('Analitika nastave'!V200:V201="DA",AND(I201&gt;=(I$7/2),I$7&gt;0)),"DA","NE")</f>
        <v>NE</v>
      </c>
      <c r="K200" s="90">
        <f>IF('Analitika nastave'!AB200="DA",'Analitika nastave'!W200+'Analitika nastave'!X200+'Analitika nastave'!Y200+'Analitika nastave'!Z200,0)</f>
        <v>0</v>
      </c>
      <c r="L200" s="241" t="str">
        <f>IF(OR('Analitika nastave'!AB200:AB201="DA",AND(K201&gt;=(K$7/2),K$7&gt;0)),"DA","NE")</f>
        <v>NE</v>
      </c>
      <c r="M200" s="90">
        <f>IF('Analitika nastave'!AH200="DA",'Analitika nastave'!AC200+'Analitika nastave'!AD200+'Analitika nastave'!AE200+'Analitika nastave'!AF200,0)</f>
        <v>0</v>
      </c>
      <c r="N200" s="241" t="str">
        <f>IF(OR('Analitika nastave'!AH200:AH201="DA",AND(M201&gt;=(M$7/2),M$7&gt;0)),"DA","NE")</f>
        <v>NE</v>
      </c>
      <c r="O200" s="90">
        <f>IF('Analitika nastave'!AN200="DA",'Analitika nastave'!AI200+'Analitika nastave'!AJ200+'Analitika nastave'!AK200+'Analitika nastave'!AL200,0)</f>
        <v>0</v>
      </c>
      <c r="P200" s="241" t="str">
        <f>IF(OR('Analitika nastave'!AN200:AN201="DA",AND(O201&gt;=(O$7/2),O$7&gt;0)),"DA","NE")</f>
        <v>NE</v>
      </c>
      <c r="Q200" s="90">
        <f>IF('Analitika nastave'!AT200="DA",'Analitika nastave'!AO200+'Analitika nastave'!AP200+'Analitika nastave'!AQ200+'Analitika nastave'!AR200,0)</f>
        <v>0</v>
      </c>
      <c r="R200" s="241" t="str">
        <f>IF(OR('Analitika nastave'!AT200:AT201="DA",AND(Q201&gt;=(Q$7/2),Q$7&gt;0)),"DA","NE")</f>
        <v>NE</v>
      </c>
      <c r="S200" s="235">
        <f t="shared" ref="S200" si="190">IF(AND(R200="DA",P200="DA",N200="DA",L200="DA",J200="DA",H200="DA",F200="DA"),E201+G201+I201+K201+M201+O201+Q201,0)</f>
        <v>0</v>
      </c>
      <c r="T200" s="116" t="str">
        <f t="shared" ref="T200" si="191">IF(S200&lt;50, "NE",IF(S200&lt;60,2,IF(S200&lt;75,3,IF(S200&lt;90,4,5))))</f>
        <v>NE</v>
      </c>
    </row>
    <row r="201" spans="1:20" ht="15.75" thickBot="1" x14ac:dyDescent="0.3">
      <c r="A201" s="240"/>
      <c r="B201" s="238"/>
      <c r="C201" s="240"/>
      <c r="D201" s="62" t="str">
        <f>'Analitika nastave'!D201</f>
        <v>P</v>
      </c>
      <c r="E201" s="63" t="str">
        <f>IF('Analitika nastave'!J200="DA",'Analitika nastave'!E201+'Analitika nastave'!F201+'Analitika nastave'!G201+'Analitika nastave'!H201,IF(E$7&gt;0,E$7/E$6*E200,""))</f>
        <v/>
      </c>
      <c r="F201" s="242"/>
      <c r="G201" s="69" t="str">
        <f>IF('Analitika nastave'!P200="DA",'Analitika nastave'!K201+'Analitika nastave'!L201+'Analitika nastave'!M201+'Analitika nastave'!N201,IF(G$7&gt;0,G$7/G$6*G200,""))</f>
        <v/>
      </c>
      <c r="H201" s="242"/>
      <c r="I201" s="69" t="str">
        <f>IF('Analitika nastave'!V200="DA",'Analitika nastave'!Q201+'Analitika nastave'!R201+'Analitika nastave'!S201+'Analitika nastave'!T201,IF(I$7&gt;0,I$7/I$6*I200,""))</f>
        <v/>
      </c>
      <c r="J201" s="242"/>
      <c r="K201" s="69" t="str">
        <f>IF('Analitika nastave'!AB200="DA",'Analitika nastave'!W201+'Analitika nastave'!X201+'Analitika nastave'!Y201+'Analitika nastave'!Z201,IF(K$7&gt;0,K$7/K$6*K200,""))</f>
        <v/>
      </c>
      <c r="L201" s="242"/>
      <c r="M201" s="69" t="str">
        <f>IF('Analitika nastave'!AH200="DA",'Analitika nastave'!AC201+'Analitika nastave'!AD201+'Analitika nastave'!AE201+'Analitika nastave'!AF201,IF(M$7&gt;0,M$7/M$6*M200,""))</f>
        <v/>
      </c>
      <c r="N201" s="242"/>
      <c r="O201" s="69" t="str">
        <f>IF('Analitika nastave'!AN200="DA",'Analitika nastave'!AI201+'Analitika nastave'!AJ201+'Analitika nastave'!AK201+'Analitika nastave'!AL201,IF(O$7&gt;0,O$7/O$6*O200,""))</f>
        <v/>
      </c>
      <c r="P201" s="242"/>
      <c r="Q201" s="69" t="str">
        <f>IF('Analitika nastave'!AT200="DA",'Analitika nastave'!AO201+'Analitika nastave'!AP201+'Analitika nastave'!AQ201+'Analitika nastave'!AR201,IF(Q$7&gt;0,Q$7/Q$6*Q200,""))</f>
        <v/>
      </c>
      <c r="R201" s="242"/>
      <c r="S201" s="236"/>
      <c r="T201" s="117"/>
    </row>
    <row r="202" spans="1:20" x14ac:dyDescent="0.25">
      <c r="A202" s="239">
        <f>'Analitika nastave'!A202</f>
        <v>98</v>
      </c>
      <c r="B202" s="237" t="str">
        <f>'Analitika nastave'!B202</f>
        <v xml:space="preserve"> </v>
      </c>
      <c r="C202" s="239">
        <f>'Analitika nastave'!C202:C203</f>
        <v>0</v>
      </c>
      <c r="D202" s="65" t="str">
        <f>'Analitika nastave'!D202</f>
        <v>B</v>
      </c>
      <c r="E202" s="90">
        <f>IF('Analitika nastave'!J202="DA",'Analitika nastave'!E202+'Analitika nastave'!F202+'Analitika nastave'!G202+'Analitika nastave'!H202,0)</f>
        <v>0</v>
      </c>
      <c r="F202" s="241" t="str">
        <f>IF(OR('Analitika nastave'!J202:J203="DA",AND(E203&gt;=(E$7/2),E$7&gt;0)),"DA","NE")</f>
        <v>NE</v>
      </c>
      <c r="G202" s="90">
        <f>IF('Analitika nastave'!P202="DA",'Analitika nastave'!K202+'Analitika nastave'!L202+'Analitika nastave'!M202+'Analitika nastave'!N202,0)</f>
        <v>0</v>
      </c>
      <c r="H202" s="241" t="str">
        <f>IF(OR('Analitika nastave'!P202:P203="DA",AND(G203&gt;=(G$7/2),G$7&gt;0)),"DA","NE")</f>
        <v>NE</v>
      </c>
      <c r="I202" s="90">
        <f>IF('Analitika nastave'!V202="DA",'Analitika nastave'!Q202+'Analitika nastave'!R202+'Analitika nastave'!S202+'Analitika nastave'!T202,0)</f>
        <v>0</v>
      </c>
      <c r="J202" s="241" t="str">
        <f>IF(OR('Analitika nastave'!V202:V203="DA",AND(I203&gt;=(I$7/2),I$7&gt;0)),"DA","NE")</f>
        <v>NE</v>
      </c>
      <c r="K202" s="90">
        <f>IF('Analitika nastave'!AB202="DA",'Analitika nastave'!W202+'Analitika nastave'!X202+'Analitika nastave'!Y202+'Analitika nastave'!Z202,0)</f>
        <v>0</v>
      </c>
      <c r="L202" s="241" t="str">
        <f>IF(OR('Analitika nastave'!AB202:AB203="DA",AND(K203&gt;=(K$7/2),K$7&gt;0)),"DA","NE")</f>
        <v>NE</v>
      </c>
      <c r="M202" s="90">
        <f>IF('Analitika nastave'!AH202="DA",'Analitika nastave'!AC202+'Analitika nastave'!AD202+'Analitika nastave'!AE202+'Analitika nastave'!AF202,0)</f>
        <v>0</v>
      </c>
      <c r="N202" s="241" t="str">
        <f>IF(OR('Analitika nastave'!AH202:AH203="DA",AND(M203&gt;=(M$7/2),M$7&gt;0)),"DA","NE")</f>
        <v>NE</v>
      </c>
      <c r="O202" s="90">
        <f>IF('Analitika nastave'!AN202="DA",'Analitika nastave'!AI202+'Analitika nastave'!AJ202+'Analitika nastave'!AK202+'Analitika nastave'!AL202,0)</f>
        <v>0</v>
      </c>
      <c r="P202" s="241" t="str">
        <f>IF(OR('Analitika nastave'!AN202:AN203="DA",AND(O203&gt;=(O$7/2),O$7&gt;0)),"DA","NE")</f>
        <v>NE</v>
      </c>
      <c r="Q202" s="90">
        <f>IF('Analitika nastave'!AT202="DA",'Analitika nastave'!AO202+'Analitika nastave'!AP202+'Analitika nastave'!AQ202+'Analitika nastave'!AR202,0)</f>
        <v>0</v>
      </c>
      <c r="R202" s="241" t="str">
        <f>IF(OR('Analitika nastave'!AT202:AT203="DA",AND(Q203&gt;=(Q$7/2),Q$7&gt;0)),"DA","NE")</f>
        <v>NE</v>
      </c>
      <c r="S202" s="235">
        <f t="shared" ref="S202" si="192">IF(AND(R202="DA",P202="DA",N202="DA",L202="DA",J202="DA",H202="DA",F202="DA"),E203+G203+I203+K203+M203+O203+Q203,0)</f>
        <v>0</v>
      </c>
      <c r="T202" s="116" t="str">
        <f t="shared" ref="T202" si="193">IF(S202&lt;50, "NE",IF(S202&lt;60,2,IF(S202&lt;75,3,IF(S202&lt;90,4,5))))</f>
        <v>NE</v>
      </c>
    </row>
    <row r="203" spans="1:20" ht="15.75" thickBot="1" x14ac:dyDescent="0.3">
      <c r="A203" s="240"/>
      <c r="B203" s="238"/>
      <c r="C203" s="240"/>
      <c r="D203" s="62" t="str">
        <f>'Analitika nastave'!D203</f>
        <v>P</v>
      </c>
      <c r="E203" s="63" t="str">
        <f>IF('Analitika nastave'!J202="DA",'Analitika nastave'!E203+'Analitika nastave'!F203+'Analitika nastave'!G203+'Analitika nastave'!H203,IF(E$7&gt;0,E$7/E$6*E202,""))</f>
        <v/>
      </c>
      <c r="F203" s="242"/>
      <c r="G203" s="69" t="str">
        <f>IF('Analitika nastave'!P202="DA",'Analitika nastave'!K203+'Analitika nastave'!L203+'Analitika nastave'!M203+'Analitika nastave'!N203,IF(G$7&gt;0,G$7/G$6*G202,""))</f>
        <v/>
      </c>
      <c r="H203" s="242"/>
      <c r="I203" s="69" t="str">
        <f>IF('Analitika nastave'!V202="DA",'Analitika nastave'!Q203+'Analitika nastave'!R203+'Analitika nastave'!S203+'Analitika nastave'!T203,IF(I$7&gt;0,I$7/I$6*I202,""))</f>
        <v/>
      </c>
      <c r="J203" s="242"/>
      <c r="K203" s="69" t="str">
        <f>IF('Analitika nastave'!AB202="DA",'Analitika nastave'!W203+'Analitika nastave'!X203+'Analitika nastave'!Y203+'Analitika nastave'!Z203,IF(K$7&gt;0,K$7/K$6*K202,""))</f>
        <v/>
      </c>
      <c r="L203" s="242"/>
      <c r="M203" s="69" t="str">
        <f>IF('Analitika nastave'!AH202="DA",'Analitika nastave'!AC203+'Analitika nastave'!AD203+'Analitika nastave'!AE203+'Analitika nastave'!AF203,IF(M$7&gt;0,M$7/M$6*M202,""))</f>
        <v/>
      </c>
      <c r="N203" s="242"/>
      <c r="O203" s="69" t="str">
        <f>IF('Analitika nastave'!AN202="DA",'Analitika nastave'!AI203+'Analitika nastave'!AJ203+'Analitika nastave'!AK203+'Analitika nastave'!AL203,IF(O$7&gt;0,O$7/O$6*O202,""))</f>
        <v/>
      </c>
      <c r="P203" s="242"/>
      <c r="Q203" s="69" t="str">
        <f>IF('Analitika nastave'!AT202="DA",'Analitika nastave'!AO203+'Analitika nastave'!AP203+'Analitika nastave'!AQ203+'Analitika nastave'!AR203,IF(Q$7&gt;0,Q$7/Q$6*Q202,""))</f>
        <v/>
      </c>
      <c r="R203" s="242"/>
      <c r="S203" s="236"/>
      <c r="T203" s="117"/>
    </row>
    <row r="204" spans="1:20" x14ac:dyDescent="0.25">
      <c r="A204" s="239">
        <f>'Analitika nastave'!A204</f>
        <v>99</v>
      </c>
      <c r="B204" s="237" t="str">
        <f>'Analitika nastave'!B204</f>
        <v xml:space="preserve"> </v>
      </c>
      <c r="C204" s="239">
        <f>'Analitika nastave'!C204:C205</f>
        <v>0</v>
      </c>
      <c r="D204" s="65" t="str">
        <f>'Analitika nastave'!D204</f>
        <v>B</v>
      </c>
      <c r="E204" s="90">
        <f>IF('Analitika nastave'!J204="DA",'Analitika nastave'!E204+'Analitika nastave'!F204+'Analitika nastave'!G204+'Analitika nastave'!H204,0)</f>
        <v>0</v>
      </c>
      <c r="F204" s="241" t="str">
        <f>IF(OR('Analitika nastave'!J204:J205="DA",AND(E205&gt;=(E$7/2),E$7&gt;0)),"DA","NE")</f>
        <v>NE</v>
      </c>
      <c r="G204" s="90">
        <f>IF('Analitika nastave'!P204="DA",'Analitika nastave'!K204+'Analitika nastave'!L204+'Analitika nastave'!M204+'Analitika nastave'!N204,0)</f>
        <v>0</v>
      </c>
      <c r="H204" s="241" t="str">
        <f>IF(OR('Analitika nastave'!P204:P205="DA",AND(G205&gt;=(G$7/2),G$7&gt;0)),"DA","NE")</f>
        <v>NE</v>
      </c>
      <c r="I204" s="90">
        <f>IF('Analitika nastave'!V204="DA",'Analitika nastave'!Q204+'Analitika nastave'!R204+'Analitika nastave'!S204+'Analitika nastave'!T204,0)</f>
        <v>0</v>
      </c>
      <c r="J204" s="241" t="str">
        <f>IF(OR('Analitika nastave'!V204:V205="DA",AND(I205&gt;=(I$7/2),I$7&gt;0)),"DA","NE")</f>
        <v>NE</v>
      </c>
      <c r="K204" s="90">
        <f>IF('Analitika nastave'!AB204="DA",'Analitika nastave'!W204+'Analitika nastave'!X204+'Analitika nastave'!Y204+'Analitika nastave'!Z204,0)</f>
        <v>0</v>
      </c>
      <c r="L204" s="241" t="str">
        <f>IF(OR('Analitika nastave'!AB204:AB205="DA",AND(K205&gt;=(K$7/2),K$7&gt;0)),"DA","NE")</f>
        <v>NE</v>
      </c>
      <c r="M204" s="90">
        <f>IF('Analitika nastave'!AH204="DA",'Analitika nastave'!AC204+'Analitika nastave'!AD204+'Analitika nastave'!AE204+'Analitika nastave'!AF204,0)</f>
        <v>0</v>
      </c>
      <c r="N204" s="241" t="str">
        <f>IF(OR('Analitika nastave'!AH204:AH205="DA",AND(M205&gt;=(M$7/2),M$7&gt;0)),"DA","NE")</f>
        <v>NE</v>
      </c>
      <c r="O204" s="90">
        <f>IF('Analitika nastave'!AN204="DA",'Analitika nastave'!AI204+'Analitika nastave'!AJ204+'Analitika nastave'!AK204+'Analitika nastave'!AL204,0)</f>
        <v>0</v>
      </c>
      <c r="P204" s="241" t="str">
        <f>IF(OR('Analitika nastave'!AN204:AN205="DA",AND(O205&gt;=(O$7/2),O$7&gt;0)),"DA","NE")</f>
        <v>NE</v>
      </c>
      <c r="Q204" s="90">
        <f>IF('Analitika nastave'!AT204="DA",'Analitika nastave'!AO204+'Analitika nastave'!AP204+'Analitika nastave'!AQ204+'Analitika nastave'!AR204,0)</f>
        <v>0</v>
      </c>
      <c r="R204" s="241" t="str">
        <f>IF(OR('Analitika nastave'!AT204:AT205="DA",AND(Q205&gt;=(Q$7/2),Q$7&gt;0)),"DA","NE")</f>
        <v>NE</v>
      </c>
      <c r="S204" s="235">
        <f t="shared" ref="S204" si="194">IF(AND(R204="DA",P204="DA",N204="DA",L204="DA",J204="DA",H204="DA",F204="DA"),E205+G205+I205+K205+M205+O205+Q205,0)</f>
        <v>0</v>
      </c>
      <c r="T204" s="116" t="str">
        <f t="shared" ref="T204" si="195">IF(S204&lt;50, "NE",IF(S204&lt;60,2,IF(S204&lt;75,3,IF(S204&lt;90,4,5))))</f>
        <v>NE</v>
      </c>
    </row>
    <row r="205" spans="1:20" ht="15.75" thickBot="1" x14ac:dyDescent="0.3">
      <c r="A205" s="240"/>
      <c r="B205" s="238"/>
      <c r="C205" s="240"/>
      <c r="D205" s="62" t="str">
        <f>'Analitika nastave'!D205</f>
        <v>P</v>
      </c>
      <c r="E205" s="63" t="str">
        <f>IF('Analitika nastave'!J204="DA",'Analitika nastave'!E205+'Analitika nastave'!F205+'Analitika nastave'!G205+'Analitika nastave'!H205,IF(E$7&gt;0,E$7/E$6*E204,""))</f>
        <v/>
      </c>
      <c r="F205" s="242"/>
      <c r="G205" s="69" t="str">
        <f>IF('Analitika nastave'!P204="DA",'Analitika nastave'!K205+'Analitika nastave'!L205+'Analitika nastave'!M205+'Analitika nastave'!N205,IF(G$7&gt;0,G$7/G$6*G204,""))</f>
        <v/>
      </c>
      <c r="H205" s="242"/>
      <c r="I205" s="69" t="str">
        <f>IF('Analitika nastave'!V204="DA",'Analitika nastave'!Q205+'Analitika nastave'!R205+'Analitika nastave'!S205+'Analitika nastave'!T205,IF(I$7&gt;0,I$7/I$6*I204,""))</f>
        <v/>
      </c>
      <c r="J205" s="242"/>
      <c r="K205" s="69" t="str">
        <f>IF('Analitika nastave'!AB204="DA",'Analitika nastave'!W205+'Analitika nastave'!X205+'Analitika nastave'!Y205+'Analitika nastave'!Z205,IF(K$7&gt;0,K$7/K$6*K204,""))</f>
        <v/>
      </c>
      <c r="L205" s="242"/>
      <c r="M205" s="69" t="str">
        <f>IF('Analitika nastave'!AH204="DA",'Analitika nastave'!AC205+'Analitika nastave'!AD205+'Analitika nastave'!AE205+'Analitika nastave'!AF205,IF(M$7&gt;0,M$7/M$6*M204,""))</f>
        <v/>
      </c>
      <c r="N205" s="242"/>
      <c r="O205" s="69" t="str">
        <f>IF('Analitika nastave'!AN204="DA",'Analitika nastave'!AI205+'Analitika nastave'!AJ205+'Analitika nastave'!AK205+'Analitika nastave'!AL205,IF(O$7&gt;0,O$7/O$6*O204,""))</f>
        <v/>
      </c>
      <c r="P205" s="242"/>
      <c r="Q205" s="69" t="str">
        <f>IF('Analitika nastave'!AT204="DA",'Analitika nastave'!AO205+'Analitika nastave'!AP205+'Analitika nastave'!AQ205+'Analitika nastave'!AR205,IF(Q$7&gt;0,Q$7/Q$6*Q204,""))</f>
        <v/>
      </c>
      <c r="R205" s="242"/>
      <c r="S205" s="236"/>
      <c r="T205" s="117"/>
    </row>
    <row r="206" spans="1:20" x14ac:dyDescent="0.25">
      <c r="A206" s="239">
        <f>'Analitika nastave'!A206</f>
        <v>100</v>
      </c>
      <c r="B206" s="237" t="str">
        <f>'Analitika nastave'!B206</f>
        <v xml:space="preserve"> </v>
      </c>
      <c r="C206" s="239">
        <f>'Analitika nastave'!C206:C207</f>
        <v>0</v>
      </c>
      <c r="D206" s="65" t="str">
        <f>'Analitika nastave'!D206</f>
        <v>B</v>
      </c>
      <c r="E206" s="90">
        <f>IF('Analitika nastave'!J206="DA",'Analitika nastave'!E206+'Analitika nastave'!F206+'Analitika nastave'!G206+'Analitika nastave'!H206,0)</f>
        <v>0</v>
      </c>
      <c r="F206" s="241" t="str">
        <f>IF(OR('Analitika nastave'!J206:J207="DA",AND(E207&gt;=(E$7/2),E$7&gt;0)),"DA","NE")</f>
        <v>NE</v>
      </c>
      <c r="G206" s="90">
        <f>IF('Analitika nastave'!P206="DA",'Analitika nastave'!K206+'Analitika nastave'!L206+'Analitika nastave'!M206+'Analitika nastave'!N206,0)</f>
        <v>0</v>
      </c>
      <c r="H206" s="241" t="str">
        <f>IF(OR('Analitika nastave'!P206:P207="DA",AND(G207&gt;=(G$7/2),G$7&gt;0)),"DA","NE")</f>
        <v>NE</v>
      </c>
      <c r="I206" s="90">
        <f>IF('Analitika nastave'!V206="DA",'Analitika nastave'!Q206+'Analitika nastave'!R206+'Analitika nastave'!S206+'Analitika nastave'!T206,0)</f>
        <v>0</v>
      </c>
      <c r="J206" s="241" t="str">
        <f>IF(OR('Analitika nastave'!V206:V207="DA",AND(I207&gt;=(I$7/2),I$7&gt;0)),"DA","NE")</f>
        <v>NE</v>
      </c>
      <c r="K206" s="90">
        <f>IF('Analitika nastave'!AB206="DA",'Analitika nastave'!W206+'Analitika nastave'!X206+'Analitika nastave'!Y206+'Analitika nastave'!Z206,0)</f>
        <v>0</v>
      </c>
      <c r="L206" s="241" t="str">
        <f>IF(OR('Analitika nastave'!AB206:AB207="DA",AND(K207&gt;=(K$7/2),K$7&gt;0)),"DA","NE")</f>
        <v>NE</v>
      </c>
      <c r="M206" s="90">
        <f>IF('Analitika nastave'!AH206="DA",'Analitika nastave'!AC206+'Analitika nastave'!AD206+'Analitika nastave'!AE206+'Analitika nastave'!AF206,0)</f>
        <v>0</v>
      </c>
      <c r="N206" s="241" t="str">
        <f>IF(OR('Analitika nastave'!AH206:AH207="DA",AND(M207&gt;=(M$7/2),M$7&gt;0)),"DA","NE")</f>
        <v>NE</v>
      </c>
      <c r="O206" s="90">
        <f>IF('Analitika nastave'!AN206="DA",'Analitika nastave'!AI206+'Analitika nastave'!AJ206+'Analitika nastave'!AK206+'Analitika nastave'!AL206,0)</f>
        <v>0</v>
      </c>
      <c r="P206" s="241" t="str">
        <f>IF(OR('Analitika nastave'!AN206:AN207="DA",AND(O207&gt;=(O$7/2),O$7&gt;0)),"DA","NE")</f>
        <v>NE</v>
      </c>
      <c r="Q206" s="90">
        <f>IF('Analitika nastave'!AT206="DA",'Analitika nastave'!AO206+'Analitika nastave'!AP206+'Analitika nastave'!AQ206+'Analitika nastave'!AR206,0)</f>
        <v>0</v>
      </c>
      <c r="R206" s="241" t="str">
        <f>IF(OR('Analitika nastave'!AT206:AT207="DA",AND(Q207&gt;=(Q$7/2),Q$7&gt;0)),"DA","NE")</f>
        <v>NE</v>
      </c>
      <c r="S206" s="235">
        <f t="shared" ref="S206" si="196">IF(AND(R206="DA",P206="DA",N206="DA",L206="DA",J206="DA",H206="DA",F206="DA"),E207+G207+I207+K207+M207+O207+Q207,0)</f>
        <v>0</v>
      </c>
      <c r="T206" s="116" t="str">
        <f t="shared" ref="T206" si="197">IF(S206&lt;50, "NE",IF(S206&lt;60,2,IF(S206&lt;75,3,IF(S206&lt;90,4,5))))</f>
        <v>NE</v>
      </c>
    </row>
    <row r="207" spans="1:20" ht="15.75" thickBot="1" x14ac:dyDescent="0.3">
      <c r="A207" s="240"/>
      <c r="B207" s="238"/>
      <c r="C207" s="240"/>
      <c r="D207" s="62" t="str">
        <f>'Analitika nastave'!D207</f>
        <v>P</v>
      </c>
      <c r="E207" s="63" t="str">
        <f>IF('Analitika nastave'!J206="DA",'Analitika nastave'!E207+'Analitika nastave'!F207+'Analitika nastave'!G207+'Analitika nastave'!H207,IF(E$7&gt;0,E$7/E$6*E206,""))</f>
        <v/>
      </c>
      <c r="F207" s="242"/>
      <c r="G207" s="69" t="str">
        <f>IF('Analitika nastave'!P206="DA",'Analitika nastave'!K207+'Analitika nastave'!L207+'Analitika nastave'!M207+'Analitika nastave'!N207,IF(G$7&gt;0,G$7/G$6*G206,""))</f>
        <v/>
      </c>
      <c r="H207" s="242"/>
      <c r="I207" s="69" t="str">
        <f>IF('Analitika nastave'!V206="DA",'Analitika nastave'!Q207+'Analitika nastave'!R207+'Analitika nastave'!S207+'Analitika nastave'!T207,IF(I$7&gt;0,I$7/I$6*I206,""))</f>
        <v/>
      </c>
      <c r="J207" s="242"/>
      <c r="K207" s="69" t="str">
        <f>IF('Analitika nastave'!AB206="DA",'Analitika nastave'!W207+'Analitika nastave'!X207+'Analitika nastave'!Y207+'Analitika nastave'!Z207,IF(K$7&gt;0,K$7/K$6*K206,""))</f>
        <v/>
      </c>
      <c r="L207" s="242"/>
      <c r="M207" s="69" t="str">
        <f>IF('Analitika nastave'!AH206="DA",'Analitika nastave'!AC207+'Analitika nastave'!AD207+'Analitika nastave'!AE207+'Analitika nastave'!AF207,IF(M$7&gt;0,M$7/M$6*M206,""))</f>
        <v/>
      </c>
      <c r="N207" s="242"/>
      <c r="O207" s="69" t="str">
        <f>IF('Analitika nastave'!AN206="DA",'Analitika nastave'!AI207+'Analitika nastave'!AJ207+'Analitika nastave'!AK207+'Analitika nastave'!AL207,IF(O$7&gt;0,O$7/O$6*O206,""))</f>
        <v/>
      </c>
      <c r="P207" s="242"/>
      <c r="Q207" s="69" t="str">
        <f>IF('Analitika nastave'!AT206="DA",'Analitika nastave'!AO207+'Analitika nastave'!AP207+'Analitika nastave'!AQ207+'Analitika nastave'!AR207,IF(Q$7&gt;0,Q$7/Q$6*Q206,""))</f>
        <v/>
      </c>
      <c r="R207" s="242"/>
      <c r="S207" s="236"/>
      <c r="T207" s="117"/>
    </row>
    <row r="208" spans="1:20" ht="15.75" hidden="1" thickBot="1" x14ac:dyDescent="0.3">
      <c r="S208" s="92">
        <f>COUNTIF(S8:S207,"&gt;0")</f>
        <v>0</v>
      </c>
      <c r="T208" s="87" t="e">
        <f>AVERAGEIF(T8:T207,"&gt;=2")</f>
        <v>#DIV/0!</v>
      </c>
    </row>
    <row r="209" spans="19:19" hidden="1" x14ac:dyDescent="0.25">
      <c r="S209" s="91" t="e">
        <f>AVERAGEIF(S8:S207,"&gt;0")</f>
        <v>#DIV/0!</v>
      </c>
    </row>
  </sheetData>
  <sheetProtection algorithmName="SHA-512" hashValue="29UypwlH1WVOmqiicD78CzUla9zNQ6gYhTlfWpre8Qwu9q3DSk8pWWusywM9lIY1aUtdsryKlEtV2xKZqZ1zTA==" saltValue="Pq8wd+bEmSsZnGGKX8w81g==" spinCount="100000" sheet="1" objects="1" scenarios="1"/>
  <mergeCells count="1227">
    <mergeCell ref="K4:L4"/>
    <mergeCell ref="A2:C2"/>
    <mergeCell ref="D2:D3"/>
    <mergeCell ref="D4:E4"/>
    <mergeCell ref="F4:I4"/>
    <mergeCell ref="E2:G3"/>
    <mergeCell ref="I2:I3"/>
    <mergeCell ref="J2:J3"/>
    <mergeCell ref="T176:T177"/>
    <mergeCell ref="T178:T179"/>
    <mergeCell ref="T180:T181"/>
    <mergeCell ref="T182:T183"/>
    <mergeCell ref="T184:T185"/>
    <mergeCell ref="T186:T187"/>
    <mergeCell ref="T188:T189"/>
    <mergeCell ref="T190:T191"/>
    <mergeCell ref="T192:T193"/>
    <mergeCell ref="T74:T75"/>
    <mergeCell ref="T76:T77"/>
    <mergeCell ref="T78:T79"/>
    <mergeCell ref="T80:T81"/>
    <mergeCell ref="T82:T83"/>
    <mergeCell ref="T84:T85"/>
    <mergeCell ref="T86:T87"/>
    <mergeCell ref="T88:T89"/>
    <mergeCell ref="T90:T91"/>
    <mergeCell ref="T92:T93"/>
    <mergeCell ref="T94:T95"/>
    <mergeCell ref="T96:T97"/>
    <mergeCell ref="T98:T99"/>
    <mergeCell ref="T100:T101"/>
    <mergeCell ref="T102:T103"/>
    <mergeCell ref="T110:T111"/>
    <mergeCell ref="T112:T113"/>
    <mergeCell ref="T114:T115"/>
    <mergeCell ref="T116:T117"/>
    <mergeCell ref="T118:T119"/>
    <mergeCell ref="T120:T121"/>
    <mergeCell ref="T122:T123"/>
    <mergeCell ref="T124:T125"/>
    <mergeCell ref="T126:T127"/>
    <mergeCell ref="T128:T129"/>
    <mergeCell ref="T130:T131"/>
    <mergeCell ref="T132:T133"/>
    <mergeCell ref="T134:T135"/>
    <mergeCell ref="T136:T137"/>
    <mergeCell ref="T196:T197"/>
    <mergeCell ref="T138:T139"/>
    <mergeCell ref="T140:T141"/>
    <mergeCell ref="T58:T59"/>
    <mergeCell ref="T60:T61"/>
    <mergeCell ref="T62:T63"/>
    <mergeCell ref="T64:T65"/>
    <mergeCell ref="T66:T67"/>
    <mergeCell ref="T68:T69"/>
    <mergeCell ref="T70:T71"/>
    <mergeCell ref="T72:T73"/>
    <mergeCell ref="T198:T199"/>
    <mergeCell ref="T200:T201"/>
    <mergeCell ref="T202:T203"/>
    <mergeCell ref="T204:T205"/>
    <mergeCell ref="T206:T207"/>
    <mergeCell ref="T142:T143"/>
    <mergeCell ref="T144:T145"/>
    <mergeCell ref="T146:T147"/>
    <mergeCell ref="T148:T149"/>
    <mergeCell ref="T150:T151"/>
    <mergeCell ref="T152:T153"/>
    <mergeCell ref="T154:T155"/>
    <mergeCell ref="T156:T157"/>
    <mergeCell ref="T158:T159"/>
    <mergeCell ref="T160:T161"/>
    <mergeCell ref="T162:T163"/>
    <mergeCell ref="T164:T165"/>
    <mergeCell ref="T166:T167"/>
    <mergeCell ref="T168:T169"/>
    <mergeCell ref="T170:T171"/>
    <mergeCell ref="T172:T173"/>
    <mergeCell ref="T174:T175"/>
    <mergeCell ref="T194:T195"/>
    <mergeCell ref="T108:T109"/>
    <mergeCell ref="L204:L205"/>
    <mergeCell ref="N204:N205"/>
    <mergeCell ref="P204:P205"/>
    <mergeCell ref="R204:R205"/>
    <mergeCell ref="T5:T7"/>
    <mergeCell ref="T8:T9"/>
    <mergeCell ref="T10:T11"/>
    <mergeCell ref="T12:T13"/>
    <mergeCell ref="T14:T15"/>
    <mergeCell ref="T16:T17"/>
    <mergeCell ref="T18:T19"/>
    <mergeCell ref="T20:T21"/>
    <mergeCell ref="T22:T23"/>
    <mergeCell ref="T24:T25"/>
    <mergeCell ref="T26:T27"/>
    <mergeCell ref="T28:T29"/>
    <mergeCell ref="T30:T31"/>
    <mergeCell ref="T32:T33"/>
    <mergeCell ref="T34:T35"/>
    <mergeCell ref="T36:T37"/>
    <mergeCell ref="T38:T39"/>
    <mergeCell ref="T104:T105"/>
    <mergeCell ref="T106:T107"/>
    <mergeCell ref="T40:T41"/>
    <mergeCell ref="T42:T43"/>
    <mergeCell ref="T44:T45"/>
    <mergeCell ref="T46:T47"/>
    <mergeCell ref="T48:T49"/>
    <mergeCell ref="T50:T51"/>
    <mergeCell ref="T52:T53"/>
    <mergeCell ref="T54:T55"/>
    <mergeCell ref="T56:T57"/>
    <mergeCell ref="L196:L197"/>
    <mergeCell ref="N196:N197"/>
    <mergeCell ref="P182:P183"/>
    <mergeCell ref="R182:R183"/>
    <mergeCell ref="L184:L185"/>
    <mergeCell ref="N184:N185"/>
    <mergeCell ref="P184:P185"/>
    <mergeCell ref="R184:R185"/>
    <mergeCell ref="L186:L187"/>
    <mergeCell ref="N186:N187"/>
    <mergeCell ref="P186:P187"/>
    <mergeCell ref="R186:R187"/>
    <mergeCell ref="N182:N183"/>
    <mergeCell ref="P196:P197"/>
    <mergeCell ref="R196:R197"/>
    <mergeCell ref="L206:L207"/>
    <mergeCell ref="N206:N207"/>
    <mergeCell ref="P206:P207"/>
    <mergeCell ref="R206:R207"/>
    <mergeCell ref="L200:L201"/>
    <mergeCell ref="N200:N201"/>
    <mergeCell ref="P200:P201"/>
    <mergeCell ref="R200:R201"/>
    <mergeCell ref="L202:L203"/>
    <mergeCell ref="N202:N203"/>
    <mergeCell ref="P202:P203"/>
    <mergeCell ref="R202:R203"/>
    <mergeCell ref="L198:L199"/>
    <mergeCell ref="N198:N199"/>
    <mergeCell ref="P198:P199"/>
    <mergeCell ref="R198:R199"/>
    <mergeCell ref="P194:P195"/>
    <mergeCell ref="L180:L181"/>
    <mergeCell ref="N180:N181"/>
    <mergeCell ref="P180:P181"/>
    <mergeCell ref="R180:R181"/>
    <mergeCell ref="L192:L193"/>
    <mergeCell ref="N192:N193"/>
    <mergeCell ref="P192:P193"/>
    <mergeCell ref="R192:R193"/>
    <mergeCell ref="L194:L195"/>
    <mergeCell ref="N194:N195"/>
    <mergeCell ref="P170:P171"/>
    <mergeCell ref="R170:R171"/>
    <mergeCell ref="L176:L177"/>
    <mergeCell ref="N176:N177"/>
    <mergeCell ref="P176:P177"/>
    <mergeCell ref="R176:R177"/>
    <mergeCell ref="L188:L189"/>
    <mergeCell ref="N188:N189"/>
    <mergeCell ref="P188:P189"/>
    <mergeCell ref="R188:R189"/>
    <mergeCell ref="L190:L191"/>
    <mergeCell ref="N190:N191"/>
    <mergeCell ref="P190:P191"/>
    <mergeCell ref="R190:R191"/>
    <mergeCell ref="R194:R195"/>
    <mergeCell ref="L158:L159"/>
    <mergeCell ref="N158:N159"/>
    <mergeCell ref="P158:P159"/>
    <mergeCell ref="R158:R159"/>
    <mergeCell ref="L178:L179"/>
    <mergeCell ref="N178:N179"/>
    <mergeCell ref="P178:P179"/>
    <mergeCell ref="R178:R179"/>
    <mergeCell ref="R166:R167"/>
    <mergeCell ref="L160:L161"/>
    <mergeCell ref="N160:N161"/>
    <mergeCell ref="P160:P161"/>
    <mergeCell ref="R160:R161"/>
    <mergeCell ref="L162:L163"/>
    <mergeCell ref="N162:N163"/>
    <mergeCell ref="P162:P163"/>
    <mergeCell ref="R162:R163"/>
    <mergeCell ref="L166:L167"/>
    <mergeCell ref="N166:N167"/>
    <mergeCell ref="P166:P167"/>
    <mergeCell ref="P174:P175"/>
    <mergeCell ref="R174:R175"/>
    <mergeCell ref="L146:L147"/>
    <mergeCell ref="N146:N147"/>
    <mergeCell ref="P146:P147"/>
    <mergeCell ref="R146:R147"/>
    <mergeCell ref="L156:L157"/>
    <mergeCell ref="N156:N157"/>
    <mergeCell ref="P156:P157"/>
    <mergeCell ref="R156:R157"/>
    <mergeCell ref="L152:L153"/>
    <mergeCell ref="N152:N153"/>
    <mergeCell ref="P152:P153"/>
    <mergeCell ref="R152:R153"/>
    <mergeCell ref="N148:N149"/>
    <mergeCell ref="P148:P149"/>
    <mergeCell ref="R148:R149"/>
    <mergeCell ref="L150:L151"/>
    <mergeCell ref="L154:L155"/>
    <mergeCell ref="N154:N155"/>
    <mergeCell ref="P154:P155"/>
    <mergeCell ref="R154:R155"/>
    <mergeCell ref="L128:L129"/>
    <mergeCell ref="N128:N129"/>
    <mergeCell ref="P128:P129"/>
    <mergeCell ref="R128:R129"/>
    <mergeCell ref="L130:L131"/>
    <mergeCell ref="N130:N131"/>
    <mergeCell ref="P130:P131"/>
    <mergeCell ref="R130:R131"/>
    <mergeCell ref="L140:L141"/>
    <mergeCell ref="N140:N141"/>
    <mergeCell ref="P140:P141"/>
    <mergeCell ref="R140:R141"/>
    <mergeCell ref="L142:L143"/>
    <mergeCell ref="N142:N143"/>
    <mergeCell ref="P142:P143"/>
    <mergeCell ref="R142:R143"/>
    <mergeCell ref="L136:L137"/>
    <mergeCell ref="L138:L139"/>
    <mergeCell ref="N138:N139"/>
    <mergeCell ref="N136:N137"/>
    <mergeCell ref="P136:P137"/>
    <mergeCell ref="R136:R137"/>
    <mergeCell ref="P138:P139"/>
    <mergeCell ref="R138:R139"/>
    <mergeCell ref="L132:L133"/>
    <mergeCell ref="N132:N133"/>
    <mergeCell ref="P132:P133"/>
    <mergeCell ref="R132:R133"/>
    <mergeCell ref="L124:L125"/>
    <mergeCell ref="N124:N125"/>
    <mergeCell ref="P124:P125"/>
    <mergeCell ref="R124:R125"/>
    <mergeCell ref="L126:L127"/>
    <mergeCell ref="N126:N127"/>
    <mergeCell ref="P126:P127"/>
    <mergeCell ref="R126:R127"/>
    <mergeCell ref="L120:L121"/>
    <mergeCell ref="N120:N121"/>
    <mergeCell ref="P120:P121"/>
    <mergeCell ref="R120:R121"/>
    <mergeCell ref="L122:L123"/>
    <mergeCell ref="N122:N123"/>
    <mergeCell ref="P122:P123"/>
    <mergeCell ref="R122:R123"/>
    <mergeCell ref="L116:L117"/>
    <mergeCell ref="N116:N117"/>
    <mergeCell ref="P116:P117"/>
    <mergeCell ref="R116:R117"/>
    <mergeCell ref="L118:L119"/>
    <mergeCell ref="N118:N119"/>
    <mergeCell ref="P118:P119"/>
    <mergeCell ref="R118:R119"/>
    <mergeCell ref="R112:R113"/>
    <mergeCell ref="L114:L115"/>
    <mergeCell ref="N114:N115"/>
    <mergeCell ref="P114:P115"/>
    <mergeCell ref="R114:R115"/>
    <mergeCell ref="L96:L97"/>
    <mergeCell ref="N96:N97"/>
    <mergeCell ref="P96:P97"/>
    <mergeCell ref="R96:R97"/>
    <mergeCell ref="L98:L99"/>
    <mergeCell ref="N98:N99"/>
    <mergeCell ref="P98:P99"/>
    <mergeCell ref="R98:R99"/>
    <mergeCell ref="L108:L109"/>
    <mergeCell ref="N108:N109"/>
    <mergeCell ref="P108:P109"/>
    <mergeCell ref="R108:R109"/>
    <mergeCell ref="L110:L111"/>
    <mergeCell ref="N110:N111"/>
    <mergeCell ref="P110:P111"/>
    <mergeCell ref="R110:R111"/>
    <mergeCell ref="L104:L105"/>
    <mergeCell ref="N104:N105"/>
    <mergeCell ref="P104:P105"/>
    <mergeCell ref="R104:R105"/>
    <mergeCell ref="L106:L107"/>
    <mergeCell ref="N106:N107"/>
    <mergeCell ref="P106:P107"/>
    <mergeCell ref="R106:R107"/>
    <mergeCell ref="L102:L103"/>
    <mergeCell ref="N102:N103"/>
    <mergeCell ref="P102:P103"/>
    <mergeCell ref="L92:L93"/>
    <mergeCell ref="N92:N93"/>
    <mergeCell ref="P92:P93"/>
    <mergeCell ref="R92:R93"/>
    <mergeCell ref="L94:L95"/>
    <mergeCell ref="N94:N95"/>
    <mergeCell ref="P94:P95"/>
    <mergeCell ref="R94:R95"/>
    <mergeCell ref="L88:L89"/>
    <mergeCell ref="N88:N89"/>
    <mergeCell ref="P88:P89"/>
    <mergeCell ref="R88:R89"/>
    <mergeCell ref="L90:L91"/>
    <mergeCell ref="N90:N91"/>
    <mergeCell ref="P90:P91"/>
    <mergeCell ref="R90:R91"/>
    <mergeCell ref="P100:P101"/>
    <mergeCell ref="R100:R101"/>
    <mergeCell ref="L84:L85"/>
    <mergeCell ref="N84:N85"/>
    <mergeCell ref="P84:P85"/>
    <mergeCell ref="R84:R85"/>
    <mergeCell ref="L86:L87"/>
    <mergeCell ref="N86:N87"/>
    <mergeCell ref="P86:P87"/>
    <mergeCell ref="R86:R87"/>
    <mergeCell ref="L80:L81"/>
    <mergeCell ref="N80:N81"/>
    <mergeCell ref="P80:P81"/>
    <mergeCell ref="R80:R81"/>
    <mergeCell ref="L82:L83"/>
    <mergeCell ref="N82:N83"/>
    <mergeCell ref="P82:P83"/>
    <mergeCell ref="R82:R83"/>
    <mergeCell ref="L76:L77"/>
    <mergeCell ref="N76:N77"/>
    <mergeCell ref="P76:P77"/>
    <mergeCell ref="R76:R77"/>
    <mergeCell ref="L78:L79"/>
    <mergeCell ref="N78:N79"/>
    <mergeCell ref="P78:P79"/>
    <mergeCell ref="R78:R79"/>
    <mergeCell ref="L72:L73"/>
    <mergeCell ref="N72:N73"/>
    <mergeCell ref="P72:P73"/>
    <mergeCell ref="R72:R73"/>
    <mergeCell ref="L74:L75"/>
    <mergeCell ref="N74:N75"/>
    <mergeCell ref="P74:P75"/>
    <mergeCell ref="R74:R75"/>
    <mergeCell ref="L68:L69"/>
    <mergeCell ref="N68:N69"/>
    <mergeCell ref="P68:P69"/>
    <mergeCell ref="R68:R69"/>
    <mergeCell ref="L70:L71"/>
    <mergeCell ref="N70:N71"/>
    <mergeCell ref="P70:P71"/>
    <mergeCell ref="R70:R71"/>
    <mergeCell ref="L64:L65"/>
    <mergeCell ref="N64:N65"/>
    <mergeCell ref="P64:P65"/>
    <mergeCell ref="R64:R65"/>
    <mergeCell ref="L66:L67"/>
    <mergeCell ref="N66:N67"/>
    <mergeCell ref="P66:P67"/>
    <mergeCell ref="R66:R67"/>
    <mergeCell ref="N60:N61"/>
    <mergeCell ref="P60:P61"/>
    <mergeCell ref="R60:R61"/>
    <mergeCell ref="L62:L63"/>
    <mergeCell ref="N62:N63"/>
    <mergeCell ref="P62:P63"/>
    <mergeCell ref="R62:R63"/>
    <mergeCell ref="L56:L57"/>
    <mergeCell ref="N56:N57"/>
    <mergeCell ref="P56:P57"/>
    <mergeCell ref="R56:R57"/>
    <mergeCell ref="L58:L59"/>
    <mergeCell ref="N58:N59"/>
    <mergeCell ref="P58:P59"/>
    <mergeCell ref="R58:R59"/>
    <mergeCell ref="L40:L41"/>
    <mergeCell ref="N40:N41"/>
    <mergeCell ref="P40:P41"/>
    <mergeCell ref="R40:R41"/>
    <mergeCell ref="L42:L43"/>
    <mergeCell ref="N42:N43"/>
    <mergeCell ref="P42:P43"/>
    <mergeCell ref="R42:R43"/>
    <mergeCell ref="L52:L53"/>
    <mergeCell ref="N52:N53"/>
    <mergeCell ref="P52:P53"/>
    <mergeCell ref="R52:R53"/>
    <mergeCell ref="L54:L55"/>
    <mergeCell ref="N54:N55"/>
    <mergeCell ref="P54:P55"/>
    <mergeCell ref="R54:R55"/>
    <mergeCell ref="L48:L49"/>
    <mergeCell ref="N48:N49"/>
    <mergeCell ref="P48:P49"/>
    <mergeCell ref="R48:R49"/>
    <mergeCell ref="L50:L51"/>
    <mergeCell ref="N50:N51"/>
    <mergeCell ref="P50:P51"/>
    <mergeCell ref="R50:R51"/>
    <mergeCell ref="L36:L37"/>
    <mergeCell ref="N36:N37"/>
    <mergeCell ref="P36:P37"/>
    <mergeCell ref="R36:R37"/>
    <mergeCell ref="L38:L39"/>
    <mergeCell ref="N38:N39"/>
    <mergeCell ref="P38:P39"/>
    <mergeCell ref="R38:R39"/>
    <mergeCell ref="L32:L33"/>
    <mergeCell ref="N32:N33"/>
    <mergeCell ref="P32:P33"/>
    <mergeCell ref="R32:R33"/>
    <mergeCell ref="L34:L35"/>
    <mergeCell ref="N34:N35"/>
    <mergeCell ref="P34:P35"/>
    <mergeCell ref="R34:R35"/>
    <mergeCell ref="N16:N17"/>
    <mergeCell ref="P16:P17"/>
    <mergeCell ref="R16:R17"/>
    <mergeCell ref="L18:L19"/>
    <mergeCell ref="N18:N19"/>
    <mergeCell ref="P18:P19"/>
    <mergeCell ref="R18:R19"/>
    <mergeCell ref="L28:L29"/>
    <mergeCell ref="N28:N29"/>
    <mergeCell ref="P28:P29"/>
    <mergeCell ref="R28:R29"/>
    <mergeCell ref="L30:L31"/>
    <mergeCell ref="N30:N31"/>
    <mergeCell ref="P30:P31"/>
    <mergeCell ref="R30:R31"/>
    <mergeCell ref="L24:L25"/>
    <mergeCell ref="N24:N25"/>
    <mergeCell ref="P24:P25"/>
    <mergeCell ref="R24:R25"/>
    <mergeCell ref="L26:L27"/>
    <mergeCell ref="N26:N27"/>
    <mergeCell ref="P26:P27"/>
    <mergeCell ref="R26:R27"/>
    <mergeCell ref="J206:J207"/>
    <mergeCell ref="L10:L11"/>
    <mergeCell ref="N10:N11"/>
    <mergeCell ref="P10:P11"/>
    <mergeCell ref="R10:R11"/>
    <mergeCell ref="L12:L13"/>
    <mergeCell ref="N12:N13"/>
    <mergeCell ref="P12:P13"/>
    <mergeCell ref="R12:R13"/>
    <mergeCell ref="J194:J195"/>
    <mergeCell ref="J196:J197"/>
    <mergeCell ref="J198:J199"/>
    <mergeCell ref="J200:J201"/>
    <mergeCell ref="J202:J203"/>
    <mergeCell ref="J204:J205"/>
    <mergeCell ref="J182:J183"/>
    <mergeCell ref="J184:J185"/>
    <mergeCell ref="J186:J187"/>
    <mergeCell ref="J188:J189"/>
    <mergeCell ref="J190:J191"/>
    <mergeCell ref="J192:J193"/>
    <mergeCell ref="J170:J171"/>
    <mergeCell ref="J172:J173"/>
    <mergeCell ref="J174:J175"/>
    <mergeCell ref="J176:J177"/>
    <mergeCell ref="L20:L21"/>
    <mergeCell ref="N20:N21"/>
    <mergeCell ref="P20:P21"/>
    <mergeCell ref="R20:R21"/>
    <mergeCell ref="L22:L23"/>
    <mergeCell ref="J116:J117"/>
    <mergeCell ref="J118:J119"/>
    <mergeCell ref="J98:J99"/>
    <mergeCell ref="J100:J101"/>
    <mergeCell ref="J102:J103"/>
    <mergeCell ref="J104:J105"/>
    <mergeCell ref="J106:J107"/>
    <mergeCell ref="J108:J109"/>
    <mergeCell ref="J178:J179"/>
    <mergeCell ref="J180:J181"/>
    <mergeCell ref="J158:J159"/>
    <mergeCell ref="J160:J161"/>
    <mergeCell ref="J162:J163"/>
    <mergeCell ref="J164:J165"/>
    <mergeCell ref="J166:J167"/>
    <mergeCell ref="J168:J169"/>
    <mergeCell ref="J146:J147"/>
    <mergeCell ref="J148:J149"/>
    <mergeCell ref="J150:J151"/>
    <mergeCell ref="J152:J153"/>
    <mergeCell ref="J154:J155"/>
    <mergeCell ref="J156:J157"/>
    <mergeCell ref="J134:J135"/>
    <mergeCell ref="J136:J137"/>
    <mergeCell ref="J138:J139"/>
    <mergeCell ref="J140:J141"/>
    <mergeCell ref="J142:J143"/>
    <mergeCell ref="J144:J145"/>
    <mergeCell ref="J132:J133"/>
    <mergeCell ref="J110:J111"/>
    <mergeCell ref="J112:J113"/>
    <mergeCell ref="J114:J115"/>
    <mergeCell ref="J120:J121"/>
    <mergeCell ref="J38:J39"/>
    <mergeCell ref="J40:J41"/>
    <mergeCell ref="J42:J43"/>
    <mergeCell ref="J44:J45"/>
    <mergeCell ref="J46:J47"/>
    <mergeCell ref="J48:J49"/>
    <mergeCell ref="J26:J27"/>
    <mergeCell ref="J28:J29"/>
    <mergeCell ref="J30:J31"/>
    <mergeCell ref="J32:J33"/>
    <mergeCell ref="J34:J35"/>
    <mergeCell ref="J36:J37"/>
    <mergeCell ref="J86:J87"/>
    <mergeCell ref="J88:J89"/>
    <mergeCell ref="J90:J91"/>
    <mergeCell ref="J92:J93"/>
    <mergeCell ref="J94:J95"/>
    <mergeCell ref="J74:J75"/>
    <mergeCell ref="J76:J77"/>
    <mergeCell ref="J78:J79"/>
    <mergeCell ref="J80:J81"/>
    <mergeCell ref="J82:J83"/>
    <mergeCell ref="J84:J85"/>
    <mergeCell ref="J62:J63"/>
    <mergeCell ref="J64:J65"/>
    <mergeCell ref="J66:J67"/>
    <mergeCell ref="J68:J69"/>
    <mergeCell ref="J70:J71"/>
    <mergeCell ref="J72:J73"/>
    <mergeCell ref="J10:J11"/>
    <mergeCell ref="J12:J13"/>
    <mergeCell ref="J14:J15"/>
    <mergeCell ref="J16:J17"/>
    <mergeCell ref="J18:J19"/>
    <mergeCell ref="J20:J21"/>
    <mergeCell ref="J22:J23"/>
    <mergeCell ref="J24:J25"/>
    <mergeCell ref="H192:H193"/>
    <mergeCell ref="H194:H195"/>
    <mergeCell ref="H196:H197"/>
    <mergeCell ref="H198:H199"/>
    <mergeCell ref="H200:H201"/>
    <mergeCell ref="H202:H203"/>
    <mergeCell ref="H180:H181"/>
    <mergeCell ref="H182:H183"/>
    <mergeCell ref="H184:H185"/>
    <mergeCell ref="H186:H187"/>
    <mergeCell ref="H188:H189"/>
    <mergeCell ref="H190:H191"/>
    <mergeCell ref="H168:H169"/>
    <mergeCell ref="H170:H171"/>
    <mergeCell ref="H172:H173"/>
    <mergeCell ref="H174:H175"/>
    <mergeCell ref="H176:H177"/>
    <mergeCell ref="H178:H179"/>
    <mergeCell ref="H156:H157"/>
    <mergeCell ref="H158:H159"/>
    <mergeCell ref="H160:H161"/>
    <mergeCell ref="H162:H163"/>
    <mergeCell ref="J50:J51"/>
    <mergeCell ref="J52:J53"/>
    <mergeCell ref="H164:H165"/>
    <mergeCell ref="H166:H167"/>
    <mergeCell ref="H144:H145"/>
    <mergeCell ref="H146:H147"/>
    <mergeCell ref="H148:H149"/>
    <mergeCell ref="H150:H151"/>
    <mergeCell ref="H152:H153"/>
    <mergeCell ref="H154:H155"/>
    <mergeCell ref="H132:H133"/>
    <mergeCell ref="H134:H135"/>
    <mergeCell ref="H136:H137"/>
    <mergeCell ref="H138:H139"/>
    <mergeCell ref="H140:H141"/>
    <mergeCell ref="H142:H143"/>
    <mergeCell ref="H120:H121"/>
    <mergeCell ref="H122:H123"/>
    <mergeCell ref="H124:H125"/>
    <mergeCell ref="H126:H127"/>
    <mergeCell ref="H128:H129"/>
    <mergeCell ref="H130:H131"/>
    <mergeCell ref="H18:H19"/>
    <mergeCell ref="H20:H21"/>
    <mergeCell ref="H22:H23"/>
    <mergeCell ref="F190:F191"/>
    <mergeCell ref="F192:F193"/>
    <mergeCell ref="F194:F195"/>
    <mergeCell ref="F196:F197"/>
    <mergeCell ref="F198:F199"/>
    <mergeCell ref="F200:F201"/>
    <mergeCell ref="F178:F179"/>
    <mergeCell ref="F180:F181"/>
    <mergeCell ref="F182:F183"/>
    <mergeCell ref="F184:F185"/>
    <mergeCell ref="H72:H73"/>
    <mergeCell ref="H74:H75"/>
    <mergeCell ref="H76:H77"/>
    <mergeCell ref="H78:H79"/>
    <mergeCell ref="H80:H81"/>
    <mergeCell ref="H82:H83"/>
    <mergeCell ref="H60:H61"/>
    <mergeCell ref="H62:H63"/>
    <mergeCell ref="H64:H65"/>
    <mergeCell ref="H66:H67"/>
    <mergeCell ref="H68:H69"/>
    <mergeCell ref="H70:H71"/>
    <mergeCell ref="H48:H49"/>
    <mergeCell ref="H50:H51"/>
    <mergeCell ref="H52:H53"/>
    <mergeCell ref="H86:H87"/>
    <mergeCell ref="H88:H89"/>
    <mergeCell ref="H90:H91"/>
    <mergeCell ref="H92:H93"/>
    <mergeCell ref="H40:H41"/>
    <mergeCell ref="H42:H43"/>
    <mergeCell ref="H44:H45"/>
    <mergeCell ref="H46:H47"/>
    <mergeCell ref="H54:H55"/>
    <mergeCell ref="H56:H57"/>
    <mergeCell ref="H58:H59"/>
    <mergeCell ref="H108:H109"/>
    <mergeCell ref="H110:H111"/>
    <mergeCell ref="H112:H113"/>
    <mergeCell ref="H114:H115"/>
    <mergeCell ref="H116:H117"/>
    <mergeCell ref="H118:H119"/>
    <mergeCell ref="H96:H97"/>
    <mergeCell ref="H98:H99"/>
    <mergeCell ref="H100:H101"/>
    <mergeCell ref="H102:H103"/>
    <mergeCell ref="H104:H105"/>
    <mergeCell ref="H106:H107"/>
    <mergeCell ref="H84:H85"/>
    <mergeCell ref="H94:H95"/>
    <mergeCell ref="F106:F107"/>
    <mergeCell ref="F108:F109"/>
    <mergeCell ref="F110:F111"/>
    <mergeCell ref="F112:F113"/>
    <mergeCell ref="F114:F115"/>
    <mergeCell ref="F116:F117"/>
    <mergeCell ref="F154:F155"/>
    <mergeCell ref="F156:F157"/>
    <mergeCell ref="F130:F131"/>
    <mergeCell ref="F132:F133"/>
    <mergeCell ref="F158:F159"/>
    <mergeCell ref="F160:F161"/>
    <mergeCell ref="F162:F163"/>
    <mergeCell ref="F164:F165"/>
    <mergeCell ref="F142:F143"/>
    <mergeCell ref="F144:F145"/>
    <mergeCell ref="F146:F147"/>
    <mergeCell ref="F148:F149"/>
    <mergeCell ref="F150:F151"/>
    <mergeCell ref="F152:F153"/>
    <mergeCell ref="F118:F119"/>
    <mergeCell ref="F120:F121"/>
    <mergeCell ref="F122:F123"/>
    <mergeCell ref="F124:F125"/>
    <mergeCell ref="F126:F127"/>
    <mergeCell ref="F128:F129"/>
    <mergeCell ref="F94:F95"/>
    <mergeCell ref="F96:F97"/>
    <mergeCell ref="F98:F99"/>
    <mergeCell ref="F100:F101"/>
    <mergeCell ref="F102:F103"/>
    <mergeCell ref="F104:F105"/>
    <mergeCell ref="F82:F83"/>
    <mergeCell ref="F84:F85"/>
    <mergeCell ref="F86:F87"/>
    <mergeCell ref="F88:F89"/>
    <mergeCell ref="F90:F91"/>
    <mergeCell ref="F92:F93"/>
    <mergeCell ref="F70:F71"/>
    <mergeCell ref="F72:F73"/>
    <mergeCell ref="F74:F75"/>
    <mergeCell ref="F76:F77"/>
    <mergeCell ref="F78:F79"/>
    <mergeCell ref="F80:F81"/>
    <mergeCell ref="F58:F59"/>
    <mergeCell ref="F60:F61"/>
    <mergeCell ref="F62:F63"/>
    <mergeCell ref="F64:F65"/>
    <mergeCell ref="F66:F67"/>
    <mergeCell ref="F68:F69"/>
    <mergeCell ref="F46:F47"/>
    <mergeCell ref="F48:F49"/>
    <mergeCell ref="F50:F51"/>
    <mergeCell ref="F52:F53"/>
    <mergeCell ref="F54:F55"/>
    <mergeCell ref="F56:F57"/>
    <mergeCell ref="F34:F35"/>
    <mergeCell ref="F36:F37"/>
    <mergeCell ref="F38:F39"/>
    <mergeCell ref="F40:F41"/>
    <mergeCell ref="F42:F43"/>
    <mergeCell ref="F44:F45"/>
    <mergeCell ref="O5:P5"/>
    <mergeCell ref="Q5:R5"/>
    <mergeCell ref="F6:F7"/>
    <mergeCell ref="H6:H7"/>
    <mergeCell ref="J6:J7"/>
    <mergeCell ref="L6:L7"/>
    <mergeCell ref="N6:N7"/>
    <mergeCell ref="P6:P7"/>
    <mergeCell ref="R6:R7"/>
    <mergeCell ref="E5:F5"/>
    <mergeCell ref="G5:H5"/>
    <mergeCell ref="I5:J5"/>
    <mergeCell ref="K5:L5"/>
    <mergeCell ref="M5:N5"/>
    <mergeCell ref="F22:F23"/>
    <mergeCell ref="F24:F25"/>
    <mergeCell ref="F10:F11"/>
    <mergeCell ref="F12:F13"/>
    <mergeCell ref="F14:F15"/>
    <mergeCell ref="F16:F17"/>
    <mergeCell ref="F18:F19"/>
    <mergeCell ref="F20:F21"/>
    <mergeCell ref="F8:F9"/>
    <mergeCell ref="H8:H9"/>
    <mergeCell ref="J8:J9"/>
    <mergeCell ref="L8:L9"/>
    <mergeCell ref="N8:N9"/>
    <mergeCell ref="P8:P9"/>
    <mergeCell ref="R8:R9"/>
    <mergeCell ref="L14:L15"/>
    <mergeCell ref="N14:N15"/>
    <mergeCell ref="P14:P15"/>
    <mergeCell ref="C202:C203"/>
    <mergeCell ref="B192:B193"/>
    <mergeCell ref="C192:C193"/>
    <mergeCell ref="B194:B195"/>
    <mergeCell ref="C194:C195"/>
    <mergeCell ref="B196:B197"/>
    <mergeCell ref="C196:C197"/>
    <mergeCell ref="B186:B187"/>
    <mergeCell ref="C186:C187"/>
    <mergeCell ref="B188:B189"/>
    <mergeCell ref="C188:C189"/>
    <mergeCell ref="B190:B191"/>
    <mergeCell ref="C190:C191"/>
    <mergeCell ref="B180:B181"/>
    <mergeCell ref="C180:C181"/>
    <mergeCell ref="B182:B183"/>
    <mergeCell ref="C182:C183"/>
    <mergeCell ref="B184:B185"/>
    <mergeCell ref="C184:C185"/>
    <mergeCell ref="A5:A7"/>
    <mergeCell ref="B5:B7"/>
    <mergeCell ref="C5:C7"/>
    <mergeCell ref="B198:B199"/>
    <mergeCell ref="C198:C199"/>
    <mergeCell ref="B174:B175"/>
    <mergeCell ref="C174:C175"/>
    <mergeCell ref="B176:B177"/>
    <mergeCell ref="B126:B127"/>
    <mergeCell ref="C126:C127"/>
    <mergeCell ref="B90:B91"/>
    <mergeCell ref="C90:C91"/>
    <mergeCell ref="B92:B93"/>
    <mergeCell ref="C92:C93"/>
    <mergeCell ref="B94:B95"/>
    <mergeCell ref="C94:C95"/>
    <mergeCell ref="B120:B121"/>
    <mergeCell ref="C120:C121"/>
    <mergeCell ref="B122:B123"/>
    <mergeCell ref="C122:C123"/>
    <mergeCell ref="B84:B85"/>
    <mergeCell ref="C84:C85"/>
    <mergeCell ref="B86:B87"/>
    <mergeCell ref="C86:C87"/>
    <mergeCell ref="B88:B89"/>
    <mergeCell ref="C88:C89"/>
    <mergeCell ref="B152:B153"/>
    <mergeCell ref="C152:C153"/>
    <mergeCell ref="B154:B155"/>
    <mergeCell ref="C154:C155"/>
    <mergeCell ref="B144:B145"/>
    <mergeCell ref="C144:C145"/>
    <mergeCell ref="B146:B147"/>
    <mergeCell ref="C146:C147"/>
    <mergeCell ref="B148:B149"/>
    <mergeCell ref="C148:C149"/>
    <mergeCell ref="B132:B133"/>
    <mergeCell ref="C132:C133"/>
    <mergeCell ref="B50:B51"/>
    <mergeCell ref="C50:C51"/>
    <mergeCell ref="B52:B53"/>
    <mergeCell ref="C52:C53"/>
    <mergeCell ref="C40:C41"/>
    <mergeCell ref="B42:B43"/>
    <mergeCell ref="C42:C43"/>
    <mergeCell ref="B44:B45"/>
    <mergeCell ref="C44:C45"/>
    <mergeCell ref="B46:B47"/>
    <mergeCell ref="C46:C47"/>
    <mergeCell ref="B112:B113"/>
    <mergeCell ref="C112:C113"/>
    <mergeCell ref="C32:C33"/>
    <mergeCell ref="B34:B35"/>
    <mergeCell ref="C34:C35"/>
    <mergeCell ref="B36:B37"/>
    <mergeCell ref="C36:C37"/>
    <mergeCell ref="B78:B79"/>
    <mergeCell ref="C78:C79"/>
    <mergeCell ref="B72:B73"/>
    <mergeCell ref="C72:C73"/>
    <mergeCell ref="B74:B75"/>
    <mergeCell ref="C74:C75"/>
    <mergeCell ref="B76:B77"/>
    <mergeCell ref="C76:C77"/>
    <mergeCell ref="B66:B67"/>
    <mergeCell ref="C66:C67"/>
    <mergeCell ref="B68:B69"/>
    <mergeCell ref="C68:C69"/>
    <mergeCell ref="B70:B71"/>
    <mergeCell ref="C70:C71"/>
    <mergeCell ref="A152:A153"/>
    <mergeCell ref="A154:A155"/>
    <mergeCell ref="A156:A157"/>
    <mergeCell ref="A158:A159"/>
    <mergeCell ref="A160:A161"/>
    <mergeCell ref="A162:A163"/>
    <mergeCell ref="B60:B61"/>
    <mergeCell ref="C60:C61"/>
    <mergeCell ref="B62:B63"/>
    <mergeCell ref="C62:C63"/>
    <mergeCell ref="B64:B65"/>
    <mergeCell ref="C64:C65"/>
    <mergeCell ref="B54:B55"/>
    <mergeCell ref="C54:C55"/>
    <mergeCell ref="B56:B57"/>
    <mergeCell ref="C56:C57"/>
    <mergeCell ref="B58:B59"/>
    <mergeCell ref="C58:C59"/>
    <mergeCell ref="B80:B81"/>
    <mergeCell ref="C80:C81"/>
    <mergeCell ref="B82:B83"/>
    <mergeCell ref="C82:C83"/>
    <mergeCell ref="B124:B125"/>
    <mergeCell ref="C124:C125"/>
    <mergeCell ref="B114:B115"/>
    <mergeCell ref="C114:C115"/>
    <mergeCell ref="B116:B117"/>
    <mergeCell ref="C116:C117"/>
    <mergeCell ref="B118:B119"/>
    <mergeCell ref="C118:C119"/>
    <mergeCell ref="B108:B109"/>
    <mergeCell ref="C108:C109"/>
    <mergeCell ref="A200:A201"/>
    <mergeCell ref="A202:A203"/>
    <mergeCell ref="A204:A205"/>
    <mergeCell ref="A206:A207"/>
    <mergeCell ref="A188:A189"/>
    <mergeCell ref="A190:A191"/>
    <mergeCell ref="A192:A193"/>
    <mergeCell ref="A194:A195"/>
    <mergeCell ref="A196:A197"/>
    <mergeCell ref="A198:A199"/>
    <mergeCell ref="A176:A177"/>
    <mergeCell ref="A178:A179"/>
    <mergeCell ref="A180:A181"/>
    <mergeCell ref="A182:A183"/>
    <mergeCell ref="A184:A185"/>
    <mergeCell ref="A186:A187"/>
    <mergeCell ref="A164:A165"/>
    <mergeCell ref="A166:A167"/>
    <mergeCell ref="A168:A169"/>
    <mergeCell ref="A170:A171"/>
    <mergeCell ref="A172:A173"/>
    <mergeCell ref="A174:A175"/>
    <mergeCell ref="A140:A141"/>
    <mergeCell ref="A142:A143"/>
    <mergeCell ref="A144:A145"/>
    <mergeCell ref="A146:A147"/>
    <mergeCell ref="A148:A149"/>
    <mergeCell ref="A150:A151"/>
    <mergeCell ref="A128:A129"/>
    <mergeCell ref="A130:A131"/>
    <mergeCell ref="A132:A133"/>
    <mergeCell ref="A134:A135"/>
    <mergeCell ref="A136:A137"/>
    <mergeCell ref="A138:A139"/>
    <mergeCell ref="A116:A117"/>
    <mergeCell ref="A118:A119"/>
    <mergeCell ref="A120:A121"/>
    <mergeCell ref="A122:A123"/>
    <mergeCell ref="A124:A125"/>
    <mergeCell ref="A126:A127"/>
    <mergeCell ref="A104:A105"/>
    <mergeCell ref="A106:A107"/>
    <mergeCell ref="A108:A109"/>
    <mergeCell ref="A110:A111"/>
    <mergeCell ref="A112:A113"/>
    <mergeCell ref="A114:A115"/>
    <mergeCell ref="A92:A93"/>
    <mergeCell ref="A94:A95"/>
    <mergeCell ref="A96:A97"/>
    <mergeCell ref="A98:A99"/>
    <mergeCell ref="A100:A101"/>
    <mergeCell ref="A102:A103"/>
    <mergeCell ref="A80:A81"/>
    <mergeCell ref="A82:A83"/>
    <mergeCell ref="A84:A85"/>
    <mergeCell ref="A86:A87"/>
    <mergeCell ref="A88:A89"/>
    <mergeCell ref="A90:A91"/>
    <mergeCell ref="A68:A69"/>
    <mergeCell ref="A70:A71"/>
    <mergeCell ref="A72:A73"/>
    <mergeCell ref="A74:A75"/>
    <mergeCell ref="A76:A77"/>
    <mergeCell ref="A78:A79"/>
    <mergeCell ref="A56:A57"/>
    <mergeCell ref="A58:A59"/>
    <mergeCell ref="A60:A61"/>
    <mergeCell ref="A62:A63"/>
    <mergeCell ref="A64:A65"/>
    <mergeCell ref="A66:A67"/>
    <mergeCell ref="S5:S7"/>
    <mergeCell ref="S8:S9"/>
    <mergeCell ref="A10:A11"/>
    <mergeCell ref="S10:S11"/>
    <mergeCell ref="A12:A13"/>
    <mergeCell ref="S12:S13"/>
    <mergeCell ref="A14:A15"/>
    <mergeCell ref="S14:S15"/>
    <mergeCell ref="A16:A17"/>
    <mergeCell ref="S16:S17"/>
    <mergeCell ref="A18:A19"/>
    <mergeCell ref="S18:S19"/>
    <mergeCell ref="A20:A21"/>
    <mergeCell ref="S20:S21"/>
    <mergeCell ref="A22:A23"/>
    <mergeCell ref="S22:S23"/>
    <mergeCell ref="A8:A9"/>
    <mergeCell ref="C16:C17"/>
    <mergeCell ref="B18:B19"/>
    <mergeCell ref="C18:C19"/>
    <mergeCell ref="B20:B21"/>
    <mergeCell ref="C20:C21"/>
    <mergeCell ref="B22:B23"/>
    <mergeCell ref="C22:C23"/>
    <mergeCell ref="C8:C9"/>
    <mergeCell ref="B10:B11"/>
    <mergeCell ref="C10:C11"/>
    <mergeCell ref="B12:B13"/>
    <mergeCell ref="C12:C13"/>
    <mergeCell ref="B14:B15"/>
    <mergeCell ref="C14:C15"/>
    <mergeCell ref="B8:B9"/>
    <mergeCell ref="A24:A25"/>
    <mergeCell ref="S24:S25"/>
    <mergeCell ref="A26:A27"/>
    <mergeCell ref="S26:S27"/>
    <mergeCell ref="A28:A29"/>
    <mergeCell ref="S28:S29"/>
    <mergeCell ref="B16:B17"/>
    <mergeCell ref="B24:B25"/>
    <mergeCell ref="R14:R15"/>
    <mergeCell ref="N22:N23"/>
    <mergeCell ref="P22:P23"/>
    <mergeCell ref="R22:R23"/>
    <mergeCell ref="L16:L17"/>
    <mergeCell ref="H24:H25"/>
    <mergeCell ref="H26:H27"/>
    <mergeCell ref="H28:H29"/>
    <mergeCell ref="H10:H11"/>
    <mergeCell ref="H12:H13"/>
    <mergeCell ref="H14:H15"/>
    <mergeCell ref="H16:H17"/>
    <mergeCell ref="A30:A31"/>
    <mergeCell ref="S30:S31"/>
    <mergeCell ref="A32:A33"/>
    <mergeCell ref="S32:S33"/>
    <mergeCell ref="A34:A35"/>
    <mergeCell ref="S34:S35"/>
    <mergeCell ref="A36:A37"/>
    <mergeCell ref="S36:S37"/>
    <mergeCell ref="A38:A39"/>
    <mergeCell ref="S38:S39"/>
    <mergeCell ref="A40:A41"/>
    <mergeCell ref="S40:S41"/>
    <mergeCell ref="C24:C25"/>
    <mergeCell ref="B26:B27"/>
    <mergeCell ref="C26:C27"/>
    <mergeCell ref="B28:B29"/>
    <mergeCell ref="C28:C29"/>
    <mergeCell ref="B30:B31"/>
    <mergeCell ref="C30:C31"/>
    <mergeCell ref="F26:F27"/>
    <mergeCell ref="F28:F29"/>
    <mergeCell ref="F30:F31"/>
    <mergeCell ref="F32:F33"/>
    <mergeCell ref="H30:H31"/>
    <mergeCell ref="H32:H33"/>
    <mergeCell ref="H34:H35"/>
    <mergeCell ref="B38:B39"/>
    <mergeCell ref="C38:C39"/>
    <mergeCell ref="B32:B33"/>
    <mergeCell ref="B40:B41"/>
    <mergeCell ref="H36:H37"/>
    <mergeCell ref="H38:H39"/>
    <mergeCell ref="A42:A43"/>
    <mergeCell ref="S42:S43"/>
    <mergeCell ref="A44:A45"/>
    <mergeCell ref="S44:S45"/>
    <mergeCell ref="A46:A47"/>
    <mergeCell ref="S46:S47"/>
    <mergeCell ref="A48:A49"/>
    <mergeCell ref="S48:S49"/>
    <mergeCell ref="A50:A51"/>
    <mergeCell ref="S50:S51"/>
    <mergeCell ref="A52:A53"/>
    <mergeCell ref="S52:S53"/>
    <mergeCell ref="A54:A55"/>
    <mergeCell ref="S54:S55"/>
    <mergeCell ref="S56:S57"/>
    <mergeCell ref="S58:S59"/>
    <mergeCell ref="S60:S61"/>
    <mergeCell ref="J54:J55"/>
    <mergeCell ref="J56:J57"/>
    <mergeCell ref="J58:J59"/>
    <mergeCell ref="J60:J61"/>
    <mergeCell ref="L44:L45"/>
    <mergeCell ref="N44:N45"/>
    <mergeCell ref="P44:P45"/>
    <mergeCell ref="R44:R45"/>
    <mergeCell ref="L46:L47"/>
    <mergeCell ref="N46:N47"/>
    <mergeCell ref="P46:P47"/>
    <mergeCell ref="R46:R47"/>
    <mergeCell ref="L60:L61"/>
    <mergeCell ref="B48:B49"/>
    <mergeCell ref="C48:C49"/>
    <mergeCell ref="S62:S63"/>
    <mergeCell ref="S64:S65"/>
    <mergeCell ref="S66:S67"/>
    <mergeCell ref="S68:S69"/>
    <mergeCell ref="S70:S71"/>
    <mergeCell ref="S72:S73"/>
    <mergeCell ref="S74:S75"/>
    <mergeCell ref="S76:S77"/>
    <mergeCell ref="S78:S79"/>
    <mergeCell ref="S80:S81"/>
    <mergeCell ref="S82:S83"/>
    <mergeCell ref="S84:S85"/>
    <mergeCell ref="S86:S87"/>
    <mergeCell ref="S88:S89"/>
    <mergeCell ref="S90:S91"/>
    <mergeCell ref="S92:S93"/>
    <mergeCell ref="S94:S95"/>
    <mergeCell ref="S96:S97"/>
    <mergeCell ref="S98:S99"/>
    <mergeCell ref="S100:S101"/>
    <mergeCell ref="S102:S103"/>
    <mergeCell ref="S104:S105"/>
    <mergeCell ref="S106:S107"/>
    <mergeCell ref="S108:S109"/>
    <mergeCell ref="S110:S111"/>
    <mergeCell ref="S112:S113"/>
    <mergeCell ref="S114:S115"/>
    <mergeCell ref="S116:S117"/>
    <mergeCell ref="S118:S119"/>
    <mergeCell ref="S120:S121"/>
    <mergeCell ref="S122:S123"/>
    <mergeCell ref="S124:S125"/>
    <mergeCell ref="S126:S127"/>
    <mergeCell ref="S128:S129"/>
    <mergeCell ref="R102:R103"/>
    <mergeCell ref="S130:S131"/>
    <mergeCell ref="S132:S133"/>
    <mergeCell ref="L100:L101"/>
    <mergeCell ref="N100:N101"/>
    <mergeCell ref="L112:L113"/>
    <mergeCell ref="N112:N113"/>
    <mergeCell ref="P112:P113"/>
    <mergeCell ref="J96:J97"/>
    <mergeCell ref="J122:J123"/>
    <mergeCell ref="J124:J125"/>
    <mergeCell ref="J126:J127"/>
    <mergeCell ref="J128:J129"/>
    <mergeCell ref="J130:J131"/>
    <mergeCell ref="B102:B103"/>
    <mergeCell ref="C102:C103"/>
    <mergeCell ref="B104:B105"/>
    <mergeCell ref="C104:C105"/>
    <mergeCell ref="B106:B107"/>
    <mergeCell ref="C106:C107"/>
    <mergeCell ref="B96:B97"/>
    <mergeCell ref="C96:C97"/>
    <mergeCell ref="B98:B99"/>
    <mergeCell ref="C98:C99"/>
    <mergeCell ref="B100:B101"/>
    <mergeCell ref="C100:C101"/>
    <mergeCell ref="B128:B129"/>
    <mergeCell ref="C128:C129"/>
    <mergeCell ref="B130:B131"/>
    <mergeCell ref="C130:C131"/>
    <mergeCell ref="B110:B111"/>
    <mergeCell ref="C110:C111"/>
    <mergeCell ref="B150:B151"/>
    <mergeCell ref="C150:C151"/>
    <mergeCell ref="S134:S135"/>
    <mergeCell ref="S136:S137"/>
    <mergeCell ref="S138:S139"/>
    <mergeCell ref="S140:S141"/>
    <mergeCell ref="S142:S143"/>
    <mergeCell ref="S144:S145"/>
    <mergeCell ref="S146:S147"/>
    <mergeCell ref="S148:S149"/>
    <mergeCell ref="S150:S151"/>
    <mergeCell ref="S152:S153"/>
    <mergeCell ref="S154:S155"/>
    <mergeCell ref="S156:S157"/>
    <mergeCell ref="S158:S159"/>
    <mergeCell ref="S160:S161"/>
    <mergeCell ref="S162:S163"/>
    <mergeCell ref="B134:B135"/>
    <mergeCell ref="C134:C135"/>
    <mergeCell ref="B136:B137"/>
    <mergeCell ref="C136:C137"/>
    <mergeCell ref="F134:F135"/>
    <mergeCell ref="F136:F137"/>
    <mergeCell ref="F138:F139"/>
    <mergeCell ref="F140:F141"/>
    <mergeCell ref="N150:N151"/>
    <mergeCell ref="P150:P151"/>
    <mergeCell ref="R150:R151"/>
    <mergeCell ref="L144:L145"/>
    <mergeCell ref="N144:N145"/>
    <mergeCell ref="P144:P145"/>
    <mergeCell ref="R144:R145"/>
    <mergeCell ref="S164:S165"/>
    <mergeCell ref="B166:B167"/>
    <mergeCell ref="C166:C167"/>
    <mergeCell ref="S166:S167"/>
    <mergeCell ref="L164:L165"/>
    <mergeCell ref="N164:N165"/>
    <mergeCell ref="P164:P165"/>
    <mergeCell ref="R164:R165"/>
    <mergeCell ref="B164:B165"/>
    <mergeCell ref="C164:C165"/>
    <mergeCell ref="L134:L135"/>
    <mergeCell ref="N134:N135"/>
    <mergeCell ref="P134:P135"/>
    <mergeCell ref="R134:R135"/>
    <mergeCell ref="L148:L149"/>
    <mergeCell ref="B168:B169"/>
    <mergeCell ref="C168:C169"/>
    <mergeCell ref="S168:S169"/>
    <mergeCell ref="B162:B163"/>
    <mergeCell ref="C162:C163"/>
    <mergeCell ref="B138:B139"/>
    <mergeCell ref="C138:C139"/>
    <mergeCell ref="B140:B141"/>
    <mergeCell ref="C140:C141"/>
    <mergeCell ref="B142:B143"/>
    <mergeCell ref="C142:C143"/>
    <mergeCell ref="B156:B157"/>
    <mergeCell ref="C156:C157"/>
    <mergeCell ref="B158:B159"/>
    <mergeCell ref="C158:C159"/>
    <mergeCell ref="B160:B161"/>
    <mergeCell ref="C160:C161"/>
    <mergeCell ref="B170:B171"/>
    <mergeCell ref="C170:C171"/>
    <mergeCell ref="S170:S171"/>
    <mergeCell ref="B172:B173"/>
    <mergeCell ref="C172:C173"/>
    <mergeCell ref="S172:S173"/>
    <mergeCell ref="S174:S175"/>
    <mergeCell ref="C176:C177"/>
    <mergeCell ref="S176:S177"/>
    <mergeCell ref="F166:F167"/>
    <mergeCell ref="F168:F169"/>
    <mergeCell ref="F170:F171"/>
    <mergeCell ref="F172:F173"/>
    <mergeCell ref="F174:F175"/>
    <mergeCell ref="F176:F177"/>
    <mergeCell ref="L172:L173"/>
    <mergeCell ref="L174:L175"/>
    <mergeCell ref="N174:N175"/>
    <mergeCell ref="L168:L169"/>
    <mergeCell ref="N168:N169"/>
    <mergeCell ref="N172:N173"/>
    <mergeCell ref="P172:P173"/>
    <mergeCell ref="R172:R173"/>
    <mergeCell ref="P168:P169"/>
    <mergeCell ref="R168:R169"/>
    <mergeCell ref="L170:L171"/>
    <mergeCell ref="N170:N171"/>
    <mergeCell ref="S206:S207"/>
    <mergeCell ref="B178:B179"/>
    <mergeCell ref="C178:C179"/>
    <mergeCell ref="S178:S179"/>
    <mergeCell ref="S180:S181"/>
    <mergeCell ref="S182:S183"/>
    <mergeCell ref="S184:S185"/>
    <mergeCell ref="S186:S187"/>
    <mergeCell ref="S188:S189"/>
    <mergeCell ref="S190:S191"/>
    <mergeCell ref="S192:S193"/>
    <mergeCell ref="S194:S195"/>
    <mergeCell ref="S196:S197"/>
    <mergeCell ref="S198:S199"/>
    <mergeCell ref="S200:S201"/>
    <mergeCell ref="S202:S203"/>
    <mergeCell ref="B204:B205"/>
    <mergeCell ref="C204:C205"/>
    <mergeCell ref="S204:S205"/>
    <mergeCell ref="B206:B207"/>
    <mergeCell ref="C206:C207"/>
    <mergeCell ref="F186:F187"/>
    <mergeCell ref="F188:F189"/>
    <mergeCell ref="F202:F203"/>
    <mergeCell ref="F204:F205"/>
    <mergeCell ref="F206:F207"/>
    <mergeCell ref="H204:H205"/>
    <mergeCell ref="H206:H207"/>
    <mergeCell ref="L182:L183"/>
    <mergeCell ref="B200:B201"/>
    <mergeCell ref="C200:C201"/>
    <mergeCell ref="B202:B203"/>
  </mergeCells>
  <conditionalFormatting sqref="F8:F207 H8:H207 J8:J207 L8:L207">
    <cfRule type="cellIs" dxfId="26" priority="22" operator="equal">
      <formula>"da"</formula>
    </cfRule>
    <cfRule type="cellIs" dxfId="25" priority="23" operator="equal">
      <formula>"ne"</formula>
    </cfRule>
  </conditionalFormatting>
  <conditionalFormatting sqref="S8:S207">
    <cfRule type="cellIs" dxfId="24" priority="19" operator="greaterThan">
      <formula>0</formula>
    </cfRule>
  </conditionalFormatting>
  <conditionalFormatting sqref="N8:N207">
    <cfRule type="cellIs" dxfId="23" priority="7" operator="equal">
      <formula>"da"</formula>
    </cfRule>
    <cfRule type="cellIs" dxfId="22" priority="8" operator="equal">
      <formula>"ne"</formula>
    </cfRule>
  </conditionalFormatting>
  <conditionalFormatting sqref="P8:P207">
    <cfRule type="cellIs" dxfId="21" priority="5" operator="equal">
      <formula>"da"</formula>
    </cfRule>
    <cfRule type="cellIs" dxfId="20" priority="6" operator="equal">
      <formula>"ne"</formula>
    </cfRule>
  </conditionalFormatting>
  <conditionalFormatting sqref="R8:R207">
    <cfRule type="cellIs" dxfId="19" priority="3" operator="equal">
      <formula>"da"</formula>
    </cfRule>
    <cfRule type="cellIs" dxfId="18" priority="4" operator="equal">
      <formula>"ne"</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3B463-E208-4184-B96A-AEEA640839BF}">
  <dimension ref="A1:R206"/>
  <sheetViews>
    <sheetView zoomScale="50" zoomScaleNormal="50" workbookViewId="0">
      <selection activeCell="U4" sqref="U4"/>
    </sheetView>
  </sheetViews>
  <sheetFormatPr defaultRowHeight="15" x14ac:dyDescent="0.25"/>
  <cols>
    <col min="1" max="1" width="17" customWidth="1"/>
    <col min="14" max="14" width="11.7109375" customWidth="1"/>
  </cols>
  <sheetData>
    <row r="1" spans="1:18" ht="45.75" thickBot="1" x14ac:dyDescent="0.3">
      <c r="A1" s="94" t="str">
        <f>'Parcijalni_cjeloviti ispit'!D4</f>
        <v>Ime i prezime nastavnika:</v>
      </c>
      <c r="B1" s="94">
        <f>'Parcijalni_cjeloviti ispit'!$F$4</f>
        <v>0</v>
      </c>
      <c r="C1" s="266" t="str">
        <f>'Parcijalni_cjeloviti ispit'!J4</f>
        <v>Potpis</v>
      </c>
      <c r="D1" s="266" t="e">
        <f>'Parcijalni_cjeloviti ispit'!#REF!</f>
        <v>#REF!</v>
      </c>
      <c r="E1" s="266"/>
      <c r="F1" s="266" t="e">
        <f>'Parcijalni_cjeloviti ispit'!#REF!</f>
        <v>#REF!</v>
      </c>
      <c r="G1" s="266" t="str">
        <f>'Parcijalni_cjeloviti ispit'!K4</f>
        <v>________________</v>
      </c>
      <c r="H1" s="32" t="str">
        <f>'Parcijalni_cjeloviti ispit'!D2</f>
        <v>Kolegij/ Studij:</v>
      </c>
      <c r="I1" s="266">
        <f>'Parcijalni_cjeloviti ispit'!$E$2</f>
        <v>0</v>
      </c>
      <c r="J1" s="266"/>
      <c r="K1" s="32" t="str">
        <f>'Parcijalni_cjeloviti ispit'!I2</f>
        <v>Status studenta:</v>
      </c>
      <c r="L1" s="91">
        <f>'Parcijalni_cjeloviti ispit'!$J$2</f>
        <v>0</v>
      </c>
      <c r="M1" s="91" t="s">
        <v>167</v>
      </c>
      <c r="N1" s="95">
        <f ca="1">'Parcijalni_cjeloviti ispit'!$L$2</f>
        <v>45595</v>
      </c>
      <c r="O1" s="91"/>
      <c r="P1" s="91"/>
      <c r="Q1" s="91"/>
      <c r="R1" s="91"/>
    </row>
    <row r="2" spans="1:18" ht="15.75" hidden="1" thickBot="1" x14ac:dyDescent="0.3">
      <c r="A2" s="91">
        <f>'Parcijalni_cjeloviti ispit'!C2</f>
        <v>0</v>
      </c>
      <c r="B2" s="91" t="e">
        <f>'Parcijalni_cjeloviti ispit'!#REF!</f>
        <v>#REF!</v>
      </c>
      <c r="C2" s="91" t="e">
        <f>'Parcijalni_cjeloviti ispit'!#REF!</f>
        <v>#REF!</v>
      </c>
      <c r="D2" s="91" t="e">
        <f>'Parcijalni_cjeloviti ispit'!#REF!</f>
        <v>#REF!</v>
      </c>
      <c r="E2" s="91" t="e">
        <f>'Parcijalni_cjeloviti ispit'!#REF!</f>
        <v>#REF!</v>
      </c>
      <c r="F2" s="91" t="e">
        <f>'Parcijalni_cjeloviti ispit'!#REF!</f>
        <v>#REF!</v>
      </c>
      <c r="G2" s="91" t="e">
        <f>'Parcijalni_cjeloviti ispit'!#REF!</f>
        <v>#REF!</v>
      </c>
      <c r="H2" s="91">
        <f>'Parcijalni_cjeloviti ispit'!J2</f>
        <v>0</v>
      </c>
      <c r="I2" s="91">
        <f>'Parcijalni_cjeloviti ispit'!K2</f>
        <v>0</v>
      </c>
      <c r="J2" s="91" t="e">
        <f>'Parcijalni_cjeloviti ispit'!#REF!</f>
        <v>#REF!</v>
      </c>
      <c r="K2" s="91">
        <f>'Parcijalni_cjeloviti ispit'!M2</f>
        <v>0</v>
      </c>
      <c r="L2" s="91">
        <f>'Parcijalni_cjeloviti ispit'!N2</f>
        <v>0</v>
      </c>
      <c r="M2" s="91">
        <f>'Parcijalni_cjeloviti ispit'!O2</f>
        <v>0</v>
      </c>
      <c r="N2" s="91">
        <f>'Parcijalni_cjeloviti ispit'!P2</f>
        <v>0</v>
      </c>
      <c r="O2" s="91">
        <f>'Parcijalni_cjeloviti ispit'!Q2</f>
        <v>0</v>
      </c>
      <c r="P2" s="91">
        <f>'Parcijalni_cjeloviti ispit'!R2</f>
        <v>0</v>
      </c>
      <c r="Q2" s="91">
        <f>'Parcijalni_cjeloviti ispit'!S2</f>
        <v>0</v>
      </c>
      <c r="R2" s="91">
        <f>'Parcijalni_cjeloviti ispit'!T2</f>
        <v>0</v>
      </c>
    </row>
    <row r="3" spans="1:18" ht="15.75" hidden="1" thickBot="1" x14ac:dyDescent="0.3">
      <c r="A3" s="91">
        <f>'Parcijalni_cjeloviti ispit'!C4</f>
        <v>0</v>
      </c>
      <c r="B3" s="91" t="e">
        <f>'Parcijalni_cjeloviti ispit'!#REF!</f>
        <v>#REF!</v>
      </c>
      <c r="C3" s="91" t="e">
        <f>'Parcijalni_cjeloviti ispit'!#REF!</f>
        <v>#REF!</v>
      </c>
      <c r="D3" s="91" t="e">
        <f>'Parcijalni_cjeloviti ispit'!#REF!</f>
        <v>#REF!</v>
      </c>
      <c r="E3" s="91" t="e">
        <f>'Parcijalni_cjeloviti ispit'!#REF!</f>
        <v>#REF!</v>
      </c>
      <c r="F3" s="91" t="e">
        <f>'Parcijalni_cjeloviti ispit'!#REF!</f>
        <v>#REF!</v>
      </c>
      <c r="G3" s="91" t="e">
        <f>'Parcijalni_cjeloviti ispit'!#REF!</f>
        <v>#REF!</v>
      </c>
      <c r="H3" s="91" t="e">
        <f>'Parcijalni_cjeloviti ispit'!#REF!</f>
        <v>#REF!</v>
      </c>
      <c r="I3" s="91" t="e">
        <f>'Parcijalni_cjeloviti ispit'!#REF!</f>
        <v>#REF!</v>
      </c>
      <c r="J3" s="91" t="e">
        <f>'Parcijalni_cjeloviti ispit'!#REF!</f>
        <v>#REF!</v>
      </c>
      <c r="K3" s="91">
        <f>'Parcijalni_cjeloviti ispit'!M4</f>
        <v>0</v>
      </c>
      <c r="L3" s="91">
        <f>'Parcijalni_cjeloviti ispit'!N4</f>
        <v>0</v>
      </c>
      <c r="M3" s="91">
        <f>'Parcijalni_cjeloviti ispit'!O4</f>
        <v>0</v>
      </c>
      <c r="N3" s="91">
        <f>'Parcijalni_cjeloviti ispit'!P4</f>
        <v>0</v>
      </c>
      <c r="O3" s="91">
        <f>'Parcijalni_cjeloviti ispit'!Q4</f>
        <v>0</v>
      </c>
      <c r="P3" s="91">
        <f>'Parcijalni_cjeloviti ispit'!R4</f>
        <v>0</v>
      </c>
      <c r="Q3" s="91">
        <f>'Parcijalni_cjeloviti ispit'!S4</f>
        <v>0</v>
      </c>
      <c r="R3" s="91">
        <f>'Parcijalni_cjeloviti ispit'!T4</f>
        <v>0</v>
      </c>
    </row>
    <row r="4" spans="1:18" ht="45" x14ac:dyDescent="0.25">
      <c r="A4" s="227" t="str">
        <f>'Parcijalni_cjeloviti ispit'!C5</f>
        <v>JMBAG</v>
      </c>
      <c r="B4" s="83" t="str">
        <f>'Parcijalni_cjeloviti ispit'!D5</f>
        <v>Način vrednovanja</v>
      </c>
      <c r="C4" s="201" t="str">
        <f>'Parcijalni_cjeloviti ispit'!E5</f>
        <v>ISHOD 1</v>
      </c>
      <c r="D4" s="265">
        <f>'Parcijalni_cjeloviti ispit'!F5</f>
        <v>0</v>
      </c>
      <c r="E4" s="201" t="str">
        <f>'Parcijalni_cjeloviti ispit'!G5</f>
        <v>ISHOD 2</v>
      </c>
      <c r="F4" s="265">
        <f>'Parcijalni_cjeloviti ispit'!H5</f>
        <v>0</v>
      </c>
      <c r="G4" s="201" t="str">
        <f>'Parcijalni_cjeloviti ispit'!I5</f>
        <v>ISHOD 3</v>
      </c>
      <c r="H4" s="265">
        <f>'Parcijalni_cjeloviti ispit'!J5</f>
        <v>0</v>
      </c>
      <c r="I4" s="201" t="str">
        <f>'Parcijalni_cjeloviti ispit'!K5</f>
        <v>ISHOD 4</v>
      </c>
      <c r="J4" s="265">
        <f>'Parcijalni_cjeloviti ispit'!L5</f>
        <v>0</v>
      </c>
      <c r="K4" s="201" t="str">
        <f>'Parcijalni_cjeloviti ispit'!M5</f>
        <v>ISHOD 5</v>
      </c>
      <c r="L4" s="265">
        <f>'Parcijalni_cjeloviti ispit'!N5</f>
        <v>0</v>
      </c>
      <c r="M4" s="201" t="str">
        <f>'Parcijalni_cjeloviti ispit'!O5</f>
        <v>ISHOD 6</v>
      </c>
      <c r="N4" s="265">
        <f>'Parcijalni_cjeloviti ispit'!P5</f>
        <v>0</v>
      </c>
      <c r="O4" s="201" t="str">
        <f>'Parcijalni_cjeloviti ispit'!Q5</f>
        <v>ISHOD 7</v>
      </c>
      <c r="P4" s="265">
        <f>'Parcijalni_cjeloviti ispit'!R5</f>
        <v>0</v>
      </c>
      <c r="Q4" s="118" t="str">
        <f>'Parcijalni_cjeloviti ispit'!S5</f>
        <v>ISPIT POLOŽEN</v>
      </c>
      <c r="R4" s="235" t="str">
        <f>'Parcijalni_cjeloviti ispit'!T5</f>
        <v>OCJENA</v>
      </c>
    </row>
    <row r="5" spans="1:18" x14ac:dyDescent="0.25">
      <c r="A5" s="228">
        <f>'Parcijalni_cjeloviti ispit'!C6</f>
        <v>0</v>
      </c>
      <c r="B5" s="96" t="str">
        <f>'Parcijalni_cjeloviti ispit'!D6</f>
        <v>MAX B</v>
      </c>
      <c r="C5" s="97">
        <f>'Parcijalni_cjeloviti ispit'!E6</f>
        <v>0</v>
      </c>
      <c r="D5" s="263" t="str">
        <f>'Parcijalni_cjeloviti ispit'!F6</f>
        <v>Ishod položen</v>
      </c>
      <c r="E5" s="97">
        <f>'Parcijalni_cjeloviti ispit'!G6</f>
        <v>0</v>
      </c>
      <c r="F5" s="263" t="str">
        <f>'Parcijalni_cjeloviti ispit'!H6</f>
        <v>Ishod položen</v>
      </c>
      <c r="G5" s="97">
        <f>'Parcijalni_cjeloviti ispit'!I6</f>
        <v>0</v>
      </c>
      <c r="H5" s="261" t="str">
        <f>'Parcijalni_cjeloviti ispit'!J6</f>
        <v>Ishod položen</v>
      </c>
      <c r="I5" s="97">
        <f>'Parcijalni_cjeloviti ispit'!K6</f>
        <v>0</v>
      </c>
      <c r="J5" s="263" t="str">
        <f>'Parcijalni_cjeloviti ispit'!L6</f>
        <v>Ishod položen</v>
      </c>
      <c r="K5" s="97">
        <f>'Parcijalni_cjeloviti ispit'!M6</f>
        <v>0</v>
      </c>
      <c r="L5" s="263" t="str">
        <f>'Parcijalni_cjeloviti ispit'!N6</f>
        <v>Ishod položen</v>
      </c>
      <c r="M5" s="97">
        <f>'Parcijalni_cjeloviti ispit'!O6</f>
        <v>0</v>
      </c>
      <c r="N5" s="263" t="str">
        <f>'Parcijalni_cjeloviti ispit'!P6</f>
        <v>Ishod položen</v>
      </c>
      <c r="O5" s="97">
        <f>'Parcijalni_cjeloviti ispit'!Q6</f>
        <v>0</v>
      </c>
      <c r="P5" s="263" t="str">
        <f>'Parcijalni_cjeloviti ispit'!R6</f>
        <v>Ishod položen</v>
      </c>
      <c r="Q5" s="243">
        <f>'Parcijalni_cjeloviti ispit'!S6</f>
        <v>0</v>
      </c>
      <c r="R5" s="243">
        <f>'Parcijalni_cjeloviti ispit'!T6</f>
        <v>0</v>
      </c>
    </row>
    <row r="6" spans="1:18" ht="15.75" thickBot="1" x14ac:dyDescent="0.3">
      <c r="A6" s="229">
        <f>'Parcijalni_cjeloviti ispit'!C7</f>
        <v>0</v>
      </c>
      <c r="B6" s="98" t="str">
        <f>'Parcijalni_cjeloviti ispit'!D7</f>
        <v>MAX P</v>
      </c>
      <c r="C6" s="99">
        <f>'Parcijalni_cjeloviti ispit'!E7</f>
        <v>0</v>
      </c>
      <c r="D6" s="264">
        <f>'Parcijalni_cjeloviti ispit'!F7</f>
        <v>0</v>
      </c>
      <c r="E6" s="99">
        <f>'Parcijalni_cjeloviti ispit'!G7</f>
        <v>0</v>
      </c>
      <c r="F6" s="264">
        <f>'Parcijalni_cjeloviti ispit'!H7</f>
        <v>0</v>
      </c>
      <c r="G6" s="99">
        <f>'Parcijalni_cjeloviti ispit'!I7</f>
        <v>0</v>
      </c>
      <c r="H6" s="262">
        <f>'Parcijalni_cjeloviti ispit'!J7</f>
        <v>0</v>
      </c>
      <c r="I6" s="99">
        <f>'Parcijalni_cjeloviti ispit'!K7</f>
        <v>0</v>
      </c>
      <c r="J6" s="264">
        <f>'Parcijalni_cjeloviti ispit'!L7</f>
        <v>0</v>
      </c>
      <c r="K6" s="99">
        <f>'Parcijalni_cjeloviti ispit'!M7</f>
        <v>0</v>
      </c>
      <c r="L6" s="264">
        <f>'Parcijalni_cjeloviti ispit'!N7</f>
        <v>0</v>
      </c>
      <c r="M6" s="99">
        <f>'Parcijalni_cjeloviti ispit'!O7</f>
        <v>0</v>
      </c>
      <c r="N6" s="264">
        <f>'Parcijalni_cjeloviti ispit'!P7</f>
        <v>0</v>
      </c>
      <c r="O6" s="99">
        <f>'Parcijalni_cjeloviti ispit'!Q7</f>
        <v>0</v>
      </c>
      <c r="P6" s="264">
        <f>'Parcijalni_cjeloviti ispit'!R7</f>
        <v>0</v>
      </c>
      <c r="Q6" s="236">
        <f>'Parcijalni_cjeloviti ispit'!S7</f>
        <v>0</v>
      </c>
      <c r="R6" s="236">
        <f>'Parcijalni_cjeloviti ispit'!T7</f>
        <v>0</v>
      </c>
    </row>
    <row r="7" spans="1:18" x14ac:dyDescent="0.25">
      <c r="A7" s="259">
        <f>'Parcijalni_cjeloviti ispit'!C8</f>
        <v>0</v>
      </c>
      <c r="B7" s="100" t="str">
        <f>'Parcijalni_cjeloviti ispit'!D8</f>
        <v>B</v>
      </c>
      <c r="C7" s="101">
        <f>'Parcijalni_cjeloviti ispit'!E8</f>
        <v>0</v>
      </c>
      <c r="D7" s="257" t="str">
        <f>'Parcijalni_cjeloviti ispit'!F8</f>
        <v>NE</v>
      </c>
      <c r="E7" s="101">
        <f>'Parcijalni_cjeloviti ispit'!G8</f>
        <v>0</v>
      </c>
      <c r="F7" s="257" t="str">
        <f>'Parcijalni_cjeloviti ispit'!H8</f>
        <v>NE</v>
      </c>
      <c r="G7" s="101">
        <f>'Parcijalni_cjeloviti ispit'!I8</f>
        <v>0</v>
      </c>
      <c r="H7" s="257" t="str">
        <f>'Parcijalni_cjeloviti ispit'!J8</f>
        <v>NE</v>
      </c>
      <c r="I7" s="101">
        <f>'Parcijalni_cjeloviti ispit'!K8</f>
        <v>0</v>
      </c>
      <c r="J7" s="257" t="str">
        <f>'Parcijalni_cjeloviti ispit'!L8</f>
        <v>NE</v>
      </c>
      <c r="K7" s="101">
        <f>'Parcijalni_cjeloviti ispit'!M8</f>
        <v>0</v>
      </c>
      <c r="L7" s="257" t="str">
        <f>'Parcijalni_cjeloviti ispit'!N8</f>
        <v>NE</v>
      </c>
      <c r="M7" s="101">
        <f>'Parcijalni_cjeloviti ispit'!O8</f>
        <v>0</v>
      </c>
      <c r="N7" s="257" t="str">
        <f>'Parcijalni_cjeloviti ispit'!P8</f>
        <v>NE</v>
      </c>
      <c r="O7" s="101">
        <f>'Parcijalni_cjeloviti ispit'!Q8</f>
        <v>0</v>
      </c>
      <c r="P7" s="257" t="str">
        <f>'Parcijalni_cjeloviti ispit'!R8</f>
        <v>NE</v>
      </c>
      <c r="Q7" s="235">
        <f>'Parcijalni_cjeloviti ispit'!S8</f>
        <v>0</v>
      </c>
      <c r="R7" s="235" t="str">
        <f>'Parcijalni_cjeloviti ispit'!T8</f>
        <v>NE</v>
      </c>
    </row>
    <row r="8" spans="1:18" ht="15.75" thickBot="1" x14ac:dyDescent="0.3">
      <c r="A8" s="260">
        <f>'Parcijalni_cjeloviti ispit'!C9</f>
        <v>0</v>
      </c>
      <c r="B8" s="102" t="str">
        <f>'Parcijalni_cjeloviti ispit'!D9</f>
        <v>P</v>
      </c>
      <c r="C8" s="103" t="str">
        <f>'Parcijalni_cjeloviti ispit'!E9</f>
        <v/>
      </c>
      <c r="D8" s="258">
        <f>'Parcijalni_cjeloviti ispit'!F9</f>
        <v>0</v>
      </c>
      <c r="E8" s="104" t="str">
        <f>'Parcijalni_cjeloviti ispit'!G9</f>
        <v/>
      </c>
      <c r="F8" s="258">
        <f>'Parcijalni_cjeloviti ispit'!H9</f>
        <v>0</v>
      </c>
      <c r="G8" s="104" t="str">
        <f>'Parcijalni_cjeloviti ispit'!I9</f>
        <v/>
      </c>
      <c r="H8" s="258">
        <f>'Parcijalni_cjeloviti ispit'!J9</f>
        <v>0</v>
      </c>
      <c r="I8" s="104" t="str">
        <f>'Parcijalni_cjeloviti ispit'!K9</f>
        <v/>
      </c>
      <c r="J8" s="258">
        <f>'Parcijalni_cjeloviti ispit'!L9</f>
        <v>0</v>
      </c>
      <c r="K8" s="104" t="str">
        <f>'Parcijalni_cjeloviti ispit'!M9</f>
        <v/>
      </c>
      <c r="L8" s="258">
        <f>'Parcijalni_cjeloviti ispit'!N9</f>
        <v>0</v>
      </c>
      <c r="M8" s="104" t="str">
        <f>'Parcijalni_cjeloviti ispit'!O9</f>
        <v/>
      </c>
      <c r="N8" s="258">
        <f>'Parcijalni_cjeloviti ispit'!P9</f>
        <v>0</v>
      </c>
      <c r="O8" s="104" t="str">
        <f>'Parcijalni_cjeloviti ispit'!Q9</f>
        <v/>
      </c>
      <c r="P8" s="258">
        <f>'Parcijalni_cjeloviti ispit'!R9</f>
        <v>0</v>
      </c>
      <c r="Q8" s="236">
        <f>'Parcijalni_cjeloviti ispit'!S9</f>
        <v>0</v>
      </c>
      <c r="R8" s="236">
        <f>'Parcijalni_cjeloviti ispit'!T9</f>
        <v>0</v>
      </c>
    </row>
    <row r="9" spans="1:18" x14ac:dyDescent="0.25">
      <c r="A9" s="259">
        <f>'Parcijalni_cjeloviti ispit'!C10</f>
        <v>0</v>
      </c>
      <c r="B9" s="100" t="str">
        <f>'Parcijalni_cjeloviti ispit'!D10</f>
        <v>B</v>
      </c>
      <c r="C9" s="101">
        <f>'Parcijalni_cjeloviti ispit'!E10</f>
        <v>0</v>
      </c>
      <c r="D9" s="257" t="str">
        <f>'Parcijalni_cjeloviti ispit'!F10</f>
        <v>NE</v>
      </c>
      <c r="E9" s="101">
        <f>'Parcijalni_cjeloviti ispit'!G10</f>
        <v>0</v>
      </c>
      <c r="F9" s="257" t="str">
        <f>'Parcijalni_cjeloviti ispit'!H10</f>
        <v>NE</v>
      </c>
      <c r="G9" s="101">
        <f>'Parcijalni_cjeloviti ispit'!I10</f>
        <v>0</v>
      </c>
      <c r="H9" s="257" t="str">
        <f>'Parcijalni_cjeloviti ispit'!J10</f>
        <v>NE</v>
      </c>
      <c r="I9" s="101">
        <f>'Parcijalni_cjeloviti ispit'!K10</f>
        <v>0</v>
      </c>
      <c r="J9" s="257" t="str">
        <f>'Parcijalni_cjeloviti ispit'!L10</f>
        <v>NE</v>
      </c>
      <c r="K9" s="101">
        <f>'Parcijalni_cjeloviti ispit'!M10</f>
        <v>0</v>
      </c>
      <c r="L9" s="257" t="str">
        <f>'Parcijalni_cjeloviti ispit'!N10</f>
        <v>NE</v>
      </c>
      <c r="M9" s="101">
        <f>'Parcijalni_cjeloviti ispit'!O10</f>
        <v>0</v>
      </c>
      <c r="N9" s="257" t="str">
        <f>'Parcijalni_cjeloviti ispit'!P10</f>
        <v>NE</v>
      </c>
      <c r="O9" s="101">
        <f>'Parcijalni_cjeloviti ispit'!Q10</f>
        <v>0</v>
      </c>
      <c r="P9" s="257" t="str">
        <f>'Parcijalni_cjeloviti ispit'!R10</f>
        <v>NE</v>
      </c>
      <c r="Q9" s="235">
        <f>'Parcijalni_cjeloviti ispit'!S10</f>
        <v>0</v>
      </c>
      <c r="R9" s="235" t="str">
        <f>'Parcijalni_cjeloviti ispit'!T10</f>
        <v>NE</v>
      </c>
    </row>
    <row r="10" spans="1:18" ht="15.75" thickBot="1" x14ac:dyDescent="0.3">
      <c r="A10" s="260">
        <f>'Parcijalni_cjeloviti ispit'!C11</f>
        <v>0</v>
      </c>
      <c r="B10" s="102" t="str">
        <f>'Parcijalni_cjeloviti ispit'!D11</f>
        <v>P</v>
      </c>
      <c r="C10" s="103" t="str">
        <f>'Parcijalni_cjeloviti ispit'!E11</f>
        <v/>
      </c>
      <c r="D10" s="258">
        <f>'Parcijalni_cjeloviti ispit'!F11</f>
        <v>0</v>
      </c>
      <c r="E10" s="104" t="str">
        <f>'Parcijalni_cjeloviti ispit'!G11</f>
        <v/>
      </c>
      <c r="F10" s="258">
        <f>'Parcijalni_cjeloviti ispit'!H11</f>
        <v>0</v>
      </c>
      <c r="G10" s="104" t="str">
        <f>'Parcijalni_cjeloviti ispit'!I11</f>
        <v/>
      </c>
      <c r="H10" s="258">
        <f>'Parcijalni_cjeloviti ispit'!J11</f>
        <v>0</v>
      </c>
      <c r="I10" s="104" t="str">
        <f>'Parcijalni_cjeloviti ispit'!K11</f>
        <v/>
      </c>
      <c r="J10" s="258">
        <f>'Parcijalni_cjeloviti ispit'!L11</f>
        <v>0</v>
      </c>
      <c r="K10" s="104" t="str">
        <f>'Parcijalni_cjeloviti ispit'!M11</f>
        <v/>
      </c>
      <c r="L10" s="258">
        <f>'Parcijalni_cjeloviti ispit'!N11</f>
        <v>0</v>
      </c>
      <c r="M10" s="104" t="str">
        <f>'Parcijalni_cjeloviti ispit'!O11</f>
        <v/>
      </c>
      <c r="N10" s="258">
        <f>'Parcijalni_cjeloviti ispit'!P11</f>
        <v>0</v>
      </c>
      <c r="O10" s="104" t="str">
        <f>'Parcijalni_cjeloviti ispit'!Q11</f>
        <v/>
      </c>
      <c r="P10" s="258">
        <f>'Parcijalni_cjeloviti ispit'!R11</f>
        <v>0</v>
      </c>
      <c r="Q10" s="236">
        <f>'Parcijalni_cjeloviti ispit'!S11</f>
        <v>0</v>
      </c>
      <c r="R10" s="236">
        <f>'Parcijalni_cjeloviti ispit'!T11</f>
        <v>0</v>
      </c>
    </row>
    <row r="11" spans="1:18" x14ac:dyDescent="0.25">
      <c r="A11" s="259">
        <f>'Parcijalni_cjeloviti ispit'!C12</f>
        <v>0</v>
      </c>
      <c r="B11" s="100" t="str">
        <f>'Parcijalni_cjeloviti ispit'!D12</f>
        <v>B</v>
      </c>
      <c r="C11" s="101">
        <f>'Parcijalni_cjeloviti ispit'!E12</f>
        <v>0</v>
      </c>
      <c r="D11" s="257" t="str">
        <f>'Parcijalni_cjeloviti ispit'!F12</f>
        <v>NE</v>
      </c>
      <c r="E11" s="101">
        <f>'Parcijalni_cjeloviti ispit'!G12</f>
        <v>0</v>
      </c>
      <c r="F11" s="257" t="str">
        <f>'Parcijalni_cjeloviti ispit'!H12</f>
        <v>NE</v>
      </c>
      <c r="G11" s="101">
        <f>'Parcijalni_cjeloviti ispit'!I12</f>
        <v>0</v>
      </c>
      <c r="H11" s="257" t="str">
        <f>'Parcijalni_cjeloviti ispit'!J12</f>
        <v>NE</v>
      </c>
      <c r="I11" s="101">
        <f>'Parcijalni_cjeloviti ispit'!K12</f>
        <v>0</v>
      </c>
      <c r="J11" s="257" t="str">
        <f>'Parcijalni_cjeloviti ispit'!L12</f>
        <v>NE</v>
      </c>
      <c r="K11" s="101">
        <f>'Parcijalni_cjeloviti ispit'!M12</f>
        <v>0</v>
      </c>
      <c r="L11" s="257" t="str">
        <f>'Parcijalni_cjeloviti ispit'!N12</f>
        <v>NE</v>
      </c>
      <c r="M11" s="101">
        <f>'Parcijalni_cjeloviti ispit'!O12</f>
        <v>0</v>
      </c>
      <c r="N11" s="257" t="str">
        <f>'Parcijalni_cjeloviti ispit'!P12</f>
        <v>NE</v>
      </c>
      <c r="O11" s="101">
        <f>'Parcijalni_cjeloviti ispit'!Q12</f>
        <v>0</v>
      </c>
      <c r="P11" s="257" t="str">
        <f>'Parcijalni_cjeloviti ispit'!R12</f>
        <v>NE</v>
      </c>
      <c r="Q11" s="235">
        <f>'Parcijalni_cjeloviti ispit'!S12</f>
        <v>0</v>
      </c>
      <c r="R11" s="235" t="str">
        <f>'Parcijalni_cjeloviti ispit'!T12</f>
        <v>NE</v>
      </c>
    </row>
    <row r="12" spans="1:18" ht="15.75" thickBot="1" x14ac:dyDescent="0.3">
      <c r="A12" s="260">
        <f>'Parcijalni_cjeloviti ispit'!C13</f>
        <v>0</v>
      </c>
      <c r="B12" s="102" t="str">
        <f>'Parcijalni_cjeloviti ispit'!D13</f>
        <v>P</v>
      </c>
      <c r="C12" s="103" t="str">
        <f>'Parcijalni_cjeloviti ispit'!E13</f>
        <v/>
      </c>
      <c r="D12" s="258">
        <f>'Parcijalni_cjeloviti ispit'!F13</f>
        <v>0</v>
      </c>
      <c r="E12" s="104" t="str">
        <f>'Parcijalni_cjeloviti ispit'!G13</f>
        <v/>
      </c>
      <c r="F12" s="258">
        <f>'Parcijalni_cjeloviti ispit'!H13</f>
        <v>0</v>
      </c>
      <c r="G12" s="104" t="str">
        <f>'Parcijalni_cjeloviti ispit'!I13</f>
        <v/>
      </c>
      <c r="H12" s="258">
        <f>'Parcijalni_cjeloviti ispit'!J13</f>
        <v>0</v>
      </c>
      <c r="I12" s="104" t="str">
        <f>'Parcijalni_cjeloviti ispit'!K13</f>
        <v/>
      </c>
      <c r="J12" s="258">
        <f>'Parcijalni_cjeloviti ispit'!L13</f>
        <v>0</v>
      </c>
      <c r="K12" s="104" t="str">
        <f>'Parcijalni_cjeloviti ispit'!M13</f>
        <v/>
      </c>
      <c r="L12" s="258">
        <f>'Parcijalni_cjeloviti ispit'!N13</f>
        <v>0</v>
      </c>
      <c r="M12" s="104" t="str">
        <f>'Parcijalni_cjeloviti ispit'!O13</f>
        <v/>
      </c>
      <c r="N12" s="258">
        <f>'Parcijalni_cjeloviti ispit'!P13</f>
        <v>0</v>
      </c>
      <c r="O12" s="104" t="str">
        <f>'Parcijalni_cjeloviti ispit'!Q13</f>
        <v/>
      </c>
      <c r="P12" s="258">
        <f>'Parcijalni_cjeloviti ispit'!R13</f>
        <v>0</v>
      </c>
      <c r="Q12" s="236">
        <f>'Parcijalni_cjeloviti ispit'!S13</f>
        <v>0</v>
      </c>
      <c r="R12" s="236">
        <f>'Parcijalni_cjeloviti ispit'!T13</f>
        <v>0</v>
      </c>
    </row>
    <row r="13" spans="1:18" x14ac:dyDescent="0.25">
      <c r="A13" s="259">
        <f>'Parcijalni_cjeloviti ispit'!C14</f>
        <v>0</v>
      </c>
      <c r="B13" s="100" t="str">
        <f>'Parcijalni_cjeloviti ispit'!D14</f>
        <v>B</v>
      </c>
      <c r="C13" s="101">
        <f>'Parcijalni_cjeloviti ispit'!E14</f>
        <v>0</v>
      </c>
      <c r="D13" s="257" t="str">
        <f>'Parcijalni_cjeloviti ispit'!F14</f>
        <v>NE</v>
      </c>
      <c r="E13" s="101">
        <f>'Parcijalni_cjeloviti ispit'!G14</f>
        <v>0</v>
      </c>
      <c r="F13" s="257" t="str">
        <f>'Parcijalni_cjeloviti ispit'!H14</f>
        <v>NE</v>
      </c>
      <c r="G13" s="101">
        <f>'Parcijalni_cjeloviti ispit'!I14</f>
        <v>0</v>
      </c>
      <c r="H13" s="257" t="str">
        <f>'Parcijalni_cjeloviti ispit'!J14</f>
        <v>NE</v>
      </c>
      <c r="I13" s="101">
        <f>'Parcijalni_cjeloviti ispit'!K14</f>
        <v>0</v>
      </c>
      <c r="J13" s="257" t="str">
        <f>'Parcijalni_cjeloviti ispit'!L14</f>
        <v>NE</v>
      </c>
      <c r="K13" s="101">
        <f>'Parcijalni_cjeloviti ispit'!M14</f>
        <v>0</v>
      </c>
      <c r="L13" s="257" t="str">
        <f>'Parcijalni_cjeloviti ispit'!N14</f>
        <v>NE</v>
      </c>
      <c r="M13" s="101">
        <f>'Parcijalni_cjeloviti ispit'!O14</f>
        <v>0</v>
      </c>
      <c r="N13" s="257" t="str">
        <f>'Parcijalni_cjeloviti ispit'!P14</f>
        <v>NE</v>
      </c>
      <c r="O13" s="101">
        <f>'Parcijalni_cjeloviti ispit'!Q14</f>
        <v>0</v>
      </c>
      <c r="P13" s="257" t="str">
        <f>'Parcijalni_cjeloviti ispit'!R14</f>
        <v>NE</v>
      </c>
      <c r="Q13" s="235">
        <f>'Parcijalni_cjeloviti ispit'!S14</f>
        <v>0</v>
      </c>
      <c r="R13" s="235" t="str">
        <f>'Parcijalni_cjeloviti ispit'!T14</f>
        <v>NE</v>
      </c>
    </row>
    <row r="14" spans="1:18" ht="15.75" thickBot="1" x14ac:dyDescent="0.3">
      <c r="A14" s="260">
        <f>'Parcijalni_cjeloviti ispit'!C15</f>
        <v>0</v>
      </c>
      <c r="B14" s="102" t="str">
        <f>'Parcijalni_cjeloviti ispit'!D15</f>
        <v>P</v>
      </c>
      <c r="C14" s="103" t="str">
        <f>'Parcijalni_cjeloviti ispit'!E15</f>
        <v/>
      </c>
      <c r="D14" s="258">
        <f>'Parcijalni_cjeloviti ispit'!F15</f>
        <v>0</v>
      </c>
      <c r="E14" s="104" t="str">
        <f>'Parcijalni_cjeloviti ispit'!G15</f>
        <v/>
      </c>
      <c r="F14" s="258">
        <f>'Parcijalni_cjeloviti ispit'!H15</f>
        <v>0</v>
      </c>
      <c r="G14" s="104" t="str">
        <f>'Parcijalni_cjeloviti ispit'!I15</f>
        <v/>
      </c>
      <c r="H14" s="258">
        <f>'Parcijalni_cjeloviti ispit'!J15</f>
        <v>0</v>
      </c>
      <c r="I14" s="104" t="str">
        <f>'Parcijalni_cjeloviti ispit'!K15</f>
        <v/>
      </c>
      <c r="J14" s="258">
        <f>'Parcijalni_cjeloviti ispit'!L15</f>
        <v>0</v>
      </c>
      <c r="K14" s="104" t="str">
        <f>'Parcijalni_cjeloviti ispit'!M15</f>
        <v/>
      </c>
      <c r="L14" s="258">
        <f>'Parcijalni_cjeloviti ispit'!N15</f>
        <v>0</v>
      </c>
      <c r="M14" s="104" t="str">
        <f>'Parcijalni_cjeloviti ispit'!O15</f>
        <v/>
      </c>
      <c r="N14" s="258">
        <f>'Parcijalni_cjeloviti ispit'!P15</f>
        <v>0</v>
      </c>
      <c r="O14" s="104" t="str">
        <f>'Parcijalni_cjeloviti ispit'!Q15</f>
        <v/>
      </c>
      <c r="P14" s="258">
        <f>'Parcijalni_cjeloviti ispit'!R15</f>
        <v>0</v>
      </c>
      <c r="Q14" s="236">
        <f>'Parcijalni_cjeloviti ispit'!S15</f>
        <v>0</v>
      </c>
      <c r="R14" s="236">
        <f>'Parcijalni_cjeloviti ispit'!T15</f>
        <v>0</v>
      </c>
    </row>
    <row r="15" spans="1:18" x14ac:dyDescent="0.25">
      <c r="A15" s="259">
        <f>'Parcijalni_cjeloviti ispit'!C16</f>
        <v>0</v>
      </c>
      <c r="B15" s="100" t="str">
        <f>'Parcijalni_cjeloviti ispit'!D16</f>
        <v>B</v>
      </c>
      <c r="C15" s="101">
        <f>'Parcijalni_cjeloviti ispit'!E16</f>
        <v>0</v>
      </c>
      <c r="D15" s="257" t="str">
        <f>'Parcijalni_cjeloviti ispit'!F16</f>
        <v>NE</v>
      </c>
      <c r="E15" s="101">
        <f>'Parcijalni_cjeloviti ispit'!G16</f>
        <v>0</v>
      </c>
      <c r="F15" s="257" t="str">
        <f>'Parcijalni_cjeloviti ispit'!H16</f>
        <v>NE</v>
      </c>
      <c r="G15" s="101">
        <f>'Parcijalni_cjeloviti ispit'!I16</f>
        <v>0</v>
      </c>
      <c r="H15" s="257" t="str">
        <f>'Parcijalni_cjeloviti ispit'!J16</f>
        <v>NE</v>
      </c>
      <c r="I15" s="101">
        <f>'Parcijalni_cjeloviti ispit'!K16</f>
        <v>0</v>
      </c>
      <c r="J15" s="257" t="str">
        <f>'Parcijalni_cjeloviti ispit'!L16</f>
        <v>NE</v>
      </c>
      <c r="K15" s="101">
        <f>'Parcijalni_cjeloviti ispit'!M16</f>
        <v>0</v>
      </c>
      <c r="L15" s="257" t="str">
        <f>'Parcijalni_cjeloviti ispit'!N16</f>
        <v>NE</v>
      </c>
      <c r="M15" s="101">
        <f>'Parcijalni_cjeloviti ispit'!O16</f>
        <v>0</v>
      </c>
      <c r="N15" s="257" t="str">
        <f>'Parcijalni_cjeloviti ispit'!P16</f>
        <v>NE</v>
      </c>
      <c r="O15" s="101">
        <f>'Parcijalni_cjeloviti ispit'!Q16</f>
        <v>0</v>
      </c>
      <c r="P15" s="257" t="str">
        <f>'Parcijalni_cjeloviti ispit'!R16</f>
        <v>NE</v>
      </c>
      <c r="Q15" s="235">
        <f>'Parcijalni_cjeloviti ispit'!S16</f>
        <v>0</v>
      </c>
      <c r="R15" s="235" t="str">
        <f>'Parcijalni_cjeloviti ispit'!T16</f>
        <v>NE</v>
      </c>
    </row>
    <row r="16" spans="1:18" ht="15.75" thickBot="1" x14ac:dyDescent="0.3">
      <c r="A16" s="260">
        <f>'Parcijalni_cjeloviti ispit'!C17</f>
        <v>0</v>
      </c>
      <c r="B16" s="102" t="str">
        <f>'Parcijalni_cjeloviti ispit'!D17</f>
        <v>P</v>
      </c>
      <c r="C16" s="103" t="str">
        <f>'Parcijalni_cjeloviti ispit'!E17</f>
        <v/>
      </c>
      <c r="D16" s="258">
        <f>'Parcijalni_cjeloviti ispit'!F17</f>
        <v>0</v>
      </c>
      <c r="E16" s="104" t="str">
        <f>'Parcijalni_cjeloviti ispit'!G17</f>
        <v/>
      </c>
      <c r="F16" s="258">
        <f>'Parcijalni_cjeloviti ispit'!H17</f>
        <v>0</v>
      </c>
      <c r="G16" s="104" t="str">
        <f>'Parcijalni_cjeloviti ispit'!I17</f>
        <v/>
      </c>
      <c r="H16" s="258">
        <f>'Parcijalni_cjeloviti ispit'!J17</f>
        <v>0</v>
      </c>
      <c r="I16" s="104" t="str">
        <f>'Parcijalni_cjeloviti ispit'!K17</f>
        <v/>
      </c>
      <c r="J16" s="258">
        <f>'Parcijalni_cjeloviti ispit'!L17</f>
        <v>0</v>
      </c>
      <c r="K16" s="104" t="str">
        <f>'Parcijalni_cjeloviti ispit'!M17</f>
        <v/>
      </c>
      <c r="L16" s="258">
        <f>'Parcijalni_cjeloviti ispit'!N17</f>
        <v>0</v>
      </c>
      <c r="M16" s="104" t="str">
        <f>'Parcijalni_cjeloviti ispit'!O17</f>
        <v/>
      </c>
      <c r="N16" s="258">
        <f>'Parcijalni_cjeloviti ispit'!P17</f>
        <v>0</v>
      </c>
      <c r="O16" s="104" t="str">
        <f>'Parcijalni_cjeloviti ispit'!Q17</f>
        <v/>
      </c>
      <c r="P16" s="258">
        <f>'Parcijalni_cjeloviti ispit'!R17</f>
        <v>0</v>
      </c>
      <c r="Q16" s="236">
        <f>'Parcijalni_cjeloviti ispit'!S17</f>
        <v>0</v>
      </c>
      <c r="R16" s="236">
        <f>'Parcijalni_cjeloviti ispit'!T17</f>
        <v>0</v>
      </c>
    </row>
    <row r="17" spans="1:18" x14ac:dyDescent="0.25">
      <c r="A17" s="259">
        <f>'Parcijalni_cjeloviti ispit'!C18</f>
        <v>0</v>
      </c>
      <c r="B17" s="100" t="str">
        <f>'Parcijalni_cjeloviti ispit'!D18</f>
        <v>B</v>
      </c>
      <c r="C17" s="101">
        <f>'Parcijalni_cjeloviti ispit'!E18</f>
        <v>0</v>
      </c>
      <c r="D17" s="257" t="str">
        <f>'Parcijalni_cjeloviti ispit'!F18</f>
        <v>NE</v>
      </c>
      <c r="E17" s="101">
        <f>'Parcijalni_cjeloviti ispit'!G18</f>
        <v>0</v>
      </c>
      <c r="F17" s="257" t="str">
        <f>'Parcijalni_cjeloviti ispit'!H18</f>
        <v>NE</v>
      </c>
      <c r="G17" s="101">
        <f>'Parcijalni_cjeloviti ispit'!I18</f>
        <v>0</v>
      </c>
      <c r="H17" s="257" t="str">
        <f>'Parcijalni_cjeloviti ispit'!J18</f>
        <v>NE</v>
      </c>
      <c r="I17" s="101">
        <f>'Parcijalni_cjeloviti ispit'!K18</f>
        <v>0</v>
      </c>
      <c r="J17" s="257" t="str">
        <f>'Parcijalni_cjeloviti ispit'!L18</f>
        <v>NE</v>
      </c>
      <c r="K17" s="101">
        <f>'Parcijalni_cjeloviti ispit'!M18</f>
        <v>0</v>
      </c>
      <c r="L17" s="257" t="str">
        <f>'Parcijalni_cjeloviti ispit'!N18</f>
        <v>NE</v>
      </c>
      <c r="M17" s="101">
        <f>'Parcijalni_cjeloviti ispit'!O18</f>
        <v>0</v>
      </c>
      <c r="N17" s="257" t="str">
        <f>'Parcijalni_cjeloviti ispit'!P18</f>
        <v>NE</v>
      </c>
      <c r="O17" s="101">
        <f>'Parcijalni_cjeloviti ispit'!Q18</f>
        <v>0</v>
      </c>
      <c r="P17" s="257" t="str">
        <f>'Parcijalni_cjeloviti ispit'!R18</f>
        <v>NE</v>
      </c>
      <c r="Q17" s="235">
        <f>'Parcijalni_cjeloviti ispit'!S18</f>
        <v>0</v>
      </c>
      <c r="R17" s="235" t="str">
        <f>'Parcijalni_cjeloviti ispit'!T18</f>
        <v>NE</v>
      </c>
    </row>
    <row r="18" spans="1:18" ht="15.75" thickBot="1" x14ac:dyDescent="0.3">
      <c r="A18" s="260">
        <f>'Parcijalni_cjeloviti ispit'!C19</f>
        <v>0</v>
      </c>
      <c r="B18" s="102" t="str">
        <f>'Parcijalni_cjeloviti ispit'!D19</f>
        <v>P</v>
      </c>
      <c r="C18" s="103" t="str">
        <f>'Parcijalni_cjeloviti ispit'!E19</f>
        <v/>
      </c>
      <c r="D18" s="258">
        <f>'Parcijalni_cjeloviti ispit'!F19</f>
        <v>0</v>
      </c>
      <c r="E18" s="104" t="str">
        <f>'Parcijalni_cjeloviti ispit'!G19</f>
        <v/>
      </c>
      <c r="F18" s="258">
        <f>'Parcijalni_cjeloviti ispit'!H19</f>
        <v>0</v>
      </c>
      <c r="G18" s="104" t="str">
        <f>'Parcijalni_cjeloviti ispit'!I19</f>
        <v/>
      </c>
      <c r="H18" s="258">
        <f>'Parcijalni_cjeloviti ispit'!J19</f>
        <v>0</v>
      </c>
      <c r="I18" s="104" t="str">
        <f>'Parcijalni_cjeloviti ispit'!K19</f>
        <v/>
      </c>
      <c r="J18" s="258">
        <f>'Parcijalni_cjeloviti ispit'!L19</f>
        <v>0</v>
      </c>
      <c r="K18" s="104" t="str">
        <f>'Parcijalni_cjeloviti ispit'!M19</f>
        <v/>
      </c>
      <c r="L18" s="258">
        <f>'Parcijalni_cjeloviti ispit'!N19</f>
        <v>0</v>
      </c>
      <c r="M18" s="104" t="str">
        <f>'Parcijalni_cjeloviti ispit'!O19</f>
        <v/>
      </c>
      <c r="N18" s="258">
        <f>'Parcijalni_cjeloviti ispit'!P19</f>
        <v>0</v>
      </c>
      <c r="O18" s="104" t="str">
        <f>'Parcijalni_cjeloviti ispit'!Q19</f>
        <v/>
      </c>
      <c r="P18" s="258">
        <f>'Parcijalni_cjeloviti ispit'!R19</f>
        <v>0</v>
      </c>
      <c r="Q18" s="236">
        <f>'Parcijalni_cjeloviti ispit'!S19</f>
        <v>0</v>
      </c>
      <c r="R18" s="236">
        <f>'Parcijalni_cjeloviti ispit'!T19</f>
        <v>0</v>
      </c>
    </row>
    <row r="19" spans="1:18" x14ac:dyDescent="0.25">
      <c r="A19" s="259">
        <f>'Parcijalni_cjeloviti ispit'!C20</f>
        <v>0</v>
      </c>
      <c r="B19" s="100" t="str">
        <f>'Parcijalni_cjeloviti ispit'!D20</f>
        <v>B</v>
      </c>
      <c r="C19" s="101">
        <f>'Parcijalni_cjeloviti ispit'!E20</f>
        <v>0</v>
      </c>
      <c r="D19" s="257" t="str">
        <f>'Parcijalni_cjeloviti ispit'!F20</f>
        <v>NE</v>
      </c>
      <c r="E19" s="101">
        <f>'Parcijalni_cjeloviti ispit'!G20</f>
        <v>0</v>
      </c>
      <c r="F19" s="257" t="str">
        <f>'Parcijalni_cjeloviti ispit'!H20</f>
        <v>NE</v>
      </c>
      <c r="G19" s="101">
        <f>'Parcijalni_cjeloviti ispit'!I20</f>
        <v>0</v>
      </c>
      <c r="H19" s="257" t="str">
        <f>'Parcijalni_cjeloviti ispit'!J20</f>
        <v>NE</v>
      </c>
      <c r="I19" s="101">
        <f>'Parcijalni_cjeloviti ispit'!K20</f>
        <v>0</v>
      </c>
      <c r="J19" s="257" t="str">
        <f>'Parcijalni_cjeloviti ispit'!L20</f>
        <v>NE</v>
      </c>
      <c r="K19" s="101">
        <f>'Parcijalni_cjeloviti ispit'!M20</f>
        <v>0</v>
      </c>
      <c r="L19" s="257" t="str">
        <f>'Parcijalni_cjeloviti ispit'!N20</f>
        <v>NE</v>
      </c>
      <c r="M19" s="101">
        <f>'Parcijalni_cjeloviti ispit'!O20</f>
        <v>0</v>
      </c>
      <c r="N19" s="257" t="str">
        <f>'Parcijalni_cjeloviti ispit'!P20</f>
        <v>NE</v>
      </c>
      <c r="O19" s="101">
        <f>'Parcijalni_cjeloviti ispit'!Q20</f>
        <v>0</v>
      </c>
      <c r="P19" s="257" t="str">
        <f>'Parcijalni_cjeloviti ispit'!R20</f>
        <v>NE</v>
      </c>
      <c r="Q19" s="235">
        <f>'Parcijalni_cjeloviti ispit'!S20</f>
        <v>0</v>
      </c>
      <c r="R19" s="235" t="str">
        <f>'Parcijalni_cjeloviti ispit'!T20</f>
        <v>NE</v>
      </c>
    </row>
    <row r="20" spans="1:18" ht="15.75" thickBot="1" x14ac:dyDescent="0.3">
      <c r="A20" s="260">
        <f>'Parcijalni_cjeloviti ispit'!C21</f>
        <v>0</v>
      </c>
      <c r="B20" s="102" t="str">
        <f>'Parcijalni_cjeloviti ispit'!D21</f>
        <v>P</v>
      </c>
      <c r="C20" s="103" t="str">
        <f>'Parcijalni_cjeloviti ispit'!E21</f>
        <v/>
      </c>
      <c r="D20" s="258">
        <f>'Parcijalni_cjeloviti ispit'!F21</f>
        <v>0</v>
      </c>
      <c r="E20" s="104" t="str">
        <f>'Parcijalni_cjeloviti ispit'!G21</f>
        <v/>
      </c>
      <c r="F20" s="258">
        <f>'Parcijalni_cjeloviti ispit'!H21</f>
        <v>0</v>
      </c>
      <c r="G20" s="104" t="str">
        <f>'Parcijalni_cjeloviti ispit'!I21</f>
        <v/>
      </c>
      <c r="H20" s="258">
        <f>'Parcijalni_cjeloviti ispit'!J21</f>
        <v>0</v>
      </c>
      <c r="I20" s="104" t="str">
        <f>'Parcijalni_cjeloviti ispit'!K21</f>
        <v/>
      </c>
      <c r="J20" s="258">
        <f>'Parcijalni_cjeloviti ispit'!L21</f>
        <v>0</v>
      </c>
      <c r="K20" s="104" t="str">
        <f>'Parcijalni_cjeloviti ispit'!M21</f>
        <v/>
      </c>
      <c r="L20" s="258">
        <f>'Parcijalni_cjeloviti ispit'!N21</f>
        <v>0</v>
      </c>
      <c r="M20" s="104" t="str">
        <f>'Parcijalni_cjeloviti ispit'!O21</f>
        <v/>
      </c>
      <c r="N20" s="258">
        <f>'Parcijalni_cjeloviti ispit'!P21</f>
        <v>0</v>
      </c>
      <c r="O20" s="104" t="str">
        <f>'Parcijalni_cjeloviti ispit'!Q21</f>
        <v/>
      </c>
      <c r="P20" s="258">
        <f>'Parcijalni_cjeloviti ispit'!R21</f>
        <v>0</v>
      </c>
      <c r="Q20" s="236">
        <f>'Parcijalni_cjeloviti ispit'!S21</f>
        <v>0</v>
      </c>
      <c r="R20" s="236">
        <f>'Parcijalni_cjeloviti ispit'!T21</f>
        <v>0</v>
      </c>
    </row>
    <row r="21" spans="1:18" x14ac:dyDescent="0.25">
      <c r="A21" s="259">
        <f>'Parcijalni_cjeloviti ispit'!C22</f>
        <v>0</v>
      </c>
      <c r="B21" s="100" t="str">
        <f>'Parcijalni_cjeloviti ispit'!D22</f>
        <v>B</v>
      </c>
      <c r="C21" s="101">
        <f>'Parcijalni_cjeloviti ispit'!E22</f>
        <v>0</v>
      </c>
      <c r="D21" s="257" t="str">
        <f>'Parcijalni_cjeloviti ispit'!F22</f>
        <v>NE</v>
      </c>
      <c r="E21" s="101">
        <f>'Parcijalni_cjeloviti ispit'!G22</f>
        <v>0</v>
      </c>
      <c r="F21" s="257" t="str">
        <f>'Parcijalni_cjeloviti ispit'!H22</f>
        <v>NE</v>
      </c>
      <c r="G21" s="101">
        <f>'Parcijalni_cjeloviti ispit'!I22</f>
        <v>0</v>
      </c>
      <c r="H21" s="257" t="str">
        <f>'Parcijalni_cjeloviti ispit'!J22</f>
        <v>NE</v>
      </c>
      <c r="I21" s="101">
        <f>'Parcijalni_cjeloviti ispit'!K22</f>
        <v>0</v>
      </c>
      <c r="J21" s="257" t="str">
        <f>'Parcijalni_cjeloviti ispit'!L22</f>
        <v>NE</v>
      </c>
      <c r="K21" s="101">
        <f>'Parcijalni_cjeloviti ispit'!M22</f>
        <v>0</v>
      </c>
      <c r="L21" s="257" t="str">
        <f>'Parcijalni_cjeloviti ispit'!N22</f>
        <v>NE</v>
      </c>
      <c r="M21" s="101">
        <f>'Parcijalni_cjeloviti ispit'!O22</f>
        <v>0</v>
      </c>
      <c r="N21" s="257" t="str">
        <f>'Parcijalni_cjeloviti ispit'!P22</f>
        <v>NE</v>
      </c>
      <c r="O21" s="101">
        <f>'Parcijalni_cjeloviti ispit'!Q22</f>
        <v>0</v>
      </c>
      <c r="P21" s="257" t="str">
        <f>'Parcijalni_cjeloviti ispit'!R22</f>
        <v>NE</v>
      </c>
      <c r="Q21" s="235">
        <f>'Parcijalni_cjeloviti ispit'!S22</f>
        <v>0</v>
      </c>
      <c r="R21" s="235" t="str">
        <f>'Parcijalni_cjeloviti ispit'!T22</f>
        <v>NE</v>
      </c>
    </row>
    <row r="22" spans="1:18" ht="15.75" thickBot="1" x14ac:dyDescent="0.3">
      <c r="A22" s="260">
        <f>'Parcijalni_cjeloviti ispit'!C23</f>
        <v>0</v>
      </c>
      <c r="B22" s="102" t="str">
        <f>'Parcijalni_cjeloviti ispit'!D23</f>
        <v>P</v>
      </c>
      <c r="C22" s="103" t="str">
        <f>'Parcijalni_cjeloviti ispit'!E23</f>
        <v/>
      </c>
      <c r="D22" s="258">
        <f>'Parcijalni_cjeloviti ispit'!F23</f>
        <v>0</v>
      </c>
      <c r="E22" s="104" t="str">
        <f>'Parcijalni_cjeloviti ispit'!G23</f>
        <v/>
      </c>
      <c r="F22" s="258">
        <f>'Parcijalni_cjeloviti ispit'!H23</f>
        <v>0</v>
      </c>
      <c r="G22" s="104" t="str">
        <f>'Parcijalni_cjeloviti ispit'!I23</f>
        <v/>
      </c>
      <c r="H22" s="258">
        <f>'Parcijalni_cjeloviti ispit'!J23</f>
        <v>0</v>
      </c>
      <c r="I22" s="104" t="str">
        <f>'Parcijalni_cjeloviti ispit'!K23</f>
        <v/>
      </c>
      <c r="J22" s="258">
        <f>'Parcijalni_cjeloviti ispit'!L23</f>
        <v>0</v>
      </c>
      <c r="K22" s="104" t="str">
        <f>'Parcijalni_cjeloviti ispit'!M23</f>
        <v/>
      </c>
      <c r="L22" s="258">
        <f>'Parcijalni_cjeloviti ispit'!N23</f>
        <v>0</v>
      </c>
      <c r="M22" s="104" t="str">
        <f>'Parcijalni_cjeloviti ispit'!O23</f>
        <v/>
      </c>
      <c r="N22" s="258">
        <f>'Parcijalni_cjeloviti ispit'!P23</f>
        <v>0</v>
      </c>
      <c r="O22" s="104" t="str">
        <f>'Parcijalni_cjeloviti ispit'!Q23</f>
        <v/>
      </c>
      <c r="P22" s="258">
        <f>'Parcijalni_cjeloviti ispit'!R23</f>
        <v>0</v>
      </c>
      <c r="Q22" s="236">
        <f>'Parcijalni_cjeloviti ispit'!S23</f>
        <v>0</v>
      </c>
      <c r="R22" s="236">
        <f>'Parcijalni_cjeloviti ispit'!T23</f>
        <v>0</v>
      </c>
    </row>
    <row r="23" spans="1:18" x14ac:dyDescent="0.25">
      <c r="A23" s="259">
        <f>'Parcijalni_cjeloviti ispit'!C24</f>
        <v>0</v>
      </c>
      <c r="B23" s="100" t="str">
        <f>'Parcijalni_cjeloviti ispit'!D24</f>
        <v>B</v>
      </c>
      <c r="C23" s="101">
        <f>'Parcijalni_cjeloviti ispit'!E24</f>
        <v>0</v>
      </c>
      <c r="D23" s="257" t="str">
        <f>'Parcijalni_cjeloviti ispit'!F24</f>
        <v>NE</v>
      </c>
      <c r="E23" s="101">
        <f>'Parcijalni_cjeloviti ispit'!G24</f>
        <v>0</v>
      </c>
      <c r="F23" s="257" t="str">
        <f>'Parcijalni_cjeloviti ispit'!H24</f>
        <v>NE</v>
      </c>
      <c r="G23" s="101">
        <f>'Parcijalni_cjeloviti ispit'!I24</f>
        <v>0</v>
      </c>
      <c r="H23" s="257" t="str">
        <f>'Parcijalni_cjeloviti ispit'!J24</f>
        <v>NE</v>
      </c>
      <c r="I23" s="101">
        <f>'Parcijalni_cjeloviti ispit'!K24</f>
        <v>0</v>
      </c>
      <c r="J23" s="257" t="str">
        <f>'Parcijalni_cjeloviti ispit'!L24</f>
        <v>NE</v>
      </c>
      <c r="K23" s="101">
        <f>'Parcijalni_cjeloviti ispit'!M24</f>
        <v>0</v>
      </c>
      <c r="L23" s="257" t="str">
        <f>'Parcijalni_cjeloviti ispit'!N24</f>
        <v>NE</v>
      </c>
      <c r="M23" s="101">
        <f>'Parcijalni_cjeloviti ispit'!O24</f>
        <v>0</v>
      </c>
      <c r="N23" s="257" t="str">
        <f>'Parcijalni_cjeloviti ispit'!P24</f>
        <v>NE</v>
      </c>
      <c r="O23" s="101">
        <f>'Parcijalni_cjeloviti ispit'!Q24</f>
        <v>0</v>
      </c>
      <c r="P23" s="257" t="str">
        <f>'Parcijalni_cjeloviti ispit'!R24</f>
        <v>NE</v>
      </c>
      <c r="Q23" s="235">
        <f>'Parcijalni_cjeloviti ispit'!S24</f>
        <v>0</v>
      </c>
      <c r="R23" s="235" t="str">
        <f>'Parcijalni_cjeloviti ispit'!T24</f>
        <v>NE</v>
      </c>
    </row>
    <row r="24" spans="1:18" ht="15.75" thickBot="1" x14ac:dyDescent="0.3">
      <c r="A24" s="260">
        <f>'Parcijalni_cjeloviti ispit'!C25</f>
        <v>0</v>
      </c>
      <c r="B24" s="102" t="str">
        <f>'Parcijalni_cjeloviti ispit'!D25</f>
        <v>P</v>
      </c>
      <c r="C24" s="103" t="str">
        <f>'Parcijalni_cjeloviti ispit'!E25</f>
        <v/>
      </c>
      <c r="D24" s="258">
        <f>'Parcijalni_cjeloviti ispit'!F25</f>
        <v>0</v>
      </c>
      <c r="E24" s="104" t="str">
        <f>'Parcijalni_cjeloviti ispit'!G25</f>
        <v/>
      </c>
      <c r="F24" s="258">
        <f>'Parcijalni_cjeloviti ispit'!H25</f>
        <v>0</v>
      </c>
      <c r="G24" s="104" t="str">
        <f>'Parcijalni_cjeloviti ispit'!I25</f>
        <v/>
      </c>
      <c r="H24" s="258">
        <f>'Parcijalni_cjeloviti ispit'!J25</f>
        <v>0</v>
      </c>
      <c r="I24" s="104" t="str">
        <f>'Parcijalni_cjeloviti ispit'!K25</f>
        <v/>
      </c>
      <c r="J24" s="258">
        <f>'Parcijalni_cjeloviti ispit'!L25</f>
        <v>0</v>
      </c>
      <c r="K24" s="104" t="str">
        <f>'Parcijalni_cjeloviti ispit'!M25</f>
        <v/>
      </c>
      <c r="L24" s="258">
        <f>'Parcijalni_cjeloviti ispit'!N25</f>
        <v>0</v>
      </c>
      <c r="M24" s="104" t="str">
        <f>'Parcijalni_cjeloviti ispit'!O25</f>
        <v/>
      </c>
      <c r="N24" s="258">
        <f>'Parcijalni_cjeloviti ispit'!P25</f>
        <v>0</v>
      </c>
      <c r="O24" s="104" t="str">
        <f>'Parcijalni_cjeloviti ispit'!Q25</f>
        <v/>
      </c>
      <c r="P24" s="258">
        <f>'Parcijalni_cjeloviti ispit'!R25</f>
        <v>0</v>
      </c>
      <c r="Q24" s="236">
        <f>'Parcijalni_cjeloviti ispit'!S25</f>
        <v>0</v>
      </c>
      <c r="R24" s="236">
        <f>'Parcijalni_cjeloviti ispit'!T25</f>
        <v>0</v>
      </c>
    </row>
    <row r="25" spans="1:18" x14ac:dyDescent="0.25">
      <c r="A25" s="259">
        <f>'Parcijalni_cjeloviti ispit'!C26</f>
        <v>0</v>
      </c>
      <c r="B25" s="100" t="str">
        <f>'Parcijalni_cjeloviti ispit'!D26</f>
        <v>B</v>
      </c>
      <c r="C25" s="101">
        <f>'Parcijalni_cjeloviti ispit'!E26</f>
        <v>0</v>
      </c>
      <c r="D25" s="257" t="str">
        <f>'Parcijalni_cjeloviti ispit'!F26</f>
        <v>NE</v>
      </c>
      <c r="E25" s="101">
        <f>'Parcijalni_cjeloviti ispit'!G26</f>
        <v>0</v>
      </c>
      <c r="F25" s="257" t="str">
        <f>'Parcijalni_cjeloviti ispit'!H26</f>
        <v>NE</v>
      </c>
      <c r="G25" s="101">
        <f>'Parcijalni_cjeloviti ispit'!I26</f>
        <v>0</v>
      </c>
      <c r="H25" s="257" t="str">
        <f>'Parcijalni_cjeloviti ispit'!J26</f>
        <v>NE</v>
      </c>
      <c r="I25" s="101">
        <f>'Parcijalni_cjeloviti ispit'!K26</f>
        <v>0</v>
      </c>
      <c r="J25" s="257" t="str">
        <f>'Parcijalni_cjeloviti ispit'!L26</f>
        <v>NE</v>
      </c>
      <c r="K25" s="101">
        <f>'Parcijalni_cjeloviti ispit'!M26</f>
        <v>0</v>
      </c>
      <c r="L25" s="257" t="str">
        <f>'Parcijalni_cjeloviti ispit'!N26</f>
        <v>NE</v>
      </c>
      <c r="M25" s="101">
        <f>'Parcijalni_cjeloviti ispit'!O26</f>
        <v>0</v>
      </c>
      <c r="N25" s="257" t="str">
        <f>'Parcijalni_cjeloviti ispit'!P26</f>
        <v>NE</v>
      </c>
      <c r="O25" s="101">
        <f>'Parcijalni_cjeloviti ispit'!Q26</f>
        <v>0</v>
      </c>
      <c r="P25" s="257" t="str">
        <f>'Parcijalni_cjeloviti ispit'!R26</f>
        <v>NE</v>
      </c>
      <c r="Q25" s="235">
        <f>'Parcijalni_cjeloviti ispit'!S26</f>
        <v>0</v>
      </c>
      <c r="R25" s="235" t="str">
        <f>'Parcijalni_cjeloviti ispit'!T26</f>
        <v>NE</v>
      </c>
    </row>
    <row r="26" spans="1:18" ht="15.75" thickBot="1" x14ac:dyDescent="0.3">
      <c r="A26" s="260">
        <f>'Parcijalni_cjeloviti ispit'!C27</f>
        <v>0</v>
      </c>
      <c r="B26" s="102" t="str">
        <f>'Parcijalni_cjeloviti ispit'!D27</f>
        <v>P</v>
      </c>
      <c r="C26" s="103" t="str">
        <f>'Parcijalni_cjeloviti ispit'!E27</f>
        <v/>
      </c>
      <c r="D26" s="258">
        <f>'Parcijalni_cjeloviti ispit'!F27</f>
        <v>0</v>
      </c>
      <c r="E26" s="104" t="str">
        <f>'Parcijalni_cjeloviti ispit'!G27</f>
        <v/>
      </c>
      <c r="F26" s="258">
        <f>'Parcijalni_cjeloviti ispit'!H27</f>
        <v>0</v>
      </c>
      <c r="G26" s="104" t="str">
        <f>'Parcijalni_cjeloviti ispit'!I27</f>
        <v/>
      </c>
      <c r="H26" s="258">
        <f>'Parcijalni_cjeloviti ispit'!J27</f>
        <v>0</v>
      </c>
      <c r="I26" s="104" t="str">
        <f>'Parcijalni_cjeloviti ispit'!K27</f>
        <v/>
      </c>
      <c r="J26" s="258">
        <f>'Parcijalni_cjeloviti ispit'!L27</f>
        <v>0</v>
      </c>
      <c r="K26" s="104" t="str">
        <f>'Parcijalni_cjeloviti ispit'!M27</f>
        <v/>
      </c>
      <c r="L26" s="258">
        <f>'Parcijalni_cjeloviti ispit'!N27</f>
        <v>0</v>
      </c>
      <c r="M26" s="104" t="str">
        <f>'Parcijalni_cjeloviti ispit'!O27</f>
        <v/>
      </c>
      <c r="N26" s="258">
        <f>'Parcijalni_cjeloviti ispit'!P27</f>
        <v>0</v>
      </c>
      <c r="O26" s="104" t="str">
        <f>'Parcijalni_cjeloviti ispit'!Q27</f>
        <v/>
      </c>
      <c r="P26" s="258">
        <f>'Parcijalni_cjeloviti ispit'!R27</f>
        <v>0</v>
      </c>
      <c r="Q26" s="236">
        <f>'Parcijalni_cjeloviti ispit'!S27</f>
        <v>0</v>
      </c>
      <c r="R26" s="236">
        <f>'Parcijalni_cjeloviti ispit'!T27</f>
        <v>0</v>
      </c>
    </row>
    <row r="27" spans="1:18" x14ac:dyDescent="0.25">
      <c r="A27" s="259">
        <f>'Parcijalni_cjeloviti ispit'!C28</f>
        <v>0</v>
      </c>
      <c r="B27" s="100" t="str">
        <f>'Parcijalni_cjeloviti ispit'!D28</f>
        <v>B</v>
      </c>
      <c r="C27" s="101">
        <f>'Parcijalni_cjeloviti ispit'!E28</f>
        <v>0</v>
      </c>
      <c r="D27" s="257" t="str">
        <f>'Parcijalni_cjeloviti ispit'!F28</f>
        <v>NE</v>
      </c>
      <c r="E27" s="101">
        <f>'Parcijalni_cjeloviti ispit'!G28</f>
        <v>0</v>
      </c>
      <c r="F27" s="257" t="str">
        <f>'Parcijalni_cjeloviti ispit'!H28</f>
        <v>NE</v>
      </c>
      <c r="G27" s="101">
        <f>'Parcijalni_cjeloviti ispit'!I28</f>
        <v>0</v>
      </c>
      <c r="H27" s="257" t="str">
        <f>'Parcijalni_cjeloviti ispit'!J28</f>
        <v>NE</v>
      </c>
      <c r="I27" s="101">
        <f>'Parcijalni_cjeloviti ispit'!K28</f>
        <v>0</v>
      </c>
      <c r="J27" s="257" t="str">
        <f>'Parcijalni_cjeloviti ispit'!L28</f>
        <v>NE</v>
      </c>
      <c r="K27" s="101">
        <f>'Parcijalni_cjeloviti ispit'!M28</f>
        <v>0</v>
      </c>
      <c r="L27" s="257" t="str">
        <f>'Parcijalni_cjeloviti ispit'!N28</f>
        <v>NE</v>
      </c>
      <c r="M27" s="101">
        <f>'Parcijalni_cjeloviti ispit'!O28</f>
        <v>0</v>
      </c>
      <c r="N27" s="257" t="str">
        <f>'Parcijalni_cjeloviti ispit'!P28</f>
        <v>NE</v>
      </c>
      <c r="O27" s="101">
        <f>'Parcijalni_cjeloviti ispit'!Q28</f>
        <v>0</v>
      </c>
      <c r="P27" s="257" t="str">
        <f>'Parcijalni_cjeloviti ispit'!R28</f>
        <v>NE</v>
      </c>
      <c r="Q27" s="235">
        <f>'Parcijalni_cjeloviti ispit'!S28</f>
        <v>0</v>
      </c>
      <c r="R27" s="235" t="str">
        <f>'Parcijalni_cjeloviti ispit'!T28</f>
        <v>NE</v>
      </c>
    </row>
    <row r="28" spans="1:18" ht="15.75" thickBot="1" x14ac:dyDescent="0.3">
      <c r="A28" s="260">
        <f>'Parcijalni_cjeloviti ispit'!C29</f>
        <v>0</v>
      </c>
      <c r="B28" s="102" t="str">
        <f>'Parcijalni_cjeloviti ispit'!D29</f>
        <v>P</v>
      </c>
      <c r="C28" s="103" t="str">
        <f>'Parcijalni_cjeloviti ispit'!E29</f>
        <v/>
      </c>
      <c r="D28" s="258">
        <f>'Parcijalni_cjeloviti ispit'!F29</f>
        <v>0</v>
      </c>
      <c r="E28" s="104" t="str">
        <f>'Parcijalni_cjeloviti ispit'!G29</f>
        <v/>
      </c>
      <c r="F28" s="258">
        <f>'Parcijalni_cjeloviti ispit'!H29</f>
        <v>0</v>
      </c>
      <c r="G28" s="104" t="str">
        <f>'Parcijalni_cjeloviti ispit'!I29</f>
        <v/>
      </c>
      <c r="H28" s="258">
        <f>'Parcijalni_cjeloviti ispit'!J29</f>
        <v>0</v>
      </c>
      <c r="I28" s="104" t="str">
        <f>'Parcijalni_cjeloviti ispit'!K29</f>
        <v/>
      </c>
      <c r="J28" s="258">
        <f>'Parcijalni_cjeloviti ispit'!L29</f>
        <v>0</v>
      </c>
      <c r="K28" s="104" t="str">
        <f>'Parcijalni_cjeloviti ispit'!M29</f>
        <v/>
      </c>
      <c r="L28" s="258">
        <f>'Parcijalni_cjeloviti ispit'!N29</f>
        <v>0</v>
      </c>
      <c r="M28" s="104" t="str">
        <f>'Parcijalni_cjeloviti ispit'!O29</f>
        <v/>
      </c>
      <c r="N28" s="258">
        <f>'Parcijalni_cjeloviti ispit'!P29</f>
        <v>0</v>
      </c>
      <c r="O28" s="104" t="str">
        <f>'Parcijalni_cjeloviti ispit'!Q29</f>
        <v/>
      </c>
      <c r="P28" s="258">
        <f>'Parcijalni_cjeloviti ispit'!R29</f>
        <v>0</v>
      </c>
      <c r="Q28" s="236">
        <f>'Parcijalni_cjeloviti ispit'!S29</f>
        <v>0</v>
      </c>
      <c r="R28" s="236">
        <f>'Parcijalni_cjeloviti ispit'!T29</f>
        <v>0</v>
      </c>
    </row>
    <row r="29" spans="1:18" x14ac:dyDescent="0.25">
      <c r="A29" s="259">
        <f>'Parcijalni_cjeloviti ispit'!C30</f>
        <v>0</v>
      </c>
      <c r="B29" s="100" t="str">
        <f>'Parcijalni_cjeloviti ispit'!D30</f>
        <v>B</v>
      </c>
      <c r="C29" s="101">
        <f>'Parcijalni_cjeloviti ispit'!E30</f>
        <v>0</v>
      </c>
      <c r="D29" s="257" t="str">
        <f>'Parcijalni_cjeloviti ispit'!F30</f>
        <v>NE</v>
      </c>
      <c r="E29" s="101">
        <f>'Parcijalni_cjeloviti ispit'!G30</f>
        <v>0</v>
      </c>
      <c r="F29" s="257" t="str">
        <f>'Parcijalni_cjeloviti ispit'!H30</f>
        <v>NE</v>
      </c>
      <c r="G29" s="101">
        <f>'Parcijalni_cjeloviti ispit'!I30</f>
        <v>0</v>
      </c>
      <c r="H29" s="257" t="str">
        <f>'Parcijalni_cjeloviti ispit'!J30</f>
        <v>NE</v>
      </c>
      <c r="I29" s="101">
        <f>'Parcijalni_cjeloviti ispit'!K30</f>
        <v>0</v>
      </c>
      <c r="J29" s="257" t="str">
        <f>'Parcijalni_cjeloviti ispit'!L30</f>
        <v>NE</v>
      </c>
      <c r="K29" s="101">
        <f>'Parcijalni_cjeloviti ispit'!M30</f>
        <v>0</v>
      </c>
      <c r="L29" s="257" t="str">
        <f>'Parcijalni_cjeloviti ispit'!N30</f>
        <v>NE</v>
      </c>
      <c r="M29" s="101">
        <f>'Parcijalni_cjeloviti ispit'!O30</f>
        <v>0</v>
      </c>
      <c r="N29" s="257" t="str">
        <f>'Parcijalni_cjeloviti ispit'!P30</f>
        <v>NE</v>
      </c>
      <c r="O29" s="101">
        <f>'Parcijalni_cjeloviti ispit'!Q30</f>
        <v>0</v>
      </c>
      <c r="P29" s="257" t="str">
        <f>'Parcijalni_cjeloviti ispit'!R30</f>
        <v>NE</v>
      </c>
      <c r="Q29" s="235">
        <f>'Parcijalni_cjeloviti ispit'!S30</f>
        <v>0</v>
      </c>
      <c r="R29" s="235" t="str">
        <f>'Parcijalni_cjeloviti ispit'!T30</f>
        <v>NE</v>
      </c>
    </row>
    <row r="30" spans="1:18" ht="15.75" thickBot="1" x14ac:dyDescent="0.3">
      <c r="A30" s="260">
        <f>'Parcijalni_cjeloviti ispit'!C31</f>
        <v>0</v>
      </c>
      <c r="B30" s="102" t="str">
        <f>'Parcijalni_cjeloviti ispit'!D31</f>
        <v>P</v>
      </c>
      <c r="C30" s="103" t="str">
        <f>'Parcijalni_cjeloviti ispit'!E31</f>
        <v/>
      </c>
      <c r="D30" s="258">
        <f>'Parcijalni_cjeloviti ispit'!F31</f>
        <v>0</v>
      </c>
      <c r="E30" s="104" t="str">
        <f>'Parcijalni_cjeloviti ispit'!G31</f>
        <v/>
      </c>
      <c r="F30" s="258">
        <f>'Parcijalni_cjeloviti ispit'!H31</f>
        <v>0</v>
      </c>
      <c r="G30" s="104" t="str">
        <f>'Parcijalni_cjeloviti ispit'!I31</f>
        <v/>
      </c>
      <c r="H30" s="258">
        <f>'Parcijalni_cjeloviti ispit'!J31</f>
        <v>0</v>
      </c>
      <c r="I30" s="104" t="str">
        <f>'Parcijalni_cjeloviti ispit'!K31</f>
        <v/>
      </c>
      <c r="J30" s="258">
        <f>'Parcijalni_cjeloviti ispit'!L31</f>
        <v>0</v>
      </c>
      <c r="K30" s="104" t="str">
        <f>'Parcijalni_cjeloviti ispit'!M31</f>
        <v/>
      </c>
      <c r="L30" s="258">
        <f>'Parcijalni_cjeloviti ispit'!N31</f>
        <v>0</v>
      </c>
      <c r="M30" s="104" t="str">
        <f>'Parcijalni_cjeloviti ispit'!O31</f>
        <v/>
      </c>
      <c r="N30" s="258">
        <f>'Parcijalni_cjeloviti ispit'!P31</f>
        <v>0</v>
      </c>
      <c r="O30" s="104" t="str">
        <f>'Parcijalni_cjeloviti ispit'!Q31</f>
        <v/>
      </c>
      <c r="P30" s="258">
        <f>'Parcijalni_cjeloviti ispit'!R31</f>
        <v>0</v>
      </c>
      <c r="Q30" s="236">
        <f>'Parcijalni_cjeloviti ispit'!S31</f>
        <v>0</v>
      </c>
      <c r="R30" s="236">
        <f>'Parcijalni_cjeloviti ispit'!T31</f>
        <v>0</v>
      </c>
    </row>
    <row r="31" spans="1:18" x14ac:dyDescent="0.25">
      <c r="A31" s="259">
        <f>'Parcijalni_cjeloviti ispit'!C32</f>
        <v>0</v>
      </c>
      <c r="B31" s="100" t="str">
        <f>'Parcijalni_cjeloviti ispit'!D32</f>
        <v>B</v>
      </c>
      <c r="C31" s="101">
        <f>'Parcijalni_cjeloviti ispit'!E32</f>
        <v>0</v>
      </c>
      <c r="D31" s="257" t="str">
        <f>'Parcijalni_cjeloviti ispit'!F32</f>
        <v>NE</v>
      </c>
      <c r="E31" s="101">
        <f>'Parcijalni_cjeloviti ispit'!G32</f>
        <v>0</v>
      </c>
      <c r="F31" s="257" t="str">
        <f>'Parcijalni_cjeloviti ispit'!H32</f>
        <v>NE</v>
      </c>
      <c r="G31" s="101">
        <f>'Parcijalni_cjeloviti ispit'!I32</f>
        <v>0</v>
      </c>
      <c r="H31" s="257" t="str">
        <f>'Parcijalni_cjeloviti ispit'!J32</f>
        <v>NE</v>
      </c>
      <c r="I31" s="101">
        <f>'Parcijalni_cjeloviti ispit'!K32</f>
        <v>0</v>
      </c>
      <c r="J31" s="257" t="str">
        <f>'Parcijalni_cjeloviti ispit'!L32</f>
        <v>NE</v>
      </c>
      <c r="K31" s="101">
        <f>'Parcijalni_cjeloviti ispit'!M32</f>
        <v>0</v>
      </c>
      <c r="L31" s="257" t="str">
        <f>'Parcijalni_cjeloviti ispit'!N32</f>
        <v>NE</v>
      </c>
      <c r="M31" s="101">
        <f>'Parcijalni_cjeloviti ispit'!O32</f>
        <v>0</v>
      </c>
      <c r="N31" s="257" t="str">
        <f>'Parcijalni_cjeloviti ispit'!P32</f>
        <v>NE</v>
      </c>
      <c r="O31" s="101">
        <f>'Parcijalni_cjeloviti ispit'!Q32</f>
        <v>0</v>
      </c>
      <c r="P31" s="257" t="str">
        <f>'Parcijalni_cjeloviti ispit'!R32</f>
        <v>NE</v>
      </c>
      <c r="Q31" s="235">
        <f>'Parcijalni_cjeloviti ispit'!S32</f>
        <v>0</v>
      </c>
      <c r="R31" s="235" t="str">
        <f>'Parcijalni_cjeloviti ispit'!T32</f>
        <v>NE</v>
      </c>
    </row>
    <row r="32" spans="1:18" ht="15.75" thickBot="1" x14ac:dyDescent="0.3">
      <c r="A32" s="260">
        <f>'Parcijalni_cjeloviti ispit'!C33</f>
        <v>0</v>
      </c>
      <c r="B32" s="102" t="str">
        <f>'Parcijalni_cjeloviti ispit'!D33</f>
        <v>P</v>
      </c>
      <c r="C32" s="103" t="str">
        <f>'Parcijalni_cjeloviti ispit'!E33</f>
        <v/>
      </c>
      <c r="D32" s="258">
        <f>'Parcijalni_cjeloviti ispit'!F33</f>
        <v>0</v>
      </c>
      <c r="E32" s="104" t="str">
        <f>'Parcijalni_cjeloviti ispit'!G33</f>
        <v/>
      </c>
      <c r="F32" s="258">
        <f>'Parcijalni_cjeloviti ispit'!H33</f>
        <v>0</v>
      </c>
      <c r="G32" s="104" t="str">
        <f>'Parcijalni_cjeloviti ispit'!I33</f>
        <v/>
      </c>
      <c r="H32" s="258">
        <f>'Parcijalni_cjeloviti ispit'!J33</f>
        <v>0</v>
      </c>
      <c r="I32" s="104" t="str">
        <f>'Parcijalni_cjeloviti ispit'!K33</f>
        <v/>
      </c>
      <c r="J32" s="258">
        <f>'Parcijalni_cjeloviti ispit'!L33</f>
        <v>0</v>
      </c>
      <c r="K32" s="104" t="str">
        <f>'Parcijalni_cjeloviti ispit'!M33</f>
        <v/>
      </c>
      <c r="L32" s="258">
        <f>'Parcijalni_cjeloviti ispit'!N33</f>
        <v>0</v>
      </c>
      <c r="M32" s="104" t="str">
        <f>'Parcijalni_cjeloviti ispit'!O33</f>
        <v/>
      </c>
      <c r="N32" s="258">
        <f>'Parcijalni_cjeloviti ispit'!P33</f>
        <v>0</v>
      </c>
      <c r="O32" s="104" t="str">
        <f>'Parcijalni_cjeloviti ispit'!Q33</f>
        <v/>
      </c>
      <c r="P32" s="258">
        <f>'Parcijalni_cjeloviti ispit'!R33</f>
        <v>0</v>
      </c>
      <c r="Q32" s="236">
        <f>'Parcijalni_cjeloviti ispit'!S33</f>
        <v>0</v>
      </c>
      <c r="R32" s="236">
        <f>'Parcijalni_cjeloviti ispit'!T33</f>
        <v>0</v>
      </c>
    </row>
    <row r="33" spans="1:18" x14ac:dyDescent="0.25">
      <c r="A33" s="259">
        <f>'Parcijalni_cjeloviti ispit'!C34</f>
        <v>0</v>
      </c>
      <c r="B33" s="100" t="str">
        <f>'Parcijalni_cjeloviti ispit'!D34</f>
        <v>B</v>
      </c>
      <c r="C33" s="101">
        <f>'Parcijalni_cjeloviti ispit'!E34</f>
        <v>0</v>
      </c>
      <c r="D33" s="257" t="str">
        <f>'Parcijalni_cjeloviti ispit'!F34</f>
        <v>NE</v>
      </c>
      <c r="E33" s="101">
        <f>'Parcijalni_cjeloviti ispit'!G34</f>
        <v>0</v>
      </c>
      <c r="F33" s="257" t="str">
        <f>'Parcijalni_cjeloviti ispit'!H34</f>
        <v>NE</v>
      </c>
      <c r="G33" s="101">
        <f>'Parcijalni_cjeloviti ispit'!I34</f>
        <v>0</v>
      </c>
      <c r="H33" s="257" t="str">
        <f>'Parcijalni_cjeloviti ispit'!J34</f>
        <v>NE</v>
      </c>
      <c r="I33" s="101">
        <f>'Parcijalni_cjeloviti ispit'!K34</f>
        <v>0</v>
      </c>
      <c r="J33" s="257" t="str">
        <f>'Parcijalni_cjeloviti ispit'!L34</f>
        <v>NE</v>
      </c>
      <c r="K33" s="101">
        <f>'Parcijalni_cjeloviti ispit'!M34</f>
        <v>0</v>
      </c>
      <c r="L33" s="257" t="str">
        <f>'Parcijalni_cjeloviti ispit'!N34</f>
        <v>NE</v>
      </c>
      <c r="M33" s="101">
        <f>'Parcijalni_cjeloviti ispit'!O34</f>
        <v>0</v>
      </c>
      <c r="N33" s="257" t="str">
        <f>'Parcijalni_cjeloviti ispit'!P34</f>
        <v>NE</v>
      </c>
      <c r="O33" s="101">
        <f>'Parcijalni_cjeloviti ispit'!Q34</f>
        <v>0</v>
      </c>
      <c r="P33" s="257" t="str">
        <f>'Parcijalni_cjeloviti ispit'!R34</f>
        <v>NE</v>
      </c>
      <c r="Q33" s="235">
        <f>'Parcijalni_cjeloviti ispit'!S34</f>
        <v>0</v>
      </c>
      <c r="R33" s="235" t="str">
        <f>'Parcijalni_cjeloviti ispit'!T34</f>
        <v>NE</v>
      </c>
    </row>
    <row r="34" spans="1:18" ht="15.75" thickBot="1" x14ac:dyDescent="0.3">
      <c r="A34" s="260">
        <f>'Parcijalni_cjeloviti ispit'!C35</f>
        <v>0</v>
      </c>
      <c r="B34" s="102" t="str">
        <f>'Parcijalni_cjeloviti ispit'!D35</f>
        <v>P</v>
      </c>
      <c r="C34" s="103" t="str">
        <f>'Parcijalni_cjeloviti ispit'!E35</f>
        <v/>
      </c>
      <c r="D34" s="258">
        <f>'Parcijalni_cjeloviti ispit'!F35</f>
        <v>0</v>
      </c>
      <c r="E34" s="104" t="str">
        <f>'Parcijalni_cjeloviti ispit'!G35</f>
        <v/>
      </c>
      <c r="F34" s="258">
        <f>'Parcijalni_cjeloviti ispit'!H35</f>
        <v>0</v>
      </c>
      <c r="G34" s="104" t="str">
        <f>'Parcijalni_cjeloviti ispit'!I35</f>
        <v/>
      </c>
      <c r="H34" s="258">
        <f>'Parcijalni_cjeloviti ispit'!J35</f>
        <v>0</v>
      </c>
      <c r="I34" s="104" t="str">
        <f>'Parcijalni_cjeloviti ispit'!K35</f>
        <v/>
      </c>
      <c r="J34" s="258">
        <f>'Parcijalni_cjeloviti ispit'!L35</f>
        <v>0</v>
      </c>
      <c r="K34" s="104" t="str">
        <f>'Parcijalni_cjeloviti ispit'!M35</f>
        <v/>
      </c>
      <c r="L34" s="258">
        <f>'Parcijalni_cjeloviti ispit'!N35</f>
        <v>0</v>
      </c>
      <c r="M34" s="104" t="str">
        <f>'Parcijalni_cjeloviti ispit'!O35</f>
        <v/>
      </c>
      <c r="N34" s="258">
        <f>'Parcijalni_cjeloviti ispit'!P35</f>
        <v>0</v>
      </c>
      <c r="O34" s="104" t="str">
        <f>'Parcijalni_cjeloviti ispit'!Q35</f>
        <v/>
      </c>
      <c r="P34" s="258">
        <f>'Parcijalni_cjeloviti ispit'!R35</f>
        <v>0</v>
      </c>
      <c r="Q34" s="236">
        <f>'Parcijalni_cjeloviti ispit'!S35</f>
        <v>0</v>
      </c>
      <c r="R34" s="236">
        <f>'Parcijalni_cjeloviti ispit'!T35</f>
        <v>0</v>
      </c>
    </row>
    <row r="35" spans="1:18" x14ac:dyDescent="0.25">
      <c r="A35" s="259">
        <f>'Parcijalni_cjeloviti ispit'!C36</f>
        <v>0</v>
      </c>
      <c r="B35" s="100" t="str">
        <f>'Parcijalni_cjeloviti ispit'!D36</f>
        <v>B</v>
      </c>
      <c r="C35" s="101">
        <f>'Parcijalni_cjeloviti ispit'!E36</f>
        <v>0</v>
      </c>
      <c r="D35" s="257" t="str">
        <f>'Parcijalni_cjeloviti ispit'!F36</f>
        <v>NE</v>
      </c>
      <c r="E35" s="101">
        <f>'Parcijalni_cjeloviti ispit'!G36</f>
        <v>0</v>
      </c>
      <c r="F35" s="257" t="str">
        <f>'Parcijalni_cjeloviti ispit'!H36</f>
        <v>NE</v>
      </c>
      <c r="G35" s="101">
        <f>'Parcijalni_cjeloviti ispit'!I36</f>
        <v>0</v>
      </c>
      <c r="H35" s="257" t="str">
        <f>'Parcijalni_cjeloviti ispit'!J36</f>
        <v>NE</v>
      </c>
      <c r="I35" s="101">
        <f>'Parcijalni_cjeloviti ispit'!K36</f>
        <v>0</v>
      </c>
      <c r="J35" s="257" t="str">
        <f>'Parcijalni_cjeloviti ispit'!L36</f>
        <v>NE</v>
      </c>
      <c r="K35" s="101">
        <f>'Parcijalni_cjeloviti ispit'!M36</f>
        <v>0</v>
      </c>
      <c r="L35" s="257" t="str">
        <f>'Parcijalni_cjeloviti ispit'!N36</f>
        <v>NE</v>
      </c>
      <c r="M35" s="101">
        <f>'Parcijalni_cjeloviti ispit'!O36</f>
        <v>0</v>
      </c>
      <c r="N35" s="257" t="str">
        <f>'Parcijalni_cjeloviti ispit'!P36</f>
        <v>NE</v>
      </c>
      <c r="O35" s="101">
        <f>'Parcijalni_cjeloviti ispit'!Q36</f>
        <v>0</v>
      </c>
      <c r="P35" s="257" t="str">
        <f>'Parcijalni_cjeloviti ispit'!R36</f>
        <v>NE</v>
      </c>
      <c r="Q35" s="235">
        <f>'Parcijalni_cjeloviti ispit'!S36</f>
        <v>0</v>
      </c>
      <c r="R35" s="235" t="str">
        <f>'Parcijalni_cjeloviti ispit'!T36</f>
        <v>NE</v>
      </c>
    </row>
    <row r="36" spans="1:18" ht="15.75" thickBot="1" x14ac:dyDescent="0.3">
      <c r="A36" s="260">
        <f>'Parcijalni_cjeloviti ispit'!C37</f>
        <v>0</v>
      </c>
      <c r="B36" s="102" t="str">
        <f>'Parcijalni_cjeloviti ispit'!D37</f>
        <v>P</v>
      </c>
      <c r="C36" s="103" t="str">
        <f>'Parcijalni_cjeloviti ispit'!E37</f>
        <v/>
      </c>
      <c r="D36" s="258">
        <f>'Parcijalni_cjeloviti ispit'!F37</f>
        <v>0</v>
      </c>
      <c r="E36" s="104" t="str">
        <f>'Parcijalni_cjeloviti ispit'!G37</f>
        <v/>
      </c>
      <c r="F36" s="258">
        <f>'Parcijalni_cjeloviti ispit'!H37</f>
        <v>0</v>
      </c>
      <c r="G36" s="104" t="str">
        <f>'Parcijalni_cjeloviti ispit'!I37</f>
        <v/>
      </c>
      <c r="H36" s="258">
        <f>'Parcijalni_cjeloviti ispit'!J37</f>
        <v>0</v>
      </c>
      <c r="I36" s="104" t="str">
        <f>'Parcijalni_cjeloviti ispit'!K37</f>
        <v/>
      </c>
      <c r="J36" s="258">
        <f>'Parcijalni_cjeloviti ispit'!L37</f>
        <v>0</v>
      </c>
      <c r="K36" s="104" t="str">
        <f>'Parcijalni_cjeloviti ispit'!M37</f>
        <v/>
      </c>
      <c r="L36" s="258">
        <f>'Parcijalni_cjeloviti ispit'!N37</f>
        <v>0</v>
      </c>
      <c r="M36" s="104" t="str">
        <f>'Parcijalni_cjeloviti ispit'!O37</f>
        <v/>
      </c>
      <c r="N36" s="258">
        <f>'Parcijalni_cjeloviti ispit'!P37</f>
        <v>0</v>
      </c>
      <c r="O36" s="104" t="str">
        <f>'Parcijalni_cjeloviti ispit'!Q37</f>
        <v/>
      </c>
      <c r="P36" s="258">
        <f>'Parcijalni_cjeloviti ispit'!R37</f>
        <v>0</v>
      </c>
      <c r="Q36" s="236">
        <f>'Parcijalni_cjeloviti ispit'!S37</f>
        <v>0</v>
      </c>
      <c r="R36" s="236">
        <f>'Parcijalni_cjeloviti ispit'!T37</f>
        <v>0</v>
      </c>
    </row>
    <row r="37" spans="1:18" x14ac:dyDescent="0.25">
      <c r="A37" s="259">
        <f>'Parcijalni_cjeloviti ispit'!C38</f>
        <v>0</v>
      </c>
      <c r="B37" s="100" t="str">
        <f>'Parcijalni_cjeloviti ispit'!D38</f>
        <v>B</v>
      </c>
      <c r="C37" s="101">
        <f>'Parcijalni_cjeloviti ispit'!E38</f>
        <v>0</v>
      </c>
      <c r="D37" s="257" t="str">
        <f>'Parcijalni_cjeloviti ispit'!F38</f>
        <v>NE</v>
      </c>
      <c r="E37" s="101">
        <f>'Parcijalni_cjeloviti ispit'!G38</f>
        <v>0</v>
      </c>
      <c r="F37" s="257" t="str">
        <f>'Parcijalni_cjeloviti ispit'!H38</f>
        <v>NE</v>
      </c>
      <c r="G37" s="101">
        <f>'Parcijalni_cjeloviti ispit'!I38</f>
        <v>0</v>
      </c>
      <c r="H37" s="257" t="str">
        <f>'Parcijalni_cjeloviti ispit'!J38</f>
        <v>NE</v>
      </c>
      <c r="I37" s="101">
        <f>'Parcijalni_cjeloviti ispit'!K38</f>
        <v>0</v>
      </c>
      <c r="J37" s="257" t="str">
        <f>'Parcijalni_cjeloviti ispit'!L38</f>
        <v>NE</v>
      </c>
      <c r="K37" s="101">
        <f>'Parcijalni_cjeloviti ispit'!M38</f>
        <v>0</v>
      </c>
      <c r="L37" s="257" t="str">
        <f>'Parcijalni_cjeloviti ispit'!N38</f>
        <v>NE</v>
      </c>
      <c r="M37" s="101">
        <f>'Parcijalni_cjeloviti ispit'!O38</f>
        <v>0</v>
      </c>
      <c r="N37" s="257" t="str">
        <f>'Parcijalni_cjeloviti ispit'!P38</f>
        <v>NE</v>
      </c>
      <c r="O37" s="101">
        <f>'Parcijalni_cjeloviti ispit'!Q38</f>
        <v>0</v>
      </c>
      <c r="P37" s="257" t="str">
        <f>'Parcijalni_cjeloviti ispit'!R38</f>
        <v>NE</v>
      </c>
      <c r="Q37" s="235">
        <f>'Parcijalni_cjeloviti ispit'!S38</f>
        <v>0</v>
      </c>
      <c r="R37" s="235" t="str">
        <f>'Parcijalni_cjeloviti ispit'!T38</f>
        <v>NE</v>
      </c>
    </row>
    <row r="38" spans="1:18" ht="15.75" thickBot="1" x14ac:dyDescent="0.3">
      <c r="A38" s="260">
        <f>'Parcijalni_cjeloviti ispit'!C39</f>
        <v>0</v>
      </c>
      <c r="B38" s="102" t="str">
        <f>'Parcijalni_cjeloviti ispit'!D39</f>
        <v>P</v>
      </c>
      <c r="C38" s="103" t="str">
        <f>'Parcijalni_cjeloviti ispit'!E39</f>
        <v/>
      </c>
      <c r="D38" s="258">
        <f>'Parcijalni_cjeloviti ispit'!F39</f>
        <v>0</v>
      </c>
      <c r="E38" s="104" t="str">
        <f>'Parcijalni_cjeloviti ispit'!G39</f>
        <v/>
      </c>
      <c r="F38" s="258">
        <f>'Parcijalni_cjeloviti ispit'!H39</f>
        <v>0</v>
      </c>
      <c r="G38" s="104" t="str">
        <f>'Parcijalni_cjeloviti ispit'!I39</f>
        <v/>
      </c>
      <c r="H38" s="258">
        <f>'Parcijalni_cjeloviti ispit'!J39</f>
        <v>0</v>
      </c>
      <c r="I38" s="104" t="str">
        <f>'Parcijalni_cjeloviti ispit'!K39</f>
        <v/>
      </c>
      <c r="J38" s="258">
        <f>'Parcijalni_cjeloviti ispit'!L39</f>
        <v>0</v>
      </c>
      <c r="K38" s="104" t="str">
        <f>'Parcijalni_cjeloviti ispit'!M39</f>
        <v/>
      </c>
      <c r="L38" s="258">
        <f>'Parcijalni_cjeloviti ispit'!N39</f>
        <v>0</v>
      </c>
      <c r="M38" s="104" t="str">
        <f>'Parcijalni_cjeloviti ispit'!O39</f>
        <v/>
      </c>
      <c r="N38" s="258">
        <f>'Parcijalni_cjeloviti ispit'!P39</f>
        <v>0</v>
      </c>
      <c r="O38" s="104" t="str">
        <f>'Parcijalni_cjeloviti ispit'!Q39</f>
        <v/>
      </c>
      <c r="P38" s="258">
        <f>'Parcijalni_cjeloviti ispit'!R39</f>
        <v>0</v>
      </c>
      <c r="Q38" s="236">
        <f>'Parcijalni_cjeloviti ispit'!S39</f>
        <v>0</v>
      </c>
      <c r="R38" s="236">
        <f>'Parcijalni_cjeloviti ispit'!T39</f>
        <v>0</v>
      </c>
    </row>
    <row r="39" spans="1:18" x14ac:dyDescent="0.25">
      <c r="A39" s="259">
        <f>'Parcijalni_cjeloviti ispit'!C40</f>
        <v>0</v>
      </c>
      <c r="B39" s="100" t="str">
        <f>'Parcijalni_cjeloviti ispit'!D40</f>
        <v>B</v>
      </c>
      <c r="C39" s="101">
        <f>'Parcijalni_cjeloviti ispit'!E40</f>
        <v>0</v>
      </c>
      <c r="D39" s="257" t="str">
        <f>'Parcijalni_cjeloviti ispit'!F40</f>
        <v>NE</v>
      </c>
      <c r="E39" s="101">
        <f>'Parcijalni_cjeloviti ispit'!G40</f>
        <v>0</v>
      </c>
      <c r="F39" s="257" t="str">
        <f>'Parcijalni_cjeloviti ispit'!H40</f>
        <v>NE</v>
      </c>
      <c r="G39" s="101">
        <f>'Parcijalni_cjeloviti ispit'!I40</f>
        <v>0</v>
      </c>
      <c r="H39" s="257" t="str">
        <f>'Parcijalni_cjeloviti ispit'!J40</f>
        <v>NE</v>
      </c>
      <c r="I39" s="101">
        <f>'Parcijalni_cjeloviti ispit'!K40</f>
        <v>0</v>
      </c>
      <c r="J39" s="257" t="str">
        <f>'Parcijalni_cjeloviti ispit'!L40</f>
        <v>NE</v>
      </c>
      <c r="K39" s="101">
        <f>'Parcijalni_cjeloviti ispit'!M40</f>
        <v>0</v>
      </c>
      <c r="L39" s="257" t="str">
        <f>'Parcijalni_cjeloviti ispit'!N40</f>
        <v>NE</v>
      </c>
      <c r="M39" s="101">
        <f>'Parcijalni_cjeloviti ispit'!O40</f>
        <v>0</v>
      </c>
      <c r="N39" s="257" t="str">
        <f>'Parcijalni_cjeloviti ispit'!P40</f>
        <v>NE</v>
      </c>
      <c r="O39" s="101">
        <f>'Parcijalni_cjeloviti ispit'!Q40</f>
        <v>0</v>
      </c>
      <c r="P39" s="257" t="str">
        <f>'Parcijalni_cjeloviti ispit'!R40</f>
        <v>NE</v>
      </c>
      <c r="Q39" s="235">
        <f>'Parcijalni_cjeloviti ispit'!S40</f>
        <v>0</v>
      </c>
      <c r="R39" s="235" t="str">
        <f>'Parcijalni_cjeloviti ispit'!T40</f>
        <v>NE</v>
      </c>
    </row>
    <row r="40" spans="1:18" ht="15.75" thickBot="1" x14ac:dyDescent="0.3">
      <c r="A40" s="260">
        <f>'Parcijalni_cjeloviti ispit'!C41</f>
        <v>0</v>
      </c>
      <c r="B40" s="102" t="str">
        <f>'Parcijalni_cjeloviti ispit'!D41</f>
        <v>P</v>
      </c>
      <c r="C40" s="103" t="str">
        <f>'Parcijalni_cjeloviti ispit'!E41</f>
        <v/>
      </c>
      <c r="D40" s="258">
        <f>'Parcijalni_cjeloviti ispit'!F41</f>
        <v>0</v>
      </c>
      <c r="E40" s="104" t="str">
        <f>'Parcijalni_cjeloviti ispit'!G41</f>
        <v/>
      </c>
      <c r="F40" s="258">
        <f>'Parcijalni_cjeloviti ispit'!H41</f>
        <v>0</v>
      </c>
      <c r="G40" s="104" t="str">
        <f>'Parcijalni_cjeloviti ispit'!I41</f>
        <v/>
      </c>
      <c r="H40" s="258">
        <f>'Parcijalni_cjeloviti ispit'!J41</f>
        <v>0</v>
      </c>
      <c r="I40" s="104" t="str">
        <f>'Parcijalni_cjeloviti ispit'!K41</f>
        <v/>
      </c>
      <c r="J40" s="258">
        <f>'Parcijalni_cjeloviti ispit'!L41</f>
        <v>0</v>
      </c>
      <c r="K40" s="104" t="str">
        <f>'Parcijalni_cjeloviti ispit'!M41</f>
        <v/>
      </c>
      <c r="L40" s="258">
        <f>'Parcijalni_cjeloviti ispit'!N41</f>
        <v>0</v>
      </c>
      <c r="M40" s="104" t="str">
        <f>'Parcijalni_cjeloviti ispit'!O41</f>
        <v/>
      </c>
      <c r="N40" s="258">
        <f>'Parcijalni_cjeloviti ispit'!P41</f>
        <v>0</v>
      </c>
      <c r="O40" s="104" t="str">
        <f>'Parcijalni_cjeloviti ispit'!Q41</f>
        <v/>
      </c>
      <c r="P40" s="258">
        <f>'Parcijalni_cjeloviti ispit'!R41</f>
        <v>0</v>
      </c>
      <c r="Q40" s="236">
        <f>'Parcijalni_cjeloviti ispit'!S41</f>
        <v>0</v>
      </c>
      <c r="R40" s="236">
        <f>'Parcijalni_cjeloviti ispit'!T41</f>
        <v>0</v>
      </c>
    </row>
    <row r="41" spans="1:18" x14ac:dyDescent="0.25">
      <c r="A41" s="259">
        <f>'Parcijalni_cjeloviti ispit'!C42</f>
        <v>0</v>
      </c>
      <c r="B41" s="100" t="str">
        <f>'Parcijalni_cjeloviti ispit'!D42</f>
        <v>B</v>
      </c>
      <c r="C41" s="101">
        <f>'Parcijalni_cjeloviti ispit'!E42</f>
        <v>0</v>
      </c>
      <c r="D41" s="257" t="str">
        <f>'Parcijalni_cjeloviti ispit'!F42</f>
        <v>NE</v>
      </c>
      <c r="E41" s="101">
        <f>'Parcijalni_cjeloviti ispit'!G42</f>
        <v>0</v>
      </c>
      <c r="F41" s="257" t="str">
        <f>'Parcijalni_cjeloviti ispit'!H42</f>
        <v>NE</v>
      </c>
      <c r="G41" s="101">
        <f>'Parcijalni_cjeloviti ispit'!I42</f>
        <v>0</v>
      </c>
      <c r="H41" s="257" t="str">
        <f>'Parcijalni_cjeloviti ispit'!J42</f>
        <v>NE</v>
      </c>
      <c r="I41" s="101">
        <f>'Parcijalni_cjeloviti ispit'!K42</f>
        <v>0</v>
      </c>
      <c r="J41" s="257" t="str">
        <f>'Parcijalni_cjeloviti ispit'!L42</f>
        <v>NE</v>
      </c>
      <c r="K41" s="101">
        <f>'Parcijalni_cjeloviti ispit'!M42</f>
        <v>0</v>
      </c>
      <c r="L41" s="257" t="str">
        <f>'Parcijalni_cjeloviti ispit'!N42</f>
        <v>NE</v>
      </c>
      <c r="M41" s="101">
        <f>'Parcijalni_cjeloviti ispit'!O42</f>
        <v>0</v>
      </c>
      <c r="N41" s="257" t="str">
        <f>'Parcijalni_cjeloviti ispit'!P42</f>
        <v>NE</v>
      </c>
      <c r="O41" s="101">
        <f>'Parcijalni_cjeloviti ispit'!Q42</f>
        <v>0</v>
      </c>
      <c r="P41" s="257" t="str">
        <f>'Parcijalni_cjeloviti ispit'!R42</f>
        <v>NE</v>
      </c>
      <c r="Q41" s="235">
        <f>'Parcijalni_cjeloviti ispit'!S42</f>
        <v>0</v>
      </c>
      <c r="R41" s="235" t="str">
        <f>'Parcijalni_cjeloviti ispit'!T42</f>
        <v>NE</v>
      </c>
    </row>
    <row r="42" spans="1:18" ht="15.75" thickBot="1" x14ac:dyDescent="0.3">
      <c r="A42" s="260">
        <f>'Parcijalni_cjeloviti ispit'!C43</f>
        <v>0</v>
      </c>
      <c r="B42" s="102" t="str">
        <f>'Parcijalni_cjeloviti ispit'!D43</f>
        <v>P</v>
      </c>
      <c r="C42" s="103" t="str">
        <f>'Parcijalni_cjeloviti ispit'!E43</f>
        <v/>
      </c>
      <c r="D42" s="258">
        <f>'Parcijalni_cjeloviti ispit'!F43</f>
        <v>0</v>
      </c>
      <c r="E42" s="104" t="str">
        <f>'Parcijalni_cjeloviti ispit'!G43</f>
        <v/>
      </c>
      <c r="F42" s="258">
        <f>'Parcijalni_cjeloviti ispit'!H43</f>
        <v>0</v>
      </c>
      <c r="G42" s="104" t="str">
        <f>'Parcijalni_cjeloviti ispit'!I43</f>
        <v/>
      </c>
      <c r="H42" s="258">
        <f>'Parcijalni_cjeloviti ispit'!J43</f>
        <v>0</v>
      </c>
      <c r="I42" s="104" t="str">
        <f>'Parcijalni_cjeloviti ispit'!K43</f>
        <v/>
      </c>
      <c r="J42" s="258">
        <f>'Parcijalni_cjeloviti ispit'!L43</f>
        <v>0</v>
      </c>
      <c r="K42" s="104" t="str">
        <f>'Parcijalni_cjeloviti ispit'!M43</f>
        <v/>
      </c>
      <c r="L42" s="258">
        <f>'Parcijalni_cjeloviti ispit'!N43</f>
        <v>0</v>
      </c>
      <c r="M42" s="104" t="str">
        <f>'Parcijalni_cjeloviti ispit'!O43</f>
        <v/>
      </c>
      <c r="N42" s="258">
        <f>'Parcijalni_cjeloviti ispit'!P43</f>
        <v>0</v>
      </c>
      <c r="O42" s="104" t="str">
        <f>'Parcijalni_cjeloviti ispit'!Q43</f>
        <v/>
      </c>
      <c r="P42" s="258">
        <f>'Parcijalni_cjeloviti ispit'!R43</f>
        <v>0</v>
      </c>
      <c r="Q42" s="236">
        <f>'Parcijalni_cjeloviti ispit'!S43</f>
        <v>0</v>
      </c>
      <c r="R42" s="236">
        <f>'Parcijalni_cjeloviti ispit'!T43</f>
        <v>0</v>
      </c>
    </row>
    <row r="43" spans="1:18" x14ac:dyDescent="0.25">
      <c r="A43" s="259">
        <f>'Parcijalni_cjeloviti ispit'!C44</f>
        <v>0</v>
      </c>
      <c r="B43" s="100" t="str">
        <f>'Parcijalni_cjeloviti ispit'!D44</f>
        <v>B</v>
      </c>
      <c r="C43" s="101">
        <f>'Parcijalni_cjeloviti ispit'!E44</f>
        <v>0</v>
      </c>
      <c r="D43" s="257" t="str">
        <f>'Parcijalni_cjeloviti ispit'!F44</f>
        <v>NE</v>
      </c>
      <c r="E43" s="101">
        <f>'Parcijalni_cjeloviti ispit'!G44</f>
        <v>0</v>
      </c>
      <c r="F43" s="257" t="str">
        <f>'Parcijalni_cjeloviti ispit'!H44</f>
        <v>NE</v>
      </c>
      <c r="G43" s="101">
        <f>'Parcijalni_cjeloviti ispit'!I44</f>
        <v>0</v>
      </c>
      <c r="H43" s="257" t="str">
        <f>'Parcijalni_cjeloviti ispit'!J44</f>
        <v>NE</v>
      </c>
      <c r="I43" s="101">
        <f>'Parcijalni_cjeloviti ispit'!K44</f>
        <v>0</v>
      </c>
      <c r="J43" s="257" t="str">
        <f>'Parcijalni_cjeloviti ispit'!L44</f>
        <v>NE</v>
      </c>
      <c r="K43" s="101">
        <f>'Parcijalni_cjeloviti ispit'!M44</f>
        <v>0</v>
      </c>
      <c r="L43" s="257" t="str">
        <f>'Parcijalni_cjeloviti ispit'!N44</f>
        <v>NE</v>
      </c>
      <c r="M43" s="101">
        <f>'Parcijalni_cjeloviti ispit'!O44</f>
        <v>0</v>
      </c>
      <c r="N43" s="257" t="str">
        <f>'Parcijalni_cjeloviti ispit'!P44</f>
        <v>NE</v>
      </c>
      <c r="O43" s="101">
        <f>'Parcijalni_cjeloviti ispit'!Q44</f>
        <v>0</v>
      </c>
      <c r="P43" s="257" t="str">
        <f>'Parcijalni_cjeloviti ispit'!R44</f>
        <v>NE</v>
      </c>
      <c r="Q43" s="235">
        <f>'Parcijalni_cjeloviti ispit'!S44</f>
        <v>0</v>
      </c>
      <c r="R43" s="235" t="str">
        <f>'Parcijalni_cjeloviti ispit'!T44</f>
        <v>NE</v>
      </c>
    </row>
    <row r="44" spans="1:18" ht="15.75" thickBot="1" x14ac:dyDescent="0.3">
      <c r="A44" s="260">
        <f>'Parcijalni_cjeloviti ispit'!C45</f>
        <v>0</v>
      </c>
      <c r="B44" s="102" t="str">
        <f>'Parcijalni_cjeloviti ispit'!D45</f>
        <v>P</v>
      </c>
      <c r="C44" s="103" t="str">
        <f>'Parcijalni_cjeloviti ispit'!E45</f>
        <v/>
      </c>
      <c r="D44" s="258">
        <f>'Parcijalni_cjeloviti ispit'!F45</f>
        <v>0</v>
      </c>
      <c r="E44" s="104" t="str">
        <f>'Parcijalni_cjeloviti ispit'!G45</f>
        <v/>
      </c>
      <c r="F44" s="258">
        <f>'Parcijalni_cjeloviti ispit'!H45</f>
        <v>0</v>
      </c>
      <c r="G44" s="104" t="str">
        <f>'Parcijalni_cjeloviti ispit'!I45</f>
        <v/>
      </c>
      <c r="H44" s="258">
        <f>'Parcijalni_cjeloviti ispit'!J45</f>
        <v>0</v>
      </c>
      <c r="I44" s="104" t="str">
        <f>'Parcijalni_cjeloviti ispit'!K45</f>
        <v/>
      </c>
      <c r="J44" s="258">
        <f>'Parcijalni_cjeloviti ispit'!L45</f>
        <v>0</v>
      </c>
      <c r="K44" s="104" t="str">
        <f>'Parcijalni_cjeloviti ispit'!M45</f>
        <v/>
      </c>
      <c r="L44" s="258">
        <f>'Parcijalni_cjeloviti ispit'!N45</f>
        <v>0</v>
      </c>
      <c r="M44" s="104" t="str">
        <f>'Parcijalni_cjeloviti ispit'!O45</f>
        <v/>
      </c>
      <c r="N44" s="258">
        <f>'Parcijalni_cjeloviti ispit'!P45</f>
        <v>0</v>
      </c>
      <c r="O44" s="104" t="str">
        <f>'Parcijalni_cjeloviti ispit'!Q45</f>
        <v/>
      </c>
      <c r="P44" s="258">
        <f>'Parcijalni_cjeloviti ispit'!R45</f>
        <v>0</v>
      </c>
      <c r="Q44" s="236">
        <f>'Parcijalni_cjeloviti ispit'!S45</f>
        <v>0</v>
      </c>
      <c r="R44" s="236">
        <f>'Parcijalni_cjeloviti ispit'!T45</f>
        <v>0</v>
      </c>
    </row>
    <row r="45" spans="1:18" x14ac:dyDescent="0.25">
      <c r="A45" s="259">
        <f>'Parcijalni_cjeloviti ispit'!C46</f>
        <v>0</v>
      </c>
      <c r="B45" s="100" t="str">
        <f>'Parcijalni_cjeloviti ispit'!D46</f>
        <v>B</v>
      </c>
      <c r="C45" s="101">
        <f>'Parcijalni_cjeloviti ispit'!E46</f>
        <v>0</v>
      </c>
      <c r="D45" s="257" t="str">
        <f>'Parcijalni_cjeloviti ispit'!F46</f>
        <v>NE</v>
      </c>
      <c r="E45" s="101">
        <f>'Parcijalni_cjeloviti ispit'!G46</f>
        <v>0</v>
      </c>
      <c r="F45" s="257" t="str">
        <f>'Parcijalni_cjeloviti ispit'!H46</f>
        <v>NE</v>
      </c>
      <c r="G45" s="101">
        <f>'Parcijalni_cjeloviti ispit'!I46</f>
        <v>0</v>
      </c>
      <c r="H45" s="257" t="str">
        <f>'Parcijalni_cjeloviti ispit'!J46</f>
        <v>NE</v>
      </c>
      <c r="I45" s="101">
        <f>'Parcijalni_cjeloviti ispit'!K46</f>
        <v>0</v>
      </c>
      <c r="J45" s="257" t="str">
        <f>'Parcijalni_cjeloviti ispit'!L46</f>
        <v>NE</v>
      </c>
      <c r="K45" s="101">
        <f>'Parcijalni_cjeloviti ispit'!M46</f>
        <v>0</v>
      </c>
      <c r="L45" s="257" t="str">
        <f>'Parcijalni_cjeloviti ispit'!N46</f>
        <v>NE</v>
      </c>
      <c r="M45" s="101">
        <f>'Parcijalni_cjeloviti ispit'!O46</f>
        <v>0</v>
      </c>
      <c r="N45" s="257" t="str">
        <f>'Parcijalni_cjeloviti ispit'!P46</f>
        <v>NE</v>
      </c>
      <c r="O45" s="101">
        <f>'Parcijalni_cjeloviti ispit'!Q46</f>
        <v>0</v>
      </c>
      <c r="P45" s="257" t="str">
        <f>'Parcijalni_cjeloviti ispit'!R46</f>
        <v>NE</v>
      </c>
      <c r="Q45" s="235">
        <f>'Parcijalni_cjeloviti ispit'!S46</f>
        <v>0</v>
      </c>
      <c r="R45" s="235" t="str">
        <f>'Parcijalni_cjeloviti ispit'!T46</f>
        <v>NE</v>
      </c>
    </row>
    <row r="46" spans="1:18" ht="15.75" thickBot="1" x14ac:dyDescent="0.3">
      <c r="A46" s="260">
        <f>'Parcijalni_cjeloviti ispit'!C47</f>
        <v>0</v>
      </c>
      <c r="B46" s="102" t="str">
        <f>'Parcijalni_cjeloviti ispit'!D47</f>
        <v>P</v>
      </c>
      <c r="C46" s="103" t="str">
        <f>'Parcijalni_cjeloviti ispit'!E47</f>
        <v/>
      </c>
      <c r="D46" s="258">
        <f>'Parcijalni_cjeloviti ispit'!F47</f>
        <v>0</v>
      </c>
      <c r="E46" s="104" t="str">
        <f>'Parcijalni_cjeloviti ispit'!G47</f>
        <v/>
      </c>
      <c r="F46" s="258">
        <f>'Parcijalni_cjeloviti ispit'!H47</f>
        <v>0</v>
      </c>
      <c r="G46" s="104" t="str">
        <f>'Parcijalni_cjeloviti ispit'!I47</f>
        <v/>
      </c>
      <c r="H46" s="258">
        <f>'Parcijalni_cjeloviti ispit'!J47</f>
        <v>0</v>
      </c>
      <c r="I46" s="104" t="str">
        <f>'Parcijalni_cjeloviti ispit'!K47</f>
        <v/>
      </c>
      <c r="J46" s="258">
        <f>'Parcijalni_cjeloviti ispit'!L47</f>
        <v>0</v>
      </c>
      <c r="K46" s="104" t="str">
        <f>'Parcijalni_cjeloviti ispit'!M47</f>
        <v/>
      </c>
      <c r="L46" s="258">
        <f>'Parcijalni_cjeloviti ispit'!N47</f>
        <v>0</v>
      </c>
      <c r="M46" s="104" t="str">
        <f>'Parcijalni_cjeloviti ispit'!O47</f>
        <v/>
      </c>
      <c r="N46" s="258">
        <f>'Parcijalni_cjeloviti ispit'!P47</f>
        <v>0</v>
      </c>
      <c r="O46" s="104" t="str">
        <f>'Parcijalni_cjeloviti ispit'!Q47</f>
        <v/>
      </c>
      <c r="P46" s="258">
        <f>'Parcijalni_cjeloviti ispit'!R47</f>
        <v>0</v>
      </c>
      <c r="Q46" s="236">
        <f>'Parcijalni_cjeloviti ispit'!S47</f>
        <v>0</v>
      </c>
      <c r="R46" s="236">
        <f>'Parcijalni_cjeloviti ispit'!T47</f>
        <v>0</v>
      </c>
    </row>
    <row r="47" spans="1:18" x14ac:dyDescent="0.25">
      <c r="A47" s="259">
        <f>'Parcijalni_cjeloviti ispit'!C48</f>
        <v>0</v>
      </c>
      <c r="B47" s="100" t="str">
        <f>'Parcijalni_cjeloviti ispit'!D48</f>
        <v>B</v>
      </c>
      <c r="C47" s="101">
        <f>'Parcijalni_cjeloviti ispit'!E48</f>
        <v>0</v>
      </c>
      <c r="D47" s="257" t="str">
        <f>'Parcijalni_cjeloviti ispit'!F48</f>
        <v>NE</v>
      </c>
      <c r="E47" s="101">
        <f>'Parcijalni_cjeloviti ispit'!G48</f>
        <v>0</v>
      </c>
      <c r="F47" s="257" t="str">
        <f>'Parcijalni_cjeloviti ispit'!H48</f>
        <v>NE</v>
      </c>
      <c r="G47" s="101">
        <f>'Parcijalni_cjeloviti ispit'!I48</f>
        <v>0</v>
      </c>
      <c r="H47" s="257" t="str">
        <f>'Parcijalni_cjeloviti ispit'!J48</f>
        <v>NE</v>
      </c>
      <c r="I47" s="101">
        <f>'Parcijalni_cjeloviti ispit'!K48</f>
        <v>0</v>
      </c>
      <c r="J47" s="257" t="str">
        <f>'Parcijalni_cjeloviti ispit'!L48</f>
        <v>NE</v>
      </c>
      <c r="K47" s="101">
        <f>'Parcijalni_cjeloviti ispit'!M48</f>
        <v>0</v>
      </c>
      <c r="L47" s="257" t="str">
        <f>'Parcijalni_cjeloviti ispit'!N48</f>
        <v>NE</v>
      </c>
      <c r="M47" s="101">
        <f>'Parcijalni_cjeloviti ispit'!O48</f>
        <v>0</v>
      </c>
      <c r="N47" s="257" t="str">
        <f>'Parcijalni_cjeloviti ispit'!P48</f>
        <v>NE</v>
      </c>
      <c r="O47" s="101">
        <f>'Parcijalni_cjeloviti ispit'!Q48</f>
        <v>0</v>
      </c>
      <c r="P47" s="257" t="str">
        <f>'Parcijalni_cjeloviti ispit'!R48</f>
        <v>NE</v>
      </c>
      <c r="Q47" s="235">
        <f>'Parcijalni_cjeloviti ispit'!S48</f>
        <v>0</v>
      </c>
      <c r="R47" s="235" t="str">
        <f>'Parcijalni_cjeloviti ispit'!T48</f>
        <v>NE</v>
      </c>
    </row>
    <row r="48" spans="1:18" ht="15.75" thickBot="1" x14ac:dyDescent="0.3">
      <c r="A48" s="260">
        <f>'Parcijalni_cjeloviti ispit'!C49</f>
        <v>0</v>
      </c>
      <c r="B48" s="102" t="str">
        <f>'Parcijalni_cjeloviti ispit'!D49</f>
        <v>P</v>
      </c>
      <c r="C48" s="103" t="str">
        <f>'Parcijalni_cjeloviti ispit'!E49</f>
        <v/>
      </c>
      <c r="D48" s="258">
        <f>'Parcijalni_cjeloviti ispit'!F49</f>
        <v>0</v>
      </c>
      <c r="E48" s="104" t="str">
        <f>'Parcijalni_cjeloviti ispit'!G49</f>
        <v/>
      </c>
      <c r="F48" s="258">
        <f>'Parcijalni_cjeloviti ispit'!H49</f>
        <v>0</v>
      </c>
      <c r="G48" s="104" t="str">
        <f>'Parcijalni_cjeloviti ispit'!I49</f>
        <v/>
      </c>
      <c r="H48" s="258">
        <f>'Parcijalni_cjeloviti ispit'!J49</f>
        <v>0</v>
      </c>
      <c r="I48" s="104" t="str">
        <f>'Parcijalni_cjeloviti ispit'!K49</f>
        <v/>
      </c>
      <c r="J48" s="258">
        <f>'Parcijalni_cjeloviti ispit'!L49</f>
        <v>0</v>
      </c>
      <c r="K48" s="104" t="str">
        <f>'Parcijalni_cjeloviti ispit'!M49</f>
        <v/>
      </c>
      <c r="L48" s="258">
        <f>'Parcijalni_cjeloviti ispit'!N49</f>
        <v>0</v>
      </c>
      <c r="M48" s="104" t="str">
        <f>'Parcijalni_cjeloviti ispit'!O49</f>
        <v/>
      </c>
      <c r="N48" s="258">
        <f>'Parcijalni_cjeloviti ispit'!P49</f>
        <v>0</v>
      </c>
      <c r="O48" s="104" t="str">
        <f>'Parcijalni_cjeloviti ispit'!Q49</f>
        <v/>
      </c>
      <c r="P48" s="258">
        <f>'Parcijalni_cjeloviti ispit'!R49</f>
        <v>0</v>
      </c>
      <c r="Q48" s="236">
        <f>'Parcijalni_cjeloviti ispit'!S49</f>
        <v>0</v>
      </c>
      <c r="R48" s="236">
        <f>'Parcijalni_cjeloviti ispit'!T49</f>
        <v>0</v>
      </c>
    </row>
    <row r="49" spans="1:18" x14ac:dyDescent="0.25">
      <c r="A49" s="259">
        <f>'Parcijalni_cjeloviti ispit'!C50</f>
        <v>0</v>
      </c>
      <c r="B49" s="100" t="str">
        <f>'Parcijalni_cjeloviti ispit'!D50</f>
        <v>B</v>
      </c>
      <c r="C49" s="101">
        <f>'Parcijalni_cjeloviti ispit'!E50</f>
        <v>0</v>
      </c>
      <c r="D49" s="257" t="str">
        <f>'Parcijalni_cjeloviti ispit'!F50</f>
        <v>NE</v>
      </c>
      <c r="E49" s="101">
        <f>'Parcijalni_cjeloviti ispit'!G50</f>
        <v>0</v>
      </c>
      <c r="F49" s="257" t="str">
        <f>'Parcijalni_cjeloviti ispit'!H50</f>
        <v>NE</v>
      </c>
      <c r="G49" s="101">
        <f>'Parcijalni_cjeloviti ispit'!I50</f>
        <v>0</v>
      </c>
      <c r="H49" s="257" t="str">
        <f>'Parcijalni_cjeloviti ispit'!J50</f>
        <v>NE</v>
      </c>
      <c r="I49" s="101">
        <f>'Parcijalni_cjeloviti ispit'!K50</f>
        <v>0</v>
      </c>
      <c r="J49" s="257" t="str">
        <f>'Parcijalni_cjeloviti ispit'!L50</f>
        <v>NE</v>
      </c>
      <c r="K49" s="101">
        <f>'Parcijalni_cjeloviti ispit'!M50</f>
        <v>0</v>
      </c>
      <c r="L49" s="257" t="str">
        <f>'Parcijalni_cjeloviti ispit'!N50</f>
        <v>NE</v>
      </c>
      <c r="M49" s="101">
        <f>'Parcijalni_cjeloviti ispit'!O50</f>
        <v>0</v>
      </c>
      <c r="N49" s="257" t="str">
        <f>'Parcijalni_cjeloviti ispit'!P50</f>
        <v>NE</v>
      </c>
      <c r="O49" s="101">
        <f>'Parcijalni_cjeloviti ispit'!Q50</f>
        <v>0</v>
      </c>
      <c r="P49" s="257" t="str">
        <f>'Parcijalni_cjeloviti ispit'!R50</f>
        <v>NE</v>
      </c>
      <c r="Q49" s="235">
        <f>'Parcijalni_cjeloviti ispit'!S50</f>
        <v>0</v>
      </c>
      <c r="R49" s="235" t="str">
        <f>'Parcijalni_cjeloviti ispit'!T50</f>
        <v>NE</v>
      </c>
    </row>
    <row r="50" spans="1:18" ht="15.75" thickBot="1" x14ac:dyDescent="0.3">
      <c r="A50" s="260">
        <f>'Parcijalni_cjeloviti ispit'!C51</f>
        <v>0</v>
      </c>
      <c r="B50" s="102" t="str">
        <f>'Parcijalni_cjeloviti ispit'!D51</f>
        <v>P</v>
      </c>
      <c r="C50" s="103" t="str">
        <f>'Parcijalni_cjeloviti ispit'!E51</f>
        <v/>
      </c>
      <c r="D50" s="258">
        <f>'Parcijalni_cjeloviti ispit'!F51</f>
        <v>0</v>
      </c>
      <c r="E50" s="104" t="str">
        <f>'Parcijalni_cjeloviti ispit'!G51</f>
        <v/>
      </c>
      <c r="F50" s="258">
        <f>'Parcijalni_cjeloviti ispit'!H51</f>
        <v>0</v>
      </c>
      <c r="G50" s="104" t="str">
        <f>'Parcijalni_cjeloviti ispit'!I51</f>
        <v/>
      </c>
      <c r="H50" s="258">
        <f>'Parcijalni_cjeloviti ispit'!J51</f>
        <v>0</v>
      </c>
      <c r="I50" s="104" t="str">
        <f>'Parcijalni_cjeloviti ispit'!K51</f>
        <v/>
      </c>
      <c r="J50" s="258">
        <f>'Parcijalni_cjeloviti ispit'!L51</f>
        <v>0</v>
      </c>
      <c r="K50" s="104" t="str">
        <f>'Parcijalni_cjeloviti ispit'!M51</f>
        <v/>
      </c>
      <c r="L50" s="258">
        <f>'Parcijalni_cjeloviti ispit'!N51</f>
        <v>0</v>
      </c>
      <c r="M50" s="104" t="str">
        <f>'Parcijalni_cjeloviti ispit'!O51</f>
        <v/>
      </c>
      <c r="N50" s="258">
        <f>'Parcijalni_cjeloviti ispit'!P51</f>
        <v>0</v>
      </c>
      <c r="O50" s="104" t="str">
        <f>'Parcijalni_cjeloviti ispit'!Q51</f>
        <v/>
      </c>
      <c r="P50" s="258">
        <f>'Parcijalni_cjeloviti ispit'!R51</f>
        <v>0</v>
      </c>
      <c r="Q50" s="236">
        <f>'Parcijalni_cjeloviti ispit'!S51</f>
        <v>0</v>
      </c>
      <c r="R50" s="236">
        <f>'Parcijalni_cjeloviti ispit'!T51</f>
        <v>0</v>
      </c>
    </row>
    <row r="51" spans="1:18" x14ac:dyDescent="0.25">
      <c r="A51" s="259">
        <f>'Parcijalni_cjeloviti ispit'!C52</f>
        <v>0</v>
      </c>
      <c r="B51" s="100" t="str">
        <f>'Parcijalni_cjeloviti ispit'!D52</f>
        <v>B</v>
      </c>
      <c r="C51" s="101">
        <f>'Parcijalni_cjeloviti ispit'!E52</f>
        <v>0</v>
      </c>
      <c r="D51" s="257" t="str">
        <f>'Parcijalni_cjeloviti ispit'!F52</f>
        <v>NE</v>
      </c>
      <c r="E51" s="101">
        <f>'Parcijalni_cjeloviti ispit'!G52</f>
        <v>0</v>
      </c>
      <c r="F51" s="257" t="str">
        <f>'Parcijalni_cjeloviti ispit'!H52</f>
        <v>NE</v>
      </c>
      <c r="G51" s="101">
        <f>'Parcijalni_cjeloviti ispit'!I52</f>
        <v>0</v>
      </c>
      <c r="H51" s="257" t="str">
        <f>'Parcijalni_cjeloviti ispit'!J52</f>
        <v>NE</v>
      </c>
      <c r="I51" s="101">
        <f>'Parcijalni_cjeloviti ispit'!K52</f>
        <v>0</v>
      </c>
      <c r="J51" s="257" t="str">
        <f>'Parcijalni_cjeloviti ispit'!L52</f>
        <v>NE</v>
      </c>
      <c r="K51" s="101">
        <f>'Parcijalni_cjeloviti ispit'!M52</f>
        <v>0</v>
      </c>
      <c r="L51" s="257" t="str">
        <f>'Parcijalni_cjeloviti ispit'!N52</f>
        <v>NE</v>
      </c>
      <c r="M51" s="101">
        <f>'Parcijalni_cjeloviti ispit'!O52</f>
        <v>0</v>
      </c>
      <c r="N51" s="257" t="str">
        <f>'Parcijalni_cjeloviti ispit'!P52</f>
        <v>NE</v>
      </c>
      <c r="O51" s="101">
        <f>'Parcijalni_cjeloviti ispit'!Q52</f>
        <v>0</v>
      </c>
      <c r="P51" s="257" t="str">
        <f>'Parcijalni_cjeloviti ispit'!R52</f>
        <v>NE</v>
      </c>
      <c r="Q51" s="235">
        <f>'Parcijalni_cjeloviti ispit'!S52</f>
        <v>0</v>
      </c>
      <c r="R51" s="235" t="str">
        <f>'Parcijalni_cjeloviti ispit'!T52</f>
        <v>NE</v>
      </c>
    </row>
    <row r="52" spans="1:18" ht="15.75" thickBot="1" x14ac:dyDescent="0.3">
      <c r="A52" s="260">
        <f>'Parcijalni_cjeloviti ispit'!C53</f>
        <v>0</v>
      </c>
      <c r="B52" s="102" t="str">
        <f>'Parcijalni_cjeloviti ispit'!D53</f>
        <v>P</v>
      </c>
      <c r="C52" s="103" t="str">
        <f>'Parcijalni_cjeloviti ispit'!E53</f>
        <v/>
      </c>
      <c r="D52" s="258">
        <f>'Parcijalni_cjeloviti ispit'!F53</f>
        <v>0</v>
      </c>
      <c r="E52" s="104" t="str">
        <f>'Parcijalni_cjeloviti ispit'!G53</f>
        <v/>
      </c>
      <c r="F52" s="258">
        <f>'Parcijalni_cjeloviti ispit'!H53</f>
        <v>0</v>
      </c>
      <c r="G52" s="104" t="str">
        <f>'Parcijalni_cjeloviti ispit'!I53</f>
        <v/>
      </c>
      <c r="H52" s="258">
        <f>'Parcijalni_cjeloviti ispit'!J53</f>
        <v>0</v>
      </c>
      <c r="I52" s="104" t="str">
        <f>'Parcijalni_cjeloviti ispit'!K53</f>
        <v/>
      </c>
      <c r="J52" s="258">
        <f>'Parcijalni_cjeloviti ispit'!L53</f>
        <v>0</v>
      </c>
      <c r="K52" s="104" t="str">
        <f>'Parcijalni_cjeloviti ispit'!M53</f>
        <v/>
      </c>
      <c r="L52" s="258">
        <f>'Parcijalni_cjeloviti ispit'!N53</f>
        <v>0</v>
      </c>
      <c r="M52" s="104" t="str">
        <f>'Parcijalni_cjeloviti ispit'!O53</f>
        <v/>
      </c>
      <c r="N52" s="258">
        <f>'Parcijalni_cjeloviti ispit'!P53</f>
        <v>0</v>
      </c>
      <c r="O52" s="104" t="str">
        <f>'Parcijalni_cjeloviti ispit'!Q53</f>
        <v/>
      </c>
      <c r="P52" s="258">
        <f>'Parcijalni_cjeloviti ispit'!R53</f>
        <v>0</v>
      </c>
      <c r="Q52" s="236">
        <f>'Parcijalni_cjeloviti ispit'!S53</f>
        <v>0</v>
      </c>
      <c r="R52" s="236">
        <f>'Parcijalni_cjeloviti ispit'!T53</f>
        <v>0</v>
      </c>
    </row>
    <row r="53" spans="1:18" x14ac:dyDescent="0.25">
      <c r="A53" s="259">
        <f>'Parcijalni_cjeloviti ispit'!C54</f>
        <v>0</v>
      </c>
      <c r="B53" s="100" t="str">
        <f>'Parcijalni_cjeloviti ispit'!D54</f>
        <v>B</v>
      </c>
      <c r="C53" s="101">
        <f>'Parcijalni_cjeloviti ispit'!E54</f>
        <v>0</v>
      </c>
      <c r="D53" s="257" t="str">
        <f>'Parcijalni_cjeloviti ispit'!F54</f>
        <v>NE</v>
      </c>
      <c r="E53" s="101">
        <f>'Parcijalni_cjeloviti ispit'!G54</f>
        <v>0</v>
      </c>
      <c r="F53" s="257" t="str">
        <f>'Parcijalni_cjeloviti ispit'!H54</f>
        <v>NE</v>
      </c>
      <c r="G53" s="101">
        <f>'Parcijalni_cjeloviti ispit'!I54</f>
        <v>0</v>
      </c>
      <c r="H53" s="257" t="str">
        <f>'Parcijalni_cjeloviti ispit'!J54</f>
        <v>NE</v>
      </c>
      <c r="I53" s="101">
        <f>'Parcijalni_cjeloviti ispit'!K54</f>
        <v>0</v>
      </c>
      <c r="J53" s="257" t="str">
        <f>'Parcijalni_cjeloviti ispit'!L54</f>
        <v>NE</v>
      </c>
      <c r="K53" s="101">
        <f>'Parcijalni_cjeloviti ispit'!M54</f>
        <v>0</v>
      </c>
      <c r="L53" s="257" t="str">
        <f>'Parcijalni_cjeloviti ispit'!N54</f>
        <v>NE</v>
      </c>
      <c r="M53" s="101">
        <f>'Parcijalni_cjeloviti ispit'!O54</f>
        <v>0</v>
      </c>
      <c r="N53" s="257" t="str">
        <f>'Parcijalni_cjeloviti ispit'!P54</f>
        <v>NE</v>
      </c>
      <c r="O53" s="101">
        <f>'Parcijalni_cjeloviti ispit'!Q54</f>
        <v>0</v>
      </c>
      <c r="P53" s="257" t="str">
        <f>'Parcijalni_cjeloviti ispit'!R54</f>
        <v>NE</v>
      </c>
      <c r="Q53" s="235">
        <f>'Parcijalni_cjeloviti ispit'!S54</f>
        <v>0</v>
      </c>
      <c r="R53" s="235" t="str">
        <f>'Parcijalni_cjeloviti ispit'!T54</f>
        <v>NE</v>
      </c>
    </row>
    <row r="54" spans="1:18" ht="15.75" thickBot="1" x14ac:dyDescent="0.3">
      <c r="A54" s="260">
        <f>'Parcijalni_cjeloviti ispit'!C55</f>
        <v>0</v>
      </c>
      <c r="B54" s="102" t="str">
        <f>'Parcijalni_cjeloviti ispit'!D55</f>
        <v>P</v>
      </c>
      <c r="C54" s="103" t="str">
        <f>'Parcijalni_cjeloviti ispit'!E55</f>
        <v/>
      </c>
      <c r="D54" s="258">
        <f>'Parcijalni_cjeloviti ispit'!F55</f>
        <v>0</v>
      </c>
      <c r="E54" s="104" t="str">
        <f>'Parcijalni_cjeloviti ispit'!G55</f>
        <v/>
      </c>
      <c r="F54" s="258">
        <f>'Parcijalni_cjeloviti ispit'!H55</f>
        <v>0</v>
      </c>
      <c r="G54" s="104" t="str">
        <f>'Parcijalni_cjeloviti ispit'!I55</f>
        <v/>
      </c>
      <c r="H54" s="258">
        <f>'Parcijalni_cjeloviti ispit'!J55</f>
        <v>0</v>
      </c>
      <c r="I54" s="104" t="str">
        <f>'Parcijalni_cjeloviti ispit'!K55</f>
        <v/>
      </c>
      <c r="J54" s="258">
        <f>'Parcijalni_cjeloviti ispit'!L55</f>
        <v>0</v>
      </c>
      <c r="K54" s="104" t="str">
        <f>'Parcijalni_cjeloviti ispit'!M55</f>
        <v/>
      </c>
      <c r="L54" s="258">
        <f>'Parcijalni_cjeloviti ispit'!N55</f>
        <v>0</v>
      </c>
      <c r="M54" s="104" t="str">
        <f>'Parcijalni_cjeloviti ispit'!O55</f>
        <v/>
      </c>
      <c r="N54" s="258">
        <f>'Parcijalni_cjeloviti ispit'!P55</f>
        <v>0</v>
      </c>
      <c r="O54" s="104" t="str">
        <f>'Parcijalni_cjeloviti ispit'!Q55</f>
        <v/>
      </c>
      <c r="P54" s="258">
        <f>'Parcijalni_cjeloviti ispit'!R55</f>
        <v>0</v>
      </c>
      <c r="Q54" s="236">
        <f>'Parcijalni_cjeloviti ispit'!S55</f>
        <v>0</v>
      </c>
      <c r="R54" s="236">
        <f>'Parcijalni_cjeloviti ispit'!T55</f>
        <v>0</v>
      </c>
    </row>
    <row r="55" spans="1:18" x14ac:dyDescent="0.25">
      <c r="A55" s="259">
        <f>'Parcijalni_cjeloviti ispit'!C56</f>
        <v>0</v>
      </c>
      <c r="B55" s="100" t="str">
        <f>'Parcijalni_cjeloviti ispit'!D56</f>
        <v>B</v>
      </c>
      <c r="C55" s="101">
        <f>'Parcijalni_cjeloviti ispit'!E56</f>
        <v>0</v>
      </c>
      <c r="D55" s="257" t="str">
        <f>'Parcijalni_cjeloviti ispit'!F56</f>
        <v>NE</v>
      </c>
      <c r="E55" s="101">
        <f>'Parcijalni_cjeloviti ispit'!G56</f>
        <v>0</v>
      </c>
      <c r="F55" s="257" t="str">
        <f>'Parcijalni_cjeloviti ispit'!H56</f>
        <v>NE</v>
      </c>
      <c r="G55" s="101">
        <f>'Parcijalni_cjeloviti ispit'!I56</f>
        <v>0</v>
      </c>
      <c r="H55" s="257" t="str">
        <f>'Parcijalni_cjeloviti ispit'!J56</f>
        <v>NE</v>
      </c>
      <c r="I55" s="101">
        <f>'Parcijalni_cjeloviti ispit'!K56</f>
        <v>0</v>
      </c>
      <c r="J55" s="257" t="str">
        <f>'Parcijalni_cjeloviti ispit'!L56</f>
        <v>NE</v>
      </c>
      <c r="K55" s="101">
        <f>'Parcijalni_cjeloviti ispit'!M56</f>
        <v>0</v>
      </c>
      <c r="L55" s="257" t="str">
        <f>'Parcijalni_cjeloviti ispit'!N56</f>
        <v>NE</v>
      </c>
      <c r="M55" s="101">
        <f>'Parcijalni_cjeloviti ispit'!O56</f>
        <v>0</v>
      </c>
      <c r="N55" s="257" t="str">
        <f>'Parcijalni_cjeloviti ispit'!P56</f>
        <v>NE</v>
      </c>
      <c r="O55" s="101">
        <f>'Parcijalni_cjeloviti ispit'!Q56</f>
        <v>0</v>
      </c>
      <c r="P55" s="257" t="str">
        <f>'Parcijalni_cjeloviti ispit'!R56</f>
        <v>NE</v>
      </c>
      <c r="Q55" s="235">
        <f>'Parcijalni_cjeloviti ispit'!S56</f>
        <v>0</v>
      </c>
      <c r="R55" s="235" t="str">
        <f>'Parcijalni_cjeloviti ispit'!T56</f>
        <v>NE</v>
      </c>
    </row>
    <row r="56" spans="1:18" ht="15.75" thickBot="1" x14ac:dyDescent="0.3">
      <c r="A56" s="260">
        <f>'Parcijalni_cjeloviti ispit'!C57</f>
        <v>0</v>
      </c>
      <c r="B56" s="102" t="str">
        <f>'Parcijalni_cjeloviti ispit'!D57</f>
        <v>P</v>
      </c>
      <c r="C56" s="103" t="str">
        <f>'Parcijalni_cjeloviti ispit'!E57</f>
        <v/>
      </c>
      <c r="D56" s="258">
        <f>'Parcijalni_cjeloviti ispit'!F57</f>
        <v>0</v>
      </c>
      <c r="E56" s="104" t="str">
        <f>'Parcijalni_cjeloviti ispit'!G57</f>
        <v/>
      </c>
      <c r="F56" s="258">
        <f>'Parcijalni_cjeloviti ispit'!H57</f>
        <v>0</v>
      </c>
      <c r="G56" s="104" t="str">
        <f>'Parcijalni_cjeloviti ispit'!I57</f>
        <v/>
      </c>
      <c r="H56" s="258">
        <f>'Parcijalni_cjeloviti ispit'!J57</f>
        <v>0</v>
      </c>
      <c r="I56" s="104" t="str">
        <f>'Parcijalni_cjeloviti ispit'!K57</f>
        <v/>
      </c>
      <c r="J56" s="258">
        <f>'Parcijalni_cjeloviti ispit'!L57</f>
        <v>0</v>
      </c>
      <c r="K56" s="104" t="str">
        <f>'Parcijalni_cjeloviti ispit'!M57</f>
        <v/>
      </c>
      <c r="L56" s="258">
        <f>'Parcijalni_cjeloviti ispit'!N57</f>
        <v>0</v>
      </c>
      <c r="M56" s="104" t="str">
        <f>'Parcijalni_cjeloviti ispit'!O57</f>
        <v/>
      </c>
      <c r="N56" s="258">
        <f>'Parcijalni_cjeloviti ispit'!P57</f>
        <v>0</v>
      </c>
      <c r="O56" s="104" t="str">
        <f>'Parcijalni_cjeloviti ispit'!Q57</f>
        <v/>
      </c>
      <c r="P56" s="258">
        <f>'Parcijalni_cjeloviti ispit'!R57</f>
        <v>0</v>
      </c>
      <c r="Q56" s="236">
        <f>'Parcijalni_cjeloviti ispit'!S57</f>
        <v>0</v>
      </c>
      <c r="R56" s="236">
        <f>'Parcijalni_cjeloviti ispit'!T57</f>
        <v>0</v>
      </c>
    </row>
    <row r="57" spans="1:18" x14ac:dyDescent="0.25">
      <c r="A57" s="259">
        <f>'Parcijalni_cjeloviti ispit'!C58</f>
        <v>0</v>
      </c>
      <c r="B57" s="100" t="str">
        <f>'Parcijalni_cjeloviti ispit'!D58</f>
        <v>B</v>
      </c>
      <c r="C57" s="101">
        <f>'Parcijalni_cjeloviti ispit'!E58</f>
        <v>0</v>
      </c>
      <c r="D57" s="257" t="str">
        <f>'Parcijalni_cjeloviti ispit'!F58</f>
        <v>NE</v>
      </c>
      <c r="E57" s="101">
        <f>'Parcijalni_cjeloviti ispit'!G58</f>
        <v>0</v>
      </c>
      <c r="F57" s="257" t="str">
        <f>'Parcijalni_cjeloviti ispit'!H58</f>
        <v>NE</v>
      </c>
      <c r="G57" s="101">
        <f>'Parcijalni_cjeloviti ispit'!I58</f>
        <v>0</v>
      </c>
      <c r="H57" s="257" t="str">
        <f>'Parcijalni_cjeloviti ispit'!J58</f>
        <v>NE</v>
      </c>
      <c r="I57" s="101">
        <f>'Parcijalni_cjeloviti ispit'!K58</f>
        <v>0</v>
      </c>
      <c r="J57" s="257" t="str">
        <f>'Parcijalni_cjeloviti ispit'!L58</f>
        <v>NE</v>
      </c>
      <c r="K57" s="101">
        <f>'Parcijalni_cjeloviti ispit'!M58</f>
        <v>0</v>
      </c>
      <c r="L57" s="257" t="str">
        <f>'Parcijalni_cjeloviti ispit'!N58</f>
        <v>NE</v>
      </c>
      <c r="M57" s="101">
        <f>'Parcijalni_cjeloviti ispit'!O58</f>
        <v>0</v>
      </c>
      <c r="N57" s="257" t="str">
        <f>'Parcijalni_cjeloviti ispit'!P58</f>
        <v>NE</v>
      </c>
      <c r="O57" s="101">
        <f>'Parcijalni_cjeloviti ispit'!Q58</f>
        <v>0</v>
      </c>
      <c r="P57" s="257" t="str">
        <f>'Parcijalni_cjeloviti ispit'!R58</f>
        <v>NE</v>
      </c>
      <c r="Q57" s="235">
        <f>'Parcijalni_cjeloviti ispit'!S58</f>
        <v>0</v>
      </c>
      <c r="R57" s="235" t="str">
        <f>'Parcijalni_cjeloviti ispit'!T58</f>
        <v>NE</v>
      </c>
    </row>
    <row r="58" spans="1:18" ht="15.75" thickBot="1" x14ac:dyDescent="0.3">
      <c r="A58" s="260">
        <f>'Parcijalni_cjeloviti ispit'!C59</f>
        <v>0</v>
      </c>
      <c r="B58" s="102" t="str">
        <f>'Parcijalni_cjeloviti ispit'!D59</f>
        <v>P</v>
      </c>
      <c r="C58" s="103" t="str">
        <f>'Parcijalni_cjeloviti ispit'!E59</f>
        <v/>
      </c>
      <c r="D58" s="258">
        <f>'Parcijalni_cjeloviti ispit'!F59</f>
        <v>0</v>
      </c>
      <c r="E58" s="104" t="str">
        <f>'Parcijalni_cjeloviti ispit'!G59</f>
        <v/>
      </c>
      <c r="F58" s="258">
        <f>'Parcijalni_cjeloviti ispit'!H59</f>
        <v>0</v>
      </c>
      <c r="G58" s="104" t="str">
        <f>'Parcijalni_cjeloviti ispit'!I59</f>
        <v/>
      </c>
      <c r="H58" s="258">
        <f>'Parcijalni_cjeloviti ispit'!J59</f>
        <v>0</v>
      </c>
      <c r="I58" s="104" t="str">
        <f>'Parcijalni_cjeloviti ispit'!K59</f>
        <v/>
      </c>
      <c r="J58" s="258">
        <f>'Parcijalni_cjeloviti ispit'!L59</f>
        <v>0</v>
      </c>
      <c r="K58" s="104" t="str">
        <f>'Parcijalni_cjeloviti ispit'!M59</f>
        <v/>
      </c>
      <c r="L58" s="258">
        <f>'Parcijalni_cjeloviti ispit'!N59</f>
        <v>0</v>
      </c>
      <c r="M58" s="104" t="str">
        <f>'Parcijalni_cjeloviti ispit'!O59</f>
        <v/>
      </c>
      <c r="N58" s="258">
        <f>'Parcijalni_cjeloviti ispit'!P59</f>
        <v>0</v>
      </c>
      <c r="O58" s="104" t="str">
        <f>'Parcijalni_cjeloviti ispit'!Q59</f>
        <v/>
      </c>
      <c r="P58" s="258">
        <f>'Parcijalni_cjeloviti ispit'!R59</f>
        <v>0</v>
      </c>
      <c r="Q58" s="236">
        <f>'Parcijalni_cjeloviti ispit'!S59</f>
        <v>0</v>
      </c>
      <c r="R58" s="236">
        <f>'Parcijalni_cjeloviti ispit'!T59</f>
        <v>0</v>
      </c>
    </row>
    <row r="59" spans="1:18" x14ac:dyDescent="0.25">
      <c r="A59" s="259">
        <f>'Parcijalni_cjeloviti ispit'!C60</f>
        <v>0</v>
      </c>
      <c r="B59" s="100" t="str">
        <f>'Parcijalni_cjeloviti ispit'!D60</f>
        <v>B</v>
      </c>
      <c r="C59" s="101">
        <f>'Parcijalni_cjeloviti ispit'!E60</f>
        <v>0</v>
      </c>
      <c r="D59" s="257" t="str">
        <f>'Parcijalni_cjeloviti ispit'!F60</f>
        <v>NE</v>
      </c>
      <c r="E59" s="101">
        <f>'Parcijalni_cjeloviti ispit'!G60</f>
        <v>0</v>
      </c>
      <c r="F59" s="257" t="str">
        <f>'Parcijalni_cjeloviti ispit'!H60</f>
        <v>NE</v>
      </c>
      <c r="G59" s="101">
        <f>'Parcijalni_cjeloviti ispit'!I60</f>
        <v>0</v>
      </c>
      <c r="H59" s="257" t="str">
        <f>'Parcijalni_cjeloviti ispit'!J60</f>
        <v>NE</v>
      </c>
      <c r="I59" s="101">
        <f>'Parcijalni_cjeloviti ispit'!K60</f>
        <v>0</v>
      </c>
      <c r="J59" s="257" t="str">
        <f>'Parcijalni_cjeloviti ispit'!L60</f>
        <v>NE</v>
      </c>
      <c r="K59" s="101">
        <f>'Parcijalni_cjeloviti ispit'!M60</f>
        <v>0</v>
      </c>
      <c r="L59" s="257" t="str">
        <f>'Parcijalni_cjeloviti ispit'!N60</f>
        <v>NE</v>
      </c>
      <c r="M59" s="101">
        <f>'Parcijalni_cjeloviti ispit'!O60</f>
        <v>0</v>
      </c>
      <c r="N59" s="257" t="str">
        <f>'Parcijalni_cjeloviti ispit'!P60</f>
        <v>NE</v>
      </c>
      <c r="O59" s="101">
        <f>'Parcijalni_cjeloviti ispit'!Q60</f>
        <v>0</v>
      </c>
      <c r="P59" s="257" t="str">
        <f>'Parcijalni_cjeloviti ispit'!R60</f>
        <v>NE</v>
      </c>
      <c r="Q59" s="235">
        <f>'Parcijalni_cjeloviti ispit'!S60</f>
        <v>0</v>
      </c>
      <c r="R59" s="235" t="str">
        <f>'Parcijalni_cjeloviti ispit'!T60</f>
        <v>NE</v>
      </c>
    </row>
    <row r="60" spans="1:18" ht="15.75" thickBot="1" x14ac:dyDescent="0.3">
      <c r="A60" s="260">
        <f>'Parcijalni_cjeloviti ispit'!C61</f>
        <v>0</v>
      </c>
      <c r="B60" s="102" t="str">
        <f>'Parcijalni_cjeloviti ispit'!D61</f>
        <v>P</v>
      </c>
      <c r="C60" s="103" t="str">
        <f>'Parcijalni_cjeloviti ispit'!E61</f>
        <v/>
      </c>
      <c r="D60" s="258">
        <f>'Parcijalni_cjeloviti ispit'!F61</f>
        <v>0</v>
      </c>
      <c r="E60" s="104" t="str">
        <f>'Parcijalni_cjeloviti ispit'!G61</f>
        <v/>
      </c>
      <c r="F60" s="258">
        <f>'Parcijalni_cjeloviti ispit'!H61</f>
        <v>0</v>
      </c>
      <c r="G60" s="104" t="str">
        <f>'Parcijalni_cjeloviti ispit'!I61</f>
        <v/>
      </c>
      <c r="H60" s="258">
        <f>'Parcijalni_cjeloviti ispit'!J61</f>
        <v>0</v>
      </c>
      <c r="I60" s="104" t="str">
        <f>'Parcijalni_cjeloviti ispit'!K61</f>
        <v/>
      </c>
      <c r="J60" s="258">
        <f>'Parcijalni_cjeloviti ispit'!L61</f>
        <v>0</v>
      </c>
      <c r="K60" s="104" t="str">
        <f>'Parcijalni_cjeloviti ispit'!M61</f>
        <v/>
      </c>
      <c r="L60" s="258">
        <f>'Parcijalni_cjeloviti ispit'!N61</f>
        <v>0</v>
      </c>
      <c r="M60" s="104" t="str">
        <f>'Parcijalni_cjeloviti ispit'!O61</f>
        <v/>
      </c>
      <c r="N60" s="258">
        <f>'Parcijalni_cjeloviti ispit'!P61</f>
        <v>0</v>
      </c>
      <c r="O60" s="104" t="str">
        <f>'Parcijalni_cjeloviti ispit'!Q61</f>
        <v/>
      </c>
      <c r="P60" s="258">
        <f>'Parcijalni_cjeloviti ispit'!R61</f>
        <v>0</v>
      </c>
      <c r="Q60" s="236">
        <f>'Parcijalni_cjeloviti ispit'!S61</f>
        <v>0</v>
      </c>
      <c r="R60" s="236">
        <f>'Parcijalni_cjeloviti ispit'!T61</f>
        <v>0</v>
      </c>
    </row>
    <row r="61" spans="1:18" x14ac:dyDescent="0.25">
      <c r="A61" s="259">
        <f>'Parcijalni_cjeloviti ispit'!C62</f>
        <v>0</v>
      </c>
      <c r="B61" s="100" t="str">
        <f>'Parcijalni_cjeloviti ispit'!D62</f>
        <v>B</v>
      </c>
      <c r="C61" s="101">
        <f>'Parcijalni_cjeloviti ispit'!E62</f>
        <v>0</v>
      </c>
      <c r="D61" s="257" t="str">
        <f>'Parcijalni_cjeloviti ispit'!F62</f>
        <v>NE</v>
      </c>
      <c r="E61" s="101">
        <f>'Parcijalni_cjeloviti ispit'!G62</f>
        <v>0</v>
      </c>
      <c r="F61" s="257" t="str">
        <f>'Parcijalni_cjeloviti ispit'!H62</f>
        <v>NE</v>
      </c>
      <c r="G61" s="101">
        <f>'Parcijalni_cjeloviti ispit'!I62</f>
        <v>0</v>
      </c>
      <c r="H61" s="257" t="str">
        <f>'Parcijalni_cjeloviti ispit'!J62</f>
        <v>NE</v>
      </c>
      <c r="I61" s="101">
        <f>'Parcijalni_cjeloviti ispit'!K62</f>
        <v>0</v>
      </c>
      <c r="J61" s="257" t="str">
        <f>'Parcijalni_cjeloviti ispit'!L62</f>
        <v>NE</v>
      </c>
      <c r="K61" s="101">
        <f>'Parcijalni_cjeloviti ispit'!M62</f>
        <v>0</v>
      </c>
      <c r="L61" s="257" t="str">
        <f>'Parcijalni_cjeloviti ispit'!N62</f>
        <v>NE</v>
      </c>
      <c r="M61" s="101">
        <f>'Parcijalni_cjeloviti ispit'!O62</f>
        <v>0</v>
      </c>
      <c r="N61" s="257" t="str">
        <f>'Parcijalni_cjeloviti ispit'!P62</f>
        <v>NE</v>
      </c>
      <c r="O61" s="101">
        <f>'Parcijalni_cjeloviti ispit'!Q62</f>
        <v>0</v>
      </c>
      <c r="P61" s="257" t="str">
        <f>'Parcijalni_cjeloviti ispit'!R62</f>
        <v>NE</v>
      </c>
      <c r="Q61" s="235">
        <f>'Parcijalni_cjeloviti ispit'!S62</f>
        <v>0</v>
      </c>
      <c r="R61" s="235" t="str">
        <f>'Parcijalni_cjeloviti ispit'!T62</f>
        <v>NE</v>
      </c>
    </row>
    <row r="62" spans="1:18" ht="15.75" thickBot="1" x14ac:dyDescent="0.3">
      <c r="A62" s="260">
        <f>'Parcijalni_cjeloviti ispit'!C63</f>
        <v>0</v>
      </c>
      <c r="B62" s="102" t="str">
        <f>'Parcijalni_cjeloviti ispit'!D63</f>
        <v>P</v>
      </c>
      <c r="C62" s="103" t="str">
        <f>'Parcijalni_cjeloviti ispit'!E63</f>
        <v/>
      </c>
      <c r="D62" s="258">
        <f>'Parcijalni_cjeloviti ispit'!F63</f>
        <v>0</v>
      </c>
      <c r="E62" s="104" t="str">
        <f>'Parcijalni_cjeloviti ispit'!G63</f>
        <v/>
      </c>
      <c r="F62" s="258">
        <f>'Parcijalni_cjeloviti ispit'!H63</f>
        <v>0</v>
      </c>
      <c r="G62" s="104" t="str">
        <f>'Parcijalni_cjeloviti ispit'!I63</f>
        <v/>
      </c>
      <c r="H62" s="258">
        <f>'Parcijalni_cjeloviti ispit'!J63</f>
        <v>0</v>
      </c>
      <c r="I62" s="104" t="str">
        <f>'Parcijalni_cjeloviti ispit'!K63</f>
        <v/>
      </c>
      <c r="J62" s="258">
        <f>'Parcijalni_cjeloviti ispit'!L63</f>
        <v>0</v>
      </c>
      <c r="K62" s="104" t="str">
        <f>'Parcijalni_cjeloviti ispit'!M63</f>
        <v/>
      </c>
      <c r="L62" s="258">
        <f>'Parcijalni_cjeloviti ispit'!N63</f>
        <v>0</v>
      </c>
      <c r="M62" s="104" t="str">
        <f>'Parcijalni_cjeloviti ispit'!O63</f>
        <v/>
      </c>
      <c r="N62" s="258">
        <f>'Parcijalni_cjeloviti ispit'!P63</f>
        <v>0</v>
      </c>
      <c r="O62" s="104" t="str">
        <f>'Parcijalni_cjeloviti ispit'!Q63</f>
        <v/>
      </c>
      <c r="P62" s="258">
        <f>'Parcijalni_cjeloviti ispit'!R63</f>
        <v>0</v>
      </c>
      <c r="Q62" s="236">
        <f>'Parcijalni_cjeloviti ispit'!S63</f>
        <v>0</v>
      </c>
      <c r="R62" s="236">
        <f>'Parcijalni_cjeloviti ispit'!T63</f>
        <v>0</v>
      </c>
    </row>
    <row r="63" spans="1:18" x14ac:dyDescent="0.25">
      <c r="A63" s="259">
        <f>'Parcijalni_cjeloviti ispit'!C64</f>
        <v>0</v>
      </c>
      <c r="B63" s="100" t="str">
        <f>'Parcijalni_cjeloviti ispit'!D64</f>
        <v>B</v>
      </c>
      <c r="C63" s="101">
        <f>'Parcijalni_cjeloviti ispit'!E64</f>
        <v>0</v>
      </c>
      <c r="D63" s="257" t="str">
        <f>'Parcijalni_cjeloviti ispit'!F64</f>
        <v>NE</v>
      </c>
      <c r="E63" s="101">
        <f>'Parcijalni_cjeloviti ispit'!G64</f>
        <v>0</v>
      </c>
      <c r="F63" s="257" t="str">
        <f>'Parcijalni_cjeloviti ispit'!H64</f>
        <v>NE</v>
      </c>
      <c r="G63" s="101">
        <f>'Parcijalni_cjeloviti ispit'!I64</f>
        <v>0</v>
      </c>
      <c r="H63" s="257" t="str">
        <f>'Parcijalni_cjeloviti ispit'!J64</f>
        <v>NE</v>
      </c>
      <c r="I63" s="101">
        <f>'Parcijalni_cjeloviti ispit'!K64</f>
        <v>0</v>
      </c>
      <c r="J63" s="257" t="str">
        <f>'Parcijalni_cjeloviti ispit'!L64</f>
        <v>NE</v>
      </c>
      <c r="K63" s="101">
        <f>'Parcijalni_cjeloviti ispit'!M64</f>
        <v>0</v>
      </c>
      <c r="L63" s="257" t="str">
        <f>'Parcijalni_cjeloviti ispit'!N64</f>
        <v>NE</v>
      </c>
      <c r="M63" s="101">
        <f>'Parcijalni_cjeloviti ispit'!O64</f>
        <v>0</v>
      </c>
      <c r="N63" s="257" t="str">
        <f>'Parcijalni_cjeloviti ispit'!P64</f>
        <v>NE</v>
      </c>
      <c r="O63" s="101">
        <f>'Parcijalni_cjeloviti ispit'!Q64</f>
        <v>0</v>
      </c>
      <c r="P63" s="257" t="str">
        <f>'Parcijalni_cjeloviti ispit'!R64</f>
        <v>NE</v>
      </c>
      <c r="Q63" s="235">
        <f>'Parcijalni_cjeloviti ispit'!S64</f>
        <v>0</v>
      </c>
      <c r="R63" s="235" t="str">
        <f>'Parcijalni_cjeloviti ispit'!T64</f>
        <v>NE</v>
      </c>
    </row>
    <row r="64" spans="1:18" ht="15.75" thickBot="1" x14ac:dyDescent="0.3">
      <c r="A64" s="260">
        <f>'Parcijalni_cjeloviti ispit'!C65</f>
        <v>0</v>
      </c>
      <c r="B64" s="102" t="str">
        <f>'Parcijalni_cjeloviti ispit'!D65</f>
        <v>P</v>
      </c>
      <c r="C64" s="103" t="str">
        <f>'Parcijalni_cjeloviti ispit'!E65</f>
        <v/>
      </c>
      <c r="D64" s="258">
        <f>'Parcijalni_cjeloviti ispit'!F65</f>
        <v>0</v>
      </c>
      <c r="E64" s="104" t="str">
        <f>'Parcijalni_cjeloviti ispit'!G65</f>
        <v/>
      </c>
      <c r="F64" s="258">
        <f>'Parcijalni_cjeloviti ispit'!H65</f>
        <v>0</v>
      </c>
      <c r="G64" s="104" t="str">
        <f>'Parcijalni_cjeloviti ispit'!I65</f>
        <v/>
      </c>
      <c r="H64" s="258">
        <f>'Parcijalni_cjeloviti ispit'!J65</f>
        <v>0</v>
      </c>
      <c r="I64" s="104" t="str">
        <f>'Parcijalni_cjeloviti ispit'!K65</f>
        <v/>
      </c>
      <c r="J64" s="258">
        <f>'Parcijalni_cjeloviti ispit'!L65</f>
        <v>0</v>
      </c>
      <c r="K64" s="104" t="str">
        <f>'Parcijalni_cjeloviti ispit'!M65</f>
        <v/>
      </c>
      <c r="L64" s="258">
        <f>'Parcijalni_cjeloviti ispit'!N65</f>
        <v>0</v>
      </c>
      <c r="M64" s="104" t="str">
        <f>'Parcijalni_cjeloviti ispit'!O65</f>
        <v/>
      </c>
      <c r="N64" s="258">
        <f>'Parcijalni_cjeloviti ispit'!P65</f>
        <v>0</v>
      </c>
      <c r="O64" s="104" t="str">
        <f>'Parcijalni_cjeloviti ispit'!Q65</f>
        <v/>
      </c>
      <c r="P64" s="258">
        <f>'Parcijalni_cjeloviti ispit'!R65</f>
        <v>0</v>
      </c>
      <c r="Q64" s="236">
        <f>'Parcijalni_cjeloviti ispit'!S65</f>
        <v>0</v>
      </c>
      <c r="R64" s="236">
        <f>'Parcijalni_cjeloviti ispit'!T65</f>
        <v>0</v>
      </c>
    </row>
    <row r="65" spans="1:18" x14ac:dyDescent="0.25">
      <c r="A65" s="259">
        <f>'Parcijalni_cjeloviti ispit'!C66</f>
        <v>0</v>
      </c>
      <c r="B65" s="100" t="str">
        <f>'Parcijalni_cjeloviti ispit'!D66</f>
        <v>B</v>
      </c>
      <c r="C65" s="101">
        <f>'Parcijalni_cjeloviti ispit'!E66</f>
        <v>0</v>
      </c>
      <c r="D65" s="257" t="str">
        <f>'Parcijalni_cjeloviti ispit'!F66</f>
        <v>NE</v>
      </c>
      <c r="E65" s="101">
        <f>'Parcijalni_cjeloviti ispit'!G66</f>
        <v>0</v>
      </c>
      <c r="F65" s="257" t="str">
        <f>'Parcijalni_cjeloviti ispit'!H66</f>
        <v>NE</v>
      </c>
      <c r="G65" s="101">
        <f>'Parcijalni_cjeloviti ispit'!I66</f>
        <v>0</v>
      </c>
      <c r="H65" s="257" t="str">
        <f>'Parcijalni_cjeloviti ispit'!J66</f>
        <v>NE</v>
      </c>
      <c r="I65" s="101">
        <f>'Parcijalni_cjeloviti ispit'!K66</f>
        <v>0</v>
      </c>
      <c r="J65" s="257" t="str">
        <f>'Parcijalni_cjeloviti ispit'!L66</f>
        <v>NE</v>
      </c>
      <c r="K65" s="101">
        <f>'Parcijalni_cjeloviti ispit'!M66</f>
        <v>0</v>
      </c>
      <c r="L65" s="257" t="str">
        <f>'Parcijalni_cjeloviti ispit'!N66</f>
        <v>NE</v>
      </c>
      <c r="M65" s="101">
        <f>'Parcijalni_cjeloviti ispit'!O66</f>
        <v>0</v>
      </c>
      <c r="N65" s="257" t="str">
        <f>'Parcijalni_cjeloviti ispit'!P66</f>
        <v>NE</v>
      </c>
      <c r="O65" s="101">
        <f>'Parcijalni_cjeloviti ispit'!Q66</f>
        <v>0</v>
      </c>
      <c r="P65" s="257" t="str">
        <f>'Parcijalni_cjeloviti ispit'!R66</f>
        <v>NE</v>
      </c>
      <c r="Q65" s="235">
        <f>'Parcijalni_cjeloviti ispit'!S66</f>
        <v>0</v>
      </c>
      <c r="R65" s="235" t="str">
        <f>'Parcijalni_cjeloviti ispit'!T66</f>
        <v>NE</v>
      </c>
    </row>
    <row r="66" spans="1:18" ht="15.75" thickBot="1" x14ac:dyDescent="0.3">
      <c r="A66" s="260">
        <f>'Parcijalni_cjeloviti ispit'!C67</f>
        <v>0</v>
      </c>
      <c r="B66" s="102" t="str">
        <f>'Parcijalni_cjeloviti ispit'!D67</f>
        <v>P</v>
      </c>
      <c r="C66" s="103" t="str">
        <f>'Parcijalni_cjeloviti ispit'!E67</f>
        <v/>
      </c>
      <c r="D66" s="258">
        <f>'Parcijalni_cjeloviti ispit'!F67</f>
        <v>0</v>
      </c>
      <c r="E66" s="104" t="str">
        <f>'Parcijalni_cjeloviti ispit'!G67</f>
        <v/>
      </c>
      <c r="F66" s="258">
        <f>'Parcijalni_cjeloviti ispit'!H67</f>
        <v>0</v>
      </c>
      <c r="G66" s="104" t="str">
        <f>'Parcijalni_cjeloviti ispit'!I67</f>
        <v/>
      </c>
      <c r="H66" s="258">
        <f>'Parcijalni_cjeloviti ispit'!J67</f>
        <v>0</v>
      </c>
      <c r="I66" s="104" t="str">
        <f>'Parcijalni_cjeloviti ispit'!K67</f>
        <v/>
      </c>
      <c r="J66" s="258">
        <f>'Parcijalni_cjeloviti ispit'!L67</f>
        <v>0</v>
      </c>
      <c r="K66" s="104" t="str">
        <f>'Parcijalni_cjeloviti ispit'!M67</f>
        <v/>
      </c>
      <c r="L66" s="258">
        <f>'Parcijalni_cjeloviti ispit'!N67</f>
        <v>0</v>
      </c>
      <c r="M66" s="104" t="str">
        <f>'Parcijalni_cjeloviti ispit'!O67</f>
        <v/>
      </c>
      <c r="N66" s="258">
        <f>'Parcijalni_cjeloviti ispit'!P67</f>
        <v>0</v>
      </c>
      <c r="O66" s="104" t="str">
        <f>'Parcijalni_cjeloviti ispit'!Q67</f>
        <v/>
      </c>
      <c r="P66" s="258">
        <f>'Parcijalni_cjeloviti ispit'!R67</f>
        <v>0</v>
      </c>
      <c r="Q66" s="236">
        <f>'Parcijalni_cjeloviti ispit'!S67</f>
        <v>0</v>
      </c>
      <c r="R66" s="236">
        <f>'Parcijalni_cjeloviti ispit'!T67</f>
        <v>0</v>
      </c>
    </row>
    <row r="67" spans="1:18" x14ac:dyDescent="0.25">
      <c r="A67" s="259">
        <f>'Parcijalni_cjeloviti ispit'!C68</f>
        <v>0</v>
      </c>
      <c r="B67" s="100" t="str">
        <f>'Parcijalni_cjeloviti ispit'!D68</f>
        <v>B</v>
      </c>
      <c r="C67" s="101">
        <f>'Parcijalni_cjeloviti ispit'!E68</f>
        <v>0</v>
      </c>
      <c r="D67" s="257" t="str">
        <f>'Parcijalni_cjeloviti ispit'!F68</f>
        <v>NE</v>
      </c>
      <c r="E67" s="101">
        <f>'Parcijalni_cjeloviti ispit'!G68</f>
        <v>0</v>
      </c>
      <c r="F67" s="257" t="str">
        <f>'Parcijalni_cjeloviti ispit'!H68</f>
        <v>NE</v>
      </c>
      <c r="G67" s="101">
        <f>'Parcijalni_cjeloviti ispit'!I68</f>
        <v>0</v>
      </c>
      <c r="H67" s="257" t="str">
        <f>'Parcijalni_cjeloviti ispit'!J68</f>
        <v>NE</v>
      </c>
      <c r="I67" s="101">
        <f>'Parcijalni_cjeloviti ispit'!K68</f>
        <v>0</v>
      </c>
      <c r="J67" s="257" t="str">
        <f>'Parcijalni_cjeloviti ispit'!L68</f>
        <v>NE</v>
      </c>
      <c r="K67" s="101">
        <f>'Parcijalni_cjeloviti ispit'!M68</f>
        <v>0</v>
      </c>
      <c r="L67" s="257" t="str">
        <f>'Parcijalni_cjeloviti ispit'!N68</f>
        <v>NE</v>
      </c>
      <c r="M67" s="101">
        <f>'Parcijalni_cjeloviti ispit'!O68</f>
        <v>0</v>
      </c>
      <c r="N67" s="257" t="str">
        <f>'Parcijalni_cjeloviti ispit'!P68</f>
        <v>NE</v>
      </c>
      <c r="O67" s="101">
        <f>'Parcijalni_cjeloviti ispit'!Q68</f>
        <v>0</v>
      </c>
      <c r="P67" s="257" t="str">
        <f>'Parcijalni_cjeloviti ispit'!R68</f>
        <v>NE</v>
      </c>
      <c r="Q67" s="235">
        <f>'Parcijalni_cjeloviti ispit'!S68</f>
        <v>0</v>
      </c>
      <c r="R67" s="235" t="str">
        <f>'Parcijalni_cjeloviti ispit'!T68</f>
        <v>NE</v>
      </c>
    </row>
    <row r="68" spans="1:18" ht="15.75" thickBot="1" x14ac:dyDescent="0.3">
      <c r="A68" s="260">
        <f>'Parcijalni_cjeloviti ispit'!C69</f>
        <v>0</v>
      </c>
      <c r="B68" s="102" t="str">
        <f>'Parcijalni_cjeloviti ispit'!D69</f>
        <v>P</v>
      </c>
      <c r="C68" s="103" t="str">
        <f>'Parcijalni_cjeloviti ispit'!E69</f>
        <v/>
      </c>
      <c r="D68" s="258">
        <f>'Parcijalni_cjeloviti ispit'!F69</f>
        <v>0</v>
      </c>
      <c r="E68" s="104" t="str">
        <f>'Parcijalni_cjeloviti ispit'!G69</f>
        <v/>
      </c>
      <c r="F68" s="258">
        <f>'Parcijalni_cjeloviti ispit'!H69</f>
        <v>0</v>
      </c>
      <c r="G68" s="104" t="str">
        <f>'Parcijalni_cjeloviti ispit'!I69</f>
        <v/>
      </c>
      <c r="H68" s="258">
        <f>'Parcijalni_cjeloviti ispit'!J69</f>
        <v>0</v>
      </c>
      <c r="I68" s="104" t="str">
        <f>'Parcijalni_cjeloviti ispit'!K69</f>
        <v/>
      </c>
      <c r="J68" s="258">
        <f>'Parcijalni_cjeloviti ispit'!L69</f>
        <v>0</v>
      </c>
      <c r="K68" s="104" t="str">
        <f>'Parcijalni_cjeloviti ispit'!M69</f>
        <v/>
      </c>
      <c r="L68" s="258">
        <f>'Parcijalni_cjeloviti ispit'!N69</f>
        <v>0</v>
      </c>
      <c r="M68" s="104" t="str">
        <f>'Parcijalni_cjeloviti ispit'!O69</f>
        <v/>
      </c>
      <c r="N68" s="258">
        <f>'Parcijalni_cjeloviti ispit'!P69</f>
        <v>0</v>
      </c>
      <c r="O68" s="104" t="str">
        <f>'Parcijalni_cjeloviti ispit'!Q69</f>
        <v/>
      </c>
      <c r="P68" s="258">
        <f>'Parcijalni_cjeloviti ispit'!R69</f>
        <v>0</v>
      </c>
      <c r="Q68" s="236">
        <f>'Parcijalni_cjeloviti ispit'!S69</f>
        <v>0</v>
      </c>
      <c r="R68" s="236">
        <f>'Parcijalni_cjeloviti ispit'!T69</f>
        <v>0</v>
      </c>
    </row>
    <row r="69" spans="1:18" x14ac:dyDescent="0.25">
      <c r="A69" s="259">
        <f>'Parcijalni_cjeloviti ispit'!C70</f>
        <v>0</v>
      </c>
      <c r="B69" s="100" t="str">
        <f>'Parcijalni_cjeloviti ispit'!D70</f>
        <v>B</v>
      </c>
      <c r="C69" s="101">
        <f>'Parcijalni_cjeloviti ispit'!E70</f>
        <v>0</v>
      </c>
      <c r="D69" s="257" t="str">
        <f>'Parcijalni_cjeloviti ispit'!F70</f>
        <v>NE</v>
      </c>
      <c r="E69" s="101">
        <f>'Parcijalni_cjeloviti ispit'!G70</f>
        <v>0</v>
      </c>
      <c r="F69" s="257" t="str">
        <f>'Parcijalni_cjeloviti ispit'!H70</f>
        <v>NE</v>
      </c>
      <c r="G69" s="101">
        <f>'Parcijalni_cjeloviti ispit'!I70</f>
        <v>0</v>
      </c>
      <c r="H69" s="257" t="str">
        <f>'Parcijalni_cjeloviti ispit'!J70</f>
        <v>NE</v>
      </c>
      <c r="I69" s="101">
        <f>'Parcijalni_cjeloviti ispit'!K70</f>
        <v>0</v>
      </c>
      <c r="J69" s="257" t="str">
        <f>'Parcijalni_cjeloviti ispit'!L70</f>
        <v>NE</v>
      </c>
      <c r="K69" s="101">
        <f>'Parcijalni_cjeloviti ispit'!M70</f>
        <v>0</v>
      </c>
      <c r="L69" s="257" t="str">
        <f>'Parcijalni_cjeloviti ispit'!N70</f>
        <v>NE</v>
      </c>
      <c r="M69" s="101">
        <f>'Parcijalni_cjeloviti ispit'!O70</f>
        <v>0</v>
      </c>
      <c r="N69" s="257" t="str">
        <f>'Parcijalni_cjeloviti ispit'!P70</f>
        <v>NE</v>
      </c>
      <c r="O69" s="101">
        <f>'Parcijalni_cjeloviti ispit'!Q70</f>
        <v>0</v>
      </c>
      <c r="P69" s="257" t="str">
        <f>'Parcijalni_cjeloviti ispit'!R70</f>
        <v>NE</v>
      </c>
      <c r="Q69" s="235">
        <f>'Parcijalni_cjeloviti ispit'!S70</f>
        <v>0</v>
      </c>
      <c r="R69" s="235" t="str">
        <f>'Parcijalni_cjeloviti ispit'!T70</f>
        <v>NE</v>
      </c>
    </row>
    <row r="70" spans="1:18" ht="15.75" thickBot="1" x14ac:dyDescent="0.3">
      <c r="A70" s="260">
        <f>'Parcijalni_cjeloviti ispit'!C71</f>
        <v>0</v>
      </c>
      <c r="B70" s="102" t="str">
        <f>'Parcijalni_cjeloviti ispit'!D71</f>
        <v>P</v>
      </c>
      <c r="C70" s="103" t="str">
        <f>'Parcijalni_cjeloviti ispit'!E71</f>
        <v/>
      </c>
      <c r="D70" s="258">
        <f>'Parcijalni_cjeloviti ispit'!F71</f>
        <v>0</v>
      </c>
      <c r="E70" s="104" t="str">
        <f>'Parcijalni_cjeloviti ispit'!G71</f>
        <v/>
      </c>
      <c r="F70" s="258">
        <f>'Parcijalni_cjeloviti ispit'!H71</f>
        <v>0</v>
      </c>
      <c r="G70" s="104" t="str">
        <f>'Parcijalni_cjeloviti ispit'!I71</f>
        <v/>
      </c>
      <c r="H70" s="258">
        <f>'Parcijalni_cjeloviti ispit'!J71</f>
        <v>0</v>
      </c>
      <c r="I70" s="104" t="str">
        <f>'Parcijalni_cjeloviti ispit'!K71</f>
        <v/>
      </c>
      <c r="J70" s="258">
        <f>'Parcijalni_cjeloviti ispit'!L71</f>
        <v>0</v>
      </c>
      <c r="K70" s="104" t="str">
        <f>'Parcijalni_cjeloviti ispit'!M71</f>
        <v/>
      </c>
      <c r="L70" s="258">
        <f>'Parcijalni_cjeloviti ispit'!N71</f>
        <v>0</v>
      </c>
      <c r="M70" s="104" t="str">
        <f>'Parcijalni_cjeloviti ispit'!O71</f>
        <v/>
      </c>
      <c r="N70" s="258">
        <f>'Parcijalni_cjeloviti ispit'!P71</f>
        <v>0</v>
      </c>
      <c r="O70" s="104" t="str">
        <f>'Parcijalni_cjeloviti ispit'!Q71</f>
        <v/>
      </c>
      <c r="P70" s="258">
        <f>'Parcijalni_cjeloviti ispit'!R71</f>
        <v>0</v>
      </c>
      <c r="Q70" s="236">
        <f>'Parcijalni_cjeloviti ispit'!S71</f>
        <v>0</v>
      </c>
      <c r="R70" s="236">
        <f>'Parcijalni_cjeloviti ispit'!T71</f>
        <v>0</v>
      </c>
    </row>
    <row r="71" spans="1:18" x14ac:dyDescent="0.25">
      <c r="A71" s="259">
        <f>'Parcijalni_cjeloviti ispit'!C72</f>
        <v>0</v>
      </c>
      <c r="B71" s="100" t="str">
        <f>'Parcijalni_cjeloviti ispit'!D72</f>
        <v>B</v>
      </c>
      <c r="C71" s="101">
        <f>'Parcijalni_cjeloviti ispit'!E72</f>
        <v>0</v>
      </c>
      <c r="D71" s="257" t="str">
        <f>'Parcijalni_cjeloviti ispit'!F72</f>
        <v>NE</v>
      </c>
      <c r="E71" s="101">
        <f>'Parcijalni_cjeloviti ispit'!G72</f>
        <v>0</v>
      </c>
      <c r="F71" s="257" t="str">
        <f>'Parcijalni_cjeloviti ispit'!H72</f>
        <v>NE</v>
      </c>
      <c r="G71" s="101">
        <f>'Parcijalni_cjeloviti ispit'!I72</f>
        <v>0</v>
      </c>
      <c r="H71" s="257" t="str">
        <f>'Parcijalni_cjeloviti ispit'!J72</f>
        <v>NE</v>
      </c>
      <c r="I71" s="101">
        <f>'Parcijalni_cjeloviti ispit'!K72</f>
        <v>0</v>
      </c>
      <c r="J71" s="257" t="str">
        <f>'Parcijalni_cjeloviti ispit'!L72</f>
        <v>NE</v>
      </c>
      <c r="K71" s="101">
        <f>'Parcijalni_cjeloviti ispit'!M72</f>
        <v>0</v>
      </c>
      <c r="L71" s="257" t="str">
        <f>'Parcijalni_cjeloviti ispit'!N72</f>
        <v>NE</v>
      </c>
      <c r="M71" s="101">
        <f>'Parcijalni_cjeloviti ispit'!O72</f>
        <v>0</v>
      </c>
      <c r="N71" s="257" t="str">
        <f>'Parcijalni_cjeloviti ispit'!P72</f>
        <v>NE</v>
      </c>
      <c r="O71" s="101">
        <f>'Parcijalni_cjeloviti ispit'!Q72</f>
        <v>0</v>
      </c>
      <c r="P71" s="257" t="str">
        <f>'Parcijalni_cjeloviti ispit'!R72</f>
        <v>NE</v>
      </c>
      <c r="Q71" s="235">
        <f>'Parcijalni_cjeloviti ispit'!S72</f>
        <v>0</v>
      </c>
      <c r="R71" s="235" t="str">
        <f>'Parcijalni_cjeloviti ispit'!T72</f>
        <v>NE</v>
      </c>
    </row>
    <row r="72" spans="1:18" ht="15.75" thickBot="1" x14ac:dyDescent="0.3">
      <c r="A72" s="260">
        <f>'Parcijalni_cjeloviti ispit'!C73</f>
        <v>0</v>
      </c>
      <c r="B72" s="102" t="str">
        <f>'Parcijalni_cjeloviti ispit'!D73</f>
        <v>P</v>
      </c>
      <c r="C72" s="103" t="str">
        <f>'Parcijalni_cjeloviti ispit'!E73</f>
        <v/>
      </c>
      <c r="D72" s="258">
        <f>'Parcijalni_cjeloviti ispit'!F73</f>
        <v>0</v>
      </c>
      <c r="E72" s="104" t="str">
        <f>'Parcijalni_cjeloviti ispit'!G73</f>
        <v/>
      </c>
      <c r="F72" s="258">
        <f>'Parcijalni_cjeloviti ispit'!H73</f>
        <v>0</v>
      </c>
      <c r="G72" s="104" t="str">
        <f>'Parcijalni_cjeloviti ispit'!I73</f>
        <v/>
      </c>
      <c r="H72" s="258">
        <f>'Parcijalni_cjeloviti ispit'!J73</f>
        <v>0</v>
      </c>
      <c r="I72" s="104" t="str">
        <f>'Parcijalni_cjeloviti ispit'!K73</f>
        <v/>
      </c>
      <c r="J72" s="258">
        <f>'Parcijalni_cjeloviti ispit'!L73</f>
        <v>0</v>
      </c>
      <c r="K72" s="104" t="str">
        <f>'Parcijalni_cjeloviti ispit'!M73</f>
        <v/>
      </c>
      <c r="L72" s="258">
        <f>'Parcijalni_cjeloviti ispit'!N73</f>
        <v>0</v>
      </c>
      <c r="M72" s="104" t="str">
        <f>'Parcijalni_cjeloviti ispit'!O73</f>
        <v/>
      </c>
      <c r="N72" s="258">
        <f>'Parcijalni_cjeloviti ispit'!P73</f>
        <v>0</v>
      </c>
      <c r="O72" s="104" t="str">
        <f>'Parcijalni_cjeloviti ispit'!Q73</f>
        <v/>
      </c>
      <c r="P72" s="258">
        <f>'Parcijalni_cjeloviti ispit'!R73</f>
        <v>0</v>
      </c>
      <c r="Q72" s="236">
        <f>'Parcijalni_cjeloviti ispit'!S73</f>
        <v>0</v>
      </c>
      <c r="R72" s="236">
        <f>'Parcijalni_cjeloviti ispit'!T73</f>
        <v>0</v>
      </c>
    </row>
    <row r="73" spans="1:18" x14ac:dyDescent="0.25">
      <c r="A73" s="259">
        <f>'Parcijalni_cjeloviti ispit'!C74</f>
        <v>0</v>
      </c>
      <c r="B73" s="100" t="str">
        <f>'Parcijalni_cjeloviti ispit'!D74</f>
        <v>B</v>
      </c>
      <c r="C73" s="101">
        <f>'Parcijalni_cjeloviti ispit'!E74</f>
        <v>0</v>
      </c>
      <c r="D73" s="257" t="str">
        <f>'Parcijalni_cjeloviti ispit'!F74</f>
        <v>NE</v>
      </c>
      <c r="E73" s="101">
        <f>'Parcijalni_cjeloviti ispit'!G74</f>
        <v>0</v>
      </c>
      <c r="F73" s="257" t="str">
        <f>'Parcijalni_cjeloviti ispit'!H74</f>
        <v>NE</v>
      </c>
      <c r="G73" s="101">
        <f>'Parcijalni_cjeloviti ispit'!I74</f>
        <v>0</v>
      </c>
      <c r="H73" s="257" t="str">
        <f>'Parcijalni_cjeloviti ispit'!J74</f>
        <v>NE</v>
      </c>
      <c r="I73" s="101">
        <f>'Parcijalni_cjeloviti ispit'!K74</f>
        <v>0</v>
      </c>
      <c r="J73" s="257" t="str">
        <f>'Parcijalni_cjeloviti ispit'!L74</f>
        <v>NE</v>
      </c>
      <c r="K73" s="101">
        <f>'Parcijalni_cjeloviti ispit'!M74</f>
        <v>0</v>
      </c>
      <c r="L73" s="257" t="str">
        <f>'Parcijalni_cjeloviti ispit'!N74</f>
        <v>NE</v>
      </c>
      <c r="M73" s="101">
        <f>'Parcijalni_cjeloviti ispit'!O74</f>
        <v>0</v>
      </c>
      <c r="N73" s="257" t="str">
        <f>'Parcijalni_cjeloviti ispit'!P74</f>
        <v>NE</v>
      </c>
      <c r="O73" s="101">
        <f>'Parcijalni_cjeloviti ispit'!Q74</f>
        <v>0</v>
      </c>
      <c r="P73" s="257" t="str">
        <f>'Parcijalni_cjeloviti ispit'!R74</f>
        <v>NE</v>
      </c>
      <c r="Q73" s="235">
        <f>'Parcijalni_cjeloviti ispit'!S74</f>
        <v>0</v>
      </c>
      <c r="R73" s="235" t="str">
        <f>'Parcijalni_cjeloviti ispit'!T74</f>
        <v>NE</v>
      </c>
    </row>
    <row r="74" spans="1:18" ht="15.75" thickBot="1" x14ac:dyDescent="0.3">
      <c r="A74" s="260">
        <f>'Parcijalni_cjeloviti ispit'!C75</f>
        <v>0</v>
      </c>
      <c r="B74" s="102" t="str">
        <f>'Parcijalni_cjeloviti ispit'!D75</f>
        <v>P</v>
      </c>
      <c r="C74" s="103" t="str">
        <f>'Parcijalni_cjeloviti ispit'!E75</f>
        <v/>
      </c>
      <c r="D74" s="258">
        <f>'Parcijalni_cjeloviti ispit'!F75</f>
        <v>0</v>
      </c>
      <c r="E74" s="104" t="str">
        <f>'Parcijalni_cjeloviti ispit'!G75</f>
        <v/>
      </c>
      <c r="F74" s="258">
        <f>'Parcijalni_cjeloviti ispit'!H75</f>
        <v>0</v>
      </c>
      <c r="G74" s="104" t="str">
        <f>'Parcijalni_cjeloviti ispit'!I75</f>
        <v/>
      </c>
      <c r="H74" s="258">
        <f>'Parcijalni_cjeloviti ispit'!J75</f>
        <v>0</v>
      </c>
      <c r="I74" s="104" t="str">
        <f>'Parcijalni_cjeloviti ispit'!K75</f>
        <v/>
      </c>
      <c r="J74" s="258">
        <f>'Parcijalni_cjeloviti ispit'!L75</f>
        <v>0</v>
      </c>
      <c r="K74" s="104" t="str">
        <f>'Parcijalni_cjeloviti ispit'!M75</f>
        <v/>
      </c>
      <c r="L74" s="258">
        <f>'Parcijalni_cjeloviti ispit'!N75</f>
        <v>0</v>
      </c>
      <c r="M74" s="104" t="str">
        <f>'Parcijalni_cjeloviti ispit'!O75</f>
        <v/>
      </c>
      <c r="N74" s="258">
        <f>'Parcijalni_cjeloviti ispit'!P75</f>
        <v>0</v>
      </c>
      <c r="O74" s="104" t="str">
        <f>'Parcijalni_cjeloviti ispit'!Q75</f>
        <v/>
      </c>
      <c r="P74" s="258">
        <f>'Parcijalni_cjeloviti ispit'!R75</f>
        <v>0</v>
      </c>
      <c r="Q74" s="236">
        <f>'Parcijalni_cjeloviti ispit'!S75</f>
        <v>0</v>
      </c>
      <c r="R74" s="236">
        <f>'Parcijalni_cjeloviti ispit'!T75</f>
        <v>0</v>
      </c>
    </row>
    <row r="75" spans="1:18" x14ac:dyDescent="0.25">
      <c r="A75" s="259">
        <f>'Parcijalni_cjeloviti ispit'!C76</f>
        <v>0</v>
      </c>
      <c r="B75" s="100" t="str">
        <f>'Parcijalni_cjeloviti ispit'!D76</f>
        <v>B</v>
      </c>
      <c r="C75" s="101">
        <f>'Parcijalni_cjeloviti ispit'!E76</f>
        <v>0</v>
      </c>
      <c r="D75" s="257" t="str">
        <f>'Parcijalni_cjeloviti ispit'!F76</f>
        <v>NE</v>
      </c>
      <c r="E75" s="101">
        <f>'Parcijalni_cjeloviti ispit'!G76</f>
        <v>0</v>
      </c>
      <c r="F75" s="257" t="str">
        <f>'Parcijalni_cjeloviti ispit'!H76</f>
        <v>NE</v>
      </c>
      <c r="G75" s="101">
        <f>'Parcijalni_cjeloviti ispit'!I76</f>
        <v>0</v>
      </c>
      <c r="H75" s="257" t="str">
        <f>'Parcijalni_cjeloviti ispit'!J76</f>
        <v>NE</v>
      </c>
      <c r="I75" s="101">
        <f>'Parcijalni_cjeloviti ispit'!K76</f>
        <v>0</v>
      </c>
      <c r="J75" s="257" t="str">
        <f>'Parcijalni_cjeloviti ispit'!L76</f>
        <v>NE</v>
      </c>
      <c r="K75" s="101">
        <f>'Parcijalni_cjeloviti ispit'!M76</f>
        <v>0</v>
      </c>
      <c r="L75" s="257" t="str">
        <f>'Parcijalni_cjeloviti ispit'!N76</f>
        <v>NE</v>
      </c>
      <c r="M75" s="101">
        <f>'Parcijalni_cjeloviti ispit'!O76</f>
        <v>0</v>
      </c>
      <c r="N75" s="257" t="str">
        <f>'Parcijalni_cjeloviti ispit'!P76</f>
        <v>NE</v>
      </c>
      <c r="O75" s="101">
        <f>'Parcijalni_cjeloviti ispit'!Q76</f>
        <v>0</v>
      </c>
      <c r="P75" s="257" t="str">
        <f>'Parcijalni_cjeloviti ispit'!R76</f>
        <v>NE</v>
      </c>
      <c r="Q75" s="235">
        <f>'Parcijalni_cjeloviti ispit'!S76</f>
        <v>0</v>
      </c>
      <c r="R75" s="235" t="str">
        <f>'Parcijalni_cjeloviti ispit'!T76</f>
        <v>NE</v>
      </c>
    </row>
    <row r="76" spans="1:18" ht="15.75" thickBot="1" x14ac:dyDescent="0.3">
      <c r="A76" s="260">
        <f>'Parcijalni_cjeloviti ispit'!C77</f>
        <v>0</v>
      </c>
      <c r="B76" s="102" t="str">
        <f>'Parcijalni_cjeloviti ispit'!D77</f>
        <v>P</v>
      </c>
      <c r="C76" s="103" t="str">
        <f>'Parcijalni_cjeloviti ispit'!E77</f>
        <v/>
      </c>
      <c r="D76" s="258">
        <f>'Parcijalni_cjeloviti ispit'!F77</f>
        <v>0</v>
      </c>
      <c r="E76" s="104" t="str">
        <f>'Parcijalni_cjeloviti ispit'!G77</f>
        <v/>
      </c>
      <c r="F76" s="258">
        <f>'Parcijalni_cjeloviti ispit'!H77</f>
        <v>0</v>
      </c>
      <c r="G76" s="104" t="str">
        <f>'Parcijalni_cjeloviti ispit'!I77</f>
        <v/>
      </c>
      <c r="H76" s="258">
        <f>'Parcijalni_cjeloviti ispit'!J77</f>
        <v>0</v>
      </c>
      <c r="I76" s="104" t="str">
        <f>'Parcijalni_cjeloviti ispit'!K77</f>
        <v/>
      </c>
      <c r="J76" s="258">
        <f>'Parcijalni_cjeloviti ispit'!L77</f>
        <v>0</v>
      </c>
      <c r="K76" s="104" t="str">
        <f>'Parcijalni_cjeloviti ispit'!M77</f>
        <v/>
      </c>
      <c r="L76" s="258">
        <f>'Parcijalni_cjeloviti ispit'!N77</f>
        <v>0</v>
      </c>
      <c r="M76" s="104" t="str">
        <f>'Parcijalni_cjeloviti ispit'!O77</f>
        <v/>
      </c>
      <c r="N76" s="258">
        <f>'Parcijalni_cjeloviti ispit'!P77</f>
        <v>0</v>
      </c>
      <c r="O76" s="104" t="str">
        <f>'Parcijalni_cjeloviti ispit'!Q77</f>
        <v/>
      </c>
      <c r="P76" s="258">
        <f>'Parcijalni_cjeloviti ispit'!R77</f>
        <v>0</v>
      </c>
      <c r="Q76" s="236">
        <f>'Parcijalni_cjeloviti ispit'!S77</f>
        <v>0</v>
      </c>
      <c r="R76" s="236">
        <f>'Parcijalni_cjeloviti ispit'!T77</f>
        <v>0</v>
      </c>
    </row>
    <row r="77" spans="1:18" x14ac:dyDescent="0.25">
      <c r="A77" s="259">
        <f>'Parcijalni_cjeloviti ispit'!C78</f>
        <v>0</v>
      </c>
      <c r="B77" s="100" t="str">
        <f>'Parcijalni_cjeloviti ispit'!D78</f>
        <v>B</v>
      </c>
      <c r="C77" s="101">
        <f>'Parcijalni_cjeloviti ispit'!E78</f>
        <v>0</v>
      </c>
      <c r="D77" s="257" t="str">
        <f>'Parcijalni_cjeloviti ispit'!F78</f>
        <v>NE</v>
      </c>
      <c r="E77" s="101">
        <f>'Parcijalni_cjeloviti ispit'!G78</f>
        <v>0</v>
      </c>
      <c r="F77" s="257" t="str">
        <f>'Parcijalni_cjeloviti ispit'!H78</f>
        <v>NE</v>
      </c>
      <c r="G77" s="101">
        <f>'Parcijalni_cjeloviti ispit'!I78</f>
        <v>0</v>
      </c>
      <c r="H77" s="257" t="str">
        <f>'Parcijalni_cjeloviti ispit'!J78</f>
        <v>NE</v>
      </c>
      <c r="I77" s="101">
        <f>'Parcijalni_cjeloviti ispit'!K78</f>
        <v>0</v>
      </c>
      <c r="J77" s="257" t="str">
        <f>'Parcijalni_cjeloviti ispit'!L78</f>
        <v>NE</v>
      </c>
      <c r="K77" s="101">
        <f>'Parcijalni_cjeloviti ispit'!M78</f>
        <v>0</v>
      </c>
      <c r="L77" s="257" t="str">
        <f>'Parcijalni_cjeloviti ispit'!N78</f>
        <v>NE</v>
      </c>
      <c r="M77" s="101">
        <f>'Parcijalni_cjeloviti ispit'!O78</f>
        <v>0</v>
      </c>
      <c r="N77" s="257" t="str">
        <f>'Parcijalni_cjeloviti ispit'!P78</f>
        <v>NE</v>
      </c>
      <c r="O77" s="101">
        <f>'Parcijalni_cjeloviti ispit'!Q78</f>
        <v>0</v>
      </c>
      <c r="P77" s="257" t="str">
        <f>'Parcijalni_cjeloviti ispit'!R78</f>
        <v>NE</v>
      </c>
      <c r="Q77" s="235">
        <f>'Parcijalni_cjeloviti ispit'!S78</f>
        <v>0</v>
      </c>
      <c r="R77" s="235" t="str">
        <f>'Parcijalni_cjeloviti ispit'!T78</f>
        <v>NE</v>
      </c>
    </row>
    <row r="78" spans="1:18" ht="15.75" thickBot="1" x14ac:dyDescent="0.3">
      <c r="A78" s="260">
        <f>'Parcijalni_cjeloviti ispit'!C79</f>
        <v>0</v>
      </c>
      <c r="B78" s="102" t="str">
        <f>'Parcijalni_cjeloviti ispit'!D79</f>
        <v>P</v>
      </c>
      <c r="C78" s="103" t="str">
        <f>'Parcijalni_cjeloviti ispit'!E79</f>
        <v/>
      </c>
      <c r="D78" s="258">
        <f>'Parcijalni_cjeloviti ispit'!F79</f>
        <v>0</v>
      </c>
      <c r="E78" s="104" t="str">
        <f>'Parcijalni_cjeloviti ispit'!G79</f>
        <v/>
      </c>
      <c r="F78" s="258">
        <f>'Parcijalni_cjeloviti ispit'!H79</f>
        <v>0</v>
      </c>
      <c r="G78" s="104" t="str">
        <f>'Parcijalni_cjeloviti ispit'!I79</f>
        <v/>
      </c>
      <c r="H78" s="258">
        <f>'Parcijalni_cjeloviti ispit'!J79</f>
        <v>0</v>
      </c>
      <c r="I78" s="104" t="str">
        <f>'Parcijalni_cjeloviti ispit'!K79</f>
        <v/>
      </c>
      <c r="J78" s="258">
        <f>'Parcijalni_cjeloviti ispit'!L79</f>
        <v>0</v>
      </c>
      <c r="K78" s="104" t="str">
        <f>'Parcijalni_cjeloviti ispit'!M79</f>
        <v/>
      </c>
      <c r="L78" s="258">
        <f>'Parcijalni_cjeloviti ispit'!N79</f>
        <v>0</v>
      </c>
      <c r="M78" s="104" t="str">
        <f>'Parcijalni_cjeloviti ispit'!O79</f>
        <v/>
      </c>
      <c r="N78" s="258">
        <f>'Parcijalni_cjeloviti ispit'!P79</f>
        <v>0</v>
      </c>
      <c r="O78" s="104" t="str">
        <f>'Parcijalni_cjeloviti ispit'!Q79</f>
        <v/>
      </c>
      <c r="P78" s="258">
        <f>'Parcijalni_cjeloviti ispit'!R79</f>
        <v>0</v>
      </c>
      <c r="Q78" s="236">
        <f>'Parcijalni_cjeloviti ispit'!S79</f>
        <v>0</v>
      </c>
      <c r="R78" s="236">
        <f>'Parcijalni_cjeloviti ispit'!T79</f>
        <v>0</v>
      </c>
    </row>
    <row r="79" spans="1:18" x14ac:dyDescent="0.25">
      <c r="A79" s="259">
        <f>'Parcijalni_cjeloviti ispit'!C80</f>
        <v>0</v>
      </c>
      <c r="B79" s="100" t="str">
        <f>'Parcijalni_cjeloviti ispit'!D80</f>
        <v>B</v>
      </c>
      <c r="C79" s="101">
        <f>'Parcijalni_cjeloviti ispit'!E80</f>
        <v>0</v>
      </c>
      <c r="D79" s="257" t="str">
        <f>'Parcijalni_cjeloviti ispit'!F80</f>
        <v>NE</v>
      </c>
      <c r="E79" s="101">
        <f>'Parcijalni_cjeloviti ispit'!G80</f>
        <v>0</v>
      </c>
      <c r="F79" s="257" t="str">
        <f>'Parcijalni_cjeloviti ispit'!H80</f>
        <v>NE</v>
      </c>
      <c r="G79" s="101">
        <f>'Parcijalni_cjeloviti ispit'!I80</f>
        <v>0</v>
      </c>
      <c r="H79" s="257" t="str">
        <f>'Parcijalni_cjeloviti ispit'!J80</f>
        <v>NE</v>
      </c>
      <c r="I79" s="101">
        <f>'Parcijalni_cjeloviti ispit'!K80</f>
        <v>0</v>
      </c>
      <c r="J79" s="257" t="str">
        <f>'Parcijalni_cjeloviti ispit'!L80</f>
        <v>NE</v>
      </c>
      <c r="K79" s="101">
        <f>'Parcijalni_cjeloviti ispit'!M80</f>
        <v>0</v>
      </c>
      <c r="L79" s="257" t="str">
        <f>'Parcijalni_cjeloviti ispit'!N80</f>
        <v>NE</v>
      </c>
      <c r="M79" s="101">
        <f>'Parcijalni_cjeloviti ispit'!O80</f>
        <v>0</v>
      </c>
      <c r="N79" s="257" t="str">
        <f>'Parcijalni_cjeloviti ispit'!P80</f>
        <v>NE</v>
      </c>
      <c r="O79" s="101">
        <f>'Parcijalni_cjeloviti ispit'!Q80</f>
        <v>0</v>
      </c>
      <c r="P79" s="257" t="str">
        <f>'Parcijalni_cjeloviti ispit'!R80</f>
        <v>NE</v>
      </c>
      <c r="Q79" s="235">
        <f>'Parcijalni_cjeloviti ispit'!S80</f>
        <v>0</v>
      </c>
      <c r="R79" s="235" t="str">
        <f>'Parcijalni_cjeloviti ispit'!T80</f>
        <v>NE</v>
      </c>
    </row>
    <row r="80" spans="1:18" ht="15.75" thickBot="1" x14ac:dyDescent="0.3">
      <c r="A80" s="260">
        <f>'Parcijalni_cjeloviti ispit'!C81</f>
        <v>0</v>
      </c>
      <c r="B80" s="102" t="str">
        <f>'Parcijalni_cjeloviti ispit'!D81</f>
        <v>P</v>
      </c>
      <c r="C80" s="103" t="str">
        <f>'Parcijalni_cjeloviti ispit'!E81</f>
        <v/>
      </c>
      <c r="D80" s="258">
        <f>'Parcijalni_cjeloviti ispit'!F81</f>
        <v>0</v>
      </c>
      <c r="E80" s="104" t="str">
        <f>'Parcijalni_cjeloviti ispit'!G81</f>
        <v/>
      </c>
      <c r="F80" s="258">
        <f>'Parcijalni_cjeloviti ispit'!H81</f>
        <v>0</v>
      </c>
      <c r="G80" s="104" t="str">
        <f>'Parcijalni_cjeloviti ispit'!I81</f>
        <v/>
      </c>
      <c r="H80" s="258">
        <f>'Parcijalni_cjeloviti ispit'!J81</f>
        <v>0</v>
      </c>
      <c r="I80" s="104" t="str">
        <f>'Parcijalni_cjeloviti ispit'!K81</f>
        <v/>
      </c>
      <c r="J80" s="258">
        <f>'Parcijalni_cjeloviti ispit'!L81</f>
        <v>0</v>
      </c>
      <c r="K80" s="104" t="str">
        <f>'Parcijalni_cjeloviti ispit'!M81</f>
        <v/>
      </c>
      <c r="L80" s="258">
        <f>'Parcijalni_cjeloviti ispit'!N81</f>
        <v>0</v>
      </c>
      <c r="M80" s="104" t="str">
        <f>'Parcijalni_cjeloviti ispit'!O81</f>
        <v/>
      </c>
      <c r="N80" s="258">
        <f>'Parcijalni_cjeloviti ispit'!P81</f>
        <v>0</v>
      </c>
      <c r="O80" s="104" t="str">
        <f>'Parcijalni_cjeloviti ispit'!Q81</f>
        <v/>
      </c>
      <c r="P80" s="258">
        <f>'Parcijalni_cjeloviti ispit'!R81</f>
        <v>0</v>
      </c>
      <c r="Q80" s="236">
        <f>'Parcijalni_cjeloviti ispit'!S81</f>
        <v>0</v>
      </c>
      <c r="R80" s="236">
        <f>'Parcijalni_cjeloviti ispit'!T81</f>
        <v>0</v>
      </c>
    </row>
    <row r="81" spans="1:18" x14ac:dyDescent="0.25">
      <c r="A81" s="259">
        <f>'Parcijalni_cjeloviti ispit'!C82</f>
        <v>0</v>
      </c>
      <c r="B81" s="100" t="str">
        <f>'Parcijalni_cjeloviti ispit'!D82</f>
        <v>B</v>
      </c>
      <c r="C81" s="101">
        <f>'Parcijalni_cjeloviti ispit'!E82</f>
        <v>0</v>
      </c>
      <c r="D81" s="257" t="str">
        <f>'Parcijalni_cjeloviti ispit'!F82</f>
        <v>NE</v>
      </c>
      <c r="E81" s="101">
        <f>'Parcijalni_cjeloviti ispit'!G82</f>
        <v>0</v>
      </c>
      <c r="F81" s="257" t="str">
        <f>'Parcijalni_cjeloviti ispit'!H82</f>
        <v>NE</v>
      </c>
      <c r="G81" s="101">
        <f>'Parcijalni_cjeloviti ispit'!I82</f>
        <v>0</v>
      </c>
      <c r="H81" s="257" t="str">
        <f>'Parcijalni_cjeloviti ispit'!J82</f>
        <v>NE</v>
      </c>
      <c r="I81" s="101">
        <f>'Parcijalni_cjeloviti ispit'!K82</f>
        <v>0</v>
      </c>
      <c r="J81" s="257" t="str">
        <f>'Parcijalni_cjeloviti ispit'!L82</f>
        <v>NE</v>
      </c>
      <c r="K81" s="101">
        <f>'Parcijalni_cjeloviti ispit'!M82</f>
        <v>0</v>
      </c>
      <c r="L81" s="257" t="str">
        <f>'Parcijalni_cjeloviti ispit'!N82</f>
        <v>NE</v>
      </c>
      <c r="M81" s="101">
        <f>'Parcijalni_cjeloviti ispit'!O82</f>
        <v>0</v>
      </c>
      <c r="N81" s="257" t="str">
        <f>'Parcijalni_cjeloviti ispit'!P82</f>
        <v>NE</v>
      </c>
      <c r="O81" s="101">
        <f>'Parcijalni_cjeloviti ispit'!Q82</f>
        <v>0</v>
      </c>
      <c r="P81" s="257" t="str">
        <f>'Parcijalni_cjeloviti ispit'!R82</f>
        <v>NE</v>
      </c>
      <c r="Q81" s="235">
        <f>'Parcijalni_cjeloviti ispit'!S82</f>
        <v>0</v>
      </c>
      <c r="R81" s="235" t="str">
        <f>'Parcijalni_cjeloviti ispit'!T82</f>
        <v>NE</v>
      </c>
    </row>
    <row r="82" spans="1:18" ht="15.75" thickBot="1" x14ac:dyDescent="0.3">
      <c r="A82" s="260">
        <f>'Parcijalni_cjeloviti ispit'!C83</f>
        <v>0</v>
      </c>
      <c r="B82" s="102" t="str">
        <f>'Parcijalni_cjeloviti ispit'!D83</f>
        <v>P</v>
      </c>
      <c r="C82" s="103" t="str">
        <f>'Parcijalni_cjeloviti ispit'!E83</f>
        <v/>
      </c>
      <c r="D82" s="258">
        <f>'Parcijalni_cjeloviti ispit'!F83</f>
        <v>0</v>
      </c>
      <c r="E82" s="104" t="str">
        <f>'Parcijalni_cjeloviti ispit'!G83</f>
        <v/>
      </c>
      <c r="F82" s="258">
        <f>'Parcijalni_cjeloviti ispit'!H83</f>
        <v>0</v>
      </c>
      <c r="G82" s="104" t="str">
        <f>'Parcijalni_cjeloviti ispit'!I83</f>
        <v/>
      </c>
      <c r="H82" s="258">
        <f>'Parcijalni_cjeloviti ispit'!J83</f>
        <v>0</v>
      </c>
      <c r="I82" s="104" t="str">
        <f>'Parcijalni_cjeloviti ispit'!K83</f>
        <v/>
      </c>
      <c r="J82" s="258">
        <f>'Parcijalni_cjeloviti ispit'!L83</f>
        <v>0</v>
      </c>
      <c r="K82" s="104" t="str">
        <f>'Parcijalni_cjeloviti ispit'!M83</f>
        <v/>
      </c>
      <c r="L82" s="258">
        <f>'Parcijalni_cjeloviti ispit'!N83</f>
        <v>0</v>
      </c>
      <c r="M82" s="104" t="str">
        <f>'Parcijalni_cjeloviti ispit'!O83</f>
        <v/>
      </c>
      <c r="N82" s="258">
        <f>'Parcijalni_cjeloviti ispit'!P83</f>
        <v>0</v>
      </c>
      <c r="O82" s="104" t="str">
        <f>'Parcijalni_cjeloviti ispit'!Q83</f>
        <v/>
      </c>
      <c r="P82" s="258">
        <f>'Parcijalni_cjeloviti ispit'!R83</f>
        <v>0</v>
      </c>
      <c r="Q82" s="236">
        <f>'Parcijalni_cjeloviti ispit'!S83</f>
        <v>0</v>
      </c>
      <c r="R82" s="236">
        <f>'Parcijalni_cjeloviti ispit'!T83</f>
        <v>0</v>
      </c>
    </row>
    <row r="83" spans="1:18" x14ac:dyDescent="0.25">
      <c r="A83" s="259">
        <f>'Parcijalni_cjeloviti ispit'!C84</f>
        <v>0</v>
      </c>
      <c r="B83" s="100" t="str">
        <f>'Parcijalni_cjeloviti ispit'!D84</f>
        <v>B</v>
      </c>
      <c r="C83" s="101">
        <f>'Parcijalni_cjeloviti ispit'!E84</f>
        <v>0</v>
      </c>
      <c r="D83" s="257" t="str">
        <f>'Parcijalni_cjeloviti ispit'!F84</f>
        <v>NE</v>
      </c>
      <c r="E83" s="101">
        <f>'Parcijalni_cjeloviti ispit'!G84</f>
        <v>0</v>
      </c>
      <c r="F83" s="257" t="str">
        <f>'Parcijalni_cjeloviti ispit'!H84</f>
        <v>NE</v>
      </c>
      <c r="G83" s="101">
        <f>'Parcijalni_cjeloviti ispit'!I84</f>
        <v>0</v>
      </c>
      <c r="H83" s="257" t="str">
        <f>'Parcijalni_cjeloviti ispit'!J84</f>
        <v>NE</v>
      </c>
      <c r="I83" s="101">
        <f>'Parcijalni_cjeloviti ispit'!K84</f>
        <v>0</v>
      </c>
      <c r="J83" s="257" t="str">
        <f>'Parcijalni_cjeloviti ispit'!L84</f>
        <v>NE</v>
      </c>
      <c r="K83" s="101">
        <f>'Parcijalni_cjeloviti ispit'!M84</f>
        <v>0</v>
      </c>
      <c r="L83" s="257" t="str">
        <f>'Parcijalni_cjeloviti ispit'!N84</f>
        <v>NE</v>
      </c>
      <c r="M83" s="101">
        <f>'Parcijalni_cjeloviti ispit'!O84</f>
        <v>0</v>
      </c>
      <c r="N83" s="257" t="str">
        <f>'Parcijalni_cjeloviti ispit'!P84</f>
        <v>NE</v>
      </c>
      <c r="O83" s="101">
        <f>'Parcijalni_cjeloviti ispit'!Q84</f>
        <v>0</v>
      </c>
      <c r="P83" s="257" t="str">
        <f>'Parcijalni_cjeloviti ispit'!R84</f>
        <v>NE</v>
      </c>
      <c r="Q83" s="235">
        <f>'Parcijalni_cjeloviti ispit'!S84</f>
        <v>0</v>
      </c>
      <c r="R83" s="235" t="str">
        <f>'Parcijalni_cjeloviti ispit'!T84</f>
        <v>NE</v>
      </c>
    </row>
    <row r="84" spans="1:18" ht="15.75" thickBot="1" x14ac:dyDescent="0.3">
      <c r="A84" s="260">
        <f>'Parcijalni_cjeloviti ispit'!C85</f>
        <v>0</v>
      </c>
      <c r="B84" s="102" t="str">
        <f>'Parcijalni_cjeloviti ispit'!D85</f>
        <v>P</v>
      </c>
      <c r="C84" s="103" t="str">
        <f>'Parcijalni_cjeloviti ispit'!E85</f>
        <v/>
      </c>
      <c r="D84" s="258">
        <f>'Parcijalni_cjeloviti ispit'!F85</f>
        <v>0</v>
      </c>
      <c r="E84" s="104" t="str">
        <f>'Parcijalni_cjeloviti ispit'!G85</f>
        <v/>
      </c>
      <c r="F84" s="258">
        <f>'Parcijalni_cjeloviti ispit'!H85</f>
        <v>0</v>
      </c>
      <c r="G84" s="104" t="str">
        <f>'Parcijalni_cjeloviti ispit'!I85</f>
        <v/>
      </c>
      <c r="H84" s="258">
        <f>'Parcijalni_cjeloviti ispit'!J85</f>
        <v>0</v>
      </c>
      <c r="I84" s="104" t="str">
        <f>'Parcijalni_cjeloviti ispit'!K85</f>
        <v/>
      </c>
      <c r="J84" s="258">
        <f>'Parcijalni_cjeloviti ispit'!L85</f>
        <v>0</v>
      </c>
      <c r="K84" s="104" t="str">
        <f>'Parcijalni_cjeloviti ispit'!M85</f>
        <v/>
      </c>
      <c r="L84" s="258">
        <f>'Parcijalni_cjeloviti ispit'!N85</f>
        <v>0</v>
      </c>
      <c r="M84" s="104" t="str">
        <f>'Parcijalni_cjeloviti ispit'!O85</f>
        <v/>
      </c>
      <c r="N84" s="258">
        <f>'Parcijalni_cjeloviti ispit'!P85</f>
        <v>0</v>
      </c>
      <c r="O84" s="104" t="str">
        <f>'Parcijalni_cjeloviti ispit'!Q85</f>
        <v/>
      </c>
      <c r="P84" s="258">
        <f>'Parcijalni_cjeloviti ispit'!R85</f>
        <v>0</v>
      </c>
      <c r="Q84" s="236">
        <f>'Parcijalni_cjeloviti ispit'!S85</f>
        <v>0</v>
      </c>
      <c r="R84" s="236">
        <f>'Parcijalni_cjeloviti ispit'!T85</f>
        <v>0</v>
      </c>
    </row>
    <row r="85" spans="1:18" x14ac:dyDescent="0.25">
      <c r="A85" s="259">
        <f>'Parcijalni_cjeloviti ispit'!C86</f>
        <v>0</v>
      </c>
      <c r="B85" s="100" t="str">
        <f>'Parcijalni_cjeloviti ispit'!D86</f>
        <v>B</v>
      </c>
      <c r="C85" s="101">
        <f>'Parcijalni_cjeloviti ispit'!E86</f>
        <v>0</v>
      </c>
      <c r="D85" s="257" t="str">
        <f>'Parcijalni_cjeloviti ispit'!F86</f>
        <v>NE</v>
      </c>
      <c r="E85" s="101">
        <f>'Parcijalni_cjeloviti ispit'!G86</f>
        <v>0</v>
      </c>
      <c r="F85" s="257" t="str">
        <f>'Parcijalni_cjeloviti ispit'!H86</f>
        <v>NE</v>
      </c>
      <c r="G85" s="101">
        <f>'Parcijalni_cjeloviti ispit'!I86</f>
        <v>0</v>
      </c>
      <c r="H85" s="257" t="str">
        <f>'Parcijalni_cjeloviti ispit'!J86</f>
        <v>NE</v>
      </c>
      <c r="I85" s="101">
        <f>'Parcijalni_cjeloviti ispit'!K86</f>
        <v>0</v>
      </c>
      <c r="J85" s="257" t="str">
        <f>'Parcijalni_cjeloviti ispit'!L86</f>
        <v>NE</v>
      </c>
      <c r="K85" s="101">
        <f>'Parcijalni_cjeloviti ispit'!M86</f>
        <v>0</v>
      </c>
      <c r="L85" s="257" t="str">
        <f>'Parcijalni_cjeloviti ispit'!N86</f>
        <v>NE</v>
      </c>
      <c r="M85" s="101">
        <f>'Parcijalni_cjeloviti ispit'!O86</f>
        <v>0</v>
      </c>
      <c r="N85" s="257" t="str">
        <f>'Parcijalni_cjeloviti ispit'!P86</f>
        <v>NE</v>
      </c>
      <c r="O85" s="101">
        <f>'Parcijalni_cjeloviti ispit'!Q86</f>
        <v>0</v>
      </c>
      <c r="P85" s="257" t="str">
        <f>'Parcijalni_cjeloviti ispit'!R86</f>
        <v>NE</v>
      </c>
      <c r="Q85" s="235">
        <f>'Parcijalni_cjeloviti ispit'!S86</f>
        <v>0</v>
      </c>
      <c r="R85" s="235" t="str">
        <f>'Parcijalni_cjeloviti ispit'!T86</f>
        <v>NE</v>
      </c>
    </row>
    <row r="86" spans="1:18" ht="15.75" thickBot="1" x14ac:dyDescent="0.3">
      <c r="A86" s="260">
        <f>'Parcijalni_cjeloviti ispit'!C87</f>
        <v>0</v>
      </c>
      <c r="B86" s="102" t="str">
        <f>'Parcijalni_cjeloviti ispit'!D87</f>
        <v>P</v>
      </c>
      <c r="C86" s="103" t="str">
        <f>'Parcijalni_cjeloviti ispit'!E87</f>
        <v/>
      </c>
      <c r="D86" s="258">
        <f>'Parcijalni_cjeloviti ispit'!F87</f>
        <v>0</v>
      </c>
      <c r="E86" s="104" t="str">
        <f>'Parcijalni_cjeloviti ispit'!G87</f>
        <v/>
      </c>
      <c r="F86" s="258">
        <f>'Parcijalni_cjeloviti ispit'!H87</f>
        <v>0</v>
      </c>
      <c r="G86" s="104" t="str">
        <f>'Parcijalni_cjeloviti ispit'!I87</f>
        <v/>
      </c>
      <c r="H86" s="258">
        <f>'Parcijalni_cjeloviti ispit'!J87</f>
        <v>0</v>
      </c>
      <c r="I86" s="104" t="str">
        <f>'Parcijalni_cjeloviti ispit'!K87</f>
        <v/>
      </c>
      <c r="J86" s="258">
        <f>'Parcijalni_cjeloviti ispit'!L87</f>
        <v>0</v>
      </c>
      <c r="K86" s="104" t="str">
        <f>'Parcijalni_cjeloviti ispit'!M87</f>
        <v/>
      </c>
      <c r="L86" s="258">
        <f>'Parcijalni_cjeloviti ispit'!N87</f>
        <v>0</v>
      </c>
      <c r="M86" s="104" t="str">
        <f>'Parcijalni_cjeloviti ispit'!O87</f>
        <v/>
      </c>
      <c r="N86" s="258">
        <f>'Parcijalni_cjeloviti ispit'!P87</f>
        <v>0</v>
      </c>
      <c r="O86" s="104" t="str">
        <f>'Parcijalni_cjeloviti ispit'!Q87</f>
        <v/>
      </c>
      <c r="P86" s="258">
        <f>'Parcijalni_cjeloviti ispit'!R87</f>
        <v>0</v>
      </c>
      <c r="Q86" s="236">
        <f>'Parcijalni_cjeloviti ispit'!S87</f>
        <v>0</v>
      </c>
      <c r="R86" s="236">
        <f>'Parcijalni_cjeloviti ispit'!T87</f>
        <v>0</v>
      </c>
    </row>
    <row r="87" spans="1:18" x14ac:dyDescent="0.25">
      <c r="A87" s="259">
        <f>'Parcijalni_cjeloviti ispit'!C88</f>
        <v>0</v>
      </c>
      <c r="B87" s="100" t="str">
        <f>'Parcijalni_cjeloviti ispit'!D88</f>
        <v>B</v>
      </c>
      <c r="C87" s="101">
        <f>'Parcijalni_cjeloviti ispit'!E88</f>
        <v>0</v>
      </c>
      <c r="D87" s="257" t="str">
        <f>'Parcijalni_cjeloviti ispit'!F88</f>
        <v>NE</v>
      </c>
      <c r="E87" s="101">
        <f>'Parcijalni_cjeloviti ispit'!G88</f>
        <v>0</v>
      </c>
      <c r="F87" s="257" t="str">
        <f>'Parcijalni_cjeloviti ispit'!H88</f>
        <v>NE</v>
      </c>
      <c r="G87" s="101">
        <f>'Parcijalni_cjeloviti ispit'!I88</f>
        <v>0</v>
      </c>
      <c r="H87" s="257" t="str">
        <f>'Parcijalni_cjeloviti ispit'!J88</f>
        <v>NE</v>
      </c>
      <c r="I87" s="101">
        <f>'Parcijalni_cjeloviti ispit'!K88</f>
        <v>0</v>
      </c>
      <c r="J87" s="257" t="str">
        <f>'Parcijalni_cjeloviti ispit'!L88</f>
        <v>NE</v>
      </c>
      <c r="K87" s="101">
        <f>'Parcijalni_cjeloviti ispit'!M88</f>
        <v>0</v>
      </c>
      <c r="L87" s="257" t="str">
        <f>'Parcijalni_cjeloviti ispit'!N88</f>
        <v>NE</v>
      </c>
      <c r="M87" s="101">
        <f>'Parcijalni_cjeloviti ispit'!O88</f>
        <v>0</v>
      </c>
      <c r="N87" s="257" t="str">
        <f>'Parcijalni_cjeloviti ispit'!P88</f>
        <v>NE</v>
      </c>
      <c r="O87" s="101">
        <f>'Parcijalni_cjeloviti ispit'!Q88</f>
        <v>0</v>
      </c>
      <c r="P87" s="257" t="str">
        <f>'Parcijalni_cjeloviti ispit'!R88</f>
        <v>NE</v>
      </c>
      <c r="Q87" s="235">
        <f>'Parcijalni_cjeloviti ispit'!S88</f>
        <v>0</v>
      </c>
      <c r="R87" s="235" t="str">
        <f>'Parcijalni_cjeloviti ispit'!T88</f>
        <v>NE</v>
      </c>
    </row>
    <row r="88" spans="1:18" ht="15.75" thickBot="1" x14ac:dyDescent="0.3">
      <c r="A88" s="260">
        <f>'Parcijalni_cjeloviti ispit'!C89</f>
        <v>0</v>
      </c>
      <c r="B88" s="102" t="str">
        <f>'Parcijalni_cjeloviti ispit'!D89</f>
        <v>P</v>
      </c>
      <c r="C88" s="103" t="str">
        <f>'Parcijalni_cjeloviti ispit'!E89</f>
        <v/>
      </c>
      <c r="D88" s="258">
        <f>'Parcijalni_cjeloviti ispit'!F89</f>
        <v>0</v>
      </c>
      <c r="E88" s="104" t="str">
        <f>'Parcijalni_cjeloviti ispit'!G89</f>
        <v/>
      </c>
      <c r="F88" s="258">
        <f>'Parcijalni_cjeloviti ispit'!H89</f>
        <v>0</v>
      </c>
      <c r="G88" s="104" t="str">
        <f>'Parcijalni_cjeloviti ispit'!I89</f>
        <v/>
      </c>
      <c r="H88" s="258">
        <f>'Parcijalni_cjeloviti ispit'!J89</f>
        <v>0</v>
      </c>
      <c r="I88" s="104" t="str">
        <f>'Parcijalni_cjeloviti ispit'!K89</f>
        <v/>
      </c>
      <c r="J88" s="258">
        <f>'Parcijalni_cjeloviti ispit'!L89</f>
        <v>0</v>
      </c>
      <c r="K88" s="104" t="str">
        <f>'Parcijalni_cjeloviti ispit'!M89</f>
        <v/>
      </c>
      <c r="L88" s="258">
        <f>'Parcijalni_cjeloviti ispit'!N89</f>
        <v>0</v>
      </c>
      <c r="M88" s="104" t="str">
        <f>'Parcijalni_cjeloviti ispit'!O89</f>
        <v/>
      </c>
      <c r="N88" s="258">
        <f>'Parcijalni_cjeloviti ispit'!P89</f>
        <v>0</v>
      </c>
      <c r="O88" s="104" t="str">
        <f>'Parcijalni_cjeloviti ispit'!Q89</f>
        <v/>
      </c>
      <c r="P88" s="258">
        <f>'Parcijalni_cjeloviti ispit'!R89</f>
        <v>0</v>
      </c>
      <c r="Q88" s="236">
        <f>'Parcijalni_cjeloviti ispit'!S89</f>
        <v>0</v>
      </c>
      <c r="R88" s="236">
        <f>'Parcijalni_cjeloviti ispit'!T89</f>
        <v>0</v>
      </c>
    </row>
    <row r="89" spans="1:18" x14ac:dyDescent="0.25">
      <c r="A89" s="259">
        <f>'Parcijalni_cjeloviti ispit'!C90</f>
        <v>0</v>
      </c>
      <c r="B89" s="100" t="str">
        <f>'Parcijalni_cjeloviti ispit'!D90</f>
        <v>B</v>
      </c>
      <c r="C89" s="101">
        <f>'Parcijalni_cjeloviti ispit'!E90</f>
        <v>0</v>
      </c>
      <c r="D89" s="257" t="str">
        <f>'Parcijalni_cjeloviti ispit'!F90</f>
        <v>NE</v>
      </c>
      <c r="E89" s="101">
        <f>'Parcijalni_cjeloviti ispit'!G90</f>
        <v>0</v>
      </c>
      <c r="F89" s="257" t="str">
        <f>'Parcijalni_cjeloviti ispit'!H90</f>
        <v>NE</v>
      </c>
      <c r="G89" s="101">
        <f>'Parcijalni_cjeloviti ispit'!I90</f>
        <v>0</v>
      </c>
      <c r="H89" s="257" t="str">
        <f>'Parcijalni_cjeloviti ispit'!J90</f>
        <v>NE</v>
      </c>
      <c r="I89" s="101">
        <f>'Parcijalni_cjeloviti ispit'!K90</f>
        <v>0</v>
      </c>
      <c r="J89" s="257" t="str">
        <f>'Parcijalni_cjeloviti ispit'!L90</f>
        <v>NE</v>
      </c>
      <c r="K89" s="101">
        <f>'Parcijalni_cjeloviti ispit'!M90</f>
        <v>0</v>
      </c>
      <c r="L89" s="257" t="str">
        <f>'Parcijalni_cjeloviti ispit'!N90</f>
        <v>NE</v>
      </c>
      <c r="M89" s="101">
        <f>'Parcijalni_cjeloviti ispit'!O90</f>
        <v>0</v>
      </c>
      <c r="N89" s="257" t="str">
        <f>'Parcijalni_cjeloviti ispit'!P90</f>
        <v>NE</v>
      </c>
      <c r="O89" s="101">
        <f>'Parcijalni_cjeloviti ispit'!Q90</f>
        <v>0</v>
      </c>
      <c r="P89" s="257" t="str">
        <f>'Parcijalni_cjeloviti ispit'!R90</f>
        <v>NE</v>
      </c>
      <c r="Q89" s="235">
        <f>'Parcijalni_cjeloviti ispit'!S90</f>
        <v>0</v>
      </c>
      <c r="R89" s="235" t="str">
        <f>'Parcijalni_cjeloviti ispit'!T90</f>
        <v>NE</v>
      </c>
    </row>
    <row r="90" spans="1:18" ht="15.75" thickBot="1" x14ac:dyDescent="0.3">
      <c r="A90" s="260">
        <f>'Parcijalni_cjeloviti ispit'!C91</f>
        <v>0</v>
      </c>
      <c r="B90" s="102" t="str">
        <f>'Parcijalni_cjeloviti ispit'!D91</f>
        <v>P</v>
      </c>
      <c r="C90" s="103" t="str">
        <f>'Parcijalni_cjeloviti ispit'!E91</f>
        <v/>
      </c>
      <c r="D90" s="258">
        <f>'Parcijalni_cjeloviti ispit'!F91</f>
        <v>0</v>
      </c>
      <c r="E90" s="104" t="str">
        <f>'Parcijalni_cjeloviti ispit'!G91</f>
        <v/>
      </c>
      <c r="F90" s="258">
        <f>'Parcijalni_cjeloviti ispit'!H91</f>
        <v>0</v>
      </c>
      <c r="G90" s="104" t="str">
        <f>'Parcijalni_cjeloviti ispit'!I91</f>
        <v/>
      </c>
      <c r="H90" s="258">
        <f>'Parcijalni_cjeloviti ispit'!J91</f>
        <v>0</v>
      </c>
      <c r="I90" s="104" t="str">
        <f>'Parcijalni_cjeloviti ispit'!K91</f>
        <v/>
      </c>
      <c r="J90" s="258">
        <f>'Parcijalni_cjeloviti ispit'!L91</f>
        <v>0</v>
      </c>
      <c r="K90" s="104" t="str">
        <f>'Parcijalni_cjeloviti ispit'!M91</f>
        <v/>
      </c>
      <c r="L90" s="258">
        <f>'Parcijalni_cjeloviti ispit'!N91</f>
        <v>0</v>
      </c>
      <c r="M90" s="104" t="str">
        <f>'Parcijalni_cjeloviti ispit'!O91</f>
        <v/>
      </c>
      <c r="N90" s="258">
        <f>'Parcijalni_cjeloviti ispit'!P91</f>
        <v>0</v>
      </c>
      <c r="O90" s="104" t="str">
        <f>'Parcijalni_cjeloviti ispit'!Q91</f>
        <v/>
      </c>
      <c r="P90" s="258">
        <f>'Parcijalni_cjeloviti ispit'!R91</f>
        <v>0</v>
      </c>
      <c r="Q90" s="236">
        <f>'Parcijalni_cjeloviti ispit'!S91</f>
        <v>0</v>
      </c>
      <c r="R90" s="236">
        <f>'Parcijalni_cjeloviti ispit'!T91</f>
        <v>0</v>
      </c>
    </row>
    <row r="91" spans="1:18" x14ac:dyDescent="0.25">
      <c r="A91" s="259">
        <f>'Parcijalni_cjeloviti ispit'!C92</f>
        <v>0</v>
      </c>
      <c r="B91" s="100" t="str">
        <f>'Parcijalni_cjeloviti ispit'!D92</f>
        <v>B</v>
      </c>
      <c r="C91" s="101">
        <f>'Parcijalni_cjeloviti ispit'!E92</f>
        <v>0</v>
      </c>
      <c r="D91" s="257" t="str">
        <f>'Parcijalni_cjeloviti ispit'!F92</f>
        <v>NE</v>
      </c>
      <c r="E91" s="101">
        <f>'Parcijalni_cjeloviti ispit'!G92</f>
        <v>0</v>
      </c>
      <c r="F91" s="257" t="str">
        <f>'Parcijalni_cjeloviti ispit'!H92</f>
        <v>NE</v>
      </c>
      <c r="G91" s="101">
        <f>'Parcijalni_cjeloviti ispit'!I92</f>
        <v>0</v>
      </c>
      <c r="H91" s="257" t="str">
        <f>'Parcijalni_cjeloviti ispit'!J92</f>
        <v>NE</v>
      </c>
      <c r="I91" s="101">
        <f>'Parcijalni_cjeloviti ispit'!K92</f>
        <v>0</v>
      </c>
      <c r="J91" s="257" t="str">
        <f>'Parcijalni_cjeloviti ispit'!L92</f>
        <v>NE</v>
      </c>
      <c r="K91" s="101">
        <f>'Parcijalni_cjeloviti ispit'!M92</f>
        <v>0</v>
      </c>
      <c r="L91" s="257" t="str">
        <f>'Parcijalni_cjeloviti ispit'!N92</f>
        <v>NE</v>
      </c>
      <c r="M91" s="101">
        <f>'Parcijalni_cjeloviti ispit'!O92</f>
        <v>0</v>
      </c>
      <c r="N91" s="257" t="str">
        <f>'Parcijalni_cjeloviti ispit'!P92</f>
        <v>NE</v>
      </c>
      <c r="O91" s="101">
        <f>'Parcijalni_cjeloviti ispit'!Q92</f>
        <v>0</v>
      </c>
      <c r="P91" s="257" t="str">
        <f>'Parcijalni_cjeloviti ispit'!R92</f>
        <v>NE</v>
      </c>
      <c r="Q91" s="235">
        <f>'Parcijalni_cjeloviti ispit'!S92</f>
        <v>0</v>
      </c>
      <c r="R91" s="235" t="str">
        <f>'Parcijalni_cjeloviti ispit'!T92</f>
        <v>NE</v>
      </c>
    </row>
    <row r="92" spans="1:18" ht="15.75" thickBot="1" x14ac:dyDescent="0.3">
      <c r="A92" s="260">
        <f>'Parcijalni_cjeloviti ispit'!C93</f>
        <v>0</v>
      </c>
      <c r="B92" s="102" t="str">
        <f>'Parcijalni_cjeloviti ispit'!D93</f>
        <v>P</v>
      </c>
      <c r="C92" s="103" t="str">
        <f>'Parcijalni_cjeloviti ispit'!E93</f>
        <v/>
      </c>
      <c r="D92" s="258">
        <f>'Parcijalni_cjeloviti ispit'!F93</f>
        <v>0</v>
      </c>
      <c r="E92" s="104" t="str">
        <f>'Parcijalni_cjeloviti ispit'!G93</f>
        <v/>
      </c>
      <c r="F92" s="258">
        <f>'Parcijalni_cjeloviti ispit'!H93</f>
        <v>0</v>
      </c>
      <c r="G92" s="104" t="str">
        <f>'Parcijalni_cjeloviti ispit'!I93</f>
        <v/>
      </c>
      <c r="H92" s="258">
        <f>'Parcijalni_cjeloviti ispit'!J93</f>
        <v>0</v>
      </c>
      <c r="I92" s="104" t="str">
        <f>'Parcijalni_cjeloviti ispit'!K93</f>
        <v/>
      </c>
      <c r="J92" s="258">
        <f>'Parcijalni_cjeloviti ispit'!L93</f>
        <v>0</v>
      </c>
      <c r="K92" s="104" t="str">
        <f>'Parcijalni_cjeloviti ispit'!M93</f>
        <v/>
      </c>
      <c r="L92" s="258">
        <f>'Parcijalni_cjeloviti ispit'!N93</f>
        <v>0</v>
      </c>
      <c r="M92" s="104" t="str">
        <f>'Parcijalni_cjeloviti ispit'!O93</f>
        <v/>
      </c>
      <c r="N92" s="258">
        <f>'Parcijalni_cjeloviti ispit'!P93</f>
        <v>0</v>
      </c>
      <c r="O92" s="104" t="str">
        <f>'Parcijalni_cjeloviti ispit'!Q93</f>
        <v/>
      </c>
      <c r="P92" s="258">
        <f>'Parcijalni_cjeloviti ispit'!R93</f>
        <v>0</v>
      </c>
      <c r="Q92" s="236">
        <f>'Parcijalni_cjeloviti ispit'!S93</f>
        <v>0</v>
      </c>
      <c r="R92" s="236">
        <f>'Parcijalni_cjeloviti ispit'!T93</f>
        <v>0</v>
      </c>
    </row>
    <row r="93" spans="1:18" x14ac:dyDescent="0.25">
      <c r="A93" s="259">
        <f>'Parcijalni_cjeloviti ispit'!C94</f>
        <v>0</v>
      </c>
      <c r="B93" s="100" t="str">
        <f>'Parcijalni_cjeloviti ispit'!D94</f>
        <v>B</v>
      </c>
      <c r="C93" s="101">
        <f>'Parcijalni_cjeloviti ispit'!E94</f>
        <v>0</v>
      </c>
      <c r="D93" s="257" t="str">
        <f>'Parcijalni_cjeloviti ispit'!F94</f>
        <v>NE</v>
      </c>
      <c r="E93" s="101">
        <f>'Parcijalni_cjeloviti ispit'!G94</f>
        <v>0</v>
      </c>
      <c r="F93" s="257" t="str">
        <f>'Parcijalni_cjeloviti ispit'!H94</f>
        <v>NE</v>
      </c>
      <c r="G93" s="101">
        <f>'Parcijalni_cjeloviti ispit'!I94</f>
        <v>0</v>
      </c>
      <c r="H93" s="257" t="str">
        <f>'Parcijalni_cjeloviti ispit'!J94</f>
        <v>NE</v>
      </c>
      <c r="I93" s="101">
        <f>'Parcijalni_cjeloviti ispit'!K94</f>
        <v>0</v>
      </c>
      <c r="J93" s="257" t="str">
        <f>'Parcijalni_cjeloviti ispit'!L94</f>
        <v>NE</v>
      </c>
      <c r="K93" s="101">
        <f>'Parcijalni_cjeloviti ispit'!M94</f>
        <v>0</v>
      </c>
      <c r="L93" s="257" t="str">
        <f>'Parcijalni_cjeloviti ispit'!N94</f>
        <v>NE</v>
      </c>
      <c r="M93" s="101">
        <f>'Parcijalni_cjeloviti ispit'!O94</f>
        <v>0</v>
      </c>
      <c r="N93" s="257" t="str">
        <f>'Parcijalni_cjeloviti ispit'!P94</f>
        <v>NE</v>
      </c>
      <c r="O93" s="101">
        <f>'Parcijalni_cjeloviti ispit'!Q94</f>
        <v>0</v>
      </c>
      <c r="P93" s="257" t="str">
        <f>'Parcijalni_cjeloviti ispit'!R94</f>
        <v>NE</v>
      </c>
      <c r="Q93" s="235">
        <f>'Parcijalni_cjeloviti ispit'!S94</f>
        <v>0</v>
      </c>
      <c r="R93" s="235" t="str">
        <f>'Parcijalni_cjeloviti ispit'!T94</f>
        <v>NE</v>
      </c>
    </row>
    <row r="94" spans="1:18" ht="15.75" thickBot="1" x14ac:dyDescent="0.3">
      <c r="A94" s="260">
        <f>'Parcijalni_cjeloviti ispit'!C95</f>
        <v>0</v>
      </c>
      <c r="B94" s="102" t="str">
        <f>'Parcijalni_cjeloviti ispit'!D95</f>
        <v>P</v>
      </c>
      <c r="C94" s="103" t="str">
        <f>'Parcijalni_cjeloviti ispit'!E95</f>
        <v/>
      </c>
      <c r="D94" s="258">
        <f>'Parcijalni_cjeloviti ispit'!F95</f>
        <v>0</v>
      </c>
      <c r="E94" s="104" t="str">
        <f>'Parcijalni_cjeloviti ispit'!G95</f>
        <v/>
      </c>
      <c r="F94" s="258">
        <f>'Parcijalni_cjeloviti ispit'!H95</f>
        <v>0</v>
      </c>
      <c r="G94" s="104" t="str">
        <f>'Parcijalni_cjeloviti ispit'!I95</f>
        <v/>
      </c>
      <c r="H94" s="258">
        <f>'Parcijalni_cjeloviti ispit'!J95</f>
        <v>0</v>
      </c>
      <c r="I94" s="104" t="str">
        <f>'Parcijalni_cjeloviti ispit'!K95</f>
        <v/>
      </c>
      <c r="J94" s="258">
        <f>'Parcijalni_cjeloviti ispit'!L95</f>
        <v>0</v>
      </c>
      <c r="K94" s="104" t="str">
        <f>'Parcijalni_cjeloviti ispit'!M95</f>
        <v/>
      </c>
      <c r="L94" s="258">
        <f>'Parcijalni_cjeloviti ispit'!N95</f>
        <v>0</v>
      </c>
      <c r="M94" s="104" t="str">
        <f>'Parcijalni_cjeloviti ispit'!O95</f>
        <v/>
      </c>
      <c r="N94" s="258">
        <f>'Parcijalni_cjeloviti ispit'!P95</f>
        <v>0</v>
      </c>
      <c r="O94" s="104" t="str">
        <f>'Parcijalni_cjeloviti ispit'!Q95</f>
        <v/>
      </c>
      <c r="P94" s="258">
        <f>'Parcijalni_cjeloviti ispit'!R95</f>
        <v>0</v>
      </c>
      <c r="Q94" s="236">
        <f>'Parcijalni_cjeloviti ispit'!S95</f>
        <v>0</v>
      </c>
      <c r="R94" s="236">
        <f>'Parcijalni_cjeloviti ispit'!T95</f>
        <v>0</v>
      </c>
    </row>
    <row r="95" spans="1:18" x14ac:dyDescent="0.25">
      <c r="A95" s="259">
        <f>'Parcijalni_cjeloviti ispit'!C96</f>
        <v>0</v>
      </c>
      <c r="B95" s="100" t="str">
        <f>'Parcijalni_cjeloviti ispit'!D96</f>
        <v>B</v>
      </c>
      <c r="C95" s="101">
        <f>'Parcijalni_cjeloviti ispit'!E96</f>
        <v>0</v>
      </c>
      <c r="D95" s="257" t="str">
        <f>'Parcijalni_cjeloviti ispit'!F96</f>
        <v>NE</v>
      </c>
      <c r="E95" s="101">
        <f>'Parcijalni_cjeloviti ispit'!G96</f>
        <v>0</v>
      </c>
      <c r="F95" s="257" t="str">
        <f>'Parcijalni_cjeloviti ispit'!H96</f>
        <v>NE</v>
      </c>
      <c r="G95" s="101">
        <f>'Parcijalni_cjeloviti ispit'!I96</f>
        <v>0</v>
      </c>
      <c r="H95" s="257" t="str">
        <f>'Parcijalni_cjeloviti ispit'!J96</f>
        <v>NE</v>
      </c>
      <c r="I95" s="101">
        <f>'Parcijalni_cjeloviti ispit'!K96</f>
        <v>0</v>
      </c>
      <c r="J95" s="257" t="str">
        <f>'Parcijalni_cjeloviti ispit'!L96</f>
        <v>NE</v>
      </c>
      <c r="K95" s="101">
        <f>'Parcijalni_cjeloviti ispit'!M96</f>
        <v>0</v>
      </c>
      <c r="L95" s="257" t="str">
        <f>'Parcijalni_cjeloviti ispit'!N96</f>
        <v>NE</v>
      </c>
      <c r="M95" s="101">
        <f>'Parcijalni_cjeloviti ispit'!O96</f>
        <v>0</v>
      </c>
      <c r="N95" s="257" t="str">
        <f>'Parcijalni_cjeloviti ispit'!P96</f>
        <v>NE</v>
      </c>
      <c r="O95" s="101">
        <f>'Parcijalni_cjeloviti ispit'!Q96</f>
        <v>0</v>
      </c>
      <c r="P95" s="257" t="str">
        <f>'Parcijalni_cjeloviti ispit'!R96</f>
        <v>NE</v>
      </c>
      <c r="Q95" s="235">
        <f>'Parcijalni_cjeloviti ispit'!S96</f>
        <v>0</v>
      </c>
      <c r="R95" s="235" t="str">
        <f>'Parcijalni_cjeloviti ispit'!T96</f>
        <v>NE</v>
      </c>
    </row>
    <row r="96" spans="1:18" ht="15.75" thickBot="1" x14ac:dyDescent="0.3">
      <c r="A96" s="260">
        <f>'Parcijalni_cjeloviti ispit'!C97</f>
        <v>0</v>
      </c>
      <c r="B96" s="102" t="str">
        <f>'Parcijalni_cjeloviti ispit'!D97</f>
        <v>P</v>
      </c>
      <c r="C96" s="103" t="str">
        <f>'Parcijalni_cjeloviti ispit'!E97</f>
        <v/>
      </c>
      <c r="D96" s="258">
        <f>'Parcijalni_cjeloviti ispit'!F97</f>
        <v>0</v>
      </c>
      <c r="E96" s="104" t="str">
        <f>'Parcijalni_cjeloviti ispit'!G97</f>
        <v/>
      </c>
      <c r="F96" s="258">
        <f>'Parcijalni_cjeloviti ispit'!H97</f>
        <v>0</v>
      </c>
      <c r="G96" s="104" t="str">
        <f>'Parcijalni_cjeloviti ispit'!I97</f>
        <v/>
      </c>
      <c r="H96" s="258">
        <f>'Parcijalni_cjeloviti ispit'!J97</f>
        <v>0</v>
      </c>
      <c r="I96" s="104" t="str">
        <f>'Parcijalni_cjeloviti ispit'!K97</f>
        <v/>
      </c>
      <c r="J96" s="258">
        <f>'Parcijalni_cjeloviti ispit'!L97</f>
        <v>0</v>
      </c>
      <c r="K96" s="104" t="str">
        <f>'Parcijalni_cjeloviti ispit'!M97</f>
        <v/>
      </c>
      <c r="L96" s="258">
        <f>'Parcijalni_cjeloviti ispit'!N97</f>
        <v>0</v>
      </c>
      <c r="M96" s="104" t="str">
        <f>'Parcijalni_cjeloviti ispit'!O97</f>
        <v/>
      </c>
      <c r="N96" s="258">
        <f>'Parcijalni_cjeloviti ispit'!P97</f>
        <v>0</v>
      </c>
      <c r="O96" s="104" t="str">
        <f>'Parcijalni_cjeloviti ispit'!Q97</f>
        <v/>
      </c>
      <c r="P96" s="258">
        <f>'Parcijalni_cjeloviti ispit'!R97</f>
        <v>0</v>
      </c>
      <c r="Q96" s="236">
        <f>'Parcijalni_cjeloviti ispit'!S97</f>
        <v>0</v>
      </c>
      <c r="R96" s="236">
        <f>'Parcijalni_cjeloviti ispit'!T97</f>
        <v>0</v>
      </c>
    </row>
    <row r="97" spans="1:18" x14ac:dyDescent="0.25">
      <c r="A97" s="259">
        <f>'Parcijalni_cjeloviti ispit'!C98</f>
        <v>0</v>
      </c>
      <c r="B97" s="100" t="str">
        <f>'Parcijalni_cjeloviti ispit'!D98</f>
        <v>B</v>
      </c>
      <c r="C97" s="101">
        <f>'Parcijalni_cjeloviti ispit'!E98</f>
        <v>0</v>
      </c>
      <c r="D97" s="257" t="str">
        <f>'Parcijalni_cjeloviti ispit'!F98</f>
        <v>NE</v>
      </c>
      <c r="E97" s="101">
        <f>'Parcijalni_cjeloviti ispit'!G98</f>
        <v>0</v>
      </c>
      <c r="F97" s="257" t="str">
        <f>'Parcijalni_cjeloviti ispit'!H98</f>
        <v>NE</v>
      </c>
      <c r="G97" s="101">
        <f>'Parcijalni_cjeloviti ispit'!I98</f>
        <v>0</v>
      </c>
      <c r="H97" s="257" t="str">
        <f>'Parcijalni_cjeloviti ispit'!J98</f>
        <v>NE</v>
      </c>
      <c r="I97" s="101">
        <f>'Parcijalni_cjeloviti ispit'!K98</f>
        <v>0</v>
      </c>
      <c r="J97" s="257" t="str">
        <f>'Parcijalni_cjeloviti ispit'!L98</f>
        <v>NE</v>
      </c>
      <c r="K97" s="101">
        <f>'Parcijalni_cjeloviti ispit'!M98</f>
        <v>0</v>
      </c>
      <c r="L97" s="257" t="str">
        <f>'Parcijalni_cjeloviti ispit'!N98</f>
        <v>NE</v>
      </c>
      <c r="M97" s="101">
        <f>'Parcijalni_cjeloviti ispit'!O98</f>
        <v>0</v>
      </c>
      <c r="N97" s="257" t="str">
        <f>'Parcijalni_cjeloviti ispit'!P98</f>
        <v>NE</v>
      </c>
      <c r="O97" s="101">
        <f>'Parcijalni_cjeloviti ispit'!Q98</f>
        <v>0</v>
      </c>
      <c r="P97" s="257" t="str">
        <f>'Parcijalni_cjeloviti ispit'!R98</f>
        <v>NE</v>
      </c>
      <c r="Q97" s="235">
        <f>'Parcijalni_cjeloviti ispit'!S98</f>
        <v>0</v>
      </c>
      <c r="R97" s="235" t="str">
        <f>'Parcijalni_cjeloviti ispit'!T98</f>
        <v>NE</v>
      </c>
    </row>
    <row r="98" spans="1:18" ht="15.75" thickBot="1" x14ac:dyDescent="0.3">
      <c r="A98" s="260">
        <f>'Parcijalni_cjeloviti ispit'!C99</f>
        <v>0</v>
      </c>
      <c r="B98" s="102" t="str">
        <f>'Parcijalni_cjeloviti ispit'!D99</f>
        <v>P</v>
      </c>
      <c r="C98" s="103" t="str">
        <f>'Parcijalni_cjeloviti ispit'!E99</f>
        <v/>
      </c>
      <c r="D98" s="258">
        <f>'Parcijalni_cjeloviti ispit'!F99</f>
        <v>0</v>
      </c>
      <c r="E98" s="104" t="str">
        <f>'Parcijalni_cjeloviti ispit'!G99</f>
        <v/>
      </c>
      <c r="F98" s="258">
        <f>'Parcijalni_cjeloviti ispit'!H99</f>
        <v>0</v>
      </c>
      <c r="G98" s="104" t="str">
        <f>'Parcijalni_cjeloviti ispit'!I99</f>
        <v/>
      </c>
      <c r="H98" s="258">
        <f>'Parcijalni_cjeloviti ispit'!J99</f>
        <v>0</v>
      </c>
      <c r="I98" s="104" t="str">
        <f>'Parcijalni_cjeloviti ispit'!K99</f>
        <v/>
      </c>
      <c r="J98" s="258">
        <f>'Parcijalni_cjeloviti ispit'!L99</f>
        <v>0</v>
      </c>
      <c r="K98" s="104" t="str">
        <f>'Parcijalni_cjeloviti ispit'!M99</f>
        <v/>
      </c>
      <c r="L98" s="258">
        <f>'Parcijalni_cjeloviti ispit'!N99</f>
        <v>0</v>
      </c>
      <c r="M98" s="104" t="str">
        <f>'Parcijalni_cjeloviti ispit'!O99</f>
        <v/>
      </c>
      <c r="N98" s="258">
        <f>'Parcijalni_cjeloviti ispit'!P99</f>
        <v>0</v>
      </c>
      <c r="O98" s="104" t="str">
        <f>'Parcijalni_cjeloviti ispit'!Q99</f>
        <v/>
      </c>
      <c r="P98" s="258">
        <f>'Parcijalni_cjeloviti ispit'!R99</f>
        <v>0</v>
      </c>
      <c r="Q98" s="236">
        <f>'Parcijalni_cjeloviti ispit'!S99</f>
        <v>0</v>
      </c>
      <c r="R98" s="236">
        <f>'Parcijalni_cjeloviti ispit'!T99</f>
        <v>0</v>
      </c>
    </row>
    <row r="99" spans="1:18" x14ac:dyDescent="0.25">
      <c r="A99" s="259">
        <f>'Parcijalni_cjeloviti ispit'!C100</f>
        <v>0</v>
      </c>
      <c r="B99" s="100" t="str">
        <f>'Parcijalni_cjeloviti ispit'!D100</f>
        <v>B</v>
      </c>
      <c r="C99" s="101">
        <f>'Parcijalni_cjeloviti ispit'!E100</f>
        <v>0</v>
      </c>
      <c r="D99" s="257" t="str">
        <f>'Parcijalni_cjeloviti ispit'!F100</f>
        <v>NE</v>
      </c>
      <c r="E99" s="101">
        <f>'Parcijalni_cjeloviti ispit'!G100</f>
        <v>0</v>
      </c>
      <c r="F99" s="257" t="str">
        <f>'Parcijalni_cjeloviti ispit'!H100</f>
        <v>NE</v>
      </c>
      <c r="G99" s="101">
        <f>'Parcijalni_cjeloviti ispit'!I100</f>
        <v>0</v>
      </c>
      <c r="H99" s="257" t="str">
        <f>'Parcijalni_cjeloviti ispit'!J100</f>
        <v>NE</v>
      </c>
      <c r="I99" s="101">
        <f>'Parcijalni_cjeloviti ispit'!K100</f>
        <v>0</v>
      </c>
      <c r="J99" s="257" t="str">
        <f>'Parcijalni_cjeloviti ispit'!L100</f>
        <v>NE</v>
      </c>
      <c r="K99" s="101">
        <f>'Parcijalni_cjeloviti ispit'!M100</f>
        <v>0</v>
      </c>
      <c r="L99" s="257" t="str">
        <f>'Parcijalni_cjeloviti ispit'!N100</f>
        <v>NE</v>
      </c>
      <c r="M99" s="101">
        <f>'Parcijalni_cjeloviti ispit'!O100</f>
        <v>0</v>
      </c>
      <c r="N99" s="257" t="str">
        <f>'Parcijalni_cjeloviti ispit'!P100</f>
        <v>NE</v>
      </c>
      <c r="O99" s="101">
        <f>'Parcijalni_cjeloviti ispit'!Q100</f>
        <v>0</v>
      </c>
      <c r="P99" s="257" t="str">
        <f>'Parcijalni_cjeloviti ispit'!R100</f>
        <v>NE</v>
      </c>
      <c r="Q99" s="235">
        <f>'Parcijalni_cjeloviti ispit'!S100</f>
        <v>0</v>
      </c>
      <c r="R99" s="235" t="str">
        <f>'Parcijalni_cjeloviti ispit'!T100</f>
        <v>NE</v>
      </c>
    </row>
    <row r="100" spans="1:18" ht="15.75" thickBot="1" x14ac:dyDescent="0.3">
      <c r="A100" s="260">
        <f>'Parcijalni_cjeloviti ispit'!C101</f>
        <v>0</v>
      </c>
      <c r="B100" s="102" t="str">
        <f>'Parcijalni_cjeloviti ispit'!D101</f>
        <v>P</v>
      </c>
      <c r="C100" s="103" t="str">
        <f>'Parcijalni_cjeloviti ispit'!E101</f>
        <v/>
      </c>
      <c r="D100" s="258">
        <f>'Parcijalni_cjeloviti ispit'!F101</f>
        <v>0</v>
      </c>
      <c r="E100" s="104" t="str">
        <f>'Parcijalni_cjeloviti ispit'!G101</f>
        <v/>
      </c>
      <c r="F100" s="258">
        <f>'Parcijalni_cjeloviti ispit'!H101</f>
        <v>0</v>
      </c>
      <c r="G100" s="104" t="str">
        <f>'Parcijalni_cjeloviti ispit'!I101</f>
        <v/>
      </c>
      <c r="H100" s="258">
        <f>'Parcijalni_cjeloviti ispit'!J101</f>
        <v>0</v>
      </c>
      <c r="I100" s="104" t="str">
        <f>'Parcijalni_cjeloviti ispit'!K101</f>
        <v/>
      </c>
      <c r="J100" s="258">
        <f>'Parcijalni_cjeloviti ispit'!L101</f>
        <v>0</v>
      </c>
      <c r="K100" s="104" t="str">
        <f>'Parcijalni_cjeloviti ispit'!M101</f>
        <v/>
      </c>
      <c r="L100" s="258">
        <f>'Parcijalni_cjeloviti ispit'!N101</f>
        <v>0</v>
      </c>
      <c r="M100" s="104" t="str">
        <f>'Parcijalni_cjeloviti ispit'!O101</f>
        <v/>
      </c>
      <c r="N100" s="258">
        <f>'Parcijalni_cjeloviti ispit'!P101</f>
        <v>0</v>
      </c>
      <c r="O100" s="104" t="str">
        <f>'Parcijalni_cjeloviti ispit'!Q101</f>
        <v/>
      </c>
      <c r="P100" s="258">
        <f>'Parcijalni_cjeloviti ispit'!R101</f>
        <v>0</v>
      </c>
      <c r="Q100" s="236">
        <f>'Parcijalni_cjeloviti ispit'!S101</f>
        <v>0</v>
      </c>
      <c r="R100" s="236">
        <f>'Parcijalni_cjeloviti ispit'!T101</f>
        <v>0</v>
      </c>
    </row>
    <row r="101" spans="1:18" x14ac:dyDescent="0.25">
      <c r="A101" s="259">
        <f>'Parcijalni_cjeloviti ispit'!C102</f>
        <v>0</v>
      </c>
      <c r="B101" s="100" t="str">
        <f>'Parcijalni_cjeloviti ispit'!D102</f>
        <v>B</v>
      </c>
      <c r="C101" s="101">
        <f>'Parcijalni_cjeloviti ispit'!E102</f>
        <v>0</v>
      </c>
      <c r="D101" s="257" t="str">
        <f>'Parcijalni_cjeloviti ispit'!F102</f>
        <v>NE</v>
      </c>
      <c r="E101" s="101">
        <f>'Parcijalni_cjeloviti ispit'!G102</f>
        <v>0</v>
      </c>
      <c r="F101" s="257" t="str">
        <f>'Parcijalni_cjeloviti ispit'!H102</f>
        <v>NE</v>
      </c>
      <c r="G101" s="101">
        <f>'Parcijalni_cjeloviti ispit'!I102</f>
        <v>0</v>
      </c>
      <c r="H101" s="257" t="str">
        <f>'Parcijalni_cjeloviti ispit'!J102</f>
        <v>NE</v>
      </c>
      <c r="I101" s="101">
        <f>'Parcijalni_cjeloviti ispit'!K102</f>
        <v>0</v>
      </c>
      <c r="J101" s="257" t="str">
        <f>'Parcijalni_cjeloviti ispit'!L102</f>
        <v>NE</v>
      </c>
      <c r="K101" s="101">
        <f>'Parcijalni_cjeloviti ispit'!M102</f>
        <v>0</v>
      </c>
      <c r="L101" s="257" t="str">
        <f>'Parcijalni_cjeloviti ispit'!N102</f>
        <v>NE</v>
      </c>
      <c r="M101" s="101">
        <f>'Parcijalni_cjeloviti ispit'!O102</f>
        <v>0</v>
      </c>
      <c r="N101" s="257" t="str">
        <f>'Parcijalni_cjeloviti ispit'!P102</f>
        <v>NE</v>
      </c>
      <c r="O101" s="101">
        <f>'Parcijalni_cjeloviti ispit'!Q102</f>
        <v>0</v>
      </c>
      <c r="P101" s="257" t="str">
        <f>'Parcijalni_cjeloviti ispit'!R102</f>
        <v>NE</v>
      </c>
      <c r="Q101" s="235">
        <f>'Parcijalni_cjeloviti ispit'!S102</f>
        <v>0</v>
      </c>
      <c r="R101" s="235" t="str">
        <f>'Parcijalni_cjeloviti ispit'!T102</f>
        <v>NE</v>
      </c>
    </row>
    <row r="102" spans="1:18" ht="15.75" thickBot="1" x14ac:dyDescent="0.3">
      <c r="A102" s="260">
        <f>'Parcijalni_cjeloviti ispit'!C103</f>
        <v>0</v>
      </c>
      <c r="B102" s="102" t="str">
        <f>'Parcijalni_cjeloviti ispit'!D103</f>
        <v>P</v>
      </c>
      <c r="C102" s="103" t="str">
        <f>'Parcijalni_cjeloviti ispit'!E103</f>
        <v/>
      </c>
      <c r="D102" s="258">
        <f>'Parcijalni_cjeloviti ispit'!F103</f>
        <v>0</v>
      </c>
      <c r="E102" s="104" t="str">
        <f>'Parcijalni_cjeloviti ispit'!G103</f>
        <v/>
      </c>
      <c r="F102" s="258">
        <f>'Parcijalni_cjeloviti ispit'!H103</f>
        <v>0</v>
      </c>
      <c r="G102" s="104" t="str">
        <f>'Parcijalni_cjeloviti ispit'!I103</f>
        <v/>
      </c>
      <c r="H102" s="258">
        <f>'Parcijalni_cjeloviti ispit'!J103</f>
        <v>0</v>
      </c>
      <c r="I102" s="104" t="str">
        <f>'Parcijalni_cjeloviti ispit'!K103</f>
        <v/>
      </c>
      <c r="J102" s="258">
        <f>'Parcijalni_cjeloviti ispit'!L103</f>
        <v>0</v>
      </c>
      <c r="K102" s="104" t="str">
        <f>'Parcijalni_cjeloviti ispit'!M103</f>
        <v/>
      </c>
      <c r="L102" s="258">
        <f>'Parcijalni_cjeloviti ispit'!N103</f>
        <v>0</v>
      </c>
      <c r="M102" s="104" t="str">
        <f>'Parcijalni_cjeloviti ispit'!O103</f>
        <v/>
      </c>
      <c r="N102" s="258">
        <f>'Parcijalni_cjeloviti ispit'!P103</f>
        <v>0</v>
      </c>
      <c r="O102" s="104" t="str">
        <f>'Parcijalni_cjeloviti ispit'!Q103</f>
        <v/>
      </c>
      <c r="P102" s="258">
        <f>'Parcijalni_cjeloviti ispit'!R103</f>
        <v>0</v>
      </c>
      <c r="Q102" s="236">
        <f>'Parcijalni_cjeloviti ispit'!S103</f>
        <v>0</v>
      </c>
      <c r="R102" s="236">
        <f>'Parcijalni_cjeloviti ispit'!T103</f>
        <v>0</v>
      </c>
    </row>
    <row r="103" spans="1:18" x14ac:dyDescent="0.25">
      <c r="A103" s="259">
        <f>'Parcijalni_cjeloviti ispit'!C104</f>
        <v>0</v>
      </c>
      <c r="B103" s="100" t="str">
        <f>'Parcijalni_cjeloviti ispit'!D104</f>
        <v>B</v>
      </c>
      <c r="C103" s="101">
        <f>'Parcijalni_cjeloviti ispit'!E104</f>
        <v>0</v>
      </c>
      <c r="D103" s="257" t="str">
        <f>'Parcijalni_cjeloviti ispit'!F104</f>
        <v>NE</v>
      </c>
      <c r="E103" s="101">
        <f>'Parcijalni_cjeloviti ispit'!G104</f>
        <v>0</v>
      </c>
      <c r="F103" s="257" t="str">
        <f>'Parcijalni_cjeloviti ispit'!H104</f>
        <v>NE</v>
      </c>
      <c r="G103" s="101">
        <f>'Parcijalni_cjeloviti ispit'!I104</f>
        <v>0</v>
      </c>
      <c r="H103" s="257" t="str">
        <f>'Parcijalni_cjeloviti ispit'!J104</f>
        <v>NE</v>
      </c>
      <c r="I103" s="101">
        <f>'Parcijalni_cjeloviti ispit'!K104</f>
        <v>0</v>
      </c>
      <c r="J103" s="257" t="str">
        <f>'Parcijalni_cjeloviti ispit'!L104</f>
        <v>NE</v>
      </c>
      <c r="K103" s="101">
        <f>'Parcijalni_cjeloviti ispit'!M104</f>
        <v>0</v>
      </c>
      <c r="L103" s="257" t="str">
        <f>'Parcijalni_cjeloviti ispit'!N104</f>
        <v>NE</v>
      </c>
      <c r="M103" s="101">
        <f>'Parcijalni_cjeloviti ispit'!O104</f>
        <v>0</v>
      </c>
      <c r="N103" s="257" t="str">
        <f>'Parcijalni_cjeloviti ispit'!P104</f>
        <v>NE</v>
      </c>
      <c r="O103" s="101">
        <f>'Parcijalni_cjeloviti ispit'!Q104</f>
        <v>0</v>
      </c>
      <c r="P103" s="257" t="str">
        <f>'Parcijalni_cjeloviti ispit'!R104</f>
        <v>NE</v>
      </c>
      <c r="Q103" s="235">
        <f>'Parcijalni_cjeloviti ispit'!S104</f>
        <v>0</v>
      </c>
      <c r="R103" s="235" t="str">
        <f>'Parcijalni_cjeloviti ispit'!T104</f>
        <v>NE</v>
      </c>
    </row>
    <row r="104" spans="1:18" ht="15.75" thickBot="1" x14ac:dyDescent="0.3">
      <c r="A104" s="260">
        <f>'Parcijalni_cjeloviti ispit'!C105</f>
        <v>0</v>
      </c>
      <c r="B104" s="102" t="str">
        <f>'Parcijalni_cjeloviti ispit'!D105</f>
        <v>P</v>
      </c>
      <c r="C104" s="103" t="str">
        <f>'Parcijalni_cjeloviti ispit'!E105</f>
        <v/>
      </c>
      <c r="D104" s="258">
        <f>'Parcijalni_cjeloviti ispit'!F105</f>
        <v>0</v>
      </c>
      <c r="E104" s="104" t="str">
        <f>'Parcijalni_cjeloviti ispit'!G105</f>
        <v/>
      </c>
      <c r="F104" s="258">
        <f>'Parcijalni_cjeloviti ispit'!H105</f>
        <v>0</v>
      </c>
      <c r="G104" s="104" t="str">
        <f>'Parcijalni_cjeloviti ispit'!I105</f>
        <v/>
      </c>
      <c r="H104" s="258">
        <f>'Parcijalni_cjeloviti ispit'!J105</f>
        <v>0</v>
      </c>
      <c r="I104" s="104" t="str">
        <f>'Parcijalni_cjeloviti ispit'!K105</f>
        <v/>
      </c>
      <c r="J104" s="258">
        <f>'Parcijalni_cjeloviti ispit'!L105</f>
        <v>0</v>
      </c>
      <c r="K104" s="104" t="str">
        <f>'Parcijalni_cjeloviti ispit'!M105</f>
        <v/>
      </c>
      <c r="L104" s="258">
        <f>'Parcijalni_cjeloviti ispit'!N105</f>
        <v>0</v>
      </c>
      <c r="M104" s="104" t="str">
        <f>'Parcijalni_cjeloviti ispit'!O105</f>
        <v/>
      </c>
      <c r="N104" s="258">
        <f>'Parcijalni_cjeloviti ispit'!P105</f>
        <v>0</v>
      </c>
      <c r="O104" s="104" t="str">
        <f>'Parcijalni_cjeloviti ispit'!Q105</f>
        <v/>
      </c>
      <c r="P104" s="258">
        <f>'Parcijalni_cjeloviti ispit'!R105</f>
        <v>0</v>
      </c>
      <c r="Q104" s="236">
        <f>'Parcijalni_cjeloviti ispit'!S105</f>
        <v>0</v>
      </c>
      <c r="R104" s="236">
        <f>'Parcijalni_cjeloviti ispit'!T105</f>
        <v>0</v>
      </c>
    </row>
    <row r="105" spans="1:18" x14ac:dyDescent="0.25">
      <c r="A105" s="259">
        <f>'Parcijalni_cjeloviti ispit'!C106</f>
        <v>0</v>
      </c>
      <c r="B105" s="100" t="str">
        <f>'Parcijalni_cjeloviti ispit'!D106</f>
        <v>B</v>
      </c>
      <c r="C105" s="101">
        <f>'Parcijalni_cjeloviti ispit'!E106</f>
        <v>0</v>
      </c>
      <c r="D105" s="257" t="str">
        <f>'Parcijalni_cjeloviti ispit'!F106</f>
        <v>NE</v>
      </c>
      <c r="E105" s="101">
        <f>'Parcijalni_cjeloviti ispit'!G106</f>
        <v>0</v>
      </c>
      <c r="F105" s="257" t="str">
        <f>'Parcijalni_cjeloviti ispit'!H106</f>
        <v>NE</v>
      </c>
      <c r="G105" s="101">
        <f>'Parcijalni_cjeloviti ispit'!I106</f>
        <v>0</v>
      </c>
      <c r="H105" s="257" t="str">
        <f>'Parcijalni_cjeloviti ispit'!J106</f>
        <v>NE</v>
      </c>
      <c r="I105" s="101">
        <f>'Parcijalni_cjeloviti ispit'!K106</f>
        <v>0</v>
      </c>
      <c r="J105" s="257" t="str">
        <f>'Parcijalni_cjeloviti ispit'!L106</f>
        <v>NE</v>
      </c>
      <c r="K105" s="101">
        <f>'Parcijalni_cjeloviti ispit'!M106</f>
        <v>0</v>
      </c>
      <c r="L105" s="257" t="str">
        <f>'Parcijalni_cjeloviti ispit'!N106</f>
        <v>NE</v>
      </c>
      <c r="M105" s="101">
        <f>'Parcijalni_cjeloviti ispit'!O106</f>
        <v>0</v>
      </c>
      <c r="N105" s="257" t="str">
        <f>'Parcijalni_cjeloviti ispit'!P106</f>
        <v>NE</v>
      </c>
      <c r="O105" s="101">
        <f>'Parcijalni_cjeloviti ispit'!Q106</f>
        <v>0</v>
      </c>
      <c r="P105" s="257" t="str">
        <f>'Parcijalni_cjeloviti ispit'!R106</f>
        <v>NE</v>
      </c>
      <c r="Q105" s="235">
        <f>'Parcijalni_cjeloviti ispit'!S106</f>
        <v>0</v>
      </c>
      <c r="R105" s="235" t="str">
        <f>'Parcijalni_cjeloviti ispit'!T106</f>
        <v>NE</v>
      </c>
    </row>
    <row r="106" spans="1:18" ht="15.75" thickBot="1" x14ac:dyDescent="0.3">
      <c r="A106" s="260">
        <f>'Parcijalni_cjeloviti ispit'!C107</f>
        <v>0</v>
      </c>
      <c r="B106" s="102" t="str">
        <f>'Parcijalni_cjeloviti ispit'!D107</f>
        <v>P</v>
      </c>
      <c r="C106" s="103" t="str">
        <f>'Parcijalni_cjeloviti ispit'!E107</f>
        <v/>
      </c>
      <c r="D106" s="258">
        <f>'Parcijalni_cjeloviti ispit'!F107</f>
        <v>0</v>
      </c>
      <c r="E106" s="104" t="str">
        <f>'Parcijalni_cjeloviti ispit'!G107</f>
        <v/>
      </c>
      <c r="F106" s="258">
        <f>'Parcijalni_cjeloviti ispit'!H107</f>
        <v>0</v>
      </c>
      <c r="G106" s="104" t="str">
        <f>'Parcijalni_cjeloviti ispit'!I107</f>
        <v/>
      </c>
      <c r="H106" s="258">
        <f>'Parcijalni_cjeloviti ispit'!J107</f>
        <v>0</v>
      </c>
      <c r="I106" s="104" t="str">
        <f>'Parcijalni_cjeloviti ispit'!K107</f>
        <v/>
      </c>
      <c r="J106" s="258">
        <f>'Parcijalni_cjeloviti ispit'!L107</f>
        <v>0</v>
      </c>
      <c r="K106" s="104" t="str">
        <f>'Parcijalni_cjeloviti ispit'!M107</f>
        <v/>
      </c>
      <c r="L106" s="258">
        <f>'Parcijalni_cjeloviti ispit'!N107</f>
        <v>0</v>
      </c>
      <c r="M106" s="104" t="str">
        <f>'Parcijalni_cjeloviti ispit'!O107</f>
        <v/>
      </c>
      <c r="N106" s="258">
        <f>'Parcijalni_cjeloviti ispit'!P107</f>
        <v>0</v>
      </c>
      <c r="O106" s="104" t="str">
        <f>'Parcijalni_cjeloviti ispit'!Q107</f>
        <v/>
      </c>
      <c r="P106" s="258">
        <f>'Parcijalni_cjeloviti ispit'!R107</f>
        <v>0</v>
      </c>
      <c r="Q106" s="236">
        <f>'Parcijalni_cjeloviti ispit'!S107</f>
        <v>0</v>
      </c>
      <c r="R106" s="236">
        <f>'Parcijalni_cjeloviti ispit'!T107</f>
        <v>0</v>
      </c>
    </row>
    <row r="107" spans="1:18" x14ac:dyDescent="0.25">
      <c r="A107" s="259">
        <f>'Parcijalni_cjeloviti ispit'!C108</f>
        <v>0</v>
      </c>
      <c r="B107" s="100" t="str">
        <f>'Parcijalni_cjeloviti ispit'!D108</f>
        <v>B</v>
      </c>
      <c r="C107" s="101">
        <f>'Parcijalni_cjeloviti ispit'!E108</f>
        <v>0</v>
      </c>
      <c r="D107" s="257" t="str">
        <f>'Parcijalni_cjeloviti ispit'!F108</f>
        <v>NE</v>
      </c>
      <c r="E107" s="101">
        <f>'Parcijalni_cjeloviti ispit'!G108</f>
        <v>0</v>
      </c>
      <c r="F107" s="257" t="str">
        <f>'Parcijalni_cjeloviti ispit'!H108</f>
        <v>NE</v>
      </c>
      <c r="G107" s="101">
        <f>'Parcijalni_cjeloviti ispit'!I108</f>
        <v>0</v>
      </c>
      <c r="H107" s="257" t="str">
        <f>'Parcijalni_cjeloviti ispit'!J108</f>
        <v>NE</v>
      </c>
      <c r="I107" s="101">
        <f>'Parcijalni_cjeloviti ispit'!K108</f>
        <v>0</v>
      </c>
      <c r="J107" s="257" t="str">
        <f>'Parcijalni_cjeloviti ispit'!L108</f>
        <v>NE</v>
      </c>
      <c r="K107" s="101">
        <f>'Parcijalni_cjeloviti ispit'!M108</f>
        <v>0</v>
      </c>
      <c r="L107" s="257" t="str">
        <f>'Parcijalni_cjeloviti ispit'!N108</f>
        <v>NE</v>
      </c>
      <c r="M107" s="101">
        <f>'Parcijalni_cjeloviti ispit'!O108</f>
        <v>0</v>
      </c>
      <c r="N107" s="257" t="str">
        <f>'Parcijalni_cjeloviti ispit'!P108</f>
        <v>NE</v>
      </c>
      <c r="O107" s="101">
        <f>'Parcijalni_cjeloviti ispit'!Q108</f>
        <v>0</v>
      </c>
      <c r="P107" s="257" t="str">
        <f>'Parcijalni_cjeloviti ispit'!R108</f>
        <v>NE</v>
      </c>
      <c r="Q107" s="235">
        <f>'Parcijalni_cjeloviti ispit'!S108</f>
        <v>0</v>
      </c>
      <c r="R107" s="235" t="str">
        <f>'Parcijalni_cjeloviti ispit'!T108</f>
        <v>NE</v>
      </c>
    </row>
    <row r="108" spans="1:18" ht="15.75" thickBot="1" x14ac:dyDescent="0.3">
      <c r="A108" s="260">
        <f>'Parcijalni_cjeloviti ispit'!C109</f>
        <v>0</v>
      </c>
      <c r="B108" s="102" t="str">
        <f>'Parcijalni_cjeloviti ispit'!D109</f>
        <v>P</v>
      </c>
      <c r="C108" s="103" t="str">
        <f>'Parcijalni_cjeloviti ispit'!E109</f>
        <v/>
      </c>
      <c r="D108" s="258">
        <f>'Parcijalni_cjeloviti ispit'!F109</f>
        <v>0</v>
      </c>
      <c r="E108" s="104" t="str">
        <f>'Parcijalni_cjeloviti ispit'!G109</f>
        <v/>
      </c>
      <c r="F108" s="258">
        <f>'Parcijalni_cjeloviti ispit'!H109</f>
        <v>0</v>
      </c>
      <c r="G108" s="104" t="str">
        <f>'Parcijalni_cjeloviti ispit'!I109</f>
        <v/>
      </c>
      <c r="H108" s="258">
        <f>'Parcijalni_cjeloviti ispit'!J109</f>
        <v>0</v>
      </c>
      <c r="I108" s="104" t="str">
        <f>'Parcijalni_cjeloviti ispit'!K109</f>
        <v/>
      </c>
      <c r="J108" s="258">
        <f>'Parcijalni_cjeloviti ispit'!L109</f>
        <v>0</v>
      </c>
      <c r="K108" s="104" t="str">
        <f>'Parcijalni_cjeloviti ispit'!M109</f>
        <v/>
      </c>
      <c r="L108" s="258">
        <f>'Parcijalni_cjeloviti ispit'!N109</f>
        <v>0</v>
      </c>
      <c r="M108" s="104" t="str">
        <f>'Parcijalni_cjeloviti ispit'!O109</f>
        <v/>
      </c>
      <c r="N108" s="258">
        <f>'Parcijalni_cjeloviti ispit'!P109</f>
        <v>0</v>
      </c>
      <c r="O108" s="104" t="str">
        <f>'Parcijalni_cjeloviti ispit'!Q109</f>
        <v/>
      </c>
      <c r="P108" s="258">
        <f>'Parcijalni_cjeloviti ispit'!R109</f>
        <v>0</v>
      </c>
      <c r="Q108" s="236">
        <f>'Parcijalni_cjeloviti ispit'!S109</f>
        <v>0</v>
      </c>
      <c r="R108" s="236">
        <f>'Parcijalni_cjeloviti ispit'!T109</f>
        <v>0</v>
      </c>
    </row>
    <row r="109" spans="1:18" x14ac:dyDescent="0.25">
      <c r="A109" s="259">
        <f>'Parcijalni_cjeloviti ispit'!C110</f>
        <v>0</v>
      </c>
      <c r="B109" s="100" t="str">
        <f>'Parcijalni_cjeloviti ispit'!D110</f>
        <v>B</v>
      </c>
      <c r="C109" s="101">
        <f>'Parcijalni_cjeloviti ispit'!E110</f>
        <v>0</v>
      </c>
      <c r="D109" s="257" t="str">
        <f>'Parcijalni_cjeloviti ispit'!F110</f>
        <v>NE</v>
      </c>
      <c r="E109" s="101">
        <f>'Parcijalni_cjeloviti ispit'!G110</f>
        <v>0</v>
      </c>
      <c r="F109" s="257" t="str">
        <f>'Parcijalni_cjeloviti ispit'!H110</f>
        <v>NE</v>
      </c>
      <c r="G109" s="101">
        <f>'Parcijalni_cjeloviti ispit'!I110</f>
        <v>0</v>
      </c>
      <c r="H109" s="257" t="str">
        <f>'Parcijalni_cjeloviti ispit'!J110</f>
        <v>NE</v>
      </c>
      <c r="I109" s="101">
        <f>'Parcijalni_cjeloviti ispit'!K110</f>
        <v>0</v>
      </c>
      <c r="J109" s="257" t="str">
        <f>'Parcijalni_cjeloviti ispit'!L110</f>
        <v>NE</v>
      </c>
      <c r="K109" s="101">
        <f>'Parcijalni_cjeloviti ispit'!M110</f>
        <v>0</v>
      </c>
      <c r="L109" s="257" t="str">
        <f>'Parcijalni_cjeloviti ispit'!N110</f>
        <v>NE</v>
      </c>
      <c r="M109" s="101">
        <f>'Parcijalni_cjeloviti ispit'!O110</f>
        <v>0</v>
      </c>
      <c r="N109" s="257" t="str">
        <f>'Parcijalni_cjeloviti ispit'!P110</f>
        <v>NE</v>
      </c>
      <c r="O109" s="101">
        <f>'Parcijalni_cjeloviti ispit'!Q110</f>
        <v>0</v>
      </c>
      <c r="P109" s="257" t="str">
        <f>'Parcijalni_cjeloviti ispit'!R110</f>
        <v>NE</v>
      </c>
      <c r="Q109" s="235">
        <f>'Parcijalni_cjeloviti ispit'!S110</f>
        <v>0</v>
      </c>
      <c r="R109" s="235" t="str">
        <f>'Parcijalni_cjeloviti ispit'!T110</f>
        <v>NE</v>
      </c>
    </row>
    <row r="110" spans="1:18" ht="15.75" thickBot="1" x14ac:dyDescent="0.3">
      <c r="A110" s="260">
        <f>'Parcijalni_cjeloviti ispit'!C111</f>
        <v>0</v>
      </c>
      <c r="B110" s="102" t="str">
        <f>'Parcijalni_cjeloviti ispit'!D111</f>
        <v>P</v>
      </c>
      <c r="C110" s="103" t="str">
        <f>'Parcijalni_cjeloviti ispit'!E111</f>
        <v/>
      </c>
      <c r="D110" s="258">
        <f>'Parcijalni_cjeloviti ispit'!F111</f>
        <v>0</v>
      </c>
      <c r="E110" s="104" t="str">
        <f>'Parcijalni_cjeloviti ispit'!G111</f>
        <v/>
      </c>
      <c r="F110" s="258">
        <f>'Parcijalni_cjeloviti ispit'!H111</f>
        <v>0</v>
      </c>
      <c r="G110" s="104" t="str">
        <f>'Parcijalni_cjeloviti ispit'!I111</f>
        <v/>
      </c>
      <c r="H110" s="258">
        <f>'Parcijalni_cjeloviti ispit'!J111</f>
        <v>0</v>
      </c>
      <c r="I110" s="104" t="str">
        <f>'Parcijalni_cjeloviti ispit'!K111</f>
        <v/>
      </c>
      <c r="J110" s="258">
        <f>'Parcijalni_cjeloviti ispit'!L111</f>
        <v>0</v>
      </c>
      <c r="K110" s="104" t="str">
        <f>'Parcijalni_cjeloviti ispit'!M111</f>
        <v/>
      </c>
      <c r="L110" s="258">
        <f>'Parcijalni_cjeloviti ispit'!N111</f>
        <v>0</v>
      </c>
      <c r="M110" s="104" t="str">
        <f>'Parcijalni_cjeloviti ispit'!O111</f>
        <v/>
      </c>
      <c r="N110" s="258">
        <f>'Parcijalni_cjeloviti ispit'!P111</f>
        <v>0</v>
      </c>
      <c r="O110" s="104" t="str">
        <f>'Parcijalni_cjeloviti ispit'!Q111</f>
        <v/>
      </c>
      <c r="P110" s="258">
        <f>'Parcijalni_cjeloviti ispit'!R111</f>
        <v>0</v>
      </c>
      <c r="Q110" s="236">
        <f>'Parcijalni_cjeloviti ispit'!S111</f>
        <v>0</v>
      </c>
      <c r="R110" s="236">
        <f>'Parcijalni_cjeloviti ispit'!T111</f>
        <v>0</v>
      </c>
    </row>
    <row r="111" spans="1:18" x14ac:dyDescent="0.25">
      <c r="A111" s="259">
        <f>'Parcijalni_cjeloviti ispit'!C112</f>
        <v>0</v>
      </c>
      <c r="B111" s="100" t="str">
        <f>'Parcijalni_cjeloviti ispit'!D112</f>
        <v>B</v>
      </c>
      <c r="C111" s="101">
        <f>'Parcijalni_cjeloviti ispit'!E112</f>
        <v>0</v>
      </c>
      <c r="D111" s="257" t="str">
        <f>'Parcijalni_cjeloviti ispit'!F112</f>
        <v>NE</v>
      </c>
      <c r="E111" s="101">
        <f>'Parcijalni_cjeloviti ispit'!G112</f>
        <v>0</v>
      </c>
      <c r="F111" s="257" t="str">
        <f>'Parcijalni_cjeloviti ispit'!H112</f>
        <v>NE</v>
      </c>
      <c r="G111" s="101">
        <f>'Parcijalni_cjeloviti ispit'!I112</f>
        <v>0</v>
      </c>
      <c r="H111" s="257" t="str">
        <f>'Parcijalni_cjeloviti ispit'!J112</f>
        <v>NE</v>
      </c>
      <c r="I111" s="101">
        <f>'Parcijalni_cjeloviti ispit'!K112</f>
        <v>0</v>
      </c>
      <c r="J111" s="257" t="str">
        <f>'Parcijalni_cjeloviti ispit'!L112</f>
        <v>NE</v>
      </c>
      <c r="K111" s="101">
        <f>'Parcijalni_cjeloviti ispit'!M112</f>
        <v>0</v>
      </c>
      <c r="L111" s="257" t="str">
        <f>'Parcijalni_cjeloviti ispit'!N112</f>
        <v>NE</v>
      </c>
      <c r="M111" s="101">
        <f>'Parcijalni_cjeloviti ispit'!O112</f>
        <v>0</v>
      </c>
      <c r="N111" s="257" t="str">
        <f>'Parcijalni_cjeloviti ispit'!P112</f>
        <v>NE</v>
      </c>
      <c r="O111" s="101">
        <f>'Parcijalni_cjeloviti ispit'!Q112</f>
        <v>0</v>
      </c>
      <c r="P111" s="257" t="str">
        <f>'Parcijalni_cjeloviti ispit'!R112</f>
        <v>NE</v>
      </c>
      <c r="Q111" s="235">
        <f>'Parcijalni_cjeloviti ispit'!S112</f>
        <v>0</v>
      </c>
      <c r="R111" s="235" t="str">
        <f>'Parcijalni_cjeloviti ispit'!T112</f>
        <v>NE</v>
      </c>
    </row>
    <row r="112" spans="1:18" ht="15.75" thickBot="1" x14ac:dyDescent="0.3">
      <c r="A112" s="260">
        <f>'Parcijalni_cjeloviti ispit'!C113</f>
        <v>0</v>
      </c>
      <c r="B112" s="102" t="str">
        <f>'Parcijalni_cjeloviti ispit'!D113</f>
        <v>P</v>
      </c>
      <c r="C112" s="103" t="str">
        <f>'Parcijalni_cjeloviti ispit'!E113</f>
        <v/>
      </c>
      <c r="D112" s="258">
        <f>'Parcijalni_cjeloviti ispit'!F113</f>
        <v>0</v>
      </c>
      <c r="E112" s="104" t="str">
        <f>'Parcijalni_cjeloviti ispit'!G113</f>
        <v/>
      </c>
      <c r="F112" s="258">
        <f>'Parcijalni_cjeloviti ispit'!H113</f>
        <v>0</v>
      </c>
      <c r="G112" s="104" t="str">
        <f>'Parcijalni_cjeloviti ispit'!I113</f>
        <v/>
      </c>
      <c r="H112" s="258">
        <f>'Parcijalni_cjeloviti ispit'!J113</f>
        <v>0</v>
      </c>
      <c r="I112" s="104" t="str">
        <f>'Parcijalni_cjeloviti ispit'!K113</f>
        <v/>
      </c>
      <c r="J112" s="258">
        <f>'Parcijalni_cjeloviti ispit'!L113</f>
        <v>0</v>
      </c>
      <c r="K112" s="104" t="str">
        <f>'Parcijalni_cjeloviti ispit'!M113</f>
        <v/>
      </c>
      <c r="L112" s="258">
        <f>'Parcijalni_cjeloviti ispit'!N113</f>
        <v>0</v>
      </c>
      <c r="M112" s="104" t="str">
        <f>'Parcijalni_cjeloviti ispit'!O113</f>
        <v/>
      </c>
      <c r="N112" s="258">
        <f>'Parcijalni_cjeloviti ispit'!P113</f>
        <v>0</v>
      </c>
      <c r="O112" s="104" t="str">
        <f>'Parcijalni_cjeloviti ispit'!Q113</f>
        <v/>
      </c>
      <c r="P112" s="258">
        <f>'Parcijalni_cjeloviti ispit'!R113</f>
        <v>0</v>
      </c>
      <c r="Q112" s="236">
        <f>'Parcijalni_cjeloviti ispit'!S113</f>
        <v>0</v>
      </c>
      <c r="R112" s="236">
        <f>'Parcijalni_cjeloviti ispit'!T113</f>
        <v>0</v>
      </c>
    </row>
    <row r="113" spans="1:18" x14ac:dyDescent="0.25">
      <c r="A113" s="259">
        <f>'Parcijalni_cjeloviti ispit'!C114</f>
        <v>0</v>
      </c>
      <c r="B113" s="100" t="str">
        <f>'Parcijalni_cjeloviti ispit'!D114</f>
        <v>B</v>
      </c>
      <c r="C113" s="101">
        <f>'Parcijalni_cjeloviti ispit'!E114</f>
        <v>0</v>
      </c>
      <c r="D113" s="257" t="str">
        <f>'Parcijalni_cjeloviti ispit'!F114</f>
        <v>NE</v>
      </c>
      <c r="E113" s="101">
        <f>'Parcijalni_cjeloviti ispit'!G114</f>
        <v>0</v>
      </c>
      <c r="F113" s="257" t="str">
        <f>'Parcijalni_cjeloviti ispit'!H114</f>
        <v>NE</v>
      </c>
      <c r="G113" s="101">
        <f>'Parcijalni_cjeloviti ispit'!I114</f>
        <v>0</v>
      </c>
      <c r="H113" s="257" t="str">
        <f>'Parcijalni_cjeloviti ispit'!J114</f>
        <v>NE</v>
      </c>
      <c r="I113" s="101">
        <f>'Parcijalni_cjeloviti ispit'!K114</f>
        <v>0</v>
      </c>
      <c r="J113" s="257" t="str">
        <f>'Parcijalni_cjeloviti ispit'!L114</f>
        <v>NE</v>
      </c>
      <c r="K113" s="101">
        <f>'Parcijalni_cjeloviti ispit'!M114</f>
        <v>0</v>
      </c>
      <c r="L113" s="257" t="str">
        <f>'Parcijalni_cjeloviti ispit'!N114</f>
        <v>NE</v>
      </c>
      <c r="M113" s="101">
        <f>'Parcijalni_cjeloviti ispit'!O114</f>
        <v>0</v>
      </c>
      <c r="N113" s="257" t="str">
        <f>'Parcijalni_cjeloviti ispit'!P114</f>
        <v>NE</v>
      </c>
      <c r="O113" s="101">
        <f>'Parcijalni_cjeloviti ispit'!Q114</f>
        <v>0</v>
      </c>
      <c r="P113" s="257" t="str">
        <f>'Parcijalni_cjeloviti ispit'!R114</f>
        <v>NE</v>
      </c>
      <c r="Q113" s="235">
        <f>'Parcijalni_cjeloviti ispit'!S114</f>
        <v>0</v>
      </c>
      <c r="R113" s="235" t="str">
        <f>'Parcijalni_cjeloviti ispit'!T114</f>
        <v>NE</v>
      </c>
    </row>
    <row r="114" spans="1:18" ht="15.75" thickBot="1" x14ac:dyDescent="0.3">
      <c r="A114" s="260">
        <f>'Parcijalni_cjeloviti ispit'!C115</f>
        <v>0</v>
      </c>
      <c r="B114" s="102" t="str">
        <f>'Parcijalni_cjeloviti ispit'!D115</f>
        <v>P</v>
      </c>
      <c r="C114" s="103" t="str">
        <f>'Parcijalni_cjeloviti ispit'!E115</f>
        <v/>
      </c>
      <c r="D114" s="258">
        <f>'Parcijalni_cjeloviti ispit'!F115</f>
        <v>0</v>
      </c>
      <c r="E114" s="104" t="str">
        <f>'Parcijalni_cjeloviti ispit'!G115</f>
        <v/>
      </c>
      <c r="F114" s="258">
        <f>'Parcijalni_cjeloviti ispit'!H115</f>
        <v>0</v>
      </c>
      <c r="G114" s="104" t="str">
        <f>'Parcijalni_cjeloviti ispit'!I115</f>
        <v/>
      </c>
      <c r="H114" s="258">
        <f>'Parcijalni_cjeloviti ispit'!J115</f>
        <v>0</v>
      </c>
      <c r="I114" s="104" t="str">
        <f>'Parcijalni_cjeloviti ispit'!K115</f>
        <v/>
      </c>
      <c r="J114" s="258">
        <f>'Parcijalni_cjeloviti ispit'!L115</f>
        <v>0</v>
      </c>
      <c r="K114" s="104" t="str">
        <f>'Parcijalni_cjeloviti ispit'!M115</f>
        <v/>
      </c>
      <c r="L114" s="258">
        <f>'Parcijalni_cjeloviti ispit'!N115</f>
        <v>0</v>
      </c>
      <c r="M114" s="104" t="str">
        <f>'Parcijalni_cjeloviti ispit'!O115</f>
        <v/>
      </c>
      <c r="N114" s="258">
        <f>'Parcijalni_cjeloviti ispit'!P115</f>
        <v>0</v>
      </c>
      <c r="O114" s="104" t="str">
        <f>'Parcijalni_cjeloviti ispit'!Q115</f>
        <v/>
      </c>
      <c r="P114" s="258">
        <f>'Parcijalni_cjeloviti ispit'!R115</f>
        <v>0</v>
      </c>
      <c r="Q114" s="236">
        <f>'Parcijalni_cjeloviti ispit'!S115</f>
        <v>0</v>
      </c>
      <c r="R114" s="236">
        <f>'Parcijalni_cjeloviti ispit'!T115</f>
        <v>0</v>
      </c>
    </row>
    <row r="115" spans="1:18" x14ac:dyDescent="0.25">
      <c r="A115" s="259">
        <f>'Parcijalni_cjeloviti ispit'!C116</f>
        <v>0</v>
      </c>
      <c r="B115" s="100" t="str">
        <f>'Parcijalni_cjeloviti ispit'!D116</f>
        <v>B</v>
      </c>
      <c r="C115" s="101">
        <f>'Parcijalni_cjeloviti ispit'!E116</f>
        <v>0</v>
      </c>
      <c r="D115" s="257" t="str">
        <f>'Parcijalni_cjeloviti ispit'!F116</f>
        <v>NE</v>
      </c>
      <c r="E115" s="101">
        <f>'Parcijalni_cjeloviti ispit'!G116</f>
        <v>0</v>
      </c>
      <c r="F115" s="257" t="str">
        <f>'Parcijalni_cjeloviti ispit'!H116</f>
        <v>NE</v>
      </c>
      <c r="G115" s="101">
        <f>'Parcijalni_cjeloviti ispit'!I116</f>
        <v>0</v>
      </c>
      <c r="H115" s="257" t="str">
        <f>'Parcijalni_cjeloviti ispit'!J116</f>
        <v>NE</v>
      </c>
      <c r="I115" s="101">
        <f>'Parcijalni_cjeloviti ispit'!K116</f>
        <v>0</v>
      </c>
      <c r="J115" s="257" t="str">
        <f>'Parcijalni_cjeloviti ispit'!L116</f>
        <v>NE</v>
      </c>
      <c r="K115" s="101">
        <f>'Parcijalni_cjeloviti ispit'!M116</f>
        <v>0</v>
      </c>
      <c r="L115" s="257" t="str">
        <f>'Parcijalni_cjeloviti ispit'!N116</f>
        <v>NE</v>
      </c>
      <c r="M115" s="101">
        <f>'Parcijalni_cjeloviti ispit'!O116</f>
        <v>0</v>
      </c>
      <c r="N115" s="257" t="str">
        <f>'Parcijalni_cjeloviti ispit'!P116</f>
        <v>NE</v>
      </c>
      <c r="O115" s="101">
        <f>'Parcijalni_cjeloviti ispit'!Q116</f>
        <v>0</v>
      </c>
      <c r="P115" s="257" t="str">
        <f>'Parcijalni_cjeloviti ispit'!R116</f>
        <v>NE</v>
      </c>
      <c r="Q115" s="235">
        <f>'Parcijalni_cjeloviti ispit'!S116</f>
        <v>0</v>
      </c>
      <c r="R115" s="235" t="str">
        <f>'Parcijalni_cjeloviti ispit'!T116</f>
        <v>NE</v>
      </c>
    </row>
    <row r="116" spans="1:18" ht="15.75" thickBot="1" x14ac:dyDescent="0.3">
      <c r="A116" s="260">
        <f>'Parcijalni_cjeloviti ispit'!C117</f>
        <v>0</v>
      </c>
      <c r="B116" s="102" t="str">
        <f>'Parcijalni_cjeloviti ispit'!D117</f>
        <v>P</v>
      </c>
      <c r="C116" s="103" t="str">
        <f>'Parcijalni_cjeloviti ispit'!E117</f>
        <v/>
      </c>
      <c r="D116" s="258">
        <f>'Parcijalni_cjeloviti ispit'!F117</f>
        <v>0</v>
      </c>
      <c r="E116" s="104" t="str">
        <f>'Parcijalni_cjeloviti ispit'!G117</f>
        <v/>
      </c>
      <c r="F116" s="258">
        <f>'Parcijalni_cjeloviti ispit'!H117</f>
        <v>0</v>
      </c>
      <c r="G116" s="104" t="str">
        <f>'Parcijalni_cjeloviti ispit'!I117</f>
        <v/>
      </c>
      <c r="H116" s="258">
        <f>'Parcijalni_cjeloviti ispit'!J117</f>
        <v>0</v>
      </c>
      <c r="I116" s="104" t="str">
        <f>'Parcijalni_cjeloviti ispit'!K117</f>
        <v/>
      </c>
      <c r="J116" s="258">
        <f>'Parcijalni_cjeloviti ispit'!L117</f>
        <v>0</v>
      </c>
      <c r="K116" s="104" t="str">
        <f>'Parcijalni_cjeloviti ispit'!M117</f>
        <v/>
      </c>
      <c r="L116" s="258">
        <f>'Parcijalni_cjeloviti ispit'!N117</f>
        <v>0</v>
      </c>
      <c r="M116" s="104" t="str">
        <f>'Parcijalni_cjeloviti ispit'!O117</f>
        <v/>
      </c>
      <c r="N116" s="258">
        <f>'Parcijalni_cjeloviti ispit'!P117</f>
        <v>0</v>
      </c>
      <c r="O116" s="104" t="str">
        <f>'Parcijalni_cjeloviti ispit'!Q117</f>
        <v/>
      </c>
      <c r="P116" s="258">
        <f>'Parcijalni_cjeloviti ispit'!R117</f>
        <v>0</v>
      </c>
      <c r="Q116" s="236">
        <f>'Parcijalni_cjeloviti ispit'!S117</f>
        <v>0</v>
      </c>
      <c r="R116" s="236">
        <f>'Parcijalni_cjeloviti ispit'!T117</f>
        <v>0</v>
      </c>
    </row>
    <row r="117" spans="1:18" x14ac:dyDescent="0.25">
      <c r="A117" s="259">
        <f>'Parcijalni_cjeloviti ispit'!C118</f>
        <v>0</v>
      </c>
      <c r="B117" s="100" t="str">
        <f>'Parcijalni_cjeloviti ispit'!D118</f>
        <v>B</v>
      </c>
      <c r="C117" s="101">
        <f>'Parcijalni_cjeloviti ispit'!E118</f>
        <v>0</v>
      </c>
      <c r="D117" s="257" t="str">
        <f>'Parcijalni_cjeloviti ispit'!F118</f>
        <v>NE</v>
      </c>
      <c r="E117" s="101">
        <f>'Parcijalni_cjeloviti ispit'!G118</f>
        <v>0</v>
      </c>
      <c r="F117" s="257" t="str">
        <f>'Parcijalni_cjeloviti ispit'!H118</f>
        <v>NE</v>
      </c>
      <c r="G117" s="101">
        <f>'Parcijalni_cjeloviti ispit'!I118</f>
        <v>0</v>
      </c>
      <c r="H117" s="257" t="str">
        <f>'Parcijalni_cjeloviti ispit'!J118</f>
        <v>NE</v>
      </c>
      <c r="I117" s="101">
        <f>'Parcijalni_cjeloviti ispit'!K118</f>
        <v>0</v>
      </c>
      <c r="J117" s="257" t="str">
        <f>'Parcijalni_cjeloviti ispit'!L118</f>
        <v>NE</v>
      </c>
      <c r="K117" s="101">
        <f>'Parcijalni_cjeloviti ispit'!M118</f>
        <v>0</v>
      </c>
      <c r="L117" s="257" t="str">
        <f>'Parcijalni_cjeloviti ispit'!N118</f>
        <v>NE</v>
      </c>
      <c r="M117" s="101">
        <f>'Parcijalni_cjeloviti ispit'!O118</f>
        <v>0</v>
      </c>
      <c r="N117" s="257" t="str">
        <f>'Parcijalni_cjeloviti ispit'!P118</f>
        <v>NE</v>
      </c>
      <c r="O117" s="101">
        <f>'Parcijalni_cjeloviti ispit'!Q118</f>
        <v>0</v>
      </c>
      <c r="P117" s="257" t="str">
        <f>'Parcijalni_cjeloviti ispit'!R118</f>
        <v>NE</v>
      </c>
      <c r="Q117" s="235">
        <f>'Parcijalni_cjeloviti ispit'!S118</f>
        <v>0</v>
      </c>
      <c r="R117" s="235" t="str">
        <f>'Parcijalni_cjeloviti ispit'!T118</f>
        <v>NE</v>
      </c>
    </row>
    <row r="118" spans="1:18" ht="15.75" thickBot="1" x14ac:dyDescent="0.3">
      <c r="A118" s="260">
        <f>'Parcijalni_cjeloviti ispit'!C119</f>
        <v>0</v>
      </c>
      <c r="B118" s="102" t="str">
        <f>'Parcijalni_cjeloviti ispit'!D119</f>
        <v>P</v>
      </c>
      <c r="C118" s="103" t="str">
        <f>'Parcijalni_cjeloviti ispit'!E119</f>
        <v/>
      </c>
      <c r="D118" s="258">
        <f>'Parcijalni_cjeloviti ispit'!F119</f>
        <v>0</v>
      </c>
      <c r="E118" s="104" t="str">
        <f>'Parcijalni_cjeloviti ispit'!G119</f>
        <v/>
      </c>
      <c r="F118" s="258">
        <f>'Parcijalni_cjeloviti ispit'!H119</f>
        <v>0</v>
      </c>
      <c r="G118" s="104" t="str">
        <f>'Parcijalni_cjeloviti ispit'!I119</f>
        <v/>
      </c>
      <c r="H118" s="258">
        <f>'Parcijalni_cjeloviti ispit'!J119</f>
        <v>0</v>
      </c>
      <c r="I118" s="104" t="str">
        <f>'Parcijalni_cjeloviti ispit'!K119</f>
        <v/>
      </c>
      <c r="J118" s="258">
        <f>'Parcijalni_cjeloviti ispit'!L119</f>
        <v>0</v>
      </c>
      <c r="K118" s="104" t="str">
        <f>'Parcijalni_cjeloviti ispit'!M119</f>
        <v/>
      </c>
      <c r="L118" s="258">
        <f>'Parcijalni_cjeloviti ispit'!N119</f>
        <v>0</v>
      </c>
      <c r="M118" s="104" t="str">
        <f>'Parcijalni_cjeloviti ispit'!O119</f>
        <v/>
      </c>
      <c r="N118" s="258">
        <f>'Parcijalni_cjeloviti ispit'!P119</f>
        <v>0</v>
      </c>
      <c r="O118" s="104" t="str">
        <f>'Parcijalni_cjeloviti ispit'!Q119</f>
        <v/>
      </c>
      <c r="P118" s="258">
        <f>'Parcijalni_cjeloviti ispit'!R119</f>
        <v>0</v>
      </c>
      <c r="Q118" s="236">
        <f>'Parcijalni_cjeloviti ispit'!S119</f>
        <v>0</v>
      </c>
      <c r="R118" s="236">
        <f>'Parcijalni_cjeloviti ispit'!T119</f>
        <v>0</v>
      </c>
    </row>
    <row r="119" spans="1:18" x14ac:dyDescent="0.25">
      <c r="A119" s="259">
        <f>'Parcijalni_cjeloviti ispit'!C120</f>
        <v>0</v>
      </c>
      <c r="B119" s="100" t="str">
        <f>'Parcijalni_cjeloviti ispit'!D120</f>
        <v>B</v>
      </c>
      <c r="C119" s="101">
        <f>'Parcijalni_cjeloviti ispit'!E120</f>
        <v>0</v>
      </c>
      <c r="D119" s="257" t="str">
        <f>'Parcijalni_cjeloviti ispit'!F120</f>
        <v>NE</v>
      </c>
      <c r="E119" s="101">
        <f>'Parcijalni_cjeloviti ispit'!G120</f>
        <v>0</v>
      </c>
      <c r="F119" s="257" t="str">
        <f>'Parcijalni_cjeloviti ispit'!H120</f>
        <v>NE</v>
      </c>
      <c r="G119" s="101">
        <f>'Parcijalni_cjeloviti ispit'!I120</f>
        <v>0</v>
      </c>
      <c r="H119" s="257" t="str">
        <f>'Parcijalni_cjeloviti ispit'!J120</f>
        <v>NE</v>
      </c>
      <c r="I119" s="101">
        <f>'Parcijalni_cjeloviti ispit'!K120</f>
        <v>0</v>
      </c>
      <c r="J119" s="257" t="str">
        <f>'Parcijalni_cjeloviti ispit'!L120</f>
        <v>NE</v>
      </c>
      <c r="K119" s="101">
        <f>'Parcijalni_cjeloviti ispit'!M120</f>
        <v>0</v>
      </c>
      <c r="L119" s="257" t="str">
        <f>'Parcijalni_cjeloviti ispit'!N120</f>
        <v>NE</v>
      </c>
      <c r="M119" s="101">
        <f>'Parcijalni_cjeloviti ispit'!O120</f>
        <v>0</v>
      </c>
      <c r="N119" s="257" t="str">
        <f>'Parcijalni_cjeloviti ispit'!P120</f>
        <v>NE</v>
      </c>
      <c r="O119" s="101">
        <f>'Parcijalni_cjeloviti ispit'!Q120</f>
        <v>0</v>
      </c>
      <c r="P119" s="257" t="str">
        <f>'Parcijalni_cjeloviti ispit'!R120</f>
        <v>NE</v>
      </c>
      <c r="Q119" s="235">
        <f>'Parcijalni_cjeloviti ispit'!S120</f>
        <v>0</v>
      </c>
      <c r="R119" s="235" t="str">
        <f>'Parcijalni_cjeloviti ispit'!T120</f>
        <v>NE</v>
      </c>
    </row>
    <row r="120" spans="1:18" ht="15.75" thickBot="1" x14ac:dyDescent="0.3">
      <c r="A120" s="260">
        <f>'Parcijalni_cjeloviti ispit'!C121</f>
        <v>0</v>
      </c>
      <c r="B120" s="102" t="str">
        <f>'Parcijalni_cjeloviti ispit'!D121</f>
        <v>P</v>
      </c>
      <c r="C120" s="103" t="str">
        <f>'Parcijalni_cjeloviti ispit'!E121</f>
        <v/>
      </c>
      <c r="D120" s="258">
        <f>'Parcijalni_cjeloviti ispit'!F121</f>
        <v>0</v>
      </c>
      <c r="E120" s="104" t="str">
        <f>'Parcijalni_cjeloviti ispit'!G121</f>
        <v/>
      </c>
      <c r="F120" s="258">
        <f>'Parcijalni_cjeloviti ispit'!H121</f>
        <v>0</v>
      </c>
      <c r="G120" s="104" t="str">
        <f>'Parcijalni_cjeloviti ispit'!I121</f>
        <v/>
      </c>
      <c r="H120" s="258">
        <f>'Parcijalni_cjeloviti ispit'!J121</f>
        <v>0</v>
      </c>
      <c r="I120" s="104" t="str">
        <f>'Parcijalni_cjeloviti ispit'!K121</f>
        <v/>
      </c>
      <c r="J120" s="258">
        <f>'Parcijalni_cjeloviti ispit'!L121</f>
        <v>0</v>
      </c>
      <c r="K120" s="104" t="str">
        <f>'Parcijalni_cjeloviti ispit'!M121</f>
        <v/>
      </c>
      <c r="L120" s="258">
        <f>'Parcijalni_cjeloviti ispit'!N121</f>
        <v>0</v>
      </c>
      <c r="M120" s="104" t="str">
        <f>'Parcijalni_cjeloviti ispit'!O121</f>
        <v/>
      </c>
      <c r="N120" s="258">
        <f>'Parcijalni_cjeloviti ispit'!P121</f>
        <v>0</v>
      </c>
      <c r="O120" s="104" t="str">
        <f>'Parcijalni_cjeloviti ispit'!Q121</f>
        <v/>
      </c>
      <c r="P120" s="258">
        <f>'Parcijalni_cjeloviti ispit'!R121</f>
        <v>0</v>
      </c>
      <c r="Q120" s="236">
        <f>'Parcijalni_cjeloviti ispit'!S121</f>
        <v>0</v>
      </c>
      <c r="R120" s="236">
        <f>'Parcijalni_cjeloviti ispit'!T121</f>
        <v>0</v>
      </c>
    </row>
    <row r="121" spans="1:18" x14ac:dyDescent="0.25">
      <c r="A121" s="259">
        <f>'Parcijalni_cjeloviti ispit'!C122</f>
        <v>0</v>
      </c>
      <c r="B121" s="100" t="str">
        <f>'Parcijalni_cjeloviti ispit'!D122</f>
        <v>B</v>
      </c>
      <c r="C121" s="101">
        <f>'Parcijalni_cjeloviti ispit'!E122</f>
        <v>0</v>
      </c>
      <c r="D121" s="257" t="str">
        <f>'Parcijalni_cjeloviti ispit'!F122</f>
        <v>NE</v>
      </c>
      <c r="E121" s="101">
        <f>'Parcijalni_cjeloviti ispit'!G122</f>
        <v>0</v>
      </c>
      <c r="F121" s="257" t="str">
        <f>'Parcijalni_cjeloviti ispit'!H122</f>
        <v>NE</v>
      </c>
      <c r="G121" s="101">
        <f>'Parcijalni_cjeloviti ispit'!I122</f>
        <v>0</v>
      </c>
      <c r="H121" s="257" t="str">
        <f>'Parcijalni_cjeloviti ispit'!J122</f>
        <v>NE</v>
      </c>
      <c r="I121" s="101">
        <f>'Parcijalni_cjeloviti ispit'!K122</f>
        <v>0</v>
      </c>
      <c r="J121" s="257" t="str">
        <f>'Parcijalni_cjeloviti ispit'!L122</f>
        <v>NE</v>
      </c>
      <c r="K121" s="101">
        <f>'Parcijalni_cjeloviti ispit'!M122</f>
        <v>0</v>
      </c>
      <c r="L121" s="257" t="str">
        <f>'Parcijalni_cjeloviti ispit'!N122</f>
        <v>NE</v>
      </c>
      <c r="M121" s="101">
        <f>'Parcijalni_cjeloviti ispit'!O122</f>
        <v>0</v>
      </c>
      <c r="N121" s="257" t="str">
        <f>'Parcijalni_cjeloviti ispit'!P122</f>
        <v>NE</v>
      </c>
      <c r="O121" s="101">
        <f>'Parcijalni_cjeloviti ispit'!Q122</f>
        <v>0</v>
      </c>
      <c r="P121" s="257" t="str">
        <f>'Parcijalni_cjeloviti ispit'!R122</f>
        <v>NE</v>
      </c>
      <c r="Q121" s="235">
        <f>'Parcijalni_cjeloviti ispit'!S122</f>
        <v>0</v>
      </c>
      <c r="R121" s="235" t="str">
        <f>'Parcijalni_cjeloviti ispit'!T122</f>
        <v>NE</v>
      </c>
    </row>
    <row r="122" spans="1:18" ht="15.75" thickBot="1" x14ac:dyDescent="0.3">
      <c r="A122" s="260">
        <f>'Parcijalni_cjeloviti ispit'!C123</f>
        <v>0</v>
      </c>
      <c r="B122" s="102" t="str">
        <f>'Parcijalni_cjeloviti ispit'!D123</f>
        <v>P</v>
      </c>
      <c r="C122" s="103" t="str">
        <f>'Parcijalni_cjeloviti ispit'!E123</f>
        <v/>
      </c>
      <c r="D122" s="258">
        <f>'Parcijalni_cjeloviti ispit'!F123</f>
        <v>0</v>
      </c>
      <c r="E122" s="104" t="str">
        <f>'Parcijalni_cjeloviti ispit'!G123</f>
        <v/>
      </c>
      <c r="F122" s="258">
        <f>'Parcijalni_cjeloviti ispit'!H123</f>
        <v>0</v>
      </c>
      <c r="G122" s="104" t="str">
        <f>'Parcijalni_cjeloviti ispit'!I123</f>
        <v/>
      </c>
      <c r="H122" s="258">
        <f>'Parcijalni_cjeloviti ispit'!J123</f>
        <v>0</v>
      </c>
      <c r="I122" s="104" t="str">
        <f>'Parcijalni_cjeloviti ispit'!K123</f>
        <v/>
      </c>
      <c r="J122" s="258">
        <f>'Parcijalni_cjeloviti ispit'!L123</f>
        <v>0</v>
      </c>
      <c r="K122" s="104" t="str">
        <f>'Parcijalni_cjeloviti ispit'!M123</f>
        <v/>
      </c>
      <c r="L122" s="258">
        <f>'Parcijalni_cjeloviti ispit'!N123</f>
        <v>0</v>
      </c>
      <c r="M122" s="104" t="str">
        <f>'Parcijalni_cjeloviti ispit'!O123</f>
        <v/>
      </c>
      <c r="N122" s="258">
        <f>'Parcijalni_cjeloviti ispit'!P123</f>
        <v>0</v>
      </c>
      <c r="O122" s="104" t="str">
        <f>'Parcijalni_cjeloviti ispit'!Q123</f>
        <v/>
      </c>
      <c r="P122" s="258">
        <f>'Parcijalni_cjeloviti ispit'!R123</f>
        <v>0</v>
      </c>
      <c r="Q122" s="236">
        <f>'Parcijalni_cjeloviti ispit'!S123</f>
        <v>0</v>
      </c>
      <c r="R122" s="236">
        <f>'Parcijalni_cjeloviti ispit'!T123</f>
        <v>0</v>
      </c>
    </row>
    <row r="123" spans="1:18" x14ac:dyDescent="0.25">
      <c r="A123" s="259">
        <f>'Parcijalni_cjeloviti ispit'!C124</f>
        <v>0</v>
      </c>
      <c r="B123" s="100" t="str">
        <f>'Parcijalni_cjeloviti ispit'!D124</f>
        <v>B</v>
      </c>
      <c r="C123" s="101">
        <f>'Parcijalni_cjeloviti ispit'!E124</f>
        <v>0</v>
      </c>
      <c r="D123" s="257" t="str">
        <f>'Parcijalni_cjeloviti ispit'!F124</f>
        <v>NE</v>
      </c>
      <c r="E123" s="101">
        <f>'Parcijalni_cjeloviti ispit'!G124</f>
        <v>0</v>
      </c>
      <c r="F123" s="257" t="str">
        <f>'Parcijalni_cjeloviti ispit'!H124</f>
        <v>NE</v>
      </c>
      <c r="G123" s="101">
        <f>'Parcijalni_cjeloviti ispit'!I124</f>
        <v>0</v>
      </c>
      <c r="H123" s="257" t="str">
        <f>'Parcijalni_cjeloviti ispit'!J124</f>
        <v>NE</v>
      </c>
      <c r="I123" s="101">
        <f>'Parcijalni_cjeloviti ispit'!K124</f>
        <v>0</v>
      </c>
      <c r="J123" s="257" t="str">
        <f>'Parcijalni_cjeloviti ispit'!L124</f>
        <v>NE</v>
      </c>
      <c r="K123" s="101">
        <f>'Parcijalni_cjeloviti ispit'!M124</f>
        <v>0</v>
      </c>
      <c r="L123" s="257" t="str">
        <f>'Parcijalni_cjeloviti ispit'!N124</f>
        <v>NE</v>
      </c>
      <c r="M123" s="101">
        <f>'Parcijalni_cjeloviti ispit'!O124</f>
        <v>0</v>
      </c>
      <c r="N123" s="257" t="str">
        <f>'Parcijalni_cjeloviti ispit'!P124</f>
        <v>NE</v>
      </c>
      <c r="O123" s="101">
        <f>'Parcijalni_cjeloviti ispit'!Q124</f>
        <v>0</v>
      </c>
      <c r="P123" s="257" t="str">
        <f>'Parcijalni_cjeloviti ispit'!R124</f>
        <v>NE</v>
      </c>
      <c r="Q123" s="235">
        <f>'Parcijalni_cjeloviti ispit'!S124</f>
        <v>0</v>
      </c>
      <c r="R123" s="235" t="str">
        <f>'Parcijalni_cjeloviti ispit'!T124</f>
        <v>NE</v>
      </c>
    </row>
    <row r="124" spans="1:18" ht="15.75" thickBot="1" x14ac:dyDescent="0.3">
      <c r="A124" s="260">
        <f>'Parcijalni_cjeloviti ispit'!C125</f>
        <v>0</v>
      </c>
      <c r="B124" s="102" t="str">
        <f>'Parcijalni_cjeloviti ispit'!D125</f>
        <v>P</v>
      </c>
      <c r="C124" s="103" t="str">
        <f>'Parcijalni_cjeloviti ispit'!E125</f>
        <v/>
      </c>
      <c r="D124" s="258">
        <f>'Parcijalni_cjeloviti ispit'!F125</f>
        <v>0</v>
      </c>
      <c r="E124" s="104" t="str">
        <f>'Parcijalni_cjeloviti ispit'!G125</f>
        <v/>
      </c>
      <c r="F124" s="258">
        <f>'Parcijalni_cjeloviti ispit'!H125</f>
        <v>0</v>
      </c>
      <c r="G124" s="104" t="str">
        <f>'Parcijalni_cjeloviti ispit'!I125</f>
        <v/>
      </c>
      <c r="H124" s="258">
        <f>'Parcijalni_cjeloviti ispit'!J125</f>
        <v>0</v>
      </c>
      <c r="I124" s="104" t="str">
        <f>'Parcijalni_cjeloviti ispit'!K125</f>
        <v/>
      </c>
      <c r="J124" s="258">
        <f>'Parcijalni_cjeloviti ispit'!L125</f>
        <v>0</v>
      </c>
      <c r="K124" s="104" t="str">
        <f>'Parcijalni_cjeloviti ispit'!M125</f>
        <v/>
      </c>
      <c r="L124" s="258">
        <f>'Parcijalni_cjeloviti ispit'!N125</f>
        <v>0</v>
      </c>
      <c r="M124" s="104" t="str">
        <f>'Parcijalni_cjeloviti ispit'!O125</f>
        <v/>
      </c>
      <c r="N124" s="258">
        <f>'Parcijalni_cjeloviti ispit'!P125</f>
        <v>0</v>
      </c>
      <c r="O124" s="104" t="str">
        <f>'Parcijalni_cjeloviti ispit'!Q125</f>
        <v/>
      </c>
      <c r="P124" s="258">
        <f>'Parcijalni_cjeloviti ispit'!R125</f>
        <v>0</v>
      </c>
      <c r="Q124" s="236">
        <f>'Parcijalni_cjeloviti ispit'!S125</f>
        <v>0</v>
      </c>
      <c r="R124" s="236">
        <f>'Parcijalni_cjeloviti ispit'!T125</f>
        <v>0</v>
      </c>
    </row>
    <row r="125" spans="1:18" x14ac:dyDescent="0.25">
      <c r="A125" s="259">
        <f>'Parcijalni_cjeloviti ispit'!C126</f>
        <v>0</v>
      </c>
      <c r="B125" s="100" t="str">
        <f>'Parcijalni_cjeloviti ispit'!D126</f>
        <v>B</v>
      </c>
      <c r="C125" s="101">
        <f>'Parcijalni_cjeloviti ispit'!E126</f>
        <v>0</v>
      </c>
      <c r="D125" s="257" t="str">
        <f>'Parcijalni_cjeloviti ispit'!F126</f>
        <v>NE</v>
      </c>
      <c r="E125" s="101">
        <f>'Parcijalni_cjeloviti ispit'!G126</f>
        <v>0</v>
      </c>
      <c r="F125" s="257" t="str">
        <f>'Parcijalni_cjeloviti ispit'!H126</f>
        <v>NE</v>
      </c>
      <c r="G125" s="101">
        <f>'Parcijalni_cjeloviti ispit'!I126</f>
        <v>0</v>
      </c>
      <c r="H125" s="257" t="str">
        <f>'Parcijalni_cjeloviti ispit'!J126</f>
        <v>NE</v>
      </c>
      <c r="I125" s="101">
        <f>'Parcijalni_cjeloviti ispit'!K126</f>
        <v>0</v>
      </c>
      <c r="J125" s="257" t="str">
        <f>'Parcijalni_cjeloviti ispit'!L126</f>
        <v>NE</v>
      </c>
      <c r="K125" s="101">
        <f>'Parcijalni_cjeloviti ispit'!M126</f>
        <v>0</v>
      </c>
      <c r="L125" s="257" t="str">
        <f>'Parcijalni_cjeloviti ispit'!N126</f>
        <v>NE</v>
      </c>
      <c r="M125" s="101">
        <f>'Parcijalni_cjeloviti ispit'!O126</f>
        <v>0</v>
      </c>
      <c r="N125" s="257" t="str">
        <f>'Parcijalni_cjeloviti ispit'!P126</f>
        <v>NE</v>
      </c>
      <c r="O125" s="101">
        <f>'Parcijalni_cjeloviti ispit'!Q126</f>
        <v>0</v>
      </c>
      <c r="P125" s="257" t="str">
        <f>'Parcijalni_cjeloviti ispit'!R126</f>
        <v>NE</v>
      </c>
      <c r="Q125" s="235">
        <f>'Parcijalni_cjeloviti ispit'!S126</f>
        <v>0</v>
      </c>
      <c r="R125" s="235" t="str">
        <f>'Parcijalni_cjeloviti ispit'!T126</f>
        <v>NE</v>
      </c>
    </row>
    <row r="126" spans="1:18" ht="15.75" thickBot="1" x14ac:dyDescent="0.3">
      <c r="A126" s="260">
        <f>'Parcijalni_cjeloviti ispit'!C127</f>
        <v>0</v>
      </c>
      <c r="B126" s="102" t="str">
        <f>'Parcijalni_cjeloviti ispit'!D127</f>
        <v>P</v>
      </c>
      <c r="C126" s="103" t="str">
        <f>'Parcijalni_cjeloviti ispit'!E127</f>
        <v/>
      </c>
      <c r="D126" s="258">
        <f>'Parcijalni_cjeloviti ispit'!F127</f>
        <v>0</v>
      </c>
      <c r="E126" s="104" t="str">
        <f>'Parcijalni_cjeloviti ispit'!G127</f>
        <v/>
      </c>
      <c r="F126" s="258">
        <f>'Parcijalni_cjeloviti ispit'!H127</f>
        <v>0</v>
      </c>
      <c r="G126" s="104" t="str">
        <f>'Parcijalni_cjeloviti ispit'!I127</f>
        <v/>
      </c>
      <c r="H126" s="258">
        <f>'Parcijalni_cjeloviti ispit'!J127</f>
        <v>0</v>
      </c>
      <c r="I126" s="104" t="str">
        <f>'Parcijalni_cjeloviti ispit'!K127</f>
        <v/>
      </c>
      <c r="J126" s="258">
        <f>'Parcijalni_cjeloviti ispit'!L127</f>
        <v>0</v>
      </c>
      <c r="K126" s="104" t="str">
        <f>'Parcijalni_cjeloviti ispit'!M127</f>
        <v/>
      </c>
      <c r="L126" s="258">
        <f>'Parcijalni_cjeloviti ispit'!N127</f>
        <v>0</v>
      </c>
      <c r="M126" s="104" t="str">
        <f>'Parcijalni_cjeloviti ispit'!O127</f>
        <v/>
      </c>
      <c r="N126" s="258">
        <f>'Parcijalni_cjeloviti ispit'!P127</f>
        <v>0</v>
      </c>
      <c r="O126" s="104" t="str">
        <f>'Parcijalni_cjeloviti ispit'!Q127</f>
        <v/>
      </c>
      <c r="P126" s="258">
        <f>'Parcijalni_cjeloviti ispit'!R127</f>
        <v>0</v>
      </c>
      <c r="Q126" s="236">
        <f>'Parcijalni_cjeloviti ispit'!S127</f>
        <v>0</v>
      </c>
      <c r="R126" s="236">
        <f>'Parcijalni_cjeloviti ispit'!T127</f>
        <v>0</v>
      </c>
    </row>
    <row r="127" spans="1:18" x14ac:dyDescent="0.25">
      <c r="A127" s="259">
        <f>'Parcijalni_cjeloviti ispit'!C128</f>
        <v>0</v>
      </c>
      <c r="B127" s="100" t="str">
        <f>'Parcijalni_cjeloviti ispit'!D128</f>
        <v>B</v>
      </c>
      <c r="C127" s="101">
        <f>'Parcijalni_cjeloviti ispit'!E128</f>
        <v>0</v>
      </c>
      <c r="D127" s="257" t="str">
        <f>'Parcijalni_cjeloviti ispit'!F128</f>
        <v>NE</v>
      </c>
      <c r="E127" s="101">
        <f>'Parcijalni_cjeloviti ispit'!G128</f>
        <v>0</v>
      </c>
      <c r="F127" s="257" t="str">
        <f>'Parcijalni_cjeloviti ispit'!H128</f>
        <v>NE</v>
      </c>
      <c r="G127" s="101">
        <f>'Parcijalni_cjeloviti ispit'!I128</f>
        <v>0</v>
      </c>
      <c r="H127" s="257" t="str">
        <f>'Parcijalni_cjeloviti ispit'!J128</f>
        <v>NE</v>
      </c>
      <c r="I127" s="101">
        <f>'Parcijalni_cjeloviti ispit'!K128</f>
        <v>0</v>
      </c>
      <c r="J127" s="257" t="str">
        <f>'Parcijalni_cjeloviti ispit'!L128</f>
        <v>NE</v>
      </c>
      <c r="K127" s="101">
        <f>'Parcijalni_cjeloviti ispit'!M128</f>
        <v>0</v>
      </c>
      <c r="L127" s="257" t="str">
        <f>'Parcijalni_cjeloviti ispit'!N128</f>
        <v>NE</v>
      </c>
      <c r="M127" s="101">
        <f>'Parcijalni_cjeloviti ispit'!O128</f>
        <v>0</v>
      </c>
      <c r="N127" s="257" t="str">
        <f>'Parcijalni_cjeloviti ispit'!P128</f>
        <v>NE</v>
      </c>
      <c r="O127" s="101">
        <f>'Parcijalni_cjeloviti ispit'!Q128</f>
        <v>0</v>
      </c>
      <c r="P127" s="257" t="str">
        <f>'Parcijalni_cjeloviti ispit'!R128</f>
        <v>NE</v>
      </c>
      <c r="Q127" s="235">
        <f>'Parcijalni_cjeloviti ispit'!S128</f>
        <v>0</v>
      </c>
      <c r="R127" s="235" t="str">
        <f>'Parcijalni_cjeloviti ispit'!T128</f>
        <v>NE</v>
      </c>
    </row>
    <row r="128" spans="1:18" ht="15.75" thickBot="1" x14ac:dyDescent="0.3">
      <c r="A128" s="260">
        <f>'Parcijalni_cjeloviti ispit'!C129</f>
        <v>0</v>
      </c>
      <c r="B128" s="102" t="str">
        <f>'Parcijalni_cjeloviti ispit'!D129</f>
        <v>P</v>
      </c>
      <c r="C128" s="103" t="str">
        <f>'Parcijalni_cjeloviti ispit'!E129</f>
        <v/>
      </c>
      <c r="D128" s="258">
        <f>'Parcijalni_cjeloviti ispit'!F129</f>
        <v>0</v>
      </c>
      <c r="E128" s="104" t="str">
        <f>'Parcijalni_cjeloviti ispit'!G129</f>
        <v/>
      </c>
      <c r="F128" s="258">
        <f>'Parcijalni_cjeloviti ispit'!H129</f>
        <v>0</v>
      </c>
      <c r="G128" s="104" t="str">
        <f>'Parcijalni_cjeloviti ispit'!I129</f>
        <v/>
      </c>
      <c r="H128" s="258">
        <f>'Parcijalni_cjeloviti ispit'!J129</f>
        <v>0</v>
      </c>
      <c r="I128" s="104" t="str">
        <f>'Parcijalni_cjeloviti ispit'!K129</f>
        <v/>
      </c>
      <c r="J128" s="258">
        <f>'Parcijalni_cjeloviti ispit'!L129</f>
        <v>0</v>
      </c>
      <c r="K128" s="104" t="str">
        <f>'Parcijalni_cjeloviti ispit'!M129</f>
        <v/>
      </c>
      <c r="L128" s="258">
        <f>'Parcijalni_cjeloviti ispit'!N129</f>
        <v>0</v>
      </c>
      <c r="M128" s="104" t="str">
        <f>'Parcijalni_cjeloviti ispit'!O129</f>
        <v/>
      </c>
      <c r="N128" s="258">
        <f>'Parcijalni_cjeloviti ispit'!P129</f>
        <v>0</v>
      </c>
      <c r="O128" s="104" t="str">
        <f>'Parcijalni_cjeloviti ispit'!Q129</f>
        <v/>
      </c>
      <c r="P128" s="258">
        <f>'Parcijalni_cjeloviti ispit'!R129</f>
        <v>0</v>
      </c>
      <c r="Q128" s="236">
        <f>'Parcijalni_cjeloviti ispit'!S129</f>
        <v>0</v>
      </c>
      <c r="R128" s="236">
        <f>'Parcijalni_cjeloviti ispit'!T129</f>
        <v>0</v>
      </c>
    </row>
    <row r="129" spans="1:18" x14ac:dyDescent="0.25">
      <c r="A129" s="259">
        <f>'Parcijalni_cjeloviti ispit'!C130</f>
        <v>0</v>
      </c>
      <c r="B129" s="100" t="str">
        <f>'Parcijalni_cjeloviti ispit'!D130</f>
        <v>B</v>
      </c>
      <c r="C129" s="101">
        <f>'Parcijalni_cjeloviti ispit'!E130</f>
        <v>0</v>
      </c>
      <c r="D129" s="257" t="str">
        <f>'Parcijalni_cjeloviti ispit'!F130</f>
        <v>NE</v>
      </c>
      <c r="E129" s="101">
        <f>'Parcijalni_cjeloviti ispit'!G130</f>
        <v>0</v>
      </c>
      <c r="F129" s="257" t="str">
        <f>'Parcijalni_cjeloviti ispit'!H130</f>
        <v>NE</v>
      </c>
      <c r="G129" s="101">
        <f>'Parcijalni_cjeloviti ispit'!I130</f>
        <v>0</v>
      </c>
      <c r="H129" s="257" t="str">
        <f>'Parcijalni_cjeloviti ispit'!J130</f>
        <v>NE</v>
      </c>
      <c r="I129" s="101">
        <f>'Parcijalni_cjeloviti ispit'!K130</f>
        <v>0</v>
      </c>
      <c r="J129" s="257" t="str">
        <f>'Parcijalni_cjeloviti ispit'!L130</f>
        <v>NE</v>
      </c>
      <c r="K129" s="101">
        <f>'Parcijalni_cjeloviti ispit'!M130</f>
        <v>0</v>
      </c>
      <c r="L129" s="257" t="str">
        <f>'Parcijalni_cjeloviti ispit'!N130</f>
        <v>NE</v>
      </c>
      <c r="M129" s="101">
        <f>'Parcijalni_cjeloviti ispit'!O130</f>
        <v>0</v>
      </c>
      <c r="N129" s="257" t="str">
        <f>'Parcijalni_cjeloviti ispit'!P130</f>
        <v>NE</v>
      </c>
      <c r="O129" s="101">
        <f>'Parcijalni_cjeloviti ispit'!Q130</f>
        <v>0</v>
      </c>
      <c r="P129" s="257" t="str">
        <f>'Parcijalni_cjeloviti ispit'!R130</f>
        <v>NE</v>
      </c>
      <c r="Q129" s="235">
        <f>'Parcijalni_cjeloviti ispit'!S130</f>
        <v>0</v>
      </c>
      <c r="R129" s="235" t="str">
        <f>'Parcijalni_cjeloviti ispit'!T130</f>
        <v>NE</v>
      </c>
    </row>
    <row r="130" spans="1:18" ht="15.75" thickBot="1" x14ac:dyDescent="0.3">
      <c r="A130" s="260">
        <f>'Parcijalni_cjeloviti ispit'!C131</f>
        <v>0</v>
      </c>
      <c r="B130" s="102" t="str">
        <f>'Parcijalni_cjeloviti ispit'!D131</f>
        <v>P</v>
      </c>
      <c r="C130" s="103" t="str">
        <f>'Parcijalni_cjeloviti ispit'!E131</f>
        <v/>
      </c>
      <c r="D130" s="258">
        <f>'Parcijalni_cjeloviti ispit'!F131</f>
        <v>0</v>
      </c>
      <c r="E130" s="104" t="str">
        <f>'Parcijalni_cjeloviti ispit'!G131</f>
        <v/>
      </c>
      <c r="F130" s="258">
        <f>'Parcijalni_cjeloviti ispit'!H131</f>
        <v>0</v>
      </c>
      <c r="G130" s="104" t="str">
        <f>'Parcijalni_cjeloviti ispit'!I131</f>
        <v/>
      </c>
      <c r="H130" s="258">
        <f>'Parcijalni_cjeloviti ispit'!J131</f>
        <v>0</v>
      </c>
      <c r="I130" s="104" t="str">
        <f>'Parcijalni_cjeloviti ispit'!K131</f>
        <v/>
      </c>
      <c r="J130" s="258">
        <f>'Parcijalni_cjeloviti ispit'!L131</f>
        <v>0</v>
      </c>
      <c r="K130" s="104" t="str">
        <f>'Parcijalni_cjeloviti ispit'!M131</f>
        <v/>
      </c>
      <c r="L130" s="258">
        <f>'Parcijalni_cjeloviti ispit'!N131</f>
        <v>0</v>
      </c>
      <c r="M130" s="104" t="str">
        <f>'Parcijalni_cjeloviti ispit'!O131</f>
        <v/>
      </c>
      <c r="N130" s="258">
        <f>'Parcijalni_cjeloviti ispit'!P131</f>
        <v>0</v>
      </c>
      <c r="O130" s="104" t="str">
        <f>'Parcijalni_cjeloviti ispit'!Q131</f>
        <v/>
      </c>
      <c r="P130" s="258">
        <f>'Parcijalni_cjeloviti ispit'!R131</f>
        <v>0</v>
      </c>
      <c r="Q130" s="236">
        <f>'Parcijalni_cjeloviti ispit'!S131</f>
        <v>0</v>
      </c>
      <c r="R130" s="236">
        <f>'Parcijalni_cjeloviti ispit'!T131</f>
        <v>0</v>
      </c>
    </row>
    <row r="131" spans="1:18" x14ac:dyDescent="0.25">
      <c r="A131" s="259">
        <f>'Parcijalni_cjeloviti ispit'!C132</f>
        <v>0</v>
      </c>
      <c r="B131" s="100" t="str">
        <f>'Parcijalni_cjeloviti ispit'!D132</f>
        <v>B</v>
      </c>
      <c r="C131" s="101">
        <f>'Parcijalni_cjeloviti ispit'!E132</f>
        <v>0</v>
      </c>
      <c r="D131" s="257" t="str">
        <f>'Parcijalni_cjeloviti ispit'!F132</f>
        <v>NE</v>
      </c>
      <c r="E131" s="101">
        <f>'Parcijalni_cjeloviti ispit'!G132</f>
        <v>0</v>
      </c>
      <c r="F131" s="257" t="str">
        <f>'Parcijalni_cjeloviti ispit'!H132</f>
        <v>NE</v>
      </c>
      <c r="G131" s="101">
        <f>'Parcijalni_cjeloviti ispit'!I132</f>
        <v>0</v>
      </c>
      <c r="H131" s="257" t="str">
        <f>'Parcijalni_cjeloviti ispit'!J132</f>
        <v>NE</v>
      </c>
      <c r="I131" s="101">
        <f>'Parcijalni_cjeloviti ispit'!K132</f>
        <v>0</v>
      </c>
      <c r="J131" s="257" t="str">
        <f>'Parcijalni_cjeloviti ispit'!L132</f>
        <v>NE</v>
      </c>
      <c r="K131" s="101">
        <f>'Parcijalni_cjeloviti ispit'!M132</f>
        <v>0</v>
      </c>
      <c r="L131" s="257" t="str">
        <f>'Parcijalni_cjeloviti ispit'!N132</f>
        <v>NE</v>
      </c>
      <c r="M131" s="101">
        <f>'Parcijalni_cjeloviti ispit'!O132</f>
        <v>0</v>
      </c>
      <c r="N131" s="257" t="str">
        <f>'Parcijalni_cjeloviti ispit'!P132</f>
        <v>NE</v>
      </c>
      <c r="O131" s="101">
        <f>'Parcijalni_cjeloviti ispit'!Q132</f>
        <v>0</v>
      </c>
      <c r="P131" s="257" t="str">
        <f>'Parcijalni_cjeloviti ispit'!R132</f>
        <v>NE</v>
      </c>
      <c r="Q131" s="235">
        <f>'Parcijalni_cjeloviti ispit'!S132</f>
        <v>0</v>
      </c>
      <c r="R131" s="235" t="str">
        <f>'Parcijalni_cjeloviti ispit'!T132</f>
        <v>NE</v>
      </c>
    </row>
    <row r="132" spans="1:18" ht="15.75" thickBot="1" x14ac:dyDescent="0.3">
      <c r="A132" s="260">
        <f>'Parcijalni_cjeloviti ispit'!C133</f>
        <v>0</v>
      </c>
      <c r="B132" s="102" t="str">
        <f>'Parcijalni_cjeloviti ispit'!D133</f>
        <v>P</v>
      </c>
      <c r="C132" s="103" t="str">
        <f>'Parcijalni_cjeloviti ispit'!E133</f>
        <v/>
      </c>
      <c r="D132" s="258">
        <f>'Parcijalni_cjeloviti ispit'!F133</f>
        <v>0</v>
      </c>
      <c r="E132" s="104" t="str">
        <f>'Parcijalni_cjeloviti ispit'!G133</f>
        <v/>
      </c>
      <c r="F132" s="258">
        <f>'Parcijalni_cjeloviti ispit'!H133</f>
        <v>0</v>
      </c>
      <c r="G132" s="104" t="str">
        <f>'Parcijalni_cjeloviti ispit'!I133</f>
        <v/>
      </c>
      <c r="H132" s="258">
        <f>'Parcijalni_cjeloviti ispit'!J133</f>
        <v>0</v>
      </c>
      <c r="I132" s="104" t="str">
        <f>'Parcijalni_cjeloviti ispit'!K133</f>
        <v/>
      </c>
      <c r="J132" s="258">
        <f>'Parcijalni_cjeloviti ispit'!L133</f>
        <v>0</v>
      </c>
      <c r="K132" s="104" t="str">
        <f>'Parcijalni_cjeloviti ispit'!M133</f>
        <v/>
      </c>
      <c r="L132" s="258">
        <f>'Parcijalni_cjeloviti ispit'!N133</f>
        <v>0</v>
      </c>
      <c r="M132" s="104" t="str">
        <f>'Parcijalni_cjeloviti ispit'!O133</f>
        <v/>
      </c>
      <c r="N132" s="258">
        <f>'Parcijalni_cjeloviti ispit'!P133</f>
        <v>0</v>
      </c>
      <c r="O132" s="104" t="str">
        <f>'Parcijalni_cjeloviti ispit'!Q133</f>
        <v/>
      </c>
      <c r="P132" s="258">
        <f>'Parcijalni_cjeloviti ispit'!R133</f>
        <v>0</v>
      </c>
      <c r="Q132" s="236">
        <f>'Parcijalni_cjeloviti ispit'!S133</f>
        <v>0</v>
      </c>
      <c r="R132" s="236">
        <f>'Parcijalni_cjeloviti ispit'!T133</f>
        <v>0</v>
      </c>
    </row>
    <row r="133" spans="1:18" x14ac:dyDescent="0.25">
      <c r="A133" s="259">
        <f>'Parcijalni_cjeloviti ispit'!C134</f>
        <v>0</v>
      </c>
      <c r="B133" s="100" t="str">
        <f>'Parcijalni_cjeloviti ispit'!D134</f>
        <v>B</v>
      </c>
      <c r="C133" s="101">
        <f>'Parcijalni_cjeloviti ispit'!E134</f>
        <v>0</v>
      </c>
      <c r="D133" s="257" t="str">
        <f>'Parcijalni_cjeloviti ispit'!F134</f>
        <v>NE</v>
      </c>
      <c r="E133" s="101">
        <f>'Parcijalni_cjeloviti ispit'!G134</f>
        <v>0</v>
      </c>
      <c r="F133" s="257" t="str">
        <f>'Parcijalni_cjeloviti ispit'!H134</f>
        <v>NE</v>
      </c>
      <c r="G133" s="101">
        <f>'Parcijalni_cjeloviti ispit'!I134</f>
        <v>0</v>
      </c>
      <c r="H133" s="257" t="str">
        <f>'Parcijalni_cjeloviti ispit'!J134</f>
        <v>NE</v>
      </c>
      <c r="I133" s="101">
        <f>'Parcijalni_cjeloviti ispit'!K134</f>
        <v>0</v>
      </c>
      <c r="J133" s="257" t="str">
        <f>'Parcijalni_cjeloviti ispit'!L134</f>
        <v>NE</v>
      </c>
      <c r="K133" s="101">
        <f>'Parcijalni_cjeloviti ispit'!M134</f>
        <v>0</v>
      </c>
      <c r="L133" s="257" t="str">
        <f>'Parcijalni_cjeloviti ispit'!N134</f>
        <v>NE</v>
      </c>
      <c r="M133" s="101">
        <f>'Parcijalni_cjeloviti ispit'!O134</f>
        <v>0</v>
      </c>
      <c r="N133" s="257" t="str">
        <f>'Parcijalni_cjeloviti ispit'!P134</f>
        <v>NE</v>
      </c>
      <c r="O133" s="101">
        <f>'Parcijalni_cjeloviti ispit'!Q134</f>
        <v>0</v>
      </c>
      <c r="P133" s="257" t="str">
        <f>'Parcijalni_cjeloviti ispit'!R134</f>
        <v>NE</v>
      </c>
      <c r="Q133" s="235">
        <f>'Parcijalni_cjeloviti ispit'!S134</f>
        <v>0</v>
      </c>
      <c r="R133" s="235" t="str">
        <f>'Parcijalni_cjeloviti ispit'!T134</f>
        <v>NE</v>
      </c>
    </row>
    <row r="134" spans="1:18" ht="15.75" thickBot="1" x14ac:dyDescent="0.3">
      <c r="A134" s="260">
        <f>'Parcijalni_cjeloviti ispit'!C135</f>
        <v>0</v>
      </c>
      <c r="B134" s="102" t="str">
        <f>'Parcijalni_cjeloviti ispit'!D135</f>
        <v>P</v>
      </c>
      <c r="C134" s="103" t="str">
        <f>'Parcijalni_cjeloviti ispit'!E135</f>
        <v/>
      </c>
      <c r="D134" s="258">
        <f>'Parcijalni_cjeloviti ispit'!F135</f>
        <v>0</v>
      </c>
      <c r="E134" s="104" t="str">
        <f>'Parcijalni_cjeloviti ispit'!G135</f>
        <v/>
      </c>
      <c r="F134" s="258">
        <f>'Parcijalni_cjeloviti ispit'!H135</f>
        <v>0</v>
      </c>
      <c r="G134" s="104" t="str">
        <f>'Parcijalni_cjeloviti ispit'!I135</f>
        <v/>
      </c>
      <c r="H134" s="258">
        <f>'Parcijalni_cjeloviti ispit'!J135</f>
        <v>0</v>
      </c>
      <c r="I134" s="104" t="str">
        <f>'Parcijalni_cjeloviti ispit'!K135</f>
        <v/>
      </c>
      <c r="J134" s="258">
        <f>'Parcijalni_cjeloviti ispit'!L135</f>
        <v>0</v>
      </c>
      <c r="K134" s="104" t="str">
        <f>'Parcijalni_cjeloviti ispit'!M135</f>
        <v/>
      </c>
      <c r="L134" s="258">
        <f>'Parcijalni_cjeloviti ispit'!N135</f>
        <v>0</v>
      </c>
      <c r="M134" s="104" t="str">
        <f>'Parcijalni_cjeloviti ispit'!O135</f>
        <v/>
      </c>
      <c r="N134" s="258">
        <f>'Parcijalni_cjeloviti ispit'!P135</f>
        <v>0</v>
      </c>
      <c r="O134" s="104" t="str">
        <f>'Parcijalni_cjeloviti ispit'!Q135</f>
        <v/>
      </c>
      <c r="P134" s="258">
        <f>'Parcijalni_cjeloviti ispit'!R135</f>
        <v>0</v>
      </c>
      <c r="Q134" s="236">
        <f>'Parcijalni_cjeloviti ispit'!S135</f>
        <v>0</v>
      </c>
      <c r="R134" s="236">
        <f>'Parcijalni_cjeloviti ispit'!T135</f>
        <v>0</v>
      </c>
    </row>
    <row r="135" spans="1:18" x14ac:dyDescent="0.25">
      <c r="A135" s="259">
        <f>'Parcijalni_cjeloviti ispit'!C136</f>
        <v>0</v>
      </c>
      <c r="B135" s="100" t="str">
        <f>'Parcijalni_cjeloviti ispit'!D136</f>
        <v>B</v>
      </c>
      <c r="C135" s="101">
        <f>'Parcijalni_cjeloviti ispit'!E136</f>
        <v>0</v>
      </c>
      <c r="D135" s="257" t="str">
        <f>'Parcijalni_cjeloviti ispit'!F136</f>
        <v>NE</v>
      </c>
      <c r="E135" s="101">
        <f>'Parcijalni_cjeloviti ispit'!G136</f>
        <v>0</v>
      </c>
      <c r="F135" s="257" t="str">
        <f>'Parcijalni_cjeloviti ispit'!H136</f>
        <v>NE</v>
      </c>
      <c r="G135" s="101">
        <f>'Parcijalni_cjeloviti ispit'!I136</f>
        <v>0</v>
      </c>
      <c r="H135" s="257" t="str">
        <f>'Parcijalni_cjeloviti ispit'!J136</f>
        <v>NE</v>
      </c>
      <c r="I135" s="101">
        <f>'Parcijalni_cjeloviti ispit'!K136</f>
        <v>0</v>
      </c>
      <c r="J135" s="257" t="str">
        <f>'Parcijalni_cjeloviti ispit'!L136</f>
        <v>NE</v>
      </c>
      <c r="K135" s="101">
        <f>'Parcijalni_cjeloviti ispit'!M136</f>
        <v>0</v>
      </c>
      <c r="L135" s="257" t="str">
        <f>'Parcijalni_cjeloviti ispit'!N136</f>
        <v>NE</v>
      </c>
      <c r="M135" s="101">
        <f>'Parcijalni_cjeloviti ispit'!O136</f>
        <v>0</v>
      </c>
      <c r="N135" s="257" t="str">
        <f>'Parcijalni_cjeloviti ispit'!P136</f>
        <v>NE</v>
      </c>
      <c r="O135" s="101">
        <f>'Parcijalni_cjeloviti ispit'!Q136</f>
        <v>0</v>
      </c>
      <c r="P135" s="257" t="str">
        <f>'Parcijalni_cjeloviti ispit'!R136</f>
        <v>NE</v>
      </c>
      <c r="Q135" s="235">
        <f>'Parcijalni_cjeloviti ispit'!S136</f>
        <v>0</v>
      </c>
      <c r="R135" s="235" t="str">
        <f>'Parcijalni_cjeloviti ispit'!T136</f>
        <v>NE</v>
      </c>
    </row>
    <row r="136" spans="1:18" ht="15.75" thickBot="1" x14ac:dyDescent="0.3">
      <c r="A136" s="260">
        <f>'Parcijalni_cjeloviti ispit'!C137</f>
        <v>0</v>
      </c>
      <c r="B136" s="102" t="str">
        <f>'Parcijalni_cjeloviti ispit'!D137</f>
        <v>P</v>
      </c>
      <c r="C136" s="103" t="str">
        <f>'Parcijalni_cjeloviti ispit'!E137</f>
        <v/>
      </c>
      <c r="D136" s="258">
        <f>'Parcijalni_cjeloviti ispit'!F137</f>
        <v>0</v>
      </c>
      <c r="E136" s="104" t="str">
        <f>'Parcijalni_cjeloviti ispit'!G137</f>
        <v/>
      </c>
      <c r="F136" s="258">
        <f>'Parcijalni_cjeloviti ispit'!H137</f>
        <v>0</v>
      </c>
      <c r="G136" s="104" t="str">
        <f>'Parcijalni_cjeloviti ispit'!I137</f>
        <v/>
      </c>
      <c r="H136" s="258">
        <f>'Parcijalni_cjeloviti ispit'!J137</f>
        <v>0</v>
      </c>
      <c r="I136" s="104" t="str">
        <f>'Parcijalni_cjeloviti ispit'!K137</f>
        <v/>
      </c>
      <c r="J136" s="258">
        <f>'Parcijalni_cjeloviti ispit'!L137</f>
        <v>0</v>
      </c>
      <c r="K136" s="104" t="str">
        <f>'Parcijalni_cjeloviti ispit'!M137</f>
        <v/>
      </c>
      <c r="L136" s="258">
        <f>'Parcijalni_cjeloviti ispit'!N137</f>
        <v>0</v>
      </c>
      <c r="M136" s="104" t="str">
        <f>'Parcijalni_cjeloviti ispit'!O137</f>
        <v/>
      </c>
      <c r="N136" s="258">
        <f>'Parcijalni_cjeloviti ispit'!P137</f>
        <v>0</v>
      </c>
      <c r="O136" s="104" t="str">
        <f>'Parcijalni_cjeloviti ispit'!Q137</f>
        <v/>
      </c>
      <c r="P136" s="258">
        <f>'Parcijalni_cjeloviti ispit'!R137</f>
        <v>0</v>
      </c>
      <c r="Q136" s="236">
        <f>'Parcijalni_cjeloviti ispit'!S137</f>
        <v>0</v>
      </c>
      <c r="R136" s="236">
        <f>'Parcijalni_cjeloviti ispit'!T137</f>
        <v>0</v>
      </c>
    </row>
    <row r="137" spans="1:18" x14ac:dyDescent="0.25">
      <c r="A137" s="259">
        <f>'Parcijalni_cjeloviti ispit'!C138</f>
        <v>0</v>
      </c>
      <c r="B137" s="100" t="str">
        <f>'Parcijalni_cjeloviti ispit'!D138</f>
        <v>B</v>
      </c>
      <c r="C137" s="101">
        <f>'Parcijalni_cjeloviti ispit'!E138</f>
        <v>0</v>
      </c>
      <c r="D137" s="257" t="str">
        <f>'Parcijalni_cjeloviti ispit'!F138</f>
        <v>NE</v>
      </c>
      <c r="E137" s="101">
        <f>'Parcijalni_cjeloviti ispit'!G138</f>
        <v>0</v>
      </c>
      <c r="F137" s="257" t="str">
        <f>'Parcijalni_cjeloviti ispit'!H138</f>
        <v>NE</v>
      </c>
      <c r="G137" s="101">
        <f>'Parcijalni_cjeloviti ispit'!I138</f>
        <v>0</v>
      </c>
      <c r="H137" s="257" t="str">
        <f>'Parcijalni_cjeloviti ispit'!J138</f>
        <v>NE</v>
      </c>
      <c r="I137" s="101">
        <f>'Parcijalni_cjeloviti ispit'!K138</f>
        <v>0</v>
      </c>
      <c r="J137" s="257" t="str">
        <f>'Parcijalni_cjeloviti ispit'!L138</f>
        <v>NE</v>
      </c>
      <c r="K137" s="101">
        <f>'Parcijalni_cjeloviti ispit'!M138</f>
        <v>0</v>
      </c>
      <c r="L137" s="257" t="str">
        <f>'Parcijalni_cjeloviti ispit'!N138</f>
        <v>NE</v>
      </c>
      <c r="M137" s="101">
        <f>'Parcijalni_cjeloviti ispit'!O138</f>
        <v>0</v>
      </c>
      <c r="N137" s="257" t="str">
        <f>'Parcijalni_cjeloviti ispit'!P138</f>
        <v>NE</v>
      </c>
      <c r="O137" s="101">
        <f>'Parcijalni_cjeloviti ispit'!Q138</f>
        <v>0</v>
      </c>
      <c r="P137" s="257" t="str">
        <f>'Parcijalni_cjeloviti ispit'!R138</f>
        <v>NE</v>
      </c>
      <c r="Q137" s="235">
        <f>'Parcijalni_cjeloviti ispit'!S138</f>
        <v>0</v>
      </c>
      <c r="R137" s="235" t="str">
        <f>'Parcijalni_cjeloviti ispit'!T138</f>
        <v>NE</v>
      </c>
    </row>
    <row r="138" spans="1:18" ht="15.75" thickBot="1" x14ac:dyDescent="0.3">
      <c r="A138" s="260">
        <f>'Parcijalni_cjeloviti ispit'!C139</f>
        <v>0</v>
      </c>
      <c r="B138" s="102" t="str">
        <f>'Parcijalni_cjeloviti ispit'!D139</f>
        <v>P</v>
      </c>
      <c r="C138" s="103" t="str">
        <f>'Parcijalni_cjeloviti ispit'!E139</f>
        <v/>
      </c>
      <c r="D138" s="258">
        <f>'Parcijalni_cjeloviti ispit'!F139</f>
        <v>0</v>
      </c>
      <c r="E138" s="104" t="str">
        <f>'Parcijalni_cjeloviti ispit'!G139</f>
        <v/>
      </c>
      <c r="F138" s="258">
        <f>'Parcijalni_cjeloviti ispit'!H139</f>
        <v>0</v>
      </c>
      <c r="G138" s="104" t="str">
        <f>'Parcijalni_cjeloviti ispit'!I139</f>
        <v/>
      </c>
      <c r="H138" s="258">
        <f>'Parcijalni_cjeloviti ispit'!J139</f>
        <v>0</v>
      </c>
      <c r="I138" s="104" t="str">
        <f>'Parcijalni_cjeloviti ispit'!K139</f>
        <v/>
      </c>
      <c r="J138" s="258">
        <f>'Parcijalni_cjeloviti ispit'!L139</f>
        <v>0</v>
      </c>
      <c r="K138" s="104" t="str">
        <f>'Parcijalni_cjeloviti ispit'!M139</f>
        <v/>
      </c>
      <c r="L138" s="258">
        <f>'Parcijalni_cjeloviti ispit'!N139</f>
        <v>0</v>
      </c>
      <c r="M138" s="104" t="str">
        <f>'Parcijalni_cjeloviti ispit'!O139</f>
        <v/>
      </c>
      <c r="N138" s="258">
        <f>'Parcijalni_cjeloviti ispit'!P139</f>
        <v>0</v>
      </c>
      <c r="O138" s="104" t="str">
        <f>'Parcijalni_cjeloviti ispit'!Q139</f>
        <v/>
      </c>
      <c r="P138" s="258">
        <f>'Parcijalni_cjeloviti ispit'!R139</f>
        <v>0</v>
      </c>
      <c r="Q138" s="236">
        <f>'Parcijalni_cjeloviti ispit'!S139</f>
        <v>0</v>
      </c>
      <c r="R138" s="236">
        <f>'Parcijalni_cjeloviti ispit'!T139</f>
        <v>0</v>
      </c>
    </row>
    <row r="139" spans="1:18" x14ac:dyDescent="0.25">
      <c r="A139" s="259">
        <f>'Parcijalni_cjeloviti ispit'!C140</f>
        <v>0</v>
      </c>
      <c r="B139" s="100" t="str">
        <f>'Parcijalni_cjeloviti ispit'!D140</f>
        <v>B</v>
      </c>
      <c r="C139" s="101">
        <f>'Parcijalni_cjeloviti ispit'!E140</f>
        <v>0</v>
      </c>
      <c r="D139" s="257" t="str">
        <f>'Parcijalni_cjeloviti ispit'!F140</f>
        <v>NE</v>
      </c>
      <c r="E139" s="101">
        <f>'Parcijalni_cjeloviti ispit'!G140</f>
        <v>0</v>
      </c>
      <c r="F139" s="257" t="str">
        <f>'Parcijalni_cjeloviti ispit'!H140</f>
        <v>NE</v>
      </c>
      <c r="G139" s="101">
        <f>'Parcijalni_cjeloviti ispit'!I140</f>
        <v>0</v>
      </c>
      <c r="H139" s="257" t="str">
        <f>'Parcijalni_cjeloviti ispit'!J140</f>
        <v>NE</v>
      </c>
      <c r="I139" s="101">
        <f>'Parcijalni_cjeloviti ispit'!K140</f>
        <v>0</v>
      </c>
      <c r="J139" s="257" t="str">
        <f>'Parcijalni_cjeloviti ispit'!L140</f>
        <v>NE</v>
      </c>
      <c r="K139" s="101">
        <f>'Parcijalni_cjeloviti ispit'!M140</f>
        <v>0</v>
      </c>
      <c r="L139" s="257" t="str">
        <f>'Parcijalni_cjeloviti ispit'!N140</f>
        <v>NE</v>
      </c>
      <c r="M139" s="101">
        <f>'Parcijalni_cjeloviti ispit'!O140</f>
        <v>0</v>
      </c>
      <c r="N139" s="257" t="str">
        <f>'Parcijalni_cjeloviti ispit'!P140</f>
        <v>NE</v>
      </c>
      <c r="O139" s="101">
        <f>'Parcijalni_cjeloviti ispit'!Q140</f>
        <v>0</v>
      </c>
      <c r="P139" s="257" t="str">
        <f>'Parcijalni_cjeloviti ispit'!R140</f>
        <v>NE</v>
      </c>
      <c r="Q139" s="235">
        <f>'Parcijalni_cjeloviti ispit'!S140</f>
        <v>0</v>
      </c>
      <c r="R139" s="235" t="str">
        <f>'Parcijalni_cjeloviti ispit'!T140</f>
        <v>NE</v>
      </c>
    </row>
    <row r="140" spans="1:18" ht="15.75" thickBot="1" x14ac:dyDescent="0.3">
      <c r="A140" s="260">
        <f>'Parcijalni_cjeloviti ispit'!C141</f>
        <v>0</v>
      </c>
      <c r="B140" s="102" t="str">
        <f>'Parcijalni_cjeloviti ispit'!D141</f>
        <v>P</v>
      </c>
      <c r="C140" s="103" t="str">
        <f>'Parcijalni_cjeloviti ispit'!E141</f>
        <v/>
      </c>
      <c r="D140" s="258">
        <f>'Parcijalni_cjeloviti ispit'!F141</f>
        <v>0</v>
      </c>
      <c r="E140" s="104" t="str">
        <f>'Parcijalni_cjeloviti ispit'!G141</f>
        <v/>
      </c>
      <c r="F140" s="258">
        <f>'Parcijalni_cjeloviti ispit'!H141</f>
        <v>0</v>
      </c>
      <c r="G140" s="104" t="str">
        <f>'Parcijalni_cjeloviti ispit'!I141</f>
        <v/>
      </c>
      <c r="H140" s="258">
        <f>'Parcijalni_cjeloviti ispit'!J141</f>
        <v>0</v>
      </c>
      <c r="I140" s="104" t="str">
        <f>'Parcijalni_cjeloviti ispit'!K141</f>
        <v/>
      </c>
      <c r="J140" s="258">
        <f>'Parcijalni_cjeloviti ispit'!L141</f>
        <v>0</v>
      </c>
      <c r="K140" s="104" t="str">
        <f>'Parcijalni_cjeloviti ispit'!M141</f>
        <v/>
      </c>
      <c r="L140" s="258">
        <f>'Parcijalni_cjeloviti ispit'!N141</f>
        <v>0</v>
      </c>
      <c r="M140" s="104" t="str">
        <f>'Parcijalni_cjeloviti ispit'!O141</f>
        <v/>
      </c>
      <c r="N140" s="258">
        <f>'Parcijalni_cjeloviti ispit'!P141</f>
        <v>0</v>
      </c>
      <c r="O140" s="104" t="str">
        <f>'Parcijalni_cjeloviti ispit'!Q141</f>
        <v/>
      </c>
      <c r="P140" s="258">
        <f>'Parcijalni_cjeloviti ispit'!R141</f>
        <v>0</v>
      </c>
      <c r="Q140" s="236">
        <f>'Parcijalni_cjeloviti ispit'!S141</f>
        <v>0</v>
      </c>
      <c r="R140" s="236">
        <f>'Parcijalni_cjeloviti ispit'!T141</f>
        <v>0</v>
      </c>
    </row>
    <row r="141" spans="1:18" x14ac:dyDescent="0.25">
      <c r="A141" s="259">
        <f>'Parcijalni_cjeloviti ispit'!C142</f>
        <v>0</v>
      </c>
      <c r="B141" s="100" t="str">
        <f>'Parcijalni_cjeloviti ispit'!D142</f>
        <v>B</v>
      </c>
      <c r="C141" s="101">
        <f>'Parcijalni_cjeloviti ispit'!E142</f>
        <v>0</v>
      </c>
      <c r="D141" s="257" t="str">
        <f>'Parcijalni_cjeloviti ispit'!F142</f>
        <v>NE</v>
      </c>
      <c r="E141" s="101">
        <f>'Parcijalni_cjeloviti ispit'!G142</f>
        <v>0</v>
      </c>
      <c r="F141" s="257" t="str">
        <f>'Parcijalni_cjeloviti ispit'!H142</f>
        <v>NE</v>
      </c>
      <c r="G141" s="101">
        <f>'Parcijalni_cjeloviti ispit'!I142</f>
        <v>0</v>
      </c>
      <c r="H141" s="257" t="str">
        <f>'Parcijalni_cjeloviti ispit'!J142</f>
        <v>NE</v>
      </c>
      <c r="I141" s="101">
        <f>'Parcijalni_cjeloviti ispit'!K142</f>
        <v>0</v>
      </c>
      <c r="J141" s="257" t="str">
        <f>'Parcijalni_cjeloviti ispit'!L142</f>
        <v>NE</v>
      </c>
      <c r="K141" s="101">
        <f>'Parcijalni_cjeloviti ispit'!M142</f>
        <v>0</v>
      </c>
      <c r="L141" s="257" t="str">
        <f>'Parcijalni_cjeloviti ispit'!N142</f>
        <v>NE</v>
      </c>
      <c r="M141" s="101">
        <f>'Parcijalni_cjeloviti ispit'!O142</f>
        <v>0</v>
      </c>
      <c r="N141" s="257" t="str">
        <f>'Parcijalni_cjeloviti ispit'!P142</f>
        <v>NE</v>
      </c>
      <c r="O141" s="101">
        <f>'Parcijalni_cjeloviti ispit'!Q142</f>
        <v>0</v>
      </c>
      <c r="P141" s="257" t="str">
        <f>'Parcijalni_cjeloviti ispit'!R142</f>
        <v>NE</v>
      </c>
      <c r="Q141" s="235">
        <f>'Parcijalni_cjeloviti ispit'!S142</f>
        <v>0</v>
      </c>
      <c r="R141" s="235" t="str">
        <f>'Parcijalni_cjeloviti ispit'!T142</f>
        <v>NE</v>
      </c>
    </row>
    <row r="142" spans="1:18" ht="15.75" thickBot="1" x14ac:dyDescent="0.3">
      <c r="A142" s="260">
        <f>'Parcijalni_cjeloviti ispit'!C143</f>
        <v>0</v>
      </c>
      <c r="B142" s="102" t="str">
        <f>'Parcijalni_cjeloviti ispit'!D143</f>
        <v>P</v>
      </c>
      <c r="C142" s="103" t="str">
        <f>'Parcijalni_cjeloviti ispit'!E143</f>
        <v/>
      </c>
      <c r="D142" s="258">
        <f>'Parcijalni_cjeloviti ispit'!F143</f>
        <v>0</v>
      </c>
      <c r="E142" s="104" t="str">
        <f>'Parcijalni_cjeloviti ispit'!G143</f>
        <v/>
      </c>
      <c r="F142" s="258">
        <f>'Parcijalni_cjeloviti ispit'!H143</f>
        <v>0</v>
      </c>
      <c r="G142" s="104" t="str">
        <f>'Parcijalni_cjeloviti ispit'!I143</f>
        <v/>
      </c>
      <c r="H142" s="258">
        <f>'Parcijalni_cjeloviti ispit'!J143</f>
        <v>0</v>
      </c>
      <c r="I142" s="104" t="str">
        <f>'Parcijalni_cjeloviti ispit'!K143</f>
        <v/>
      </c>
      <c r="J142" s="258">
        <f>'Parcijalni_cjeloviti ispit'!L143</f>
        <v>0</v>
      </c>
      <c r="K142" s="104" t="str">
        <f>'Parcijalni_cjeloviti ispit'!M143</f>
        <v/>
      </c>
      <c r="L142" s="258">
        <f>'Parcijalni_cjeloviti ispit'!N143</f>
        <v>0</v>
      </c>
      <c r="M142" s="104" t="str">
        <f>'Parcijalni_cjeloviti ispit'!O143</f>
        <v/>
      </c>
      <c r="N142" s="258">
        <f>'Parcijalni_cjeloviti ispit'!P143</f>
        <v>0</v>
      </c>
      <c r="O142" s="104" t="str">
        <f>'Parcijalni_cjeloviti ispit'!Q143</f>
        <v/>
      </c>
      <c r="P142" s="258">
        <f>'Parcijalni_cjeloviti ispit'!R143</f>
        <v>0</v>
      </c>
      <c r="Q142" s="236">
        <f>'Parcijalni_cjeloviti ispit'!S143</f>
        <v>0</v>
      </c>
      <c r="R142" s="236">
        <f>'Parcijalni_cjeloviti ispit'!T143</f>
        <v>0</v>
      </c>
    </row>
    <row r="143" spans="1:18" x14ac:dyDescent="0.25">
      <c r="A143" s="259">
        <f>'Parcijalni_cjeloviti ispit'!C144</f>
        <v>0</v>
      </c>
      <c r="B143" s="100" t="str">
        <f>'Parcijalni_cjeloviti ispit'!D144</f>
        <v>B</v>
      </c>
      <c r="C143" s="101">
        <f>'Parcijalni_cjeloviti ispit'!E144</f>
        <v>0</v>
      </c>
      <c r="D143" s="257" t="str">
        <f>'Parcijalni_cjeloviti ispit'!F144</f>
        <v>NE</v>
      </c>
      <c r="E143" s="101">
        <f>'Parcijalni_cjeloviti ispit'!G144</f>
        <v>0</v>
      </c>
      <c r="F143" s="257" t="str">
        <f>'Parcijalni_cjeloviti ispit'!H144</f>
        <v>NE</v>
      </c>
      <c r="G143" s="101">
        <f>'Parcijalni_cjeloviti ispit'!I144</f>
        <v>0</v>
      </c>
      <c r="H143" s="257" t="str">
        <f>'Parcijalni_cjeloviti ispit'!J144</f>
        <v>NE</v>
      </c>
      <c r="I143" s="101">
        <f>'Parcijalni_cjeloviti ispit'!K144</f>
        <v>0</v>
      </c>
      <c r="J143" s="257" t="str">
        <f>'Parcijalni_cjeloviti ispit'!L144</f>
        <v>NE</v>
      </c>
      <c r="K143" s="101">
        <f>'Parcijalni_cjeloviti ispit'!M144</f>
        <v>0</v>
      </c>
      <c r="L143" s="257" t="str">
        <f>'Parcijalni_cjeloviti ispit'!N144</f>
        <v>NE</v>
      </c>
      <c r="M143" s="101">
        <f>'Parcijalni_cjeloviti ispit'!O144</f>
        <v>0</v>
      </c>
      <c r="N143" s="257" t="str">
        <f>'Parcijalni_cjeloviti ispit'!P144</f>
        <v>NE</v>
      </c>
      <c r="O143" s="101">
        <f>'Parcijalni_cjeloviti ispit'!Q144</f>
        <v>0</v>
      </c>
      <c r="P143" s="257" t="str">
        <f>'Parcijalni_cjeloviti ispit'!R144</f>
        <v>NE</v>
      </c>
      <c r="Q143" s="235">
        <f>'Parcijalni_cjeloviti ispit'!S144</f>
        <v>0</v>
      </c>
      <c r="R143" s="235" t="str">
        <f>'Parcijalni_cjeloviti ispit'!T144</f>
        <v>NE</v>
      </c>
    </row>
    <row r="144" spans="1:18" ht="15.75" thickBot="1" x14ac:dyDescent="0.3">
      <c r="A144" s="260">
        <f>'Parcijalni_cjeloviti ispit'!C145</f>
        <v>0</v>
      </c>
      <c r="B144" s="102" t="str">
        <f>'Parcijalni_cjeloviti ispit'!D145</f>
        <v>P</v>
      </c>
      <c r="C144" s="103" t="str">
        <f>'Parcijalni_cjeloviti ispit'!E145</f>
        <v/>
      </c>
      <c r="D144" s="258">
        <f>'Parcijalni_cjeloviti ispit'!F145</f>
        <v>0</v>
      </c>
      <c r="E144" s="104" t="str">
        <f>'Parcijalni_cjeloviti ispit'!G145</f>
        <v/>
      </c>
      <c r="F144" s="258">
        <f>'Parcijalni_cjeloviti ispit'!H145</f>
        <v>0</v>
      </c>
      <c r="G144" s="104" t="str">
        <f>'Parcijalni_cjeloviti ispit'!I145</f>
        <v/>
      </c>
      <c r="H144" s="258">
        <f>'Parcijalni_cjeloviti ispit'!J145</f>
        <v>0</v>
      </c>
      <c r="I144" s="104" t="str">
        <f>'Parcijalni_cjeloviti ispit'!K145</f>
        <v/>
      </c>
      <c r="J144" s="258">
        <f>'Parcijalni_cjeloviti ispit'!L145</f>
        <v>0</v>
      </c>
      <c r="K144" s="104" t="str">
        <f>'Parcijalni_cjeloviti ispit'!M145</f>
        <v/>
      </c>
      <c r="L144" s="258">
        <f>'Parcijalni_cjeloviti ispit'!N145</f>
        <v>0</v>
      </c>
      <c r="M144" s="104" t="str">
        <f>'Parcijalni_cjeloviti ispit'!O145</f>
        <v/>
      </c>
      <c r="N144" s="258">
        <f>'Parcijalni_cjeloviti ispit'!P145</f>
        <v>0</v>
      </c>
      <c r="O144" s="104" t="str">
        <f>'Parcijalni_cjeloviti ispit'!Q145</f>
        <v/>
      </c>
      <c r="P144" s="258">
        <f>'Parcijalni_cjeloviti ispit'!R145</f>
        <v>0</v>
      </c>
      <c r="Q144" s="236">
        <f>'Parcijalni_cjeloviti ispit'!S145</f>
        <v>0</v>
      </c>
      <c r="R144" s="236">
        <f>'Parcijalni_cjeloviti ispit'!T145</f>
        <v>0</v>
      </c>
    </row>
    <row r="145" spans="1:18" x14ac:dyDescent="0.25">
      <c r="A145" s="259">
        <f>'Parcijalni_cjeloviti ispit'!C146</f>
        <v>0</v>
      </c>
      <c r="B145" s="100" t="str">
        <f>'Parcijalni_cjeloviti ispit'!D146</f>
        <v>B</v>
      </c>
      <c r="C145" s="101">
        <f>'Parcijalni_cjeloviti ispit'!E146</f>
        <v>0</v>
      </c>
      <c r="D145" s="257" t="str">
        <f>'Parcijalni_cjeloviti ispit'!F146</f>
        <v>NE</v>
      </c>
      <c r="E145" s="101">
        <f>'Parcijalni_cjeloviti ispit'!G146</f>
        <v>0</v>
      </c>
      <c r="F145" s="257" t="str">
        <f>'Parcijalni_cjeloviti ispit'!H146</f>
        <v>NE</v>
      </c>
      <c r="G145" s="101">
        <f>'Parcijalni_cjeloviti ispit'!I146</f>
        <v>0</v>
      </c>
      <c r="H145" s="257" t="str">
        <f>'Parcijalni_cjeloviti ispit'!J146</f>
        <v>NE</v>
      </c>
      <c r="I145" s="101">
        <f>'Parcijalni_cjeloviti ispit'!K146</f>
        <v>0</v>
      </c>
      <c r="J145" s="257" t="str">
        <f>'Parcijalni_cjeloviti ispit'!L146</f>
        <v>NE</v>
      </c>
      <c r="K145" s="101">
        <f>'Parcijalni_cjeloviti ispit'!M146</f>
        <v>0</v>
      </c>
      <c r="L145" s="257" t="str">
        <f>'Parcijalni_cjeloviti ispit'!N146</f>
        <v>NE</v>
      </c>
      <c r="M145" s="101">
        <f>'Parcijalni_cjeloviti ispit'!O146</f>
        <v>0</v>
      </c>
      <c r="N145" s="257" t="str">
        <f>'Parcijalni_cjeloviti ispit'!P146</f>
        <v>NE</v>
      </c>
      <c r="O145" s="101">
        <f>'Parcijalni_cjeloviti ispit'!Q146</f>
        <v>0</v>
      </c>
      <c r="P145" s="257" t="str">
        <f>'Parcijalni_cjeloviti ispit'!R146</f>
        <v>NE</v>
      </c>
      <c r="Q145" s="235">
        <f>'Parcijalni_cjeloviti ispit'!S146</f>
        <v>0</v>
      </c>
      <c r="R145" s="235" t="str">
        <f>'Parcijalni_cjeloviti ispit'!T146</f>
        <v>NE</v>
      </c>
    </row>
    <row r="146" spans="1:18" ht="15.75" thickBot="1" x14ac:dyDescent="0.3">
      <c r="A146" s="260">
        <f>'Parcijalni_cjeloviti ispit'!C147</f>
        <v>0</v>
      </c>
      <c r="B146" s="102" t="str">
        <f>'Parcijalni_cjeloviti ispit'!D147</f>
        <v>P</v>
      </c>
      <c r="C146" s="103" t="str">
        <f>'Parcijalni_cjeloviti ispit'!E147</f>
        <v/>
      </c>
      <c r="D146" s="258">
        <f>'Parcijalni_cjeloviti ispit'!F147</f>
        <v>0</v>
      </c>
      <c r="E146" s="104" t="str">
        <f>'Parcijalni_cjeloviti ispit'!G147</f>
        <v/>
      </c>
      <c r="F146" s="258">
        <f>'Parcijalni_cjeloviti ispit'!H147</f>
        <v>0</v>
      </c>
      <c r="G146" s="104" t="str">
        <f>'Parcijalni_cjeloviti ispit'!I147</f>
        <v/>
      </c>
      <c r="H146" s="258">
        <f>'Parcijalni_cjeloviti ispit'!J147</f>
        <v>0</v>
      </c>
      <c r="I146" s="104" t="str">
        <f>'Parcijalni_cjeloviti ispit'!K147</f>
        <v/>
      </c>
      <c r="J146" s="258">
        <f>'Parcijalni_cjeloviti ispit'!L147</f>
        <v>0</v>
      </c>
      <c r="K146" s="104" t="str">
        <f>'Parcijalni_cjeloviti ispit'!M147</f>
        <v/>
      </c>
      <c r="L146" s="258">
        <f>'Parcijalni_cjeloviti ispit'!N147</f>
        <v>0</v>
      </c>
      <c r="M146" s="104" t="str">
        <f>'Parcijalni_cjeloviti ispit'!O147</f>
        <v/>
      </c>
      <c r="N146" s="258">
        <f>'Parcijalni_cjeloviti ispit'!P147</f>
        <v>0</v>
      </c>
      <c r="O146" s="104" t="str">
        <f>'Parcijalni_cjeloviti ispit'!Q147</f>
        <v/>
      </c>
      <c r="P146" s="258">
        <f>'Parcijalni_cjeloviti ispit'!R147</f>
        <v>0</v>
      </c>
      <c r="Q146" s="236">
        <f>'Parcijalni_cjeloviti ispit'!S147</f>
        <v>0</v>
      </c>
      <c r="R146" s="236">
        <f>'Parcijalni_cjeloviti ispit'!T147</f>
        <v>0</v>
      </c>
    </row>
    <row r="147" spans="1:18" x14ac:dyDescent="0.25">
      <c r="A147" s="259">
        <f>'Parcijalni_cjeloviti ispit'!C148</f>
        <v>0</v>
      </c>
      <c r="B147" s="100" t="str">
        <f>'Parcijalni_cjeloviti ispit'!D148</f>
        <v>B</v>
      </c>
      <c r="C147" s="101">
        <f>'Parcijalni_cjeloviti ispit'!E148</f>
        <v>0</v>
      </c>
      <c r="D147" s="257" t="str">
        <f>'Parcijalni_cjeloviti ispit'!F148</f>
        <v>NE</v>
      </c>
      <c r="E147" s="101">
        <f>'Parcijalni_cjeloviti ispit'!G148</f>
        <v>0</v>
      </c>
      <c r="F147" s="257" t="str">
        <f>'Parcijalni_cjeloviti ispit'!H148</f>
        <v>NE</v>
      </c>
      <c r="G147" s="101">
        <f>'Parcijalni_cjeloviti ispit'!I148</f>
        <v>0</v>
      </c>
      <c r="H147" s="257" t="str">
        <f>'Parcijalni_cjeloviti ispit'!J148</f>
        <v>NE</v>
      </c>
      <c r="I147" s="101">
        <f>'Parcijalni_cjeloviti ispit'!K148</f>
        <v>0</v>
      </c>
      <c r="J147" s="257" t="str">
        <f>'Parcijalni_cjeloviti ispit'!L148</f>
        <v>NE</v>
      </c>
      <c r="K147" s="101">
        <f>'Parcijalni_cjeloviti ispit'!M148</f>
        <v>0</v>
      </c>
      <c r="L147" s="257" t="str">
        <f>'Parcijalni_cjeloviti ispit'!N148</f>
        <v>NE</v>
      </c>
      <c r="M147" s="101">
        <f>'Parcijalni_cjeloviti ispit'!O148</f>
        <v>0</v>
      </c>
      <c r="N147" s="257" t="str">
        <f>'Parcijalni_cjeloviti ispit'!P148</f>
        <v>NE</v>
      </c>
      <c r="O147" s="101">
        <f>'Parcijalni_cjeloviti ispit'!Q148</f>
        <v>0</v>
      </c>
      <c r="P147" s="257" t="str">
        <f>'Parcijalni_cjeloviti ispit'!R148</f>
        <v>NE</v>
      </c>
      <c r="Q147" s="235">
        <f>'Parcijalni_cjeloviti ispit'!S148</f>
        <v>0</v>
      </c>
      <c r="R147" s="235" t="str">
        <f>'Parcijalni_cjeloviti ispit'!T148</f>
        <v>NE</v>
      </c>
    </row>
    <row r="148" spans="1:18" ht="15.75" thickBot="1" x14ac:dyDescent="0.3">
      <c r="A148" s="260">
        <f>'Parcijalni_cjeloviti ispit'!C149</f>
        <v>0</v>
      </c>
      <c r="B148" s="102" t="str">
        <f>'Parcijalni_cjeloviti ispit'!D149</f>
        <v>P</v>
      </c>
      <c r="C148" s="103" t="str">
        <f>'Parcijalni_cjeloviti ispit'!E149</f>
        <v/>
      </c>
      <c r="D148" s="258">
        <f>'Parcijalni_cjeloviti ispit'!F149</f>
        <v>0</v>
      </c>
      <c r="E148" s="104" t="str">
        <f>'Parcijalni_cjeloviti ispit'!G149</f>
        <v/>
      </c>
      <c r="F148" s="258">
        <f>'Parcijalni_cjeloviti ispit'!H149</f>
        <v>0</v>
      </c>
      <c r="G148" s="104" t="str">
        <f>'Parcijalni_cjeloviti ispit'!I149</f>
        <v/>
      </c>
      <c r="H148" s="258">
        <f>'Parcijalni_cjeloviti ispit'!J149</f>
        <v>0</v>
      </c>
      <c r="I148" s="104" t="str">
        <f>'Parcijalni_cjeloviti ispit'!K149</f>
        <v/>
      </c>
      <c r="J148" s="258">
        <f>'Parcijalni_cjeloviti ispit'!L149</f>
        <v>0</v>
      </c>
      <c r="K148" s="104" t="str">
        <f>'Parcijalni_cjeloviti ispit'!M149</f>
        <v/>
      </c>
      <c r="L148" s="258">
        <f>'Parcijalni_cjeloviti ispit'!N149</f>
        <v>0</v>
      </c>
      <c r="M148" s="104" t="str">
        <f>'Parcijalni_cjeloviti ispit'!O149</f>
        <v/>
      </c>
      <c r="N148" s="258">
        <f>'Parcijalni_cjeloviti ispit'!P149</f>
        <v>0</v>
      </c>
      <c r="O148" s="104" t="str">
        <f>'Parcijalni_cjeloviti ispit'!Q149</f>
        <v/>
      </c>
      <c r="P148" s="258">
        <f>'Parcijalni_cjeloviti ispit'!R149</f>
        <v>0</v>
      </c>
      <c r="Q148" s="236">
        <f>'Parcijalni_cjeloviti ispit'!S149</f>
        <v>0</v>
      </c>
      <c r="R148" s="236">
        <f>'Parcijalni_cjeloviti ispit'!T149</f>
        <v>0</v>
      </c>
    </row>
    <row r="149" spans="1:18" x14ac:dyDescent="0.25">
      <c r="A149" s="259">
        <f>'Parcijalni_cjeloviti ispit'!C150</f>
        <v>0</v>
      </c>
      <c r="B149" s="100" t="str">
        <f>'Parcijalni_cjeloviti ispit'!D150</f>
        <v>B</v>
      </c>
      <c r="C149" s="101">
        <f>'Parcijalni_cjeloviti ispit'!E150</f>
        <v>0</v>
      </c>
      <c r="D149" s="257" t="str">
        <f>'Parcijalni_cjeloviti ispit'!F150</f>
        <v>NE</v>
      </c>
      <c r="E149" s="101">
        <f>'Parcijalni_cjeloviti ispit'!G150</f>
        <v>0</v>
      </c>
      <c r="F149" s="257" t="str">
        <f>'Parcijalni_cjeloviti ispit'!H150</f>
        <v>NE</v>
      </c>
      <c r="G149" s="101">
        <f>'Parcijalni_cjeloviti ispit'!I150</f>
        <v>0</v>
      </c>
      <c r="H149" s="257" t="str">
        <f>'Parcijalni_cjeloviti ispit'!J150</f>
        <v>NE</v>
      </c>
      <c r="I149" s="101">
        <f>'Parcijalni_cjeloviti ispit'!K150</f>
        <v>0</v>
      </c>
      <c r="J149" s="257" t="str">
        <f>'Parcijalni_cjeloviti ispit'!L150</f>
        <v>NE</v>
      </c>
      <c r="K149" s="101">
        <f>'Parcijalni_cjeloviti ispit'!M150</f>
        <v>0</v>
      </c>
      <c r="L149" s="257" t="str">
        <f>'Parcijalni_cjeloviti ispit'!N150</f>
        <v>NE</v>
      </c>
      <c r="M149" s="101">
        <f>'Parcijalni_cjeloviti ispit'!O150</f>
        <v>0</v>
      </c>
      <c r="N149" s="257" t="str">
        <f>'Parcijalni_cjeloviti ispit'!P150</f>
        <v>NE</v>
      </c>
      <c r="O149" s="101">
        <f>'Parcijalni_cjeloviti ispit'!Q150</f>
        <v>0</v>
      </c>
      <c r="P149" s="257" t="str">
        <f>'Parcijalni_cjeloviti ispit'!R150</f>
        <v>NE</v>
      </c>
      <c r="Q149" s="235">
        <f>'Parcijalni_cjeloviti ispit'!S150</f>
        <v>0</v>
      </c>
      <c r="R149" s="235" t="str">
        <f>'Parcijalni_cjeloviti ispit'!T150</f>
        <v>NE</v>
      </c>
    </row>
    <row r="150" spans="1:18" ht="15.75" thickBot="1" x14ac:dyDescent="0.3">
      <c r="A150" s="260">
        <f>'Parcijalni_cjeloviti ispit'!C151</f>
        <v>0</v>
      </c>
      <c r="B150" s="102" t="str">
        <f>'Parcijalni_cjeloviti ispit'!D151</f>
        <v>P</v>
      </c>
      <c r="C150" s="103" t="str">
        <f>'Parcijalni_cjeloviti ispit'!E151</f>
        <v/>
      </c>
      <c r="D150" s="258">
        <f>'Parcijalni_cjeloviti ispit'!F151</f>
        <v>0</v>
      </c>
      <c r="E150" s="104" t="str">
        <f>'Parcijalni_cjeloviti ispit'!G151</f>
        <v/>
      </c>
      <c r="F150" s="258">
        <f>'Parcijalni_cjeloviti ispit'!H151</f>
        <v>0</v>
      </c>
      <c r="G150" s="104" t="str">
        <f>'Parcijalni_cjeloviti ispit'!I151</f>
        <v/>
      </c>
      <c r="H150" s="258">
        <f>'Parcijalni_cjeloviti ispit'!J151</f>
        <v>0</v>
      </c>
      <c r="I150" s="104" t="str">
        <f>'Parcijalni_cjeloviti ispit'!K151</f>
        <v/>
      </c>
      <c r="J150" s="258">
        <f>'Parcijalni_cjeloviti ispit'!L151</f>
        <v>0</v>
      </c>
      <c r="K150" s="104" t="str">
        <f>'Parcijalni_cjeloviti ispit'!M151</f>
        <v/>
      </c>
      <c r="L150" s="258">
        <f>'Parcijalni_cjeloviti ispit'!N151</f>
        <v>0</v>
      </c>
      <c r="M150" s="104" t="str">
        <f>'Parcijalni_cjeloviti ispit'!O151</f>
        <v/>
      </c>
      <c r="N150" s="258">
        <f>'Parcijalni_cjeloviti ispit'!P151</f>
        <v>0</v>
      </c>
      <c r="O150" s="104" t="str">
        <f>'Parcijalni_cjeloviti ispit'!Q151</f>
        <v/>
      </c>
      <c r="P150" s="258">
        <f>'Parcijalni_cjeloviti ispit'!R151</f>
        <v>0</v>
      </c>
      <c r="Q150" s="236">
        <f>'Parcijalni_cjeloviti ispit'!S151</f>
        <v>0</v>
      </c>
      <c r="R150" s="236">
        <f>'Parcijalni_cjeloviti ispit'!T151</f>
        <v>0</v>
      </c>
    </row>
    <row r="151" spans="1:18" x14ac:dyDescent="0.25">
      <c r="A151" s="259">
        <f>'Parcijalni_cjeloviti ispit'!C152</f>
        <v>0</v>
      </c>
      <c r="B151" s="100" t="str">
        <f>'Parcijalni_cjeloviti ispit'!D152</f>
        <v>B</v>
      </c>
      <c r="C151" s="101">
        <f>'Parcijalni_cjeloviti ispit'!E152</f>
        <v>0</v>
      </c>
      <c r="D151" s="257" t="str">
        <f>'Parcijalni_cjeloviti ispit'!F152</f>
        <v>NE</v>
      </c>
      <c r="E151" s="101">
        <f>'Parcijalni_cjeloviti ispit'!G152</f>
        <v>0</v>
      </c>
      <c r="F151" s="257" t="str">
        <f>'Parcijalni_cjeloviti ispit'!H152</f>
        <v>NE</v>
      </c>
      <c r="G151" s="101">
        <f>'Parcijalni_cjeloviti ispit'!I152</f>
        <v>0</v>
      </c>
      <c r="H151" s="257" t="str">
        <f>'Parcijalni_cjeloviti ispit'!J152</f>
        <v>NE</v>
      </c>
      <c r="I151" s="101">
        <f>'Parcijalni_cjeloviti ispit'!K152</f>
        <v>0</v>
      </c>
      <c r="J151" s="257" t="str">
        <f>'Parcijalni_cjeloviti ispit'!L152</f>
        <v>NE</v>
      </c>
      <c r="K151" s="101">
        <f>'Parcijalni_cjeloviti ispit'!M152</f>
        <v>0</v>
      </c>
      <c r="L151" s="257" t="str">
        <f>'Parcijalni_cjeloviti ispit'!N152</f>
        <v>NE</v>
      </c>
      <c r="M151" s="101">
        <f>'Parcijalni_cjeloviti ispit'!O152</f>
        <v>0</v>
      </c>
      <c r="N151" s="257" t="str">
        <f>'Parcijalni_cjeloviti ispit'!P152</f>
        <v>NE</v>
      </c>
      <c r="O151" s="101">
        <f>'Parcijalni_cjeloviti ispit'!Q152</f>
        <v>0</v>
      </c>
      <c r="P151" s="257" t="str">
        <f>'Parcijalni_cjeloviti ispit'!R152</f>
        <v>NE</v>
      </c>
      <c r="Q151" s="235">
        <f>'Parcijalni_cjeloviti ispit'!S152</f>
        <v>0</v>
      </c>
      <c r="R151" s="235" t="str">
        <f>'Parcijalni_cjeloviti ispit'!T152</f>
        <v>NE</v>
      </c>
    </row>
    <row r="152" spans="1:18" ht="15.75" thickBot="1" x14ac:dyDescent="0.3">
      <c r="A152" s="260">
        <f>'Parcijalni_cjeloviti ispit'!C153</f>
        <v>0</v>
      </c>
      <c r="B152" s="102" t="str">
        <f>'Parcijalni_cjeloviti ispit'!D153</f>
        <v>P</v>
      </c>
      <c r="C152" s="103" t="str">
        <f>'Parcijalni_cjeloviti ispit'!E153</f>
        <v/>
      </c>
      <c r="D152" s="258">
        <f>'Parcijalni_cjeloviti ispit'!F153</f>
        <v>0</v>
      </c>
      <c r="E152" s="104" t="str">
        <f>'Parcijalni_cjeloviti ispit'!G153</f>
        <v/>
      </c>
      <c r="F152" s="258">
        <f>'Parcijalni_cjeloviti ispit'!H153</f>
        <v>0</v>
      </c>
      <c r="G152" s="104" t="str">
        <f>'Parcijalni_cjeloviti ispit'!I153</f>
        <v/>
      </c>
      <c r="H152" s="258">
        <f>'Parcijalni_cjeloviti ispit'!J153</f>
        <v>0</v>
      </c>
      <c r="I152" s="104" t="str">
        <f>'Parcijalni_cjeloviti ispit'!K153</f>
        <v/>
      </c>
      <c r="J152" s="258">
        <f>'Parcijalni_cjeloviti ispit'!L153</f>
        <v>0</v>
      </c>
      <c r="K152" s="104" t="str">
        <f>'Parcijalni_cjeloviti ispit'!M153</f>
        <v/>
      </c>
      <c r="L152" s="258">
        <f>'Parcijalni_cjeloviti ispit'!N153</f>
        <v>0</v>
      </c>
      <c r="M152" s="104" t="str">
        <f>'Parcijalni_cjeloviti ispit'!O153</f>
        <v/>
      </c>
      <c r="N152" s="258">
        <f>'Parcijalni_cjeloviti ispit'!P153</f>
        <v>0</v>
      </c>
      <c r="O152" s="104" t="str">
        <f>'Parcijalni_cjeloviti ispit'!Q153</f>
        <v/>
      </c>
      <c r="P152" s="258">
        <f>'Parcijalni_cjeloviti ispit'!R153</f>
        <v>0</v>
      </c>
      <c r="Q152" s="236">
        <f>'Parcijalni_cjeloviti ispit'!S153</f>
        <v>0</v>
      </c>
      <c r="R152" s="236">
        <f>'Parcijalni_cjeloviti ispit'!T153</f>
        <v>0</v>
      </c>
    </row>
    <row r="153" spans="1:18" x14ac:dyDescent="0.25">
      <c r="A153" s="259">
        <f>'Parcijalni_cjeloviti ispit'!C154</f>
        <v>0</v>
      </c>
      <c r="B153" s="100" t="str">
        <f>'Parcijalni_cjeloviti ispit'!D154</f>
        <v>B</v>
      </c>
      <c r="C153" s="101">
        <f>'Parcijalni_cjeloviti ispit'!E154</f>
        <v>0</v>
      </c>
      <c r="D153" s="257" t="str">
        <f>'Parcijalni_cjeloviti ispit'!F154</f>
        <v>NE</v>
      </c>
      <c r="E153" s="101">
        <f>'Parcijalni_cjeloviti ispit'!G154</f>
        <v>0</v>
      </c>
      <c r="F153" s="257" t="str">
        <f>'Parcijalni_cjeloviti ispit'!H154</f>
        <v>NE</v>
      </c>
      <c r="G153" s="101">
        <f>'Parcijalni_cjeloviti ispit'!I154</f>
        <v>0</v>
      </c>
      <c r="H153" s="257" t="str">
        <f>'Parcijalni_cjeloviti ispit'!J154</f>
        <v>NE</v>
      </c>
      <c r="I153" s="101">
        <f>'Parcijalni_cjeloviti ispit'!K154</f>
        <v>0</v>
      </c>
      <c r="J153" s="257" t="str">
        <f>'Parcijalni_cjeloviti ispit'!L154</f>
        <v>NE</v>
      </c>
      <c r="K153" s="101">
        <f>'Parcijalni_cjeloviti ispit'!M154</f>
        <v>0</v>
      </c>
      <c r="L153" s="257" t="str">
        <f>'Parcijalni_cjeloviti ispit'!N154</f>
        <v>NE</v>
      </c>
      <c r="M153" s="101">
        <f>'Parcijalni_cjeloviti ispit'!O154</f>
        <v>0</v>
      </c>
      <c r="N153" s="257" t="str">
        <f>'Parcijalni_cjeloviti ispit'!P154</f>
        <v>NE</v>
      </c>
      <c r="O153" s="101">
        <f>'Parcijalni_cjeloviti ispit'!Q154</f>
        <v>0</v>
      </c>
      <c r="P153" s="257" t="str">
        <f>'Parcijalni_cjeloviti ispit'!R154</f>
        <v>NE</v>
      </c>
      <c r="Q153" s="235">
        <f>'Parcijalni_cjeloviti ispit'!S154</f>
        <v>0</v>
      </c>
      <c r="R153" s="235" t="str">
        <f>'Parcijalni_cjeloviti ispit'!T154</f>
        <v>NE</v>
      </c>
    </row>
    <row r="154" spans="1:18" ht="15.75" thickBot="1" x14ac:dyDescent="0.3">
      <c r="A154" s="260">
        <f>'Parcijalni_cjeloviti ispit'!C155</f>
        <v>0</v>
      </c>
      <c r="B154" s="102" t="str">
        <f>'Parcijalni_cjeloviti ispit'!D155</f>
        <v>P</v>
      </c>
      <c r="C154" s="103" t="str">
        <f>'Parcijalni_cjeloviti ispit'!E155</f>
        <v/>
      </c>
      <c r="D154" s="258">
        <f>'Parcijalni_cjeloviti ispit'!F155</f>
        <v>0</v>
      </c>
      <c r="E154" s="104" t="str">
        <f>'Parcijalni_cjeloviti ispit'!G155</f>
        <v/>
      </c>
      <c r="F154" s="258">
        <f>'Parcijalni_cjeloviti ispit'!H155</f>
        <v>0</v>
      </c>
      <c r="G154" s="104" t="str">
        <f>'Parcijalni_cjeloviti ispit'!I155</f>
        <v/>
      </c>
      <c r="H154" s="258">
        <f>'Parcijalni_cjeloviti ispit'!J155</f>
        <v>0</v>
      </c>
      <c r="I154" s="104" t="str">
        <f>'Parcijalni_cjeloviti ispit'!K155</f>
        <v/>
      </c>
      <c r="J154" s="258">
        <f>'Parcijalni_cjeloviti ispit'!L155</f>
        <v>0</v>
      </c>
      <c r="K154" s="104" t="str">
        <f>'Parcijalni_cjeloviti ispit'!M155</f>
        <v/>
      </c>
      <c r="L154" s="258">
        <f>'Parcijalni_cjeloviti ispit'!N155</f>
        <v>0</v>
      </c>
      <c r="M154" s="104" t="str">
        <f>'Parcijalni_cjeloviti ispit'!O155</f>
        <v/>
      </c>
      <c r="N154" s="258">
        <f>'Parcijalni_cjeloviti ispit'!P155</f>
        <v>0</v>
      </c>
      <c r="O154" s="104" t="str">
        <f>'Parcijalni_cjeloviti ispit'!Q155</f>
        <v/>
      </c>
      <c r="P154" s="258">
        <f>'Parcijalni_cjeloviti ispit'!R155</f>
        <v>0</v>
      </c>
      <c r="Q154" s="236">
        <f>'Parcijalni_cjeloviti ispit'!S155</f>
        <v>0</v>
      </c>
      <c r="R154" s="236">
        <f>'Parcijalni_cjeloviti ispit'!T155</f>
        <v>0</v>
      </c>
    </row>
    <row r="155" spans="1:18" x14ac:dyDescent="0.25">
      <c r="A155" s="259">
        <f>'Parcijalni_cjeloviti ispit'!C156</f>
        <v>0</v>
      </c>
      <c r="B155" s="100" t="str">
        <f>'Parcijalni_cjeloviti ispit'!D156</f>
        <v>B</v>
      </c>
      <c r="C155" s="101">
        <f>'Parcijalni_cjeloviti ispit'!E156</f>
        <v>0</v>
      </c>
      <c r="D155" s="257" t="str">
        <f>'Parcijalni_cjeloviti ispit'!F156</f>
        <v>NE</v>
      </c>
      <c r="E155" s="101">
        <f>'Parcijalni_cjeloviti ispit'!G156</f>
        <v>0</v>
      </c>
      <c r="F155" s="257" t="str">
        <f>'Parcijalni_cjeloviti ispit'!H156</f>
        <v>NE</v>
      </c>
      <c r="G155" s="101">
        <f>'Parcijalni_cjeloviti ispit'!I156</f>
        <v>0</v>
      </c>
      <c r="H155" s="257" t="str">
        <f>'Parcijalni_cjeloviti ispit'!J156</f>
        <v>NE</v>
      </c>
      <c r="I155" s="101">
        <f>'Parcijalni_cjeloviti ispit'!K156</f>
        <v>0</v>
      </c>
      <c r="J155" s="257" t="str">
        <f>'Parcijalni_cjeloviti ispit'!L156</f>
        <v>NE</v>
      </c>
      <c r="K155" s="101">
        <f>'Parcijalni_cjeloviti ispit'!M156</f>
        <v>0</v>
      </c>
      <c r="L155" s="257" t="str">
        <f>'Parcijalni_cjeloviti ispit'!N156</f>
        <v>NE</v>
      </c>
      <c r="M155" s="101">
        <f>'Parcijalni_cjeloviti ispit'!O156</f>
        <v>0</v>
      </c>
      <c r="N155" s="257" t="str">
        <f>'Parcijalni_cjeloviti ispit'!P156</f>
        <v>NE</v>
      </c>
      <c r="O155" s="101">
        <f>'Parcijalni_cjeloviti ispit'!Q156</f>
        <v>0</v>
      </c>
      <c r="P155" s="257" t="str">
        <f>'Parcijalni_cjeloviti ispit'!R156</f>
        <v>NE</v>
      </c>
      <c r="Q155" s="235">
        <f>'Parcijalni_cjeloviti ispit'!S156</f>
        <v>0</v>
      </c>
      <c r="R155" s="235" t="str">
        <f>'Parcijalni_cjeloviti ispit'!T156</f>
        <v>NE</v>
      </c>
    </row>
    <row r="156" spans="1:18" ht="15.75" thickBot="1" x14ac:dyDescent="0.3">
      <c r="A156" s="260">
        <f>'Parcijalni_cjeloviti ispit'!C157</f>
        <v>0</v>
      </c>
      <c r="B156" s="102" t="str">
        <f>'Parcijalni_cjeloviti ispit'!D157</f>
        <v>P</v>
      </c>
      <c r="C156" s="103" t="str">
        <f>'Parcijalni_cjeloviti ispit'!E157</f>
        <v/>
      </c>
      <c r="D156" s="258">
        <f>'Parcijalni_cjeloviti ispit'!F157</f>
        <v>0</v>
      </c>
      <c r="E156" s="104" t="str">
        <f>'Parcijalni_cjeloviti ispit'!G157</f>
        <v/>
      </c>
      <c r="F156" s="258">
        <f>'Parcijalni_cjeloviti ispit'!H157</f>
        <v>0</v>
      </c>
      <c r="G156" s="104" t="str">
        <f>'Parcijalni_cjeloviti ispit'!I157</f>
        <v/>
      </c>
      <c r="H156" s="258">
        <f>'Parcijalni_cjeloviti ispit'!J157</f>
        <v>0</v>
      </c>
      <c r="I156" s="104" t="str">
        <f>'Parcijalni_cjeloviti ispit'!K157</f>
        <v/>
      </c>
      <c r="J156" s="258">
        <f>'Parcijalni_cjeloviti ispit'!L157</f>
        <v>0</v>
      </c>
      <c r="K156" s="104" t="str">
        <f>'Parcijalni_cjeloviti ispit'!M157</f>
        <v/>
      </c>
      <c r="L156" s="258">
        <f>'Parcijalni_cjeloviti ispit'!N157</f>
        <v>0</v>
      </c>
      <c r="M156" s="104" t="str">
        <f>'Parcijalni_cjeloviti ispit'!O157</f>
        <v/>
      </c>
      <c r="N156" s="258">
        <f>'Parcijalni_cjeloviti ispit'!P157</f>
        <v>0</v>
      </c>
      <c r="O156" s="104" t="str">
        <f>'Parcijalni_cjeloviti ispit'!Q157</f>
        <v/>
      </c>
      <c r="P156" s="258">
        <f>'Parcijalni_cjeloviti ispit'!R157</f>
        <v>0</v>
      </c>
      <c r="Q156" s="236">
        <f>'Parcijalni_cjeloviti ispit'!S157</f>
        <v>0</v>
      </c>
      <c r="R156" s="236">
        <f>'Parcijalni_cjeloviti ispit'!T157</f>
        <v>0</v>
      </c>
    </row>
    <row r="157" spans="1:18" x14ac:dyDescent="0.25">
      <c r="A157" s="259">
        <f>'Parcijalni_cjeloviti ispit'!C158</f>
        <v>0</v>
      </c>
      <c r="B157" s="100" t="str">
        <f>'Parcijalni_cjeloviti ispit'!D158</f>
        <v>B</v>
      </c>
      <c r="C157" s="101">
        <f>'Parcijalni_cjeloviti ispit'!E158</f>
        <v>0</v>
      </c>
      <c r="D157" s="257" t="str">
        <f>'Parcijalni_cjeloviti ispit'!F158</f>
        <v>NE</v>
      </c>
      <c r="E157" s="101">
        <f>'Parcijalni_cjeloviti ispit'!G158</f>
        <v>0</v>
      </c>
      <c r="F157" s="257" t="str">
        <f>'Parcijalni_cjeloviti ispit'!H158</f>
        <v>NE</v>
      </c>
      <c r="G157" s="101">
        <f>'Parcijalni_cjeloviti ispit'!I158</f>
        <v>0</v>
      </c>
      <c r="H157" s="257" t="str">
        <f>'Parcijalni_cjeloviti ispit'!J158</f>
        <v>NE</v>
      </c>
      <c r="I157" s="101">
        <f>'Parcijalni_cjeloviti ispit'!K158</f>
        <v>0</v>
      </c>
      <c r="J157" s="257" t="str">
        <f>'Parcijalni_cjeloviti ispit'!L158</f>
        <v>NE</v>
      </c>
      <c r="K157" s="101">
        <f>'Parcijalni_cjeloviti ispit'!M158</f>
        <v>0</v>
      </c>
      <c r="L157" s="257" t="str">
        <f>'Parcijalni_cjeloviti ispit'!N158</f>
        <v>NE</v>
      </c>
      <c r="M157" s="101">
        <f>'Parcijalni_cjeloviti ispit'!O158</f>
        <v>0</v>
      </c>
      <c r="N157" s="257" t="str">
        <f>'Parcijalni_cjeloviti ispit'!P158</f>
        <v>NE</v>
      </c>
      <c r="O157" s="101">
        <f>'Parcijalni_cjeloviti ispit'!Q158</f>
        <v>0</v>
      </c>
      <c r="P157" s="257" t="str">
        <f>'Parcijalni_cjeloviti ispit'!R158</f>
        <v>NE</v>
      </c>
      <c r="Q157" s="235">
        <f>'Parcijalni_cjeloviti ispit'!S158</f>
        <v>0</v>
      </c>
      <c r="R157" s="235" t="str">
        <f>'Parcijalni_cjeloviti ispit'!T158</f>
        <v>NE</v>
      </c>
    </row>
    <row r="158" spans="1:18" ht="15.75" thickBot="1" x14ac:dyDescent="0.3">
      <c r="A158" s="260">
        <f>'Parcijalni_cjeloviti ispit'!C159</f>
        <v>0</v>
      </c>
      <c r="B158" s="102" t="str">
        <f>'Parcijalni_cjeloviti ispit'!D159</f>
        <v>P</v>
      </c>
      <c r="C158" s="103" t="str">
        <f>'Parcijalni_cjeloviti ispit'!E159</f>
        <v/>
      </c>
      <c r="D158" s="258">
        <f>'Parcijalni_cjeloviti ispit'!F159</f>
        <v>0</v>
      </c>
      <c r="E158" s="104" t="str">
        <f>'Parcijalni_cjeloviti ispit'!G159</f>
        <v/>
      </c>
      <c r="F158" s="258">
        <f>'Parcijalni_cjeloviti ispit'!H159</f>
        <v>0</v>
      </c>
      <c r="G158" s="104" t="str">
        <f>'Parcijalni_cjeloviti ispit'!I159</f>
        <v/>
      </c>
      <c r="H158" s="258">
        <f>'Parcijalni_cjeloviti ispit'!J159</f>
        <v>0</v>
      </c>
      <c r="I158" s="104" t="str">
        <f>'Parcijalni_cjeloviti ispit'!K159</f>
        <v/>
      </c>
      <c r="J158" s="258">
        <f>'Parcijalni_cjeloviti ispit'!L159</f>
        <v>0</v>
      </c>
      <c r="K158" s="104" t="str">
        <f>'Parcijalni_cjeloviti ispit'!M159</f>
        <v/>
      </c>
      <c r="L158" s="258">
        <f>'Parcijalni_cjeloviti ispit'!N159</f>
        <v>0</v>
      </c>
      <c r="M158" s="104" t="str">
        <f>'Parcijalni_cjeloviti ispit'!O159</f>
        <v/>
      </c>
      <c r="N158" s="258">
        <f>'Parcijalni_cjeloviti ispit'!P159</f>
        <v>0</v>
      </c>
      <c r="O158" s="104" t="str">
        <f>'Parcijalni_cjeloviti ispit'!Q159</f>
        <v/>
      </c>
      <c r="P158" s="258">
        <f>'Parcijalni_cjeloviti ispit'!R159</f>
        <v>0</v>
      </c>
      <c r="Q158" s="236">
        <f>'Parcijalni_cjeloviti ispit'!S159</f>
        <v>0</v>
      </c>
      <c r="R158" s="236">
        <f>'Parcijalni_cjeloviti ispit'!T159</f>
        <v>0</v>
      </c>
    </row>
    <row r="159" spans="1:18" x14ac:dyDescent="0.25">
      <c r="A159" s="259">
        <f>'Parcijalni_cjeloviti ispit'!C160</f>
        <v>0</v>
      </c>
      <c r="B159" s="100" t="str">
        <f>'Parcijalni_cjeloviti ispit'!D160</f>
        <v>B</v>
      </c>
      <c r="C159" s="101">
        <f>'Parcijalni_cjeloviti ispit'!E160</f>
        <v>0</v>
      </c>
      <c r="D159" s="257" t="str">
        <f>'Parcijalni_cjeloviti ispit'!F160</f>
        <v>NE</v>
      </c>
      <c r="E159" s="101">
        <f>'Parcijalni_cjeloviti ispit'!G160</f>
        <v>0</v>
      </c>
      <c r="F159" s="257" t="str">
        <f>'Parcijalni_cjeloviti ispit'!H160</f>
        <v>NE</v>
      </c>
      <c r="G159" s="101">
        <f>'Parcijalni_cjeloviti ispit'!I160</f>
        <v>0</v>
      </c>
      <c r="H159" s="257" t="str">
        <f>'Parcijalni_cjeloviti ispit'!J160</f>
        <v>NE</v>
      </c>
      <c r="I159" s="101">
        <f>'Parcijalni_cjeloviti ispit'!K160</f>
        <v>0</v>
      </c>
      <c r="J159" s="257" t="str">
        <f>'Parcijalni_cjeloviti ispit'!L160</f>
        <v>NE</v>
      </c>
      <c r="K159" s="101">
        <f>'Parcijalni_cjeloviti ispit'!M160</f>
        <v>0</v>
      </c>
      <c r="L159" s="257" t="str">
        <f>'Parcijalni_cjeloviti ispit'!N160</f>
        <v>NE</v>
      </c>
      <c r="M159" s="101">
        <f>'Parcijalni_cjeloviti ispit'!O160</f>
        <v>0</v>
      </c>
      <c r="N159" s="257" t="str">
        <f>'Parcijalni_cjeloviti ispit'!P160</f>
        <v>NE</v>
      </c>
      <c r="O159" s="101">
        <f>'Parcijalni_cjeloviti ispit'!Q160</f>
        <v>0</v>
      </c>
      <c r="P159" s="257" t="str">
        <f>'Parcijalni_cjeloviti ispit'!R160</f>
        <v>NE</v>
      </c>
      <c r="Q159" s="235">
        <f>'Parcijalni_cjeloviti ispit'!S160</f>
        <v>0</v>
      </c>
      <c r="R159" s="235" t="str">
        <f>'Parcijalni_cjeloviti ispit'!T160</f>
        <v>NE</v>
      </c>
    </row>
    <row r="160" spans="1:18" ht="15.75" thickBot="1" x14ac:dyDescent="0.3">
      <c r="A160" s="260">
        <f>'Parcijalni_cjeloviti ispit'!C161</f>
        <v>0</v>
      </c>
      <c r="B160" s="102" t="str">
        <f>'Parcijalni_cjeloviti ispit'!D161</f>
        <v>P</v>
      </c>
      <c r="C160" s="103" t="str">
        <f>'Parcijalni_cjeloviti ispit'!E161</f>
        <v/>
      </c>
      <c r="D160" s="258">
        <f>'Parcijalni_cjeloviti ispit'!F161</f>
        <v>0</v>
      </c>
      <c r="E160" s="104" t="str">
        <f>'Parcijalni_cjeloviti ispit'!G161</f>
        <v/>
      </c>
      <c r="F160" s="258">
        <f>'Parcijalni_cjeloviti ispit'!H161</f>
        <v>0</v>
      </c>
      <c r="G160" s="104" t="str">
        <f>'Parcijalni_cjeloviti ispit'!I161</f>
        <v/>
      </c>
      <c r="H160" s="258">
        <f>'Parcijalni_cjeloviti ispit'!J161</f>
        <v>0</v>
      </c>
      <c r="I160" s="104" t="str">
        <f>'Parcijalni_cjeloviti ispit'!K161</f>
        <v/>
      </c>
      <c r="J160" s="258">
        <f>'Parcijalni_cjeloviti ispit'!L161</f>
        <v>0</v>
      </c>
      <c r="K160" s="104" t="str">
        <f>'Parcijalni_cjeloviti ispit'!M161</f>
        <v/>
      </c>
      <c r="L160" s="258">
        <f>'Parcijalni_cjeloviti ispit'!N161</f>
        <v>0</v>
      </c>
      <c r="M160" s="104" t="str">
        <f>'Parcijalni_cjeloviti ispit'!O161</f>
        <v/>
      </c>
      <c r="N160" s="258">
        <f>'Parcijalni_cjeloviti ispit'!P161</f>
        <v>0</v>
      </c>
      <c r="O160" s="104" t="str">
        <f>'Parcijalni_cjeloviti ispit'!Q161</f>
        <v/>
      </c>
      <c r="P160" s="258">
        <f>'Parcijalni_cjeloviti ispit'!R161</f>
        <v>0</v>
      </c>
      <c r="Q160" s="236">
        <f>'Parcijalni_cjeloviti ispit'!S161</f>
        <v>0</v>
      </c>
      <c r="R160" s="236">
        <f>'Parcijalni_cjeloviti ispit'!T161</f>
        <v>0</v>
      </c>
    </row>
    <row r="161" spans="1:18" x14ac:dyDescent="0.25">
      <c r="A161" s="259">
        <f>'Parcijalni_cjeloviti ispit'!C162</f>
        <v>0</v>
      </c>
      <c r="B161" s="100" t="str">
        <f>'Parcijalni_cjeloviti ispit'!D162</f>
        <v>B</v>
      </c>
      <c r="C161" s="101">
        <f>'Parcijalni_cjeloviti ispit'!E162</f>
        <v>0</v>
      </c>
      <c r="D161" s="257" t="str">
        <f>'Parcijalni_cjeloviti ispit'!F162</f>
        <v>NE</v>
      </c>
      <c r="E161" s="101">
        <f>'Parcijalni_cjeloviti ispit'!G162</f>
        <v>0</v>
      </c>
      <c r="F161" s="257" t="str">
        <f>'Parcijalni_cjeloviti ispit'!H162</f>
        <v>NE</v>
      </c>
      <c r="G161" s="101">
        <f>'Parcijalni_cjeloviti ispit'!I162</f>
        <v>0</v>
      </c>
      <c r="H161" s="257" t="str">
        <f>'Parcijalni_cjeloviti ispit'!J162</f>
        <v>NE</v>
      </c>
      <c r="I161" s="101">
        <f>'Parcijalni_cjeloviti ispit'!K162</f>
        <v>0</v>
      </c>
      <c r="J161" s="257" t="str">
        <f>'Parcijalni_cjeloviti ispit'!L162</f>
        <v>NE</v>
      </c>
      <c r="K161" s="101">
        <f>'Parcijalni_cjeloviti ispit'!M162</f>
        <v>0</v>
      </c>
      <c r="L161" s="257" t="str">
        <f>'Parcijalni_cjeloviti ispit'!N162</f>
        <v>NE</v>
      </c>
      <c r="M161" s="101">
        <f>'Parcijalni_cjeloviti ispit'!O162</f>
        <v>0</v>
      </c>
      <c r="N161" s="257" t="str">
        <f>'Parcijalni_cjeloviti ispit'!P162</f>
        <v>NE</v>
      </c>
      <c r="O161" s="101">
        <f>'Parcijalni_cjeloviti ispit'!Q162</f>
        <v>0</v>
      </c>
      <c r="P161" s="257" t="str">
        <f>'Parcijalni_cjeloviti ispit'!R162</f>
        <v>NE</v>
      </c>
      <c r="Q161" s="235">
        <f>'Parcijalni_cjeloviti ispit'!S162</f>
        <v>0</v>
      </c>
      <c r="R161" s="235" t="str">
        <f>'Parcijalni_cjeloviti ispit'!T162</f>
        <v>NE</v>
      </c>
    </row>
    <row r="162" spans="1:18" ht="15.75" thickBot="1" x14ac:dyDescent="0.3">
      <c r="A162" s="260">
        <f>'Parcijalni_cjeloviti ispit'!C163</f>
        <v>0</v>
      </c>
      <c r="B162" s="102" t="str">
        <f>'Parcijalni_cjeloviti ispit'!D163</f>
        <v>P</v>
      </c>
      <c r="C162" s="103" t="str">
        <f>'Parcijalni_cjeloviti ispit'!E163</f>
        <v/>
      </c>
      <c r="D162" s="258">
        <f>'Parcijalni_cjeloviti ispit'!F163</f>
        <v>0</v>
      </c>
      <c r="E162" s="104" t="str">
        <f>'Parcijalni_cjeloviti ispit'!G163</f>
        <v/>
      </c>
      <c r="F162" s="258">
        <f>'Parcijalni_cjeloviti ispit'!H163</f>
        <v>0</v>
      </c>
      <c r="G162" s="104" t="str">
        <f>'Parcijalni_cjeloviti ispit'!I163</f>
        <v/>
      </c>
      <c r="H162" s="258">
        <f>'Parcijalni_cjeloviti ispit'!J163</f>
        <v>0</v>
      </c>
      <c r="I162" s="104" t="str">
        <f>'Parcijalni_cjeloviti ispit'!K163</f>
        <v/>
      </c>
      <c r="J162" s="258">
        <f>'Parcijalni_cjeloviti ispit'!L163</f>
        <v>0</v>
      </c>
      <c r="K162" s="104" t="str">
        <f>'Parcijalni_cjeloviti ispit'!M163</f>
        <v/>
      </c>
      <c r="L162" s="258">
        <f>'Parcijalni_cjeloviti ispit'!N163</f>
        <v>0</v>
      </c>
      <c r="M162" s="104" t="str">
        <f>'Parcijalni_cjeloviti ispit'!O163</f>
        <v/>
      </c>
      <c r="N162" s="258">
        <f>'Parcijalni_cjeloviti ispit'!P163</f>
        <v>0</v>
      </c>
      <c r="O162" s="104" t="str">
        <f>'Parcijalni_cjeloviti ispit'!Q163</f>
        <v/>
      </c>
      <c r="P162" s="258">
        <f>'Parcijalni_cjeloviti ispit'!R163</f>
        <v>0</v>
      </c>
      <c r="Q162" s="236">
        <f>'Parcijalni_cjeloviti ispit'!S163</f>
        <v>0</v>
      </c>
      <c r="R162" s="236">
        <f>'Parcijalni_cjeloviti ispit'!T163</f>
        <v>0</v>
      </c>
    </row>
    <row r="163" spans="1:18" x14ac:dyDescent="0.25">
      <c r="A163" s="259">
        <f>'Parcijalni_cjeloviti ispit'!C164</f>
        <v>0</v>
      </c>
      <c r="B163" s="100" t="str">
        <f>'Parcijalni_cjeloviti ispit'!D164</f>
        <v>B</v>
      </c>
      <c r="C163" s="101">
        <f>'Parcijalni_cjeloviti ispit'!E164</f>
        <v>0</v>
      </c>
      <c r="D163" s="257" t="str">
        <f>'Parcijalni_cjeloviti ispit'!F164</f>
        <v>NE</v>
      </c>
      <c r="E163" s="101">
        <f>'Parcijalni_cjeloviti ispit'!G164</f>
        <v>0</v>
      </c>
      <c r="F163" s="257" t="str">
        <f>'Parcijalni_cjeloviti ispit'!H164</f>
        <v>NE</v>
      </c>
      <c r="G163" s="101">
        <f>'Parcijalni_cjeloviti ispit'!I164</f>
        <v>0</v>
      </c>
      <c r="H163" s="257" t="str">
        <f>'Parcijalni_cjeloviti ispit'!J164</f>
        <v>NE</v>
      </c>
      <c r="I163" s="101">
        <f>'Parcijalni_cjeloviti ispit'!K164</f>
        <v>0</v>
      </c>
      <c r="J163" s="257" t="str">
        <f>'Parcijalni_cjeloviti ispit'!L164</f>
        <v>NE</v>
      </c>
      <c r="K163" s="101">
        <f>'Parcijalni_cjeloviti ispit'!M164</f>
        <v>0</v>
      </c>
      <c r="L163" s="257" t="str">
        <f>'Parcijalni_cjeloviti ispit'!N164</f>
        <v>NE</v>
      </c>
      <c r="M163" s="101">
        <f>'Parcijalni_cjeloviti ispit'!O164</f>
        <v>0</v>
      </c>
      <c r="N163" s="257" t="str">
        <f>'Parcijalni_cjeloviti ispit'!P164</f>
        <v>NE</v>
      </c>
      <c r="O163" s="101">
        <f>'Parcijalni_cjeloviti ispit'!Q164</f>
        <v>0</v>
      </c>
      <c r="P163" s="257" t="str">
        <f>'Parcijalni_cjeloviti ispit'!R164</f>
        <v>NE</v>
      </c>
      <c r="Q163" s="235">
        <f>'Parcijalni_cjeloviti ispit'!S164</f>
        <v>0</v>
      </c>
      <c r="R163" s="235" t="str">
        <f>'Parcijalni_cjeloviti ispit'!T164</f>
        <v>NE</v>
      </c>
    </row>
    <row r="164" spans="1:18" ht="15.75" thickBot="1" x14ac:dyDescent="0.3">
      <c r="A164" s="260">
        <f>'Parcijalni_cjeloviti ispit'!C165</f>
        <v>0</v>
      </c>
      <c r="B164" s="102" t="str">
        <f>'Parcijalni_cjeloviti ispit'!D165</f>
        <v>P</v>
      </c>
      <c r="C164" s="103" t="str">
        <f>'Parcijalni_cjeloviti ispit'!E165</f>
        <v/>
      </c>
      <c r="D164" s="258">
        <f>'Parcijalni_cjeloviti ispit'!F165</f>
        <v>0</v>
      </c>
      <c r="E164" s="104" t="str">
        <f>'Parcijalni_cjeloviti ispit'!G165</f>
        <v/>
      </c>
      <c r="F164" s="258">
        <f>'Parcijalni_cjeloviti ispit'!H165</f>
        <v>0</v>
      </c>
      <c r="G164" s="104" t="str">
        <f>'Parcijalni_cjeloviti ispit'!I165</f>
        <v/>
      </c>
      <c r="H164" s="258">
        <f>'Parcijalni_cjeloviti ispit'!J165</f>
        <v>0</v>
      </c>
      <c r="I164" s="104" t="str">
        <f>'Parcijalni_cjeloviti ispit'!K165</f>
        <v/>
      </c>
      <c r="J164" s="258">
        <f>'Parcijalni_cjeloviti ispit'!L165</f>
        <v>0</v>
      </c>
      <c r="K164" s="104" t="str">
        <f>'Parcijalni_cjeloviti ispit'!M165</f>
        <v/>
      </c>
      <c r="L164" s="258">
        <f>'Parcijalni_cjeloviti ispit'!N165</f>
        <v>0</v>
      </c>
      <c r="M164" s="104" t="str">
        <f>'Parcijalni_cjeloviti ispit'!O165</f>
        <v/>
      </c>
      <c r="N164" s="258">
        <f>'Parcijalni_cjeloviti ispit'!P165</f>
        <v>0</v>
      </c>
      <c r="O164" s="104" t="str">
        <f>'Parcijalni_cjeloviti ispit'!Q165</f>
        <v/>
      </c>
      <c r="P164" s="258">
        <f>'Parcijalni_cjeloviti ispit'!R165</f>
        <v>0</v>
      </c>
      <c r="Q164" s="236">
        <f>'Parcijalni_cjeloviti ispit'!S165</f>
        <v>0</v>
      </c>
      <c r="R164" s="236">
        <f>'Parcijalni_cjeloviti ispit'!T165</f>
        <v>0</v>
      </c>
    </row>
    <row r="165" spans="1:18" x14ac:dyDescent="0.25">
      <c r="A165" s="259">
        <f>'Parcijalni_cjeloviti ispit'!C166</f>
        <v>0</v>
      </c>
      <c r="B165" s="100" t="str">
        <f>'Parcijalni_cjeloviti ispit'!D166</f>
        <v>B</v>
      </c>
      <c r="C165" s="101">
        <f>'Parcijalni_cjeloviti ispit'!E166</f>
        <v>0</v>
      </c>
      <c r="D165" s="257" t="str">
        <f>'Parcijalni_cjeloviti ispit'!F166</f>
        <v>NE</v>
      </c>
      <c r="E165" s="101">
        <f>'Parcijalni_cjeloviti ispit'!G166</f>
        <v>0</v>
      </c>
      <c r="F165" s="257" t="str">
        <f>'Parcijalni_cjeloviti ispit'!H166</f>
        <v>NE</v>
      </c>
      <c r="G165" s="101">
        <f>'Parcijalni_cjeloviti ispit'!I166</f>
        <v>0</v>
      </c>
      <c r="H165" s="257" t="str">
        <f>'Parcijalni_cjeloviti ispit'!J166</f>
        <v>NE</v>
      </c>
      <c r="I165" s="101">
        <f>'Parcijalni_cjeloviti ispit'!K166</f>
        <v>0</v>
      </c>
      <c r="J165" s="257" t="str">
        <f>'Parcijalni_cjeloviti ispit'!L166</f>
        <v>NE</v>
      </c>
      <c r="K165" s="101">
        <f>'Parcijalni_cjeloviti ispit'!M166</f>
        <v>0</v>
      </c>
      <c r="L165" s="257" t="str">
        <f>'Parcijalni_cjeloviti ispit'!N166</f>
        <v>NE</v>
      </c>
      <c r="M165" s="101">
        <f>'Parcijalni_cjeloviti ispit'!O166</f>
        <v>0</v>
      </c>
      <c r="N165" s="257" t="str">
        <f>'Parcijalni_cjeloviti ispit'!P166</f>
        <v>NE</v>
      </c>
      <c r="O165" s="101">
        <f>'Parcijalni_cjeloviti ispit'!Q166</f>
        <v>0</v>
      </c>
      <c r="P165" s="257" t="str">
        <f>'Parcijalni_cjeloviti ispit'!R166</f>
        <v>NE</v>
      </c>
      <c r="Q165" s="235">
        <f>'Parcijalni_cjeloviti ispit'!S166</f>
        <v>0</v>
      </c>
      <c r="R165" s="235" t="str">
        <f>'Parcijalni_cjeloviti ispit'!T166</f>
        <v>NE</v>
      </c>
    </row>
    <row r="166" spans="1:18" ht="15.75" thickBot="1" x14ac:dyDescent="0.3">
      <c r="A166" s="260">
        <f>'Parcijalni_cjeloviti ispit'!C167</f>
        <v>0</v>
      </c>
      <c r="B166" s="102" t="str">
        <f>'Parcijalni_cjeloviti ispit'!D167</f>
        <v>P</v>
      </c>
      <c r="C166" s="103" t="str">
        <f>'Parcijalni_cjeloviti ispit'!E167</f>
        <v/>
      </c>
      <c r="D166" s="258">
        <f>'Parcijalni_cjeloviti ispit'!F167</f>
        <v>0</v>
      </c>
      <c r="E166" s="104" t="str">
        <f>'Parcijalni_cjeloviti ispit'!G167</f>
        <v/>
      </c>
      <c r="F166" s="258">
        <f>'Parcijalni_cjeloviti ispit'!H167</f>
        <v>0</v>
      </c>
      <c r="G166" s="104" t="str">
        <f>'Parcijalni_cjeloviti ispit'!I167</f>
        <v/>
      </c>
      <c r="H166" s="258">
        <f>'Parcijalni_cjeloviti ispit'!J167</f>
        <v>0</v>
      </c>
      <c r="I166" s="104" t="str">
        <f>'Parcijalni_cjeloviti ispit'!K167</f>
        <v/>
      </c>
      <c r="J166" s="258">
        <f>'Parcijalni_cjeloviti ispit'!L167</f>
        <v>0</v>
      </c>
      <c r="K166" s="104" t="str">
        <f>'Parcijalni_cjeloviti ispit'!M167</f>
        <v/>
      </c>
      <c r="L166" s="258">
        <f>'Parcijalni_cjeloviti ispit'!N167</f>
        <v>0</v>
      </c>
      <c r="M166" s="104" t="str">
        <f>'Parcijalni_cjeloviti ispit'!O167</f>
        <v/>
      </c>
      <c r="N166" s="258">
        <f>'Parcijalni_cjeloviti ispit'!P167</f>
        <v>0</v>
      </c>
      <c r="O166" s="104" t="str">
        <f>'Parcijalni_cjeloviti ispit'!Q167</f>
        <v/>
      </c>
      <c r="P166" s="258">
        <f>'Parcijalni_cjeloviti ispit'!R167</f>
        <v>0</v>
      </c>
      <c r="Q166" s="236">
        <f>'Parcijalni_cjeloviti ispit'!S167</f>
        <v>0</v>
      </c>
      <c r="R166" s="236">
        <f>'Parcijalni_cjeloviti ispit'!T167</f>
        <v>0</v>
      </c>
    </row>
    <row r="167" spans="1:18" x14ac:dyDescent="0.25">
      <c r="A167" s="259">
        <f>'Parcijalni_cjeloviti ispit'!C168</f>
        <v>0</v>
      </c>
      <c r="B167" s="100" t="str">
        <f>'Parcijalni_cjeloviti ispit'!D168</f>
        <v>B</v>
      </c>
      <c r="C167" s="101">
        <f>'Parcijalni_cjeloviti ispit'!E168</f>
        <v>0</v>
      </c>
      <c r="D167" s="257" t="str">
        <f>'Parcijalni_cjeloviti ispit'!F168</f>
        <v>NE</v>
      </c>
      <c r="E167" s="101">
        <f>'Parcijalni_cjeloviti ispit'!G168</f>
        <v>0</v>
      </c>
      <c r="F167" s="257" t="str">
        <f>'Parcijalni_cjeloviti ispit'!H168</f>
        <v>NE</v>
      </c>
      <c r="G167" s="101">
        <f>'Parcijalni_cjeloviti ispit'!I168</f>
        <v>0</v>
      </c>
      <c r="H167" s="257" t="str">
        <f>'Parcijalni_cjeloviti ispit'!J168</f>
        <v>NE</v>
      </c>
      <c r="I167" s="101">
        <f>'Parcijalni_cjeloviti ispit'!K168</f>
        <v>0</v>
      </c>
      <c r="J167" s="257" t="str">
        <f>'Parcijalni_cjeloviti ispit'!L168</f>
        <v>NE</v>
      </c>
      <c r="K167" s="101">
        <f>'Parcijalni_cjeloviti ispit'!M168</f>
        <v>0</v>
      </c>
      <c r="L167" s="257" t="str">
        <f>'Parcijalni_cjeloviti ispit'!N168</f>
        <v>NE</v>
      </c>
      <c r="M167" s="101">
        <f>'Parcijalni_cjeloviti ispit'!O168</f>
        <v>0</v>
      </c>
      <c r="N167" s="257" t="str">
        <f>'Parcijalni_cjeloviti ispit'!P168</f>
        <v>NE</v>
      </c>
      <c r="O167" s="101">
        <f>'Parcijalni_cjeloviti ispit'!Q168</f>
        <v>0</v>
      </c>
      <c r="P167" s="257" t="str">
        <f>'Parcijalni_cjeloviti ispit'!R168</f>
        <v>NE</v>
      </c>
      <c r="Q167" s="235">
        <f>'Parcijalni_cjeloviti ispit'!S168</f>
        <v>0</v>
      </c>
      <c r="R167" s="235" t="str">
        <f>'Parcijalni_cjeloviti ispit'!T168</f>
        <v>NE</v>
      </c>
    </row>
    <row r="168" spans="1:18" ht="15.75" thickBot="1" x14ac:dyDescent="0.3">
      <c r="A168" s="260">
        <f>'Parcijalni_cjeloviti ispit'!C169</f>
        <v>0</v>
      </c>
      <c r="B168" s="102" t="str">
        <f>'Parcijalni_cjeloviti ispit'!D169</f>
        <v>P</v>
      </c>
      <c r="C168" s="103" t="str">
        <f>'Parcijalni_cjeloviti ispit'!E169</f>
        <v/>
      </c>
      <c r="D168" s="258">
        <f>'Parcijalni_cjeloviti ispit'!F169</f>
        <v>0</v>
      </c>
      <c r="E168" s="104" t="str">
        <f>'Parcijalni_cjeloviti ispit'!G169</f>
        <v/>
      </c>
      <c r="F168" s="258">
        <f>'Parcijalni_cjeloviti ispit'!H169</f>
        <v>0</v>
      </c>
      <c r="G168" s="104" t="str">
        <f>'Parcijalni_cjeloviti ispit'!I169</f>
        <v/>
      </c>
      <c r="H168" s="258">
        <f>'Parcijalni_cjeloviti ispit'!J169</f>
        <v>0</v>
      </c>
      <c r="I168" s="104" t="str">
        <f>'Parcijalni_cjeloviti ispit'!K169</f>
        <v/>
      </c>
      <c r="J168" s="258">
        <f>'Parcijalni_cjeloviti ispit'!L169</f>
        <v>0</v>
      </c>
      <c r="K168" s="104" t="str">
        <f>'Parcijalni_cjeloviti ispit'!M169</f>
        <v/>
      </c>
      <c r="L168" s="258">
        <f>'Parcijalni_cjeloviti ispit'!N169</f>
        <v>0</v>
      </c>
      <c r="M168" s="104" t="str">
        <f>'Parcijalni_cjeloviti ispit'!O169</f>
        <v/>
      </c>
      <c r="N168" s="258">
        <f>'Parcijalni_cjeloviti ispit'!P169</f>
        <v>0</v>
      </c>
      <c r="O168" s="104" t="str">
        <f>'Parcijalni_cjeloviti ispit'!Q169</f>
        <v/>
      </c>
      <c r="P168" s="258">
        <f>'Parcijalni_cjeloviti ispit'!R169</f>
        <v>0</v>
      </c>
      <c r="Q168" s="236">
        <f>'Parcijalni_cjeloviti ispit'!S169</f>
        <v>0</v>
      </c>
      <c r="R168" s="236">
        <f>'Parcijalni_cjeloviti ispit'!T169</f>
        <v>0</v>
      </c>
    </row>
    <row r="169" spans="1:18" x14ac:dyDescent="0.25">
      <c r="A169" s="259">
        <f>'Parcijalni_cjeloviti ispit'!C170</f>
        <v>0</v>
      </c>
      <c r="B169" s="100" t="str">
        <f>'Parcijalni_cjeloviti ispit'!D170</f>
        <v>B</v>
      </c>
      <c r="C169" s="101">
        <f>'Parcijalni_cjeloviti ispit'!E170</f>
        <v>0</v>
      </c>
      <c r="D169" s="257" t="str">
        <f>'Parcijalni_cjeloviti ispit'!F170</f>
        <v>NE</v>
      </c>
      <c r="E169" s="101">
        <f>'Parcijalni_cjeloviti ispit'!G170</f>
        <v>0</v>
      </c>
      <c r="F169" s="257" t="str">
        <f>'Parcijalni_cjeloviti ispit'!H170</f>
        <v>NE</v>
      </c>
      <c r="G169" s="101">
        <f>'Parcijalni_cjeloviti ispit'!I170</f>
        <v>0</v>
      </c>
      <c r="H169" s="257" t="str">
        <f>'Parcijalni_cjeloviti ispit'!J170</f>
        <v>NE</v>
      </c>
      <c r="I169" s="101">
        <f>'Parcijalni_cjeloviti ispit'!K170</f>
        <v>0</v>
      </c>
      <c r="J169" s="257" t="str">
        <f>'Parcijalni_cjeloviti ispit'!L170</f>
        <v>NE</v>
      </c>
      <c r="K169" s="101">
        <f>'Parcijalni_cjeloviti ispit'!M170</f>
        <v>0</v>
      </c>
      <c r="L169" s="257" t="str">
        <f>'Parcijalni_cjeloviti ispit'!N170</f>
        <v>NE</v>
      </c>
      <c r="M169" s="101">
        <f>'Parcijalni_cjeloviti ispit'!O170</f>
        <v>0</v>
      </c>
      <c r="N169" s="257" t="str">
        <f>'Parcijalni_cjeloviti ispit'!P170</f>
        <v>NE</v>
      </c>
      <c r="O169" s="101">
        <f>'Parcijalni_cjeloviti ispit'!Q170</f>
        <v>0</v>
      </c>
      <c r="P169" s="257" t="str">
        <f>'Parcijalni_cjeloviti ispit'!R170</f>
        <v>NE</v>
      </c>
      <c r="Q169" s="235">
        <f>'Parcijalni_cjeloviti ispit'!S170</f>
        <v>0</v>
      </c>
      <c r="R169" s="235" t="str">
        <f>'Parcijalni_cjeloviti ispit'!T170</f>
        <v>NE</v>
      </c>
    </row>
    <row r="170" spans="1:18" ht="15.75" thickBot="1" x14ac:dyDescent="0.3">
      <c r="A170" s="260">
        <f>'Parcijalni_cjeloviti ispit'!C171</f>
        <v>0</v>
      </c>
      <c r="B170" s="102" t="str">
        <f>'Parcijalni_cjeloviti ispit'!D171</f>
        <v>P</v>
      </c>
      <c r="C170" s="103" t="str">
        <f>'Parcijalni_cjeloviti ispit'!E171</f>
        <v/>
      </c>
      <c r="D170" s="258">
        <f>'Parcijalni_cjeloviti ispit'!F171</f>
        <v>0</v>
      </c>
      <c r="E170" s="104" t="str">
        <f>'Parcijalni_cjeloviti ispit'!G171</f>
        <v/>
      </c>
      <c r="F170" s="258">
        <f>'Parcijalni_cjeloviti ispit'!H171</f>
        <v>0</v>
      </c>
      <c r="G170" s="104" t="str">
        <f>'Parcijalni_cjeloviti ispit'!I171</f>
        <v/>
      </c>
      <c r="H170" s="258">
        <f>'Parcijalni_cjeloviti ispit'!J171</f>
        <v>0</v>
      </c>
      <c r="I170" s="104" t="str">
        <f>'Parcijalni_cjeloviti ispit'!K171</f>
        <v/>
      </c>
      <c r="J170" s="258">
        <f>'Parcijalni_cjeloviti ispit'!L171</f>
        <v>0</v>
      </c>
      <c r="K170" s="104" t="str">
        <f>'Parcijalni_cjeloviti ispit'!M171</f>
        <v/>
      </c>
      <c r="L170" s="258">
        <f>'Parcijalni_cjeloviti ispit'!N171</f>
        <v>0</v>
      </c>
      <c r="M170" s="104" t="str">
        <f>'Parcijalni_cjeloviti ispit'!O171</f>
        <v/>
      </c>
      <c r="N170" s="258">
        <f>'Parcijalni_cjeloviti ispit'!P171</f>
        <v>0</v>
      </c>
      <c r="O170" s="104" t="str">
        <f>'Parcijalni_cjeloviti ispit'!Q171</f>
        <v/>
      </c>
      <c r="P170" s="258">
        <f>'Parcijalni_cjeloviti ispit'!R171</f>
        <v>0</v>
      </c>
      <c r="Q170" s="236">
        <f>'Parcijalni_cjeloviti ispit'!S171</f>
        <v>0</v>
      </c>
      <c r="R170" s="236">
        <f>'Parcijalni_cjeloviti ispit'!T171</f>
        <v>0</v>
      </c>
    </row>
    <row r="171" spans="1:18" x14ac:dyDescent="0.25">
      <c r="A171" s="259">
        <f>'Parcijalni_cjeloviti ispit'!C172</f>
        <v>0</v>
      </c>
      <c r="B171" s="100" t="str">
        <f>'Parcijalni_cjeloviti ispit'!D172</f>
        <v>B</v>
      </c>
      <c r="C171" s="101">
        <f>'Parcijalni_cjeloviti ispit'!E172</f>
        <v>0</v>
      </c>
      <c r="D171" s="257" t="str">
        <f>'Parcijalni_cjeloviti ispit'!F172</f>
        <v>NE</v>
      </c>
      <c r="E171" s="101">
        <f>'Parcijalni_cjeloviti ispit'!G172</f>
        <v>0</v>
      </c>
      <c r="F171" s="257" t="str">
        <f>'Parcijalni_cjeloviti ispit'!H172</f>
        <v>NE</v>
      </c>
      <c r="G171" s="101">
        <f>'Parcijalni_cjeloviti ispit'!I172</f>
        <v>0</v>
      </c>
      <c r="H171" s="257" t="str">
        <f>'Parcijalni_cjeloviti ispit'!J172</f>
        <v>NE</v>
      </c>
      <c r="I171" s="101">
        <f>'Parcijalni_cjeloviti ispit'!K172</f>
        <v>0</v>
      </c>
      <c r="J171" s="257" t="str">
        <f>'Parcijalni_cjeloviti ispit'!L172</f>
        <v>NE</v>
      </c>
      <c r="K171" s="101">
        <f>'Parcijalni_cjeloviti ispit'!M172</f>
        <v>0</v>
      </c>
      <c r="L171" s="257" t="str">
        <f>'Parcijalni_cjeloviti ispit'!N172</f>
        <v>NE</v>
      </c>
      <c r="M171" s="101">
        <f>'Parcijalni_cjeloviti ispit'!O172</f>
        <v>0</v>
      </c>
      <c r="N171" s="257" t="str">
        <f>'Parcijalni_cjeloviti ispit'!P172</f>
        <v>NE</v>
      </c>
      <c r="O171" s="101">
        <f>'Parcijalni_cjeloviti ispit'!Q172</f>
        <v>0</v>
      </c>
      <c r="P171" s="257" t="str">
        <f>'Parcijalni_cjeloviti ispit'!R172</f>
        <v>NE</v>
      </c>
      <c r="Q171" s="235">
        <f>'Parcijalni_cjeloviti ispit'!S172</f>
        <v>0</v>
      </c>
      <c r="R171" s="235" t="str">
        <f>'Parcijalni_cjeloviti ispit'!T172</f>
        <v>NE</v>
      </c>
    </row>
    <row r="172" spans="1:18" ht="15.75" thickBot="1" x14ac:dyDescent="0.3">
      <c r="A172" s="260">
        <f>'Parcijalni_cjeloviti ispit'!C173</f>
        <v>0</v>
      </c>
      <c r="B172" s="102" t="str">
        <f>'Parcijalni_cjeloviti ispit'!D173</f>
        <v>P</v>
      </c>
      <c r="C172" s="103" t="str">
        <f>'Parcijalni_cjeloviti ispit'!E173</f>
        <v/>
      </c>
      <c r="D172" s="258">
        <f>'Parcijalni_cjeloviti ispit'!F173</f>
        <v>0</v>
      </c>
      <c r="E172" s="104" t="str">
        <f>'Parcijalni_cjeloviti ispit'!G173</f>
        <v/>
      </c>
      <c r="F172" s="258">
        <f>'Parcijalni_cjeloviti ispit'!H173</f>
        <v>0</v>
      </c>
      <c r="G172" s="104" t="str">
        <f>'Parcijalni_cjeloviti ispit'!I173</f>
        <v/>
      </c>
      <c r="H172" s="258">
        <f>'Parcijalni_cjeloviti ispit'!J173</f>
        <v>0</v>
      </c>
      <c r="I172" s="104" t="str">
        <f>'Parcijalni_cjeloviti ispit'!K173</f>
        <v/>
      </c>
      <c r="J172" s="258">
        <f>'Parcijalni_cjeloviti ispit'!L173</f>
        <v>0</v>
      </c>
      <c r="K172" s="104" t="str">
        <f>'Parcijalni_cjeloviti ispit'!M173</f>
        <v/>
      </c>
      <c r="L172" s="258">
        <f>'Parcijalni_cjeloviti ispit'!N173</f>
        <v>0</v>
      </c>
      <c r="M172" s="104" t="str">
        <f>'Parcijalni_cjeloviti ispit'!O173</f>
        <v/>
      </c>
      <c r="N172" s="258">
        <f>'Parcijalni_cjeloviti ispit'!P173</f>
        <v>0</v>
      </c>
      <c r="O172" s="104" t="str">
        <f>'Parcijalni_cjeloviti ispit'!Q173</f>
        <v/>
      </c>
      <c r="P172" s="258">
        <f>'Parcijalni_cjeloviti ispit'!R173</f>
        <v>0</v>
      </c>
      <c r="Q172" s="236">
        <f>'Parcijalni_cjeloviti ispit'!S173</f>
        <v>0</v>
      </c>
      <c r="R172" s="236">
        <f>'Parcijalni_cjeloviti ispit'!T173</f>
        <v>0</v>
      </c>
    </row>
    <row r="173" spans="1:18" x14ac:dyDescent="0.25">
      <c r="A173" s="259">
        <f>'Parcijalni_cjeloviti ispit'!C174</f>
        <v>0</v>
      </c>
      <c r="B173" s="100" t="str">
        <f>'Parcijalni_cjeloviti ispit'!D174</f>
        <v>B</v>
      </c>
      <c r="C173" s="101">
        <f>'Parcijalni_cjeloviti ispit'!E174</f>
        <v>0</v>
      </c>
      <c r="D173" s="257" t="str">
        <f>'Parcijalni_cjeloviti ispit'!F174</f>
        <v>NE</v>
      </c>
      <c r="E173" s="101">
        <f>'Parcijalni_cjeloviti ispit'!G174</f>
        <v>0</v>
      </c>
      <c r="F173" s="257" t="str">
        <f>'Parcijalni_cjeloviti ispit'!H174</f>
        <v>NE</v>
      </c>
      <c r="G173" s="101">
        <f>'Parcijalni_cjeloviti ispit'!I174</f>
        <v>0</v>
      </c>
      <c r="H173" s="257" t="str">
        <f>'Parcijalni_cjeloviti ispit'!J174</f>
        <v>NE</v>
      </c>
      <c r="I173" s="101">
        <f>'Parcijalni_cjeloviti ispit'!K174</f>
        <v>0</v>
      </c>
      <c r="J173" s="257" t="str">
        <f>'Parcijalni_cjeloviti ispit'!L174</f>
        <v>NE</v>
      </c>
      <c r="K173" s="101">
        <f>'Parcijalni_cjeloviti ispit'!M174</f>
        <v>0</v>
      </c>
      <c r="L173" s="257" t="str">
        <f>'Parcijalni_cjeloviti ispit'!N174</f>
        <v>NE</v>
      </c>
      <c r="M173" s="101">
        <f>'Parcijalni_cjeloviti ispit'!O174</f>
        <v>0</v>
      </c>
      <c r="N173" s="257" t="str">
        <f>'Parcijalni_cjeloviti ispit'!P174</f>
        <v>NE</v>
      </c>
      <c r="O173" s="101">
        <f>'Parcijalni_cjeloviti ispit'!Q174</f>
        <v>0</v>
      </c>
      <c r="P173" s="257" t="str">
        <f>'Parcijalni_cjeloviti ispit'!R174</f>
        <v>NE</v>
      </c>
      <c r="Q173" s="235">
        <f>'Parcijalni_cjeloviti ispit'!S174</f>
        <v>0</v>
      </c>
      <c r="R173" s="235" t="str">
        <f>'Parcijalni_cjeloviti ispit'!T174</f>
        <v>NE</v>
      </c>
    </row>
    <row r="174" spans="1:18" ht="15.75" thickBot="1" x14ac:dyDescent="0.3">
      <c r="A174" s="260">
        <f>'Parcijalni_cjeloviti ispit'!C175</f>
        <v>0</v>
      </c>
      <c r="B174" s="102" t="str">
        <f>'Parcijalni_cjeloviti ispit'!D175</f>
        <v>P</v>
      </c>
      <c r="C174" s="103" t="str">
        <f>'Parcijalni_cjeloviti ispit'!E175</f>
        <v/>
      </c>
      <c r="D174" s="258">
        <f>'Parcijalni_cjeloviti ispit'!F175</f>
        <v>0</v>
      </c>
      <c r="E174" s="104" t="str">
        <f>'Parcijalni_cjeloviti ispit'!G175</f>
        <v/>
      </c>
      <c r="F174" s="258">
        <f>'Parcijalni_cjeloviti ispit'!H175</f>
        <v>0</v>
      </c>
      <c r="G174" s="104" t="str">
        <f>'Parcijalni_cjeloviti ispit'!I175</f>
        <v/>
      </c>
      <c r="H174" s="258">
        <f>'Parcijalni_cjeloviti ispit'!J175</f>
        <v>0</v>
      </c>
      <c r="I174" s="104" t="str">
        <f>'Parcijalni_cjeloviti ispit'!K175</f>
        <v/>
      </c>
      <c r="J174" s="258">
        <f>'Parcijalni_cjeloviti ispit'!L175</f>
        <v>0</v>
      </c>
      <c r="K174" s="104" t="str">
        <f>'Parcijalni_cjeloviti ispit'!M175</f>
        <v/>
      </c>
      <c r="L174" s="258">
        <f>'Parcijalni_cjeloviti ispit'!N175</f>
        <v>0</v>
      </c>
      <c r="M174" s="104" t="str">
        <f>'Parcijalni_cjeloviti ispit'!O175</f>
        <v/>
      </c>
      <c r="N174" s="258">
        <f>'Parcijalni_cjeloviti ispit'!P175</f>
        <v>0</v>
      </c>
      <c r="O174" s="104" t="str">
        <f>'Parcijalni_cjeloviti ispit'!Q175</f>
        <v/>
      </c>
      <c r="P174" s="258">
        <f>'Parcijalni_cjeloviti ispit'!R175</f>
        <v>0</v>
      </c>
      <c r="Q174" s="236">
        <f>'Parcijalni_cjeloviti ispit'!S175</f>
        <v>0</v>
      </c>
      <c r="R174" s="236">
        <f>'Parcijalni_cjeloviti ispit'!T175</f>
        <v>0</v>
      </c>
    </row>
    <row r="175" spans="1:18" x14ac:dyDescent="0.25">
      <c r="A175" s="259">
        <f>'Parcijalni_cjeloviti ispit'!C176</f>
        <v>0</v>
      </c>
      <c r="B175" s="100" t="str">
        <f>'Parcijalni_cjeloviti ispit'!D176</f>
        <v>B</v>
      </c>
      <c r="C175" s="101">
        <f>'Parcijalni_cjeloviti ispit'!E176</f>
        <v>0</v>
      </c>
      <c r="D175" s="257" t="str">
        <f>'Parcijalni_cjeloviti ispit'!F176</f>
        <v>NE</v>
      </c>
      <c r="E175" s="101">
        <f>'Parcijalni_cjeloviti ispit'!G176</f>
        <v>0</v>
      </c>
      <c r="F175" s="257" t="str">
        <f>'Parcijalni_cjeloviti ispit'!H176</f>
        <v>NE</v>
      </c>
      <c r="G175" s="101">
        <f>'Parcijalni_cjeloviti ispit'!I176</f>
        <v>0</v>
      </c>
      <c r="H175" s="257" t="str">
        <f>'Parcijalni_cjeloviti ispit'!J176</f>
        <v>NE</v>
      </c>
      <c r="I175" s="101">
        <f>'Parcijalni_cjeloviti ispit'!K176</f>
        <v>0</v>
      </c>
      <c r="J175" s="257" t="str">
        <f>'Parcijalni_cjeloviti ispit'!L176</f>
        <v>NE</v>
      </c>
      <c r="K175" s="101">
        <f>'Parcijalni_cjeloviti ispit'!M176</f>
        <v>0</v>
      </c>
      <c r="L175" s="257" t="str">
        <f>'Parcijalni_cjeloviti ispit'!N176</f>
        <v>NE</v>
      </c>
      <c r="M175" s="101">
        <f>'Parcijalni_cjeloviti ispit'!O176</f>
        <v>0</v>
      </c>
      <c r="N175" s="257" t="str">
        <f>'Parcijalni_cjeloviti ispit'!P176</f>
        <v>NE</v>
      </c>
      <c r="O175" s="101">
        <f>'Parcijalni_cjeloviti ispit'!Q176</f>
        <v>0</v>
      </c>
      <c r="P175" s="257" t="str">
        <f>'Parcijalni_cjeloviti ispit'!R176</f>
        <v>NE</v>
      </c>
      <c r="Q175" s="235">
        <f>'Parcijalni_cjeloviti ispit'!S176</f>
        <v>0</v>
      </c>
      <c r="R175" s="235" t="str">
        <f>'Parcijalni_cjeloviti ispit'!T176</f>
        <v>NE</v>
      </c>
    </row>
    <row r="176" spans="1:18" ht="15.75" thickBot="1" x14ac:dyDescent="0.3">
      <c r="A176" s="260">
        <f>'Parcijalni_cjeloviti ispit'!C177</f>
        <v>0</v>
      </c>
      <c r="B176" s="102" t="str">
        <f>'Parcijalni_cjeloviti ispit'!D177</f>
        <v>P</v>
      </c>
      <c r="C176" s="103" t="str">
        <f>'Parcijalni_cjeloviti ispit'!E177</f>
        <v/>
      </c>
      <c r="D176" s="258">
        <f>'Parcijalni_cjeloviti ispit'!F177</f>
        <v>0</v>
      </c>
      <c r="E176" s="104" t="str">
        <f>'Parcijalni_cjeloviti ispit'!G177</f>
        <v/>
      </c>
      <c r="F176" s="258">
        <f>'Parcijalni_cjeloviti ispit'!H177</f>
        <v>0</v>
      </c>
      <c r="G176" s="104" t="str">
        <f>'Parcijalni_cjeloviti ispit'!I177</f>
        <v/>
      </c>
      <c r="H176" s="258">
        <f>'Parcijalni_cjeloviti ispit'!J177</f>
        <v>0</v>
      </c>
      <c r="I176" s="104" t="str">
        <f>'Parcijalni_cjeloviti ispit'!K177</f>
        <v/>
      </c>
      <c r="J176" s="258">
        <f>'Parcijalni_cjeloviti ispit'!L177</f>
        <v>0</v>
      </c>
      <c r="K176" s="104" t="str">
        <f>'Parcijalni_cjeloviti ispit'!M177</f>
        <v/>
      </c>
      <c r="L176" s="258">
        <f>'Parcijalni_cjeloviti ispit'!N177</f>
        <v>0</v>
      </c>
      <c r="M176" s="104" t="str">
        <f>'Parcijalni_cjeloviti ispit'!O177</f>
        <v/>
      </c>
      <c r="N176" s="258">
        <f>'Parcijalni_cjeloviti ispit'!P177</f>
        <v>0</v>
      </c>
      <c r="O176" s="104" t="str">
        <f>'Parcijalni_cjeloviti ispit'!Q177</f>
        <v/>
      </c>
      <c r="P176" s="258">
        <f>'Parcijalni_cjeloviti ispit'!R177</f>
        <v>0</v>
      </c>
      <c r="Q176" s="236">
        <f>'Parcijalni_cjeloviti ispit'!S177</f>
        <v>0</v>
      </c>
      <c r="R176" s="236">
        <f>'Parcijalni_cjeloviti ispit'!T177</f>
        <v>0</v>
      </c>
    </row>
    <row r="177" spans="1:18" x14ac:dyDescent="0.25">
      <c r="A177" s="259">
        <f>'Parcijalni_cjeloviti ispit'!C178</f>
        <v>0</v>
      </c>
      <c r="B177" s="100" t="str">
        <f>'Parcijalni_cjeloviti ispit'!D178</f>
        <v>B</v>
      </c>
      <c r="C177" s="101">
        <f>'Parcijalni_cjeloviti ispit'!E178</f>
        <v>0</v>
      </c>
      <c r="D177" s="257" t="str">
        <f>'Parcijalni_cjeloviti ispit'!F178</f>
        <v>NE</v>
      </c>
      <c r="E177" s="101">
        <f>'Parcijalni_cjeloviti ispit'!G178</f>
        <v>0</v>
      </c>
      <c r="F177" s="257" t="str">
        <f>'Parcijalni_cjeloviti ispit'!H178</f>
        <v>NE</v>
      </c>
      <c r="G177" s="101">
        <f>'Parcijalni_cjeloviti ispit'!I178</f>
        <v>0</v>
      </c>
      <c r="H177" s="257" t="str">
        <f>'Parcijalni_cjeloviti ispit'!J178</f>
        <v>NE</v>
      </c>
      <c r="I177" s="101">
        <f>'Parcijalni_cjeloviti ispit'!K178</f>
        <v>0</v>
      </c>
      <c r="J177" s="257" t="str">
        <f>'Parcijalni_cjeloviti ispit'!L178</f>
        <v>NE</v>
      </c>
      <c r="K177" s="101">
        <f>'Parcijalni_cjeloviti ispit'!M178</f>
        <v>0</v>
      </c>
      <c r="L177" s="257" t="str">
        <f>'Parcijalni_cjeloviti ispit'!N178</f>
        <v>NE</v>
      </c>
      <c r="M177" s="101">
        <f>'Parcijalni_cjeloviti ispit'!O178</f>
        <v>0</v>
      </c>
      <c r="N177" s="257" t="str">
        <f>'Parcijalni_cjeloviti ispit'!P178</f>
        <v>NE</v>
      </c>
      <c r="O177" s="101">
        <f>'Parcijalni_cjeloviti ispit'!Q178</f>
        <v>0</v>
      </c>
      <c r="P177" s="257" t="str">
        <f>'Parcijalni_cjeloviti ispit'!R178</f>
        <v>NE</v>
      </c>
      <c r="Q177" s="235">
        <f>'Parcijalni_cjeloviti ispit'!S178</f>
        <v>0</v>
      </c>
      <c r="R177" s="235" t="str">
        <f>'Parcijalni_cjeloviti ispit'!T178</f>
        <v>NE</v>
      </c>
    </row>
    <row r="178" spans="1:18" ht="15.75" thickBot="1" x14ac:dyDescent="0.3">
      <c r="A178" s="260">
        <f>'Parcijalni_cjeloviti ispit'!C179</f>
        <v>0</v>
      </c>
      <c r="B178" s="102" t="str">
        <f>'Parcijalni_cjeloviti ispit'!D179</f>
        <v>P</v>
      </c>
      <c r="C178" s="103" t="str">
        <f>'Parcijalni_cjeloviti ispit'!E179</f>
        <v/>
      </c>
      <c r="D178" s="258">
        <f>'Parcijalni_cjeloviti ispit'!F179</f>
        <v>0</v>
      </c>
      <c r="E178" s="104" t="str">
        <f>'Parcijalni_cjeloviti ispit'!G179</f>
        <v/>
      </c>
      <c r="F178" s="258">
        <f>'Parcijalni_cjeloviti ispit'!H179</f>
        <v>0</v>
      </c>
      <c r="G178" s="104" t="str">
        <f>'Parcijalni_cjeloviti ispit'!I179</f>
        <v/>
      </c>
      <c r="H178" s="258">
        <f>'Parcijalni_cjeloviti ispit'!J179</f>
        <v>0</v>
      </c>
      <c r="I178" s="104" t="str">
        <f>'Parcijalni_cjeloviti ispit'!K179</f>
        <v/>
      </c>
      <c r="J178" s="258">
        <f>'Parcijalni_cjeloviti ispit'!L179</f>
        <v>0</v>
      </c>
      <c r="K178" s="104" t="str">
        <f>'Parcijalni_cjeloviti ispit'!M179</f>
        <v/>
      </c>
      <c r="L178" s="258">
        <f>'Parcijalni_cjeloviti ispit'!N179</f>
        <v>0</v>
      </c>
      <c r="M178" s="104" t="str">
        <f>'Parcijalni_cjeloviti ispit'!O179</f>
        <v/>
      </c>
      <c r="N178" s="258">
        <f>'Parcijalni_cjeloviti ispit'!P179</f>
        <v>0</v>
      </c>
      <c r="O178" s="104" t="str">
        <f>'Parcijalni_cjeloviti ispit'!Q179</f>
        <v/>
      </c>
      <c r="P178" s="258">
        <f>'Parcijalni_cjeloviti ispit'!R179</f>
        <v>0</v>
      </c>
      <c r="Q178" s="236">
        <f>'Parcijalni_cjeloviti ispit'!S179</f>
        <v>0</v>
      </c>
      <c r="R178" s="236">
        <f>'Parcijalni_cjeloviti ispit'!T179</f>
        <v>0</v>
      </c>
    </row>
    <row r="179" spans="1:18" x14ac:dyDescent="0.25">
      <c r="A179" s="259">
        <f>'Parcijalni_cjeloviti ispit'!C180</f>
        <v>0</v>
      </c>
      <c r="B179" s="100" t="str">
        <f>'Parcijalni_cjeloviti ispit'!D180</f>
        <v>B</v>
      </c>
      <c r="C179" s="101">
        <f>'Parcijalni_cjeloviti ispit'!E180</f>
        <v>0</v>
      </c>
      <c r="D179" s="257" t="str">
        <f>'Parcijalni_cjeloviti ispit'!F180</f>
        <v>NE</v>
      </c>
      <c r="E179" s="101">
        <f>'Parcijalni_cjeloviti ispit'!G180</f>
        <v>0</v>
      </c>
      <c r="F179" s="257" t="str">
        <f>'Parcijalni_cjeloviti ispit'!H180</f>
        <v>NE</v>
      </c>
      <c r="G179" s="101">
        <f>'Parcijalni_cjeloviti ispit'!I180</f>
        <v>0</v>
      </c>
      <c r="H179" s="257" t="str">
        <f>'Parcijalni_cjeloviti ispit'!J180</f>
        <v>NE</v>
      </c>
      <c r="I179" s="101">
        <f>'Parcijalni_cjeloviti ispit'!K180</f>
        <v>0</v>
      </c>
      <c r="J179" s="257" t="str">
        <f>'Parcijalni_cjeloviti ispit'!L180</f>
        <v>NE</v>
      </c>
      <c r="K179" s="101">
        <f>'Parcijalni_cjeloviti ispit'!M180</f>
        <v>0</v>
      </c>
      <c r="L179" s="257" t="str">
        <f>'Parcijalni_cjeloviti ispit'!N180</f>
        <v>NE</v>
      </c>
      <c r="M179" s="101">
        <f>'Parcijalni_cjeloviti ispit'!O180</f>
        <v>0</v>
      </c>
      <c r="N179" s="257" t="str">
        <f>'Parcijalni_cjeloviti ispit'!P180</f>
        <v>NE</v>
      </c>
      <c r="O179" s="101">
        <f>'Parcijalni_cjeloviti ispit'!Q180</f>
        <v>0</v>
      </c>
      <c r="P179" s="257" t="str">
        <f>'Parcijalni_cjeloviti ispit'!R180</f>
        <v>NE</v>
      </c>
      <c r="Q179" s="235">
        <f>'Parcijalni_cjeloviti ispit'!S180</f>
        <v>0</v>
      </c>
      <c r="R179" s="235" t="str">
        <f>'Parcijalni_cjeloviti ispit'!T180</f>
        <v>NE</v>
      </c>
    </row>
    <row r="180" spans="1:18" ht="15.75" thickBot="1" x14ac:dyDescent="0.3">
      <c r="A180" s="260">
        <f>'Parcijalni_cjeloviti ispit'!C181</f>
        <v>0</v>
      </c>
      <c r="B180" s="102" t="str">
        <f>'Parcijalni_cjeloviti ispit'!D181</f>
        <v>P</v>
      </c>
      <c r="C180" s="103" t="str">
        <f>'Parcijalni_cjeloviti ispit'!E181</f>
        <v/>
      </c>
      <c r="D180" s="258">
        <f>'Parcijalni_cjeloviti ispit'!F181</f>
        <v>0</v>
      </c>
      <c r="E180" s="104" t="str">
        <f>'Parcijalni_cjeloviti ispit'!G181</f>
        <v/>
      </c>
      <c r="F180" s="258">
        <f>'Parcijalni_cjeloviti ispit'!H181</f>
        <v>0</v>
      </c>
      <c r="G180" s="104" t="str">
        <f>'Parcijalni_cjeloviti ispit'!I181</f>
        <v/>
      </c>
      <c r="H180" s="258">
        <f>'Parcijalni_cjeloviti ispit'!J181</f>
        <v>0</v>
      </c>
      <c r="I180" s="104" t="str">
        <f>'Parcijalni_cjeloviti ispit'!K181</f>
        <v/>
      </c>
      <c r="J180" s="258">
        <f>'Parcijalni_cjeloviti ispit'!L181</f>
        <v>0</v>
      </c>
      <c r="K180" s="104" t="str">
        <f>'Parcijalni_cjeloviti ispit'!M181</f>
        <v/>
      </c>
      <c r="L180" s="258">
        <f>'Parcijalni_cjeloviti ispit'!N181</f>
        <v>0</v>
      </c>
      <c r="M180" s="104" t="str">
        <f>'Parcijalni_cjeloviti ispit'!O181</f>
        <v/>
      </c>
      <c r="N180" s="258">
        <f>'Parcijalni_cjeloviti ispit'!P181</f>
        <v>0</v>
      </c>
      <c r="O180" s="104" t="str">
        <f>'Parcijalni_cjeloviti ispit'!Q181</f>
        <v/>
      </c>
      <c r="P180" s="258">
        <f>'Parcijalni_cjeloviti ispit'!R181</f>
        <v>0</v>
      </c>
      <c r="Q180" s="236">
        <f>'Parcijalni_cjeloviti ispit'!S181</f>
        <v>0</v>
      </c>
      <c r="R180" s="236">
        <f>'Parcijalni_cjeloviti ispit'!T181</f>
        <v>0</v>
      </c>
    </row>
    <row r="181" spans="1:18" x14ac:dyDescent="0.25">
      <c r="A181" s="259">
        <f>'Parcijalni_cjeloviti ispit'!C182</f>
        <v>0</v>
      </c>
      <c r="B181" s="100" t="str">
        <f>'Parcijalni_cjeloviti ispit'!D182</f>
        <v>B</v>
      </c>
      <c r="C181" s="101">
        <f>'Parcijalni_cjeloviti ispit'!E182</f>
        <v>0</v>
      </c>
      <c r="D181" s="257" t="str">
        <f>'Parcijalni_cjeloviti ispit'!F182</f>
        <v>NE</v>
      </c>
      <c r="E181" s="101">
        <f>'Parcijalni_cjeloviti ispit'!G182</f>
        <v>0</v>
      </c>
      <c r="F181" s="257" t="str">
        <f>'Parcijalni_cjeloviti ispit'!H182</f>
        <v>NE</v>
      </c>
      <c r="G181" s="101">
        <f>'Parcijalni_cjeloviti ispit'!I182</f>
        <v>0</v>
      </c>
      <c r="H181" s="257" t="str">
        <f>'Parcijalni_cjeloviti ispit'!J182</f>
        <v>NE</v>
      </c>
      <c r="I181" s="101">
        <f>'Parcijalni_cjeloviti ispit'!K182</f>
        <v>0</v>
      </c>
      <c r="J181" s="257" t="str">
        <f>'Parcijalni_cjeloviti ispit'!L182</f>
        <v>NE</v>
      </c>
      <c r="K181" s="101">
        <f>'Parcijalni_cjeloviti ispit'!M182</f>
        <v>0</v>
      </c>
      <c r="L181" s="257" t="str">
        <f>'Parcijalni_cjeloviti ispit'!N182</f>
        <v>NE</v>
      </c>
      <c r="M181" s="101">
        <f>'Parcijalni_cjeloviti ispit'!O182</f>
        <v>0</v>
      </c>
      <c r="N181" s="257" t="str">
        <f>'Parcijalni_cjeloviti ispit'!P182</f>
        <v>NE</v>
      </c>
      <c r="O181" s="101">
        <f>'Parcijalni_cjeloviti ispit'!Q182</f>
        <v>0</v>
      </c>
      <c r="P181" s="257" t="str">
        <f>'Parcijalni_cjeloviti ispit'!R182</f>
        <v>NE</v>
      </c>
      <c r="Q181" s="235">
        <f>'Parcijalni_cjeloviti ispit'!S182</f>
        <v>0</v>
      </c>
      <c r="R181" s="235" t="str">
        <f>'Parcijalni_cjeloviti ispit'!T182</f>
        <v>NE</v>
      </c>
    </row>
    <row r="182" spans="1:18" ht="15.75" thickBot="1" x14ac:dyDescent="0.3">
      <c r="A182" s="260">
        <f>'Parcijalni_cjeloviti ispit'!C183</f>
        <v>0</v>
      </c>
      <c r="B182" s="102" t="str">
        <f>'Parcijalni_cjeloviti ispit'!D183</f>
        <v>P</v>
      </c>
      <c r="C182" s="103" t="str">
        <f>'Parcijalni_cjeloviti ispit'!E183</f>
        <v/>
      </c>
      <c r="D182" s="258">
        <f>'Parcijalni_cjeloviti ispit'!F183</f>
        <v>0</v>
      </c>
      <c r="E182" s="104" t="str">
        <f>'Parcijalni_cjeloviti ispit'!G183</f>
        <v/>
      </c>
      <c r="F182" s="258">
        <f>'Parcijalni_cjeloviti ispit'!H183</f>
        <v>0</v>
      </c>
      <c r="G182" s="104" t="str">
        <f>'Parcijalni_cjeloviti ispit'!I183</f>
        <v/>
      </c>
      <c r="H182" s="258">
        <f>'Parcijalni_cjeloviti ispit'!J183</f>
        <v>0</v>
      </c>
      <c r="I182" s="104" t="str">
        <f>'Parcijalni_cjeloviti ispit'!K183</f>
        <v/>
      </c>
      <c r="J182" s="258">
        <f>'Parcijalni_cjeloviti ispit'!L183</f>
        <v>0</v>
      </c>
      <c r="K182" s="104" t="str">
        <f>'Parcijalni_cjeloviti ispit'!M183</f>
        <v/>
      </c>
      <c r="L182" s="258">
        <f>'Parcijalni_cjeloviti ispit'!N183</f>
        <v>0</v>
      </c>
      <c r="M182" s="104" t="str">
        <f>'Parcijalni_cjeloviti ispit'!O183</f>
        <v/>
      </c>
      <c r="N182" s="258">
        <f>'Parcijalni_cjeloviti ispit'!P183</f>
        <v>0</v>
      </c>
      <c r="O182" s="104" t="str">
        <f>'Parcijalni_cjeloviti ispit'!Q183</f>
        <v/>
      </c>
      <c r="P182" s="258">
        <f>'Parcijalni_cjeloviti ispit'!R183</f>
        <v>0</v>
      </c>
      <c r="Q182" s="236">
        <f>'Parcijalni_cjeloviti ispit'!S183</f>
        <v>0</v>
      </c>
      <c r="R182" s="236">
        <f>'Parcijalni_cjeloviti ispit'!T183</f>
        <v>0</v>
      </c>
    </row>
    <row r="183" spans="1:18" x14ac:dyDescent="0.25">
      <c r="A183" s="259">
        <f>'Parcijalni_cjeloviti ispit'!C184</f>
        <v>0</v>
      </c>
      <c r="B183" s="100" t="str">
        <f>'Parcijalni_cjeloviti ispit'!D184</f>
        <v>B</v>
      </c>
      <c r="C183" s="101">
        <f>'Parcijalni_cjeloviti ispit'!E184</f>
        <v>0</v>
      </c>
      <c r="D183" s="257" t="str">
        <f>'Parcijalni_cjeloviti ispit'!F184</f>
        <v>NE</v>
      </c>
      <c r="E183" s="101">
        <f>'Parcijalni_cjeloviti ispit'!G184</f>
        <v>0</v>
      </c>
      <c r="F183" s="257" t="str">
        <f>'Parcijalni_cjeloviti ispit'!H184</f>
        <v>NE</v>
      </c>
      <c r="G183" s="101">
        <f>'Parcijalni_cjeloviti ispit'!I184</f>
        <v>0</v>
      </c>
      <c r="H183" s="257" t="str">
        <f>'Parcijalni_cjeloviti ispit'!J184</f>
        <v>NE</v>
      </c>
      <c r="I183" s="101">
        <f>'Parcijalni_cjeloviti ispit'!K184</f>
        <v>0</v>
      </c>
      <c r="J183" s="257" t="str">
        <f>'Parcijalni_cjeloviti ispit'!L184</f>
        <v>NE</v>
      </c>
      <c r="K183" s="101">
        <f>'Parcijalni_cjeloviti ispit'!M184</f>
        <v>0</v>
      </c>
      <c r="L183" s="257" t="str">
        <f>'Parcijalni_cjeloviti ispit'!N184</f>
        <v>NE</v>
      </c>
      <c r="M183" s="101">
        <f>'Parcijalni_cjeloviti ispit'!O184</f>
        <v>0</v>
      </c>
      <c r="N183" s="257" t="str">
        <f>'Parcijalni_cjeloviti ispit'!P184</f>
        <v>NE</v>
      </c>
      <c r="O183" s="101">
        <f>'Parcijalni_cjeloviti ispit'!Q184</f>
        <v>0</v>
      </c>
      <c r="P183" s="257" t="str">
        <f>'Parcijalni_cjeloviti ispit'!R184</f>
        <v>NE</v>
      </c>
      <c r="Q183" s="235">
        <f>'Parcijalni_cjeloviti ispit'!S184</f>
        <v>0</v>
      </c>
      <c r="R183" s="235" t="str">
        <f>'Parcijalni_cjeloviti ispit'!T184</f>
        <v>NE</v>
      </c>
    </row>
    <row r="184" spans="1:18" ht="15.75" thickBot="1" x14ac:dyDescent="0.3">
      <c r="A184" s="260">
        <f>'Parcijalni_cjeloviti ispit'!C185</f>
        <v>0</v>
      </c>
      <c r="B184" s="102" t="str">
        <f>'Parcijalni_cjeloviti ispit'!D185</f>
        <v>P</v>
      </c>
      <c r="C184" s="103" t="str">
        <f>'Parcijalni_cjeloviti ispit'!E185</f>
        <v/>
      </c>
      <c r="D184" s="258">
        <f>'Parcijalni_cjeloviti ispit'!F185</f>
        <v>0</v>
      </c>
      <c r="E184" s="104" t="str">
        <f>'Parcijalni_cjeloviti ispit'!G185</f>
        <v/>
      </c>
      <c r="F184" s="258">
        <f>'Parcijalni_cjeloviti ispit'!H185</f>
        <v>0</v>
      </c>
      <c r="G184" s="104" t="str">
        <f>'Parcijalni_cjeloviti ispit'!I185</f>
        <v/>
      </c>
      <c r="H184" s="258">
        <f>'Parcijalni_cjeloviti ispit'!J185</f>
        <v>0</v>
      </c>
      <c r="I184" s="104" t="str">
        <f>'Parcijalni_cjeloviti ispit'!K185</f>
        <v/>
      </c>
      <c r="J184" s="258">
        <f>'Parcijalni_cjeloviti ispit'!L185</f>
        <v>0</v>
      </c>
      <c r="K184" s="104" t="str">
        <f>'Parcijalni_cjeloviti ispit'!M185</f>
        <v/>
      </c>
      <c r="L184" s="258">
        <f>'Parcijalni_cjeloviti ispit'!N185</f>
        <v>0</v>
      </c>
      <c r="M184" s="104" t="str">
        <f>'Parcijalni_cjeloviti ispit'!O185</f>
        <v/>
      </c>
      <c r="N184" s="258">
        <f>'Parcijalni_cjeloviti ispit'!P185</f>
        <v>0</v>
      </c>
      <c r="O184" s="104" t="str">
        <f>'Parcijalni_cjeloviti ispit'!Q185</f>
        <v/>
      </c>
      <c r="P184" s="258">
        <f>'Parcijalni_cjeloviti ispit'!R185</f>
        <v>0</v>
      </c>
      <c r="Q184" s="236">
        <f>'Parcijalni_cjeloviti ispit'!S185</f>
        <v>0</v>
      </c>
      <c r="R184" s="236">
        <f>'Parcijalni_cjeloviti ispit'!T185</f>
        <v>0</v>
      </c>
    </row>
    <row r="185" spans="1:18" x14ac:dyDescent="0.25">
      <c r="A185" s="259">
        <f>'Parcijalni_cjeloviti ispit'!C186</f>
        <v>0</v>
      </c>
      <c r="B185" s="100" t="str">
        <f>'Parcijalni_cjeloviti ispit'!D186</f>
        <v>B</v>
      </c>
      <c r="C185" s="101">
        <f>'Parcijalni_cjeloviti ispit'!E186</f>
        <v>0</v>
      </c>
      <c r="D185" s="257" t="str">
        <f>'Parcijalni_cjeloviti ispit'!F186</f>
        <v>NE</v>
      </c>
      <c r="E185" s="101">
        <f>'Parcijalni_cjeloviti ispit'!G186</f>
        <v>0</v>
      </c>
      <c r="F185" s="257" t="str">
        <f>'Parcijalni_cjeloviti ispit'!H186</f>
        <v>NE</v>
      </c>
      <c r="G185" s="101">
        <f>'Parcijalni_cjeloviti ispit'!I186</f>
        <v>0</v>
      </c>
      <c r="H185" s="257" t="str">
        <f>'Parcijalni_cjeloviti ispit'!J186</f>
        <v>NE</v>
      </c>
      <c r="I185" s="101">
        <f>'Parcijalni_cjeloviti ispit'!K186</f>
        <v>0</v>
      </c>
      <c r="J185" s="257" t="str">
        <f>'Parcijalni_cjeloviti ispit'!L186</f>
        <v>NE</v>
      </c>
      <c r="K185" s="101">
        <f>'Parcijalni_cjeloviti ispit'!M186</f>
        <v>0</v>
      </c>
      <c r="L185" s="257" t="str">
        <f>'Parcijalni_cjeloviti ispit'!N186</f>
        <v>NE</v>
      </c>
      <c r="M185" s="101">
        <f>'Parcijalni_cjeloviti ispit'!O186</f>
        <v>0</v>
      </c>
      <c r="N185" s="257" t="str">
        <f>'Parcijalni_cjeloviti ispit'!P186</f>
        <v>NE</v>
      </c>
      <c r="O185" s="101">
        <f>'Parcijalni_cjeloviti ispit'!Q186</f>
        <v>0</v>
      </c>
      <c r="P185" s="257" t="str">
        <f>'Parcijalni_cjeloviti ispit'!R186</f>
        <v>NE</v>
      </c>
      <c r="Q185" s="235">
        <f>'Parcijalni_cjeloviti ispit'!S186</f>
        <v>0</v>
      </c>
      <c r="R185" s="235" t="str">
        <f>'Parcijalni_cjeloviti ispit'!T186</f>
        <v>NE</v>
      </c>
    </row>
    <row r="186" spans="1:18" ht="15.75" thickBot="1" x14ac:dyDescent="0.3">
      <c r="A186" s="260">
        <f>'Parcijalni_cjeloviti ispit'!C187</f>
        <v>0</v>
      </c>
      <c r="B186" s="102" t="str">
        <f>'Parcijalni_cjeloviti ispit'!D187</f>
        <v>P</v>
      </c>
      <c r="C186" s="103" t="str">
        <f>'Parcijalni_cjeloviti ispit'!E187</f>
        <v/>
      </c>
      <c r="D186" s="258">
        <f>'Parcijalni_cjeloviti ispit'!F187</f>
        <v>0</v>
      </c>
      <c r="E186" s="104" t="str">
        <f>'Parcijalni_cjeloviti ispit'!G187</f>
        <v/>
      </c>
      <c r="F186" s="258">
        <f>'Parcijalni_cjeloviti ispit'!H187</f>
        <v>0</v>
      </c>
      <c r="G186" s="104" t="str">
        <f>'Parcijalni_cjeloviti ispit'!I187</f>
        <v/>
      </c>
      <c r="H186" s="258">
        <f>'Parcijalni_cjeloviti ispit'!J187</f>
        <v>0</v>
      </c>
      <c r="I186" s="104" t="str">
        <f>'Parcijalni_cjeloviti ispit'!K187</f>
        <v/>
      </c>
      <c r="J186" s="258">
        <f>'Parcijalni_cjeloviti ispit'!L187</f>
        <v>0</v>
      </c>
      <c r="K186" s="104" t="str">
        <f>'Parcijalni_cjeloviti ispit'!M187</f>
        <v/>
      </c>
      <c r="L186" s="258">
        <f>'Parcijalni_cjeloviti ispit'!N187</f>
        <v>0</v>
      </c>
      <c r="M186" s="104" t="str">
        <f>'Parcijalni_cjeloviti ispit'!O187</f>
        <v/>
      </c>
      <c r="N186" s="258">
        <f>'Parcijalni_cjeloviti ispit'!P187</f>
        <v>0</v>
      </c>
      <c r="O186" s="104" t="str">
        <f>'Parcijalni_cjeloviti ispit'!Q187</f>
        <v/>
      </c>
      <c r="P186" s="258">
        <f>'Parcijalni_cjeloviti ispit'!R187</f>
        <v>0</v>
      </c>
      <c r="Q186" s="236">
        <f>'Parcijalni_cjeloviti ispit'!S187</f>
        <v>0</v>
      </c>
      <c r="R186" s="236">
        <f>'Parcijalni_cjeloviti ispit'!T187</f>
        <v>0</v>
      </c>
    </row>
    <row r="187" spans="1:18" x14ac:dyDescent="0.25">
      <c r="A187" s="259">
        <f>'Parcijalni_cjeloviti ispit'!C188</f>
        <v>0</v>
      </c>
      <c r="B187" s="100" t="str">
        <f>'Parcijalni_cjeloviti ispit'!D188</f>
        <v>B</v>
      </c>
      <c r="C187" s="101">
        <f>'Parcijalni_cjeloviti ispit'!E188</f>
        <v>0</v>
      </c>
      <c r="D187" s="257" t="str">
        <f>'Parcijalni_cjeloviti ispit'!F188</f>
        <v>NE</v>
      </c>
      <c r="E187" s="101">
        <f>'Parcijalni_cjeloviti ispit'!G188</f>
        <v>0</v>
      </c>
      <c r="F187" s="257" t="str">
        <f>'Parcijalni_cjeloviti ispit'!H188</f>
        <v>NE</v>
      </c>
      <c r="G187" s="101">
        <f>'Parcijalni_cjeloviti ispit'!I188</f>
        <v>0</v>
      </c>
      <c r="H187" s="257" t="str">
        <f>'Parcijalni_cjeloviti ispit'!J188</f>
        <v>NE</v>
      </c>
      <c r="I187" s="101">
        <f>'Parcijalni_cjeloviti ispit'!K188</f>
        <v>0</v>
      </c>
      <c r="J187" s="257" t="str">
        <f>'Parcijalni_cjeloviti ispit'!L188</f>
        <v>NE</v>
      </c>
      <c r="K187" s="101">
        <f>'Parcijalni_cjeloviti ispit'!M188</f>
        <v>0</v>
      </c>
      <c r="L187" s="257" t="str">
        <f>'Parcijalni_cjeloviti ispit'!N188</f>
        <v>NE</v>
      </c>
      <c r="M187" s="101">
        <f>'Parcijalni_cjeloviti ispit'!O188</f>
        <v>0</v>
      </c>
      <c r="N187" s="257" t="str">
        <f>'Parcijalni_cjeloviti ispit'!P188</f>
        <v>NE</v>
      </c>
      <c r="O187" s="101">
        <f>'Parcijalni_cjeloviti ispit'!Q188</f>
        <v>0</v>
      </c>
      <c r="P187" s="257" t="str">
        <f>'Parcijalni_cjeloviti ispit'!R188</f>
        <v>NE</v>
      </c>
      <c r="Q187" s="235">
        <f>'Parcijalni_cjeloviti ispit'!S188</f>
        <v>0</v>
      </c>
      <c r="R187" s="235" t="str">
        <f>'Parcijalni_cjeloviti ispit'!T188</f>
        <v>NE</v>
      </c>
    </row>
    <row r="188" spans="1:18" ht="15.75" thickBot="1" x14ac:dyDescent="0.3">
      <c r="A188" s="260">
        <f>'Parcijalni_cjeloviti ispit'!C189</f>
        <v>0</v>
      </c>
      <c r="B188" s="102" t="str">
        <f>'Parcijalni_cjeloviti ispit'!D189</f>
        <v>P</v>
      </c>
      <c r="C188" s="103" t="str">
        <f>'Parcijalni_cjeloviti ispit'!E189</f>
        <v/>
      </c>
      <c r="D188" s="258">
        <f>'Parcijalni_cjeloviti ispit'!F189</f>
        <v>0</v>
      </c>
      <c r="E188" s="104" t="str">
        <f>'Parcijalni_cjeloviti ispit'!G189</f>
        <v/>
      </c>
      <c r="F188" s="258">
        <f>'Parcijalni_cjeloviti ispit'!H189</f>
        <v>0</v>
      </c>
      <c r="G188" s="104" t="str">
        <f>'Parcijalni_cjeloviti ispit'!I189</f>
        <v/>
      </c>
      <c r="H188" s="258">
        <f>'Parcijalni_cjeloviti ispit'!J189</f>
        <v>0</v>
      </c>
      <c r="I188" s="104" t="str">
        <f>'Parcijalni_cjeloviti ispit'!K189</f>
        <v/>
      </c>
      <c r="J188" s="258">
        <f>'Parcijalni_cjeloviti ispit'!L189</f>
        <v>0</v>
      </c>
      <c r="K188" s="104" t="str">
        <f>'Parcijalni_cjeloviti ispit'!M189</f>
        <v/>
      </c>
      <c r="L188" s="258">
        <f>'Parcijalni_cjeloviti ispit'!N189</f>
        <v>0</v>
      </c>
      <c r="M188" s="104" t="str">
        <f>'Parcijalni_cjeloviti ispit'!O189</f>
        <v/>
      </c>
      <c r="N188" s="258">
        <f>'Parcijalni_cjeloviti ispit'!P189</f>
        <v>0</v>
      </c>
      <c r="O188" s="104" t="str">
        <f>'Parcijalni_cjeloviti ispit'!Q189</f>
        <v/>
      </c>
      <c r="P188" s="258">
        <f>'Parcijalni_cjeloviti ispit'!R189</f>
        <v>0</v>
      </c>
      <c r="Q188" s="236">
        <f>'Parcijalni_cjeloviti ispit'!S189</f>
        <v>0</v>
      </c>
      <c r="R188" s="236">
        <f>'Parcijalni_cjeloviti ispit'!T189</f>
        <v>0</v>
      </c>
    </row>
    <row r="189" spans="1:18" x14ac:dyDescent="0.25">
      <c r="A189" s="259">
        <f>'Parcijalni_cjeloviti ispit'!C190</f>
        <v>0</v>
      </c>
      <c r="B189" s="100" t="str">
        <f>'Parcijalni_cjeloviti ispit'!D190</f>
        <v>B</v>
      </c>
      <c r="C189" s="101">
        <f>'Parcijalni_cjeloviti ispit'!E190</f>
        <v>0</v>
      </c>
      <c r="D189" s="257" t="str">
        <f>'Parcijalni_cjeloviti ispit'!F190</f>
        <v>NE</v>
      </c>
      <c r="E189" s="101">
        <f>'Parcijalni_cjeloviti ispit'!G190</f>
        <v>0</v>
      </c>
      <c r="F189" s="257" t="str">
        <f>'Parcijalni_cjeloviti ispit'!H190</f>
        <v>NE</v>
      </c>
      <c r="G189" s="101">
        <f>'Parcijalni_cjeloviti ispit'!I190</f>
        <v>0</v>
      </c>
      <c r="H189" s="257" t="str">
        <f>'Parcijalni_cjeloviti ispit'!J190</f>
        <v>NE</v>
      </c>
      <c r="I189" s="101">
        <f>'Parcijalni_cjeloviti ispit'!K190</f>
        <v>0</v>
      </c>
      <c r="J189" s="257" t="str">
        <f>'Parcijalni_cjeloviti ispit'!L190</f>
        <v>NE</v>
      </c>
      <c r="K189" s="101">
        <f>'Parcijalni_cjeloviti ispit'!M190</f>
        <v>0</v>
      </c>
      <c r="L189" s="257" t="str">
        <f>'Parcijalni_cjeloviti ispit'!N190</f>
        <v>NE</v>
      </c>
      <c r="M189" s="101">
        <f>'Parcijalni_cjeloviti ispit'!O190</f>
        <v>0</v>
      </c>
      <c r="N189" s="257" t="str">
        <f>'Parcijalni_cjeloviti ispit'!P190</f>
        <v>NE</v>
      </c>
      <c r="O189" s="101">
        <f>'Parcijalni_cjeloviti ispit'!Q190</f>
        <v>0</v>
      </c>
      <c r="P189" s="257" t="str">
        <f>'Parcijalni_cjeloviti ispit'!R190</f>
        <v>NE</v>
      </c>
      <c r="Q189" s="235">
        <f>'Parcijalni_cjeloviti ispit'!S190</f>
        <v>0</v>
      </c>
      <c r="R189" s="235" t="str">
        <f>'Parcijalni_cjeloviti ispit'!T190</f>
        <v>NE</v>
      </c>
    </row>
    <row r="190" spans="1:18" ht="15.75" thickBot="1" x14ac:dyDescent="0.3">
      <c r="A190" s="260">
        <f>'Parcijalni_cjeloviti ispit'!C191</f>
        <v>0</v>
      </c>
      <c r="B190" s="102" t="str">
        <f>'Parcijalni_cjeloviti ispit'!D191</f>
        <v>P</v>
      </c>
      <c r="C190" s="103" t="str">
        <f>'Parcijalni_cjeloviti ispit'!E191</f>
        <v/>
      </c>
      <c r="D190" s="258">
        <f>'Parcijalni_cjeloviti ispit'!F191</f>
        <v>0</v>
      </c>
      <c r="E190" s="104" t="str">
        <f>'Parcijalni_cjeloviti ispit'!G191</f>
        <v/>
      </c>
      <c r="F190" s="258">
        <f>'Parcijalni_cjeloviti ispit'!H191</f>
        <v>0</v>
      </c>
      <c r="G190" s="104" t="str">
        <f>'Parcijalni_cjeloviti ispit'!I191</f>
        <v/>
      </c>
      <c r="H190" s="258">
        <f>'Parcijalni_cjeloviti ispit'!J191</f>
        <v>0</v>
      </c>
      <c r="I190" s="104" t="str">
        <f>'Parcijalni_cjeloviti ispit'!K191</f>
        <v/>
      </c>
      <c r="J190" s="258">
        <f>'Parcijalni_cjeloviti ispit'!L191</f>
        <v>0</v>
      </c>
      <c r="K190" s="104" t="str">
        <f>'Parcijalni_cjeloviti ispit'!M191</f>
        <v/>
      </c>
      <c r="L190" s="258">
        <f>'Parcijalni_cjeloviti ispit'!N191</f>
        <v>0</v>
      </c>
      <c r="M190" s="104" t="str">
        <f>'Parcijalni_cjeloviti ispit'!O191</f>
        <v/>
      </c>
      <c r="N190" s="258">
        <f>'Parcijalni_cjeloviti ispit'!P191</f>
        <v>0</v>
      </c>
      <c r="O190" s="104" t="str">
        <f>'Parcijalni_cjeloviti ispit'!Q191</f>
        <v/>
      </c>
      <c r="P190" s="258">
        <f>'Parcijalni_cjeloviti ispit'!R191</f>
        <v>0</v>
      </c>
      <c r="Q190" s="236">
        <f>'Parcijalni_cjeloviti ispit'!S191</f>
        <v>0</v>
      </c>
      <c r="R190" s="236">
        <f>'Parcijalni_cjeloviti ispit'!T191</f>
        <v>0</v>
      </c>
    </row>
    <row r="191" spans="1:18" x14ac:dyDescent="0.25">
      <c r="A191" s="259">
        <f>'Parcijalni_cjeloviti ispit'!C192</f>
        <v>0</v>
      </c>
      <c r="B191" s="100" t="str">
        <f>'Parcijalni_cjeloviti ispit'!D192</f>
        <v>B</v>
      </c>
      <c r="C191" s="101">
        <f>'Parcijalni_cjeloviti ispit'!E192</f>
        <v>0</v>
      </c>
      <c r="D191" s="257" t="str">
        <f>'Parcijalni_cjeloviti ispit'!F192</f>
        <v>NE</v>
      </c>
      <c r="E191" s="101">
        <f>'Parcijalni_cjeloviti ispit'!G192</f>
        <v>0</v>
      </c>
      <c r="F191" s="257" t="str">
        <f>'Parcijalni_cjeloviti ispit'!H192</f>
        <v>NE</v>
      </c>
      <c r="G191" s="101">
        <f>'Parcijalni_cjeloviti ispit'!I192</f>
        <v>0</v>
      </c>
      <c r="H191" s="257" t="str">
        <f>'Parcijalni_cjeloviti ispit'!J192</f>
        <v>NE</v>
      </c>
      <c r="I191" s="101">
        <f>'Parcijalni_cjeloviti ispit'!K192</f>
        <v>0</v>
      </c>
      <c r="J191" s="257" t="str">
        <f>'Parcijalni_cjeloviti ispit'!L192</f>
        <v>NE</v>
      </c>
      <c r="K191" s="101">
        <f>'Parcijalni_cjeloviti ispit'!M192</f>
        <v>0</v>
      </c>
      <c r="L191" s="257" t="str">
        <f>'Parcijalni_cjeloviti ispit'!N192</f>
        <v>NE</v>
      </c>
      <c r="M191" s="101">
        <f>'Parcijalni_cjeloviti ispit'!O192</f>
        <v>0</v>
      </c>
      <c r="N191" s="257" t="str">
        <f>'Parcijalni_cjeloviti ispit'!P192</f>
        <v>NE</v>
      </c>
      <c r="O191" s="101">
        <f>'Parcijalni_cjeloviti ispit'!Q192</f>
        <v>0</v>
      </c>
      <c r="P191" s="257" t="str">
        <f>'Parcijalni_cjeloviti ispit'!R192</f>
        <v>NE</v>
      </c>
      <c r="Q191" s="235">
        <f>'Parcijalni_cjeloviti ispit'!S192</f>
        <v>0</v>
      </c>
      <c r="R191" s="235" t="str">
        <f>'Parcijalni_cjeloviti ispit'!T192</f>
        <v>NE</v>
      </c>
    </row>
    <row r="192" spans="1:18" ht="15.75" thickBot="1" x14ac:dyDescent="0.3">
      <c r="A192" s="260">
        <f>'Parcijalni_cjeloviti ispit'!C193</f>
        <v>0</v>
      </c>
      <c r="B192" s="102" t="str">
        <f>'Parcijalni_cjeloviti ispit'!D193</f>
        <v>P</v>
      </c>
      <c r="C192" s="103" t="str">
        <f>'Parcijalni_cjeloviti ispit'!E193</f>
        <v/>
      </c>
      <c r="D192" s="258">
        <f>'Parcijalni_cjeloviti ispit'!F193</f>
        <v>0</v>
      </c>
      <c r="E192" s="104" t="str">
        <f>'Parcijalni_cjeloviti ispit'!G193</f>
        <v/>
      </c>
      <c r="F192" s="258">
        <f>'Parcijalni_cjeloviti ispit'!H193</f>
        <v>0</v>
      </c>
      <c r="G192" s="104" t="str">
        <f>'Parcijalni_cjeloviti ispit'!I193</f>
        <v/>
      </c>
      <c r="H192" s="258">
        <f>'Parcijalni_cjeloviti ispit'!J193</f>
        <v>0</v>
      </c>
      <c r="I192" s="104" t="str">
        <f>'Parcijalni_cjeloviti ispit'!K193</f>
        <v/>
      </c>
      <c r="J192" s="258">
        <f>'Parcijalni_cjeloviti ispit'!L193</f>
        <v>0</v>
      </c>
      <c r="K192" s="104" t="str">
        <f>'Parcijalni_cjeloviti ispit'!M193</f>
        <v/>
      </c>
      <c r="L192" s="258">
        <f>'Parcijalni_cjeloviti ispit'!N193</f>
        <v>0</v>
      </c>
      <c r="M192" s="104" t="str">
        <f>'Parcijalni_cjeloviti ispit'!O193</f>
        <v/>
      </c>
      <c r="N192" s="258">
        <f>'Parcijalni_cjeloviti ispit'!P193</f>
        <v>0</v>
      </c>
      <c r="O192" s="104" t="str">
        <f>'Parcijalni_cjeloviti ispit'!Q193</f>
        <v/>
      </c>
      <c r="P192" s="258">
        <f>'Parcijalni_cjeloviti ispit'!R193</f>
        <v>0</v>
      </c>
      <c r="Q192" s="236">
        <f>'Parcijalni_cjeloviti ispit'!S193</f>
        <v>0</v>
      </c>
      <c r="R192" s="236">
        <f>'Parcijalni_cjeloviti ispit'!T193</f>
        <v>0</v>
      </c>
    </row>
    <row r="193" spans="1:18" x14ac:dyDescent="0.25">
      <c r="A193" s="259">
        <f>'Parcijalni_cjeloviti ispit'!C194</f>
        <v>0</v>
      </c>
      <c r="B193" s="100" t="str">
        <f>'Parcijalni_cjeloviti ispit'!D194</f>
        <v>B</v>
      </c>
      <c r="C193" s="101">
        <f>'Parcijalni_cjeloviti ispit'!E194</f>
        <v>0</v>
      </c>
      <c r="D193" s="257" t="str">
        <f>'Parcijalni_cjeloviti ispit'!F194</f>
        <v>NE</v>
      </c>
      <c r="E193" s="101">
        <f>'Parcijalni_cjeloviti ispit'!G194</f>
        <v>0</v>
      </c>
      <c r="F193" s="257" t="str">
        <f>'Parcijalni_cjeloviti ispit'!H194</f>
        <v>NE</v>
      </c>
      <c r="G193" s="101">
        <f>'Parcijalni_cjeloviti ispit'!I194</f>
        <v>0</v>
      </c>
      <c r="H193" s="257" t="str">
        <f>'Parcijalni_cjeloviti ispit'!J194</f>
        <v>NE</v>
      </c>
      <c r="I193" s="101">
        <f>'Parcijalni_cjeloviti ispit'!K194</f>
        <v>0</v>
      </c>
      <c r="J193" s="257" t="str">
        <f>'Parcijalni_cjeloviti ispit'!L194</f>
        <v>NE</v>
      </c>
      <c r="K193" s="101">
        <f>'Parcijalni_cjeloviti ispit'!M194</f>
        <v>0</v>
      </c>
      <c r="L193" s="257" t="str">
        <f>'Parcijalni_cjeloviti ispit'!N194</f>
        <v>NE</v>
      </c>
      <c r="M193" s="101">
        <f>'Parcijalni_cjeloviti ispit'!O194</f>
        <v>0</v>
      </c>
      <c r="N193" s="257" t="str">
        <f>'Parcijalni_cjeloviti ispit'!P194</f>
        <v>NE</v>
      </c>
      <c r="O193" s="101">
        <f>'Parcijalni_cjeloviti ispit'!Q194</f>
        <v>0</v>
      </c>
      <c r="P193" s="257" t="str">
        <f>'Parcijalni_cjeloviti ispit'!R194</f>
        <v>NE</v>
      </c>
      <c r="Q193" s="235">
        <f>'Parcijalni_cjeloviti ispit'!S194</f>
        <v>0</v>
      </c>
      <c r="R193" s="235" t="str">
        <f>'Parcijalni_cjeloviti ispit'!T194</f>
        <v>NE</v>
      </c>
    </row>
    <row r="194" spans="1:18" ht="15.75" thickBot="1" x14ac:dyDescent="0.3">
      <c r="A194" s="260">
        <f>'Parcijalni_cjeloviti ispit'!C195</f>
        <v>0</v>
      </c>
      <c r="B194" s="102" t="str">
        <f>'Parcijalni_cjeloviti ispit'!D195</f>
        <v>P</v>
      </c>
      <c r="C194" s="103" t="str">
        <f>'Parcijalni_cjeloviti ispit'!E195</f>
        <v/>
      </c>
      <c r="D194" s="258">
        <f>'Parcijalni_cjeloviti ispit'!F195</f>
        <v>0</v>
      </c>
      <c r="E194" s="104" t="str">
        <f>'Parcijalni_cjeloviti ispit'!G195</f>
        <v/>
      </c>
      <c r="F194" s="258">
        <f>'Parcijalni_cjeloviti ispit'!H195</f>
        <v>0</v>
      </c>
      <c r="G194" s="104" t="str">
        <f>'Parcijalni_cjeloviti ispit'!I195</f>
        <v/>
      </c>
      <c r="H194" s="258">
        <f>'Parcijalni_cjeloviti ispit'!J195</f>
        <v>0</v>
      </c>
      <c r="I194" s="104" t="str">
        <f>'Parcijalni_cjeloviti ispit'!K195</f>
        <v/>
      </c>
      <c r="J194" s="258">
        <f>'Parcijalni_cjeloviti ispit'!L195</f>
        <v>0</v>
      </c>
      <c r="K194" s="104" t="str">
        <f>'Parcijalni_cjeloviti ispit'!M195</f>
        <v/>
      </c>
      <c r="L194" s="258">
        <f>'Parcijalni_cjeloviti ispit'!N195</f>
        <v>0</v>
      </c>
      <c r="M194" s="104" t="str">
        <f>'Parcijalni_cjeloviti ispit'!O195</f>
        <v/>
      </c>
      <c r="N194" s="258">
        <f>'Parcijalni_cjeloviti ispit'!P195</f>
        <v>0</v>
      </c>
      <c r="O194" s="104" t="str">
        <f>'Parcijalni_cjeloviti ispit'!Q195</f>
        <v/>
      </c>
      <c r="P194" s="258">
        <f>'Parcijalni_cjeloviti ispit'!R195</f>
        <v>0</v>
      </c>
      <c r="Q194" s="236">
        <f>'Parcijalni_cjeloviti ispit'!S195</f>
        <v>0</v>
      </c>
      <c r="R194" s="236">
        <f>'Parcijalni_cjeloviti ispit'!T195</f>
        <v>0</v>
      </c>
    </row>
    <row r="195" spans="1:18" x14ac:dyDescent="0.25">
      <c r="A195" s="259">
        <f>'Parcijalni_cjeloviti ispit'!C196</f>
        <v>0</v>
      </c>
      <c r="B195" s="100" t="str">
        <f>'Parcijalni_cjeloviti ispit'!D196</f>
        <v>B</v>
      </c>
      <c r="C195" s="101">
        <f>'Parcijalni_cjeloviti ispit'!E196</f>
        <v>0</v>
      </c>
      <c r="D195" s="257" t="str">
        <f>'Parcijalni_cjeloviti ispit'!F196</f>
        <v>NE</v>
      </c>
      <c r="E195" s="101">
        <f>'Parcijalni_cjeloviti ispit'!G196</f>
        <v>0</v>
      </c>
      <c r="F195" s="257" t="str">
        <f>'Parcijalni_cjeloviti ispit'!H196</f>
        <v>NE</v>
      </c>
      <c r="G195" s="101">
        <f>'Parcijalni_cjeloviti ispit'!I196</f>
        <v>0</v>
      </c>
      <c r="H195" s="257" t="str">
        <f>'Parcijalni_cjeloviti ispit'!J196</f>
        <v>NE</v>
      </c>
      <c r="I195" s="101">
        <f>'Parcijalni_cjeloviti ispit'!K196</f>
        <v>0</v>
      </c>
      <c r="J195" s="257" t="str">
        <f>'Parcijalni_cjeloviti ispit'!L196</f>
        <v>NE</v>
      </c>
      <c r="K195" s="101">
        <f>'Parcijalni_cjeloviti ispit'!M196</f>
        <v>0</v>
      </c>
      <c r="L195" s="257" t="str">
        <f>'Parcijalni_cjeloviti ispit'!N196</f>
        <v>NE</v>
      </c>
      <c r="M195" s="101">
        <f>'Parcijalni_cjeloviti ispit'!O196</f>
        <v>0</v>
      </c>
      <c r="N195" s="257" t="str">
        <f>'Parcijalni_cjeloviti ispit'!P196</f>
        <v>NE</v>
      </c>
      <c r="O195" s="101">
        <f>'Parcijalni_cjeloviti ispit'!Q196</f>
        <v>0</v>
      </c>
      <c r="P195" s="257" t="str">
        <f>'Parcijalni_cjeloviti ispit'!R196</f>
        <v>NE</v>
      </c>
      <c r="Q195" s="235">
        <f>'Parcijalni_cjeloviti ispit'!S196</f>
        <v>0</v>
      </c>
      <c r="R195" s="235" t="str">
        <f>'Parcijalni_cjeloviti ispit'!T196</f>
        <v>NE</v>
      </c>
    </row>
    <row r="196" spans="1:18" ht="15.75" thickBot="1" x14ac:dyDescent="0.3">
      <c r="A196" s="260">
        <f>'Parcijalni_cjeloviti ispit'!C197</f>
        <v>0</v>
      </c>
      <c r="B196" s="102" t="str">
        <f>'Parcijalni_cjeloviti ispit'!D197</f>
        <v>P</v>
      </c>
      <c r="C196" s="103" t="str">
        <f>'Parcijalni_cjeloviti ispit'!E197</f>
        <v/>
      </c>
      <c r="D196" s="258">
        <f>'Parcijalni_cjeloviti ispit'!F197</f>
        <v>0</v>
      </c>
      <c r="E196" s="104" t="str">
        <f>'Parcijalni_cjeloviti ispit'!G197</f>
        <v/>
      </c>
      <c r="F196" s="258">
        <f>'Parcijalni_cjeloviti ispit'!H197</f>
        <v>0</v>
      </c>
      <c r="G196" s="104" t="str">
        <f>'Parcijalni_cjeloviti ispit'!I197</f>
        <v/>
      </c>
      <c r="H196" s="258">
        <f>'Parcijalni_cjeloviti ispit'!J197</f>
        <v>0</v>
      </c>
      <c r="I196" s="104" t="str">
        <f>'Parcijalni_cjeloviti ispit'!K197</f>
        <v/>
      </c>
      <c r="J196" s="258">
        <f>'Parcijalni_cjeloviti ispit'!L197</f>
        <v>0</v>
      </c>
      <c r="K196" s="104" t="str">
        <f>'Parcijalni_cjeloviti ispit'!M197</f>
        <v/>
      </c>
      <c r="L196" s="258">
        <f>'Parcijalni_cjeloviti ispit'!N197</f>
        <v>0</v>
      </c>
      <c r="M196" s="104" t="str">
        <f>'Parcijalni_cjeloviti ispit'!O197</f>
        <v/>
      </c>
      <c r="N196" s="258">
        <f>'Parcijalni_cjeloviti ispit'!P197</f>
        <v>0</v>
      </c>
      <c r="O196" s="104" t="str">
        <f>'Parcijalni_cjeloviti ispit'!Q197</f>
        <v/>
      </c>
      <c r="P196" s="258">
        <f>'Parcijalni_cjeloviti ispit'!R197</f>
        <v>0</v>
      </c>
      <c r="Q196" s="236">
        <f>'Parcijalni_cjeloviti ispit'!S197</f>
        <v>0</v>
      </c>
      <c r="R196" s="236">
        <f>'Parcijalni_cjeloviti ispit'!T197</f>
        <v>0</v>
      </c>
    </row>
    <row r="197" spans="1:18" x14ac:dyDescent="0.25">
      <c r="A197" s="259">
        <f>'Parcijalni_cjeloviti ispit'!C198</f>
        <v>0</v>
      </c>
      <c r="B197" s="100" t="str">
        <f>'Parcijalni_cjeloviti ispit'!D198</f>
        <v>B</v>
      </c>
      <c r="C197" s="101">
        <f>'Parcijalni_cjeloviti ispit'!E198</f>
        <v>0</v>
      </c>
      <c r="D197" s="257" t="str">
        <f>'Parcijalni_cjeloviti ispit'!F198</f>
        <v>NE</v>
      </c>
      <c r="E197" s="101">
        <f>'Parcijalni_cjeloviti ispit'!G198</f>
        <v>0</v>
      </c>
      <c r="F197" s="257" t="str">
        <f>'Parcijalni_cjeloviti ispit'!H198</f>
        <v>NE</v>
      </c>
      <c r="G197" s="101">
        <f>'Parcijalni_cjeloviti ispit'!I198</f>
        <v>0</v>
      </c>
      <c r="H197" s="257" t="str">
        <f>'Parcijalni_cjeloviti ispit'!J198</f>
        <v>NE</v>
      </c>
      <c r="I197" s="101">
        <f>'Parcijalni_cjeloviti ispit'!K198</f>
        <v>0</v>
      </c>
      <c r="J197" s="257" t="str">
        <f>'Parcijalni_cjeloviti ispit'!L198</f>
        <v>NE</v>
      </c>
      <c r="K197" s="101">
        <f>'Parcijalni_cjeloviti ispit'!M198</f>
        <v>0</v>
      </c>
      <c r="L197" s="257" t="str">
        <f>'Parcijalni_cjeloviti ispit'!N198</f>
        <v>NE</v>
      </c>
      <c r="M197" s="101">
        <f>'Parcijalni_cjeloviti ispit'!O198</f>
        <v>0</v>
      </c>
      <c r="N197" s="257" t="str">
        <f>'Parcijalni_cjeloviti ispit'!P198</f>
        <v>NE</v>
      </c>
      <c r="O197" s="101">
        <f>'Parcijalni_cjeloviti ispit'!Q198</f>
        <v>0</v>
      </c>
      <c r="P197" s="257" t="str">
        <f>'Parcijalni_cjeloviti ispit'!R198</f>
        <v>NE</v>
      </c>
      <c r="Q197" s="235">
        <f>'Parcijalni_cjeloviti ispit'!S198</f>
        <v>0</v>
      </c>
      <c r="R197" s="235" t="str">
        <f>'Parcijalni_cjeloviti ispit'!T198</f>
        <v>NE</v>
      </c>
    </row>
    <row r="198" spans="1:18" ht="15.75" thickBot="1" x14ac:dyDescent="0.3">
      <c r="A198" s="260">
        <f>'Parcijalni_cjeloviti ispit'!C199</f>
        <v>0</v>
      </c>
      <c r="B198" s="102" t="str">
        <f>'Parcijalni_cjeloviti ispit'!D199</f>
        <v>P</v>
      </c>
      <c r="C198" s="103" t="str">
        <f>'Parcijalni_cjeloviti ispit'!E199</f>
        <v/>
      </c>
      <c r="D198" s="258">
        <f>'Parcijalni_cjeloviti ispit'!F199</f>
        <v>0</v>
      </c>
      <c r="E198" s="104" t="str">
        <f>'Parcijalni_cjeloviti ispit'!G199</f>
        <v/>
      </c>
      <c r="F198" s="258">
        <f>'Parcijalni_cjeloviti ispit'!H199</f>
        <v>0</v>
      </c>
      <c r="G198" s="104" t="str">
        <f>'Parcijalni_cjeloviti ispit'!I199</f>
        <v/>
      </c>
      <c r="H198" s="258">
        <f>'Parcijalni_cjeloviti ispit'!J199</f>
        <v>0</v>
      </c>
      <c r="I198" s="104" t="str">
        <f>'Parcijalni_cjeloviti ispit'!K199</f>
        <v/>
      </c>
      <c r="J198" s="258">
        <f>'Parcijalni_cjeloviti ispit'!L199</f>
        <v>0</v>
      </c>
      <c r="K198" s="104" t="str">
        <f>'Parcijalni_cjeloviti ispit'!M199</f>
        <v/>
      </c>
      <c r="L198" s="258">
        <f>'Parcijalni_cjeloviti ispit'!N199</f>
        <v>0</v>
      </c>
      <c r="M198" s="104" t="str">
        <f>'Parcijalni_cjeloviti ispit'!O199</f>
        <v/>
      </c>
      <c r="N198" s="258">
        <f>'Parcijalni_cjeloviti ispit'!P199</f>
        <v>0</v>
      </c>
      <c r="O198" s="104" t="str">
        <f>'Parcijalni_cjeloviti ispit'!Q199</f>
        <v/>
      </c>
      <c r="P198" s="258">
        <f>'Parcijalni_cjeloviti ispit'!R199</f>
        <v>0</v>
      </c>
      <c r="Q198" s="236">
        <f>'Parcijalni_cjeloviti ispit'!S199</f>
        <v>0</v>
      </c>
      <c r="R198" s="236">
        <f>'Parcijalni_cjeloviti ispit'!T199</f>
        <v>0</v>
      </c>
    </row>
    <row r="199" spans="1:18" x14ac:dyDescent="0.25">
      <c r="A199" s="259">
        <f>'Parcijalni_cjeloviti ispit'!C200</f>
        <v>0</v>
      </c>
      <c r="B199" s="100" t="str">
        <f>'Parcijalni_cjeloviti ispit'!D200</f>
        <v>B</v>
      </c>
      <c r="C199" s="101">
        <f>'Parcijalni_cjeloviti ispit'!E200</f>
        <v>0</v>
      </c>
      <c r="D199" s="257" t="str">
        <f>'Parcijalni_cjeloviti ispit'!F200</f>
        <v>NE</v>
      </c>
      <c r="E199" s="101">
        <f>'Parcijalni_cjeloviti ispit'!G200</f>
        <v>0</v>
      </c>
      <c r="F199" s="257" t="str">
        <f>'Parcijalni_cjeloviti ispit'!H200</f>
        <v>NE</v>
      </c>
      <c r="G199" s="101">
        <f>'Parcijalni_cjeloviti ispit'!I200</f>
        <v>0</v>
      </c>
      <c r="H199" s="257" t="str">
        <f>'Parcijalni_cjeloviti ispit'!J200</f>
        <v>NE</v>
      </c>
      <c r="I199" s="101">
        <f>'Parcijalni_cjeloviti ispit'!K200</f>
        <v>0</v>
      </c>
      <c r="J199" s="257" t="str">
        <f>'Parcijalni_cjeloviti ispit'!L200</f>
        <v>NE</v>
      </c>
      <c r="K199" s="101">
        <f>'Parcijalni_cjeloviti ispit'!M200</f>
        <v>0</v>
      </c>
      <c r="L199" s="257" t="str">
        <f>'Parcijalni_cjeloviti ispit'!N200</f>
        <v>NE</v>
      </c>
      <c r="M199" s="101">
        <f>'Parcijalni_cjeloviti ispit'!O200</f>
        <v>0</v>
      </c>
      <c r="N199" s="257" t="str">
        <f>'Parcijalni_cjeloviti ispit'!P200</f>
        <v>NE</v>
      </c>
      <c r="O199" s="101">
        <f>'Parcijalni_cjeloviti ispit'!Q200</f>
        <v>0</v>
      </c>
      <c r="P199" s="257" t="str">
        <f>'Parcijalni_cjeloviti ispit'!R200</f>
        <v>NE</v>
      </c>
      <c r="Q199" s="235">
        <f>'Parcijalni_cjeloviti ispit'!S200</f>
        <v>0</v>
      </c>
      <c r="R199" s="235" t="str">
        <f>'Parcijalni_cjeloviti ispit'!T200</f>
        <v>NE</v>
      </c>
    </row>
    <row r="200" spans="1:18" ht="15.75" thickBot="1" x14ac:dyDescent="0.3">
      <c r="A200" s="260">
        <f>'Parcijalni_cjeloviti ispit'!C201</f>
        <v>0</v>
      </c>
      <c r="B200" s="102" t="str">
        <f>'Parcijalni_cjeloviti ispit'!D201</f>
        <v>P</v>
      </c>
      <c r="C200" s="103" t="str">
        <f>'Parcijalni_cjeloviti ispit'!E201</f>
        <v/>
      </c>
      <c r="D200" s="258">
        <f>'Parcijalni_cjeloviti ispit'!F201</f>
        <v>0</v>
      </c>
      <c r="E200" s="104" t="str">
        <f>'Parcijalni_cjeloviti ispit'!G201</f>
        <v/>
      </c>
      <c r="F200" s="258">
        <f>'Parcijalni_cjeloviti ispit'!H201</f>
        <v>0</v>
      </c>
      <c r="G200" s="104" t="str">
        <f>'Parcijalni_cjeloviti ispit'!I201</f>
        <v/>
      </c>
      <c r="H200" s="258">
        <f>'Parcijalni_cjeloviti ispit'!J201</f>
        <v>0</v>
      </c>
      <c r="I200" s="104" t="str">
        <f>'Parcijalni_cjeloviti ispit'!K201</f>
        <v/>
      </c>
      <c r="J200" s="258">
        <f>'Parcijalni_cjeloviti ispit'!L201</f>
        <v>0</v>
      </c>
      <c r="K200" s="104" t="str">
        <f>'Parcijalni_cjeloviti ispit'!M201</f>
        <v/>
      </c>
      <c r="L200" s="258">
        <f>'Parcijalni_cjeloviti ispit'!N201</f>
        <v>0</v>
      </c>
      <c r="M200" s="104" t="str">
        <f>'Parcijalni_cjeloviti ispit'!O201</f>
        <v/>
      </c>
      <c r="N200" s="258">
        <f>'Parcijalni_cjeloviti ispit'!P201</f>
        <v>0</v>
      </c>
      <c r="O200" s="104" t="str">
        <f>'Parcijalni_cjeloviti ispit'!Q201</f>
        <v/>
      </c>
      <c r="P200" s="258">
        <f>'Parcijalni_cjeloviti ispit'!R201</f>
        <v>0</v>
      </c>
      <c r="Q200" s="236">
        <f>'Parcijalni_cjeloviti ispit'!S201</f>
        <v>0</v>
      </c>
      <c r="R200" s="236">
        <f>'Parcijalni_cjeloviti ispit'!T201</f>
        <v>0</v>
      </c>
    </row>
    <row r="201" spans="1:18" x14ac:dyDescent="0.25">
      <c r="A201" s="259">
        <f>'Parcijalni_cjeloviti ispit'!C202</f>
        <v>0</v>
      </c>
      <c r="B201" s="100" t="str">
        <f>'Parcijalni_cjeloviti ispit'!D202</f>
        <v>B</v>
      </c>
      <c r="C201" s="101">
        <f>'Parcijalni_cjeloviti ispit'!E202</f>
        <v>0</v>
      </c>
      <c r="D201" s="257" t="str">
        <f>'Parcijalni_cjeloviti ispit'!F202</f>
        <v>NE</v>
      </c>
      <c r="E201" s="101">
        <f>'Parcijalni_cjeloviti ispit'!G202</f>
        <v>0</v>
      </c>
      <c r="F201" s="257" t="str">
        <f>'Parcijalni_cjeloviti ispit'!H202</f>
        <v>NE</v>
      </c>
      <c r="G201" s="101">
        <f>'Parcijalni_cjeloviti ispit'!I202</f>
        <v>0</v>
      </c>
      <c r="H201" s="257" t="str">
        <f>'Parcijalni_cjeloviti ispit'!J202</f>
        <v>NE</v>
      </c>
      <c r="I201" s="101">
        <f>'Parcijalni_cjeloviti ispit'!K202</f>
        <v>0</v>
      </c>
      <c r="J201" s="257" t="str">
        <f>'Parcijalni_cjeloviti ispit'!L202</f>
        <v>NE</v>
      </c>
      <c r="K201" s="101">
        <f>'Parcijalni_cjeloviti ispit'!M202</f>
        <v>0</v>
      </c>
      <c r="L201" s="257" t="str">
        <f>'Parcijalni_cjeloviti ispit'!N202</f>
        <v>NE</v>
      </c>
      <c r="M201" s="101">
        <f>'Parcijalni_cjeloviti ispit'!O202</f>
        <v>0</v>
      </c>
      <c r="N201" s="257" t="str">
        <f>'Parcijalni_cjeloviti ispit'!P202</f>
        <v>NE</v>
      </c>
      <c r="O201" s="101">
        <f>'Parcijalni_cjeloviti ispit'!Q202</f>
        <v>0</v>
      </c>
      <c r="P201" s="257" t="str">
        <f>'Parcijalni_cjeloviti ispit'!R202</f>
        <v>NE</v>
      </c>
      <c r="Q201" s="235">
        <f>'Parcijalni_cjeloviti ispit'!S202</f>
        <v>0</v>
      </c>
      <c r="R201" s="235" t="str">
        <f>'Parcijalni_cjeloviti ispit'!T202</f>
        <v>NE</v>
      </c>
    </row>
    <row r="202" spans="1:18" ht="15.75" thickBot="1" x14ac:dyDescent="0.3">
      <c r="A202" s="260">
        <f>'Parcijalni_cjeloviti ispit'!C203</f>
        <v>0</v>
      </c>
      <c r="B202" s="102" t="str">
        <f>'Parcijalni_cjeloviti ispit'!D203</f>
        <v>P</v>
      </c>
      <c r="C202" s="103" t="str">
        <f>'Parcijalni_cjeloviti ispit'!E203</f>
        <v/>
      </c>
      <c r="D202" s="258">
        <f>'Parcijalni_cjeloviti ispit'!F203</f>
        <v>0</v>
      </c>
      <c r="E202" s="104" t="str">
        <f>'Parcijalni_cjeloviti ispit'!G203</f>
        <v/>
      </c>
      <c r="F202" s="258">
        <f>'Parcijalni_cjeloviti ispit'!H203</f>
        <v>0</v>
      </c>
      <c r="G202" s="104" t="str">
        <f>'Parcijalni_cjeloviti ispit'!I203</f>
        <v/>
      </c>
      <c r="H202" s="258">
        <f>'Parcijalni_cjeloviti ispit'!J203</f>
        <v>0</v>
      </c>
      <c r="I202" s="104" t="str">
        <f>'Parcijalni_cjeloviti ispit'!K203</f>
        <v/>
      </c>
      <c r="J202" s="258">
        <f>'Parcijalni_cjeloviti ispit'!L203</f>
        <v>0</v>
      </c>
      <c r="K202" s="104" t="str">
        <f>'Parcijalni_cjeloviti ispit'!M203</f>
        <v/>
      </c>
      <c r="L202" s="258">
        <f>'Parcijalni_cjeloviti ispit'!N203</f>
        <v>0</v>
      </c>
      <c r="M202" s="104" t="str">
        <f>'Parcijalni_cjeloviti ispit'!O203</f>
        <v/>
      </c>
      <c r="N202" s="258">
        <f>'Parcijalni_cjeloviti ispit'!P203</f>
        <v>0</v>
      </c>
      <c r="O202" s="104" t="str">
        <f>'Parcijalni_cjeloviti ispit'!Q203</f>
        <v/>
      </c>
      <c r="P202" s="258">
        <f>'Parcijalni_cjeloviti ispit'!R203</f>
        <v>0</v>
      </c>
      <c r="Q202" s="236">
        <f>'Parcijalni_cjeloviti ispit'!S203</f>
        <v>0</v>
      </c>
      <c r="R202" s="236">
        <f>'Parcijalni_cjeloviti ispit'!T203</f>
        <v>0</v>
      </c>
    </row>
    <row r="203" spans="1:18" x14ac:dyDescent="0.25">
      <c r="A203" s="259">
        <f>'Parcijalni_cjeloviti ispit'!C204</f>
        <v>0</v>
      </c>
      <c r="B203" s="100" t="str">
        <f>'Parcijalni_cjeloviti ispit'!D204</f>
        <v>B</v>
      </c>
      <c r="C203" s="101">
        <f>'Parcijalni_cjeloviti ispit'!E204</f>
        <v>0</v>
      </c>
      <c r="D203" s="257" t="str">
        <f>'Parcijalni_cjeloviti ispit'!F204</f>
        <v>NE</v>
      </c>
      <c r="E203" s="101">
        <f>'Parcijalni_cjeloviti ispit'!G204</f>
        <v>0</v>
      </c>
      <c r="F203" s="257" t="str">
        <f>'Parcijalni_cjeloviti ispit'!H204</f>
        <v>NE</v>
      </c>
      <c r="G203" s="101">
        <f>'Parcijalni_cjeloviti ispit'!I204</f>
        <v>0</v>
      </c>
      <c r="H203" s="257" t="str">
        <f>'Parcijalni_cjeloviti ispit'!J204</f>
        <v>NE</v>
      </c>
      <c r="I203" s="101">
        <f>'Parcijalni_cjeloviti ispit'!K204</f>
        <v>0</v>
      </c>
      <c r="J203" s="257" t="str">
        <f>'Parcijalni_cjeloviti ispit'!L204</f>
        <v>NE</v>
      </c>
      <c r="K203" s="101">
        <f>'Parcijalni_cjeloviti ispit'!M204</f>
        <v>0</v>
      </c>
      <c r="L203" s="257" t="str">
        <f>'Parcijalni_cjeloviti ispit'!N204</f>
        <v>NE</v>
      </c>
      <c r="M203" s="101">
        <f>'Parcijalni_cjeloviti ispit'!O204</f>
        <v>0</v>
      </c>
      <c r="N203" s="257" t="str">
        <f>'Parcijalni_cjeloviti ispit'!P204</f>
        <v>NE</v>
      </c>
      <c r="O203" s="101">
        <f>'Parcijalni_cjeloviti ispit'!Q204</f>
        <v>0</v>
      </c>
      <c r="P203" s="257" t="str">
        <f>'Parcijalni_cjeloviti ispit'!R204</f>
        <v>NE</v>
      </c>
      <c r="Q203" s="235">
        <f>'Parcijalni_cjeloviti ispit'!S204</f>
        <v>0</v>
      </c>
      <c r="R203" s="235" t="str">
        <f>'Parcijalni_cjeloviti ispit'!T204</f>
        <v>NE</v>
      </c>
    </row>
    <row r="204" spans="1:18" ht="15.75" thickBot="1" x14ac:dyDescent="0.3">
      <c r="A204" s="260">
        <f>'Parcijalni_cjeloviti ispit'!C205</f>
        <v>0</v>
      </c>
      <c r="B204" s="102" t="str">
        <f>'Parcijalni_cjeloviti ispit'!D205</f>
        <v>P</v>
      </c>
      <c r="C204" s="103" t="str">
        <f>'Parcijalni_cjeloviti ispit'!E205</f>
        <v/>
      </c>
      <c r="D204" s="258">
        <f>'Parcijalni_cjeloviti ispit'!F205</f>
        <v>0</v>
      </c>
      <c r="E204" s="104" t="str">
        <f>'Parcijalni_cjeloviti ispit'!G205</f>
        <v/>
      </c>
      <c r="F204" s="258">
        <f>'Parcijalni_cjeloviti ispit'!H205</f>
        <v>0</v>
      </c>
      <c r="G204" s="104" t="str">
        <f>'Parcijalni_cjeloviti ispit'!I205</f>
        <v/>
      </c>
      <c r="H204" s="258">
        <f>'Parcijalni_cjeloviti ispit'!J205</f>
        <v>0</v>
      </c>
      <c r="I204" s="104" t="str">
        <f>'Parcijalni_cjeloviti ispit'!K205</f>
        <v/>
      </c>
      <c r="J204" s="258">
        <f>'Parcijalni_cjeloviti ispit'!L205</f>
        <v>0</v>
      </c>
      <c r="K204" s="104" t="str">
        <f>'Parcijalni_cjeloviti ispit'!M205</f>
        <v/>
      </c>
      <c r="L204" s="258">
        <f>'Parcijalni_cjeloviti ispit'!N205</f>
        <v>0</v>
      </c>
      <c r="M204" s="104" t="str">
        <f>'Parcijalni_cjeloviti ispit'!O205</f>
        <v/>
      </c>
      <c r="N204" s="258">
        <f>'Parcijalni_cjeloviti ispit'!P205</f>
        <v>0</v>
      </c>
      <c r="O204" s="104" t="str">
        <f>'Parcijalni_cjeloviti ispit'!Q205</f>
        <v/>
      </c>
      <c r="P204" s="258">
        <f>'Parcijalni_cjeloviti ispit'!R205</f>
        <v>0</v>
      </c>
      <c r="Q204" s="236">
        <f>'Parcijalni_cjeloviti ispit'!S205</f>
        <v>0</v>
      </c>
      <c r="R204" s="236">
        <f>'Parcijalni_cjeloviti ispit'!T205</f>
        <v>0</v>
      </c>
    </row>
    <row r="205" spans="1:18" x14ac:dyDescent="0.25">
      <c r="A205" s="259">
        <f>'Parcijalni_cjeloviti ispit'!C206</f>
        <v>0</v>
      </c>
      <c r="B205" s="100" t="str">
        <f>'Parcijalni_cjeloviti ispit'!D206</f>
        <v>B</v>
      </c>
      <c r="C205" s="101">
        <f>'Parcijalni_cjeloviti ispit'!E206</f>
        <v>0</v>
      </c>
      <c r="D205" s="257" t="str">
        <f>'Parcijalni_cjeloviti ispit'!F206</f>
        <v>NE</v>
      </c>
      <c r="E205" s="101">
        <f>'Parcijalni_cjeloviti ispit'!G206</f>
        <v>0</v>
      </c>
      <c r="F205" s="257" t="str">
        <f>'Parcijalni_cjeloviti ispit'!H206</f>
        <v>NE</v>
      </c>
      <c r="G205" s="101">
        <f>'Parcijalni_cjeloviti ispit'!I206</f>
        <v>0</v>
      </c>
      <c r="H205" s="257" t="str">
        <f>'Parcijalni_cjeloviti ispit'!J206</f>
        <v>NE</v>
      </c>
      <c r="I205" s="101">
        <f>'Parcijalni_cjeloviti ispit'!K206</f>
        <v>0</v>
      </c>
      <c r="J205" s="257" t="str">
        <f>'Parcijalni_cjeloviti ispit'!L206</f>
        <v>NE</v>
      </c>
      <c r="K205" s="101">
        <f>'Parcijalni_cjeloviti ispit'!M206</f>
        <v>0</v>
      </c>
      <c r="L205" s="257" t="str">
        <f>'Parcijalni_cjeloviti ispit'!N206</f>
        <v>NE</v>
      </c>
      <c r="M205" s="101">
        <f>'Parcijalni_cjeloviti ispit'!O206</f>
        <v>0</v>
      </c>
      <c r="N205" s="257" t="str">
        <f>'Parcijalni_cjeloviti ispit'!P206</f>
        <v>NE</v>
      </c>
      <c r="O205" s="101">
        <f>'Parcijalni_cjeloviti ispit'!Q206</f>
        <v>0</v>
      </c>
      <c r="P205" s="257" t="str">
        <f>'Parcijalni_cjeloviti ispit'!R206</f>
        <v>NE</v>
      </c>
      <c r="Q205" s="235">
        <f>'Parcijalni_cjeloviti ispit'!S206</f>
        <v>0</v>
      </c>
      <c r="R205" s="235" t="str">
        <f>'Parcijalni_cjeloviti ispit'!T206</f>
        <v>NE</v>
      </c>
    </row>
    <row r="206" spans="1:18" ht="15.75" thickBot="1" x14ac:dyDescent="0.3">
      <c r="A206" s="260">
        <f>'Parcijalni_cjeloviti ispit'!C207</f>
        <v>0</v>
      </c>
      <c r="B206" s="102" t="str">
        <f>'Parcijalni_cjeloviti ispit'!D207</f>
        <v>P</v>
      </c>
      <c r="C206" s="103" t="str">
        <f>'Parcijalni_cjeloviti ispit'!E207</f>
        <v/>
      </c>
      <c r="D206" s="258">
        <f>'Parcijalni_cjeloviti ispit'!F207</f>
        <v>0</v>
      </c>
      <c r="E206" s="104" t="str">
        <f>'Parcijalni_cjeloviti ispit'!G207</f>
        <v/>
      </c>
      <c r="F206" s="258">
        <f>'Parcijalni_cjeloviti ispit'!H207</f>
        <v>0</v>
      </c>
      <c r="G206" s="104" t="str">
        <f>'Parcijalni_cjeloviti ispit'!I207</f>
        <v/>
      </c>
      <c r="H206" s="258">
        <f>'Parcijalni_cjeloviti ispit'!J207</f>
        <v>0</v>
      </c>
      <c r="I206" s="104" t="str">
        <f>'Parcijalni_cjeloviti ispit'!K207</f>
        <v/>
      </c>
      <c r="J206" s="258">
        <f>'Parcijalni_cjeloviti ispit'!L207</f>
        <v>0</v>
      </c>
      <c r="K206" s="104" t="str">
        <f>'Parcijalni_cjeloviti ispit'!M207</f>
        <v/>
      </c>
      <c r="L206" s="258">
        <f>'Parcijalni_cjeloviti ispit'!N207</f>
        <v>0</v>
      </c>
      <c r="M206" s="104" t="str">
        <f>'Parcijalni_cjeloviti ispit'!O207</f>
        <v/>
      </c>
      <c r="N206" s="258">
        <f>'Parcijalni_cjeloviti ispit'!P207</f>
        <v>0</v>
      </c>
      <c r="O206" s="104" t="str">
        <f>'Parcijalni_cjeloviti ispit'!Q207</f>
        <v/>
      </c>
      <c r="P206" s="258">
        <f>'Parcijalni_cjeloviti ispit'!R207</f>
        <v>0</v>
      </c>
      <c r="Q206" s="236">
        <f>'Parcijalni_cjeloviti ispit'!S207</f>
        <v>0</v>
      </c>
      <c r="R206" s="236">
        <f>'Parcijalni_cjeloviti ispit'!T207</f>
        <v>0</v>
      </c>
    </row>
  </sheetData>
  <sheetProtection algorithmName="SHA-512" hashValue="WwG2MWYnyT4DQfx5GAnfRKEzTP2MP4g2AVPG+o8P2FFUzV1SJYbdBU5PsyaVKoXKBOzdPvOXxZAXsGzPu5iWKg==" saltValue="o7VuFjUMpHZYU28PA4XRIw==" spinCount="100000" sheet="1" objects="1" scenarios="1"/>
  <mergeCells count="1020">
    <mergeCell ref="H5:H6"/>
    <mergeCell ref="J5:J6"/>
    <mergeCell ref="L5:L6"/>
    <mergeCell ref="N5:N6"/>
    <mergeCell ref="P5:P6"/>
    <mergeCell ref="K4:L4"/>
    <mergeCell ref="M4:N4"/>
    <mergeCell ref="O4:P4"/>
    <mergeCell ref="Q4:Q6"/>
    <mergeCell ref="R4:R6"/>
    <mergeCell ref="C1:D1"/>
    <mergeCell ref="E1:G1"/>
    <mergeCell ref="I1:J1"/>
    <mergeCell ref="A4:A6"/>
    <mergeCell ref="C4:D4"/>
    <mergeCell ref="E4:F4"/>
    <mergeCell ref="G4:H4"/>
    <mergeCell ref="I4:J4"/>
    <mergeCell ref="D5:D6"/>
    <mergeCell ref="F5:F6"/>
    <mergeCell ref="L9:L10"/>
    <mergeCell ref="N9:N10"/>
    <mergeCell ref="P9:P10"/>
    <mergeCell ref="Q9:Q10"/>
    <mergeCell ref="R9:R10"/>
    <mergeCell ref="N7:N8"/>
    <mergeCell ref="P7:P8"/>
    <mergeCell ref="Q7:Q8"/>
    <mergeCell ref="R7:R8"/>
    <mergeCell ref="A9:A10"/>
    <mergeCell ref="D9:D10"/>
    <mergeCell ref="F9:F10"/>
    <mergeCell ref="H9:H10"/>
    <mergeCell ref="J9:J10"/>
    <mergeCell ref="A7:A8"/>
    <mergeCell ref="D7:D8"/>
    <mergeCell ref="F7:F8"/>
    <mergeCell ref="H7:H8"/>
    <mergeCell ref="J7:J8"/>
    <mergeCell ref="L7:L8"/>
    <mergeCell ref="L13:L14"/>
    <mergeCell ref="N13:N14"/>
    <mergeCell ref="P13:P14"/>
    <mergeCell ref="Q13:Q14"/>
    <mergeCell ref="R13:R14"/>
    <mergeCell ref="N11:N12"/>
    <mergeCell ref="P11:P12"/>
    <mergeCell ref="Q11:Q12"/>
    <mergeCell ref="R11:R12"/>
    <mergeCell ref="A13:A14"/>
    <mergeCell ref="D13:D14"/>
    <mergeCell ref="F13:F14"/>
    <mergeCell ref="H13:H14"/>
    <mergeCell ref="J13:J14"/>
    <mergeCell ref="A11:A12"/>
    <mergeCell ref="D11:D12"/>
    <mergeCell ref="F11:F12"/>
    <mergeCell ref="H11:H12"/>
    <mergeCell ref="J11:J12"/>
    <mergeCell ref="L11:L12"/>
    <mergeCell ref="L17:L18"/>
    <mergeCell ref="N17:N18"/>
    <mergeCell ref="P17:P18"/>
    <mergeCell ref="Q17:Q18"/>
    <mergeCell ref="R17:R18"/>
    <mergeCell ref="N15:N16"/>
    <mergeCell ref="P15:P16"/>
    <mergeCell ref="Q15:Q16"/>
    <mergeCell ref="R15:R16"/>
    <mergeCell ref="A17:A18"/>
    <mergeCell ref="D17:D18"/>
    <mergeCell ref="F17:F18"/>
    <mergeCell ref="H17:H18"/>
    <mergeCell ref="J17:J18"/>
    <mergeCell ref="A15:A16"/>
    <mergeCell ref="D15:D16"/>
    <mergeCell ref="F15:F16"/>
    <mergeCell ref="H15:H16"/>
    <mergeCell ref="J15:J16"/>
    <mergeCell ref="L15:L16"/>
    <mergeCell ref="L21:L22"/>
    <mergeCell ref="N21:N22"/>
    <mergeCell ref="P21:P22"/>
    <mergeCell ref="Q21:Q22"/>
    <mergeCell ref="R21:R22"/>
    <mergeCell ref="N19:N20"/>
    <mergeCell ref="P19:P20"/>
    <mergeCell ref="Q19:Q20"/>
    <mergeCell ref="R19:R20"/>
    <mergeCell ref="A21:A22"/>
    <mergeCell ref="D21:D22"/>
    <mergeCell ref="F21:F22"/>
    <mergeCell ref="H21:H22"/>
    <mergeCell ref="J21:J22"/>
    <mergeCell ref="A19:A20"/>
    <mergeCell ref="D19:D20"/>
    <mergeCell ref="F19:F20"/>
    <mergeCell ref="H19:H20"/>
    <mergeCell ref="J19:J20"/>
    <mergeCell ref="L19:L20"/>
    <mergeCell ref="L25:L26"/>
    <mergeCell ref="N25:N26"/>
    <mergeCell ref="P25:P26"/>
    <mergeCell ref="Q25:Q26"/>
    <mergeCell ref="R25:R26"/>
    <mergeCell ref="N23:N24"/>
    <mergeCell ref="P23:P24"/>
    <mergeCell ref="Q23:Q24"/>
    <mergeCell ref="R23:R24"/>
    <mergeCell ref="A25:A26"/>
    <mergeCell ref="D25:D26"/>
    <mergeCell ref="F25:F26"/>
    <mergeCell ref="H25:H26"/>
    <mergeCell ref="J25:J26"/>
    <mergeCell ref="A23:A24"/>
    <mergeCell ref="D23:D24"/>
    <mergeCell ref="F23:F24"/>
    <mergeCell ref="H23:H24"/>
    <mergeCell ref="J23:J24"/>
    <mergeCell ref="L23:L24"/>
    <mergeCell ref="L29:L30"/>
    <mergeCell ref="N29:N30"/>
    <mergeCell ref="P29:P30"/>
    <mergeCell ref="Q29:Q30"/>
    <mergeCell ref="R29:R30"/>
    <mergeCell ref="N27:N28"/>
    <mergeCell ref="P27:P28"/>
    <mergeCell ref="Q27:Q28"/>
    <mergeCell ref="R27:R28"/>
    <mergeCell ref="A29:A30"/>
    <mergeCell ref="D29:D30"/>
    <mergeCell ref="F29:F30"/>
    <mergeCell ref="H29:H30"/>
    <mergeCell ref="J29:J30"/>
    <mergeCell ref="A27:A28"/>
    <mergeCell ref="D27:D28"/>
    <mergeCell ref="F27:F28"/>
    <mergeCell ref="H27:H28"/>
    <mergeCell ref="J27:J28"/>
    <mergeCell ref="L27:L28"/>
    <mergeCell ref="L33:L34"/>
    <mergeCell ref="N33:N34"/>
    <mergeCell ref="P33:P34"/>
    <mergeCell ref="Q33:Q34"/>
    <mergeCell ref="R33:R34"/>
    <mergeCell ref="N31:N32"/>
    <mergeCell ref="P31:P32"/>
    <mergeCell ref="Q31:Q32"/>
    <mergeCell ref="R31:R32"/>
    <mergeCell ref="A33:A34"/>
    <mergeCell ref="D33:D34"/>
    <mergeCell ref="F33:F34"/>
    <mergeCell ref="H33:H34"/>
    <mergeCell ref="J33:J34"/>
    <mergeCell ref="A31:A32"/>
    <mergeCell ref="D31:D32"/>
    <mergeCell ref="F31:F32"/>
    <mergeCell ref="H31:H32"/>
    <mergeCell ref="J31:J32"/>
    <mergeCell ref="L31:L32"/>
    <mergeCell ref="L37:L38"/>
    <mergeCell ref="N37:N38"/>
    <mergeCell ref="P37:P38"/>
    <mergeCell ref="Q37:Q38"/>
    <mergeCell ref="R37:R38"/>
    <mergeCell ref="N35:N36"/>
    <mergeCell ref="P35:P36"/>
    <mergeCell ref="Q35:Q36"/>
    <mergeCell ref="R35:R36"/>
    <mergeCell ref="A37:A38"/>
    <mergeCell ref="D37:D38"/>
    <mergeCell ref="F37:F38"/>
    <mergeCell ref="H37:H38"/>
    <mergeCell ref="J37:J38"/>
    <mergeCell ref="A35:A36"/>
    <mergeCell ref="D35:D36"/>
    <mergeCell ref="F35:F36"/>
    <mergeCell ref="H35:H36"/>
    <mergeCell ref="J35:J36"/>
    <mergeCell ref="L35:L36"/>
    <mergeCell ref="L41:L42"/>
    <mergeCell ref="N41:N42"/>
    <mergeCell ref="P41:P42"/>
    <mergeCell ref="Q41:Q42"/>
    <mergeCell ref="R41:R42"/>
    <mergeCell ref="N39:N40"/>
    <mergeCell ref="P39:P40"/>
    <mergeCell ref="Q39:Q40"/>
    <mergeCell ref="R39:R40"/>
    <mergeCell ref="A41:A42"/>
    <mergeCell ref="D41:D42"/>
    <mergeCell ref="F41:F42"/>
    <mergeCell ref="H41:H42"/>
    <mergeCell ref="J41:J42"/>
    <mergeCell ref="A39:A40"/>
    <mergeCell ref="D39:D40"/>
    <mergeCell ref="F39:F40"/>
    <mergeCell ref="H39:H40"/>
    <mergeCell ref="J39:J40"/>
    <mergeCell ref="L39:L40"/>
    <mergeCell ref="L45:L46"/>
    <mergeCell ref="N45:N46"/>
    <mergeCell ref="P45:P46"/>
    <mergeCell ref="Q45:Q46"/>
    <mergeCell ref="R45:R46"/>
    <mergeCell ref="N43:N44"/>
    <mergeCell ref="P43:P44"/>
    <mergeCell ref="Q43:Q44"/>
    <mergeCell ref="R43:R44"/>
    <mergeCell ref="A45:A46"/>
    <mergeCell ref="D45:D46"/>
    <mergeCell ref="F45:F46"/>
    <mergeCell ref="H45:H46"/>
    <mergeCell ref="J45:J46"/>
    <mergeCell ref="A43:A44"/>
    <mergeCell ref="D43:D44"/>
    <mergeCell ref="F43:F44"/>
    <mergeCell ref="H43:H44"/>
    <mergeCell ref="J43:J44"/>
    <mergeCell ref="L43:L44"/>
    <mergeCell ref="L49:L50"/>
    <mergeCell ref="N49:N50"/>
    <mergeCell ref="P49:P50"/>
    <mergeCell ref="Q49:Q50"/>
    <mergeCell ref="R49:R50"/>
    <mergeCell ref="N47:N48"/>
    <mergeCell ref="P47:P48"/>
    <mergeCell ref="Q47:Q48"/>
    <mergeCell ref="R47:R48"/>
    <mergeCell ref="A49:A50"/>
    <mergeCell ref="D49:D50"/>
    <mergeCell ref="F49:F50"/>
    <mergeCell ref="H49:H50"/>
    <mergeCell ref="J49:J50"/>
    <mergeCell ref="A47:A48"/>
    <mergeCell ref="D47:D48"/>
    <mergeCell ref="F47:F48"/>
    <mergeCell ref="H47:H48"/>
    <mergeCell ref="J47:J48"/>
    <mergeCell ref="L47:L48"/>
    <mergeCell ref="L53:L54"/>
    <mergeCell ref="N53:N54"/>
    <mergeCell ref="P53:P54"/>
    <mergeCell ref="Q53:Q54"/>
    <mergeCell ref="R53:R54"/>
    <mergeCell ref="N51:N52"/>
    <mergeCell ref="P51:P52"/>
    <mergeCell ref="Q51:Q52"/>
    <mergeCell ref="R51:R52"/>
    <mergeCell ref="A53:A54"/>
    <mergeCell ref="D53:D54"/>
    <mergeCell ref="F53:F54"/>
    <mergeCell ref="H53:H54"/>
    <mergeCell ref="J53:J54"/>
    <mergeCell ref="A51:A52"/>
    <mergeCell ref="D51:D52"/>
    <mergeCell ref="F51:F52"/>
    <mergeCell ref="H51:H52"/>
    <mergeCell ref="J51:J52"/>
    <mergeCell ref="L51:L52"/>
    <mergeCell ref="L57:L58"/>
    <mergeCell ref="N57:N58"/>
    <mergeCell ref="P57:P58"/>
    <mergeCell ref="Q57:Q58"/>
    <mergeCell ref="R57:R58"/>
    <mergeCell ref="N55:N56"/>
    <mergeCell ref="P55:P56"/>
    <mergeCell ref="Q55:Q56"/>
    <mergeCell ref="R55:R56"/>
    <mergeCell ref="A57:A58"/>
    <mergeCell ref="D57:D58"/>
    <mergeCell ref="F57:F58"/>
    <mergeCell ref="H57:H58"/>
    <mergeCell ref="J57:J58"/>
    <mergeCell ref="A55:A56"/>
    <mergeCell ref="D55:D56"/>
    <mergeCell ref="F55:F56"/>
    <mergeCell ref="H55:H56"/>
    <mergeCell ref="J55:J56"/>
    <mergeCell ref="L55:L56"/>
    <mergeCell ref="L61:L62"/>
    <mergeCell ref="N61:N62"/>
    <mergeCell ref="P61:P62"/>
    <mergeCell ref="Q61:Q62"/>
    <mergeCell ref="R61:R62"/>
    <mergeCell ref="N59:N60"/>
    <mergeCell ref="P59:P60"/>
    <mergeCell ref="Q59:Q60"/>
    <mergeCell ref="R59:R60"/>
    <mergeCell ref="A61:A62"/>
    <mergeCell ref="D61:D62"/>
    <mergeCell ref="F61:F62"/>
    <mergeCell ref="H61:H62"/>
    <mergeCell ref="J61:J62"/>
    <mergeCell ref="A59:A60"/>
    <mergeCell ref="D59:D60"/>
    <mergeCell ref="F59:F60"/>
    <mergeCell ref="H59:H60"/>
    <mergeCell ref="J59:J60"/>
    <mergeCell ref="L59:L60"/>
    <mergeCell ref="L65:L66"/>
    <mergeCell ref="N65:N66"/>
    <mergeCell ref="P65:P66"/>
    <mergeCell ref="Q65:Q66"/>
    <mergeCell ref="R65:R66"/>
    <mergeCell ref="N63:N64"/>
    <mergeCell ref="P63:P64"/>
    <mergeCell ref="Q63:Q64"/>
    <mergeCell ref="R63:R64"/>
    <mergeCell ref="A65:A66"/>
    <mergeCell ref="D65:D66"/>
    <mergeCell ref="F65:F66"/>
    <mergeCell ref="H65:H66"/>
    <mergeCell ref="J65:J66"/>
    <mergeCell ref="A63:A64"/>
    <mergeCell ref="D63:D64"/>
    <mergeCell ref="F63:F64"/>
    <mergeCell ref="H63:H64"/>
    <mergeCell ref="J63:J64"/>
    <mergeCell ref="L63:L64"/>
    <mergeCell ref="L69:L70"/>
    <mergeCell ref="N69:N70"/>
    <mergeCell ref="P69:P70"/>
    <mergeCell ref="Q69:Q70"/>
    <mergeCell ref="R69:R70"/>
    <mergeCell ref="N67:N68"/>
    <mergeCell ref="P67:P68"/>
    <mergeCell ref="Q67:Q68"/>
    <mergeCell ref="R67:R68"/>
    <mergeCell ref="A69:A70"/>
    <mergeCell ref="D69:D70"/>
    <mergeCell ref="F69:F70"/>
    <mergeCell ref="H69:H70"/>
    <mergeCell ref="J69:J70"/>
    <mergeCell ref="A67:A68"/>
    <mergeCell ref="D67:D68"/>
    <mergeCell ref="F67:F68"/>
    <mergeCell ref="H67:H68"/>
    <mergeCell ref="J67:J68"/>
    <mergeCell ref="L67:L68"/>
    <mergeCell ref="L73:L74"/>
    <mergeCell ref="N73:N74"/>
    <mergeCell ref="P73:P74"/>
    <mergeCell ref="Q73:Q74"/>
    <mergeCell ref="R73:R74"/>
    <mergeCell ref="N71:N72"/>
    <mergeCell ref="P71:P72"/>
    <mergeCell ref="Q71:Q72"/>
    <mergeCell ref="R71:R72"/>
    <mergeCell ref="A73:A74"/>
    <mergeCell ref="D73:D74"/>
    <mergeCell ref="F73:F74"/>
    <mergeCell ref="H73:H74"/>
    <mergeCell ref="J73:J74"/>
    <mergeCell ref="A71:A72"/>
    <mergeCell ref="D71:D72"/>
    <mergeCell ref="F71:F72"/>
    <mergeCell ref="H71:H72"/>
    <mergeCell ref="J71:J72"/>
    <mergeCell ref="L71:L72"/>
    <mergeCell ref="L77:L78"/>
    <mergeCell ref="N77:N78"/>
    <mergeCell ref="P77:P78"/>
    <mergeCell ref="Q77:Q78"/>
    <mergeCell ref="R77:R78"/>
    <mergeCell ref="N75:N76"/>
    <mergeCell ref="P75:P76"/>
    <mergeCell ref="Q75:Q76"/>
    <mergeCell ref="R75:R76"/>
    <mergeCell ref="A77:A78"/>
    <mergeCell ref="D77:D78"/>
    <mergeCell ref="F77:F78"/>
    <mergeCell ref="H77:H78"/>
    <mergeCell ref="J77:J78"/>
    <mergeCell ref="A75:A76"/>
    <mergeCell ref="D75:D76"/>
    <mergeCell ref="F75:F76"/>
    <mergeCell ref="H75:H76"/>
    <mergeCell ref="J75:J76"/>
    <mergeCell ref="L75:L76"/>
    <mergeCell ref="L81:L82"/>
    <mergeCell ref="N81:N82"/>
    <mergeCell ref="P81:P82"/>
    <mergeCell ref="Q81:Q82"/>
    <mergeCell ref="R81:R82"/>
    <mergeCell ref="N79:N80"/>
    <mergeCell ref="P79:P80"/>
    <mergeCell ref="Q79:Q80"/>
    <mergeCell ref="R79:R80"/>
    <mergeCell ref="A81:A82"/>
    <mergeCell ref="D81:D82"/>
    <mergeCell ref="F81:F82"/>
    <mergeCell ref="H81:H82"/>
    <mergeCell ref="J81:J82"/>
    <mergeCell ref="A79:A80"/>
    <mergeCell ref="D79:D80"/>
    <mergeCell ref="F79:F80"/>
    <mergeCell ref="H79:H80"/>
    <mergeCell ref="J79:J80"/>
    <mergeCell ref="L79:L80"/>
    <mergeCell ref="L85:L86"/>
    <mergeCell ref="N85:N86"/>
    <mergeCell ref="P85:P86"/>
    <mergeCell ref="Q85:Q86"/>
    <mergeCell ref="R85:R86"/>
    <mergeCell ref="N83:N84"/>
    <mergeCell ref="P83:P84"/>
    <mergeCell ref="Q83:Q84"/>
    <mergeCell ref="R83:R84"/>
    <mergeCell ref="A85:A86"/>
    <mergeCell ref="D85:D86"/>
    <mergeCell ref="F85:F86"/>
    <mergeCell ref="H85:H86"/>
    <mergeCell ref="J85:J86"/>
    <mergeCell ref="A83:A84"/>
    <mergeCell ref="D83:D84"/>
    <mergeCell ref="F83:F84"/>
    <mergeCell ref="H83:H84"/>
    <mergeCell ref="J83:J84"/>
    <mergeCell ref="L83:L84"/>
    <mergeCell ref="L89:L90"/>
    <mergeCell ref="N89:N90"/>
    <mergeCell ref="P89:P90"/>
    <mergeCell ref="Q89:Q90"/>
    <mergeCell ref="R89:R90"/>
    <mergeCell ref="N87:N88"/>
    <mergeCell ref="P87:P88"/>
    <mergeCell ref="Q87:Q88"/>
    <mergeCell ref="R87:R88"/>
    <mergeCell ref="A89:A90"/>
    <mergeCell ref="D89:D90"/>
    <mergeCell ref="F89:F90"/>
    <mergeCell ref="H89:H90"/>
    <mergeCell ref="J89:J90"/>
    <mergeCell ref="A87:A88"/>
    <mergeCell ref="D87:D88"/>
    <mergeCell ref="F87:F88"/>
    <mergeCell ref="H87:H88"/>
    <mergeCell ref="J87:J88"/>
    <mergeCell ref="L87:L88"/>
    <mergeCell ref="L93:L94"/>
    <mergeCell ref="N93:N94"/>
    <mergeCell ref="P93:P94"/>
    <mergeCell ref="Q93:Q94"/>
    <mergeCell ref="R93:R94"/>
    <mergeCell ref="N91:N92"/>
    <mergeCell ref="P91:P92"/>
    <mergeCell ref="Q91:Q92"/>
    <mergeCell ref="R91:R92"/>
    <mergeCell ref="A93:A94"/>
    <mergeCell ref="D93:D94"/>
    <mergeCell ref="F93:F94"/>
    <mergeCell ref="H93:H94"/>
    <mergeCell ref="J93:J94"/>
    <mergeCell ref="A91:A92"/>
    <mergeCell ref="D91:D92"/>
    <mergeCell ref="F91:F92"/>
    <mergeCell ref="H91:H92"/>
    <mergeCell ref="J91:J92"/>
    <mergeCell ref="L91:L92"/>
    <mergeCell ref="L97:L98"/>
    <mergeCell ref="N97:N98"/>
    <mergeCell ref="P97:P98"/>
    <mergeCell ref="Q97:Q98"/>
    <mergeCell ref="R97:R98"/>
    <mergeCell ref="N95:N96"/>
    <mergeCell ref="P95:P96"/>
    <mergeCell ref="Q95:Q96"/>
    <mergeCell ref="R95:R96"/>
    <mergeCell ref="A97:A98"/>
    <mergeCell ref="D97:D98"/>
    <mergeCell ref="F97:F98"/>
    <mergeCell ref="H97:H98"/>
    <mergeCell ref="J97:J98"/>
    <mergeCell ref="A95:A96"/>
    <mergeCell ref="D95:D96"/>
    <mergeCell ref="F95:F96"/>
    <mergeCell ref="H95:H96"/>
    <mergeCell ref="J95:J96"/>
    <mergeCell ref="L95:L96"/>
    <mergeCell ref="L101:L102"/>
    <mergeCell ref="N101:N102"/>
    <mergeCell ref="P101:P102"/>
    <mergeCell ref="Q101:Q102"/>
    <mergeCell ref="R101:R102"/>
    <mergeCell ref="N99:N100"/>
    <mergeCell ref="P99:P100"/>
    <mergeCell ref="Q99:Q100"/>
    <mergeCell ref="R99:R100"/>
    <mergeCell ref="A101:A102"/>
    <mergeCell ref="D101:D102"/>
    <mergeCell ref="F101:F102"/>
    <mergeCell ref="H101:H102"/>
    <mergeCell ref="J101:J102"/>
    <mergeCell ref="A99:A100"/>
    <mergeCell ref="D99:D100"/>
    <mergeCell ref="F99:F100"/>
    <mergeCell ref="H99:H100"/>
    <mergeCell ref="J99:J100"/>
    <mergeCell ref="L99:L100"/>
    <mergeCell ref="L105:L106"/>
    <mergeCell ref="N105:N106"/>
    <mergeCell ref="P105:P106"/>
    <mergeCell ref="Q105:Q106"/>
    <mergeCell ref="R105:R106"/>
    <mergeCell ref="N103:N104"/>
    <mergeCell ref="P103:P104"/>
    <mergeCell ref="Q103:Q104"/>
    <mergeCell ref="R103:R104"/>
    <mergeCell ref="A105:A106"/>
    <mergeCell ref="D105:D106"/>
    <mergeCell ref="F105:F106"/>
    <mergeCell ref="H105:H106"/>
    <mergeCell ref="J105:J106"/>
    <mergeCell ref="A103:A104"/>
    <mergeCell ref="D103:D104"/>
    <mergeCell ref="F103:F104"/>
    <mergeCell ref="H103:H104"/>
    <mergeCell ref="J103:J104"/>
    <mergeCell ref="L103:L104"/>
    <mergeCell ref="L109:L110"/>
    <mergeCell ref="N109:N110"/>
    <mergeCell ref="P109:P110"/>
    <mergeCell ref="Q109:Q110"/>
    <mergeCell ref="R109:R110"/>
    <mergeCell ref="N107:N108"/>
    <mergeCell ref="P107:P108"/>
    <mergeCell ref="Q107:Q108"/>
    <mergeCell ref="R107:R108"/>
    <mergeCell ref="A109:A110"/>
    <mergeCell ref="D109:D110"/>
    <mergeCell ref="F109:F110"/>
    <mergeCell ref="H109:H110"/>
    <mergeCell ref="J109:J110"/>
    <mergeCell ref="A107:A108"/>
    <mergeCell ref="D107:D108"/>
    <mergeCell ref="F107:F108"/>
    <mergeCell ref="H107:H108"/>
    <mergeCell ref="J107:J108"/>
    <mergeCell ref="L107:L108"/>
    <mergeCell ref="L113:L114"/>
    <mergeCell ref="N113:N114"/>
    <mergeCell ref="P113:P114"/>
    <mergeCell ref="Q113:Q114"/>
    <mergeCell ref="R113:R114"/>
    <mergeCell ref="N111:N112"/>
    <mergeCell ref="P111:P112"/>
    <mergeCell ref="Q111:Q112"/>
    <mergeCell ref="R111:R112"/>
    <mergeCell ref="A113:A114"/>
    <mergeCell ref="D113:D114"/>
    <mergeCell ref="F113:F114"/>
    <mergeCell ref="H113:H114"/>
    <mergeCell ref="J113:J114"/>
    <mergeCell ref="A111:A112"/>
    <mergeCell ref="D111:D112"/>
    <mergeCell ref="F111:F112"/>
    <mergeCell ref="H111:H112"/>
    <mergeCell ref="J111:J112"/>
    <mergeCell ref="L111:L112"/>
    <mergeCell ref="L117:L118"/>
    <mergeCell ref="N117:N118"/>
    <mergeCell ref="P117:P118"/>
    <mergeCell ref="Q117:Q118"/>
    <mergeCell ref="R117:R118"/>
    <mergeCell ref="N115:N116"/>
    <mergeCell ref="P115:P116"/>
    <mergeCell ref="Q115:Q116"/>
    <mergeCell ref="R115:R116"/>
    <mergeCell ref="A117:A118"/>
    <mergeCell ref="D117:D118"/>
    <mergeCell ref="F117:F118"/>
    <mergeCell ref="H117:H118"/>
    <mergeCell ref="J117:J118"/>
    <mergeCell ref="A115:A116"/>
    <mergeCell ref="D115:D116"/>
    <mergeCell ref="F115:F116"/>
    <mergeCell ref="H115:H116"/>
    <mergeCell ref="J115:J116"/>
    <mergeCell ref="L115:L116"/>
    <mergeCell ref="L121:L122"/>
    <mergeCell ref="N121:N122"/>
    <mergeCell ref="P121:P122"/>
    <mergeCell ref="Q121:Q122"/>
    <mergeCell ref="R121:R122"/>
    <mergeCell ref="N119:N120"/>
    <mergeCell ref="P119:P120"/>
    <mergeCell ref="Q119:Q120"/>
    <mergeCell ref="R119:R120"/>
    <mergeCell ref="A121:A122"/>
    <mergeCell ref="D121:D122"/>
    <mergeCell ref="F121:F122"/>
    <mergeCell ref="H121:H122"/>
    <mergeCell ref="J121:J122"/>
    <mergeCell ref="A119:A120"/>
    <mergeCell ref="D119:D120"/>
    <mergeCell ref="F119:F120"/>
    <mergeCell ref="H119:H120"/>
    <mergeCell ref="J119:J120"/>
    <mergeCell ref="L119:L120"/>
    <mergeCell ref="L125:L126"/>
    <mergeCell ref="N125:N126"/>
    <mergeCell ref="P125:P126"/>
    <mergeCell ref="Q125:Q126"/>
    <mergeCell ref="R125:R126"/>
    <mergeCell ref="N123:N124"/>
    <mergeCell ref="P123:P124"/>
    <mergeCell ref="Q123:Q124"/>
    <mergeCell ref="R123:R124"/>
    <mergeCell ref="A125:A126"/>
    <mergeCell ref="D125:D126"/>
    <mergeCell ref="F125:F126"/>
    <mergeCell ref="H125:H126"/>
    <mergeCell ref="J125:J126"/>
    <mergeCell ref="A123:A124"/>
    <mergeCell ref="D123:D124"/>
    <mergeCell ref="F123:F124"/>
    <mergeCell ref="H123:H124"/>
    <mergeCell ref="J123:J124"/>
    <mergeCell ref="L123:L124"/>
    <mergeCell ref="L129:L130"/>
    <mergeCell ref="N129:N130"/>
    <mergeCell ref="P129:P130"/>
    <mergeCell ref="Q129:Q130"/>
    <mergeCell ref="R129:R130"/>
    <mergeCell ref="N127:N128"/>
    <mergeCell ref="P127:P128"/>
    <mergeCell ref="Q127:Q128"/>
    <mergeCell ref="R127:R128"/>
    <mergeCell ref="A129:A130"/>
    <mergeCell ref="D129:D130"/>
    <mergeCell ref="F129:F130"/>
    <mergeCell ref="H129:H130"/>
    <mergeCell ref="J129:J130"/>
    <mergeCell ref="A127:A128"/>
    <mergeCell ref="D127:D128"/>
    <mergeCell ref="F127:F128"/>
    <mergeCell ref="H127:H128"/>
    <mergeCell ref="J127:J128"/>
    <mergeCell ref="L127:L128"/>
    <mergeCell ref="L133:L134"/>
    <mergeCell ref="N133:N134"/>
    <mergeCell ref="P133:P134"/>
    <mergeCell ref="Q133:Q134"/>
    <mergeCell ref="R133:R134"/>
    <mergeCell ref="N131:N132"/>
    <mergeCell ref="P131:P132"/>
    <mergeCell ref="Q131:Q132"/>
    <mergeCell ref="R131:R132"/>
    <mergeCell ref="A133:A134"/>
    <mergeCell ref="D133:D134"/>
    <mergeCell ref="F133:F134"/>
    <mergeCell ref="H133:H134"/>
    <mergeCell ref="J133:J134"/>
    <mergeCell ref="A131:A132"/>
    <mergeCell ref="D131:D132"/>
    <mergeCell ref="F131:F132"/>
    <mergeCell ref="H131:H132"/>
    <mergeCell ref="J131:J132"/>
    <mergeCell ref="L131:L132"/>
    <mergeCell ref="L137:L138"/>
    <mergeCell ref="N137:N138"/>
    <mergeCell ref="P137:P138"/>
    <mergeCell ref="Q137:Q138"/>
    <mergeCell ref="R137:R138"/>
    <mergeCell ref="N135:N136"/>
    <mergeCell ref="P135:P136"/>
    <mergeCell ref="Q135:Q136"/>
    <mergeCell ref="R135:R136"/>
    <mergeCell ref="A137:A138"/>
    <mergeCell ref="D137:D138"/>
    <mergeCell ref="F137:F138"/>
    <mergeCell ref="H137:H138"/>
    <mergeCell ref="J137:J138"/>
    <mergeCell ref="A135:A136"/>
    <mergeCell ref="D135:D136"/>
    <mergeCell ref="F135:F136"/>
    <mergeCell ref="H135:H136"/>
    <mergeCell ref="J135:J136"/>
    <mergeCell ref="L135:L136"/>
    <mergeCell ref="L141:L142"/>
    <mergeCell ref="N141:N142"/>
    <mergeCell ref="P141:P142"/>
    <mergeCell ref="Q141:Q142"/>
    <mergeCell ref="R141:R142"/>
    <mergeCell ref="N139:N140"/>
    <mergeCell ref="P139:P140"/>
    <mergeCell ref="Q139:Q140"/>
    <mergeCell ref="R139:R140"/>
    <mergeCell ref="A141:A142"/>
    <mergeCell ref="D141:D142"/>
    <mergeCell ref="F141:F142"/>
    <mergeCell ref="H141:H142"/>
    <mergeCell ref="J141:J142"/>
    <mergeCell ref="A139:A140"/>
    <mergeCell ref="D139:D140"/>
    <mergeCell ref="F139:F140"/>
    <mergeCell ref="H139:H140"/>
    <mergeCell ref="J139:J140"/>
    <mergeCell ref="L139:L140"/>
    <mergeCell ref="L145:L146"/>
    <mergeCell ref="N145:N146"/>
    <mergeCell ref="P145:P146"/>
    <mergeCell ref="Q145:Q146"/>
    <mergeCell ref="R145:R146"/>
    <mergeCell ref="N143:N144"/>
    <mergeCell ref="P143:P144"/>
    <mergeCell ref="Q143:Q144"/>
    <mergeCell ref="R143:R144"/>
    <mergeCell ref="A145:A146"/>
    <mergeCell ref="D145:D146"/>
    <mergeCell ref="F145:F146"/>
    <mergeCell ref="H145:H146"/>
    <mergeCell ref="J145:J146"/>
    <mergeCell ref="A143:A144"/>
    <mergeCell ref="D143:D144"/>
    <mergeCell ref="F143:F144"/>
    <mergeCell ref="H143:H144"/>
    <mergeCell ref="J143:J144"/>
    <mergeCell ref="L143:L144"/>
    <mergeCell ref="L149:L150"/>
    <mergeCell ref="N149:N150"/>
    <mergeCell ref="P149:P150"/>
    <mergeCell ref="Q149:Q150"/>
    <mergeCell ref="R149:R150"/>
    <mergeCell ref="N147:N148"/>
    <mergeCell ref="P147:P148"/>
    <mergeCell ref="Q147:Q148"/>
    <mergeCell ref="R147:R148"/>
    <mergeCell ref="A149:A150"/>
    <mergeCell ref="D149:D150"/>
    <mergeCell ref="F149:F150"/>
    <mergeCell ref="H149:H150"/>
    <mergeCell ref="J149:J150"/>
    <mergeCell ref="A147:A148"/>
    <mergeCell ref="D147:D148"/>
    <mergeCell ref="F147:F148"/>
    <mergeCell ref="H147:H148"/>
    <mergeCell ref="J147:J148"/>
    <mergeCell ref="L147:L148"/>
    <mergeCell ref="L153:L154"/>
    <mergeCell ref="N153:N154"/>
    <mergeCell ref="P153:P154"/>
    <mergeCell ref="Q153:Q154"/>
    <mergeCell ref="R153:R154"/>
    <mergeCell ref="N151:N152"/>
    <mergeCell ref="P151:P152"/>
    <mergeCell ref="Q151:Q152"/>
    <mergeCell ref="R151:R152"/>
    <mergeCell ref="A153:A154"/>
    <mergeCell ref="D153:D154"/>
    <mergeCell ref="F153:F154"/>
    <mergeCell ref="H153:H154"/>
    <mergeCell ref="J153:J154"/>
    <mergeCell ref="A151:A152"/>
    <mergeCell ref="D151:D152"/>
    <mergeCell ref="F151:F152"/>
    <mergeCell ref="H151:H152"/>
    <mergeCell ref="J151:J152"/>
    <mergeCell ref="L151:L152"/>
    <mergeCell ref="L157:L158"/>
    <mergeCell ref="N157:N158"/>
    <mergeCell ref="P157:P158"/>
    <mergeCell ref="Q157:Q158"/>
    <mergeCell ref="R157:R158"/>
    <mergeCell ref="N155:N156"/>
    <mergeCell ref="P155:P156"/>
    <mergeCell ref="Q155:Q156"/>
    <mergeCell ref="R155:R156"/>
    <mergeCell ref="A157:A158"/>
    <mergeCell ref="D157:D158"/>
    <mergeCell ref="F157:F158"/>
    <mergeCell ref="H157:H158"/>
    <mergeCell ref="J157:J158"/>
    <mergeCell ref="A155:A156"/>
    <mergeCell ref="D155:D156"/>
    <mergeCell ref="F155:F156"/>
    <mergeCell ref="H155:H156"/>
    <mergeCell ref="J155:J156"/>
    <mergeCell ref="L155:L156"/>
    <mergeCell ref="L161:L162"/>
    <mergeCell ref="N161:N162"/>
    <mergeCell ref="P161:P162"/>
    <mergeCell ref="Q161:Q162"/>
    <mergeCell ref="R161:R162"/>
    <mergeCell ref="N159:N160"/>
    <mergeCell ref="P159:P160"/>
    <mergeCell ref="Q159:Q160"/>
    <mergeCell ref="R159:R160"/>
    <mergeCell ref="A161:A162"/>
    <mergeCell ref="D161:D162"/>
    <mergeCell ref="F161:F162"/>
    <mergeCell ref="H161:H162"/>
    <mergeCell ref="J161:J162"/>
    <mergeCell ref="A159:A160"/>
    <mergeCell ref="D159:D160"/>
    <mergeCell ref="F159:F160"/>
    <mergeCell ref="H159:H160"/>
    <mergeCell ref="J159:J160"/>
    <mergeCell ref="L159:L160"/>
    <mergeCell ref="L165:L166"/>
    <mergeCell ref="N165:N166"/>
    <mergeCell ref="P165:P166"/>
    <mergeCell ref="Q165:Q166"/>
    <mergeCell ref="R165:R166"/>
    <mergeCell ref="N163:N164"/>
    <mergeCell ref="P163:P164"/>
    <mergeCell ref="Q163:Q164"/>
    <mergeCell ref="R163:R164"/>
    <mergeCell ref="A165:A166"/>
    <mergeCell ref="D165:D166"/>
    <mergeCell ref="F165:F166"/>
    <mergeCell ref="H165:H166"/>
    <mergeCell ref="J165:J166"/>
    <mergeCell ref="A163:A164"/>
    <mergeCell ref="D163:D164"/>
    <mergeCell ref="F163:F164"/>
    <mergeCell ref="H163:H164"/>
    <mergeCell ref="J163:J164"/>
    <mergeCell ref="L163:L164"/>
    <mergeCell ref="L169:L170"/>
    <mergeCell ref="N169:N170"/>
    <mergeCell ref="P169:P170"/>
    <mergeCell ref="Q169:Q170"/>
    <mergeCell ref="R169:R170"/>
    <mergeCell ref="N167:N168"/>
    <mergeCell ref="P167:P168"/>
    <mergeCell ref="Q167:Q168"/>
    <mergeCell ref="R167:R168"/>
    <mergeCell ref="A169:A170"/>
    <mergeCell ref="D169:D170"/>
    <mergeCell ref="F169:F170"/>
    <mergeCell ref="H169:H170"/>
    <mergeCell ref="J169:J170"/>
    <mergeCell ref="A167:A168"/>
    <mergeCell ref="D167:D168"/>
    <mergeCell ref="F167:F168"/>
    <mergeCell ref="H167:H168"/>
    <mergeCell ref="J167:J168"/>
    <mergeCell ref="L167:L168"/>
    <mergeCell ref="L173:L174"/>
    <mergeCell ref="N173:N174"/>
    <mergeCell ref="P173:P174"/>
    <mergeCell ref="Q173:Q174"/>
    <mergeCell ref="R173:R174"/>
    <mergeCell ref="N171:N172"/>
    <mergeCell ref="P171:P172"/>
    <mergeCell ref="Q171:Q172"/>
    <mergeCell ref="R171:R172"/>
    <mergeCell ref="A173:A174"/>
    <mergeCell ref="D173:D174"/>
    <mergeCell ref="F173:F174"/>
    <mergeCell ref="H173:H174"/>
    <mergeCell ref="J173:J174"/>
    <mergeCell ref="A171:A172"/>
    <mergeCell ref="D171:D172"/>
    <mergeCell ref="F171:F172"/>
    <mergeCell ref="H171:H172"/>
    <mergeCell ref="J171:J172"/>
    <mergeCell ref="L171:L172"/>
    <mergeCell ref="L177:L178"/>
    <mergeCell ref="N177:N178"/>
    <mergeCell ref="P177:P178"/>
    <mergeCell ref="Q177:Q178"/>
    <mergeCell ref="R177:R178"/>
    <mergeCell ref="N175:N176"/>
    <mergeCell ref="P175:P176"/>
    <mergeCell ref="Q175:Q176"/>
    <mergeCell ref="R175:R176"/>
    <mergeCell ref="A177:A178"/>
    <mergeCell ref="D177:D178"/>
    <mergeCell ref="F177:F178"/>
    <mergeCell ref="H177:H178"/>
    <mergeCell ref="J177:J178"/>
    <mergeCell ref="A175:A176"/>
    <mergeCell ref="D175:D176"/>
    <mergeCell ref="F175:F176"/>
    <mergeCell ref="H175:H176"/>
    <mergeCell ref="J175:J176"/>
    <mergeCell ref="L175:L176"/>
    <mergeCell ref="L181:L182"/>
    <mergeCell ref="N181:N182"/>
    <mergeCell ref="P181:P182"/>
    <mergeCell ref="Q181:Q182"/>
    <mergeCell ref="R181:R182"/>
    <mergeCell ref="N179:N180"/>
    <mergeCell ref="P179:P180"/>
    <mergeCell ref="Q179:Q180"/>
    <mergeCell ref="R179:R180"/>
    <mergeCell ref="A181:A182"/>
    <mergeCell ref="D181:D182"/>
    <mergeCell ref="F181:F182"/>
    <mergeCell ref="H181:H182"/>
    <mergeCell ref="J181:J182"/>
    <mergeCell ref="A179:A180"/>
    <mergeCell ref="D179:D180"/>
    <mergeCell ref="F179:F180"/>
    <mergeCell ref="H179:H180"/>
    <mergeCell ref="J179:J180"/>
    <mergeCell ref="L179:L180"/>
    <mergeCell ref="L185:L186"/>
    <mergeCell ref="N185:N186"/>
    <mergeCell ref="P185:P186"/>
    <mergeCell ref="Q185:Q186"/>
    <mergeCell ref="R185:R186"/>
    <mergeCell ref="N183:N184"/>
    <mergeCell ref="P183:P184"/>
    <mergeCell ref="Q183:Q184"/>
    <mergeCell ref="R183:R184"/>
    <mergeCell ref="A185:A186"/>
    <mergeCell ref="D185:D186"/>
    <mergeCell ref="F185:F186"/>
    <mergeCell ref="H185:H186"/>
    <mergeCell ref="J185:J186"/>
    <mergeCell ref="A183:A184"/>
    <mergeCell ref="D183:D184"/>
    <mergeCell ref="F183:F184"/>
    <mergeCell ref="H183:H184"/>
    <mergeCell ref="J183:J184"/>
    <mergeCell ref="L183:L184"/>
    <mergeCell ref="L189:L190"/>
    <mergeCell ref="N189:N190"/>
    <mergeCell ref="P189:P190"/>
    <mergeCell ref="Q189:Q190"/>
    <mergeCell ref="R189:R190"/>
    <mergeCell ref="N187:N188"/>
    <mergeCell ref="P187:P188"/>
    <mergeCell ref="Q187:Q188"/>
    <mergeCell ref="R187:R188"/>
    <mergeCell ref="A189:A190"/>
    <mergeCell ref="D189:D190"/>
    <mergeCell ref="F189:F190"/>
    <mergeCell ref="H189:H190"/>
    <mergeCell ref="J189:J190"/>
    <mergeCell ref="A187:A188"/>
    <mergeCell ref="D187:D188"/>
    <mergeCell ref="F187:F188"/>
    <mergeCell ref="H187:H188"/>
    <mergeCell ref="J187:J188"/>
    <mergeCell ref="L187:L188"/>
    <mergeCell ref="L193:L194"/>
    <mergeCell ref="N193:N194"/>
    <mergeCell ref="P193:P194"/>
    <mergeCell ref="Q193:Q194"/>
    <mergeCell ref="R193:R194"/>
    <mergeCell ref="N191:N192"/>
    <mergeCell ref="P191:P192"/>
    <mergeCell ref="Q191:Q192"/>
    <mergeCell ref="R191:R192"/>
    <mergeCell ref="A193:A194"/>
    <mergeCell ref="D193:D194"/>
    <mergeCell ref="F193:F194"/>
    <mergeCell ref="H193:H194"/>
    <mergeCell ref="J193:J194"/>
    <mergeCell ref="A191:A192"/>
    <mergeCell ref="D191:D192"/>
    <mergeCell ref="F191:F192"/>
    <mergeCell ref="H191:H192"/>
    <mergeCell ref="J191:J192"/>
    <mergeCell ref="L191:L192"/>
    <mergeCell ref="L197:L198"/>
    <mergeCell ref="N197:N198"/>
    <mergeCell ref="P197:P198"/>
    <mergeCell ref="Q197:Q198"/>
    <mergeCell ref="R197:R198"/>
    <mergeCell ref="N195:N196"/>
    <mergeCell ref="P195:P196"/>
    <mergeCell ref="Q195:Q196"/>
    <mergeCell ref="R195:R196"/>
    <mergeCell ref="A197:A198"/>
    <mergeCell ref="D197:D198"/>
    <mergeCell ref="F197:F198"/>
    <mergeCell ref="H197:H198"/>
    <mergeCell ref="J197:J198"/>
    <mergeCell ref="A195:A196"/>
    <mergeCell ref="D195:D196"/>
    <mergeCell ref="F195:F196"/>
    <mergeCell ref="H195:H196"/>
    <mergeCell ref="J195:J196"/>
    <mergeCell ref="L195:L196"/>
    <mergeCell ref="L201:L202"/>
    <mergeCell ref="N201:N202"/>
    <mergeCell ref="P201:P202"/>
    <mergeCell ref="Q201:Q202"/>
    <mergeCell ref="R201:R202"/>
    <mergeCell ref="N199:N200"/>
    <mergeCell ref="P199:P200"/>
    <mergeCell ref="Q199:Q200"/>
    <mergeCell ref="R199:R200"/>
    <mergeCell ref="A201:A202"/>
    <mergeCell ref="D201:D202"/>
    <mergeCell ref="F201:F202"/>
    <mergeCell ref="H201:H202"/>
    <mergeCell ref="J201:J202"/>
    <mergeCell ref="A199:A200"/>
    <mergeCell ref="D199:D200"/>
    <mergeCell ref="F199:F200"/>
    <mergeCell ref="H199:H200"/>
    <mergeCell ref="J199:J200"/>
    <mergeCell ref="L199:L200"/>
    <mergeCell ref="L205:L206"/>
    <mergeCell ref="N205:N206"/>
    <mergeCell ref="P205:P206"/>
    <mergeCell ref="Q205:Q206"/>
    <mergeCell ref="R205:R206"/>
    <mergeCell ref="N203:N204"/>
    <mergeCell ref="P203:P204"/>
    <mergeCell ref="Q203:Q204"/>
    <mergeCell ref="R203:R204"/>
    <mergeCell ref="A205:A206"/>
    <mergeCell ref="D205:D206"/>
    <mergeCell ref="F205:F206"/>
    <mergeCell ref="H205:H206"/>
    <mergeCell ref="J205:J206"/>
    <mergeCell ref="A203:A204"/>
    <mergeCell ref="D203:D204"/>
    <mergeCell ref="F203:F204"/>
    <mergeCell ref="H203:H204"/>
    <mergeCell ref="J203:J204"/>
    <mergeCell ref="L203:L204"/>
  </mergeCells>
  <conditionalFormatting sqref="D7:D206 F7:F206 H7:H206 J7:J206">
    <cfRule type="cellIs" dxfId="17" priority="10" operator="equal">
      <formula>"da"</formula>
    </cfRule>
    <cfRule type="cellIs" dxfId="16" priority="11" operator="equal">
      <formula>"ne"</formula>
    </cfRule>
  </conditionalFormatting>
  <conditionalFormatting sqref="Q7:Q206">
    <cfRule type="cellIs" dxfId="15" priority="9" operator="greaterThan">
      <formula>0</formula>
    </cfRule>
  </conditionalFormatting>
  <conditionalFormatting sqref="L7:L206">
    <cfRule type="cellIs" dxfId="14" priority="7" operator="equal">
      <formula>"da"</formula>
    </cfRule>
    <cfRule type="cellIs" dxfId="13" priority="8" operator="equal">
      <formula>"ne"</formula>
    </cfRule>
  </conditionalFormatting>
  <conditionalFormatting sqref="N7:N206">
    <cfRule type="cellIs" dxfId="12" priority="5" operator="equal">
      <formula>"da"</formula>
    </cfRule>
    <cfRule type="cellIs" dxfId="11" priority="6" operator="equal">
      <formula>"ne"</formula>
    </cfRule>
  </conditionalFormatting>
  <conditionalFormatting sqref="P7:P206">
    <cfRule type="cellIs" dxfId="10" priority="3" operator="equal">
      <formula>"da"</formula>
    </cfRule>
    <cfRule type="cellIs" dxfId="9" priority="4" operator="equal">
      <formula>"ne"</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61098-63C5-4A34-A007-706D40604005}">
  <dimension ref="A1:T206"/>
  <sheetViews>
    <sheetView zoomScale="50" zoomScaleNormal="50" workbookViewId="0">
      <selection activeCell="V4" sqref="V4"/>
    </sheetView>
  </sheetViews>
  <sheetFormatPr defaultRowHeight="15" x14ac:dyDescent="0.25"/>
  <cols>
    <col min="2" max="2" width="25.7109375" customWidth="1"/>
    <col min="3" max="3" width="17" customWidth="1"/>
    <col min="9" max="9" width="9.5703125" customWidth="1"/>
    <col min="12" max="12" width="11.7109375" customWidth="1"/>
  </cols>
  <sheetData>
    <row r="1" spans="1:20" ht="31.9" customHeight="1" thickBot="1" x14ac:dyDescent="0.3">
      <c r="A1" s="267" t="str">
        <f>'Parcijalni_cjeloviti ispit'!A2</f>
        <v>Broj studenta koji su cjeloviti ispit</v>
      </c>
      <c r="B1" s="268">
        <f>'Parcijalni_cjeloviti ispit'!B2</f>
        <v>0</v>
      </c>
      <c r="C1" s="269">
        <f>'Parcijalni_cjeloviti ispit'!C2</f>
        <v>0</v>
      </c>
      <c r="D1" s="270" t="str">
        <f>'Parcijalni_cjeloviti ispit'!D2</f>
        <v>Kolegij/ Studij:</v>
      </c>
      <c r="E1" s="271">
        <f>'Parcijalni_cjeloviti ispit'!E2</f>
        <v>0</v>
      </c>
      <c r="F1" s="272">
        <f>'Parcijalni_cjeloviti ispit'!F2</f>
        <v>0</v>
      </c>
      <c r="G1" s="273">
        <f>'Parcijalni_cjeloviti ispit'!G2</f>
        <v>0</v>
      </c>
      <c r="H1" s="105"/>
      <c r="I1" s="277" t="str">
        <f>'Parcijalni_cjeloviti ispit'!I2</f>
        <v>Status studenta:</v>
      </c>
      <c r="J1" s="235">
        <f>'Parcijalni_cjeloviti ispit'!J2</f>
        <v>0</v>
      </c>
      <c r="K1" s="91"/>
      <c r="L1" s="95">
        <f ca="1">'Parcijalni_cjeloviti ispit'!L2</f>
        <v>45595</v>
      </c>
      <c r="M1" s="91"/>
      <c r="N1" s="91"/>
      <c r="O1" s="91"/>
      <c r="P1" s="91"/>
      <c r="Q1" s="91"/>
      <c r="R1" s="91"/>
      <c r="S1" s="91"/>
      <c r="T1" s="91"/>
    </row>
    <row r="2" spans="1:20" ht="24" customHeight="1" thickBot="1" x14ac:dyDescent="0.3">
      <c r="A2" s="106" t="str">
        <f>'Parcijalni_cjeloviti ispit'!A3</f>
        <v>Odabrali</v>
      </c>
      <c r="B2" s="107" t="str">
        <f>'Parcijalni_cjeloviti ispit'!B3</f>
        <v>Pristupilli</v>
      </c>
      <c r="C2" s="108" t="str">
        <f>'Parcijalni_cjeloviti ispit'!C3</f>
        <v>Položili</v>
      </c>
      <c r="D2" s="270">
        <f>'Parcijalni_cjeloviti ispit'!D3</f>
        <v>0</v>
      </c>
      <c r="E2" s="274">
        <f>'Parcijalni_cjeloviti ispit'!E3</f>
        <v>0</v>
      </c>
      <c r="F2" s="275">
        <f>'Parcijalni_cjeloviti ispit'!F3</f>
        <v>0</v>
      </c>
      <c r="G2" s="276">
        <f>'Parcijalni_cjeloviti ispit'!G3</f>
        <v>0</v>
      </c>
      <c r="H2" s="105"/>
      <c r="I2" s="278">
        <f>'Parcijalni_cjeloviti ispit'!I3</f>
        <v>0</v>
      </c>
      <c r="J2" s="243">
        <f>'Parcijalni_cjeloviti ispit'!J3</f>
        <v>0</v>
      </c>
      <c r="K2" s="91"/>
      <c r="L2" s="91"/>
      <c r="M2" s="91"/>
      <c r="N2" s="91"/>
      <c r="O2" s="91"/>
      <c r="P2" s="91"/>
      <c r="Q2" s="91"/>
      <c r="R2" s="91"/>
      <c r="S2" s="91"/>
      <c r="T2" s="91"/>
    </row>
    <row r="3" spans="1:20" ht="43.9" customHeight="1" thickBot="1" x14ac:dyDescent="0.3">
      <c r="A3" s="109">
        <f>'Parcijalni_cjeloviti ispit'!A4</f>
        <v>0</v>
      </c>
      <c r="B3" s="109">
        <f>'Parcijalni_cjeloviti ispit'!B4</f>
        <v>0</v>
      </c>
      <c r="C3" s="109">
        <f>'Parcijalni_cjeloviti ispit'!C4</f>
        <v>0</v>
      </c>
      <c r="D3" s="279" t="str">
        <f>'Parcijalni_cjeloviti ispit'!D4</f>
        <v>Ime i prezime nastavnika:</v>
      </c>
      <c r="E3" s="280">
        <f>'Parcijalni_cjeloviti ispit'!E4</f>
        <v>0</v>
      </c>
      <c r="F3" s="281">
        <f>'Parcijalni_cjeloviti ispit'!F4</f>
        <v>0</v>
      </c>
      <c r="G3" s="282">
        <f>'Parcijalni_cjeloviti ispit'!G4</f>
        <v>0</v>
      </c>
      <c r="H3" s="282">
        <f>'Parcijalni_cjeloviti ispit'!H4</f>
        <v>0</v>
      </c>
      <c r="I3" s="283">
        <f>'Parcijalni_cjeloviti ispit'!I4</f>
        <v>0</v>
      </c>
      <c r="J3" s="115" t="str">
        <f>'Parcijalni_cjeloviti ispit'!J4</f>
        <v>Potpis</v>
      </c>
      <c r="K3" s="289" t="str">
        <f>'Parcijalni_cjeloviti ispit'!K4</f>
        <v>________________</v>
      </c>
      <c r="L3" s="234"/>
      <c r="M3" s="91"/>
      <c r="N3" s="91"/>
      <c r="O3" s="91"/>
      <c r="P3" s="91"/>
      <c r="Q3" s="91"/>
      <c r="R3" s="91"/>
      <c r="S3" s="91"/>
      <c r="T3" s="91"/>
    </row>
    <row r="4" spans="1:20" ht="45" x14ac:dyDescent="0.25">
      <c r="A4" s="225" t="str">
        <f>'Parcijalni_cjeloviti ispit'!A5</f>
        <v>Rbr.</v>
      </c>
      <c r="B4" s="287" t="str">
        <f>'Parcijalni_cjeloviti ispit'!B5</f>
        <v>Prezime i ime</v>
      </c>
      <c r="C4" s="227" t="str">
        <f>'Parcijalni_cjeloviti ispit'!C5</f>
        <v>JMBAG</v>
      </c>
      <c r="D4" s="83" t="str">
        <f>'Parcijalni_cjeloviti ispit'!D5</f>
        <v>Način vrednovanja</v>
      </c>
      <c r="E4" s="201" t="str">
        <f>'Parcijalni_cjeloviti ispit'!E5</f>
        <v>ISHOD 1</v>
      </c>
      <c r="F4" s="265">
        <f>'Parcijalni_cjeloviti ispit'!F5</f>
        <v>0</v>
      </c>
      <c r="G4" s="201" t="str">
        <f>'Parcijalni_cjeloviti ispit'!G5</f>
        <v>ISHOD 2</v>
      </c>
      <c r="H4" s="265">
        <f>'Parcijalni_cjeloviti ispit'!H5</f>
        <v>0</v>
      </c>
      <c r="I4" s="201" t="str">
        <f>'Parcijalni_cjeloviti ispit'!I5</f>
        <v>ISHOD 3</v>
      </c>
      <c r="J4" s="265">
        <f>'Parcijalni_cjeloviti ispit'!J5</f>
        <v>0</v>
      </c>
      <c r="K4" s="201" t="str">
        <f>'Parcijalni_cjeloviti ispit'!K5</f>
        <v>ISHOD 4</v>
      </c>
      <c r="L4" s="265">
        <f>'Parcijalni_cjeloviti ispit'!L5</f>
        <v>0</v>
      </c>
      <c r="M4" s="201" t="str">
        <f>'Parcijalni_cjeloviti ispit'!M5</f>
        <v>ISHOD 5</v>
      </c>
      <c r="N4" s="265">
        <f>'Parcijalni_cjeloviti ispit'!N5</f>
        <v>0</v>
      </c>
      <c r="O4" s="201" t="str">
        <f>'Parcijalni_cjeloviti ispit'!O5</f>
        <v>ISHOD 6</v>
      </c>
      <c r="P4" s="265">
        <f>'Parcijalni_cjeloviti ispit'!P5</f>
        <v>0</v>
      </c>
      <c r="Q4" s="201" t="str">
        <f>'Parcijalni_cjeloviti ispit'!Q5</f>
        <v>ISHOD 7</v>
      </c>
      <c r="R4" s="265">
        <f>'Parcijalni_cjeloviti ispit'!R5</f>
        <v>0</v>
      </c>
      <c r="S4" s="118" t="str">
        <f>'Parcijalni_cjeloviti ispit'!S5</f>
        <v>ISPIT POLOŽEN</v>
      </c>
      <c r="T4" s="284" t="str">
        <f>'Parcijalni_cjeloviti ispit'!T5</f>
        <v>OCJENA</v>
      </c>
    </row>
    <row r="5" spans="1:20" x14ac:dyDescent="0.25">
      <c r="A5" s="226">
        <f>'Parcijalni_cjeloviti ispit'!A6</f>
        <v>0</v>
      </c>
      <c r="B5" s="288">
        <f>'Parcijalni_cjeloviti ispit'!B6</f>
        <v>0</v>
      </c>
      <c r="C5" s="228">
        <f>'Parcijalni_cjeloviti ispit'!C6</f>
        <v>0</v>
      </c>
      <c r="D5" s="96" t="str">
        <f>'Parcijalni_cjeloviti ispit'!D6</f>
        <v>MAX B</v>
      </c>
      <c r="E5" s="97">
        <f>'Parcijalni_cjeloviti ispit'!E6</f>
        <v>0</v>
      </c>
      <c r="F5" s="263" t="str">
        <f>'Parcijalni_cjeloviti ispit'!F6</f>
        <v>Ishod položen</v>
      </c>
      <c r="G5" s="97">
        <f>'Parcijalni_cjeloviti ispit'!G6</f>
        <v>0</v>
      </c>
      <c r="H5" s="263" t="str">
        <f>'Parcijalni_cjeloviti ispit'!H6</f>
        <v>Ishod položen</v>
      </c>
      <c r="I5" s="97">
        <f>'Parcijalni_cjeloviti ispit'!I6</f>
        <v>0</v>
      </c>
      <c r="J5" s="261" t="str">
        <f>'Parcijalni_cjeloviti ispit'!J6</f>
        <v>Ishod položen</v>
      </c>
      <c r="K5" s="97">
        <f>'Parcijalni_cjeloviti ispit'!K6</f>
        <v>0</v>
      </c>
      <c r="L5" s="263" t="str">
        <f>'Parcijalni_cjeloviti ispit'!L6</f>
        <v>Ishod položen</v>
      </c>
      <c r="M5" s="97">
        <f>'Parcijalni_cjeloviti ispit'!M6</f>
        <v>0</v>
      </c>
      <c r="N5" s="263" t="str">
        <f>'Parcijalni_cjeloviti ispit'!N6</f>
        <v>Ishod položen</v>
      </c>
      <c r="O5" s="97">
        <f>'Parcijalni_cjeloviti ispit'!O6</f>
        <v>0</v>
      </c>
      <c r="P5" s="263" t="str">
        <f>'Parcijalni_cjeloviti ispit'!P6</f>
        <v>Ishod položen</v>
      </c>
      <c r="Q5" s="97">
        <f>'Parcijalni_cjeloviti ispit'!Q6</f>
        <v>0</v>
      </c>
      <c r="R5" s="263" t="str">
        <f>'Parcijalni_cjeloviti ispit'!R6</f>
        <v>Ishod položen</v>
      </c>
      <c r="S5" s="243">
        <f>'Parcijalni_cjeloviti ispit'!S6</f>
        <v>0</v>
      </c>
      <c r="T5" s="285">
        <f>'Parcijalni_cjeloviti ispit'!T6</f>
        <v>0</v>
      </c>
    </row>
    <row r="6" spans="1:20" ht="15.75" thickBot="1" x14ac:dyDescent="0.3">
      <c r="A6" s="222">
        <f>'Parcijalni_cjeloviti ispit'!A7</f>
        <v>0</v>
      </c>
      <c r="B6" s="205">
        <f>'Parcijalni_cjeloviti ispit'!B7</f>
        <v>0</v>
      </c>
      <c r="C6" s="229">
        <f>'Parcijalni_cjeloviti ispit'!C7</f>
        <v>0</v>
      </c>
      <c r="D6" s="98" t="str">
        <f>'Parcijalni_cjeloviti ispit'!D7</f>
        <v>MAX P</v>
      </c>
      <c r="E6" s="99">
        <f>'Parcijalni_cjeloviti ispit'!E7</f>
        <v>0</v>
      </c>
      <c r="F6" s="264">
        <f>'Parcijalni_cjeloviti ispit'!F7</f>
        <v>0</v>
      </c>
      <c r="G6" s="99">
        <f>'Parcijalni_cjeloviti ispit'!G7</f>
        <v>0</v>
      </c>
      <c r="H6" s="264">
        <f>'Parcijalni_cjeloviti ispit'!H7</f>
        <v>0</v>
      </c>
      <c r="I6" s="99">
        <f>'Parcijalni_cjeloviti ispit'!I7</f>
        <v>0</v>
      </c>
      <c r="J6" s="262">
        <f>'Parcijalni_cjeloviti ispit'!J7</f>
        <v>0</v>
      </c>
      <c r="K6" s="99">
        <f>'Parcijalni_cjeloviti ispit'!K7</f>
        <v>0</v>
      </c>
      <c r="L6" s="264">
        <f>'Parcijalni_cjeloviti ispit'!L7</f>
        <v>0</v>
      </c>
      <c r="M6" s="99">
        <f>'Parcijalni_cjeloviti ispit'!M7</f>
        <v>0</v>
      </c>
      <c r="N6" s="264">
        <f>'Parcijalni_cjeloviti ispit'!N7</f>
        <v>0</v>
      </c>
      <c r="O6" s="99">
        <f>'Parcijalni_cjeloviti ispit'!O7</f>
        <v>0</v>
      </c>
      <c r="P6" s="264">
        <f>'Parcijalni_cjeloviti ispit'!P7</f>
        <v>0</v>
      </c>
      <c r="Q6" s="99">
        <f>'Parcijalni_cjeloviti ispit'!Q7</f>
        <v>0</v>
      </c>
      <c r="R6" s="264">
        <f>'Parcijalni_cjeloviti ispit'!R7</f>
        <v>0</v>
      </c>
      <c r="S6" s="236">
        <f>'Parcijalni_cjeloviti ispit'!S7</f>
        <v>0</v>
      </c>
      <c r="T6" s="286">
        <f>'Parcijalni_cjeloviti ispit'!T7</f>
        <v>0</v>
      </c>
    </row>
    <row r="7" spans="1:20" x14ac:dyDescent="0.25">
      <c r="A7" s="259">
        <f>'Parcijalni_cjeloviti ispit'!A8</f>
        <v>1</v>
      </c>
      <c r="B7" s="290" t="str">
        <f>'Parcijalni_cjeloviti ispit'!B8</f>
        <v xml:space="preserve"> </v>
      </c>
      <c r="C7" s="259">
        <f>'Parcijalni_cjeloviti ispit'!C8</f>
        <v>0</v>
      </c>
      <c r="D7" s="100" t="str">
        <f>'Parcijalni_cjeloviti ispit'!D8</f>
        <v>B</v>
      </c>
      <c r="E7" s="101">
        <f>'Parcijalni_cjeloviti ispit'!E8</f>
        <v>0</v>
      </c>
      <c r="F7" s="257" t="str">
        <f>'Parcijalni_cjeloviti ispit'!F8</f>
        <v>NE</v>
      </c>
      <c r="G7" s="101">
        <f>'Parcijalni_cjeloviti ispit'!G8</f>
        <v>0</v>
      </c>
      <c r="H7" s="257" t="str">
        <f>'Parcijalni_cjeloviti ispit'!H8</f>
        <v>NE</v>
      </c>
      <c r="I7" s="101">
        <f>'Parcijalni_cjeloviti ispit'!I8</f>
        <v>0</v>
      </c>
      <c r="J7" s="257" t="str">
        <f>'Parcijalni_cjeloviti ispit'!J8</f>
        <v>NE</v>
      </c>
      <c r="K7" s="101">
        <f>'Parcijalni_cjeloviti ispit'!K8</f>
        <v>0</v>
      </c>
      <c r="L7" s="257" t="str">
        <f>'Parcijalni_cjeloviti ispit'!L8</f>
        <v>NE</v>
      </c>
      <c r="M7" s="101">
        <f>'Parcijalni_cjeloviti ispit'!M8</f>
        <v>0</v>
      </c>
      <c r="N7" s="257" t="str">
        <f>'Parcijalni_cjeloviti ispit'!N8</f>
        <v>NE</v>
      </c>
      <c r="O7" s="101">
        <f>'Parcijalni_cjeloviti ispit'!O8</f>
        <v>0</v>
      </c>
      <c r="P7" s="257" t="str">
        <f>'Parcijalni_cjeloviti ispit'!P8</f>
        <v>NE</v>
      </c>
      <c r="Q7" s="101">
        <f>'Parcijalni_cjeloviti ispit'!Q8</f>
        <v>0</v>
      </c>
      <c r="R7" s="257" t="str">
        <f>'Parcijalni_cjeloviti ispit'!R8</f>
        <v>NE</v>
      </c>
      <c r="S7" s="235">
        <f>'Parcijalni_cjeloviti ispit'!S8</f>
        <v>0</v>
      </c>
      <c r="T7" s="235" t="str">
        <f>'Parcijalni_cjeloviti ispit'!T8</f>
        <v>NE</v>
      </c>
    </row>
    <row r="8" spans="1:20" ht="15.75" thickBot="1" x14ac:dyDescent="0.3">
      <c r="A8" s="260">
        <f>'Parcijalni_cjeloviti ispit'!A9</f>
        <v>0</v>
      </c>
      <c r="B8" s="291">
        <f>'Parcijalni_cjeloviti ispit'!B9</f>
        <v>0</v>
      </c>
      <c r="C8" s="260">
        <f>'Parcijalni_cjeloviti ispit'!C9</f>
        <v>0</v>
      </c>
      <c r="D8" s="102" t="str">
        <f>'Parcijalni_cjeloviti ispit'!D9</f>
        <v>P</v>
      </c>
      <c r="E8" s="103" t="str">
        <f>'Parcijalni_cjeloviti ispit'!E9</f>
        <v/>
      </c>
      <c r="F8" s="258">
        <f>'Parcijalni_cjeloviti ispit'!F9</f>
        <v>0</v>
      </c>
      <c r="G8" s="104" t="str">
        <f>'Parcijalni_cjeloviti ispit'!G9</f>
        <v/>
      </c>
      <c r="H8" s="258">
        <f>'Parcijalni_cjeloviti ispit'!H9</f>
        <v>0</v>
      </c>
      <c r="I8" s="104" t="str">
        <f>'Parcijalni_cjeloviti ispit'!I9</f>
        <v/>
      </c>
      <c r="J8" s="258">
        <f>'Parcijalni_cjeloviti ispit'!J9</f>
        <v>0</v>
      </c>
      <c r="K8" s="104" t="str">
        <f>'Parcijalni_cjeloviti ispit'!K9</f>
        <v/>
      </c>
      <c r="L8" s="258">
        <f>'Parcijalni_cjeloviti ispit'!L9</f>
        <v>0</v>
      </c>
      <c r="M8" s="104" t="str">
        <f>'Parcijalni_cjeloviti ispit'!M9</f>
        <v/>
      </c>
      <c r="N8" s="258">
        <f>'Parcijalni_cjeloviti ispit'!N9</f>
        <v>0</v>
      </c>
      <c r="O8" s="104" t="str">
        <f>'Parcijalni_cjeloviti ispit'!O9</f>
        <v/>
      </c>
      <c r="P8" s="258">
        <f>'Parcijalni_cjeloviti ispit'!P9</f>
        <v>0</v>
      </c>
      <c r="Q8" s="104" t="str">
        <f>'Parcijalni_cjeloviti ispit'!Q9</f>
        <v/>
      </c>
      <c r="R8" s="258">
        <f>'Parcijalni_cjeloviti ispit'!R9</f>
        <v>0</v>
      </c>
      <c r="S8" s="236">
        <f>'Parcijalni_cjeloviti ispit'!S9</f>
        <v>0</v>
      </c>
      <c r="T8" s="236">
        <f>'Parcijalni_cjeloviti ispit'!T9</f>
        <v>0</v>
      </c>
    </row>
    <row r="9" spans="1:20" x14ac:dyDescent="0.25">
      <c r="A9" s="259">
        <f>'Parcijalni_cjeloviti ispit'!A10</f>
        <v>2</v>
      </c>
      <c r="B9" s="290" t="str">
        <f>'Parcijalni_cjeloviti ispit'!B10</f>
        <v xml:space="preserve"> </v>
      </c>
      <c r="C9" s="259">
        <f>'Parcijalni_cjeloviti ispit'!C10</f>
        <v>0</v>
      </c>
      <c r="D9" s="100" t="str">
        <f>'Parcijalni_cjeloviti ispit'!D10</f>
        <v>B</v>
      </c>
      <c r="E9" s="101">
        <f>'Parcijalni_cjeloviti ispit'!E10</f>
        <v>0</v>
      </c>
      <c r="F9" s="257" t="str">
        <f>'Parcijalni_cjeloviti ispit'!F10</f>
        <v>NE</v>
      </c>
      <c r="G9" s="101">
        <f>'Parcijalni_cjeloviti ispit'!G10</f>
        <v>0</v>
      </c>
      <c r="H9" s="257" t="str">
        <f>'Parcijalni_cjeloviti ispit'!H10</f>
        <v>NE</v>
      </c>
      <c r="I9" s="101">
        <f>'Parcijalni_cjeloviti ispit'!I10</f>
        <v>0</v>
      </c>
      <c r="J9" s="257" t="str">
        <f>'Parcijalni_cjeloviti ispit'!J10</f>
        <v>NE</v>
      </c>
      <c r="K9" s="101">
        <f>'Parcijalni_cjeloviti ispit'!K10</f>
        <v>0</v>
      </c>
      <c r="L9" s="257" t="str">
        <f>'Parcijalni_cjeloviti ispit'!L10</f>
        <v>NE</v>
      </c>
      <c r="M9" s="101">
        <f>'Parcijalni_cjeloviti ispit'!M10</f>
        <v>0</v>
      </c>
      <c r="N9" s="257" t="str">
        <f>'Parcijalni_cjeloviti ispit'!N10</f>
        <v>NE</v>
      </c>
      <c r="O9" s="101">
        <f>'Parcijalni_cjeloviti ispit'!O10</f>
        <v>0</v>
      </c>
      <c r="P9" s="257" t="str">
        <f>'Parcijalni_cjeloviti ispit'!P10</f>
        <v>NE</v>
      </c>
      <c r="Q9" s="101">
        <f>'Parcijalni_cjeloviti ispit'!Q10</f>
        <v>0</v>
      </c>
      <c r="R9" s="257" t="str">
        <f>'Parcijalni_cjeloviti ispit'!R10</f>
        <v>NE</v>
      </c>
      <c r="S9" s="235">
        <f>'Parcijalni_cjeloviti ispit'!S10</f>
        <v>0</v>
      </c>
      <c r="T9" s="235" t="str">
        <f>'Parcijalni_cjeloviti ispit'!T10</f>
        <v>NE</v>
      </c>
    </row>
    <row r="10" spans="1:20" ht="15.75" thickBot="1" x14ac:dyDescent="0.3">
      <c r="A10" s="260">
        <f>'Parcijalni_cjeloviti ispit'!A11</f>
        <v>0</v>
      </c>
      <c r="B10" s="291">
        <f>'Parcijalni_cjeloviti ispit'!B11</f>
        <v>0</v>
      </c>
      <c r="C10" s="260">
        <f>'Parcijalni_cjeloviti ispit'!C11</f>
        <v>0</v>
      </c>
      <c r="D10" s="102" t="str">
        <f>'Parcijalni_cjeloviti ispit'!D11</f>
        <v>P</v>
      </c>
      <c r="E10" s="103" t="str">
        <f>'Parcijalni_cjeloviti ispit'!E11</f>
        <v/>
      </c>
      <c r="F10" s="258">
        <f>'Parcijalni_cjeloviti ispit'!F11</f>
        <v>0</v>
      </c>
      <c r="G10" s="104" t="str">
        <f>'Parcijalni_cjeloviti ispit'!G11</f>
        <v/>
      </c>
      <c r="H10" s="258">
        <f>'Parcijalni_cjeloviti ispit'!H11</f>
        <v>0</v>
      </c>
      <c r="I10" s="104" t="str">
        <f>'Parcijalni_cjeloviti ispit'!I11</f>
        <v/>
      </c>
      <c r="J10" s="258">
        <f>'Parcijalni_cjeloviti ispit'!J11</f>
        <v>0</v>
      </c>
      <c r="K10" s="104" t="str">
        <f>'Parcijalni_cjeloviti ispit'!K11</f>
        <v/>
      </c>
      <c r="L10" s="258">
        <f>'Parcijalni_cjeloviti ispit'!L11</f>
        <v>0</v>
      </c>
      <c r="M10" s="104" t="str">
        <f>'Parcijalni_cjeloviti ispit'!M11</f>
        <v/>
      </c>
      <c r="N10" s="258">
        <f>'Parcijalni_cjeloviti ispit'!N11</f>
        <v>0</v>
      </c>
      <c r="O10" s="104" t="str">
        <f>'Parcijalni_cjeloviti ispit'!O11</f>
        <v/>
      </c>
      <c r="P10" s="258">
        <f>'Parcijalni_cjeloviti ispit'!P11</f>
        <v>0</v>
      </c>
      <c r="Q10" s="104" t="str">
        <f>'Parcijalni_cjeloviti ispit'!Q11</f>
        <v/>
      </c>
      <c r="R10" s="258">
        <f>'Parcijalni_cjeloviti ispit'!R11</f>
        <v>0</v>
      </c>
      <c r="S10" s="236">
        <f>'Parcijalni_cjeloviti ispit'!S11</f>
        <v>0</v>
      </c>
      <c r="T10" s="236">
        <f>'Parcijalni_cjeloviti ispit'!T11</f>
        <v>0</v>
      </c>
    </row>
    <row r="11" spans="1:20" x14ac:dyDescent="0.25">
      <c r="A11" s="259">
        <f>'Parcijalni_cjeloviti ispit'!A12</f>
        <v>3</v>
      </c>
      <c r="B11" s="290" t="str">
        <f>'Parcijalni_cjeloviti ispit'!B12</f>
        <v xml:space="preserve"> </v>
      </c>
      <c r="C11" s="259">
        <f>'Parcijalni_cjeloviti ispit'!C12</f>
        <v>0</v>
      </c>
      <c r="D11" s="100" t="str">
        <f>'Parcijalni_cjeloviti ispit'!D12</f>
        <v>B</v>
      </c>
      <c r="E11" s="101">
        <f>'Parcijalni_cjeloviti ispit'!E12</f>
        <v>0</v>
      </c>
      <c r="F11" s="257" t="str">
        <f>'Parcijalni_cjeloviti ispit'!F12</f>
        <v>NE</v>
      </c>
      <c r="G11" s="101">
        <f>'Parcijalni_cjeloviti ispit'!G12</f>
        <v>0</v>
      </c>
      <c r="H11" s="257" t="str">
        <f>'Parcijalni_cjeloviti ispit'!H12</f>
        <v>NE</v>
      </c>
      <c r="I11" s="101">
        <f>'Parcijalni_cjeloviti ispit'!I12</f>
        <v>0</v>
      </c>
      <c r="J11" s="257" t="str">
        <f>'Parcijalni_cjeloviti ispit'!J12</f>
        <v>NE</v>
      </c>
      <c r="K11" s="101">
        <f>'Parcijalni_cjeloviti ispit'!K12</f>
        <v>0</v>
      </c>
      <c r="L11" s="257" t="str">
        <f>'Parcijalni_cjeloviti ispit'!L12</f>
        <v>NE</v>
      </c>
      <c r="M11" s="101">
        <f>'Parcijalni_cjeloviti ispit'!M12</f>
        <v>0</v>
      </c>
      <c r="N11" s="257" t="str">
        <f>'Parcijalni_cjeloviti ispit'!N12</f>
        <v>NE</v>
      </c>
      <c r="O11" s="101">
        <f>'Parcijalni_cjeloviti ispit'!O12</f>
        <v>0</v>
      </c>
      <c r="P11" s="257" t="str">
        <f>'Parcijalni_cjeloviti ispit'!P12</f>
        <v>NE</v>
      </c>
      <c r="Q11" s="101">
        <f>'Parcijalni_cjeloviti ispit'!Q12</f>
        <v>0</v>
      </c>
      <c r="R11" s="257" t="str">
        <f>'Parcijalni_cjeloviti ispit'!R12</f>
        <v>NE</v>
      </c>
      <c r="S11" s="235">
        <f>'Parcijalni_cjeloviti ispit'!S12</f>
        <v>0</v>
      </c>
      <c r="T11" s="235" t="str">
        <f>'Parcijalni_cjeloviti ispit'!T12</f>
        <v>NE</v>
      </c>
    </row>
    <row r="12" spans="1:20" ht="15.75" thickBot="1" x14ac:dyDescent="0.3">
      <c r="A12" s="260">
        <f>'Parcijalni_cjeloviti ispit'!A13</f>
        <v>0</v>
      </c>
      <c r="B12" s="291">
        <f>'Parcijalni_cjeloviti ispit'!B13</f>
        <v>0</v>
      </c>
      <c r="C12" s="260">
        <f>'Parcijalni_cjeloviti ispit'!C13</f>
        <v>0</v>
      </c>
      <c r="D12" s="102" t="str">
        <f>'Parcijalni_cjeloviti ispit'!D13</f>
        <v>P</v>
      </c>
      <c r="E12" s="103" t="str">
        <f>'Parcijalni_cjeloviti ispit'!E13</f>
        <v/>
      </c>
      <c r="F12" s="258">
        <f>'Parcijalni_cjeloviti ispit'!F13</f>
        <v>0</v>
      </c>
      <c r="G12" s="104" t="str">
        <f>'Parcijalni_cjeloviti ispit'!G13</f>
        <v/>
      </c>
      <c r="H12" s="258">
        <f>'Parcijalni_cjeloviti ispit'!H13</f>
        <v>0</v>
      </c>
      <c r="I12" s="104" t="str">
        <f>'Parcijalni_cjeloviti ispit'!I13</f>
        <v/>
      </c>
      <c r="J12" s="258">
        <f>'Parcijalni_cjeloviti ispit'!J13</f>
        <v>0</v>
      </c>
      <c r="K12" s="104" t="str">
        <f>'Parcijalni_cjeloviti ispit'!K13</f>
        <v/>
      </c>
      <c r="L12" s="258">
        <f>'Parcijalni_cjeloviti ispit'!L13</f>
        <v>0</v>
      </c>
      <c r="M12" s="104" t="str">
        <f>'Parcijalni_cjeloviti ispit'!M13</f>
        <v/>
      </c>
      <c r="N12" s="258">
        <f>'Parcijalni_cjeloviti ispit'!N13</f>
        <v>0</v>
      </c>
      <c r="O12" s="104" t="str">
        <f>'Parcijalni_cjeloviti ispit'!O13</f>
        <v/>
      </c>
      <c r="P12" s="258">
        <f>'Parcijalni_cjeloviti ispit'!P13</f>
        <v>0</v>
      </c>
      <c r="Q12" s="104" t="str">
        <f>'Parcijalni_cjeloviti ispit'!Q13</f>
        <v/>
      </c>
      <c r="R12" s="258">
        <f>'Parcijalni_cjeloviti ispit'!R13</f>
        <v>0</v>
      </c>
      <c r="S12" s="236">
        <f>'Parcijalni_cjeloviti ispit'!S13</f>
        <v>0</v>
      </c>
      <c r="T12" s="236">
        <f>'Parcijalni_cjeloviti ispit'!T13</f>
        <v>0</v>
      </c>
    </row>
    <row r="13" spans="1:20" x14ac:dyDescent="0.25">
      <c r="A13" s="259">
        <f>'Parcijalni_cjeloviti ispit'!A14</f>
        <v>4</v>
      </c>
      <c r="B13" s="290" t="str">
        <f>'Parcijalni_cjeloviti ispit'!B14</f>
        <v xml:space="preserve"> </v>
      </c>
      <c r="C13" s="259">
        <f>'Parcijalni_cjeloviti ispit'!C14</f>
        <v>0</v>
      </c>
      <c r="D13" s="100" t="str">
        <f>'Parcijalni_cjeloviti ispit'!D14</f>
        <v>B</v>
      </c>
      <c r="E13" s="101">
        <f>'Parcijalni_cjeloviti ispit'!E14</f>
        <v>0</v>
      </c>
      <c r="F13" s="257" t="str">
        <f>'Parcijalni_cjeloviti ispit'!F14</f>
        <v>NE</v>
      </c>
      <c r="G13" s="101">
        <f>'Parcijalni_cjeloviti ispit'!G14</f>
        <v>0</v>
      </c>
      <c r="H13" s="257" t="str">
        <f>'Parcijalni_cjeloviti ispit'!H14</f>
        <v>NE</v>
      </c>
      <c r="I13" s="101">
        <f>'Parcijalni_cjeloviti ispit'!I14</f>
        <v>0</v>
      </c>
      <c r="J13" s="257" t="str">
        <f>'Parcijalni_cjeloviti ispit'!J14</f>
        <v>NE</v>
      </c>
      <c r="K13" s="101">
        <f>'Parcijalni_cjeloviti ispit'!K14</f>
        <v>0</v>
      </c>
      <c r="L13" s="257" t="str">
        <f>'Parcijalni_cjeloviti ispit'!L14</f>
        <v>NE</v>
      </c>
      <c r="M13" s="101">
        <f>'Parcijalni_cjeloviti ispit'!M14</f>
        <v>0</v>
      </c>
      <c r="N13" s="257" t="str">
        <f>'Parcijalni_cjeloviti ispit'!N14</f>
        <v>NE</v>
      </c>
      <c r="O13" s="101">
        <f>'Parcijalni_cjeloviti ispit'!O14</f>
        <v>0</v>
      </c>
      <c r="P13" s="257" t="str">
        <f>'Parcijalni_cjeloviti ispit'!P14</f>
        <v>NE</v>
      </c>
      <c r="Q13" s="101">
        <f>'Parcijalni_cjeloviti ispit'!Q14</f>
        <v>0</v>
      </c>
      <c r="R13" s="257" t="str">
        <f>'Parcijalni_cjeloviti ispit'!R14</f>
        <v>NE</v>
      </c>
      <c r="S13" s="235">
        <f>'Parcijalni_cjeloviti ispit'!S14</f>
        <v>0</v>
      </c>
      <c r="T13" s="235" t="str">
        <f>'Parcijalni_cjeloviti ispit'!T14</f>
        <v>NE</v>
      </c>
    </row>
    <row r="14" spans="1:20" ht="15.75" thickBot="1" x14ac:dyDescent="0.3">
      <c r="A14" s="260">
        <f>'Parcijalni_cjeloviti ispit'!A15</f>
        <v>0</v>
      </c>
      <c r="B14" s="291">
        <f>'Parcijalni_cjeloviti ispit'!B15</f>
        <v>0</v>
      </c>
      <c r="C14" s="260">
        <f>'Parcijalni_cjeloviti ispit'!C15</f>
        <v>0</v>
      </c>
      <c r="D14" s="102" t="str">
        <f>'Parcijalni_cjeloviti ispit'!D15</f>
        <v>P</v>
      </c>
      <c r="E14" s="103" t="str">
        <f>'Parcijalni_cjeloviti ispit'!E15</f>
        <v/>
      </c>
      <c r="F14" s="258">
        <f>'Parcijalni_cjeloviti ispit'!F15</f>
        <v>0</v>
      </c>
      <c r="G14" s="104" t="str">
        <f>'Parcijalni_cjeloviti ispit'!G15</f>
        <v/>
      </c>
      <c r="H14" s="258">
        <f>'Parcijalni_cjeloviti ispit'!H15</f>
        <v>0</v>
      </c>
      <c r="I14" s="104" t="str">
        <f>'Parcijalni_cjeloviti ispit'!I15</f>
        <v/>
      </c>
      <c r="J14" s="258">
        <f>'Parcijalni_cjeloviti ispit'!J15</f>
        <v>0</v>
      </c>
      <c r="K14" s="104" t="str">
        <f>'Parcijalni_cjeloviti ispit'!K15</f>
        <v/>
      </c>
      <c r="L14" s="258">
        <f>'Parcijalni_cjeloviti ispit'!L15</f>
        <v>0</v>
      </c>
      <c r="M14" s="104" t="str">
        <f>'Parcijalni_cjeloviti ispit'!M15</f>
        <v/>
      </c>
      <c r="N14" s="258">
        <f>'Parcijalni_cjeloviti ispit'!N15</f>
        <v>0</v>
      </c>
      <c r="O14" s="104" t="str">
        <f>'Parcijalni_cjeloviti ispit'!O15</f>
        <v/>
      </c>
      <c r="P14" s="258">
        <f>'Parcijalni_cjeloviti ispit'!P15</f>
        <v>0</v>
      </c>
      <c r="Q14" s="104" t="str">
        <f>'Parcijalni_cjeloviti ispit'!Q15</f>
        <v/>
      </c>
      <c r="R14" s="258">
        <f>'Parcijalni_cjeloviti ispit'!R15</f>
        <v>0</v>
      </c>
      <c r="S14" s="236">
        <f>'Parcijalni_cjeloviti ispit'!S15</f>
        <v>0</v>
      </c>
      <c r="T14" s="236">
        <f>'Parcijalni_cjeloviti ispit'!T15</f>
        <v>0</v>
      </c>
    </row>
    <row r="15" spans="1:20" x14ac:dyDescent="0.25">
      <c r="A15" s="259">
        <f>'Parcijalni_cjeloviti ispit'!A16</f>
        <v>5</v>
      </c>
      <c r="B15" s="290" t="str">
        <f>'Parcijalni_cjeloviti ispit'!B16</f>
        <v xml:space="preserve"> </v>
      </c>
      <c r="C15" s="259">
        <f>'Parcijalni_cjeloviti ispit'!C16</f>
        <v>0</v>
      </c>
      <c r="D15" s="100" t="str">
        <f>'Parcijalni_cjeloviti ispit'!D16</f>
        <v>B</v>
      </c>
      <c r="E15" s="101">
        <f>'Parcijalni_cjeloviti ispit'!E16</f>
        <v>0</v>
      </c>
      <c r="F15" s="257" t="str">
        <f>'Parcijalni_cjeloviti ispit'!F16</f>
        <v>NE</v>
      </c>
      <c r="G15" s="101">
        <f>'Parcijalni_cjeloviti ispit'!G16</f>
        <v>0</v>
      </c>
      <c r="H15" s="257" t="str">
        <f>'Parcijalni_cjeloviti ispit'!H16</f>
        <v>NE</v>
      </c>
      <c r="I15" s="101">
        <f>'Parcijalni_cjeloviti ispit'!I16</f>
        <v>0</v>
      </c>
      <c r="J15" s="257" t="str">
        <f>'Parcijalni_cjeloviti ispit'!J16</f>
        <v>NE</v>
      </c>
      <c r="K15" s="101">
        <f>'Parcijalni_cjeloviti ispit'!K16</f>
        <v>0</v>
      </c>
      <c r="L15" s="257" t="str">
        <f>'Parcijalni_cjeloviti ispit'!L16</f>
        <v>NE</v>
      </c>
      <c r="M15" s="101">
        <f>'Parcijalni_cjeloviti ispit'!M16</f>
        <v>0</v>
      </c>
      <c r="N15" s="257" t="str">
        <f>'Parcijalni_cjeloviti ispit'!N16</f>
        <v>NE</v>
      </c>
      <c r="O15" s="101">
        <f>'Parcijalni_cjeloviti ispit'!O16</f>
        <v>0</v>
      </c>
      <c r="P15" s="257" t="str">
        <f>'Parcijalni_cjeloviti ispit'!P16</f>
        <v>NE</v>
      </c>
      <c r="Q15" s="101">
        <f>'Parcijalni_cjeloviti ispit'!Q16</f>
        <v>0</v>
      </c>
      <c r="R15" s="257" t="str">
        <f>'Parcijalni_cjeloviti ispit'!R16</f>
        <v>NE</v>
      </c>
      <c r="S15" s="235">
        <f>'Parcijalni_cjeloviti ispit'!S16</f>
        <v>0</v>
      </c>
      <c r="T15" s="235" t="str">
        <f>'Parcijalni_cjeloviti ispit'!T16</f>
        <v>NE</v>
      </c>
    </row>
    <row r="16" spans="1:20" ht="15.75" thickBot="1" x14ac:dyDescent="0.3">
      <c r="A16" s="260">
        <f>'Parcijalni_cjeloviti ispit'!A17</f>
        <v>0</v>
      </c>
      <c r="B16" s="291">
        <f>'Parcijalni_cjeloviti ispit'!B17</f>
        <v>0</v>
      </c>
      <c r="C16" s="260">
        <f>'Parcijalni_cjeloviti ispit'!C17</f>
        <v>0</v>
      </c>
      <c r="D16" s="102" t="str">
        <f>'Parcijalni_cjeloviti ispit'!D17</f>
        <v>P</v>
      </c>
      <c r="E16" s="103" t="str">
        <f>'Parcijalni_cjeloviti ispit'!E17</f>
        <v/>
      </c>
      <c r="F16" s="258">
        <f>'Parcijalni_cjeloviti ispit'!F17</f>
        <v>0</v>
      </c>
      <c r="G16" s="104" t="str">
        <f>'Parcijalni_cjeloviti ispit'!G17</f>
        <v/>
      </c>
      <c r="H16" s="258">
        <f>'Parcijalni_cjeloviti ispit'!H17</f>
        <v>0</v>
      </c>
      <c r="I16" s="104" t="str">
        <f>'Parcijalni_cjeloviti ispit'!I17</f>
        <v/>
      </c>
      <c r="J16" s="258">
        <f>'Parcijalni_cjeloviti ispit'!J17</f>
        <v>0</v>
      </c>
      <c r="K16" s="104" t="str">
        <f>'Parcijalni_cjeloviti ispit'!K17</f>
        <v/>
      </c>
      <c r="L16" s="258">
        <f>'Parcijalni_cjeloviti ispit'!L17</f>
        <v>0</v>
      </c>
      <c r="M16" s="104" t="str">
        <f>'Parcijalni_cjeloviti ispit'!M17</f>
        <v/>
      </c>
      <c r="N16" s="258">
        <f>'Parcijalni_cjeloviti ispit'!N17</f>
        <v>0</v>
      </c>
      <c r="O16" s="104" t="str">
        <f>'Parcijalni_cjeloviti ispit'!O17</f>
        <v/>
      </c>
      <c r="P16" s="258">
        <f>'Parcijalni_cjeloviti ispit'!P17</f>
        <v>0</v>
      </c>
      <c r="Q16" s="104" t="str">
        <f>'Parcijalni_cjeloviti ispit'!Q17</f>
        <v/>
      </c>
      <c r="R16" s="258">
        <f>'Parcijalni_cjeloviti ispit'!R17</f>
        <v>0</v>
      </c>
      <c r="S16" s="236">
        <f>'Parcijalni_cjeloviti ispit'!S17</f>
        <v>0</v>
      </c>
      <c r="T16" s="236">
        <f>'Parcijalni_cjeloviti ispit'!T17</f>
        <v>0</v>
      </c>
    </row>
    <row r="17" spans="1:20" x14ac:dyDescent="0.25">
      <c r="A17" s="259">
        <f>'Parcijalni_cjeloviti ispit'!A18</f>
        <v>6</v>
      </c>
      <c r="B17" s="290" t="str">
        <f>'Parcijalni_cjeloviti ispit'!B18</f>
        <v xml:space="preserve"> </v>
      </c>
      <c r="C17" s="259">
        <f>'Parcijalni_cjeloviti ispit'!C18</f>
        <v>0</v>
      </c>
      <c r="D17" s="100" t="str">
        <f>'Parcijalni_cjeloviti ispit'!D18</f>
        <v>B</v>
      </c>
      <c r="E17" s="101">
        <f>'Parcijalni_cjeloviti ispit'!E18</f>
        <v>0</v>
      </c>
      <c r="F17" s="257" t="str">
        <f>'Parcijalni_cjeloviti ispit'!F18</f>
        <v>NE</v>
      </c>
      <c r="G17" s="101">
        <f>'Parcijalni_cjeloviti ispit'!G18</f>
        <v>0</v>
      </c>
      <c r="H17" s="257" t="str">
        <f>'Parcijalni_cjeloviti ispit'!H18</f>
        <v>NE</v>
      </c>
      <c r="I17" s="101">
        <f>'Parcijalni_cjeloviti ispit'!I18</f>
        <v>0</v>
      </c>
      <c r="J17" s="257" t="str">
        <f>'Parcijalni_cjeloviti ispit'!J18</f>
        <v>NE</v>
      </c>
      <c r="K17" s="101">
        <f>'Parcijalni_cjeloviti ispit'!K18</f>
        <v>0</v>
      </c>
      <c r="L17" s="257" t="str">
        <f>'Parcijalni_cjeloviti ispit'!L18</f>
        <v>NE</v>
      </c>
      <c r="M17" s="101">
        <f>'Parcijalni_cjeloviti ispit'!M18</f>
        <v>0</v>
      </c>
      <c r="N17" s="257" t="str">
        <f>'Parcijalni_cjeloviti ispit'!N18</f>
        <v>NE</v>
      </c>
      <c r="O17" s="101">
        <f>'Parcijalni_cjeloviti ispit'!O18</f>
        <v>0</v>
      </c>
      <c r="P17" s="257" t="str">
        <f>'Parcijalni_cjeloviti ispit'!P18</f>
        <v>NE</v>
      </c>
      <c r="Q17" s="101">
        <f>'Parcijalni_cjeloviti ispit'!Q18</f>
        <v>0</v>
      </c>
      <c r="R17" s="257" t="str">
        <f>'Parcijalni_cjeloviti ispit'!R18</f>
        <v>NE</v>
      </c>
      <c r="S17" s="235">
        <f>'Parcijalni_cjeloviti ispit'!S18</f>
        <v>0</v>
      </c>
      <c r="T17" s="235" t="str">
        <f>'Parcijalni_cjeloviti ispit'!T18</f>
        <v>NE</v>
      </c>
    </row>
    <row r="18" spans="1:20" ht="15.75" thickBot="1" x14ac:dyDescent="0.3">
      <c r="A18" s="260">
        <f>'Parcijalni_cjeloviti ispit'!A19</f>
        <v>0</v>
      </c>
      <c r="B18" s="291">
        <f>'Parcijalni_cjeloviti ispit'!B19</f>
        <v>0</v>
      </c>
      <c r="C18" s="260">
        <f>'Parcijalni_cjeloviti ispit'!C19</f>
        <v>0</v>
      </c>
      <c r="D18" s="102" t="str">
        <f>'Parcijalni_cjeloviti ispit'!D19</f>
        <v>P</v>
      </c>
      <c r="E18" s="103" t="str">
        <f>'Parcijalni_cjeloviti ispit'!E19</f>
        <v/>
      </c>
      <c r="F18" s="258">
        <f>'Parcijalni_cjeloviti ispit'!F19</f>
        <v>0</v>
      </c>
      <c r="G18" s="104" t="str">
        <f>'Parcijalni_cjeloviti ispit'!G19</f>
        <v/>
      </c>
      <c r="H18" s="258">
        <f>'Parcijalni_cjeloviti ispit'!H19</f>
        <v>0</v>
      </c>
      <c r="I18" s="104" t="str">
        <f>'Parcijalni_cjeloviti ispit'!I19</f>
        <v/>
      </c>
      <c r="J18" s="258">
        <f>'Parcijalni_cjeloviti ispit'!J19</f>
        <v>0</v>
      </c>
      <c r="K18" s="104" t="str">
        <f>'Parcijalni_cjeloviti ispit'!K19</f>
        <v/>
      </c>
      <c r="L18" s="258">
        <f>'Parcijalni_cjeloviti ispit'!L19</f>
        <v>0</v>
      </c>
      <c r="M18" s="104" t="str">
        <f>'Parcijalni_cjeloviti ispit'!M19</f>
        <v/>
      </c>
      <c r="N18" s="258">
        <f>'Parcijalni_cjeloviti ispit'!N19</f>
        <v>0</v>
      </c>
      <c r="O18" s="104" t="str">
        <f>'Parcijalni_cjeloviti ispit'!O19</f>
        <v/>
      </c>
      <c r="P18" s="258">
        <f>'Parcijalni_cjeloviti ispit'!P19</f>
        <v>0</v>
      </c>
      <c r="Q18" s="104" t="str">
        <f>'Parcijalni_cjeloviti ispit'!Q19</f>
        <v/>
      </c>
      <c r="R18" s="258">
        <f>'Parcijalni_cjeloviti ispit'!R19</f>
        <v>0</v>
      </c>
      <c r="S18" s="236">
        <f>'Parcijalni_cjeloviti ispit'!S19</f>
        <v>0</v>
      </c>
      <c r="T18" s="236">
        <f>'Parcijalni_cjeloviti ispit'!T19</f>
        <v>0</v>
      </c>
    </row>
    <row r="19" spans="1:20" x14ac:dyDescent="0.25">
      <c r="A19" s="259">
        <f>'Parcijalni_cjeloviti ispit'!A20</f>
        <v>7</v>
      </c>
      <c r="B19" s="290" t="str">
        <f>'Parcijalni_cjeloviti ispit'!B20</f>
        <v xml:space="preserve"> </v>
      </c>
      <c r="C19" s="259">
        <f>'Parcijalni_cjeloviti ispit'!C20</f>
        <v>0</v>
      </c>
      <c r="D19" s="100" t="str">
        <f>'Parcijalni_cjeloviti ispit'!D20</f>
        <v>B</v>
      </c>
      <c r="E19" s="101">
        <f>'Parcijalni_cjeloviti ispit'!E20</f>
        <v>0</v>
      </c>
      <c r="F19" s="257" t="str">
        <f>'Parcijalni_cjeloviti ispit'!F20</f>
        <v>NE</v>
      </c>
      <c r="G19" s="101">
        <f>'Parcijalni_cjeloviti ispit'!G20</f>
        <v>0</v>
      </c>
      <c r="H19" s="257" t="str">
        <f>'Parcijalni_cjeloviti ispit'!H20</f>
        <v>NE</v>
      </c>
      <c r="I19" s="101">
        <f>'Parcijalni_cjeloviti ispit'!I20</f>
        <v>0</v>
      </c>
      <c r="J19" s="257" t="str">
        <f>'Parcijalni_cjeloviti ispit'!J20</f>
        <v>NE</v>
      </c>
      <c r="K19" s="101">
        <f>'Parcijalni_cjeloviti ispit'!K20</f>
        <v>0</v>
      </c>
      <c r="L19" s="257" t="str">
        <f>'Parcijalni_cjeloviti ispit'!L20</f>
        <v>NE</v>
      </c>
      <c r="M19" s="101">
        <f>'Parcijalni_cjeloviti ispit'!M20</f>
        <v>0</v>
      </c>
      <c r="N19" s="257" t="str">
        <f>'Parcijalni_cjeloviti ispit'!N20</f>
        <v>NE</v>
      </c>
      <c r="O19" s="101">
        <f>'Parcijalni_cjeloviti ispit'!O20</f>
        <v>0</v>
      </c>
      <c r="P19" s="257" t="str">
        <f>'Parcijalni_cjeloviti ispit'!P20</f>
        <v>NE</v>
      </c>
      <c r="Q19" s="101">
        <f>'Parcijalni_cjeloviti ispit'!Q20</f>
        <v>0</v>
      </c>
      <c r="R19" s="257" t="str">
        <f>'Parcijalni_cjeloviti ispit'!R20</f>
        <v>NE</v>
      </c>
      <c r="S19" s="235">
        <f>'Parcijalni_cjeloviti ispit'!S20</f>
        <v>0</v>
      </c>
      <c r="T19" s="235" t="str">
        <f>'Parcijalni_cjeloviti ispit'!T20</f>
        <v>NE</v>
      </c>
    </row>
    <row r="20" spans="1:20" ht="15.75" thickBot="1" x14ac:dyDescent="0.3">
      <c r="A20" s="260">
        <f>'Parcijalni_cjeloviti ispit'!A21</f>
        <v>0</v>
      </c>
      <c r="B20" s="291">
        <f>'Parcijalni_cjeloviti ispit'!B21</f>
        <v>0</v>
      </c>
      <c r="C20" s="260">
        <f>'Parcijalni_cjeloviti ispit'!C21</f>
        <v>0</v>
      </c>
      <c r="D20" s="102" t="str">
        <f>'Parcijalni_cjeloviti ispit'!D21</f>
        <v>P</v>
      </c>
      <c r="E20" s="103" t="str">
        <f>'Parcijalni_cjeloviti ispit'!E21</f>
        <v/>
      </c>
      <c r="F20" s="258">
        <f>'Parcijalni_cjeloviti ispit'!F21</f>
        <v>0</v>
      </c>
      <c r="G20" s="104" t="str">
        <f>'Parcijalni_cjeloviti ispit'!G21</f>
        <v/>
      </c>
      <c r="H20" s="258">
        <f>'Parcijalni_cjeloviti ispit'!H21</f>
        <v>0</v>
      </c>
      <c r="I20" s="104" t="str">
        <f>'Parcijalni_cjeloviti ispit'!I21</f>
        <v/>
      </c>
      <c r="J20" s="258">
        <f>'Parcijalni_cjeloviti ispit'!J21</f>
        <v>0</v>
      </c>
      <c r="K20" s="104" t="str">
        <f>'Parcijalni_cjeloviti ispit'!K21</f>
        <v/>
      </c>
      <c r="L20" s="258">
        <f>'Parcijalni_cjeloviti ispit'!L21</f>
        <v>0</v>
      </c>
      <c r="M20" s="104" t="str">
        <f>'Parcijalni_cjeloviti ispit'!M21</f>
        <v/>
      </c>
      <c r="N20" s="258">
        <f>'Parcijalni_cjeloviti ispit'!N21</f>
        <v>0</v>
      </c>
      <c r="O20" s="104" t="str">
        <f>'Parcijalni_cjeloviti ispit'!O21</f>
        <v/>
      </c>
      <c r="P20" s="258">
        <f>'Parcijalni_cjeloviti ispit'!P21</f>
        <v>0</v>
      </c>
      <c r="Q20" s="104" t="str">
        <f>'Parcijalni_cjeloviti ispit'!Q21</f>
        <v/>
      </c>
      <c r="R20" s="258">
        <f>'Parcijalni_cjeloviti ispit'!R21</f>
        <v>0</v>
      </c>
      <c r="S20" s="236">
        <f>'Parcijalni_cjeloviti ispit'!S21</f>
        <v>0</v>
      </c>
      <c r="T20" s="236">
        <f>'Parcijalni_cjeloviti ispit'!T21</f>
        <v>0</v>
      </c>
    </row>
    <row r="21" spans="1:20" x14ac:dyDescent="0.25">
      <c r="A21" s="259">
        <f>'Parcijalni_cjeloviti ispit'!A22</f>
        <v>8</v>
      </c>
      <c r="B21" s="290" t="str">
        <f>'Parcijalni_cjeloviti ispit'!B22</f>
        <v xml:space="preserve"> </v>
      </c>
      <c r="C21" s="259">
        <f>'Parcijalni_cjeloviti ispit'!C22</f>
        <v>0</v>
      </c>
      <c r="D21" s="100" t="str">
        <f>'Parcijalni_cjeloviti ispit'!D22</f>
        <v>B</v>
      </c>
      <c r="E21" s="101">
        <f>'Parcijalni_cjeloviti ispit'!E22</f>
        <v>0</v>
      </c>
      <c r="F21" s="257" t="str">
        <f>'Parcijalni_cjeloviti ispit'!F22</f>
        <v>NE</v>
      </c>
      <c r="G21" s="101">
        <f>'Parcijalni_cjeloviti ispit'!G22</f>
        <v>0</v>
      </c>
      <c r="H21" s="257" t="str">
        <f>'Parcijalni_cjeloviti ispit'!H22</f>
        <v>NE</v>
      </c>
      <c r="I21" s="101">
        <f>'Parcijalni_cjeloviti ispit'!I22</f>
        <v>0</v>
      </c>
      <c r="J21" s="257" t="str">
        <f>'Parcijalni_cjeloviti ispit'!J22</f>
        <v>NE</v>
      </c>
      <c r="K21" s="101">
        <f>'Parcijalni_cjeloviti ispit'!K22</f>
        <v>0</v>
      </c>
      <c r="L21" s="257" t="str">
        <f>'Parcijalni_cjeloviti ispit'!L22</f>
        <v>NE</v>
      </c>
      <c r="M21" s="101">
        <f>'Parcijalni_cjeloviti ispit'!M22</f>
        <v>0</v>
      </c>
      <c r="N21" s="257" t="str">
        <f>'Parcijalni_cjeloviti ispit'!N22</f>
        <v>NE</v>
      </c>
      <c r="O21" s="101">
        <f>'Parcijalni_cjeloviti ispit'!O22</f>
        <v>0</v>
      </c>
      <c r="P21" s="257" t="str">
        <f>'Parcijalni_cjeloviti ispit'!P22</f>
        <v>NE</v>
      </c>
      <c r="Q21" s="101">
        <f>'Parcijalni_cjeloviti ispit'!Q22</f>
        <v>0</v>
      </c>
      <c r="R21" s="257" t="str">
        <f>'Parcijalni_cjeloviti ispit'!R22</f>
        <v>NE</v>
      </c>
      <c r="S21" s="235">
        <f>'Parcijalni_cjeloviti ispit'!S22</f>
        <v>0</v>
      </c>
      <c r="T21" s="235" t="str">
        <f>'Parcijalni_cjeloviti ispit'!T22</f>
        <v>NE</v>
      </c>
    </row>
    <row r="22" spans="1:20" ht="15.75" thickBot="1" x14ac:dyDescent="0.3">
      <c r="A22" s="260">
        <f>'Parcijalni_cjeloviti ispit'!A23</f>
        <v>0</v>
      </c>
      <c r="B22" s="291">
        <f>'Parcijalni_cjeloviti ispit'!B23</f>
        <v>0</v>
      </c>
      <c r="C22" s="260">
        <f>'Parcijalni_cjeloviti ispit'!C23</f>
        <v>0</v>
      </c>
      <c r="D22" s="102" t="str">
        <f>'Parcijalni_cjeloviti ispit'!D23</f>
        <v>P</v>
      </c>
      <c r="E22" s="103" t="str">
        <f>'Parcijalni_cjeloviti ispit'!E23</f>
        <v/>
      </c>
      <c r="F22" s="258">
        <f>'Parcijalni_cjeloviti ispit'!F23</f>
        <v>0</v>
      </c>
      <c r="G22" s="104" t="str">
        <f>'Parcijalni_cjeloviti ispit'!G23</f>
        <v/>
      </c>
      <c r="H22" s="258">
        <f>'Parcijalni_cjeloviti ispit'!H23</f>
        <v>0</v>
      </c>
      <c r="I22" s="104" t="str">
        <f>'Parcijalni_cjeloviti ispit'!I23</f>
        <v/>
      </c>
      <c r="J22" s="258">
        <f>'Parcijalni_cjeloviti ispit'!J23</f>
        <v>0</v>
      </c>
      <c r="K22" s="104" t="str">
        <f>'Parcijalni_cjeloviti ispit'!K23</f>
        <v/>
      </c>
      <c r="L22" s="258">
        <f>'Parcijalni_cjeloviti ispit'!L23</f>
        <v>0</v>
      </c>
      <c r="M22" s="104" t="str">
        <f>'Parcijalni_cjeloviti ispit'!M23</f>
        <v/>
      </c>
      <c r="N22" s="258">
        <f>'Parcijalni_cjeloviti ispit'!N23</f>
        <v>0</v>
      </c>
      <c r="O22" s="104" t="str">
        <f>'Parcijalni_cjeloviti ispit'!O23</f>
        <v/>
      </c>
      <c r="P22" s="258">
        <f>'Parcijalni_cjeloviti ispit'!P23</f>
        <v>0</v>
      </c>
      <c r="Q22" s="104" t="str">
        <f>'Parcijalni_cjeloviti ispit'!Q23</f>
        <v/>
      </c>
      <c r="R22" s="258">
        <f>'Parcijalni_cjeloviti ispit'!R23</f>
        <v>0</v>
      </c>
      <c r="S22" s="236">
        <f>'Parcijalni_cjeloviti ispit'!S23</f>
        <v>0</v>
      </c>
      <c r="T22" s="236">
        <f>'Parcijalni_cjeloviti ispit'!T23</f>
        <v>0</v>
      </c>
    </row>
    <row r="23" spans="1:20" x14ac:dyDescent="0.25">
      <c r="A23" s="259">
        <f>'Parcijalni_cjeloviti ispit'!A24</f>
        <v>9</v>
      </c>
      <c r="B23" s="290" t="str">
        <f>'Parcijalni_cjeloviti ispit'!B24</f>
        <v xml:space="preserve"> </v>
      </c>
      <c r="C23" s="259">
        <f>'Parcijalni_cjeloviti ispit'!C24</f>
        <v>0</v>
      </c>
      <c r="D23" s="100" t="str">
        <f>'Parcijalni_cjeloviti ispit'!D24</f>
        <v>B</v>
      </c>
      <c r="E23" s="101">
        <f>'Parcijalni_cjeloviti ispit'!E24</f>
        <v>0</v>
      </c>
      <c r="F23" s="257" t="str">
        <f>'Parcijalni_cjeloviti ispit'!F24</f>
        <v>NE</v>
      </c>
      <c r="G23" s="101">
        <f>'Parcijalni_cjeloviti ispit'!G24</f>
        <v>0</v>
      </c>
      <c r="H23" s="257" t="str">
        <f>'Parcijalni_cjeloviti ispit'!H24</f>
        <v>NE</v>
      </c>
      <c r="I23" s="101">
        <f>'Parcijalni_cjeloviti ispit'!I24</f>
        <v>0</v>
      </c>
      <c r="J23" s="257" t="str">
        <f>'Parcijalni_cjeloviti ispit'!J24</f>
        <v>NE</v>
      </c>
      <c r="K23" s="101">
        <f>'Parcijalni_cjeloviti ispit'!K24</f>
        <v>0</v>
      </c>
      <c r="L23" s="257" t="str">
        <f>'Parcijalni_cjeloviti ispit'!L24</f>
        <v>NE</v>
      </c>
      <c r="M23" s="101">
        <f>'Parcijalni_cjeloviti ispit'!M24</f>
        <v>0</v>
      </c>
      <c r="N23" s="257" t="str">
        <f>'Parcijalni_cjeloviti ispit'!N24</f>
        <v>NE</v>
      </c>
      <c r="O23" s="101">
        <f>'Parcijalni_cjeloviti ispit'!O24</f>
        <v>0</v>
      </c>
      <c r="P23" s="257" t="str">
        <f>'Parcijalni_cjeloviti ispit'!P24</f>
        <v>NE</v>
      </c>
      <c r="Q23" s="101">
        <f>'Parcijalni_cjeloviti ispit'!Q24</f>
        <v>0</v>
      </c>
      <c r="R23" s="257" t="str">
        <f>'Parcijalni_cjeloviti ispit'!R24</f>
        <v>NE</v>
      </c>
      <c r="S23" s="235">
        <f>'Parcijalni_cjeloviti ispit'!S24</f>
        <v>0</v>
      </c>
      <c r="T23" s="235" t="str">
        <f>'Parcijalni_cjeloviti ispit'!T24</f>
        <v>NE</v>
      </c>
    </row>
    <row r="24" spans="1:20" ht="15.75" thickBot="1" x14ac:dyDescent="0.3">
      <c r="A24" s="260">
        <f>'Parcijalni_cjeloviti ispit'!A25</f>
        <v>0</v>
      </c>
      <c r="B24" s="291">
        <f>'Parcijalni_cjeloviti ispit'!B25</f>
        <v>0</v>
      </c>
      <c r="C24" s="260">
        <f>'Parcijalni_cjeloviti ispit'!C25</f>
        <v>0</v>
      </c>
      <c r="D24" s="102" t="str">
        <f>'Parcijalni_cjeloviti ispit'!D25</f>
        <v>P</v>
      </c>
      <c r="E24" s="103" t="str">
        <f>'Parcijalni_cjeloviti ispit'!E25</f>
        <v/>
      </c>
      <c r="F24" s="258">
        <f>'Parcijalni_cjeloviti ispit'!F25</f>
        <v>0</v>
      </c>
      <c r="G24" s="104" t="str">
        <f>'Parcijalni_cjeloviti ispit'!G25</f>
        <v/>
      </c>
      <c r="H24" s="258">
        <f>'Parcijalni_cjeloviti ispit'!H25</f>
        <v>0</v>
      </c>
      <c r="I24" s="104" t="str">
        <f>'Parcijalni_cjeloviti ispit'!I25</f>
        <v/>
      </c>
      <c r="J24" s="258">
        <f>'Parcijalni_cjeloviti ispit'!J25</f>
        <v>0</v>
      </c>
      <c r="K24" s="104" t="str">
        <f>'Parcijalni_cjeloviti ispit'!K25</f>
        <v/>
      </c>
      <c r="L24" s="258">
        <f>'Parcijalni_cjeloviti ispit'!L25</f>
        <v>0</v>
      </c>
      <c r="M24" s="104" t="str">
        <f>'Parcijalni_cjeloviti ispit'!M25</f>
        <v/>
      </c>
      <c r="N24" s="258">
        <f>'Parcijalni_cjeloviti ispit'!N25</f>
        <v>0</v>
      </c>
      <c r="O24" s="104" t="str">
        <f>'Parcijalni_cjeloviti ispit'!O25</f>
        <v/>
      </c>
      <c r="P24" s="258">
        <f>'Parcijalni_cjeloviti ispit'!P25</f>
        <v>0</v>
      </c>
      <c r="Q24" s="104" t="str">
        <f>'Parcijalni_cjeloviti ispit'!Q25</f>
        <v/>
      </c>
      <c r="R24" s="258">
        <f>'Parcijalni_cjeloviti ispit'!R25</f>
        <v>0</v>
      </c>
      <c r="S24" s="236">
        <f>'Parcijalni_cjeloviti ispit'!S25</f>
        <v>0</v>
      </c>
      <c r="T24" s="236">
        <f>'Parcijalni_cjeloviti ispit'!T25</f>
        <v>0</v>
      </c>
    </row>
    <row r="25" spans="1:20" x14ac:dyDescent="0.25">
      <c r="A25" s="259">
        <f>'Parcijalni_cjeloviti ispit'!A26</f>
        <v>10</v>
      </c>
      <c r="B25" s="290" t="str">
        <f>'Parcijalni_cjeloviti ispit'!B26</f>
        <v xml:space="preserve"> </v>
      </c>
      <c r="C25" s="259">
        <f>'Parcijalni_cjeloviti ispit'!C26</f>
        <v>0</v>
      </c>
      <c r="D25" s="100" t="str">
        <f>'Parcijalni_cjeloviti ispit'!D26</f>
        <v>B</v>
      </c>
      <c r="E25" s="101">
        <f>'Parcijalni_cjeloviti ispit'!E26</f>
        <v>0</v>
      </c>
      <c r="F25" s="257" t="str">
        <f>'Parcijalni_cjeloviti ispit'!F26</f>
        <v>NE</v>
      </c>
      <c r="G25" s="101">
        <f>'Parcijalni_cjeloviti ispit'!G26</f>
        <v>0</v>
      </c>
      <c r="H25" s="257" t="str">
        <f>'Parcijalni_cjeloviti ispit'!H26</f>
        <v>NE</v>
      </c>
      <c r="I25" s="101">
        <f>'Parcijalni_cjeloviti ispit'!I26</f>
        <v>0</v>
      </c>
      <c r="J25" s="257" t="str">
        <f>'Parcijalni_cjeloviti ispit'!J26</f>
        <v>NE</v>
      </c>
      <c r="K25" s="101">
        <f>'Parcijalni_cjeloviti ispit'!K26</f>
        <v>0</v>
      </c>
      <c r="L25" s="257" t="str">
        <f>'Parcijalni_cjeloviti ispit'!L26</f>
        <v>NE</v>
      </c>
      <c r="M25" s="101">
        <f>'Parcijalni_cjeloviti ispit'!M26</f>
        <v>0</v>
      </c>
      <c r="N25" s="257" t="str">
        <f>'Parcijalni_cjeloviti ispit'!N26</f>
        <v>NE</v>
      </c>
      <c r="O25" s="101">
        <f>'Parcijalni_cjeloviti ispit'!O26</f>
        <v>0</v>
      </c>
      <c r="P25" s="257" t="str">
        <f>'Parcijalni_cjeloviti ispit'!P26</f>
        <v>NE</v>
      </c>
      <c r="Q25" s="101">
        <f>'Parcijalni_cjeloviti ispit'!Q26</f>
        <v>0</v>
      </c>
      <c r="R25" s="257" t="str">
        <f>'Parcijalni_cjeloviti ispit'!R26</f>
        <v>NE</v>
      </c>
      <c r="S25" s="235">
        <f>'Parcijalni_cjeloviti ispit'!S26</f>
        <v>0</v>
      </c>
      <c r="T25" s="235" t="str">
        <f>'Parcijalni_cjeloviti ispit'!T26</f>
        <v>NE</v>
      </c>
    </row>
    <row r="26" spans="1:20" ht="15.75" thickBot="1" x14ac:dyDescent="0.3">
      <c r="A26" s="260">
        <f>'Parcijalni_cjeloviti ispit'!A27</f>
        <v>0</v>
      </c>
      <c r="B26" s="291">
        <f>'Parcijalni_cjeloviti ispit'!B27</f>
        <v>0</v>
      </c>
      <c r="C26" s="260">
        <f>'Parcijalni_cjeloviti ispit'!C27</f>
        <v>0</v>
      </c>
      <c r="D26" s="102" t="str">
        <f>'Parcijalni_cjeloviti ispit'!D27</f>
        <v>P</v>
      </c>
      <c r="E26" s="103" t="str">
        <f>'Parcijalni_cjeloviti ispit'!E27</f>
        <v/>
      </c>
      <c r="F26" s="258">
        <f>'Parcijalni_cjeloviti ispit'!F27</f>
        <v>0</v>
      </c>
      <c r="G26" s="104" t="str">
        <f>'Parcijalni_cjeloviti ispit'!G27</f>
        <v/>
      </c>
      <c r="H26" s="258">
        <f>'Parcijalni_cjeloviti ispit'!H27</f>
        <v>0</v>
      </c>
      <c r="I26" s="104" t="str">
        <f>'Parcijalni_cjeloviti ispit'!I27</f>
        <v/>
      </c>
      <c r="J26" s="258">
        <f>'Parcijalni_cjeloviti ispit'!J27</f>
        <v>0</v>
      </c>
      <c r="K26" s="104" t="str">
        <f>'Parcijalni_cjeloviti ispit'!K27</f>
        <v/>
      </c>
      <c r="L26" s="258">
        <f>'Parcijalni_cjeloviti ispit'!L27</f>
        <v>0</v>
      </c>
      <c r="M26" s="104" t="str">
        <f>'Parcijalni_cjeloviti ispit'!M27</f>
        <v/>
      </c>
      <c r="N26" s="258">
        <f>'Parcijalni_cjeloviti ispit'!N27</f>
        <v>0</v>
      </c>
      <c r="O26" s="104" t="str">
        <f>'Parcijalni_cjeloviti ispit'!O27</f>
        <v/>
      </c>
      <c r="P26" s="258">
        <f>'Parcijalni_cjeloviti ispit'!P27</f>
        <v>0</v>
      </c>
      <c r="Q26" s="104" t="str">
        <f>'Parcijalni_cjeloviti ispit'!Q27</f>
        <v/>
      </c>
      <c r="R26" s="258">
        <f>'Parcijalni_cjeloviti ispit'!R27</f>
        <v>0</v>
      </c>
      <c r="S26" s="236">
        <f>'Parcijalni_cjeloviti ispit'!S27</f>
        <v>0</v>
      </c>
      <c r="T26" s="236">
        <f>'Parcijalni_cjeloviti ispit'!T27</f>
        <v>0</v>
      </c>
    </row>
    <row r="27" spans="1:20" x14ac:dyDescent="0.25">
      <c r="A27" s="259">
        <f>'Parcijalni_cjeloviti ispit'!A28</f>
        <v>11</v>
      </c>
      <c r="B27" s="290" t="str">
        <f>'Parcijalni_cjeloviti ispit'!B28</f>
        <v xml:space="preserve"> </v>
      </c>
      <c r="C27" s="259">
        <f>'Parcijalni_cjeloviti ispit'!C28</f>
        <v>0</v>
      </c>
      <c r="D27" s="100" t="str">
        <f>'Parcijalni_cjeloviti ispit'!D28</f>
        <v>B</v>
      </c>
      <c r="E27" s="101">
        <f>'Parcijalni_cjeloviti ispit'!E28</f>
        <v>0</v>
      </c>
      <c r="F27" s="257" t="str">
        <f>'Parcijalni_cjeloviti ispit'!F28</f>
        <v>NE</v>
      </c>
      <c r="G27" s="101">
        <f>'Parcijalni_cjeloviti ispit'!G28</f>
        <v>0</v>
      </c>
      <c r="H27" s="257" t="str">
        <f>'Parcijalni_cjeloviti ispit'!H28</f>
        <v>NE</v>
      </c>
      <c r="I27" s="101">
        <f>'Parcijalni_cjeloviti ispit'!I28</f>
        <v>0</v>
      </c>
      <c r="J27" s="257" t="str">
        <f>'Parcijalni_cjeloviti ispit'!J28</f>
        <v>NE</v>
      </c>
      <c r="K27" s="101">
        <f>'Parcijalni_cjeloviti ispit'!K28</f>
        <v>0</v>
      </c>
      <c r="L27" s="257" t="str">
        <f>'Parcijalni_cjeloviti ispit'!L28</f>
        <v>NE</v>
      </c>
      <c r="M27" s="101">
        <f>'Parcijalni_cjeloviti ispit'!M28</f>
        <v>0</v>
      </c>
      <c r="N27" s="257" t="str">
        <f>'Parcijalni_cjeloviti ispit'!N28</f>
        <v>NE</v>
      </c>
      <c r="O27" s="101">
        <f>'Parcijalni_cjeloviti ispit'!O28</f>
        <v>0</v>
      </c>
      <c r="P27" s="257" t="str">
        <f>'Parcijalni_cjeloviti ispit'!P28</f>
        <v>NE</v>
      </c>
      <c r="Q27" s="101">
        <f>'Parcijalni_cjeloviti ispit'!Q28</f>
        <v>0</v>
      </c>
      <c r="R27" s="257" t="str">
        <f>'Parcijalni_cjeloviti ispit'!R28</f>
        <v>NE</v>
      </c>
      <c r="S27" s="235">
        <f>'Parcijalni_cjeloviti ispit'!S28</f>
        <v>0</v>
      </c>
      <c r="T27" s="235" t="str">
        <f>'Parcijalni_cjeloviti ispit'!T28</f>
        <v>NE</v>
      </c>
    </row>
    <row r="28" spans="1:20" ht="15.75" thickBot="1" x14ac:dyDescent="0.3">
      <c r="A28" s="260">
        <f>'Parcijalni_cjeloviti ispit'!A29</f>
        <v>0</v>
      </c>
      <c r="B28" s="291">
        <f>'Parcijalni_cjeloviti ispit'!B29</f>
        <v>0</v>
      </c>
      <c r="C28" s="260">
        <f>'Parcijalni_cjeloviti ispit'!C29</f>
        <v>0</v>
      </c>
      <c r="D28" s="102" t="str">
        <f>'Parcijalni_cjeloviti ispit'!D29</f>
        <v>P</v>
      </c>
      <c r="E28" s="103" t="str">
        <f>'Parcijalni_cjeloviti ispit'!E29</f>
        <v/>
      </c>
      <c r="F28" s="258">
        <f>'Parcijalni_cjeloviti ispit'!F29</f>
        <v>0</v>
      </c>
      <c r="G28" s="104" t="str">
        <f>'Parcijalni_cjeloviti ispit'!G29</f>
        <v/>
      </c>
      <c r="H28" s="258">
        <f>'Parcijalni_cjeloviti ispit'!H29</f>
        <v>0</v>
      </c>
      <c r="I28" s="104" t="str">
        <f>'Parcijalni_cjeloviti ispit'!I29</f>
        <v/>
      </c>
      <c r="J28" s="258">
        <f>'Parcijalni_cjeloviti ispit'!J29</f>
        <v>0</v>
      </c>
      <c r="K28" s="104" t="str">
        <f>'Parcijalni_cjeloviti ispit'!K29</f>
        <v/>
      </c>
      <c r="L28" s="258">
        <f>'Parcijalni_cjeloviti ispit'!L29</f>
        <v>0</v>
      </c>
      <c r="M28" s="104" t="str">
        <f>'Parcijalni_cjeloviti ispit'!M29</f>
        <v/>
      </c>
      <c r="N28" s="258">
        <f>'Parcijalni_cjeloviti ispit'!N29</f>
        <v>0</v>
      </c>
      <c r="O28" s="104" t="str">
        <f>'Parcijalni_cjeloviti ispit'!O29</f>
        <v/>
      </c>
      <c r="P28" s="258">
        <f>'Parcijalni_cjeloviti ispit'!P29</f>
        <v>0</v>
      </c>
      <c r="Q28" s="104" t="str">
        <f>'Parcijalni_cjeloviti ispit'!Q29</f>
        <v/>
      </c>
      <c r="R28" s="258">
        <f>'Parcijalni_cjeloviti ispit'!R29</f>
        <v>0</v>
      </c>
      <c r="S28" s="236">
        <f>'Parcijalni_cjeloviti ispit'!S29</f>
        <v>0</v>
      </c>
      <c r="T28" s="236">
        <f>'Parcijalni_cjeloviti ispit'!T29</f>
        <v>0</v>
      </c>
    </row>
    <row r="29" spans="1:20" x14ac:dyDescent="0.25">
      <c r="A29" s="259">
        <f>'Parcijalni_cjeloviti ispit'!A30</f>
        <v>12</v>
      </c>
      <c r="B29" s="290" t="str">
        <f>'Parcijalni_cjeloviti ispit'!B30</f>
        <v xml:space="preserve"> </v>
      </c>
      <c r="C29" s="259">
        <f>'Parcijalni_cjeloviti ispit'!C30</f>
        <v>0</v>
      </c>
      <c r="D29" s="100" t="str">
        <f>'Parcijalni_cjeloviti ispit'!D30</f>
        <v>B</v>
      </c>
      <c r="E29" s="101">
        <f>'Parcijalni_cjeloviti ispit'!E30</f>
        <v>0</v>
      </c>
      <c r="F29" s="257" t="str">
        <f>'Parcijalni_cjeloviti ispit'!F30</f>
        <v>NE</v>
      </c>
      <c r="G29" s="101">
        <f>'Parcijalni_cjeloviti ispit'!G30</f>
        <v>0</v>
      </c>
      <c r="H29" s="257" t="str">
        <f>'Parcijalni_cjeloviti ispit'!H30</f>
        <v>NE</v>
      </c>
      <c r="I29" s="101">
        <f>'Parcijalni_cjeloviti ispit'!I30</f>
        <v>0</v>
      </c>
      <c r="J29" s="257" t="str">
        <f>'Parcijalni_cjeloviti ispit'!J30</f>
        <v>NE</v>
      </c>
      <c r="K29" s="101">
        <f>'Parcijalni_cjeloviti ispit'!K30</f>
        <v>0</v>
      </c>
      <c r="L29" s="257" t="str">
        <f>'Parcijalni_cjeloviti ispit'!L30</f>
        <v>NE</v>
      </c>
      <c r="M29" s="101">
        <f>'Parcijalni_cjeloviti ispit'!M30</f>
        <v>0</v>
      </c>
      <c r="N29" s="257" t="str">
        <f>'Parcijalni_cjeloviti ispit'!N30</f>
        <v>NE</v>
      </c>
      <c r="O29" s="101">
        <f>'Parcijalni_cjeloviti ispit'!O30</f>
        <v>0</v>
      </c>
      <c r="P29" s="257" t="str">
        <f>'Parcijalni_cjeloviti ispit'!P30</f>
        <v>NE</v>
      </c>
      <c r="Q29" s="101">
        <f>'Parcijalni_cjeloviti ispit'!Q30</f>
        <v>0</v>
      </c>
      <c r="R29" s="257" t="str">
        <f>'Parcijalni_cjeloviti ispit'!R30</f>
        <v>NE</v>
      </c>
      <c r="S29" s="235">
        <f>'Parcijalni_cjeloviti ispit'!S30</f>
        <v>0</v>
      </c>
      <c r="T29" s="235" t="str">
        <f>'Parcijalni_cjeloviti ispit'!T30</f>
        <v>NE</v>
      </c>
    </row>
    <row r="30" spans="1:20" ht="15.75" thickBot="1" x14ac:dyDescent="0.3">
      <c r="A30" s="260">
        <f>'Parcijalni_cjeloviti ispit'!A31</f>
        <v>0</v>
      </c>
      <c r="B30" s="291">
        <f>'Parcijalni_cjeloviti ispit'!B31</f>
        <v>0</v>
      </c>
      <c r="C30" s="260">
        <f>'Parcijalni_cjeloviti ispit'!C31</f>
        <v>0</v>
      </c>
      <c r="D30" s="102" t="str">
        <f>'Parcijalni_cjeloviti ispit'!D31</f>
        <v>P</v>
      </c>
      <c r="E30" s="103" t="str">
        <f>'Parcijalni_cjeloviti ispit'!E31</f>
        <v/>
      </c>
      <c r="F30" s="258">
        <f>'Parcijalni_cjeloviti ispit'!F31</f>
        <v>0</v>
      </c>
      <c r="G30" s="104" t="str">
        <f>'Parcijalni_cjeloviti ispit'!G31</f>
        <v/>
      </c>
      <c r="H30" s="258">
        <f>'Parcijalni_cjeloviti ispit'!H31</f>
        <v>0</v>
      </c>
      <c r="I30" s="104" t="str">
        <f>'Parcijalni_cjeloviti ispit'!I31</f>
        <v/>
      </c>
      <c r="J30" s="258">
        <f>'Parcijalni_cjeloviti ispit'!J31</f>
        <v>0</v>
      </c>
      <c r="K30" s="104" t="str">
        <f>'Parcijalni_cjeloviti ispit'!K31</f>
        <v/>
      </c>
      <c r="L30" s="258">
        <f>'Parcijalni_cjeloviti ispit'!L31</f>
        <v>0</v>
      </c>
      <c r="M30" s="104" t="str">
        <f>'Parcijalni_cjeloviti ispit'!M31</f>
        <v/>
      </c>
      <c r="N30" s="258">
        <f>'Parcijalni_cjeloviti ispit'!N31</f>
        <v>0</v>
      </c>
      <c r="O30" s="104" t="str">
        <f>'Parcijalni_cjeloviti ispit'!O31</f>
        <v/>
      </c>
      <c r="P30" s="258">
        <f>'Parcijalni_cjeloviti ispit'!P31</f>
        <v>0</v>
      </c>
      <c r="Q30" s="104" t="str">
        <f>'Parcijalni_cjeloviti ispit'!Q31</f>
        <v/>
      </c>
      <c r="R30" s="258">
        <f>'Parcijalni_cjeloviti ispit'!R31</f>
        <v>0</v>
      </c>
      <c r="S30" s="236">
        <f>'Parcijalni_cjeloviti ispit'!S31</f>
        <v>0</v>
      </c>
      <c r="T30" s="236">
        <f>'Parcijalni_cjeloviti ispit'!T31</f>
        <v>0</v>
      </c>
    </row>
    <row r="31" spans="1:20" x14ac:dyDescent="0.25">
      <c r="A31" s="259">
        <f>'Parcijalni_cjeloviti ispit'!A32</f>
        <v>13</v>
      </c>
      <c r="B31" s="290" t="str">
        <f>'Parcijalni_cjeloviti ispit'!B32</f>
        <v xml:space="preserve"> </v>
      </c>
      <c r="C31" s="259">
        <f>'Parcijalni_cjeloviti ispit'!C32</f>
        <v>0</v>
      </c>
      <c r="D31" s="100" t="str">
        <f>'Parcijalni_cjeloviti ispit'!D32</f>
        <v>B</v>
      </c>
      <c r="E31" s="101">
        <f>'Parcijalni_cjeloviti ispit'!E32</f>
        <v>0</v>
      </c>
      <c r="F31" s="257" t="str">
        <f>'Parcijalni_cjeloviti ispit'!F32</f>
        <v>NE</v>
      </c>
      <c r="G31" s="101">
        <f>'Parcijalni_cjeloviti ispit'!G32</f>
        <v>0</v>
      </c>
      <c r="H31" s="257" t="str">
        <f>'Parcijalni_cjeloviti ispit'!H32</f>
        <v>NE</v>
      </c>
      <c r="I31" s="101">
        <f>'Parcijalni_cjeloviti ispit'!I32</f>
        <v>0</v>
      </c>
      <c r="J31" s="257" t="str">
        <f>'Parcijalni_cjeloviti ispit'!J32</f>
        <v>NE</v>
      </c>
      <c r="K31" s="101">
        <f>'Parcijalni_cjeloviti ispit'!K32</f>
        <v>0</v>
      </c>
      <c r="L31" s="257" t="str">
        <f>'Parcijalni_cjeloviti ispit'!L32</f>
        <v>NE</v>
      </c>
      <c r="M31" s="101">
        <f>'Parcijalni_cjeloviti ispit'!M32</f>
        <v>0</v>
      </c>
      <c r="N31" s="257" t="str">
        <f>'Parcijalni_cjeloviti ispit'!N32</f>
        <v>NE</v>
      </c>
      <c r="O31" s="101">
        <f>'Parcijalni_cjeloviti ispit'!O32</f>
        <v>0</v>
      </c>
      <c r="P31" s="257" t="str">
        <f>'Parcijalni_cjeloviti ispit'!P32</f>
        <v>NE</v>
      </c>
      <c r="Q31" s="101">
        <f>'Parcijalni_cjeloviti ispit'!Q32</f>
        <v>0</v>
      </c>
      <c r="R31" s="257" t="str">
        <f>'Parcijalni_cjeloviti ispit'!R32</f>
        <v>NE</v>
      </c>
      <c r="S31" s="235">
        <f>'Parcijalni_cjeloviti ispit'!S32</f>
        <v>0</v>
      </c>
      <c r="T31" s="235" t="str">
        <f>'Parcijalni_cjeloviti ispit'!T32</f>
        <v>NE</v>
      </c>
    </row>
    <row r="32" spans="1:20" ht="15.75" thickBot="1" x14ac:dyDescent="0.3">
      <c r="A32" s="260">
        <f>'Parcijalni_cjeloviti ispit'!A33</f>
        <v>0</v>
      </c>
      <c r="B32" s="291">
        <f>'Parcijalni_cjeloviti ispit'!B33</f>
        <v>0</v>
      </c>
      <c r="C32" s="260">
        <f>'Parcijalni_cjeloviti ispit'!C33</f>
        <v>0</v>
      </c>
      <c r="D32" s="102" t="str">
        <f>'Parcijalni_cjeloviti ispit'!D33</f>
        <v>P</v>
      </c>
      <c r="E32" s="103" t="str">
        <f>'Parcijalni_cjeloviti ispit'!E33</f>
        <v/>
      </c>
      <c r="F32" s="258">
        <f>'Parcijalni_cjeloviti ispit'!F33</f>
        <v>0</v>
      </c>
      <c r="G32" s="104" t="str">
        <f>'Parcijalni_cjeloviti ispit'!G33</f>
        <v/>
      </c>
      <c r="H32" s="258">
        <f>'Parcijalni_cjeloviti ispit'!H33</f>
        <v>0</v>
      </c>
      <c r="I32" s="104" t="str">
        <f>'Parcijalni_cjeloviti ispit'!I33</f>
        <v/>
      </c>
      <c r="J32" s="258">
        <f>'Parcijalni_cjeloviti ispit'!J33</f>
        <v>0</v>
      </c>
      <c r="K32" s="104" t="str">
        <f>'Parcijalni_cjeloviti ispit'!K33</f>
        <v/>
      </c>
      <c r="L32" s="258">
        <f>'Parcijalni_cjeloviti ispit'!L33</f>
        <v>0</v>
      </c>
      <c r="M32" s="104" t="str">
        <f>'Parcijalni_cjeloviti ispit'!M33</f>
        <v/>
      </c>
      <c r="N32" s="258">
        <f>'Parcijalni_cjeloviti ispit'!N33</f>
        <v>0</v>
      </c>
      <c r="O32" s="104" t="str">
        <f>'Parcijalni_cjeloviti ispit'!O33</f>
        <v/>
      </c>
      <c r="P32" s="258">
        <f>'Parcijalni_cjeloviti ispit'!P33</f>
        <v>0</v>
      </c>
      <c r="Q32" s="104" t="str">
        <f>'Parcijalni_cjeloviti ispit'!Q33</f>
        <v/>
      </c>
      <c r="R32" s="258">
        <f>'Parcijalni_cjeloviti ispit'!R33</f>
        <v>0</v>
      </c>
      <c r="S32" s="236">
        <f>'Parcijalni_cjeloviti ispit'!S33</f>
        <v>0</v>
      </c>
      <c r="T32" s="236">
        <f>'Parcijalni_cjeloviti ispit'!T33</f>
        <v>0</v>
      </c>
    </row>
    <row r="33" spans="1:20" x14ac:dyDescent="0.25">
      <c r="A33" s="259">
        <f>'Parcijalni_cjeloviti ispit'!A34</f>
        <v>14</v>
      </c>
      <c r="B33" s="290" t="str">
        <f>'Parcijalni_cjeloviti ispit'!B34</f>
        <v xml:space="preserve"> </v>
      </c>
      <c r="C33" s="259">
        <f>'Parcijalni_cjeloviti ispit'!C34</f>
        <v>0</v>
      </c>
      <c r="D33" s="100" t="str">
        <f>'Parcijalni_cjeloviti ispit'!D34</f>
        <v>B</v>
      </c>
      <c r="E33" s="101">
        <f>'Parcijalni_cjeloviti ispit'!E34</f>
        <v>0</v>
      </c>
      <c r="F33" s="257" t="str">
        <f>'Parcijalni_cjeloviti ispit'!F34</f>
        <v>NE</v>
      </c>
      <c r="G33" s="101">
        <f>'Parcijalni_cjeloviti ispit'!G34</f>
        <v>0</v>
      </c>
      <c r="H33" s="257" t="str">
        <f>'Parcijalni_cjeloviti ispit'!H34</f>
        <v>NE</v>
      </c>
      <c r="I33" s="101">
        <f>'Parcijalni_cjeloviti ispit'!I34</f>
        <v>0</v>
      </c>
      <c r="J33" s="257" t="str">
        <f>'Parcijalni_cjeloviti ispit'!J34</f>
        <v>NE</v>
      </c>
      <c r="K33" s="101">
        <f>'Parcijalni_cjeloviti ispit'!K34</f>
        <v>0</v>
      </c>
      <c r="L33" s="257" t="str">
        <f>'Parcijalni_cjeloviti ispit'!L34</f>
        <v>NE</v>
      </c>
      <c r="M33" s="101">
        <f>'Parcijalni_cjeloviti ispit'!M34</f>
        <v>0</v>
      </c>
      <c r="N33" s="257" t="str">
        <f>'Parcijalni_cjeloviti ispit'!N34</f>
        <v>NE</v>
      </c>
      <c r="O33" s="101">
        <f>'Parcijalni_cjeloviti ispit'!O34</f>
        <v>0</v>
      </c>
      <c r="P33" s="257" t="str">
        <f>'Parcijalni_cjeloviti ispit'!P34</f>
        <v>NE</v>
      </c>
      <c r="Q33" s="101">
        <f>'Parcijalni_cjeloviti ispit'!Q34</f>
        <v>0</v>
      </c>
      <c r="R33" s="257" t="str">
        <f>'Parcijalni_cjeloviti ispit'!R34</f>
        <v>NE</v>
      </c>
      <c r="S33" s="235">
        <f>'Parcijalni_cjeloviti ispit'!S34</f>
        <v>0</v>
      </c>
      <c r="T33" s="235" t="str">
        <f>'Parcijalni_cjeloviti ispit'!T34</f>
        <v>NE</v>
      </c>
    </row>
    <row r="34" spans="1:20" ht="15.75" thickBot="1" x14ac:dyDescent="0.3">
      <c r="A34" s="260">
        <f>'Parcijalni_cjeloviti ispit'!A35</f>
        <v>0</v>
      </c>
      <c r="B34" s="291">
        <f>'Parcijalni_cjeloviti ispit'!B35</f>
        <v>0</v>
      </c>
      <c r="C34" s="260">
        <f>'Parcijalni_cjeloviti ispit'!C35</f>
        <v>0</v>
      </c>
      <c r="D34" s="102" t="str">
        <f>'Parcijalni_cjeloviti ispit'!D35</f>
        <v>P</v>
      </c>
      <c r="E34" s="103" t="str">
        <f>'Parcijalni_cjeloviti ispit'!E35</f>
        <v/>
      </c>
      <c r="F34" s="258">
        <f>'Parcijalni_cjeloviti ispit'!F35</f>
        <v>0</v>
      </c>
      <c r="G34" s="104" t="str">
        <f>'Parcijalni_cjeloviti ispit'!G35</f>
        <v/>
      </c>
      <c r="H34" s="258">
        <f>'Parcijalni_cjeloviti ispit'!H35</f>
        <v>0</v>
      </c>
      <c r="I34" s="104" t="str">
        <f>'Parcijalni_cjeloviti ispit'!I35</f>
        <v/>
      </c>
      <c r="J34" s="258">
        <f>'Parcijalni_cjeloviti ispit'!J35</f>
        <v>0</v>
      </c>
      <c r="K34" s="104" t="str">
        <f>'Parcijalni_cjeloviti ispit'!K35</f>
        <v/>
      </c>
      <c r="L34" s="258">
        <f>'Parcijalni_cjeloviti ispit'!L35</f>
        <v>0</v>
      </c>
      <c r="M34" s="104" t="str">
        <f>'Parcijalni_cjeloviti ispit'!M35</f>
        <v/>
      </c>
      <c r="N34" s="258">
        <f>'Parcijalni_cjeloviti ispit'!N35</f>
        <v>0</v>
      </c>
      <c r="O34" s="104" t="str">
        <f>'Parcijalni_cjeloviti ispit'!O35</f>
        <v/>
      </c>
      <c r="P34" s="258">
        <f>'Parcijalni_cjeloviti ispit'!P35</f>
        <v>0</v>
      </c>
      <c r="Q34" s="104" t="str">
        <f>'Parcijalni_cjeloviti ispit'!Q35</f>
        <v/>
      </c>
      <c r="R34" s="258">
        <f>'Parcijalni_cjeloviti ispit'!R35</f>
        <v>0</v>
      </c>
      <c r="S34" s="236">
        <f>'Parcijalni_cjeloviti ispit'!S35</f>
        <v>0</v>
      </c>
      <c r="T34" s="236">
        <f>'Parcijalni_cjeloviti ispit'!T35</f>
        <v>0</v>
      </c>
    </row>
    <row r="35" spans="1:20" x14ac:dyDescent="0.25">
      <c r="A35" s="259">
        <f>'Parcijalni_cjeloviti ispit'!A36</f>
        <v>15</v>
      </c>
      <c r="B35" s="290" t="str">
        <f>'Parcijalni_cjeloviti ispit'!B36</f>
        <v xml:space="preserve"> </v>
      </c>
      <c r="C35" s="259">
        <f>'Parcijalni_cjeloviti ispit'!C36</f>
        <v>0</v>
      </c>
      <c r="D35" s="100" t="str">
        <f>'Parcijalni_cjeloviti ispit'!D36</f>
        <v>B</v>
      </c>
      <c r="E35" s="101">
        <f>'Parcijalni_cjeloviti ispit'!E36</f>
        <v>0</v>
      </c>
      <c r="F35" s="257" t="str">
        <f>'Parcijalni_cjeloviti ispit'!F36</f>
        <v>NE</v>
      </c>
      <c r="G35" s="101">
        <f>'Parcijalni_cjeloviti ispit'!G36</f>
        <v>0</v>
      </c>
      <c r="H35" s="257" t="str">
        <f>'Parcijalni_cjeloviti ispit'!H36</f>
        <v>NE</v>
      </c>
      <c r="I35" s="101">
        <f>'Parcijalni_cjeloviti ispit'!I36</f>
        <v>0</v>
      </c>
      <c r="J35" s="257" t="str">
        <f>'Parcijalni_cjeloviti ispit'!J36</f>
        <v>NE</v>
      </c>
      <c r="K35" s="101">
        <f>'Parcijalni_cjeloviti ispit'!K36</f>
        <v>0</v>
      </c>
      <c r="L35" s="257" t="str">
        <f>'Parcijalni_cjeloviti ispit'!L36</f>
        <v>NE</v>
      </c>
      <c r="M35" s="101">
        <f>'Parcijalni_cjeloviti ispit'!M36</f>
        <v>0</v>
      </c>
      <c r="N35" s="257" t="str">
        <f>'Parcijalni_cjeloviti ispit'!N36</f>
        <v>NE</v>
      </c>
      <c r="O35" s="101">
        <f>'Parcijalni_cjeloviti ispit'!O36</f>
        <v>0</v>
      </c>
      <c r="P35" s="257" t="str">
        <f>'Parcijalni_cjeloviti ispit'!P36</f>
        <v>NE</v>
      </c>
      <c r="Q35" s="101">
        <f>'Parcijalni_cjeloviti ispit'!Q36</f>
        <v>0</v>
      </c>
      <c r="R35" s="257" t="str">
        <f>'Parcijalni_cjeloviti ispit'!R36</f>
        <v>NE</v>
      </c>
      <c r="S35" s="235">
        <f>'Parcijalni_cjeloviti ispit'!S36</f>
        <v>0</v>
      </c>
      <c r="T35" s="235" t="str">
        <f>'Parcijalni_cjeloviti ispit'!T36</f>
        <v>NE</v>
      </c>
    </row>
    <row r="36" spans="1:20" ht="15.75" thickBot="1" x14ac:dyDescent="0.3">
      <c r="A36" s="260">
        <f>'Parcijalni_cjeloviti ispit'!A37</f>
        <v>0</v>
      </c>
      <c r="B36" s="291">
        <f>'Parcijalni_cjeloviti ispit'!B37</f>
        <v>0</v>
      </c>
      <c r="C36" s="260">
        <f>'Parcijalni_cjeloviti ispit'!C37</f>
        <v>0</v>
      </c>
      <c r="D36" s="102" t="str">
        <f>'Parcijalni_cjeloviti ispit'!D37</f>
        <v>P</v>
      </c>
      <c r="E36" s="103" t="str">
        <f>'Parcijalni_cjeloviti ispit'!E37</f>
        <v/>
      </c>
      <c r="F36" s="258">
        <f>'Parcijalni_cjeloviti ispit'!F37</f>
        <v>0</v>
      </c>
      <c r="G36" s="104" t="str">
        <f>'Parcijalni_cjeloviti ispit'!G37</f>
        <v/>
      </c>
      <c r="H36" s="258">
        <f>'Parcijalni_cjeloviti ispit'!H37</f>
        <v>0</v>
      </c>
      <c r="I36" s="104" t="str">
        <f>'Parcijalni_cjeloviti ispit'!I37</f>
        <v/>
      </c>
      <c r="J36" s="258">
        <f>'Parcijalni_cjeloviti ispit'!J37</f>
        <v>0</v>
      </c>
      <c r="K36" s="104" t="str">
        <f>'Parcijalni_cjeloviti ispit'!K37</f>
        <v/>
      </c>
      <c r="L36" s="258">
        <f>'Parcijalni_cjeloviti ispit'!L37</f>
        <v>0</v>
      </c>
      <c r="M36" s="104" t="str">
        <f>'Parcijalni_cjeloviti ispit'!M37</f>
        <v/>
      </c>
      <c r="N36" s="258">
        <f>'Parcijalni_cjeloviti ispit'!N37</f>
        <v>0</v>
      </c>
      <c r="O36" s="104" t="str">
        <f>'Parcijalni_cjeloviti ispit'!O37</f>
        <v/>
      </c>
      <c r="P36" s="258">
        <f>'Parcijalni_cjeloviti ispit'!P37</f>
        <v>0</v>
      </c>
      <c r="Q36" s="104" t="str">
        <f>'Parcijalni_cjeloviti ispit'!Q37</f>
        <v/>
      </c>
      <c r="R36" s="258">
        <f>'Parcijalni_cjeloviti ispit'!R37</f>
        <v>0</v>
      </c>
      <c r="S36" s="236">
        <f>'Parcijalni_cjeloviti ispit'!S37</f>
        <v>0</v>
      </c>
      <c r="T36" s="236">
        <f>'Parcijalni_cjeloviti ispit'!T37</f>
        <v>0</v>
      </c>
    </row>
    <row r="37" spans="1:20" x14ac:dyDescent="0.25">
      <c r="A37" s="259">
        <f>'Parcijalni_cjeloviti ispit'!A38</f>
        <v>16</v>
      </c>
      <c r="B37" s="290" t="str">
        <f>'Parcijalni_cjeloviti ispit'!B38</f>
        <v xml:space="preserve"> </v>
      </c>
      <c r="C37" s="259">
        <f>'Parcijalni_cjeloviti ispit'!C38</f>
        <v>0</v>
      </c>
      <c r="D37" s="100" t="str">
        <f>'Parcijalni_cjeloviti ispit'!D38</f>
        <v>B</v>
      </c>
      <c r="E37" s="101">
        <f>'Parcijalni_cjeloviti ispit'!E38</f>
        <v>0</v>
      </c>
      <c r="F37" s="257" t="str">
        <f>'Parcijalni_cjeloviti ispit'!F38</f>
        <v>NE</v>
      </c>
      <c r="G37" s="101">
        <f>'Parcijalni_cjeloviti ispit'!G38</f>
        <v>0</v>
      </c>
      <c r="H37" s="257" t="str">
        <f>'Parcijalni_cjeloviti ispit'!H38</f>
        <v>NE</v>
      </c>
      <c r="I37" s="101">
        <f>'Parcijalni_cjeloviti ispit'!I38</f>
        <v>0</v>
      </c>
      <c r="J37" s="257" t="str">
        <f>'Parcijalni_cjeloviti ispit'!J38</f>
        <v>NE</v>
      </c>
      <c r="K37" s="101">
        <f>'Parcijalni_cjeloviti ispit'!K38</f>
        <v>0</v>
      </c>
      <c r="L37" s="257" t="str">
        <f>'Parcijalni_cjeloviti ispit'!L38</f>
        <v>NE</v>
      </c>
      <c r="M37" s="101">
        <f>'Parcijalni_cjeloviti ispit'!M38</f>
        <v>0</v>
      </c>
      <c r="N37" s="257" t="str">
        <f>'Parcijalni_cjeloviti ispit'!N38</f>
        <v>NE</v>
      </c>
      <c r="O37" s="101">
        <f>'Parcijalni_cjeloviti ispit'!O38</f>
        <v>0</v>
      </c>
      <c r="P37" s="257" t="str">
        <f>'Parcijalni_cjeloviti ispit'!P38</f>
        <v>NE</v>
      </c>
      <c r="Q37" s="101">
        <f>'Parcijalni_cjeloviti ispit'!Q38</f>
        <v>0</v>
      </c>
      <c r="R37" s="257" t="str">
        <f>'Parcijalni_cjeloviti ispit'!R38</f>
        <v>NE</v>
      </c>
      <c r="S37" s="235">
        <f>'Parcijalni_cjeloviti ispit'!S38</f>
        <v>0</v>
      </c>
      <c r="T37" s="235" t="str">
        <f>'Parcijalni_cjeloviti ispit'!T38</f>
        <v>NE</v>
      </c>
    </row>
    <row r="38" spans="1:20" ht="15.75" thickBot="1" x14ac:dyDescent="0.3">
      <c r="A38" s="260">
        <f>'Parcijalni_cjeloviti ispit'!A39</f>
        <v>0</v>
      </c>
      <c r="B38" s="291">
        <f>'Parcijalni_cjeloviti ispit'!B39</f>
        <v>0</v>
      </c>
      <c r="C38" s="260">
        <f>'Parcijalni_cjeloviti ispit'!C39</f>
        <v>0</v>
      </c>
      <c r="D38" s="102" t="str">
        <f>'Parcijalni_cjeloviti ispit'!D39</f>
        <v>P</v>
      </c>
      <c r="E38" s="103" t="str">
        <f>'Parcijalni_cjeloviti ispit'!E39</f>
        <v/>
      </c>
      <c r="F38" s="258">
        <f>'Parcijalni_cjeloviti ispit'!F39</f>
        <v>0</v>
      </c>
      <c r="G38" s="104" t="str">
        <f>'Parcijalni_cjeloviti ispit'!G39</f>
        <v/>
      </c>
      <c r="H38" s="258">
        <f>'Parcijalni_cjeloviti ispit'!H39</f>
        <v>0</v>
      </c>
      <c r="I38" s="104" t="str">
        <f>'Parcijalni_cjeloviti ispit'!I39</f>
        <v/>
      </c>
      <c r="J38" s="258">
        <f>'Parcijalni_cjeloviti ispit'!J39</f>
        <v>0</v>
      </c>
      <c r="K38" s="104" t="str">
        <f>'Parcijalni_cjeloviti ispit'!K39</f>
        <v/>
      </c>
      <c r="L38" s="258">
        <f>'Parcijalni_cjeloviti ispit'!L39</f>
        <v>0</v>
      </c>
      <c r="M38" s="104" t="str">
        <f>'Parcijalni_cjeloviti ispit'!M39</f>
        <v/>
      </c>
      <c r="N38" s="258">
        <f>'Parcijalni_cjeloviti ispit'!N39</f>
        <v>0</v>
      </c>
      <c r="O38" s="104" t="str">
        <f>'Parcijalni_cjeloviti ispit'!O39</f>
        <v/>
      </c>
      <c r="P38" s="258">
        <f>'Parcijalni_cjeloviti ispit'!P39</f>
        <v>0</v>
      </c>
      <c r="Q38" s="104" t="str">
        <f>'Parcijalni_cjeloviti ispit'!Q39</f>
        <v/>
      </c>
      <c r="R38" s="258">
        <f>'Parcijalni_cjeloviti ispit'!R39</f>
        <v>0</v>
      </c>
      <c r="S38" s="236">
        <f>'Parcijalni_cjeloviti ispit'!S39</f>
        <v>0</v>
      </c>
      <c r="T38" s="236">
        <f>'Parcijalni_cjeloviti ispit'!T39</f>
        <v>0</v>
      </c>
    </row>
    <row r="39" spans="1:20" x14ac:dyDescent="0.25">
      <c r="A39" s="259">
        <f>'Parcijalni_cjeloviti ispit'!A40</f>
        <v>17</v>
      </c>
      <c r="B39" s="290" t="str">
        <f>'Parcijalni_cjeloviti ispit'!B40</f>
        <v xml:space="preserve"> </v>
      </c>
      <c r="C39" s="259">
        <f>'Parcijalni_cjeloviti ispit'!C40</f>
        <v>0</v>
      </c>
      <c r="D39" s="100" t="str">
        <f>'Parcijalni_cjeloviti ispit'!D40</f>
        <v>B</v>
      </c>
      <c r="E39" s="101">
        <f>'Parcijalni_cjeloviti ispit'!E40</f>
        <v>0</v>
      </c>
      <c r="F39" s="257" t="str">
        <f>'Parcijalni_cjeloviti ispit'!F40</f>
        <v>NE</v>
      </c>
      <c r="G39" s="101">
        <f>'Parcijalni_cjeloviti ispit'!G40</f>
        <v>0</v>
      </c>
      <c r="H39" s="257" t="str">
        <f>'Parcijalni_cjeloviti ispit'!H40</f>
        <v>NE</v>
      </c>
      <c r="I39" s="101">
        <f>'Parcijalni_cjeloviti ispit'!I40</f>
        <v>0</v>
      </c>
      <c r="J39" s="257" t="str">
        <f>'Parcijalni_cjeloviti ispit'!J40</f>
        <v>NE</v>
      </c>
      <c r="K39" s="101">
        <f>'Parcijalni_cjeloviti ispit'!K40</f>
        <v>0</v>
      </c>
      <c r="L39" s="257" t="str">
        <f>'Parcijalni_cjeloviti ispit'!L40</f>
        <v>NE</v>
      </c>
      <c r="M39" s="101">
        <f>'Parcijalni_cjeloviti ispit'!M40</f>
        <v>0</v>
      </c>
      <c r="N39" s="257" t="str">
        <f>'Parcijalni_cjeloviti ispit'!N40</f>
        <v>NE</v>
      </c>
      <c r="O39" s="101">
        <f>'Parcijalni_cjeloviti ispit'!O40</f>
        <v>0</v>
      </c>
      <c r="P39" s="257" t="str">
        <f>'Parcijalni_cjeloviti ispit'!P40</f>
        <v>NE</v>
      </c>
      <c r="Q39" s="101">
        <f>'Parcijalni_cjeloviti ispit'!Q40</f>
        <v>0</v>
      </c>
      <c r="R39" s="257" t="str">
        <f>'Parcijalni_cjeloviti ispit'!R40</f>
        <v>NE</v>
      </c>
      <c r="S39" s="235">
        <f>'Parcijalni_cjeloviti ispit'!S40</f>
        <v>0</v>
      </c>
      <c r="T39" s="235" t="str">
        <f>'Parcijalni_cjeloviti ispit'!T40</f>
        <v>NE</v>
      </c>
    </row>
    <row r="40" spans="1:20" ht="15.75" thickBot="1" x14ac:dyDescent="0.3">
      <c r="A40" s="260">
        <f>'Parcijalni_cjeloviti ispit'!A41</f>
        <v>0</v>
      </c>
      <c r="B40" s="291">
        <f>'Parcijalni_cjeloviti ispit'!B41</f>
        <v>0</v>
      </c>
      <c r="C40" s="260">
        <f>'Parcijalni_cjeloviti ispit'!C41</f>
        <v>0</v>
      </c>
      <c r="D40" s="102" t="str">
        <f>'Parcijalni_cjeloviti ispit'!D41</f>
        <v>P</v>
      </c>
      <c r="E40" s="103" t="str">
        <f>'Parcijalni_cjeloviti ispit'!E41</f>
        <v/>
      </c>
      <c r="F40" s="258">
        <f>'Parcijalni_cjeloviti ispit'!F41</f>
        <v>0</v>
      </c>
      <c r="G40" s="104" t="str">
        <f>'Parcijalni_cjeloviti ispit'!G41</f>
        <v/>
      </c>
      <c r="H40" s="258">
        <f>'Parcijalni_cjeloviti ispit'!H41</f>
        <v>0</v>
      </c>
      <c r="I40" s="104" t="str">
        <f>'Parcijalni_cjeloviti ispit'!I41</f>
        <v/>
      </c>
      <c r="J40" s="258">
        <f>'Parcijalni_cjeloviti ispit'!J41</f>
        <v>0</v>
      </c>
      <c r="K40" s="104" t="str">
        <f>'Parcijalni_cjeloviti ispit'!K41</f>
        <v/>
      </c>
      <c r="L40" s="258">
        <f>'Parcijalni_cjeloviti ispit'!L41</f>
        <v>0</v>
      </c>
      <c r="M40" s="104" t="str">
        <f>'Parcijalni_cjeloviti ispit'!M41</f>
        <v/>
      </c>
      <c r="N40" s="258">
        <f>'Parcijalni_cjeloviti ispit'!N41</f>
        <v>0</v>
      </c>
      <c r="O40" s="104" t="str">
        <f>'Parcijalni_cjeloviti ispit'!O41</f>
        <v/>
      </c>
      <c r="P40" s="258">
        <f>'Parcijalni_cjeloviti ispit'!P41</f>
        <v>0</v>
      </c>
      <c r="Q40" s="104" t="str">
        <f>'Parcijalni_cjeloviti ispit'!Q41</f>
        <v/>
      </c>
      <c r="R40" s="258">
        <f>'Parcijalni_cjeloviti ispit'!R41</f>
        <v>0</v>
      </c>
      <c r="S40" s="236">
        <f>'Parcijalni_cjeloviti ispit'!S41</f>
        <v>0</v>
      </c>
      <c r="T40" s="236">
        <f>'Parcijalni_cjeloviti ispit'!T41</f>
        <v>0</v>
      </c>
    </row>
    <row r="41" spans="1:20" x14ac:dyDescent="0.25">
      <c r="A41" s="259">
        <f>'Parcijalni_cjeloviti ispit'!A42</f>
        <v>18</v>
      </c>
      <c r="B41" s="290" t="str">
        <f>'Parcijalni_cjeloviti ispit'!B42</f>
        <v xml:space="preserve"> </v>
      </c>
      <c r="C41" s="259">
        <f>'Parcijalni_cjeloviti ispit'!C42</f>
        <v>0</v>
      </c>
      <c r="D41" s="100" t="str">
        <f>'Parcijalni_cjeloviti ispit'!D42</f>
        <v>B</v>
      </c>
      <c r="E41" s="101">
        <f>'Parcijalni_cjeloviti ispit'!E42</f>
        <v>0</v>
      </c>
      <c r="F41" s="257" t="str">
        <f>'Parcijalni_cjeloviti ispit'!F42</f>
        <v>NE</v>
      </c>
      <c r="G41" s="101">
        <f>'Parcijalni_cjeloviti ispit'!G42</f>
        <v>0</v>
      </c>
      <c r="H41" s="257" t="str">
        <f>'Parcijalni_cjeloviti ispit'!H42</f>
        <v>NE</v>
      </c>
      <c r="I41" s="101">
        <f>'Parcijalni_cjeloviti ispit'!I42</f>
        <v>0</v>
      </c>
      <c r="J41" s="257" t="str">
        <f>'Parcijalni_cjeloviti ispit'!J42</f>
        <v>NE</v>
      </c>
      <c r="K41" s="101">
        <f>'Parcijalni_cjeloviti ispit'!K42</f>
        <v>0</v>
      </c>
      <c r="L41" s="257" t="str">
        <f>'Parcijalni_cjeloviti ispit'!L42</f>
        <v>NE</v>
      </c>
      <c r="M41" s="101">
        <f>'Parcijalni_cjeloviti ispit'!M42</f>
        <v>0</v>
      </c>
      <c r="N41" s="257" t="str">
        <f>'Parcijalni_cjeloviti ispit'!N42</f>
        <v>NE</v>
      </c>
      <c r="O41" s="101">
        <f>'Parcijalni_cjeloviti ispit'!O42</f>
        <v>0</v>
      </c>
      <c r="P41" s="257" t="str">
        <f>'Parcijalni_cjeloviti ispit'!P42</f>
        <v>NE</v>
      </c>
      <c r="Q41" s="101">
        <f>'Parcijalni_cjeloviti ispit'!Q42</f>
        <v>0</v>
      </c>
      <c r="R41" s="257" t="str">
        <f>'Parcijalni_cjeloviti ispit'!R42</f>
        <v>NE</v>
      </c>
      <c r="S41" s="235">
        <f>'Parcijalni_cjeloviti ispit'!S42</f>
        <v>0</v>
      </c>
      <c r="T41" s="235" t="str">
        <f>'Parcijalni_cjeloviti ispit'!T42</f>
        <v>NE</v>
      </c>
    </row>
    <row r="42" spans="1:20" ht="15.75" thickBot="1" x14ac:dyDescent="0.3">
      <c r="A42" s="260">
        <f>'Parcijalni_cjeloviti ispit'!A43</f>
        <v>0</v>
      </c>
      <c r="B42" s="291">
        <f>'Parcijalni_cjeloviti ispit'!B43</f>
        <v>0</v>
      </c>
      <c r="C42" s="260">
        <f>'Parcijalni_cjeloviti ispit'!C43</f>
        <v>0</v>
      </c>
      <c r="D42" s="102" t="str">
        <f>'Parcijalni_cjeloviti ispit'!D43</f>
        <v>P</v>
      </c>
      <c r="E42" s="103" t="str">
        <f>'Parcijalni_cjeloviti ispit'!E43</f>
        <v/>
      </c>
      <c r="F42" s="258">
        <f>'Parcijalni_cjeloviti ispit'!F43</f>
        <v>0</v>
      </c>
      <c r="G42" s="104" t="str">
        <f>'Parcijalni_cjeloviti ispit'!G43</f>
        <v/>
      </c>
      <c r="H42" s="258">
        <f>'Parcijalni_cjeloviti ispit'!H43</f>
        <v>0</v>
      </c>
      <c r="I42" s="104" t="str">
        <f>'Parcijalni_cjeloviti ispit'!I43</f>
        <v/>
      </c>
      <c r="J42" s="258">
        <f>'Parcijalni_cjeloviti ispit'!J43</f>
        <v>0</v>
      </c>
      <c r="K42" s="104" t="str">
        <f>'Parcijalni_cjeloviti ispit'!K43</f>
        <v/>
      </c>
      <c r="L42" s="258">
        <f>'Parcijalni_cjeloviti ispit'!L43</f>
        <v>0</v>
      </c>
      <c r="M42" s="104" t="str">
        <f>'Parcijalni_cjeloviti ispit'!M43</f>
        <v/>
      </c>
      <c r="N42" s="258">
        <f>'Parcijalni_cjeloviti ispit'!N43</f>
        <v>0</v>
      </c>
      <c r="O42" s="104" t="str">
        <f>'Parcijalni_cjeloviti ispit'!O43</f>
        <v/>
      </c>
      <c r="P42" s="258">
        <f>'Parcijalni_cjeloviti ispit'!P43</f>
        <v>0</v>
      </c>
      <c r="Q42" s="104" t="str">
        <f>'Parcijalni_cjeloviti ispit'!Q43</f>
        <v/>
      </c>
      <c r="R42" s="258">
        <f>'Parcijalni_cjeloviti ispit'!R43</f>
        <v>0</v>
      </c>
      <c r="S42" s="236">
        <f>'Parcijalni_cjeloviti ispit'!S43</f>
        <v>0</v>
      </c>
      <c r="T42" s="236">
        <f>'Parcijalni_cjeloviti ispit'!T43</f>
        <v>0</v>
      </c>
    </row>
    <row r="43" spans="1:20" x14ac:dyDescent="0.25">
      <c r="A43" s="259">
        <f>'Parcijalni_cjeloviti ispit'!A44</f>
        <v>19</v>
      </c>
      <c r="B43" s="290" t="str">
        <f>'Parcijalni_cjeloviti ispit'!B44</f>
        <v xml:space="preserve"> </v>
      </c>
      <c r="C43" s="259">
        <f>'Parcijalni_cjeloviti ispit'!C44</f>
        <v>0</v>
      </c>
      <c r="D43" s="100" t="str">
        <f>'Parcijalni_cjeloviti ispit'!D44</f>
        <v>B</v>
      </c>
      <c r="E43" s="101">
        <f>'Parcijalni_cjeloviti ispit'!E44</f>
        <v>0</v>
      </c>
      <c r="F43" s="257" t="str">
        <f>'Parcijalni_cjeloviti ispit'!F44</f>
        <v>NE</v>
      </c>
      <c r="G43" s="101">
        <f>'Parcijalni_cjeloviti ispit'!G44</f>
        <v>0</v>
      </c>
      <c r="H43" s="257" t="str">
        <f>'Parcijalni_cjeloviti ispit'!H44</f>
        <v>NE</v>
      </c>
      <c r="I43" s="101">
        <f>'Parcijalni_cjeloviti ispit'!I44</f>
        <v>0</v>
      </c>
      <c r="J43" s="257" t="str">
        <f>'Parcijalni_cjeloviti ispit'!J44</f>
        <v>NE</v>
      </c>
      <c r="K43" s="101">
        <f>'Parcijalni_cjeloviti ispit'!K44</f>
        <v>0</v>
      </c>
      <c r="L43" s="257" t="str">
        <f>'Parcijalni_cjeloviti ispit'!L44</f>
        <v>NE</v>
      </c>
      <c r="M43" s="101">
        <f>'Parcijalni_cjeloviti ispit'!M44</f>
        <v>0</v>
      </c>
      <c r="N43" s="257" t="str">
        <f>'Parcijalni_cjeloviti ispit'!N44</f>
        <v>NE</v>
      </c>
      <c r="O43" s="101">
        <f>'Parcijalni_cjeloviti ispit'!O44</f>
        <v>0</v>
      </c>
      <c r="P43" s="257" t="str">
        <f>'Parcijalni_cjeloviti ispit'!P44</f>
        <v>NE</v>
      </c>
      <c r="Q43" s="101">
        <f>'Parcijalni_cjeloviti ispit'!Q44</f>
        <v>0</v>
      </c>
      <c r="R43" s="257" t="str">
        <f>'Parcijalni_cjeloviti ispit'!R44</f>
        <v>NE</v>
      </c>
      <c r="S43" s="235">
        <f>'Parcijalni_cjeloviti ispit'!S44</f>
        <v>0</v>
      </c>
      <c r="T43" s="235" t="str">
        <f>'Parcijalni_cjeloviti ispit'!T44</f>
        <v>NE</v>
      </c>
    </row>
    <row r="44" spans="1:20" ht="15.75" thickBot="1" x14ac:dyDescent="0.3">
      <c r="A44" s="260">
        <f>'Parcijalni_cjeloviti ispit'!A45</f>
        <v>0</v>
      </c>
      <c r="B44" s="291">
        <f>'Parcijalni_cjeloviti ispit'!B45</f>
        <v>0</v>
      </c>
      <c r="C44" s="260">
        <f>'Parcijalni_cjeloviti ispit'!C45</f>
        <v>0</v>
      </c>
      <c r="D44" s="102" t="str">
        <f>'Parcijalni_cjeloviti ispit'!D45</f>
        <v>P</v>
      </c>
      <c r="E44" s="103" t="str">
        <f>'Parcijalni_cjeloviti ispit'!E45</f>
        <v/>
      </c>
      <c r="F44" s="258">
        <f>'Parcijalni_cjeloviti ispit'!F45</f>
        <v>0</v>
      </c>
      <c r="G44" s="104" t="str">
        <f>'Parcijalni_cjeloviti ispit'!G45</f>
        <v/>
      </c>
      <c r="H44" s="258">
        <f>'Parcijalni_cjeloviti ispit'!H45</f>
        <v>0</v>
      </c>
      <c r="I44" s="104" t="str">
        <f>'Parcijalni_cjeloviti ispit'!I45</f>
        <v/>
      </c>
      <c r="J44" s="258">
        <f>'Parcijalni_cjeloviti ispit'!J45</f>
        <v>0</v>
      </c>
      <c r="K44" s="104" t="str">
        <f>'Parcijalni_cjeloviti ispit'!K45</f>
        <v/>
      </c>
      <c r="L44" s="258">
        <f>'Parcijalni_cjeloviti ispit'!L45</f>
        <v>0</v>
      </c>
      <c r="M44" s="104" t="str">
        <f>'Parcijalni_cjeloviti ispit'!M45</f>
        <v/>
      </c>
      <c r="N44" s="258">
        <f>'Parcijalni_cjeloviti ispit'!N45</f>
        <v>0</v>
      </c>
      <c r="O44" s="104" t="str">
        <f>'Parcijalni_cjeloviti ispit'!O45</f>
        <v/>
      </c>
      <c r="P44" s="258">
        <f>'Parcijalni_cjeloviti ispit'!P45</f>
        <v>0</v>
      </c>
      <c r="Q44" s="104" t="str">
        <f>'Parcijalni_cjeloviti ispit'!Q45</f>
        <v/>
      </c>
      <c r="R44" s="258">
        <f>'Parcijalni_cjeloviti ispit'!R45</f>
        <v>0</v>
      </c>
      <c r="S44" s="236">
        <f>'Parcijalni_cjeloviti ispit'!S45</f>
        <v>0</v>
      </c>
      <c r="T44" s="236">
        <f>'Parcijalni_cjeloviti ispit'!T45</f>
        <v>0</v>
      </c>
    </row>
    <row r="45" spans="1:20" x14ac:dyDescent="0.25">
      <c r="A45" s="259">
        <f>'Parcijalni_cjeloviti ispit'!A46</f>
        <v>20</v>
      </c>
      <c r="B45" s="290" t="str">
        <f>'Parcijalni_cjeloviti ispit'!B46</f>
        <v xml:space="preserve"> </v>
      </c>
      <c r="C45" s="259">
        <f>'Parcijalni_cjeloviti ispit'!C46</f>
        <v>0</v>
      </c>
      <c r="D45" s="100" t="str">
        <f>'Parcijalni_cjeloviti ispit'!D46</f>
        <v>B</v>
      </c>
      <c r="E45" s="101">
        <f>'Parcijalni_cjeloviti ispit'!E46</f>
        <v>0</v>
      </c>
      <c r="F45" s="257" t="str">
        <f>'Parcijalni_cjeloviti ispit'!F46</f>
        <v>NE</v>
      </c>
      <c r="G45" s="101">
        <f>'Parcijalni_cjeloviti ispit'!G46</f>
        <v>0</v>
      </c>
      <c r="H45" s="257" t="str">
        <f>'Parcijalni_cjeloviti ispit'!H46</f>
        <v>NE</v>
      </c>
      <c r="I45" s="101">
        <f>'Parcijalni_cjeloviti ispit'!I46</f>
        <v>0</v>
      </c>
      <c r="J45" s="257" t="str">
        <f>'Parcijalni_cjeloviti ispit'!J46</f>
        <v>NE</v>
      </c>
      <c r="K45" s="101">
        <f>'Parcijalni_cjeloviti ispit'!K46</f>
        <v>0</v>
      </c>
      <c r="L45" s="257" t="str">
        <f>'Parcijalni_cjeloviti ispit'!L46</f>
        <v>NE</v>
      </c>
      <c r="M45" s="101">
        <f>'Parcijalni_cjeloviti ispit'!M46</f>
        <v>0</v>
      </c>
      <c r="N45" s="257" t="str">
        <f>'Parcijalni_cjeloviti ispit'!N46</f>
        <v>NE</v>
      </c>
      <c r="O45" s="101">
        <f>'Parcijalni_cjeloviti ispit'!O46</f>
        <v>0</v>
      </c>
      <c r="P45" s="257" t="str">
        <f>'Parcijalni_cjeloviti ispit'!P46</f>
        <v>NE</v>
      </c>
      <c r="Q45" s="101">
        <f>'Parcijalni_cjeloviti ispit'!Q46</f>
        <v>0</v>
      </c>
      <c r="R45" s="257" t="str">
        <f>'Parcijalni_cjeloviti ispit'!R46</f>
        <v>NE</v>
      </c>
      <c r="S45" s="235">
        <f>'Parcijalni_cjeloviti ispit'!S46</f>
        <v>0</v>
      </c>
      <c r="T45" s="235" t="str">
        <f>'Parcijalni_cjeloviti ispit'!T46</f>
        <v>NE</v>
      </c>
    </row>
    <row r="46" spans="1:20" ht="15.75" thickBot="1" x14ac:dyDescent="0.3">
      <c r="A46" s="260">
        <f>'Parcijalni_cjeloviti ispit'!A47</f>
        <v>0</v>
      </c>
      <c r="B46" s="291">
        <f>'Parcijalni_cjeloviti ispit'!B47</f>
        <v>0</v>
      </c>
      <c r="C46" s="260">
        <f>'Parcijalni_cjeloviti ispit'!C47</f>
        <v>0</v>
      </c>
      <c r="D46" s="102" t="str">
        <f>'Parcijalni_cjeloviti ispit'!D47</f>
        <v>P</v>
      </c>
      <c r="E46" s="103" t="str">
        <f>'Parcijalni_cjeloviti ispit'!E47</f>
        <v/>
      </c>
      <c r="F46" s="258">
        <f>'Parcijalni_cjeloviti ispit'!F47</f>
        <v>0</v>
      </c>
      <c r="G46" s="104" t="str">
        <f>'Parcijalni_cjeloviti ispit'!G47</f>
        <v/>
      </c>
      <c r="H46" s="258">
        <f>'Parcijalni_cjeloviti ispit'!H47</f>
        <v>0</v>
      </c>
      <c r="I46" s="104" t="str">
        <f>'Parcijalni_cjeloviti ispit'!I47</f>
        <v/>
      </c>
      <c r="J46" s="258">
        <f>'Parcijalni_cjeloviti ispit'!J47</f>
        <v>0</v>
      </c>
      <c r="K46" s="104" t="str">
        <f>'Parcijalni_cjeloviti ispit'!K47</f>
        <v/>
      </c>
      <c r="L46" s="258">
        <f>'Parcijalni_cjeloviti ispit'!L47</f>
        <v>0</v>
      </c>
      <c r="M46" s="104" t="str">
        <f>'Parcijalni_cjeloviti ispit'!M47</f>
        <v/>
      </c>
      <c r="N46" s="258">
        <f>'Parcijalni_cjeloviti ispit'!N47</f>
        <v>0</v>
      </c>
      <c r="O46" s="104" t="str">
        <f>'Parcijalni_cjeloviti ispit'!O47</f>
        <v/>
      </c>
      <c r="P46" s="258">
        <f>'Parcijalni_cjeloviti ispit'!P47</f>
        <v>0</v>
      </c>
      <c r="Q46" s="104" t="str">
        <f>'Parcijalni_cjeloviti ispit'!Q47</f>
        <v/>
      </c>
      <c r="R46" s="258">
        <f>'Parcijalni_cjeloviti ispit'!R47</f>
        <v>0</v>
      </c>
      <c r="S46" s="236">
        <f>'Parcijalni_cjeloviti ispit'!S47</f>
        <v>0</v>
      </c>
      <c r="T46" s="236">
        <f>'Parcijalni_cjeloviti ispit'!T47</f>
        <v>0</v>
      </c>
    </row>
    <row r="47" spans="1:20" x14ac:dyDescent="0.25">
      <c r="A47" s="259">
        <f>'Parcijalni_cjeloviti ispit'!A48</f>
        <v>21</v>
      </c>
      <c r="B47" s="290" t="str">
        <f>'Parcijalni_cjeloviti ispit'!B48</f>
        <v xml:space="preserve"> </v>
      </c>
      <c r="C47" s="259">
        <f>'Parcijalni_cjeloviti ispit'!C48</f>
        <v>0</v>
      </c>
      <c r="D47" s="100" t="str">
        <f>'Parcijalni_cjeloviti ispit'!D48</f>
        <v>B</v>
      </c>
      <c r="E47" s="101">
        <f>'Parcijalni_cjeloviti ispit'!E48</f>
        <v>0</v>
      </c>
      <c r="F47" s="257" t="str">
        <f>'Parcijalni_cjeloviti ispit'!F48</f>
        <v>NE</v>
      </c>
      <c r="G47" s="101">
        <f>'Parcijalni_cjeloviti ispit'!G48</f>
        <v>0</v>
      </c>
      <c r="H47" s="257" t="str">
        <f>'Parcijalni_cjeloviti ispit'!H48</f>
        <v>NE</v>
      </c>
      <c r="I47" s="101">
        <f>'Parcijalni_cjeloviti ispit'!I48</f>
        <v>0</v>
      </c>
      <c r="J47" s="257" t="str">
        <f>'Parcijalni_cjeloviti ispit'!J48</f>
        <v>NE</v>
      </c>
      <c r="K47" s="101">
        <f>'Parcijalni_cjeloviti ispit'!K48</f>
        <v>0</v>
      </c>
      <c r="L47" s="257" t="str">
        <f>'Parcijalni_cjeloviti ispit'!L48</f>
        <v>NE</v>
      </c>
      <c r="M47" s="101">
        <f>'Parcijalni_cjeloviti ispit'!M48</f>
        <v>0</v>
      </c>
      <c r="N47" s="257" t="str">
        <f>'Parcijalni_cjeloviti ispit'!N48</f>
        <v>NE</v>
      </c>
      <c r="O47" s="101">
        <f>'Parcijalni_cjeloviti ispit'!O48</f>
        <v>0</v>
      </c>
      <c r="P47" s="257" t="str">
        <f>'Parcijalni_cjeloviti ispit'!P48</f>
        <v>NE</v>
      </c>
      <c r="Q47" s="101">
        <f>'Parcijalni_cjeloviti ispit'!Q48</f>
        <v>0</v>
      </c>
      <c r="R47" s="257" t="str">
        <f>'Parcijalni_cjeloviti ispit'!R48</f>
        <v>NE</v>
      </c>
      <c r="S47" s="235">
        <f>'Parcijalni_cjeloviti ispit'!S48</f>
        <v>0</v>
      </c>
      <c r="T47" s="235" t="str">
        <f>'Parcijalni_cjeloviti ispit'!T48</f>
        <v>NE</v>
      </c>
    </row>
    <row r="48" spans="1:20" ht="15.75" thickBot="1" x14ac:dyDescent="0.3">
      <c r="A48" s="260">
        <f>'Parcijalni_cjeloviti ispit'!A49</f>
        <v>0</v>
      </c>
      <c r="B48" s="291">
        <f>'Parcijalni_cjeloviti ispit'!B49</f>
        <v>0</v>
      </c>
      <c r="C48" s="260">
        <f>'Parcijalni_cjeloviti ispit'!C49</f>
        <v>0</v>
      </c>
      <c r="D48" s="102" t="str">
        <f>'Parcijalni_cjeloviti ispit'!D49</f>
        <v>P</v>
      </c>
      <c r="E48" s="103" t="str">
        <f>'Parcijalni_cjeloviti ispit'!E49</f>
        <v/>
      </c>
      <c r="F48" s="258">
        <f>'Parcijalni_cjeloviti ispit'!F49</f>
        <v>0</v>
      </c>
      <c r="G48" s="104" t="str">
        <f>'Parcijalni_cjeloviti ispit'!G49</f>
        <v/>
      </c>
      <c r="H48" s="258">
        <f>'Parcijalni_cjeloviti ispit'!H49</f>
        <v>0</v>
      </c>
      <c r="I48" s="104" t="str">
        <f>'Parcijalni_cjeloviti ispit'!I49</f>
        <v/>
      </c>
      <c r="J48" s="258">
        <f>'Parcijalni_cjeloviti ispit'!J49</f>
        <v>0</v>
      </c>
      <c r="K48" s="104" t="str">
        <f>'Parcijalni_cjeloviti ispit'!K49</f>
        <v/>
      </c>
      <c r="L48" s="258">
        <f>'Parcijalni_cjeloviti ispit'!L49</f>
        <v>0</v>
      </c>
      <c r="M48" s="104" t="str">
        <f>'Parcijalni_cjeloviti ispit'!M49</f>
        <v/>
      </c>
      <c r="N48" s="258">
        <f>'Parcijalni_cjeloviti ispit'!N49</f>
        <v>0</v>
      </c>
      <c r="O48" s="104" t="str">
        <f>'Parcijalni_cjeloviti ispit'!O49</f>
        <v/>
      </c>
      <c r="P48" s="258">
        <f>'Parcijalni_cjeloviti ispit'!P49</f>
        <v>0</v>
      </c>
      <c r="Q48" s="104" t="str">
        <f>'Parcijalni_cjeloviti ispit'!Q49</f>
        <v/>
      </c>
      <c r="R48" s="258">
        <f>'Parcijalni_cjeloviti ispit'!R49</f>
        <v>0</v>
      </c>
      <c r="S48" s="236">
        <f>'Parcijalni_cjeloviti ispit'!S49</f>
        <v>0</v>
      </c>
      <c r="T48" s="236">
        <f>'Parcijalni_cjeloviti ispit'!T49</f>
        <v>0</v>
      </c>
    </row>
    <row r="49" spans="1:20" x14ac:dyDescent="0.25">
      <c r="A49" s="259">
        <f>'Parcijalni_cjeloviti ispit'!A50</f>
        <v>22</v>
      </c>
      <c r="B49" s="290" t="str">
        <f>'Parcijalni_cjeloviti ispit'!B50</f>
        <v xml:space="preserve"> </v>
      </c>
      <c r="C49" s="259">
        <f>'Parcijalni_cjeloviti ispit'!C50</f>
        <v>0</v>
      </c>
      <c r="D49" s="100" t="str">
        <f>'Parcijalni_cjeloviti ispit'!D50</f>
        <v>B</v>
      </c>
      <c r="E49" s="101">
        <f>'Parcijalni_cjeloviti ispit'!E50</f>
        <v>0</v>
      </c>
      <c r="F49" s="257" t="str">
        <f>'Parcijalni_cjeloviti ispit'!F50</f>
        <v>NE</v>
      </c>
      <c r="G49" s="101">
        <f>'Parcijalni_cjeloviti ispit'!G50</f>
        <v>0</v>
      </c>
      <c r="H49" s="257" t="str">
        <f>'Parcijalni_cjeloviti ispit'!H50</f>
        <v>NE</v>
      </c>
      <c r="I49" s="101">
        <f>'Parcijalni_cjeloviti ispit'!I50</f>
        <v>0</v>
      </c>
      <c r="J49" s="257" t="str">
        <f>'Parcijalni_cjeloviti ispit'!J50</f>
        <v>NE</v>
      </c>
      <c r="K49" s="101">
        <f>'Parcijalni_cjeloviti ispit'!K50</f>
        <v>0</v>
      </c>
      <c r="L49" s="257" t="str">
        <f>'Parcijalni_cjeloviti ispit'!L50</f>
        <v>NE</v>
      </c>
      <c r="M49" s="101">
        <f>'Parcijalni_cjeloviti ispit'!M50</f>
        <v>0</v>
      </c>
      <c r="N49" s="257" t="str">
        <f>'Parcijalni_cjeloviti ispit'!N50</f>
        <v>NE</v>
      </c>
      <c r="O49" s="101">
        <f>'Parcijalni_cjeloviti ispit'!O50</f>
        <v>0</v>
      </c>
      <c r="P49" s="257" t="str">
        <f>'Parcijalni_cjeloviti ispit'!P50</f>
        <v>NE</v>
      </c>
      <c r="Q49" s="101">
        <f>'Parcijalni_cjeloviti ispit'!Q50</f>
        <v>0</v>
      </c>
      <c r="R49" s="257" t="str">
        <f>'Parcijalni_cjeloviti ispit'!R50</f>
        <v>NE</v>
      </c>
      <c r="S49" s="235">
        <f>'Parcijalni_cjeloviti ispit'!S50</f>
        <v>0</v>
      </c>
      <c r="T49" s="235" t="str">
        <f>'Parcijalni_cjeloviti ispit'!T50</f>
        <v>NE</v>
      </c>
    </row>
    <row r="50" spans="1:20" ht="15.75" thickBot="1" x14ac:dyDescent="0.3">
      <c r="A50" s="260">
        <f>'Parcijalni_cjeloviti ispit'!A51</f>
        <v>0</v>
      </c>
      <c r="B50" s="291">
        <f>'Parcijalni_cjeloviti ispit'!B51</f>
        <v>0</v>
      </c>
      <c r="C50" s="260">
        <f>'Parcijalni_cjeloviti ispit'!C51</f>
        <v>0</v>
      </c>
      <c r="D50" s="102" t="str">
        <f>'Parcijalni_cjeloviti ispit'!D51</f>
        <v>P</v>
      </c>
      <c r="E50" s="103" t="str">
        <f>'Parcijalni_cjeloviti ispit'!E51</f>
        <v/>
      </c>
      <c r="F50" s="258">
        <f>'Parcijalni_cjeloviti ispit'!F51</f>
        <v>0</v>
      </c>
      <c r="G50" s="104" t="str">
        <f>'Parcijalni_cjeloviti ispit'!G51</f>
        <v/>
      </c>
      <c r="H50" s="258">
        <f>'Parcijalni_cjeloviti ispit'!H51</f>
        <v>0</v>
      </c>
      <c r="I50" s="104" t="str">
        <f>'Parcijalni_cjeloviti ispit'!I51</f>
        <v/>
      </c>
      <c r="J50" s="258">
        <f>'Parcijalni_cjeloviti ispit'!J51</f>
        <v>0</v>
      </c>
      <c r="K50" s="104" t="str">
        <f>'Parcijalni_cjeloviti ispit'!K51</f>
        <v/>
      </c>
      <c r="L50" s="258">
        <f>'Parcijalni_cjeloviti ispit'!L51</f>
        <v>0</v>
      </c>
      <c r="M50" s="104" t="str">
        <f>'Parcijalni_cjeloviti ispit'!M51</f>
        <v/>
      </c>
      <c r="N50" s="258">
        <f>'Parcijalni_cjeloviti ispit'!N51</f>
        <v>0</v>
      </c>
      <c r="O50" s="104" t="str">
        <f>'Parcijalni_cjeloviti ispit'!O51</f>
        <v/>
      </c>
      <c r="P50" s="258">
        <f>'Parcijalni_cjeloviti ispit'!P51</f>
        <v>0</v>
      </c>
      <c r="Q50" s="104" t="str">
        <f>'Parcijalni_cjeloviti ispit'!Q51</f>
        <v/>
      </c>
      <c r="R50" s="258">
        <f>'Parcijalni_cjeloviti ispit'!R51</f>
        <v>0</v>
      </c>
      <c r="S50" s="236">
        <f>'Parcijalni_cjeloviti ispit'!S51</f>
        <v>0</v>
      </c>
      <c r="T50" s="236">
        <f>'Parcijalni_cjeloviti ispit'!T51</f>
        <v>0</v>
      </c>
    </row>
    <row r="51" spans="1:20" x14ac:dyDescent="0.25">
      <c r="A51" s="259">
        <f>'Parcijalni_cjeloviti ispit'!A52</f>
        <v>23</v>
      </c>
      <c r="B51" s="290" t="str">
        <f>'Parcijalni_cjeloviti ispit'!B52</f>
        <v xml:space="preserve"> </v>
      </c>
      <c r="C51" s="259">
        <f>'Parcijalni_cjeloviti ispit'!C52</f>
        <v>0</v>
      </c>
      <c r="D51" s="100" t="str">
        <f>'Parcijalni_cjeloviti ispit'!D52</f>
        <v>B</v>
      </c>
      <c r="E51" s="101">
        <f>'Parcijalni_cjeloviti ispit'!E52</f>
        <v>0</v>
      </c>
      <c r="F51" s="257" t="str">
        <f>'Parcijalni_cjeloviti ispit'!F52</f>
        <v>NE</v>
      </c>
      <c r="G51" s="101">
        <f>'Parcijalni_cjeloviti ispit'!G52</f>
        <v>0</v>
      </c>
      <c r="H51" s="257" t="str">
        <f>'Parcijalni_cjeloviti ispit'!H52</f>
        <v>NE</v>
      </c>
      <c r="I51" s="101">
        <f>'Parcijalni_cjeloviti ispit'!I52</f>
        <v>0</v>
      </c>
      <c r="J51" s="257" t="str">
        <f>'Parcijalni_cjeloviti ispit'!J52</f>
        <v>NE</v>
      </c>
      <c r="K51" s="101">
        <f>'Parcijalni_cjeloviti ispit'!K52</f>
        <v>0</v>
      </c>
      <c r="L51" s="257" t="str">
        <f>'Parcijalni_cjeloviti ispit'!L52</f>
        <v>NE</v>
      </c>
      <c r="M51" s="101">
        <f>'Parcijalni_cjeloviti ispit'!M52</f>
        <v>0</v>
      </c>
      <c r="N51" s="257" t="str">
        <f>'Parcijalni_cjeloviti ispit'!N52</f>
        <v>NE</v>
      </c>
      <c r="O51" s="101">
        <f>'Parcijalni_cjeloviti ispit'!O52</f>
        <v>0</v>
      </c>
      <c r="P51" s="257" t="str">
        <f>'Parcijalni_cjeloviti ispit'!P52</f>
        <v>NE</v>
      </c>
      <c r="Q51" s="101">
        <f>'Parcijalni_cjeloviti ispit'!Q52</f>
        <v>0</v>
      </c>
      <c r="R51" s="257" t="str">
        <f>'Parcijalni_cjeloviti ispit'!R52</f>
        <v>NE</v>
      </c>
      <c r="S51" s="235">
        <f>'Parcijalni_cjeloviti ispit'!S52</f>
        <v>0</v>
      </c>
      <c r="T51" s="235" t="str">
        <f>'Parcijalni_cjeloviti ispit'!T52</f>
        <v>NE</v>
      </c>
    </row>
    <row r="52" spans="1:20" ht="15.75" thickBot="1" x14ac:dyDescent="0.3">
      <c r="A52" s="260">
        <f>'Parcijalni_cjeloviti ispit'!A53</f>
        <v>0</v>
      </c>
      <c r="B52" s="291">
        <f>'Parcijalni_cjeloviti ispit'!B53</f>
        <v>0</v>
      </c>
      <c r="C52" s="260">
        <f>'Parcijalni_cjeloviti ispit'!C53</f>
        <v>0</v>
      </c>
      <c r="D52" s="102" t="str">
        <f>'Parcijalni_cjeloviti ispit'!D53</f>
        <v>P</v>
      </c>
      <c r="E52" s="103" t="str">
        <f>'Parcijalni_cjeloviti ispit'!E53</f>
        <v/>
      </c>
      <c r="F52" s="258">
        <f>'Parcijalni_cjeloviti ispit'!F53</f>
        <v>0</v>
      </c>
      <c r="G52" s="104" t="str">
        <f>'Parcijalni_cjeloviti ispit'!G53</f>
        <v/>
      </c>
      <c r="H52" s="258">
        <f>'Parcijalni_cjeloviti ispit'!H53</f>
        <v>0</v>
      </c>
      <c r="I52" s="104" t="str">
        <f>'Parcijalni_cjeloviti ispit'!I53</f>
        <v/>
      </c>
      <c r="J52" s="258">
        <f>'Parcijalni_cjeloviti ispit'!J53</f>
        <v>0</v>
      </c>
      <c r="K52" s="104" t="str">
        <f>'Parcijalni_cjeloviti ispit'!K53</f>
        <v/>
      </c>
      <c r="L52" s="258">
        <f>'Parcijalni_cjeloviti ispit'!L53</f>
        <v>0</v>
      </c>
      <c r="M52" s="104" t="str">
        <f>'Parcijalni_cjeloviti ispit'!M53</f>
        <v/>
      </c>
      <c r="N52" s="258">
        <f>'Parcijalni_cjeloviti ispit'!N53</f>
        <v>0</v>
      </c>
      <c r="O52" s="104" t="str">
        <f>'Parcijalni_cjeloviti ispit'!O53</f>
        <v/>
      </c>
      <c r="P52" s="258">
        <f>'Parcijalni_cjeloviti ispit'!P53</f>
        <v>0</v>
      </c>
      <c r="Q52" s="104" t="str">
        <f>'Parcijalni_cjeloviti ispit'!Q53</f>
        <v/>
      </c>
      <c r="R52" s="258">
        <f>'Parcijalni_cjeloviti ispit'!R53</f>
        <v>0</v>
      </c>
      <c r="S52" s="236">
        <f>'Parcijalni_cjeloviti ispit'!S53</f>
        <v>0</v>
      </c>
      <c r="T52" s="236">
        <f>'Parcijalni_cjeloviti ispit'!T53</f>
        <v>0</v>
      </c>
    </row>
    <row r="53" spans="1:20" x14ac:dyDescent="0.25">
      <c r="A53" s="259">
        <f>'Parcijalni_cjeloviti ispit'!A54</f>
        <v>24</v>
      </c>
      <c r="B53" s="290" t="str">
        <f>'Parcijalni_cjeloviti ispit'!B54</f>
        <v xml:space="preserve"> </v>
      </c>
      <c r="C53" s="259">
        <f>'Parcijalni_cjeloviti ispit'!C54</f>
        <v>0</v>
      </c>
      <c r="D53" s="100" t="str">
        <f>'Parcijalni_cjeloviti ispit'!D54</f>
        <v>B</v>
      </c>
      <c r="E53" s="101">
        <f>'Parcijalni_cjeloviti ispit'!E54</f>
        <v>0</v>
      </c>
      <c r="F53" s="257" t="str">
        <f>'Parcijalni_cjeloviti ispit'!F54</f>
        <v>NE</v>
      </c>
      <c r="G53" s="101">
        <f>'Parcijalni_cjeloviti ispit'!G54</f>
        <v>0</v>
      </c>
      <c r="H53" s="257" t="str">
        <f>'Parcijalni_cjeloviti ispit'!H54</f>
        <v>NE</v>
      </c>
      <c r="I53" s="101">
        <f>'Parcijalni_cjeloviti ispit'!I54</f>
        <v>0</v>
      </c>
      <c r="J53" s="257" t="str">
        <f>'Parcijalni_cjeloviti ispit'!J54</f>
        <v>NE</v>
      </c>
      <c r="K53" s="101">
        <f>'Parcijalni_cjeloviti ispit'!K54</f>
        <v>0</v>
      </c>
      <c r="L53" s="257" t="str">
        <f>'Parcijalni_cjeloviti ispit'!L54</f>
        <v>NE</v>
      </c>
      <c r="M53" s="101">
        <f>'Parcijalni_cjeloviti ispit'!M54</f>
        <v>0</v>
      </c>
      <c r="N53" s="257" t="str">
        <f>'Parcijalni_cjeloviti ispit'!N54</f>
        <v>NE</v>
      </c>
      <c r="O53" s="101">
        <f>'Parcijalni_cjeloviti ispit'!O54</f>
        <v>0</v>
      </c>
      <c r="P53" s="257" t="str">
        <f>'Parcijalni_cjeloviti ispit'!P54</f>
        <v>NE</v>
      </c>
      <c r="Q53" s="101">
        <f>'Parcijalni_cjeloviti ispit'!Q54</f>
        <v>0</v>
      </c>
      <c r="R53" s="257" t="str">
        <f>'Parcijalni_cjeloviti ispit'!R54</f>
        <v>NE</v>
      </c>
      <c r="S53" s="235">
        <f>'Parcijalni_cjeloviti ispit'!S54</f>
        <v>0</v>
      </c>
      <c r="T53" s="235" t="str">
        <f>'Parcijalni_cjeloviti ispit'!T54</f>
        <v>NE</v>
      </c>
    </row>
    <row r="54" spans="1:20" ht="15.75" thickBot="1" x14ac:dyDescent="0.3">
      <c r="A54" s="260">
        <f>'Parcijalni_cjeloviti ispit'!A55</f>
        <v>0</v>
      </c>
      <c r="B54" s="291">
        <f>'Parcijalni_cjeloviti ispit'!B55</f>
        <v>0</v>
      </c>
      <c r="C54" s="260">
        <f>'Parcijalni_cjeloviti ispit'!C55</f>
        <v>0</v>
      </c>
      <c r="D54" s="102" t="str">
        <f>'Parcijalni_cjeloviti ispit'!D55</f>
        <v>P</v>
      </c>
      <c r="E54" s="103" t="str">
        <f>'Parcijalni_cjeloviti ispit'!E55</f>
        <v/>
      </c>
      <c r="F54" s="258">
        <f>'Parcijalni_cjeloviti ispit'!F55</f>
        <v>0</v>
      </c>
      <c r="G54" s="104" t="str">
        <f>'Parcijalni_cjeloviti ispit'!G55</f>
        <v/>
      </c>
      <c r="H54" s="258">
        <f>'Parcijalni_cjeloviti ispit'!H55</f>
        <v>0</v>
      </c>
      <c r="I54" s="104" t="str">
        <f>'Parcijalni_cjeloviti ispit'!I55</f>
        <v/>
      </c>
      <c r="J54" s="258">
        <f>'Parcijalni_cjeloviti ispit'!J55</f>
        <v>0</v>
      </c>
      <c r="K54" s="104" t="str">
        <f>'Parcijalni_cjeloviti ispit'!K55</f>
        <v/>
      </c>
      <c r="L54" s="258">
        <f>'Parcijalni_cjeloviti ispit'!L55</f>
        <v>0</v>
      </c>
      <c r="M54" s="104" t="str">
        <f>'Parcijalni_cjeloviti ispit'!M55</f>
        <v/>
      </c>
      <c r="N54" s="258">
        <f>'Parcijalni_cjeloviti ispit'!N55</f>
        <v>0</v>
      </c>
      <c r="O54" s="104" t="str">
        <f>'Parcijalni_cjeloviti ispit'!O55</f>
        <v/>
      </c>
      <c r="P54" s="258">
        <f>'Parcijalni_cjeloviti ispit'!P55</f>
        <v>0</v>
      </c>
      <c r="Q54" s="104" t="str">
        <f>'Parcijalni_cjeloviti ispit'!Q55</f>
        <v/>
      </c>
      <c r="R54" s="258">
        <f>'Parcijalni_cjeloviti ispit'!R55</f>
        <v>0</v>
      </c>
      <c r="S54" s="236">
        <f>'Parcijalni_cjeloviti ispit'!S55</f>
        <v>0</v>
      </c>
      <c r="T54" s="236">
        <f>'Parcijalni_cjeloviti ispit'!T55</f>
        <v>0</v>
      </c>
    </row>
    <row r="55" spans="1:20" x14ac:dyDescent="0.25">
      <c r="A55" s="259">
        <f>'Parcijalni_cjeloviti ispit'!A56</f>
        <v>25</v>
      </c>
      <c r="B55" s="290" t="str">
        <f>'Parcijalni_cjeloviti ispit'!B56</f>
        <v xml:space="preserve"> </v>
      </c>
      <c r="C55" s="259">
        <f>'Parcijalni_cjeloviti ispit'!C56</f>
        <v>0</v>
      </c>
      <c r="D55" s="100" t="str">
        <f>'Parcijalni_cjeloviti ispit'!D56</f>
        <v>B</v>
      </c>
      <c r="E55" s="101">
        <f>'Parcijalni_cjeloviti ispit'!E56</f>
        <v>0</v>
      </c>
      <c r="F55" s="257" t="str">
        <f>'Parcijalni_cjeloviti ispit'!F56</f>
        <v>NE</v>
      </c>
      <c r="G55" s="101">
        <f>'Parcijalni_cjeloviti ispit'!G56</f>
        <v>0</v>
      </c>
      <c r="H55" s="257" t="str">
        <f>'Parcijalni_cjeloviti ispit'!H56</f>
        <v>NE</v>
      </c>
      <c r="I55" s="101">
        <f>'Parcijalni_cjeloviti ispit'!I56</f>
        <v>0</v>
      </c>
      <c r="J55" s="257" t="str">
        <f>'Parcijalni_cjeloviti ispit'!J56</f>
        <v>NE</v>
      </c>
      <c r="K55" s="101">
        <f>'Parcijalni_cjeloviti ispit'!K56</f>
        <v>0</v>
      </c>
      <c r="L55" s="257" t="str">
        <f>'Parcijalni_cjeloviti ispit'!L56</f>
        <v>NE</v>
      </c>
      <c r="M55" s="101">
        <f>'Parcijalni_cjeloviti ispit'!M56</f>
        <v>0</v>
      </c>
      <c r="N55" s="257" t="str">
        <f>'Parcijalni_cjeloviti ispit'!N56</f>
        <v>NE</v>
      </c>
      <c r="O55" s="101">
        <f>'Parcijalni_cjeloviti ispit'!O56</f>
        <v>0</v>
      </c>
      <c r="P55" s="257" t="str">
        <f>'Parcijalni_cjeloviti ispit'!P56</f>
        <v>NE</v>
      </c>
      <c r="Q55" s="101">
        <f>'Parcijalni_cjeloviti ispit'!Q56</f>
        <v>0</v>
      </c>
      <c r="R55" s="257" t="str">
        <f>'Parcijalni_cjeloviti ispit'!R56</f>
        <v>NE</v>
      </c>
      <c r="S55" s="235">
        <f>'Parcijalni_cjeloviti ispit'!S56</f>
        <v>0</v>
      </c>
      <c r="T55" s="235" t="str">
        <f>'Parcijalni_cjeloviti ispit'!T56</f>
        <v>NE</v>
      </c>
    </row>
    <row r="56" spans="1:20" ht="15.75" thickBot="1" x14ac:dyDescent="0.3">
      <c r="A56" s="260">
        <f>'Parcijalni_cjeloviti ispit'!A57</f>
        <v>0</v>
      </c>
      <c r="B56" s="291">
        <f>'Parcijalni_cjeloviti ispit'!B57</f>
        <v>0</v>
      </c>
      <c r="C56" s="260">
        <f>'Parcijalni_cjeloviti ispit'!C57</f>
        <v>0</v>
      </c>
      <c r="D56" s="102" t="str">
        <f>'Parcijalni_cjeloviti ispit'!D57</f>
        <v>P</v>
      </c>
      <c r="E56" s="103" t="str">
        <f>'Parcijalni_cjeloviti ispit'!E57</f>
        <v/>
      </c>
      <c r="F56" s="258">
        <f>'Parcijalni_cjeloviti ispit'!F57</f>
        <v>0</v>
      </c>
      <c r="G56" s="104" t="str">
        <f>'Parcijalni_cjeloviti ispit'!G57</f>
        <v/>
      </c>
      <c r="H56" s="258">
        <f>'Parcijalni_cjeloviti ispit'!H57</f>
        <v>0</v>
      </c>
      <c r="I56" s="104" t="str">
        <f>'Parcijalni_cjeloviti ispit'!I57</f>
        <v/>
      </c>
      <c r="J56" s="258">
        <f>'Parcijalni_cjeloviti ispit'!J57</f>
        <v>0</v>
      </c>
      <c r="K56" s="104" t="str">
        <f>'Parcijalni_cjeloviti ispit'!K57</f>
        <v/>
      </c>
      <c r="L56" s="258">
        <f>'Parcijalni_cjeloviti ispit'!L57</f>
        <v>0</v>
      </c>
      <c r="M56" s="104" t="str">
        <f>'Parcijalni_cjeloviti ispit'!M57</f>
        <v/>
      </c>
      <c r="N56" s="258">
        <f>'Parcijalni_cjeloviti ispit'!N57</f>
        <v>0</v>
      </c>
      <c r="O56" s="104" t="str">
        <f>'Parcijalni_cjeloviti ispit'!O57</f>
        <v/>
      </c>
      <c r="P56" s="258">
        <f>'Parcijalni_cjeloviti ispit'!P57</f>
        <v>0</v>
      </c>
      <c r="Q56" s="104" t="str">
        <f>'Parcijalni_cjeloviti ispit'!Q57</f>
        <v/>
      </c>
      <c r="R56" s="258">
        <f>'Parcijalni_cjeloviti ispit'!R57</f>
        <v>0</v>
      </c>
      <c r="S56" s="236">
        <f>'Parcijalni_cjeloviti ispit'!S57</f>
        <v>0</v>
      </c>
      <c r="T56" s="236">
        <f>'Parcijalni_cjeloviti ispit'!T57</f>
        <v>0</v>
      </c>
    </row>
    <row r="57" spans="1:20" x14ac:dyDescent="0.25">
      <c r="A57" s="259">
        <f>'Parcijalni_cjeloviti ispit'!A58</f>
        <v>26</v>
      </c>
      <c r="B57" s="290" t="str">
        <f>'Parcijalni_cjeloviti ispit'!B58</f>
        <v xml:space="preserve"> </v>
      </c>
      <c r="C57" s="259">
        <f>'Parcijalni_cjeloviti ispit'!C58</f>
        <v>0</v>
      </c>
      <c r="D57" s="100" t="str">
        <f>'Parcijalni_cjeloviti ispit'!D58</f>
        <v>B</v>
      </c>
      <c r="E57" s="101">
        <f>'Parcijalni_cjeloviti ispit'!E58</f>
        <v>0</v>
      </c>
      <c r="F57" s="257" t="str">
        <f>'Parcijalni_cjeloviti ispit'!F58</f>
        <v>NE</v>
      </c>
      <c r="G57" s="101">
        <f>'Parcijalni_cjeloviti ispit'!G58</f>
        <v>0</v>
      </c>
      <c r="H57" s="257" t="str">
        <f>'Parcijalni_cjeloviti ispit'!H58</f>
        <v>NE</v>
      </c>
      <c r="I57" s="101">
        <f>'Parcijalni_cjeloviti ispit'!I58</f>
        <v>0</v>
      </c>
      <c r="J57" s="257" t="str">
        <f>'Parcijalni_cjeloviti ispit'!J58</f>
        <v>NE</v>
      </c>
      <c r="K57" s="101">
        <f>'Parcijalni_cjeloviti ispit'!K58</f>
        <v>0</v>
      </c>
      <c r="L57" s="257" t="str">
        <f>'Parcijalni_cjeloviti ispit'!L58</f>
        <v>NE</v>
      </c>
      <c r="M57" s="101">
        <f>'Parcijalni_cjeloviti ispit'!M58</f>
        <v>0</v>
      </c>
      <c r="N57" s="257" t="str">
        <f>'Parcijalni_cjeloviti ispit'!N58</f>
        <v>NE</v>
      </c>
      <c r="O57" s="101">
        <f>'Parcijalni_cjeloviti ispit'!O58</f>
        <v>0</v>
      </c>
      <c r="P57" s="257" t="str">
        <f>'Parcijalni_cjeloviti ispit'!P58</f>
        <v>NE</v>
      </c>
      <c r="Q57" s="101">
        <f>'Parcijalni_cjeloviti ispit'!Q58</f>
        <v>0</v>
      </c>
      <c r="R57" s="257" t="str">
        <f>'Parcijalni_cjeloviti ispit'!R58</f>
        <v>NE</v>
      </c>
      <c r="S57" s="235">
        <f>'Parcijalni_cjeloviti ispit'!S58</f>
        <v>0</v>
      </c>
      <c r="T57" s="235" t="str">
        <f>'Parcijalni_cjeloviti ispit'!T58</f>
        <v>NE</v>
      </c>
    </row>
    <row r="58" spans="1:20" ht="15.75" thickBot="1" x14ac:dyDescent="0.3">
      <c r="A58" s="260">
        <f>'Parcijalni_cjeloviti ispit'!A59</f>
        <v>0</v>
      </c>
      <c r="B58" s="291">
        <f>'Parcijalni_cjeloviti ispit'!B59</f>
        <v>0</v>
      </c>
      <c r="C58" s="260">
        <f>'Parcijalni_cjeloviti ispit'!C59</f>
        <v>0</v>
      </c>
      <c r="D58" s="102" t="str">
        <f>'Parcijalni_cjeloviti ispit'!D59</f>
        <v>P</v>
      </c>
      <c r="E58" s="103" t="str">
        <f>'Parcijalni_cjeloviti ispit'!E59</f>
        <v/>
      </c>
      <c r="F58" s="258">
        <f>'Parcijalni_cjeloviti ispit'!F59</f>
        <v>0</v>
      </c>
      <c r="G58" s="104" t="str">
        <f>'Parcijalni_cjeloviti ispit'!G59</f>
        <v/>
      </c>
      <c r="H58" s="258">
        <f>'Parcijalni_cjeloviti ispit'!H59</f>
        <v>0</v>
      </c>
      <c r="I58" s="104" t="str">
        <f>'Parcijalni_cjeloviti ispit'!I59</f>
        <v/>
      </c>
      <c r="J58" s="258">
        <f>'Parcijalni_cjeloviti ispit'!J59</f>
        <v>0</v>
      </c>
      <c r="K58" s="104" t="str">
        <f>'Parcijalni_cjeloviti ispit'!K59</f>
        <v/>
      </c>
      <c r="L58" s="258">
        <f>'Parcijalni_cjeloviti ispit'!L59</f>
        <v>0</v>
      </c>
      <c r="M58" s="104" t="str">
        <f>'Parcijalni_cjeloviti ispit'!M59</f>
        <v/>
      </c>
      <c r="N58" s="258">
        <f>'Parcijalni_cjeloviti ispit'!N59</f>
        <v>0</v>
      </c>
      <c r="O58" s="104" t="str">
        <f>'Parcijalni_cjeloviti ispit'!O59</f>
        <v/>
      </c>
      <c r="P58" s="258">
        <f>'Parcijalni_cjeloviti ispit'!P59</f>
        <v>0</v>
      </c>
      <c r="Q58" s="104" t="str">
        <f>'Parcijalni_cjeloviti ispit'!Q59</f>
        <v/>
      </c>
      <c r="R58" s="258">
        <f>'Parcijalni_cjeloviti ispit'!R59</f>
        <v>0</v>
      </c>
      <c r="S58" s="236">
        <f>'Parcijalni_cjeloviti ispit'!S59</f>
        <v>0</v>
      </c>
      <c r="T58" s="236">
        <f>'Parcijalni_cjeloviti ispit'!T59</f>
        <v>0</v>
      </c>
    </row>
    <row r="59" spans="1:20" x14ac:dyDescent="0.25">
      <c r="A59" s="259">
        <f>'Parcijalni_cjeloviti ispit'!A60</f>
        <v>27</v>
      </c>
      <c r="B59" s="290" t="str">
        <f>'Parcijalni_cjeloviti ispit'!B60</f>
        <v xml:space="preserve"> </v>
      </c>
      <c r="C59" s="259">
        <f>'Parcijalni_cjeloviti ispit'!C60</f>
        <v>0</v>
      </c>
      <c r="D59" s="100" t="str">
        <f>'Parcijalni_cjeloviti ispit'!D60</f>
        <v>B</v>
      </c>
      <c r="E59" s="101">
        <f>'Parcijalni_cjeloviti ispit'!E60</f>
        <v>0</v>
      </c>
      <c r="F59" s="257" t="str">
        <f>'Parcijalni_cjeloviti ispit'!F60</f>
        <v>NE</v>
      </c>
      <c r="G59" s="101">
        <f>'Parcijalni_cjeloviti ispit'!G60</f>
        <v>0</v>
      </c>
      <c r="H59" s="257" t="str">
        <f>'Parcijalni_cjeloviti ispit'!H60</f>
        <v>NE</v>
      </c>
      <c r="I59" s="101">
        <f>'Parcijalni_cjeloviti ispit'!I60</f>
        <v>0</v>
      </c>
      <c r="J59" s="257" t="str">
        <f>'Parcijalni_cjeloviti ispit'!J60</f>
        <v>NE</v>
      </c>
      <c r="K59" s="101">
        <f>'Parcijalni_cjeloviti ispit'!K60</f>
        <v>0</v>
      </c>
      <c r="L59" s="257" t="str">
        <f>'Parcijalni_cjeloviti ispit'!L60</f>
        <v>NE</v>
      </c>
      <c r="M59" s="101">
        <f>'Parcijalni_cjeloviti ispit'!M60</f>
        <v>0</v>
      </c>
      <c r="N59" s="257" t="str">
        <f>'Parcijalni_cjeloviti ispit'!N60</f>
        <v>NE</v>
      </c>
      <c r="O59" s="101">
        <f>'Parcijalni_cjeloviti ispit'!O60</f>
        <v>0</v>
      </c>
      <c r="P59" s="257" t="str">
        <f>'Parcijalni_cjeloviti ispit'!P60</f>
        <v>NE</v>
      </c>
      <c r="Q59" s="101">
        <f>'Parcijalni_cjeloviti ispit'!Q60</f>
        <v>0</v>
      </c>
      <c r="R59" s="257" t="str">
        <f>'Parcijalni_cjeloviti ispit'!R60</f>
        <v>NE</v>
      </c>
      <c r="S59" s="235">
        <f>'Parcijalni_cjeloviti ispit'!S60</f>
        <v>0</v>
      </c>
      <c r="T59" s="235" t="str">
        <f>'Parcijalni_cjeloviti ispit'!T60</f>
        <v>NE</v>
      </c>
    </row>
    <row r="60" spans="1:20" ht="15.75" thickBot="1" x14ac:dyDescent="0.3">
      <c r="A60" s="260">
        <f>'Parcijalni_cjeloviti ispit'!A61</f>
        <v>0</v>
      </c>
      <c r="B60" s="291">
        <f>'Parcijalni_cjeloviti ispit'!B61</f>
        <v>0</v>
      </c>
      <c r="C60" s="260">
        <f>'Parcijalni_cjeloviti ispit'!C61</f>
        <v>0</v>
      </c>
      <c r="D60" s="102" t="str">
        <f>'Parcijalni_cjeloviti ispit'!D61</f>
        <v>P</v>
      </c>
      <c r="E60" s="103" t="str">
        <f>'Parcijalni_cjeloviti ispit'!E61</f>
        <v/>
      </c>
      <c r="F60" s="258">
        <f>'Parcijalni_cjeloviti ispit'!F61</f>
        <v>0</v>
      </c>
      <c r="G60" s="104" t="str">
        <f>'Parcijalni_cjeloviti ispit'!G61</f>
        <v/>
      </c>
      <c r="H60" s="258">
        <f>'Parcijalni_cjeloviti ispit'!H61</f>
        <v>0</v>
      </c>
      <c r="I60" s="104" t="str">
        <f>'Parcijalni_cjeloviti ispit'!I61</f>
        <v/>
      </c>
      <c r="J60" s="258">
        <f>'Parcijalni_cjeloviti ispit'!J61</f>
        <v>0</v>
      </c>
      <c r="K60" s="104" t="str">
        <f>'Parcijalni_cjeloviti ispit'!K61</f>
        <v/>
      </c>
      <c r="L60" s="258">
        <f>'Parcijalni_cjeloviti ispit'!L61</f>
        <v>0</v>
      </c>
      <c r="M60" s="104" t="str">
        <f>'Parcijalni_cjeloviti ispit'!M61</f>
        <v/>
      </c>
      <c r="N60" s="258">
        <f>'Parcijalni_cjeloviti ispit'!N61</f>
        <v>0</v>
      </c>
      <c r="O60" s="104" t="str">
        <f>'Parcijalni_cjeloviti ispit'!O61</f>
        <v/>
      </c>
      <c r="P60" s="258">
        <f>'Parcijalni_cjeloviti ispit'!P61</f>
        <v>0</v>
      </c>
      <c r="Q60" s="104" t="str">
        <f>'Parcijalni_cjeloviti ispit'!Q61</f>
        <v/>
      </c>
      <c r="R60" s="258">
        <f>'Parcijalni_cjeloviti ispit'!R61</f>
        <v>0</v>
      </c>
      <c r="S60" s="236">
        <f>'Parcijalni_cjeloviti ispit'!S61</f>
        <v>0</v>
      </c>
      <c r="T60" s="236">
        <f>'Parcijalni_cjeloviti ispit'!T61</f>
        <v>0</v>
      </c>
    </row>
    <row r="61" spans="1:20" x14ac:dyDescent="0.25">
      <c r="A61" s="259">
        <f>'Parcijalni_cjeloviti ispit'!A62</f>
        <v>28</v>
      </c>
      <c r="B61" s="290" t="str">
        <f>'Parcijalni_cjeloviti ispit'!B62</f>
        <v xml:space="preserve"> </v>
      </c>
      <c r="C61" s="259">
        <f>'Parcijalni_cjeloviti ispit'!C62</f>
        <v>0</v>
      </c>
      <c r="D61" s="100" t="str">
        <f>'Parcijalni_cjeloviti ispit'!D62</f>
        <v>B</v>
      </c>
      <c r="E61" s="101">
        <f>'Parcijalni_cjeloviti ispit'!E62</f>
        <v>0</v>
      </c>
      <c r="F61" s="257" t="str">
        <f>'Parcijalni_cjeloviti ispit'!F62</f>
        <v>NE</v>
      </c>
      <c r="G61" s="101">
        <f>'Parcijalni_cjeloviti ispit'!G62</f>
        <v>0</v>
      </c>
      <c r="H61" s="257" t="str">
        <f>'Parcijalni_cjeloviti ispit'!H62</f>
        <v>NE</v>
      </c>
      <c r="I61" s="101">
        <f>'Parcijalni_cjeloviti ispit'!I62</f>
        <v>0</v>
      </c>
      <c r="J61" s="257" t="str">
        <f>'Parcijalni_cjeloviti ispit'!J62</f>
        <v>NE</v>
      </c>
      <c r="K61" s="101">
        <f>'Parcijalni_cjeloviti ispit'!K62</f>
        <v>0</v>
      </c>
      <c r="L61" s="257" t="str">
        <f>'Parcijalni_cjeloviti ispit'!L62</f>
        <v>NE</v>
      </c>
      <c r="M61" s="101">
        <f>'Parcijalni_cjeloviti ispit'!M62</f>
        <v>0</v>
      </c>
      <c r="N61" s="257" t="str">
        <f>'Parcijalni_cjeloviti ispit'!N62</f>
        <v>NE</v>
      </c>
      <c r="O61" s="101">
        <f>'Parcijalni_cjeloviti ispit'!O62</f>
        <v>0</v>
      </c>
      <c r="P61" s="257" t="str">
        <f>'Parcijalni_cjeloviti ispit'!P62</f>
        <v>NE</v>
      </c>
      <c r="Q61" s="101">
        <f>'Parcijalni_cjeloviti ispit'!Q62</f>
        <v>0</v>
      </c>
      <c r="R61" s="257" t="str">
        <f>'Parcijalni_cjeloviti ispit'!R62</f>
        <v>NE</v>
      </c>
      <c r="S61" s="235">
        <f>'Parcijalni_cjeloviti ispit'!S62</f>
        <v>0</v>
      </c>
      <c r="T61" s="235" t="str">
        <f>'Parcijalni_cjeloviti ispit'!T62</f>
        <v>NE</v>
      </c>
    </row>
    <row r="62" spans="1:20" ht="15.75" thickBot="1" x14ac:dyDescent="0.3">
      <c r="A62" s="260">
        <f>'Parcijalni_cjeloviti ispit'!A63</f>
        <v>0</v>
      </c>
      <c r="B62" s="291">
        <f>'Parcijalni_cjeloviti ispit'!B63</f>
        <v>0</v>
      </c>
      <c r="C62" s="260">
        <f>'Parcijalni_cjeloviti ispit'!C63</f>
        <v>0</v>
      </c>
      <c r="D62" s="102" t="str">
        <f>'Parcijalni_cjeloviti ispit'!D63</f>
        <v>P</v>
      </c>
      <c r="E62" s="103" t="str">
        <f>'Parcijalni_cjeloviti ispit'!E63</f>
        <v/>
      </c>
      <c r="F62" s="258">
        <f>'Parcijalni_cjeloviti ispit'!F63</f>
        <v>0</v>
      </c>
      <c r="G62" s="104" t="str">
        <f>'Parcijalni_cjeloviti ispit'!G63</f>
        <v/>
      </c>
      <c r="H62" s="258">
        <f>'Parcijalni_cjeloviti ispit'!H63</f>
        <v>0</v>
      </c>
      <c r="I62" s="104" t="str">
        <f>'Parcijalni_cjeloviti ispit'!I63</f>
        <v/>
      </c>
      <c r="J62" s="258">
        <f>'Parcijalni_cjeloviti ispit'!J63</f>
        <v>0</v>
      </c>
      <c r="K62" s="104" t="str">
        <f>'Parcijalni_cjeloviti ispit'!K63</f>
        <v/>
      </c>
      <c r="L62" s="258">
        <f>'Parcijalni_cjeloviti ispit'!L63</f>
        <v>0</v>
      </c>
      <c r="M62" s="104" t="str">
        <f>'Parcijalni_cjeloviti ispit'!M63</f>
        <v/>
      </c>
      <c r="N62" s="258">
        <f>'Parcijalni_cjeloviti ispit'!N63</f>
        <v>0</v>
      </c>
      <c r="O62" s="104" t="str">
        <f>'Parcijalni_cjeloviti ispit'!O63</f>
        <v/>
      </c>
      <c r="P62" s="258">
        <f>'Parcijalni_cjeloviti ispit'!P63</f>
        <v>0</v>
      </c>
      <c r="Q62" s="104" t="str">
        <f>'Parcijalni_cjeloviti ispit'!Q63</f>
        <v/>
      </c>
      <c r="R62" s="258">
        <f>'Parcijalni_cjeloviti ispit'!R63</f>
        <v>0</v>
      </c>
      <c r="S62" s="236">
        <f>'Parcijalni_cjeloviti ispit'!S63</f>
        <v>0</v>
      </c>
      <c r="T62" s="236">
        <f>'Parcijalni_cjeloviti ispit'!T63</f>
        <v>0</v>
      </c>
    </row>
    <row r="63" spans="1:20" x14ac:dyDescent="0.25">
      <c r="A63" s="259">
        <f>'Parcijalni_cjeloviti ispit'!A64</f>
        <v>29</v>
      </c>
      <c r="B63" s="290" t="str">
        <f>'Parcijalni_cjeloviti ispit'!B64</f>
        <v xml:space="preserve"> </v>
      </c>
      <c r="C63" s="259">
        <f>'Parcijalni_cjeloviti ispit'!C64</f>
        <v>0</v>
      </c>
      <c r="D63" s="100" t="str">
        <f>'Parcijalni_cjeloviti ispit'!D64</f>
        <v>B</v>
      </c>
      <c r="E63" s="101">
        <f>'Parcijalni_cjeloviti ispit'!E64</f>
        <v>0</v>
      </c>
      <c r="F63" s="257" t="str">
        <f>'Parcijalni_cjeloviti ispit'!F64</f>
        <v>NE</v>
      </c>
      <c r="G63" s="101">
        <f>'Parcijalni_cjeloviti ispit'!G64</f>
        <v>0</v>
      </c>
      <c r="H63" s="257" t="str">
        <f>'Parcijalni_cjeloviti ispit'!H64</f>
        <v>NE</v>
      </c>
      <c r="I63" s="101">
        <f>'Parcijalni_cjeloviti ispit'!I64</f>
        <v>0</v>
      </c>
      <c r="J63" s="257" t="str">
        <f>'Parcijalni_cjeloviti ispit'!J64</f>
        <v>NE</v>
      </c>
      <c r="K63" s="101">
        <f>'Parcijalni_cjeloviti ispit'!K64</f>
        <v>0</v>
      </c>
      <c r="L63" s="257" t="str">
        <f>'Parcijalni_cjeloviti ispit'!L64</f>
        <v>NE</v>
      </c>
      <c r="M63" s="101">
        <f>'Parcijalni_cjeloviti ispit'!M64</f>
        <v>0</v>
      </c>
      <c r="N63" s="257" t="str">
        <f>'Parcijalni_cjeloviti ispit'!N64</f>
        <v>NE</v>
      </c>
      <c r="O63" s="101">
        <f>'Parcijalni_cjeloviti ispit'!O64</f>
        <v>0</v>
      </c>
      <c r="P63" s="257" t="str">
        <f>'Parcijalni_cjeloviti ispit'!P64</f>
        <v>NE</v>
      </c>
      <c r="Q63" s="101">
        <f>'Parcijalni_cjeloviti ispit'!Q64</f>
        <v>0</v>
      </c>
      <c r="R63" s="257" t="str">
        <f>'Parcijalni_cjeloviti ispit'!R64</f>
        <v>NE</v>
      </c>
      <c r="S63" s="235">
        <f>'Parcijalni_cjeloviti ispit'!S64</f>
        <v>0</v>
      </c>
      <c r="T63" s="235" t="str">
        <f>'Parcijalni_cjeloviti ispit'!T64</f>
        <v>NE</v>
      </c>
    </row>
    <row r="64" spans="1:20" ht="15.75" thickBot="1" x14ac:dyDescent="0.3">
      <c r="A64" s="260">
        <f>'Parcijalni_cjeloviti ispit'!A65</f>
        <v>0</v>
      </c>
      <c r="B64" s="291">
        <f>'Parcijalni_cjeloviti ispit'!B65</f>
        <v>0</v>
      </c>
      <c r="C64" s="260">
        <f>'Parcijalni_cjeloviti ispit'!C65</f>
        <v>0</v>
      </c>
      <c r="D64" s="102" t="str">
        <f>'Parcijalni_cjeloviti ispit'!D65</f>
        <v>P</v>
      </c>
      <c r="E64" s="103" t="str">
        <f>'Parcijalni_cjeloviti ispit'!E65</f>
        <v/>
      </c>
      <c r="F64" s="258">
        <f>'Parcijalni_cjeloviti ispit'!F65</f>
        <v>0</v>
      </c>
      <c r="G64" s="104" t="str">
        <f>'Parcijalni_cjeloviti ispit'!G65</f>
        <v/>
      </c>
      <c r="H64" s="258">
        <f>'Parcijalni_cjeloviti ispit'!H65</f>
        <v>0</v>
      </c>
      <c r="I64" s="104" t="str">
        <f>'Parcijalni_cjeloviti ispit'!I65</f>
        <v/>
      </c>
      <c r="J64" s="258">
        <f>'Parcijalni_cjeloviti ispit'!J65</f>
        <v>0</v>
      </c>
      <c r="K64" s="104" t="str">
        <f>'Parcijalni_cjeloviti ispit'!K65</f>
        <v/>
      </c>
      <c r="L64" s="258">
        <f>'Parcijalni_cjeloviti ispit'!L65</f>
        <v>0</v>
      </c>
      <c r="M64" s="104" t="str">
        <f>'Parcijalni_cjeloviti ispit'!M65</f>
        <v/>
      </c>
      <c r="N64" s="258">
        <f>'Parcijalni_cjeloviti ispit'!N65</f>
        <v>0</v>
      </c>
      <c r="O64" s="104" t="str">
        <f>'Parcijalni_cjeloviti ispit'!O65</f>
        <v/>
      </c>
      <c r="P64" s="258">
        <f>'Parcijalni_cjeloviti ispit'!P65</f>
        <v>0</v>
      </c>
      <c r="Q64" s="104" t="str">
        <f>'Parcijalni_cjeloviti ispit'!Q65</f>
        <v/>
      </c>
      <c r="R64" s="258">
        <f>'Parcijalni_cjeloviti ispit'!R65</f>
        <v>0</v>
      </c>
      <c r="S64" s="236">
        <f>'Parcijalni_cjeloviti ispit'!S65</f>
        <v>0</v>
      </c>
      <c r="T64" s="236">
        <f>'Parcijalni_cjeloviti ispit'!T65</f>
        <v>0</v>
      </c>
    </row>
    <row r="65" spans="1:20" x14ac:dyDescent="0.25">
      <c r="A65" s="259">
        <f>'Parcijalni_cjeloviti ispit'!A66</f>
        <v>30</v>
      </c>
      <c r="B65" s="290" t="str">
        <f>'Parcijalni_cjeloviti ispit'!B66</f>
        <v xml:space="preserve"> </v>
      </c>
      <c r="C65" s="259">
        <f>'Parcijalni_cjeloviti ispit'!C66</f>
        <v>0</v>
      </c>
      <c r="D65" s="100" t="str">
        <f>'Parcijalni_cjeloviti ispit'!D66</f>
        <v>B</v>
      </c>
      <c r="E65" s="101">
        <f>'Parcijalni_cjeloviti ispit'!E66</f>
        <v>0</v>
      </c>
      <c r="F65" s="257" t="str">
        <f>'Parcijalni_cjeloviti ispit'!F66</f>
        <v>NE</v>
      </c>
      <c r="G65" s="101">
        <f>'Parcijalni_cjeloviti ispit'!G66</f>
        <v>0</v>
      </c>
      <c r="H65" s="257" t="str">
        <f>'Parcijalni_cjeloviti ispit'!H66</f>
        <v>NE</v>
      </c>
      <c r="I65" s="101">
        <f>'Parcijalni_cjeloviti ispit'!I66</f>
        <v>0</v>
      </c>
      <c r="J65" s="257" t="str">
        <f>'Parcijalni_cjeloviti ispit'!J66</f>
        <v>NE</v>
      </c>
      <c r="K65" s="101">
        <f>'Parcijalni_cjeloviti ispit'!K66</f>
        <v>0</v>
      </c>
      <c r="L65" s="257" t="str">
        <f>'Parcijalni_cjeloviti ispit'!L66</f>
        <v>NE</v>
      </c>
      <c r="M65" s="101">
        <f>'Parcijalni_cjeloviti ispit'!M66</f>
        <v>0</v>
      </c>
      <c r="N65" s="257" t="str">
        <f>'Parcijalni_cjeloviti ispit'!N66</f>
        <v>NE</v>
      </c>
      <c r="O65" s="101">
        <f>'Parcijalni_cjeloviti ispit'!O66</f>
        <v>0</v>
      </c>
      <c r="P65" s="257" t="str">
        <f>'Parcijalni_cjeloviti ispit'!P66</f>
        <v>NE</v>
      </c>
      <c r="Q65" s="101">
        <f>'Parcijalni_cjeloviti ispit'!Q66</f>
        <v>0</v>
      </c>
      <c r="R65" s="257" t="str">
        <f>'Parcijalni_cjeloviti ispit'!R66</f>
        <v>NE</v>
      </c>
      <c r="S65" s="235">
        <f>'Parcijalni_cjeloviti ispit'!S66</f>
        <v>0</v>
      </c>
      <c r="T65" s="235" t="str">
        <f>'Parcijalni_cjeloviti ispit'!T66</f>
        <v>NE</v>
      </c>
    </row>
    <row r="66" spans="1:20" ht="15.75" thickBot="1" x14ac:dyDescent="0.3">
      <c r="A66" s="260">
        <f>'Parcijalni_cjeloviti ispit'!A67</f>
        <v>0</v>
      </c>
      <c r="B66" s="291">
        <f>'Parcijalni_cjeloviti ispit'!B67</f>
        <v>0</v>
      </c>
      <c r="C66" s="260">
        <f>'Parcijalni_cjeloviti ispit'!C67</f>
        <v>0</v>
      </c>
      <c r="D66" s="102" t="str">
        <f>'Parcijalni_cjeloviti ispit'!D67</f>
        <v>P</v>
      </c>
      <c r="E66" s="103" t="str">
        <f>'Parcijalni_cjeloviti ispit'!E67</f>
        <v/>
      </c>
      <c r="F66" s="258">
        <f>'Parcijalni_cjeloviti ispit'!F67</f>
        <v>0</v>
      </c>
      <c r="G66" s="104" t="str">
        <f>'Parcijalni_cjeloviti ispit'!G67</f>
        <v/>
      </c>
      <c r="H66" s="258">
        <f>'Parcijalni_cjeloviti ispit'!H67</f>
        <v>0</v>
      </c>
      <c r="I66" s="104" t="str">
        <f>'Parcijalni_cjeloviti ispit'!I67</f>
        <v/>
      </c>
      <c r="J66" s="258">
        <f>'Parcijalni_cjeloviti ispit'!J67</f>
        <v>0</v>
      </c>
      <c r="K66" s="104" t="str">
        <f>'Parcijalni_cjeloviti ispit'!K67</f>
        <v/>
      </c>
      <c r="L66" s="258">
        <f>'Parcijalni_cjeloviti ispit'!L67</f>
        <v>0</v>
      </c>
      <c r="M66" s="104" t="str">
        <f>'Parcijalni_cjeloviti ispit'!M67</f>
        <v/>
      </c>
      <c r="N66" s="258">
        <f>'Parcijalni_cjeloviti ispit'!N67</f>
        <v>0</v>
      </c>
      <c r="O66" s="104" t="str">
        <f>'Parcijalni_cjeloviti ispit'!O67</f>
        <v/>
      </c>
      <c r="P66" s="258">
        <f>'Parcijalni_cjeloviti ispit'!P67</f>
        <v>0</v>
      </c>
      <c r="Q66" s="104" t="str">
        <f>'Parcijalni_cjeloviti ispit'!Q67</f>
        <v/>
      </c>
      <c r="R66" s="258">
        <f>'Parcijalni_cjeloviti ispit'!R67</f>
        <v>0</v>
      </c>
      <c r="S66" s="236">
        <f>'Parcijalni_cjeloviti ispit'!S67</f>
        <v>0</v>
      </c>
      <c r="T66" s="236">
        <f>'Parcijalni_cjeloviti ispit'!T67</f>
        <v>0</v>
      </c>
    </row>
    <row r="67" spans="1:20" x14ac:dyDescent="0.25">
      <c r="A67" s="259">
        <f>'Parcijalni_cjeloviti ispit'!A68</f>
        <v>31</v>
      </c>
      <c r="B67" s="290" t="str">
        <f>'Parcijalni_cjeloviti ispit'!B68</f>
        <v xml:space="preserve"> </v>
      </c>
      <c r="C67" s="259">
        <f>'Parcijalni_cjeloviti ispit'!C68</f>
        <v>0</v>
      </c>
      <c r="D67" s="100" t="str">
        <f>'Parcijalni_cjeloviti ispit'!D68</f>
        <v>B</v>
      </c>
      <c r="E67" s="101">
        <f>'Parcijalni_cjeloviti ispit'!E68</f>
        <v>0</v>
      </c>
      <c r="F67" s="257" t="str">
        <f>'Parcijalni_cjeloviti ispit'!F68</f>
        <v>NE</v>
      </c>
      <c r="G67" s="101">
        <f>'Parcijalni_cjeloviti ispit'!G68</f>
        <v>0</v>
      </c>
      <c r="H67" s="257" t="str">
        <f>'Parcijalni_cjeloviti ispit'!H68</f>
        <v>NE</v>
      </c>
      <c r="I67" s="101">
        <f>'Parcijalni_cjeloviti ispit'!I68</f>
        <v>0</v>
      </c>
      <c r="J67" s="257" t="str">
        <f>'Parcijalni_cjeloviti ispit'!J68</f>
        <v>NE</v>
      </c>
      <c r="K67" s="101">
        <f>'Parcijalni_cjeloviti ispit'!K68</f>
        <v>0</v>
      </c>
      <c r="L67" s="257" t="str">
        <f>'Parcijalni_cjeloviti ispit'!L68</f>
        <v>NE</v>
      </c>
      <c r="M67" s="101">
        <f>'Parcijalni_cjeloviti ispit'!M68</f>
        <v>0</v>
      </c>
      <c r="N67" s="257" t="str">
        <f>'Parcijalni_cjeloviti ispit'!N68</f>
        <v>NE</v>
      </c>
      <c r="O67" s="101">
        <f>'Parcijalni_cjeloviti ispit'!O68</f>
        <v>0</v>
      </c>
      <c r="P67" s="257" t="str">
        <f>'Parcijalni_cjeloviti ispit'!P68</f>
        <v>NE</v>
      </c>
      <c r="Q67" s="101">
        <f>'Parcijalni_cjeloviti ispit'!Q68</f>
        <v>0</v>
      </c>
      <c r="R67" s="257" t="str">
        <f>'Parcijalni_cjeloviti ispit'!R68</f>
        <v>NE</v>
      </c>
      <c r="S67" s="235">
        <f>'Parcijalni_cjeloviti ispit'!S68</f>
        <v>0</v>
      </c>
      <c r="T67" s="235" t="str">
        <f>'Parcijalni_cjeloviti ispit'!T68</f>
        <v>NE</v>
      </c>
    </row>
    <row r="68" spans="1:20" ht="15.75" thickBot="1" x14ac:dyDescent="0.3">
      <c r="A68" s="260">
        <f>'Parcijalni_cjeloviti ispit'!A69</f>
        <v>0</v>
      </c>
      <c r="B68" s="291">
        <f>'Parcijalni_cjeloviti ispit'!B69</f>
        <v>0</v>
      </c>
      <c r="C68" s="260">
        <f>'Parcijalni_cjeloviti ispit'!C69</f>
        <v>0</v>
      </c>
      <c r="D68" s="102" t="str">
        <f>'Parcijalni_cjeloviti ispit'!D69</f>
        <v>P</v>
      </c>
      <c r="E68" s="103" t="str">
        <f>'Parcijalni_cjeloviti ispit'!E69</f>
        <v/>
      </c>
      <c r="F68" s="258">
        <f>'Parcijalni_cjeloviti ispit'!F69</f>
        <v>0</v>
      </c>
      <c r="G68" s="104" t="str">
        <f>'Parcijalni_cjeloviti ispit'!G69</f>
        <v/>
      </c>
      <c r="H68" s="258">
        <f>'Parcijalni_cjeloviti ispit'!H69</f>
        <v>0</v>
      </c>
      <c r="I68" s="104" t="str">
        <f>'Parcijalni_cjeloviti ispit'!I69</f>
        <v/>
      </c>
      <c r="J68" s="258">
        <f>'Parcijalni_cjeloviti ispit'!J69</f>
        <v>0</v>
      </c>
      <c r="K68" s="104" t="str">
        <f>'Parcijalni_cjeloviti ispit'!K69</f>
        <v/>
      </c>
      <c r="L68" s="258">
        <f>'Parcijalni_cjeloviti ispit'!L69</f>
        <v>0</v>
      </c>
      <c r="M68" s="104" t="str">
        <f>'Parcijalni_cjeloviti ispit'!M69</f>
        <v/>
      </c>
      <c r="N68" s="258">
        <f>'Parcijalni_cjeloviti ispit'!N69</f>
        <v>0</v>
      </c>
      <c r="O68" s="104" t="str">
        <f>'Parcijalni_cjeloviti ispit'!O69</f>
        <v/>
      </c>
      <c r="P68" s="258">
        <f>'Parcijalni_cjeloviti ispit'!P69</f>
        <v>0</v>
      </c>
      <c r="Q68" s="104" t="str">
        <f>'Parcijalni_cjeloviti ispit'!Q69</f>
        <v/>
      </c>
      <c r="R68" s="258">
        <f>'Parcijalni_cjeloviti ispit'!R69</f>
        <v>0</v>
      </c>
      <c r="S68" s="236">
        <f>'Parcijalni_cjeloviti ispit'!S69</f>
        <v>0</v>
      </c>
      <c r="T68" s="236">
        <f>'Parcijalni_cjeloviti ispit'!T69</f>
        <v>0</v>
      </c>
    </row>
    <row r="69" spans="1:20" x14ac:dyDescent="0.25">
      <c r="A69" s="259">
        <f>'Parcijalni_cjeloviti ispit'!A70</f>
        <v>32</v>
      </c>
      <c r="B69" s="290" t="str">
        <f>'Parcijalni_cjeloviti ispit'!B70</f>
        <v xml:space="preserve"> </v>
      </c>
      <c r="C69" s="259">
        <f>'Parcijalni_cjeloviti ispit'!C70</f>
        <v>0</v>
      </c>
      <c r="D69" s="100" t="str">
        <f>'Parcijalni_cjeloviti ispit'!D70</f>
        <v>B</v>
      </c>
      <c r="E69" s="101">
        <f>'Parcijalni_cjeloviti ispit'!E70</f>
        <v>0</v>
      </c>
      <c r="F69" s="257" t="str">
        <f>'Parcijalni_cjeloviti ispit'!F70</f>
        <v>NE</v>
      </c>
      <c r="G69" s="101">
        <f>'Parcijalni_cjeloviti ispit'!G70</f>
        <v>0</v>
      </c>
      <c r="H69" s="257" t="str">
        <f>'Parcijalni_cjeloviti ispit'!H70</f>
        <v>NE</v>
      </c>
      <c r="I69" s="101">
        <f>'Parcijalni_cjeloviti ispit'!I70</f>
        <v>0</v>
      </c>
      <c r="J69" s="257" t="str">
        <f>'Parcijalni_cjeloviti ispit'!J70</f>
        <v>NE</v>
      </c>
      <c r="K69" s="101">
        <f>'Parcijalni_cjeloviti ispit'!K70</f>
        <v>0</v>
      </c>
      <c r="L69" s="257" t="str">
        <f>'Parcijalni_cjeloviti ispit'!L70</f>
        <v>NE</v>
      </c>
      <c r="M69" s="101">
        <f>'Parcijalni_cjeloviti ispit'!M70</f>
        <v>0</v>
      </c>
      <c r="N69" s="257" t="str">
        <f>'Parcijalni_cjeloviti ispit'!N70</f>
        <v>NE</v>
      </c>
      <c r="O69" s="101">
        <f>'Parcijalni_cjeloviti ispit'!O70</f>
        <v>0</v>
      </c>
      <c r="P69" s="257" t="str">
        <f>'Parcijalni_cjeloviti ispit'!P70</f>
        <v>NE</v>
      </c>
      <c r="Q69" s="101">
        <f>'Parcijalni_cjeloviti ispit'!Q70</f>
        <v>0</v>
      </c>
      <c r="R69" s="257" t="str">
        <f>'Parcijalni_cjeloviti ispit'!R70</f>
        <v>NE</v>
      </c>
      <c r="S69" s="235">
        <f>'Parcijalni_cjeloviti ispit'!S70</f>
        <v>0</v>
      </c>
      <c r="T69" s="235" t="str">
        <f>'Parcijalni_cjeloviti ispit'!T70</f>
        <v>NE</v>
      </c>
    </row>
    <row r="70" spans="1:20" ht="15.75" thickBot="1" x14ac:dyDescent="0.3">
      <c r="A70" s="260">
        <f>'Parcijalni_cjeloviti ispit'!A71</f>
        <v>0</v>
      </c>
      <c r="B70" s="291">
        <f>'Parcijalni_cjeloviti ispit'!B71</f>
        <v>0</v>
      </c>
      <c r="C70" s="260">
        <f>'Parcijalni_cjeloviti ispit'!C71</f>
        <v>0</v>
      </c>
      <c r="D70" s="102" t="str">
        <f>'Parcijalni_cjeloviti ispit'!D71</f>
        <v>P</v>
      </c>
      <c r="E70" s="103" t="str">
        <f>'Parcijalni_cjeloviti ispit'!E71</f>
        <v/>
      </c>
      <c r="F70" s="258">
        <f>'Parcijalni_cjeloviti ispit'!F71</f>
        <v>0</v>
      </c>
      <c r="G70" s="104" t="str">
        <f>'Parcijalni_cjeloviti ispit'!G71</f>
        <v/>
      </c>
      <c r="H70" s="258">
        <f>'Parcijalni_cjeloviti ispit'!H71</f>
        <v>0</v>
      </c>
      <c r="I70" s="104" t="str">
        <f>'Parcijalni_cjeloviti ispit'!I71</f>
        <v/>
      </c>
      <c r="J70" s="258">
        <f>'Parcijalni_cjeloviti ispit'!J71</f>
        <v>0</v>
      </c>
      <c r="K70" s="104" t="str">
        <f>'Parcijalni_cjeloviti ispit'!K71</f>
        <v/>
      </c>
      <c r="L70" s="258">
        <f>'Parcijalni_cjeloviti ispit'!L71</f>
        <v>0</v>
      </c>
      <c r="M70" s="104" t="str">
        <f>'Parcijalni_cjeloviti ispit'!M71</f>
        <v/>
      </c>
      <c r="N70" s="258">
        <f>'Parcijalni_cjeloviti ispit'!N71</f>
        <v>0</v>
      </c>
      <c r="O70" s="104" t="str">
        <f>'Parcijalni_cjeloviti ispit'!O71</f>
        <v/>
      </c>
      <c r="P70" s="258">
        <f>'Parcijalni_cjeloviti ispit'!P71</f>
        <v>0</v>
      </c>
      <c r="Q70" s="104" t="str">
        <f>'Parcijalni_cjeloviti ispit'!Q71</f>
        <v/>
      </c>
      <c r="R70" s="258">
        <f>'Parcijalni_cjeloviti ispit'!R71</f>
        <v>0</v>
      </c>
      <c r="S70" s="236">
        <f>'Parcijalni_cjeloviti ispit'!S71</f>
        <v>0</v>
      </c>
      <c r="T70" s="236">
        <f>'Parcijalni_cjeloviti ispit'!T71</f>
        <v>0</v>
      </c>
    </row>
    <row r="71" spans="1:20" x14ac:dyDescent="0.25">
      <c r="A71" s="259">
        <f>'Parcijalni_cjeloviti ispit'!A72</f>
        <v>33</v>
      </c>
      <c r="B71" s="290" t="str">
        <f>'Parcijalni_cjeloviti ispit'!B72</f>
        <v xml:space="preserve"> </v>
      </c>
      <c r="C71" s="259">
        <f>'Parcijalni_cjeloviti ispit'!C72</f>
        <v>0</v>
      </c>
      <c r="D71" s="100" t="str">
        <f>'Parcijalni_cjeloviti ispit'!D72</f>
        <v>B</v>
      </c>
      <c r="E71" s="101">
        <f>'Parcijalni_cjeloviti ispit'!E72</f>
        <v>0</v>
      </c>
      <c r="F71" s="257" t="str">
        <f>'Parcijalni_cjeloviti ispit'!F72</f>
        <v>NE</v>
      </c>
      <c r="G71" s="101">
        <f>'Parcijalni_cjeloviti ispit'!G72</f>
        <v>0</v>
      </c>
      <c r="H71" s="257" t="str">
        <f>'Parcijalni_cjeloviti ispit'!H72</f>
        <v>NE</v>
      </c>
      <c r="I71" s="101">
        <f>'Parcijalni_cjeloviti ispit'!I72</f>
        <v>0</v>
      </c>
      <c r="J71" s="257" t="str">
        <f>'Parcijalni_cjeloviti ispit'!J72</f>
        <v>NE</v>
      </c>
      <c r="K71" s="101">
        <f>'Parcijalni_cjeloviti ispit'!K72</f>
        <v>0</v>
      </c>
      <c r="L71" s="257" t="str">
        <f>'Parcijalni_cjeloviti ispit'!L72</f>
        <v>NE</v>
      </c>
      <c r="M71" s="101">
        <f>'Parcijalni_cjeloviti ispit'!M72</f>
        <v>0</v>
      </c>
      <c r="N71" s="257" t="str">
        <f>'Parcijalni_cjeloviti ispit'!N72</f>
        <v>NE</v>
      </c>
      <c r="O71" s="101">
        <f>'Parcijalni_cjeloviti ispit'!O72</f>
        <v>0</v>
      </c>
      <c r="P71" s="257" t="str">
        <f>'Parcijalni_cjeloviti ispit'!P72</f>
        <v>NE</v>
      </c>
      <c r="Q71" s="101">
        <f>'Parcijalni_cjeloviti ispit'!Q72</f>
        <v>0</v>
      </c>
      <c r="R71" s="257" t="str">
        <f>'Parcijalni_cjeloviti ispit'!R72</f>
        <v>NE</v>
      </c>
      <c r="S71" s="235">
        <f>'Parcijalni_cjeloviti ispit'!S72</f>
        <v>0</v>
      </c>
      <c r="T71" s="235" t="str">
        <f>'Parcijalni_cjeloviti ispit'!T72</f>
        <v>NE</v>
      </c>
    </row>
    <row r="72" spans="1:20" ht="15.75" thickBot="1" x14ac:dyDescent="0.3">
      <c r="A72" s="260">
        <f>'Parcijalni_cjeloviti ispit'!A73</f>
        <v>0</v>
      </c>
      <c r="B72" s="291">
        <f>'Parcijalni_cjeloviti ispit'!B73</f>
        <v>0</v>
      </c>
      <c r="C72" s="260">
        <f>'Parcijalni_cjeloviti ispit'!C73</f>
        <v>0</v>
      </c>
      <c r="D72" s="102" t="str">
        <f>'Parcijalni_cjeloviti ispit'!D73</f>
        <v>P</v>
      </c>
      <c r="E72" s="103" t="str">
        <f>'Parcijalni_cjeloviti ispit'!E73</f>
        <v/>
      </c>
      <c r="F72" s="258">
        <f>'Parcijalni_cjeloviti ispit'!F73</f>
        <v>0</v>
      </c>
      <c r="G72" s="104" t="str">
        <f>'Parcijalni_cjeloviti ispit'!G73</f>
        <v/>
      </c>
      <c r="H72" s="258">
        <f>'Parcijalni_cjeloviti ispit'!H73</f>
        <v>0</v>
      </c>
      <c r="I72" s="104" t="str">
        <f>'Parcijalni_cjeloviti ispit'!I73</f>
        <v/>
      </c>
      <c r="J72" s="258">
        <f>'Parcijalni_cjeloviti ispit'!J73</f>
        <v>0</v>
      </c>
      <c r="K72" s="104" t="str">
        <f>'Parcijalni_cjeloviti ispit'!K73</f>
        <v/>
      </c>
      <c r="L72" s="258">
        <f>'Parcijalni_cjeloviti ispit'!L73</f>
        <v>0</v>
      </c>
      <c r="M72" s="104" t="str">
        <f>'Parcijalni_cjeloviti ispit'!M73</f>
        <v/>
      </c>
      <c r="N72" s="258">
        <f>'Parcijalni_cjeloviti ispit'!N73</f>
        <v>0</v>
      </c>
      <c r="O72" s="104" t="str">
        <f>'Parcijalni_cjeloviti ispit'!O73</f>
        <v/>
      </c>
      <c r="P72" s="258">
        <f>'Parcijalni_cjeloviti ispit'!P73</f>
        <v>0</v>
      </c>
      <c r="Q72" s="104" t="str">
        <f>'Parcijalni_cjeloviti ispit'!Q73</f>
        <v/>
      </c>
      <c r="R72" s="258">
        <f>'Parcijalni_cjeloviti ispit'!R73</f>
        <v>0</v>
      </c>
      <c r="S72" s="236">
        <f>'Parcijalni_cjeloviti ispit'!S73</f>
        <v>0</v>
      </c>
      <c r="T72" s="236">
        <f>'Parcijalni_cjeloviti ispit'!T73</f>
        <v>0</v>
      </c>
    </row>
    <row r="73" spans="1:20" x14ac:dyDescent="0.25">
      <c r="A73" s="259">
        <f>'Parcijalni_cjeloviti ispit'!A74</f>
        <v>34</v>
      </c>
      <c r="B73" s="290" t="str">
        <f>'Parcijalni_cjeloviti ispit'!B74</f>
        <v xml:space="preserve"> </v>
      </c>
      <c r="C73" s="259">
        <f>'Parcijalni_cjeloviti ispit'!C74</f>
        <v>0</v>
      </c>
      <c r="D73" s="100" t="str">
        <f>'Parcijalni_cjeloviti ispit'!D74</f>
        <v>B</v>
      </c>
      <c r="E73" s="101">
        <f>'Parcijalni_cjeloviti ispit'!E74</f>
        <v>0</v>
      </c>
      <c r="F73" s="257" t="str">
        <f>'Parcijalni_cjeloviti ispit'!F74</f>
        <v>NE</v>
      </c>
      <c r="G73" s="101">
        <f>'Parcijalni_cjeloviti ispit'!G74</f>
        <v>0</v>
      </c>
      <c r="H73" s="257" t="str">
        <f>'Parcijalni_cjeloviti ispit'!H74</f>
        <v>NE</v>
      </c>
      <c r="I73" s="101">
        <f>'Parcijalni_cjeloviti ispit'!I74</f>
        <v>0</v>
      </c>
      <c r="J73" s="257" t="str">
        <f>'Parcijalni_cjeloviti ispit'!J74</f>
        <v>NE</v>
      </c>
      <c r="K73" s="101">
        <f>'Parcijalni_cjeloviti ispit'!K74</f>
        <v>0</v>
      </c>
      <c r="L73" s="257" t="str">
        <f>'Parcijalni_cjeloviti ispit'!L74</f>
        <v>NE</v>
      </c>
      <c r="M73" s="101">
        <f>'Parcijalni_cjeloviti ispit'!M74</f>
        <v>0</v>
      </c>
      <c r="N73" s="257" t="str">
        <f>'Parcijalni_cjeloviti ispit'!N74</f>
        <v>NE</v>
      </c>
      <c r="O73" s="101">
        <f>'Parcijalni_cjeloviti ispit'!O74</f>
        <v>0</v>
      </c>
      <c r="P73" s="257" t="str">
        <f>'Parcijalni_cjeloviti ispit'!P74</f>
        <v>NE</v>
      </c>
      <c r="Q73" s="101">
        <f>'Parcijalni_cjeloviti ispit'!Q74</f>
        <v>0</v>
      </c>
      <c r="R73" s="257" t="str">
        <f>'Parcijalni_cjeloviti ispit'!R74</f>
        <v>NE</v>
      </c>
      <c r="S73" s="235">
        <f>'Parcijalni_cjeloviti ispit'!S74</f>
        <v>0</v>
      </c>
      <c r="T73" s="235" t="str">
        <f>'Parcijalni_cjeloviti ispit'!T74</f>
        <v>NE</v>
      </c>
    </row>
    <row r="74" spans="1:20" ht="15.75" thickBot="1" x14ac:dyDescent="0.3">
      <c r="A74" s="260">
        <f>'Parcijalni_cjeloviti ispit'!A75</f>
        <v>0</v>
      </c>
      <c r="B74" s="291">
        <f>'Parcijalni_cjeloviti ispit'!B75</f>
        <v>0</v>
      </c>
      <c r="C74" s="260">
        <f>'Parcijalni_cjeloviti ispit'!C75</f>
        <v>0</v>
      </c>
      <c r="D74" s="102" t="str">
        <f>'Parcijalni_cjeloviti ispit'!D75</f>
        <v>P</v>
      </c>
      <c r="E74" s="103" t="str">
        <f>'Parcijalni_cjeloviti ispit'!E75</f>
        <v/>
      </c>
      <c r="F74" s="258">
        <f>'Parcijalni_cjeloviti ispit'!F75</f>
        <v>0</v>
      </c>
      <c r="G74" s="104" t="str">
        <f>'Parcijalni_cjeloviti ispit'!G75</f>
        <v/>
      </c>
      <c r="H74" s="258">
        <f>'Parcijalni_cjeloviti ispit'!H75</f>
        <v>0</v>
      </c>
      <c r="I74" s="104" t="str">
        <f>'Parcijalni_cjeloviti ispit'!I75</f>
        <v/>
      </c>
      <c r="J74" s="258">
        <f>'Parcijalni_cjeloviti ispit'!J75</f>
        <v>0</v>
      </c>
      <c r="K74" s="104" t="str">
        <f>'Parcijalni_cjeloviti ispit'!K75</f>
        <v/>
      </c>
      <c r="L74" s="258">
        <f>'Parcijalni_cjeloviti ispit'!L75</f>
        <v>0</v>
      </c>
      <c r="M74" s="104" t="str">
        <f>'Parcijalni_cjeloviti ispit'!M75</f>
        <v/>
      </c>
      <c r="N74" s="258">
        <f>'Parcijalni_cjeloviti ispit'!N75</f>
        <v>0</v>
      </c>
      <c r="O74" s="104" t="str">
        <f>'Parcijalni_cjeloviti ispit'!O75</f>
        <v/>
      </c>
      <c r="P74" s="258">
        <f>'Parcijalni_cjeloviti ispit'!P75</f>
        <v>0</v>
      </c>
      <c r="Q74" s="104" t="str">
        <f>'Parcijalni_cjeloviti ispit'!Q75</f>
        <v/>
      </c>
      <c r="R74" s="258">
        <f>'Parcijalni_cjeloviti ispit'!R75</f>
        <v>0</v>
      </c>
      <c r="S74" s="236">
        <f>'Parcijalni_cjeloviti ispit'!S75</f>
        <v>0</v>
      </c>
      <c r="T74" s="236">
        <f>'Parcijalni_cjeloviti ispit'!T75</f>
        <v>0</v>
      </c>
    </row>
    <row r="75" spans="1:20" x14ac:dyDescent="0.25">
      <c r="A75" s="259">
        <f>'Parcijalni_cjeloviti ispit'!A76</f>
        <v>35</v>
      </c>
      <c r="B75" s="290" t="str">
        <f>'Parcijalni_cjeloviti ispit'!B76</f>
        <v xml:space="preserve"> </v>
      </c>
      <c r="C75" s="259">
        <f>'Parcijalni_cjeloviti ispit'!C76</f>
        <v>0</v>
      </c>
      <c r="D75" s="100" t="str">
        <f>'Parcijalni_cjeloviti ispit'!D76</f>
        <v>B</v>
      </c>
      <c r="E75" s="101">
        <f>'Parcijalni_cjeloviti ispit'!E76</f>
        <v>0</v>
      </c>
      <c r="F75" s="257" t="str">
        <f>'Parcijalni_cjeloviti ispit'!F76</f>
        <v>NE</v>
      </c>
      <c r="G75" s="101">
        <f>'Parcijalni_cjeloviti ispit'!G76</f>
        <v>0</v>
      </c>
      <c r="H75" s="257" t="str">
        <f>'Parcijalni_cjeloviti ispit'!H76</f>
        <v>NE</v>
      </c>
      <c r="I75" s="101">
        <f>'Parcijalni_cjeloviti ispit'!I76</f>
        <v>0</v>
      </c>
      <c r="J75" s="257" t="str">
        <f>'Parcijalni_cjeloviti ispit'!J76</f>
        <v>NE</v>
      </c>
      <c r="K75" s="101">
        <f>'Parcijalni_cjeloviti ispit'!K76</f>
        <v>0</v>
      </c>
      <c r="L75" s="257" t="str">
        <f>'Parcijalni_cjeloviti ispit'!L76</f>
        <v>NE</v>
      </c>
      <c r="M75" s="101">
        <f>'Parcijalni_cjeloviti ispit'!M76</f>
        <v>0</v>
      </c>
      <c r="N75" s="257" t="str">
        <f>'Parcijalni_cjeloviti ispit'!N76</f>
        <v>NE</v>
      </c>
      <c r="O75" s="101">
        <f>'Parcijalni_cjeloviti ispit'!O76</f>
        <v>0</v>
      </c>
      <c r="P75" s="257" t="str">
        <f>'Parcijalni_cjeloviti ispit'!P76</f>
        <v>NE</v>
      </c>
      <c r="Q75" s="101">
        <f>'Parcijalni_cjeloviti ispit'!Q76</f>
        <v>0</v>
      </c>
      <c r="R75" s="257" t="str">
        <f>'Parcijalni_cjeloviti ispit'!R76</f>
        <v>NE</v>
      </c>
      <c r="S75" s="235">
        <f>'Parcijalni_cjeloviti ispit'!S76</f>
        <v>0</v>
      </c>
      <c r="T75" s="235" t="str">
        <f>'Parcijalni_cjeloviti ispit'!T76</f>
        <v>NE</v>
      </c>
    </row>
    <row r="76" spans="1:20" ht="15.75" thickBot="1" x14ac:dyDescent="0.3">
      <c r="A76" s="260">
        <f>'Parcijalni_cjeloviti ispit'!A77</f>
        <v>0</v>
      </c>
      <c r="B76" s="291">
        <f>'Parcijalni_cjeloviti ispit'!B77</f>
        <v>0</v>
      </c>
      <c r="C76" s="260">
        <f>'Parcijalni_cjeloviti ispit'!C77</f>
        <v>0</v>
      </c>
      <c r="D76" s="102" t="str">
        <f>'Parcijalni_cjeloviti ispit'!D77</f>
        <v>P</v>
      </c>
      <c r="E76" s="103" t="str">
        <f>'Parcijalni_cjeloviti ispit'!E77</f>
        <v/>
      </c>
      <c r="F76" s="258">
        <f>'Parcijalni_cjeloviti ispit'!F77</f>
        <v>0</v>
      </c>
      <c r="G76" s="104" t="str">
        <f>'Parcijalni_cjeloviti ispit'!G77</f>
        <v/>
      </c>
      <c r="H76" s="258">
        <f>'Parcijalni_cjeloviti ispit'!H77</f>
        <v>0</v>
      </c>
      <c r="I76" s="104" t="str">
        <f>'Parcijalni_cjeloviti ispit'!I77</f>
        <v/>
      </c>
      <c r="J76" s="258">
        <f>'Parcijalni_cjeloviti ispit'!J77</f>
        <v>0</v>
      </c>
      <c r="K76" s="104" t="str">
        <f>'Parcijalni_cjeloviti ispit'!K77</f>
        <v/>
      </c>
      <c r="L76" s="258">
        <f>'Parcijalni_cjeloviti ispit'!L77</f>
        <v>0</v>
      </c>
      <c r="M76" s="104" t="str">
        <f>'Parcijalni_cjeloviti ispit'!M77</f>
        <v/>
      </c>
      <c r="N76" s="258">
        <f>'Parcijalni_cjeloviti ispit'!N77</f>
        <v>0</v>
      </c>
      <c r="O76" s="104" t="str">
        <f>'Parcijalni_cjeloviti ispit'!O77</f>
        <v/>
      </c>
      <c r="P76" s="258">
        <f>'Parcijalni_cjeloviti ispit'!P77</f>
        <v>0</v>
      </c>
      <c r="Q76" s="104" t="str">
        <f>'Parcijalni_cjeloviti ispit'!Q77</f>
        <v/>
      </c>
      <c r="R76" s="258">
        <f>'Parcijalni_cjeloviti ispit'!R77</f>
        <v>0</v>
      </c>
      <c r="S76" s="236">
        <f>'Parcijalni_cjeloviti ispit'!S77</f>
        <v>0</v>
      </c>
      <c r="T76" s="236">
        <f>'Parcijalni_cjeloviti ispit'!T77</f>
        <v>0</v>
      </c>
    </row>
    <row r="77" spans="1:20" x14ac:dyDescent="0.25">
      <c r="A77" s="259">
        <f>'Parcijalni_cjeloviti ispit'!A78</f>
        <v>36</v>
      </c>
      <c r="B77" s="290" t="str">
        <f>'Parcijalni_cjeloviti ispit'!B78</f>
        <v xml:space="preserve"> </v>
      </c>
      <c r="C77" s="259">
        <f>'Parcijalni_cjeloviti ispit'!C78</f>
        <v>0</v>
      </c>
      <c r="D77" s="100" t="str">
        <f>'Parcijalni_cjeloviti ispit'!D78</f>
        <v>B</v>
      </c>
      <c r="E77" s="101">
        <f>'Parcijalni_cjeloviti ispit'!E78</f>
        <v>0</v>
      </c>
      <c r="F77" s="257" t="str">
        <f>'Parcijalni_cjeloviti ispit'!F78</f>
        <v>NE</v>
      </c>
      <c r="G77" s="101">
        <f>'Parcijalni_cjeloviti ispit'!G78</f>
        <v>0</v>
      </c>
      <c r="H77" s="257" t="str">
        <f>'Parcijalni_cjeloviti ispit'!H78</f>
        <v>NE</v>
      </c>
      <c r="I77" s="101">
        <f>'Parcijalni_cjeloviti ispit'!I78</f>
        <v>0</v>
      </c>
      <c r="J77" s="257" t="str">
        <f>'Parcijalni_cjeloviti ispit'!J78</f>
        <v>NE</v>
      </c>
      <c r="K77" s="101">
        <f>'Parcijalni_cjeloviti ispit'!K78</f>
        <v>0</v>
      </c>
      <c r="L77" s="257" t="str">
        <f>'Parcijalni_cjeloviti ispit'!L78</f>
        <v>NE</v>
      </c>
      <c r="M77" s="101">
        <f>'Parcijalni_cjeloviti ispit'!M78</f>
        <v>0</v>
      </c>
      <c r="N77" s="257" t="str">
        <f>'Parcijalni_cjeloviti ispit'!N78</f>
        <v>NE</v>
      </c>
      <c r="O77" s="101">
        <f>'Parcijalni_cjeloviti ispit'!O78</f>
        <v>0</v>
      </c>
      <c r="P77" s="257" t="str">
        <f>'Parcijalni_cjeloviti ispit'!P78</f>
        <v>NE</v>
      </c>
      <c r="Q77" s="101">
        <f>'Parcijalni_cjeloviti ispit'!Q78</f>
        <v>0</v>
      </c>
      <c r="R77" s="257" t="str">
        <f>'Parcijalni_cjeloviti ispit'!R78</f>
        <v>NE</v>
      </c>
      <c r="S77" s="235">
        <f>'Parcijalni_cjeloviti ispit'!S78</f>
        <v>0</v>
      </c>
      <c r="T77" s="235" t="str">
        <f>'Parcijalni_cjeloviti ispit'!T78</f>
        <v>NE</v>
      </c>
    </row>
    <row r="78" spans="1:20" ht="15.75" thickBot="1" x14ac:dyDescent="0.3">
      <c r="A78" s="260">
        <f>'Parcijalni_cjeloviti ispit'!A79</f>
        <v>0</v>
      </c>
      <c r="B78" s="291">
        <f>'Parcijalni_cjeloviti ispit'!B79</f>
        <v>0</v>
      </c>
      <c r="C78" s="260">
        <f>'Parcijalni_cjeloviti ispit'!C79</f>
        <v>0</v>
      </c>
      <c r="D78" s="102" t="str">
        <f>'Parcijalni_cjeloviti ispit'!D79</f>
        <v>P</v>
      </c>
      <c r="E78" s="103" t="str">
        <f>'Parcijalni_cjeloviti ispit'!E79</f>
        <v/>
      </c>
      <c r="F78" s="258">
        <f>'Parcijalni_cjeloviti ispit'!F79</f>
        <v>0</v>
      </c>
      <c r="G78" s="104" t="str">
        <f>'Parcijalni_cjeloviti ispit'!G79</f>
        <v/>
      </c>
      <c r="H78" s="258">
        <f>'Parcijalni_cjeloviti ispit'!H79</f>
        <v>0</v>
      </c>
      <c r="I78" s="104" t="str">
        <f>'Parcijalni_cjeloviti ispit'!I79</f>
        <v/>
      </c>
      <c r="J78" s="258">
        <f>'Parcijalni_cjeloviti ispit'!J79</f>
        <v>0</v>
      </c>
      <c r="K78" s="104" t="str">
        <f>'Parcijalni_cjeloviti ispit'!K79</f>
        <v/>
      </c>
      <c r="L78" s="258">
        <f>'Parcijalni_cjeloviti ispit'!L79</f>
        <v>0</v>
      </c>
      <c r="M78" s="104" t="str">
        <f>'Parcijalni_cjeloviti ispit'!M79</f>
        <v/>
      </c>
      <c r="N78" s="258">
        <f>'Parcijalni_cjeloviti ispit'!N79</f>
        <v>0</v>
      </c>
      <c r="O78" s="104" t="str">
        <f>'Parcijalni_cjeloviti ispit'!O79</f>
        <v/>
      </c>
      <c r="P78" s="258">
        <f>'Parcijalni_cjeloviti ispit'!P79</f>
        <v>0</v>
      </c>
      <c r="Q78" s="104" t="str">
        <f>'Parcijalni_cjeloviti ispit'!Q79</f>
        <v/>
      </c>
      <c r="R78" s="258">
        <f>'Parcijalni_cjeloviti ispit'!R79</f>
        <v>0</v>
      </c>
      <c r="S78" s="236">
        <f>'Parcijalni_cjeloviti ispit'!S79</f>
        <v>0</v>
      </c>
      <c r="T78" s="236">
        <f>'Parcijalni_cjeloviti ispit'!T79</f>
        <v>0</v>
      </c>
    </row>
    <row r="79" spans="1:20" x14ac:dyDescent="0.25">
      <c r="A79" s="259">
        <f>'Parcijalni_cjeloviti ispit'!A80</f>
        <v>37</v>
      </c>
      <c r="B79" s="290" t="str">
        <f>'Parcijalni_cjeloviti ispit'!B80</f>
        <v xml:space="preserve"> </v>
      </c>
      <c r="C79" s="259">
        <f>'Parcijalni_cjeloviti ispit'!C80</f>
        <v>0</v>
      </c>
      <c r="D79" s="100" t="str">
        <f>'Parcijalni_cjeloviti ispit'!D80</f>
        <v>B</v>
      </c>
      <c r="E79" s="101">
        <f>'Parcijalni_cjeloviti ispit'!E80</f>
        <v>0</v>
      </c>
      <c r="F79" s="257" t="str">
        <f>'Parcijalni_cjeloviti ispit'!F80</f>
        <v>NE</v>
      </c>
      <c r="G79" s="101">
        <f>'Parcijalni_cjeloviti ispit'!G80</f>
        <v>0</v>
      </c>
      <c r="H79" s="257" t="str">
        <f>'Parcijalni_cjeloviti ispit'!H80</f>
        <v>NE</v>
      </c>
      <c r="I79" s="101">
        <f>'Parcijalni_cjeloviti ispit'!I80</f>
        <v>0</v>
      </c>
      <c r="J79" s="257" t="str">
        <f>'Parcijalni_cjeloviti ispit'!J80</f>
        <v>NE</v>
      </c>
      <c r="K79" s="101">
        <f>'Parcijalni_cjeloviti ispit'!K80</f>
        <v>0</v>
      </c>
      <c r="L79" s="257" t="str">
        <f>'Parcijalni_cjeloviti ispit'!L80</f>
        <v>NE</v>
      </c>
      <c r="M79" s="101">
        <f>'Parcijalni_cjeloviti ispit'!M80</f>
        <v>0</v>
      </c>
      <c r="N79" s="257" t="str">
        <f>'Parcijalni_cjeloviti ispit'!N80</f>
        <v>NE</v>
      </c>
      <c r="O79" s="101">
        <f>'Parcijalni_cjeloviti ispit'!O80</f>
        <v>0</v>
      </c>
      <c r="P79" s="257" t="str">
        <f>'Parcijalni_cjeloviti ispit'!P80</f>
        <v>NE</v>
      </c>
      <c r="Q79" s="101">
        <f>'Parcijalni_cjeloviti ispit'!Q80</f>
        <v>0</v>
      </c>
      <c r="R79" s="257" t="str">
        <f>'Parcijalni_cjeloviti ispit'!R80</f>
        <v>NE</v>
      </c>
      <c r="S79" s="235">
        <f>'Parcijalni_cjeloviti ispit'!S80</f>
        <v>0</v>
      </c>
      <c r="T79" s="235" t="str">
        <f>'Parcijalni_cjeloviti ispit'!T80</f>
        <v>NE</v>
      </c>
    </row>
    <row r="80" spans="1:20" ht="15.75" thickBot="1" x14ac:dyDescent="0.3">
      <c r="A80" s="260">
        <f>'Parcijalni_cjeloviti ispit'!A81</f>
        <v>0</v>
      </c>
      <c r="B80" s="291">
        <f>'Parcijalni_cjeloviti ispit'!B81</f>
        <v>0</v>
      </c>
      <c r="C80" s="260">
        <f>'Parcijalni_cjeloviti ispit'!C81</f>
        <v>0</v>
      </c>
      <c r="D80" s="102" t="str">
        <f>'Parcijalni_cjeloviti ispit'!D81</f>
        <v>P</v>
      </c>
      <c r="E80" s="103" t="str">
        <f>'Parcijalni_cjeloviti ispit'!E81</f>
        <v/>
      </c>
      <c r="F80" s="258">
        <f>'Parcijalni_cjeloviti ispit'!F81</f>
        <v>0</v>
      </c>
      <c r="G80" s="104" t="str">
        <f>'Parcijalni_cjeloviti ispit'!G81</f>
        <v/>
      </c>
      <c r="H80" s="258">
        <f>'Parcijalni_cjeloviti ispit'!H81</f>
        <v>0</v>
      </c>
      <c r="I80" s="104" t="str">
        <f>'Parcijalni_cjeloviti ispit'!I81</f>
        <v/>
      </c>
      <c r="J80" s="258">
        <f>'Parcijalni_cjeloviti ispit'!J81</f>
        <v>0</v>
      </c>
      <c r="K80" s="104" t="str">
        <f>'Parcijalni_cjeloviti ispit'!K81</f>
        <v/>
      </c>
      <c r="L80" s="258">
        <f>'Parcijalni_cjeloviti ispit'!L81</f>
        <v>0</v>
      </c>
      <c r="M80" s="104" t="str">
        <f>'Parcijalni_cjeloviti ispit'!M81</f>
        <v/>
      </c>
      <c r="N80" s="258">
        <f>'Parcijalni_cjeloviti ispit'!N81</f>
        <v>0</v>
      </c>
      <c r="O80" s="104" t="str">
        <f>'Parcijalni_cjeloviti ispit'!O81</f>
        <v/>
      </c>
      <c r="P80" s="258">
        <f>'Parcijalni_cjeloviti ispit'!P81</f>
        <v>0</v>
      </c>
      <c r="Q80" s="104" t="str">
        <f>'Parcijalni_cjeloviti ispit'!Q81</f>
        <v/>
      </c>
      <c r="R80" s="258">
        <f>'Parcijalni_cjeloviti ispit'!R81</f>
        <v>0</v>
      </c>
      <c r="S80" s="236">
        <f>'Parcijalni_cjeloviti ispit'!S81</f>
        <v>0</v>
      </c>
      <c r="T80" s="236">
        <f>'Parcijalni_cjeloviti ispit'!T81</f>
        <v>0</v>
      </c>
    </row>
    <row r="81" spans="1:20" x14ac:dyDescent="0.25">
      <c r="A81" s="259">
        <f>'Parcijalni_cjeloviti ispit'!A82</f>
        <v>38</v>
      </c>
      <c r="B81" s="290" t="str">
        <f>'Parcijalni_cjeloviti ispit'!B82</f>
        <v xml:space="preserve"> </v>
      </c>
      <c r="C81" s="259">
        <f>'Parcijalni_cjeloviti ispit'!C82</f>
        <v>0</v>
      </c>
      <c r="D81" s="100" t="str">
        <f>'Parcijalni_cjeloviti ispit'!D82</f>
        <v>B</v>
      </c>
      <c r="E81" s="101">
        <f>'Parcijalni_cjeloviti ispit'!E82</f>
        <v>0</v>
      </c>
      <c r="F81" s="257" t="str">
        <f>'Parcijalni_cjeloviti ispit'!F82</f>
        <v>NE</v>
      </c>
      <c r="G81" s="101">
        <f>'Parcijalni_cjeloviti ispit'!G82</f>
        <v>0</v>
      </c>
      <c r="H81" s="257" t="str">
        <f>'Parcijalni_cjeloviti ispit'!H82</f>
        <v>NE</v>
      </c>
      <c r="I81" s="101">
        <f>'Parcijalni_cjeloviti ispit'!I82</f>
        <v>0</v>
      </c>
      <c r="J81" s="257" t="str">
        <f>'Parcijalni_cjeloviti ispit'!J82</f>
        <v>NE</v>
      </c>
      <c r="K81" s="101">
        <f>'Parcijalni_cjeloviti ispit'!K82</f>
        <v>0</v>
      </c>
      <c r="L81" s="257" t="str">
        <f>'Parcijalni_cjeloviti ispit'!L82</f>
        <v>NE</v>
      </c>
      <c r="M81" s="101">
        <f>'Parcijalni_cjeloviti ispit'!M82</f>
        <v>0</v>
      </c>
      <c r="N81" s="257" t="str">
        <f>'Parcijalni_cjeloviti ispit'!N82</f>
        <v>NE</v>
      </c>
      <c r="O81" s="101">
        <f>'Parcijalni_cjeloviti ispit'!O82</f>
        <v>0</v>
      </c>
      <c r="P81" s="257" t="str">
        <f>'Parcijalni_cjeloviti ispit'!P82</f>
        <v>NE</v>
      </c>
      <c r="Q81" s="101">
        <f>'Parcijalni_cjeloviti ispit'!Q82</f>
        <v>0</v>
      </c>
      <c r="R81" s="257" t="str">
        <f>'Parcijalni_cjeloviti ispit'!R82</f>
        <v>NE</v>
      </c>
      <c r="S81" s="235">
        <f>'Parcijalni_cjeloviti ispit'!S82</f>
        <v>0</v>
      </c>
      <c r="T81" s="235" t="str">
        <f>'Parcijalni_cjeloviti ispit'!T82</f>
        <v>NE</v>
      </c>
    </row>
    <row r="82" spans="1:20" ht="15.75" thickBot="1" x14ac:dyDescent="0.3">
      <c r="A82" s="260">
        <f>'Parcijalni_cjeloviti ispit'!A83</f>
        <v>0</v>
      </c>
      <c r="B82" s="291">
        <f>'Parcijalni_cjeloviti ispit'!B83</f>
        <v>0</v>
      </c>
      <c r="C82" s="260">
        <f>'Parcijalni_cjeloviti ispit'!C83</f>
        <v>0</v>
      </c>
      <c r="D82" s="102" t="str">
        <f>'Parcijalni_cjeloviti ispit'!D83</f>
        <v>P</v>
      </c>
      <c r="E82" s="103" t="str">
        <f>'Parcijalni_cjeloviti ispit'!E83</f>
        <v/>
      </c>
      <c r="F82" s="258">
        <f>'Parcijalni_cjeloviti ispit'!F83</f>
        <v>0</v>
      </c>
      <c r="G82" s="104" t="str">
        <f>'Parcijalni_cjeloviti ispit'!G83</f>
        <v/>
      </c>
      <c r="H82" s="258">
        <f>'Parcijalni_cjeloviti ispit'!H83</f>
        <v>0</v>
      </c>
      <c r="I82" s="104" t="str">
        <f>'Parcijalni_cjeloviti ispit'!I83</f>
        <v/>
      </c>
      <c r="J82" s="258">
        <f>'Parcijalni_cjeloviti ispit'!J83</f>
        <v>0</v>
      </c>
      <c r="K82" s="104" t="str">
        <f>'Parcijalni_cjeloviti ispit'!K83</f>
        <v/>
      </c>
      <c r="L82" s="258">
        <f>'Parcijalni_cjeloviti ispit'!L83</f>
        <v>0</v>
      </c>
      <c r="M82" s="104" t="str">
        <f>'Parcijalni_cjeloviti ispit'!M83</f>
        <v/>
      </c>
      <c r="N82" s="258">
        <f>'Parcijalni_cjeloviti ispit'!N83</f>
        <v>0</v>
      </c>
      <c r="O82" s="104" t="str">
        <f>'Parcijalni_cjeloviti ispit'!O83</f>
        <v/>
      </c>
      <c r="P82" s="258">
        <f>'Parcijalni_cjeloviti ispit'!P83</f>
        <v>0</v>
      </c>
      <c r="Q82" s="104" t="str">
        <f>'Parcijalni_cjeloviti ispit'!Q83</f>
        <v/>
      </c>
      <c r="R82" s="258">
        <f>'Parcijalni_cjeloviti ispit'!R83</f>
        <v>0</v>
      </c>
      <c r="S82" s="236">
        <f>'Parcijalni_cjeloviti ispit'!S83</f>
        <v>0</v>
      </c>
      <c r="T82" s="236">
        <f>'Parcijalni_cjeloviti ispit'!T83</f>
        <v>0</v>
      </c>
    </row>
    <row r="83" spans="1:20" x14ac:dyDescent="0.25">
      <c r="A83" s="259">
        <f>'Parcijalni_cjeloviti ispit'!A84</f>
        <v>39</v>
      </c>
      <c r="B83" s="290" t="str">
        <f>'Parcijalni_cjeloviti ispit'!B84</f>
        <v xml:space="preserve"> </v>
      </c>
      <c r="C83" s="259">
        <f>'Parcijalni_cjeloviti ispit'!C84</f>
        <v>0</v>
      </c>
      <c r="D83" s="100" t="str">
        <f>'Parcijalni_cjeloviti ispit'!D84</f>
        <v>B</v>
      </c>
      <c r="E83" s="101">
        <f>'Parcijalni_cjeloviti ispit'!E84</f>
        <v>0</v>
      </c>
      <c r="F83" s="257" t="str">
        <f>'Parcijalni_cjeloviti ispit'!F84</f>
        <v>NE</v>
      </c>
      <c r="G83" s="101">
        <f>'Parcijalni_cjeloviti ispit'!G84</f>
        <v>0</v>
      </c>
      <c r="H83" s="257" t="str">
        <f>'Parcijalni_cjeloviti ispit'!H84</f>
        <v>NE</v>
      </c>
      <c r="I83" s="101">
        <f>'Parcijalni_cjeloviti ispit'!I84</f>
        <v>0</v>
      </c>
      <c r="J83" s="257" t="str">
        <f>'Parcijalni_cjeloviti ispit'!J84</f>
        <v>NE</v>
      </c>
      <c r="K83" s="101">
        <f>'Parcijalni_cjeloviti ispit'!K84</f>
        <v>0</v>
      </c>
      <c r="L83" s="257" t="str">
        <f>'Parcijalni_cjeloviti ispit'!L84</f>
        <v>NE</v>
      </c>
      <c r="M83" s="101">
        <f>'Parcijalni_cjeloviti ispit'!M84</f>
        <v>0</v>
      </c>
      <c r="N83" s="257" t="str">
        <f>'Parcijalni_cjeloviti ispit'!N84</f>
        <v>NE</v>
      </c>
      <c r="O83" s="101">
        <f>'Parcijalni_cjeloviti ispit'!O84</f>
        <v>0</v>
      </c>
      <c r="P83" s="257" t="str">
        <f>'Parcijalni_cjeloviti ispit'!P84</f>
        <v>NE</v>
      </c>
      <c r="Q83" s="101">
        <f>'Parcijalni_cjeloviti ispit'!Q84</f>
        <v>0</v>
      </c>
      <c r="R83" s="257" t="str">
        <f>'Parcijalni_cjeloviti ispit'!R84</f>
        <v>NE</v>
      </c>
      <c r="S83" s="235">
        <f>'Parcijalni_cjeloviti ispit'!S84</f>
        <v>0</v>
      </c>
      <c r="T83" s="235" t="str">
        <f>'Parcijalni_cjeloviti ispit'!T84</f>
        <v>NE</v>
      </c>
    </row>
    <row r="84" spans="1:20" ht="15.75" thickBot="1" x14ac:dyDescent="0.3">
      <c r="A84" s="260">
        <f>'Parcijalni_cjeloviti ispit'!A85</f>
        <v>0</v>
      </c>
      <c r="B84" s="291">
        <f>'Parcijalni_cjeloviti ispit'!B85</f>
        <v>0</v>
      </c>
      <c r="C84" s="260">
        <f>'Parcijalni_cjeloviti ispit'!C85</f>
        <v>0</v>
      </c>
      <c r="D84" s="102" t="str">
        <f>'Parcijalni_cjeloviti ispit'!D85</f>
        <v>P</v>
      </c>
      <c r="E84" s="103" t="str">
        <f>'Parcijalni_cjeloviti ispit'!E85</f>
        <v/>
      </c>
      <c r="F84" s="258">
        <f>'Parcijalni_cjeloviti ispit'!F85</f>
        <v>0</v>
      </c>
      <c r="G84" s="104" t="str">
        <f>'Parcijalni_cjeloviti ispit'!G85</f>
        <v/>
      </c>
      <c r="H84" s="258">
        <f>'Parcijalni_cjeloviti ispit'!H85</f>
        <v>0</v>
      </c>
      <c r="I84" s="104" t="str">
        <f>'Parcijalni_cjeloviti ispit'!I85</f>
        <v/>
      </c>
      <c r="J84" s="258">
        <f>'Parcijalni_cjeloviti ispit'!J85</f>
        <v>0</v>
      </c>
      <c r="K84" s="104" t="str">
        <f>'Parcijalni_cjeloviti ispit'!K85</f>
        <v/>
      </c>
      <c r="L84" s="258">
        <f>'Parcijalni_cjeloviti ispit'!L85</f>
        <v>0</v>
      </c>
      <c r="M84" s="104" t="str">
        <f>'Parcijalni_cjeloviti ispit'!M85</f>
        <v/>
      </c>
      <c r="N84" s="258">
        <f>'Parcijalni_cjeloviti ispit'!N85</f>
        <v>0</v>
      </c>
      <c r="O84" s="104" t="str">
        <f>'Parcijalni_cjeloviti ispit'!O85</f>
        <v/>
      </c>
      <c r="P84" s="258">
        <f>'Parcijalni_cjeloviti ispit'!P85</f>
        <v>0</v>
      </c>
      <c r="Q84" s="104" t="str">
        <f>'Parcijalni_cjeloviti ispit'!Q85</f>
        <v/>
      </c>
      <c r="R84" s="258">
        <f>'Parcijalni_cjeloviti ispit'!R85</f>
        <v>0</v>
      </c>
      <c r="S84" s="236">
        <f>'Parcijalni_cjeloviti ispit'!S85</f>
        <v>0</v>
      </c>
      <c r="T84" s="236">
        <f>'Parcijalni_cjeloviti ispit'!T85</f>
        <v>0</v>
      </c>
    </row>
    <row r="85" spans="1:20" x14ac:dyDescent="0.25">
      <c r="A85" s="259">
        <f>'Parcijalni_cjeloviti ispit'!A86</f>
        <v>40</v>
      </c>
      <c r="B85" s="290" t="str">
        <f>'Parcijalni_cjeloviti ispit'!B86</f>
        <v xml:space="preserve"> </v>
      </c>
      <c r="C85" s="259">
        <f>'Parcijalni_cjeloviti ispit'!C86</f>
        <v>0</v>
      </c>
      <c r="D85" s="100" t="str">
        <f>'Parcijalni_cjeloviti ispit'!D86</f>
        <v>B</v>
      </c>
      <c r="E85" s="101">
        <f>'Parcijalni_cjeloviti ispit'!E86</f>
        <v>0</v>
      </c>
      <c r="F85" s="257" t="str">
        <f>'Parcijalni_cjeloviti ispit'!F86</f>
        <v>NE</v>
      </c>
      <c r="G85" s="101">
        <f>'Parcijalni_cjeloviti ispit'!G86</f>
        <v>0</v>
      </c>
      <c r="H85" s="257" t="str">
        <f>'Parcijalni_cjeloviti ispit'!H86</f>
        <v>NE</v>
      </c>
      <c r="I85" s="101">
        <f>'Parcijalni_cjeloviti ispit'!I86</f>
        <v>0</v>
      </c>
      <c r="J85" s="257" t="str">
        <f>'Parcijalni_cjeloviti ispit'!J86</f>
        <v>NE</v>
      </c>
      <c r="K85" s="101">
        <f>'Parcijalni_cjeloviti ispit'!K86</f>
        <v>0</v>
      </c>
      <c r="L85" s="257" t="str">
        <f>'Parcijalni_cjeloviti ispit'!L86</f>
        <v>NE</v>
      </c>
      <c r="M85" s="101">
        <f>'Parcijalni_cjeloviti ispit'!M86</f>
        <v>0</v>
      </c>
      <c r="N85" s="257" t="str">
        <f>'Parcijalni_cjeloviti ispit'!N86</f>
        <v>NE</v>
      </c>
      <c r="O85" s="101">
        <f>'Parcijalni_cjeloviti ispit'!O86</f>
        <v>0</v>
      </c>
      <c r="P85" s="257" t="str">
        <f>'Parcijalni_cjeloviti ispit'!P86</f>
        <v>NE</v>
      </c>
      <c r="Q85" s="101">
        <f>'Parcijalni_cjeloviti ispit'!Q86</f>
        <v>0</v>
      </c>
      <c r="R85" s="257" t="str">
        <f>'Parcijalni_cjeloviti ispit'!R86</f>
        <v>NE</v>
      </c>
      <c r="S85" s="235">
        <f>'Parcijalni_cjeloviti ispit'!S86</f>
        <v>0</v>
      </c>
      <c r="T85" s="235" t="str">
        <f>'Parcijalni_cjeloviti ispit'!T86</f>
        <v>NE</v>
      </c>
    </row>
    <row r="86" spans="1:20" ht="15.75" thickBot="1" x14ac:dyDescent="0.3">
      <c r="A86" s="260">
        <f>'Parcijalni_cjeloviti ispit'!A87</f>
        <v>0</v>
      </c>
      <c r="B86" s="291">
        <f>'Parcijalni_cjeloviti ispit'!B87</f>
        <v>0</v>
      </c>
      <c r="C86" s="260">
        <f>'Parcijalni_cjeloviti ispit'!C87</f>
        <v>0</v>
      </c>
      <c r="D86" s="102" t="str">
        <f>'Parcijalni_cjeloviti ispit'!D87</f>
        <v>P</v>
      </c>
      <c r="E86" s="103" t="str">
        <f>'Parcijalni_cjeloviti ispit'!E87</f>
        <v/>
      </c>
      <c r="F86" s="258">
        <f>'Parcijalni_cjeloviti ispit'!F87</f>
        <v>0</v>
      </c>
      <c r="G86" s="104" t="str">
        <f>'Parcijalni_cjeloviti ispit'!G87</f>
        <v/>
      </c>
      <c r="H86" s="258">
        <f>'Parcijalni_cjeloviti ispit'!H87</f>
        <v>0</v>
      </c>
      <c r="I86" s="104" t="str">
        <f>'Parcijalni_cjeloviti ispit'!I87</f>
        <v/>
      </c>
      <c r="J86" s="258">
        <f>'Parcijalni_cjeloviti ispit'!J87</f>
        <v>0</v>
      </c>
      <c r="K86" s="104" t="str">
        <f>'Parcijalni_cjeloviti ispit'!K87</f>
        <v/>
      </c>
      <c r="L86" s="258">
        <f>'Parcijalni_cjeloviti ispit'!L87</f>
        <v>0</v>
      </c>
      <c r="M86" s="104" t="str">
        <f>'Parcijalni_cjeloviti ispit'!M87</f>
        <v/>
      </c>
      <c r="N86" s="258">
        <f>'Parcijalni_cjeloviti ispit'!N87</f>
        <v>0</v>
      </c>
      <c r="O86" s="104" t="str">
        <f>'Parcijalni_cjeloviti ispit'!O87</f>
        <v/>
      </c>
      <c r="P86" s="258">
        <f>'Parcijalni_cjeloviti ispit'!P87</f>
        <v>0</v>
      </c>
      <c r="Q86" s="104" t="str">
        <f>'Parcijalni_cjeloviti ispit'!Q87</f>
        <v/>
      </c>
      <c r="R86" s="258">
        <f>'Parcijalni_cjeloviti ispit'!R87</f>
        <v>0</v>
      </c>
      <c r="S86" s="236">
        <f>'Parcijalni_cjeloviti ispit'!S87</f>
        <v>0</v>
      </c>
      <c r="T86" s="236">
        <f>'Parcijalni_cjeloviti ispit'!T87</f>
        <v>0</v>
      </c>
    </row>
    <row r="87" spans="1:20" x14ac:dyDescent="0.25">
      <c r="A87" s="259">
        <f>'Parcijalni_cjeloviti ispit'!A88</f>
        <v>41</v>
      </c>
      <c r="B87" s="290" t="str">
        <f>'Parcijalni_cjeloviti ispit'!B88</f>
        <v xml:space="preserve"> </v>
      </c>
      <c r="C87" s="259">
        <f>'Parcijalni_cjeloviti ispit'!C88</f>
        <v>0</v>
      </c>
      <c r="D87" s="100" t="str">
        <f>'Parcijalni_cjeloviti ispit'!D88</f>
        <v>B</v>
      </c>
      <c r="E87" s="101">
        <f>'Parcijalni_cjeloviti ispit'!E88</f>
        <v>0</v>
      </c>
      <c r="F87" s="257" t="str">
        <f>'Parcijalni_cjeloviti ispit'!F88</f>
        <v>NE</v>
      </c>
      <c r="G87" s="101">
        <f>'Parcijalni_cjeloviti ispit'!G88</f>
        <v>0</v>
      </c>
      <c r="H87" s="257" t="str">
        <f>'Parcijalni_cjeloviti ispit'!H88</f>
        <v>NE</v>
      </c>
      <c r="I87" s="101">
        <f>'Parcijalni_cjeloviti ispit'!I88</f>
        <v>0</v>
      </c>
      <c r="J87" s="257" t="str">
        <f>'Parcijalni_cjeloviti ispit'!J88</f>
        <v>NE</v>
      </c>
      <c r="K87" s="101">
        <f>'Parcijalni_cjeloviti ispit'!K88</f>
        <v>0</v>
      </c>
      <c r="L87" s="257" t="str">
        <f>'Parcijalni_cjeloviti ispit'!L88</f>
        <v>NE</v>
      </c>
      <c r="M87" s="101">
        <f>'Parcijalni_cjeloviti ispit'!M88</f>
        <v>0</v>
      </c>
      <c r="N87" s="257" t="str">
        <f>'Parcijalni_cjeloviti ispit'!N88</f>
        <v>NE</v>
      </c>
      <c r="O87" s="101">
        <f>'Parcijalni_cjeloviti ispit'!O88</f>
        <v>0</v>
      </c>
      <c r="P87" s="257" t="str">
        <f>'Parcijalni_cjeloviti ispit'!P88</f>
        <v>NE</v>
      </c>
      <c r="Q87" s="101">
        <f>'Parcijalni_cjeloviti ispit'!Q88</f>
        <v>0</v>
      </c>
      <c r="R87" s="257" t="str">
        <f>'Parcijalni_cjeloviti ispit'!R88</f>
        <v>NE</v>
      </c>
      <c r="S87" s="235">
        <f>'Parcijalni_cjeloviti ispit'!S88</f>
        <v>0</v>
      </c>
      <c r="T87" s="235" t="str">
        <f>'Parcijalni_cjeloviti ispit'!T88</f>
        <v>NE</v>
      </c>
    </row>
    <row r="88" spans="1:20" ht="15.75" thickBot="1" x14ac:dyDescent="0.3">
      <c r="A88" s="260">
        <f>'Parcijalni_cjeloviti ispit'!A89</f>
        <v>0</v>
      </c>
      <c r="B88" s="291">
        <f>'Parcijalni_cjeloviti ispit'!B89</f>
        <v>0</v>
      </c>
      <c r="C88" s="260">
        <f>'Parcijalni_cjeloviti ispit'!C89</f>
        <v>0</v>
      </c>
      <c r="D88" s="102" t="str">
        <f>'Parcijalni_cjeloviti ispit'!D89</f>
        <v>P</v>
      </c>
      <c r="E88" s="103" t="str">
        <f>'Parcijalni_cjeloviti ispit'!E89</f>
        <v/>
      </c>
      <c r="F88" s="258">
        <f>'Parcijalni_cjeloviti ispit'!F89</f>
        <v>0</v>
      </c>
      <c r="G88" s="104" t="str">
        <f>'Parcijalni_cjeloviti ispit'!G89</f>
        <v/>
      </c>
      <c r="H88" s="258">
        <f>'Parcijalni_cjeloviti ispit'!H89</f>
        <v>0</v>
      </c>
      <c r="I88" s="104" t="str">
        <f>'Parcijalni_cjeloviti ispit'!I89</f>
        <v/>
      </c>
      <c r="J88" s="258">
        <f>'Parcijalni_cjeloviti ispit'!J89</f>
        <v>0</v>
      </c>
      <c r="K88" s="104" t="str">
        <f>'Parcijalni_cjeloviti ispit'!K89</f>
        <v/>
      </c>
      <c r="L88" s="258">
        <f>'Parcijalni_cjeloviti ispit'!L89</f>
        <v>0</v>
      </c>
      <c r="M88" s="104" t="str">
        <f>'Parcijalni_cjeloviti ispit'!M89</f>
        <v/>
      </c>
      <c r="N88" s="258">
        <f>'Parcijalni_cjeloviti ispit'!N89</f>
        <v>0</v>
      </c>
      <c r="O88" s="104" t="str">
        <f>'Parcijalni_cjeloviti ispit'!O89</f>
        <v/>
      </c>
      <c r="P88" s="258">
        <f>'Parcijalni_cjeloviti ispit'!P89</f>
        <v>0</v>
      </c>
      <c r="Q88" s="104" t="str">
        <f>'Parcijalni_cjeloviti ispit'!Q89</f>
        <v/>
      </c>
      <c r="R88" s="258">
        <f>'Parcijalni_cjeloviti ispit'!R89</f>
        <v>0</v>
      </c>
      <c r="S88" s="236">
        <f>'Parcijalni_cjeloviti ispit'!S89</f>
        <v>0</v>
      </c>
      <c r="T88" s="236">
        <f>'Parcijalni_cjeloviti ispit'!T89</f>
        <v>0</v>
      </c>
    </row>
    <row r="89" spans="1:20" x14ac:dyDescent="0.25">
      <c r="A89" s="259">
        <f>'Parcijalni_cjeloviti ispit'!A90</f>
        <v>42</v>
      </c>
      <c r="B89" s="290" t="str">
        <f>'Parcijalni_cjeloviti ispit'!B90</f>
        <v xml:space="preserve"> </v>
      </c>
      <c r="C89" s="259">
        <f>'Parcijalni_cjeloviti ispit'!C90</f>
        <v>0</v>
      </c>
      <c r="D89" s="100" t="str">
        <f>'Parcijalni_cjeloviti ispit'!D90</f>
        <v>B</v>
      </c>
      <c r="E89" s="101">
        <f>'Parcijalni_cjeloviti ispit'!E90</f>
        <v>0</v>
      </c>
      <c r="F89" s="257" t="str">
        <f>'Parcijalni_cjeloviti ispit'!F90</f>
        <v>NE</v>
      </c>
      <c r="G89" s="101">
        <f>'Parcijalni_cjeloviti ispit'!G90</f>
        <v>0</v>
      </c>
      <c r="H89" s="257" t="str">
        <f>'Parcijalni_cjeloviti ispit'!H90</f>
        <v>NE</v>
      </c>
      <c r="I89" s="101">
        <f>'Parcijalni_cjeloviti ispit'!I90</f>
        <v>0</v>
      </c>
      <c r="J89" s="257" t="str">
        <f>'Parcijalni_cjeloviti ispit'!J90</f>
        <v>NE</v>
      </c>
      <c r="K89" s="101">
        <f>'Parcijalni_cjeloviti ispit'!K90</f>
        <v>0</v>
      </c>
      <c r="L89" s="257" t="str">
        <f>'Parcijalni_cjeloviti ispit'!L90</f>
        <v>NE</v>
      </c>
      <c r="M89" s="101">
        <f>'Parcijalni_cjeloviti ispit'!M90</f>
        <v>0</v>
      </c>
      <c r="N89" s="257" t="str">
        <f>'Parcijalni_cjeloviti ispit'!N90</f>
        <v>NE</v>
      </c>
      <c r="O89" s="101">
        <f>'Parcijalni_cjeloviti ispit'!O90</f>
        <v>0</v>
      </c>
      <c r="P89" s="257" t="str">
        <f>'Parcijalni_cjeloviti ispit'!P90</f>
        <v>NE</v>
      </c>
      <c r="Q89" s="101">
        <f>'Parcijalni_cjeloviti ispit'!Q90</f>
        <v>0</v>
      </c>
      <c r="R89" s="257" t="str">
        <f>'Parcijalni_cjeloviti ispit'!R90</f>
        <v>NE</v>
      </c>
      <c r="S89" s="235">
        <f>'Parcijalni_cjeloviti ispit'!S90</f>
        <v>0</v>
      </c>
      <c r="T89" s="235" t="str">
        <f>'Parcijalni_cjeloviti ispit'!T90</f>
        <v>NE</v>
      </c>
    </row>
    <row r="90" spans="1:20" ht="15.75" thickBot="1" x14ac:dyDescent="0.3">
      <c r="A90" s="260">
        <f>'Parcijalni_cjeloviti ispit'!A91</f>
        <v>0</v>
      </c>
      <c r="B90" s="291">
        <f>'Parcijalni_cjeloviti ispit'!B91</f>
        <v>0</v>
      </c>
      <c r="C90" s="260">
        <f>'Parcijalni_cjeloviti ispit'!C91</f>
        <v>0</v>
      </c>
      <c r="D90" s="102" t="str">
        <f>'Parcijalni_cjeloviti ispit'!D91</f>
        <v>P</v>
      </c>
      <c r="E90" s="103" t="str">
        <f>'Parcijalni_cjeloviti ispit'!E91</f>
        <v/>
      </c>
      <c r="F90" s="258">
        <f>'Parcijalni_cjeloviti ispit'!F91</f>
        <v>0</v>
      </c>
      <c r="G90" s="104" t="str">
        <f>'Parcijalni_cjeloviti ispit'!G91</f>
        <v/>
      </c>
      <c r="H90" s="258">
        <f>'Parcijalni_cjeloviti ispit'!H91</f>
        <v>0</v>
      </c>
      <c r="I90" s="104" t="str">
        <f>'Parcijalni_cjeloviti ispit'!I91</f>
        <v/>
      </c>
      <c r="J90" s="258">
        <f>'Parcijalni_cjeloviti ispit'!J91</f>
        <v>0</v>
      </c>
      <c r="K90" s="104" t="str">
        <f>'Parcijalni_cjeloviti ispit'!K91</f>
        <v/>
      </c>
      <c r="L90" s="258">
        <f>'Parcijalni_cjeloviti ispit'!L91</f>
        <v>0</v>
      </c>
      <c r="M90" s="104" t="str">
        <f>'Parcijalni_cjeloviti ispit'!M91</f>
        <v/>
      </c>
      <c r="N90" s="258">
        <f>'Parcijalni_cjeloviti ispit'!N91</f>
        <v>0</v>
      </c>
      <c r="O90" s="104" t="str">
        <f>'Parcijalni_cjeloviti ispit'!O91</f>
        <v/>
      </c>
      <c r="P90" s="258">
        <f>'Parcijalni_cjeloviti ispit'!P91</f>
        <v>0</v>
      </c>
      <c r="Q90" s="104" t="str">
        <f>'Parcijalni_cjeloviti ispit'!Q91</f>
        <v/>
      </c>
      <c r="R90" s="258">
        <f>'Parcijalni_cjeloviti ispit'!R91</f>
        <v>0</v>
      </c>
      <c r="S90" s="236">
        <f>'Parcijalni_cjeloviti ispit'!S91</f>
        <v>0</v>
      </c>
      <c r="T90" s="236">
        <f>'Parcijalni_cjeloviti ispit'!T91</f>
        <v>0</v>
      </c>
    </row>
    <row r="91" spans="1:20" x14ac:dyDescent="0.25">
      <c r="A91" s="259">
        <f>'Parcijalni_cjeloviti ispit'!A92</f>
        <v>43</v>
      </c>
      <c r="B91" s="290" t="str">
        <f>'Parcijalni_cjeloviti ispit'!B92</f>
        <v xml:space="preserve"> </v>
      </c>
      <c r="C91" s="259">
        <f>'Parcijalni_cjeloviti ispit'!C92</f>
        <v>0</v>
      </c>
      <c r="D91" s="100" t="str">
        <f>'Parcijalni_cjeloviti ispit'!D92</f>
        <v>B</v>
      </c>
      <c r="E91" s="101">
        <f>'Parcijalni_cjeloviti ispit'!E92</f>
        <v>0</v>
      </c>
      <c r="F91" s="257" t="str">
        <f>'Parcijalni_cjeloviti ispit'!F92</f>
        <v>NE</v>
      </c>
      <c r="G91" s="101">
        <f>'Parcijalni_cjeloviti ispit'!G92</f>
        <v>0</v>
      </c>
      <c r="H91" s="257" t="str">
        <f>'Parcijalni_cjeloviti ispit'!H92</f>
        <v>NE</v>
      </c>
      <c r="I91" s="101">
        <f>'Parcijalni_cjeloviti ispit'!I92</f>
        <v>0</v>
      </c>
      <c r="J91" s="257" t="str">
        <f>'Parcijalni_cjeloviti ispit'!J92</f>
        <v>NE</v>
      </c>
      <c r="K91" s="101">
        <f>'Parcijalni_cjeloviti ispit'!K92</f>
        <v>0</v>
      </c>
      <c r="L91" s="257" t="str">
        <f>'Parcijalni_cjeloviti ispit'!L92</f>
        <v>NE</v>
      </c>
      <c r="M91" s="101">
        <f>'Parcijalni_cjeloviti ispit'!M92</f>
        <v>0</v>
      </c>
      <c r="N91" s="257" t="str">
        <f>'Parcijalni_cjeloviti ispit'!N92</f>
        <v>NE</v>
      </c>
      <c r="O91" s="101">
        <f>'Parcijalni_cjeloviti ispit'!O92</f>
        <v>0</v>
      </c>
      <c r="P91" s="257" t="str">
        <f>'Parcijalni_cjeloviti ispit'!P92</f>
        <v>NE</v>
      </c>
      <c r="Q91" s="101">
        <f>'Parcijalni_cjeloviti ispit'!Q92</f>
        <v>0</v>
      </c>
      <c r="R91" s="257" t="str">
        <f>'Parcijalni_cjeloviti ispit'!R92</f>
        <v>NE</v>
      </c>
      <c r="S91" s="235">
        <f>'Parcijalni_cjeloviti ispit'!S92</f>
        <v>0</v>
      </c>
      <c r="T91" s="235" t="str">
        <f>'Parcijalni_cjeloviti ispit'!T92</f>
        <v>NE</v>
      </c>
    </row>
    <row r="92" spans="1:20" ht="15.75" thickBot="1" x14ac:dyDescent="0.3">
      <c r="A92" s="260">
        <f>'Parcijalni_cjeloviti ispit'!A93</f>
        <v>0</v>
      </c>
      <c r="B92" s="291">
        <f>'Parcijalni_cjeloviti ispit'!B93</f>
        <v>0</v>
      </c>
      <c r="C92" s="260">
        <f>'Parcijalni_cjeloviti ispit'!C93</f>
        <v>0</v>
      </c>
      <c r="D92" s="102" t="str">
        <f>'Parcijalni_cjeloviti ispit'!D93</f>
        <v>P</v>
      </c>
      <c r="E92" s="103" t="str">
        <f>'Parcijalni_cjeloviti ispit'!E93</f>
        <v/>
      </c>
      <c r="F92" s="258">
        <f>'Parcijalni_cjeloviti ispit'!F93</f>
        <v>0</v>
      </c>
      <c r="G92" s="104" t="str">
        <f>'Parcijalni_cjeloviti ispit'!G93</f>
        <v/>
      </c>
      <c r="H92" s="258">
        <f>'Parcijalni_cjeloviti ispit'!H93</f>
        <v>0</v>
      </c>
      <c r="I92" s="104" t="str">
        <f>'Parcijalni_cjeloviti ispit'!I93</f>
        <v/>
      </c>
      <c r="J92" s="258">
        <f>'Parcijalni_cjeloviti ispit'!J93</f>
        <v>0</v>
      </c>
      <c r="K92" s="104" t="str">
        <f>'Parcijalni_cjeloviti ispit'!K93</f>
        <v/>
      </c>
      <c r="L92" s="258">
        <f>'Parcijalni_cjeloviti ispit'!L93</f>
        <v>0</v>
      </c>
      <c r="M92" s="104" t="str">
        <f>'Parcijalni_cjeloviti ispit'!M93</f>
        <v/>
      </c>
      <c r="N92" s="258">
        <f>'Parcijalni_cjeloviti ispit'!N93</f>
        <v>0</v>
      </c>
      <c r="O92" s="104" t="str">
        <f>'Parcijalni_cjeloviti ispit'!O93</f>
        <v/>
      </c>
      <c r="P92" s="258">
        <f>'Parcijalni_cjeloviti ispit'!P93</f>
        <v>0</v>
      </c>
      <c r="Q92" s="104" t="str">
        <f>'Parcijalni_cjeloviti ispit'!Q93</f>
        <v/>
      </c>
      <c r="R92" s="258">
        <f>'Parcijalni_cjeloviti ispit'!R93</f>
        <v>0</v>
      </c>
      <c r="S92" s="236">
        <f>'Parcijalni_cjeloviti ispit'!S93</f>
        <v>0</v>
      </c>
      <c r="T92" s="236">
        <f>'Parcijalni_cjeloviti ispit'!T93</f>
        <v>0</v>
      </c>
    </row>
    <row r="93" spans="1:20" x14ac:dyDescent="0.25">
      <c r="A93" s="259">
        <f>'Parcijalni_cjeloviti ispit'!A94</f>
        <v>44</v>
      </c>
      <c r="B93" s="290" t="str">
        <f>'Parcijalni_cjeloviti ispit'!B94</f>
        <v xml:space="preserve"> </v>
      </c>
      <c r="C93" s="259">
        <f>'Parcijalni_cjeloviti ispit'!C94</f>
        <v>0</v>
      </c>
      <c r="D93" s="100" t="str">
        <f>'Parcijalni_cjeloviti ispit'!D94</f>
        <v>B</v>
      </c>
      <c r="E93" s="101">
        <f>'Parcijalni_cjeloviti ispit'!E94</f>
        <v>0</v>
      </c>
      <c r="F93" s="257" t="str">
        <f>'Parcijalni_cjeloviti ispit'!F94</f>
        <v>NE</v>
      </c>
      <c r="G93" s="101">
        <f>'Parcijalni_cjeloviti ispit'!G94</f>
        <v>0</v>
      </c>
      <c r="H93" s="257" t="str">
        <f>'Parcijalni_cjeloviti ispit'!H94</f>
        <v>NE</v>
      </c>
      <c r="I93" s="101">
        <f>'Parcijalni_cjeloviti ispit'!I94</f>
        <v>0</v>
      </c>
      <c r="J93" s="257" t="str">
        <f>'Parcijalni_cjeloviti ispit'!J94</f>
        <v>NE</v>
      </c>
      <c r="K93" s="101">
        <f>'Parcijalni_cjeloviti ispit'!K94</f>
        <v>0</v>
      </c>
      <c r="L93" s="257" t="str">
        <f>'Parcijalni_cjeloviti ispit'!L94</f>
        <v>NE</v>
      </c>
      <c r="M93" s="101">
        <f>'Parcijalni_cjeloviti ispit'!M94</f>
        <v>0</v>
      </c>
      <c r="N93" s="257" t="str">
        <f>'Parcijalni_cjeloviti ispit'!N94</f>
        <v>NE</v>
      </c>
      <c r="O93" s="101">
        <f>'Parcijalni_cjeloviti ispit'!O94</f>
        <v>0</v>
      </c>
      <c r="P93" s="257" t="str">
        <f>'Parcijalni_cjeloviti ispit'!P94</f>
        <v>NE</v>
      </c>
      <c r="Q93" s="101">
        <f>'Parcijalni_cjeloviti ispit'!Q94</f>
        <v>0</v>
      </c>
      <c r="R93" s="257" t="str">
        <f>'Parcijalni_cjeloviti ispit'!R94</f>
        <v>NE</v>
      </c>
      <c r="S93" s="235">
        <f>'Parcijalni_cjeloviti ispit'!S94</f>
        <v>0</v>
      </c>
      <c r="T93" s="235" t="str">
        <f>'Parcijalni_cjeloviti ispit'!T94</f>
        <v>NE</v>
      </c>
    </row>
    <row r="94" spans="1:20" ht="15.75" thickBot="1" x14ac:dyDescent="0.3">
      <c r="A94" s="260">
        <f>'Parcijalni_cjeloviti ispit'!A95</f>
        <v>0</v>
      </c>
      <c r="B94" s="291">
        <f>'Parcijalni_cjeloviti ispit'!B95</f>
        <v>0</v>
      </c>
      <c r="C94" s="260">
        <f>'Parcijalni_cjeloviti ispit'!C95</f>
        <v>0</v>
      </c>
      <c r="D94" s="102" t="str">
        <f>'Parcijalni_cjeloviti ispit'!D95</f>
        <v>P</v>
      </c>
      <c r="E94" s="103" t="str">
        <f>'Parcijalni_cjeloviti ispit'!E95</f>
        <v/>
      </c>
      <c r="F94" s="258">
        <f>'Parcijalni_cjeloviti ispit'!F95</f>
        <v>0</v>
      </c>
      <c r="G94" s="104" t="str">
        <f>'Parcijalni_cjeloviti ispit'!G95</f>
        <v/>
      </c>
      <c r="H94" s="258">
        <f>'Parcijalni_cjeloviti ispit'!H95</f>
        <v>0</v>
      </c>
      <c r="I94" s="104" t="str">
        <f>'Parcijalni_cjeloviti ispit'!I95</f>
        <v/>
      </c>
      <c r="J94" s="258">
        <f>'Parcijalni_cjeloviti ispit'!J95</f>
        <v>0</v>
      </c>
      <c r="K94" s="104" t="str">
        <f>'Parcijalni_cjeloviti ispit'!K95</f>
        <v/>
      </c>
      <c r="L94" s="258">
        <f>'Parcijalni_cjeloviti ispit'!L95</f>
        <v>0</v>
      </c>
      <c r="M94" s="104" t="str">
        <f>'Parcijalni_cjeloviti ispit'!M95</f>
        <v/>
      </c>
      <c r="N94" s="258">
        <f>'Parcijalni_cjeloviti ispit'!N95</f>
        <v>0</v>
      </c>
      <c r="O94" s="104" t="str">
        <f>'Parcijalni_cjeloviti ispit'!O95</f>
        <v/>
      </c>
      <c r="P94" s="258">
        <f>'Parcijalni_cjeloviti ispit'!P95</f>
        <v>0</v>
      </c>
      <c r="Q94" s="104" t="str">
        <f>'Parcijalni_cjeloviti ispit'!Q95</f>
        <v/>
      </c>
      <c r="R94" s="258">
        <f>'Parcijalni_cjeloviti ispit'!R95</f>
        <v>0</v>
      </c>
      <c r="S94" s="236">
        <f>'Parcijalni_cjeloviti ispit'!S95</f>
        <v>0</v>
      </c>
      <c r="T94" s="236">
        <f>'Parcijalni_cjeloviti ispit'!T95</f>
        <v>0</v>
      </c>
    </row>
    <row r="95" spans="1:20" x14ac:dyDescent="0.25">
      <c r="A95" s="259">
        <f>'Parcijalni_cjeloviti ispit'!A96</f>
        <v>45</v>
      </c>
      <c r="B95" s="290" t="str">
        <f>'Parcijalni_cjeloviti ispit'!B96</f>
        <v xml:space="preserve"> </v>
      </c>
      <c r="C95" s="259">
        <f>'Parcijalni_cjeloviti ispit'!C96</f>
        <v>0</v>
      </c>
      <c r="D95" s="100" t="str">
        <f>'Parcijalni_cjeloviti ispit'!D96</f>
        <v>B</v>
      </c>
      <c r="E95" s="101">
        <f>'Parcijalni_cjeloviti ispit'!E96</f>
        <v>0</v>
      </c>
      <c r="F95" s="257" t="str">
        <f>'Parcijalni_cjeloviti ispit'!F96</f>
        <v>NE</v>
      </c>
      <c r="G95" s="101">
        <f>'Parcijalni_cjeloviti ispit'!G96</f>
        <v>0</v>
      </c>
      <c r="H95" s="257" t="str">
        <f>'Parcijalni_cjeloviti ispit'!H96</f>
        <v>NE</v>
      </c>
      <c r="I95" s="101">
        <f>'Parcijalni_cjeloviti ispit'!I96</f>
        <v>0</v>
      </c>
      <c r="J95" s="257" t="str">
        <f>'Parcijalni_cjeloviti ispit'!J96</f>
        <v>NE</v>
      </c>
      <c r="K95" s="101">
        <f>'Parcijalni_cjeloviti ispit'!K96</f>
        <v>0</v>
      </c>
      <c r="L95" s="257" t="str">
        <f>'Parcijalni_cjeloviti ispit'!L96</f>
        <v>NE</v>
      </c>
      <c r="M95" s="101">
        <f>'Parcijalni_cjeloviti ispit'!M96</f>
        <v>0</v>
      </c>
      <c r="N95" s="257" t="str">
        <f>'Parcijalni_cjeloviti ispit'!N96</f>
        <v>NE</v>
      </c>
      <c r="O95" s="101">
        <f>'Parcijalni_cjeloviti ispit'!O96</f>
        <v>0</v>
      </c>
      <c r="P95" s="257" t="str">
        <f>'Parcijalni_cjeloviti ispit'!P96</f>
        <v>NE</v>
      </c>
      <c r="Q95" s="101">
        <f>'Parcijalni_cjeloviti ispit'!Q96</f>
        <v>0</v>
      </c>
      <c r="R95" s="257" t="str">
        <f>'Parcijalni_cjeloviti ispit'!R96</f>
        <v>NE</v>
      </c>
      <c r="S95" s="235">
        <f>'Parcijalni_cjeloviti ispit'!S96</f>
        <v>0</v>
      </c>
      <c r="T95" s="235" t="str">
        <f>'Parcijalni_cjeloviti ispit'!T96</f>
        <v>NE</v>
      </c>
    </row>
    <row r="96" spans="1:20" ht="15.75" thickBot="1" x14ac:dyDescent="0.3">
      <c r="A96" s="260">
        <f>'Parcijalni_cjeloviti ispit'!A97</f>
        <v>0</v>
      </c>
      <c r="B96" s="291">
        <f>'Parcijalni_cjeloviti ispit'!B97</f>
        <v>0</v>
      </c>
      <c r="C96" s="260">
        <f>'Parcijalni_cjeloviti ispit'!C97</f>
        <v>0</v>
      </c>
      <c r="D96" s="102" t="str">
        <f>'Parcijalni_cjeloviti ispit'!D97</f>
        <v>P</v>
      </c>
      <c r="E96" s="103" t="str">
        <f>'Parcijalni_cjeloviti ispit'!E97</f>
        <v/>
      </c>
      <c r="F96" s="258">
        <f>'Parcijalni_cjeloviti ispit'!F97</f>
        <v>0</v>
      </c>
      <c r="G96" s="104" t="str">
        <f>'Parcijalni_cjeloviti ispit'!G97</f>
        <v/>
      </c>
      <c r="H96" s="258">
        <f>'Parcijalni_cjeloviti ispit'!H97</f>
        <v>0</v>
      </c>
      <c r="I96" s="104" t="str">
        <f>'Parcijalni_cjeloviti ispit'!I97</f>
        <v/>
      </c>
      <c r="J96" s="258">
        <f>'Parcijalni_cjeloviti ispit'!J97</f>
        <v>0</v>
      </c>
      <c r="K96" s="104" t="str">
        <f>'Parcijalni_cjeloviti ispit'!K97</f>
        <v/>
      </c>
      <c r="L96" s="258">
        <f>'Parcijalni_cjeloviti ispit'!L97</f>
        <v>0</v>
      </c>
      <c r="M96" s="104" t="str">
        <f>'Parcijalni_cjeloviti ispit'!M97</f>
        <v/>
      </c>
      <c r="N96" s="258">
        <f>'Parcijalni_cjeloviti ispit'!N97</f>
        <v>0</v>
      </c>
      <c r="O96" s="104" t="str">
        <f>'Parcijalni_cjeloviti ispit'!O97</f>
        <v/>
      </c>
      <c r="P96" s="258">
        <f>'Parcijalni_cjeloviti ispit'!P97</f>
        <v>0</v>
      </c>
      <c r="Q96" s="104" t="str">
        <f>'Parcijalni_cjeloviti ispit'!Q97</f>
        <v/>
      </c>
      <c r="R96" s="258">
        <f>'Parcijalni_cjeloviti ispit'!R97</f>
        <v>0</v>
      </c>
      <c r="S96" s="236">
        <f>'Parcijalni_cjeloviti ispit'!S97</f>
        <v>0</v>
      </c>
      <c r="T96" s="236">
        <f>'Parcijalni_cjeloviti ispit'!T97</f>
        <v>0</v>
      </c>
    </row>
    <row r="97" spans="1:20" x14ac:dyDescent="0.25">
      <c r="A97" s="259">
        <f>'Parcijalni_cjeloviti ispit'!A98</f>
        <v>46</v>
      </c>
      <c r="B97" s="290" t="str">
        <f>'Parcijalni_cjeloviti ispit'!B98</f>
        <v xml:space="preserve"> </v>
      </c>
      <c r="C97" s="259">
        <f>'Parcijalni_cjeloviti ispit'!C98</f>
        <v>0</v>
      </c>
      <c r="D97" s="100" t="str">
        <f>'Parcijalni_cjeloviti ispit'!D98</f>
        <v>B</v>
      </c>
      <c r="E97" s="101">
        <f>'Parcijalni_cjeloviti ispit'!E98</f>
        <v>0</v>
      </c>
      <c r="F97" s="257" t="str">
        <f>'Parcijalni_cjeloviti ispit'!F98</f>
        <v>NE</v>
      </c>
      <c r="G97" s="101">
        <f>'Parcijalni_cjeloviti ispit'!G98</f>
        <v>0</v>
      </c>
      <c r="H97" s="257" t="str">
        <f>'Parcijalni_cjeloviti ispit'!H98</f>
        <v>NE</v>
      </c>
      <c r="I97" s="101">
        <f>'Parcijalni_cjeloviti ispit'!I98</f>
        <v>0</v>
      </c>
      <c r="J97" s="257" t="str">
        <f>'Parcijalni_cjeloviti ispit'!J98</f>
        <v>NE</v>
      </c>
      <c r="K97" s="101">
        <f>'Parcijalni_cjeloviti ispit'!K98</f>
        <v>0</v>
      </c>
      <c r="L97" s="257" t="str">
        <f>'Parcijalni_cjeloviti ispit'!L98</f>
        <v>NE</v>
      </c>
      <c r="M97" s="101">
        <f>'Parcijalni_cjeloviti ispit'!M98</f>
        <v>0</v>
      </c>
      <c r="N97" s="257" t="str">
        <f>'Parcijalni_cjeloviti ispit'!N98</f>
        <v>NE</v>
      </c>
      <c r="O97" s="101">
        <f>'Parcijalni_cjeloviti ispit'!O98</f>
        <v>0</v>
      </c>
      <c r="P97" s="257" t="str">
        <f>'Parcijalni_cjeloviti ispit'!P98</f>
        <v>NE</v>
      </c>
      <c r="Q97" s="101">
        <f>'Parcijalni_cjeloviti ispit'!Q98</f>
        <v>0</v>
      </c>
      <c r="R97" s="257" t="str">
        <f>'Parcijalni_cjeloviti ispit'!R98</f>
        <v>NE</v>
      </c>
      <c r="S97" s="235">
        <f>'Parcijalni_cjeloviti ispit'!S98</f>
        <v>0</v>
      </c>
      <c r="T97" s="235" t="str">
        <f>'Parcijalni_cjeloviti ispit'!T98</f>
        <v>NE</v>
      </c>
    </row>
    <row r="98" spans="1:20" ht="15.75" thickBot="1" x14ac:dyDescent="0.3">
      <c r="A98" s="260">
        <f>'Parcijalni_cjeloviti ispit'!A99</f>
        <v>0</v>
      </c>
      <c r="B98" s="291">
        <f>'Parcijalni_cjeloviti ispit'!B99</f>
        <v>0</v>
      </c>
      <c r="C98" s="260">
        <f>'Parcijalni_cjeloviti ispit'!C99</f>
        <v>0</v>
      </c>
      <c r="D98" s="102" t="str">
        <f>'Parcijalni_cjeloviti ispit'!D99</f>
        <v>P</v>
      </c>
      <c r="E98" s="103" t="str">
        <f>'Parcijalni_cjeloviti ispit'!E99</f>
        <v/>
      </c>
      <c r="F98" s="258">
        <f>'Parcijalni_cjeloviti ispit'!F99</f>
        <v>0</v>
      </c>
      <c r="G98" s="104" t="str">
        <f>'Parcijalni_cjeloviti ispit'!G99</f>
        <v/>
      </c>
      <c r="H98" s="258">
        <f>'Parcijalni_cjeloviti ispit'!H99</f>
        <v>0</v>
      </c>
      <c r="I98" s="104" t="str">
        <f>'Parcijalni_cjeloviti ispit'!I99</f>
        <v/>
      </c>
      <c r="J98" s="258">
        <f>'Parcijalni_cjeloviti ispit'!J99</f>
        <v>0</v>
      </c>
      <c r="K98" s="104" t="str">
        <f>'Parcijalni_cjeloviti ispit'!K99</f>
        <v/>
      </c>
      <c r="L98" s="258">
        <f>'Parcijalni_cjeloviti ispit'!L99</f>
        <v>0</v>
      </c>
      <c r="M98" s="104" t="str">
        <f>'Parcijalni_cjeloviti ispit'!M99</f>
        <v/>
      </c>
      <c r="N98" s="258">
        <f>'Parcijalni_cjeloviti ispit'!N99</f>
        <v>0</v>
      </c>
      <c r="O98" s="104" t="str">
        <f>'Parcijalni_cjeloviti ispit'!O99</f>
        <v/>
      </c>
      <c r="P98" s="258">
        <f>'Parcijalni_cjeloviti ispit'!P99</f>
        <v>0</v>
      </c>
      <c r="Q98" s="104" t="str">
        <f>'Parcijalni_cjeloviti ispit'!Q99</f>
        <v/>
      </c>
      <c r="R98" s="258">
        <f>'Parcijalni_cjeloviti ispit'!R99</f>
        <v>0</v>
      </c>
      <c r="S98" s="236">
        <f>'Parcijalni_cjeloviti ispit'!S99</f>
        <v>0</v>
      </c>
      <c r="T98" s="236">
        <f>'Parcijalni_cjeloviti ispit'!T99</f>
        <v>0</v>
      </c>
    </row>
    <row r="99" spans="1:20" x14ac:dyDescent="0.25">
      <c r="A99" s="259">
        <f>'Parcijalni_cjeloviti ispit'!A100</f>
        <v>47</v>
      </c>
      <c r="B99" s="290" t="str">
        <f>'Parcijalni_cjeloviti ispit'!B100</f>
        <v xml:space="preserve"> </v>
      </c>
      <c r="C99" s="259">
        <f>'Parcijalni_cjeloviti ispit'!C100</f>
        <v>0</v>
      </c>
      <c r="D99" s="100" t="str">
        <f>'Parcijalni_cjeloviti ispit'!D100</f>
        <v>B</v>
      </c>
      <c r="E99" s="101">
        <f>'Parcijalni_cjeloviti ispit'!E100</f>
        <v>0</v>
      </c>
      <c r="F99" s="257" t="str">
        <f>'Parcijalni_cjeloviti ispit'!F100</f>
        <v>NE</v>
      </c>
      <c r="G99" s="101">
        <f>'Parcijalni_cjeloviti ispit'!G100</f>
        <v>0</v>
      </c>
      <c r="H99" s="257" t="str">
        <f>'Parcijalni_cjeloviti ispit'!H100</f>
        <v>NE</v>
      </c>
      <c r="I99" s="101">
        <f>'Parcijalni_cjeloviti ispit'!I100</f>
        <v>0</v>
      </c>
      <c r="J99" s="257" t="str">
        <f>'Parcijalni_cjeloviti ispit'!J100</f>
        <v>NE</v>
      </c>
      <c r="K99" s="101">
        <f>'Parcijalni_cjeloviti ispit'!K100</f>
        <v>0</v>
      </c>
      <c r="L99" s="257" t="str">
        <f>'Parcijalni_cjeloviti ispit'!L100</f>
        <v>NE</v>
      </c>
      <c r="M99" s="101">
        <f>'Parcijalni_cjeloviti ispit'!M100</f>
        <v>0</v>
      </c>
      <c r="N99" s="257" t="str">
        <f>'Parcijalni_cjeloviti ispit'!N100</f>
        <v>NE</v>
      </c>
      <c r="O99" s="101">
        <f>'Parcijalni_cjeloviti ispit'!O100</f>
        <v>0</v>
      </c>
      <c r="P99" s="257" t="str">
        <f>'Parcijalni_cjeloviti ispit'!P100</f>
        <v>NE</v>
      </c>
      <c r="Q99" s="101">
        <f>'Parcijalni_cjeloviti ispit'!Q100</f>
        <v>0</v>
      </c>
      <c r="R99" s="257" t="str">
        <f>'Parcijalni_cjeloviti ispit'!R100</f>
        <v>NE</v>
      </c>
      <c r="S99" s="235">
        <f>'Parcijalni_cjeloviti ispit'!S100</f>
        <v>0</v>
      </c>
      <c r="T99" s="235" t="str">
        <f>'Parcijalni_cjeloviti ispit'!T100</f>
        <v>NE</v>
      </c>
    </row>
    <row r="100" spans="1:20" ht="15.75" thickBot="1" x14ac:dyDescent="0.3">
      <c r="A100" s="260">
        <f>'Parcijalni_cjeloviti ispit'!A101</f>
        <v>0</v>
      </c>
      <c r="B100" s="291">
        <f>'Parcijalni_cjeloviti ispit'!B101</f>
        <v>0</v>
      </c>
      <c r="C100" s="260">
        <f>'Parcijalni_cjeloviti ispit'!C101</f>
        <v>0</v>
      </c>
      <c r="D100" s="102" t="str">
        <f>'Parcijalni_cjeloviti ispit'!D101</f>
        <v>P</v>
      </c>
      <c r="E100" s="103" t="str">
        <f>'Parcijalni_cjeloviti ispit'!E101</f>
        <v/>
      </c>
      <c r="F100" s="258">
        <f>'Parcijalni_cjeloviti ispit'!F101</f>
        <v>0</v>
      </c>
      <c r="G100" s="104" t="str">
        <f>'Parcijalni_cjeloviti ispit'!G101</f>
        <v/>
      </c>
      <c r="H100" s="258">
        <f>'Parcijalni_cjeloviti ispit'!H101</f>
        <v>0</v>
      </c>
      <c r="I100" s="104" t="str">
        <f>'Parcijalni_cjeloviti ispit'!I101</f>
        <v/>
      </c>
      <c r="J100" s="258">
        <f>'Parcijalni_cjeloviti ispit'!J101</f>
        <v>0</v>
      </c>
      <c r="K100" s="104" t="str">
        <f>'Parcijalni_cjeloviti ispit'!K101</f>
        <v/>
      </c>
      <c r="L100" s="258">
        <f>'Parcijalni_cjeloviti ispit'!L101</f>
        <v>0</v>
      </c>
      <c r="M100" s="104" t="str">
        <f>'Parcijalni_cjeloviti ispit'!M101</f>
        <v/>
      </c>
      <c r="N100" s="258">
        <f>'Parcijalni_cjeloviti ispit'!N101</f>
        <v>0</v>
      </c>
      <c r="O100" s="104" t="str">
        <f>'Parcijalni_cjeloviti ispit'!O101</f>
        <v/>
      </c>
      <c r="P100" s="258">
        <f>'Parcijalni_cjeloviti ispit'!P101</f>
        <v>0</v>
      </c>
      <c r="Q100" s="104" t="str">
        <f>'Parcijalni_cjeloviti ispit'!Q101</f>
        <v/>
      </c>
      <c r="R100" s="258">
        <f>'Parcijalni_cjeloviti ispit'!R101</f>
        <v>0</v>
      </c>
      <c r="S100" s="236">
        <f>'Parcijalni_cjeloviti ispit'!S101</f>
        <v>0</v>
      </c>
      <c r="T100" s="236">
        <f>'Parcijalni_cjeloviti ispit'!T101</f>
        <v>0</v>
      </c>
    </row>
    <row r="101" spans="1:20" x14ac:dyDescent="0.25">
      <c r="A101" s="259">
        <f>'Parcijalni_cjeloviti ispit'!A102</f>
        <v>48</v>
      </c>
      <c r="B101" s="290" t="str">
        <f>'Parcijalni_cjeloviti ispit'!B102</f>
        <v xml:space="preserve"> </v>
      </c>
      <c r="C101" s="259">
        <f>'Parcijalni_cjeloviti ispit'!C102</f>
        <v>0</v>
      </c>
      <c r="D101" s="100" t="str">
        <f>'Parcijalni_cjeloviti ispit'!D102</f>
        <v>B</v>
      </c>
      <c r="E101" s="101">
        <f>'Parcijalni_cjeloviti ispit'!E102</f>
        <v>0</v>
      </c>
      <c r="F101" s="257" t="str">
        <f>'Parcijalni_cjeloviti ispit'!F102</f>
        <v>NE</v>
      </c>
      <c r="G101" s="101">
        <f>'Parcijalni_cjeloviti ispit'!G102</f>
        <v>0</v>
      </c>
      <c r="H101" s="257" t="str">
        <f>'Parcijalni_cjeloviti ispit'!H102</f>
        <v>NE</v>
      </c>
      <c r="I101" s="101">
        <f>'Parcijalni_cjeloviti ispit'!I102</f>
        <v>0</v>
      </c>
      <c r="J101" s="257" t="str">
        <f>'Parcijalni_cjeloviti ispit'!J102</f>
        <v>NE</v>
      </c>
      <c r="K101" s="101">
        <f>'Parcijalni_cjeloviti ispit'!K102</f>
        <v>0</v>
      </c>
      <c r="L101" s="257" t="str">
        <f>'Parcijalni_cjeloviti ispit'!L102</f>
        <v>NE</v>
      </c>
      <c r="M101" s="101">
        <f>'Parcijalni_cjeloviti ispit'!M102</f>
        <v>0</v>
      </c>
      <c r="N101" s="257" t="str">
        <f>'Parcijalni_cjeloviti ispit'!N102</f>
        <v>NE</v>
      </c>
      <c r="O101" s="101">
        <f>'Parcijalni_cjeloviti ispit'!O102</f>
        <v>0</v>
      </c>
      <c r="P101" s="257" t="str">
        <f>'Parcijalni_cjeloviti ispit'!P102</f>
        <v>NE</v>
      </c>
      <c r="Q101" s="101">
        <f>'Parcijalni_cjeloviti ispit'!Q102</f>
        <v>0</v>
      </c>
      <c r="R101" s="257" t="str">
        <f>'Parcijalni_cjeloviti ispit'!R102</f>
        <v>NE</v>
      </c>
      <c r="S101" s="235">
        <f>'Parcijalni_cjeloviti ispit'!S102</f>
        <v>0</v>
      </c>
      <c r="T101" s="235" t="str">
        <f>'Parcijalni_cjeloviti ispit'!T102</f>
        <v>NE</v>
      </c>
    </row>
    <row r="102" spans="1:20" ht="15.75" thickBot="1" x14ac:dyDescent="0.3">
      <c r="A102" s="260">
        <f>'Parcijalni_cjeloviti ispit'!A103</f>
        <v>0</v>
      </c>
      <c r="B102" s="291">
        <f>'Parcijalni_cjeloviti ispit'!B103</f>
        <v>0</v>
      </c>
      <c r="C102" s="260">
        <f>'Parcijalni_cjeloviti ispit'!C103</f>
        <v>0</v>
      </c>
      <c r="D102" s="102" t="str">
        <f>'Parcijalni_cjeloviti ispit'!D103</f>
        <v>P</v>
      </c>
      <c r="E102" s="103" t="str">
        <f>'Parcijalni_cjeloviti ispit'!E103</f>
        <v/>
      </c>
      <c r="F102" s="258">
        <f>'Parcijalni_cjeloviti ispit'!F103</f>
        <v>0</v>
      </c>
      <c r="G102" s="104" t="str">
        <f>'Parcijalni_cjeloviti ispit'!G103</f>
        <v/>
      </c>
      <c r="H102" s="258">
        <f>'Parcijalni_cjeloviti ispit'!H103</f>
        <v>0</v>
      </c>
      <c r="I102" s="104" t="str">
        <f>'Parcijalni_cjeloviti ispit'!I103</f>
        <v/>
      </c>
      <c r="J102" s="258">
        <f>'Parcijalni_cjeloviti ispit'!J103</f>
        <v>0</v>
      </c>
      <c r="K102" s="104" t="str">
        <f>'Parcijalni_cjeloviti ispit'!K103</f>
        <v/>
      </c>
      <c r="L102" s="258">
        <f>'Parcijalni_cjeloviti ispit'!L103</f>
        <v>0</v>
      </c>
      <c r="M102" s="104" t="str">
        <f>'Parcijalni_cjeloviti ispit'!M103</f>
        <v/>
      </c>
      <c r="N102" s="258">
        <f>'Parcijalni_cjeloviti ispit'!N103</f>
        <v>0</v>
      </c>
      <c r="O102" s="104" t="str">
        <f>'Parcijalni_cjeloviti ispit'!O103</f>
        <v/>
      </c>
      <c r="P102" s="258">
        <f>'Parcijalni_cjeloviti ispit'!P103</f>
        <v>0</v>
      </c>
      <c r="Q102" s="104" t="str">
        <f>'Parcijalni_cjeloviti ispit'!Q103</f>
        <v/>
      </c>
      <c r="R102" s="258">
        <f>'Parcijalni_cjeloviti ispit'!R103</f>
        <v>0</v>
      </c>
      <c r="S102" s="236">
        <f>'Parcijalni_cjeloviti ispit'!S103</f>
        <v>0</v>
      </c>
      <c r="T102" s="236">
        <f>'Parcijalni_cjeloviti ispit'!T103</f>
        <v>0</v>
      </c>
    </row>
    <row r="103" spans="1:20" x14ac:dyDescent="0.25">
      <c r="A103" s="259">
        <f>'Parcijalni_cjeloviti ispit'!A104</f>
        <v>49</v>
      </c>
      <c r="B103" s="290" t="str">
        <f>'Parcijalni_cjeloviti ispit'!B104</f>
        <v xml:space="preserve"> </v>
      </c>
      <c r="C103" s="259">
        <f>'Parcijalni_cjeloviti ispit'!C104</f>
        <v>0</v>
      </c>
      <c r="D103" s="100" t="str">
        <f>'Parcijalni_cjeloviti ispit'!D104</f>
        <v>B</v>
      </c>
      <c r="E103" s="101">
        <f>'Parcijalni_cjeloviti ispit'!E104</f>
        <v>0</v>
      </c>
      <c r="F103" s="257" t="str">
        <f>'Parcijalni_cjeloviti ispit'!F104</f>
        <v>NE</v>
      </c>
      <c r="G103" s="101">
        <f>'Parcijalni_cjeloviti ispit'!G104</f>
        <v>0</v>
      </c>
      <c r="H103" s="257" t="str">
        <f>'Parcijalni_cjeloviti ispit'!H104</f>
        <v>NE</v>
      </c>
      <c r="I103" s="101">
        <f>'Parcijalni_cjeloviti ispit'!I104</f>
        <v>0</v>
      </c>
      <c r="J103" s="257" t="str">
        <f>'Parcijalni_cjeloviti ispit'!J104</f>
        <v>NE</v>
      </c>
      <c r="K103" s="101">
        <f>'Parcijalni_cjeloviti ispit'!K104</f>
        <v>0</v>
      </c>
      <c r="L103" s="257" t="str">
        <f>'Parcijalni_cjeloviti ispit'!L104</f>
        <v>NE</v>
      </c>
      <c r="M103" s="101">
        <f>'Parcijalni_cjeloviti ispit'!M104</f>
        <v>0</v>
      </c>
      <c r="N103" s="257" t="str">
        <f>'Parcijalni_cjeloviti ispit'!N104</f>
        <v>NE</v>
      </c>
      <c r="O103" s="101">
        <f>'Parcijalni_cjeloviti ispit'!O104</f>
        <v>0</v>
      </c>
      <c r="P103" s="257" t="str">
        <f>'Parcijalni_cjeloviti ispit'!P104</f>
        <v>NE</v>
      </c>
      <c r="Q103" s="101">
        <f>'Parcijalni_cjeloviti ispit'!Q104</f>
        <v>0</v>
      </c>
      <c r="R103" s="257" t="str">
        <f>'Parcijalni_cjeloviti ispit'!R104</f>
        <v>NE</v>
      </c>
      <c r="S103" s="235">
        <f>'Parcijalni_cjeloviti ispit'!S104</f>
        <v>0</v>
      </c>
      <c r="T103" s="235" t="str">
        <f>'Parcijalni_cjeloviti ispit'!T104</f>
        <v>NE</v>
      </c>
    </row>
    <row r="104" spans="1:20" ht="15.75" thickBot="1" x14ac:dyDescent="0.3">
      <c r="A104" s="260">
        <f>'Parcijalni_cjeloviti ispit'!A105</f>
        <v>0</v>
      </c>
      <c r="B104" s="291">
        <f>'Parcijalni_cjeloviti ispit'!B105</f>
        <v>0</v>
      </c>
      <c r="C104" s="260">
        <f>'Parcijalni_cjeloviti ispit'!C105</f>
        <v>0</v>
      </c>
      <c r="D104" s="102" t="str">
        <f>'Parcijalni_cjeloviti ispit'!D105</f>
        <v>P</v>
      </c>
      <c r="E104" s="103" t="str">
        <f>'Parcijalni_cjeloviti ispit'!E105</f>
        <v/>
      </c>
      <c r="F104" s="258">
        <f>'Parcijalni_cjeloviti ispit'!F105</f>
        <v>0</v>
      </c>
      <c r="G104" s="104" t="str">
        <f>'Parcijalni_cjeloviti ispit'!G105</f>
        <v/>
      </c>
      <c r="H104" s="258">
        <f>'Parcijalni_cjeloviti ispit'!H105</f>
        <v>0</v>
      </c>
      <c r="I104" s="104" t="str">
        <f>'Parcijalni_cjeloviti ispit'!I105</f>
        <v/>
      </c>
      <c r="J104" s="258">
        <f>'Parcijalni_cjeloviti ispit'!J105</f>
        <v>0</v>
      </c>
      <c r="K104" s="104" t="str">
        <f>'Parcijalni_cjeloviti ispit'!K105</f>
        <v/>
      </c>
      <c r="L104" s="258">
        <f>'Parcijalni_cjeloviti ispit'!L105</f>
        <v>0</v>
      </c>
      <c r="M104" s="104" t="str">
        <f>'Parcijalni_cjeloviti ispit'!M105</f>
        <v/>
      </c>
      <c r="N104" s="258">
        <f>'Parcijalni_cjeloviti ispit'!N105</f>
        <v>0</v>
      </c>
      <c r="O104" s="104" t="str">
        <f>'Parcijalni_cjeloviti ispit'!O105</f>
        <v/>
      </c>
      <c r="P104" s="258">
        <f>'Parcijalni_cjeloviti ispit'!P105</f>
        <v>0</v>
      </c>
      <c r="Q104" s="104" t="str">
        <f>'Parcijalni_cjeloviti ispit'!Q105</f>
        <v/>
      </c>
      <c r="R104" s="258">
        <f>'Parcijalni_cjeloviti ispit'!R105</f>
        <v>0</v>
      </c>
      <c r="S104" s="236">
        <f>'Parcijalni_cjeloviti ispit'!S105</f>
        <v>0</v>
      </c>
      <c r="T104" s="236">
        <f>'Parcijalni_cjeloviti ispit'!T105</f>
        <v>0</v>
      </c>
    </row>
    <row r="105" spans="1:20" x14ac:dyDescent="0.25">
      <c r="A105" s="259">
        <f>'Parcijalni_cjeloviti ispit'!A106</f>
        <v>50</v>
      </c>
      <c r="B105" s="290" t="str">
        <f>'Parcijalni_cjeloviti ispit'!B106</f>
        <v xml:space="preserve"> </v>
      </c>
      <c r="C105" s="259">
        <f>'Parcijalni_cjeloviti ispit'!C106</f>
        <v>0</v>
      </c>
      <c r="D105" s="100" t="str">
        <f>'Parcijalni_cjeloviti ispit'!D106</f>
        <v>B</v>
      </c>
      <c r="E105" s="101">
        <f>'Parcijalni_cjeloviti ispit'!E106</f>
        <v>0</v>
      </c>
      <c r="F105" s="257" t="str">
        <f>'Parcijalni_cjeloviti ispit'!F106</f>
        <v>NE</v>
      </c>
      <c r="G105" s="101">
        <f>'Parcijalni_cjeloviti ispit'!G106</f>
        <v>0</v>
      </c>
      <c r="H105" s="257" t="str">
        <f>'Parcijalni_cjeloviti ispit'!H106</f>
        <v>NE</v>
      </c>
      <c r="I105" s="101">
        <f>'Parcijalni_cjeloviti ispit'!I106</f>
        <v>0</v>
      </c>
      <c r="J105" s="257" t="str">
        <f>'Parcijalni_cjeloviti ispit'!J106</f>
        <v>NE</v>
      </c>
      <c r="K105" s="101">
        <f>'Parcijalni_cjeloviti ispit'!K106</f>
        <v>0</v>
      </c>
      <c r="L105" s="257" t="str">
        <f>'Parcijalni_cjeloviti ispit'!L106</f>
        <v>NE</v>
      </c>
      <c r="M105" s="101">
        <f>'Parcijalni_cjeloviti ispit'!M106</f>
        <v>0</v>
      </c>
      <c r="N105" s="257" t="str">
        <f>'Parcijalni_cjeloviti ispit'!N106</f>
        <v>NE</v>
      </c>
      <c r="O105" s="101">
        <f>'Parcijalni_cjeloviti ispit'!O106</f>
        <v>0</v>
      </c>
      <c r="P105" s="257" t="str">
        <f>'Parcijalni_cjeloviti ispit'!P106</f>
        <v>NE</v>
      </c>
      <c r="Q105" s="101">
        <f>'Parcijalni_cjeloviti ispit'!Q106</f>
        <v>0</v>
      </c>
      <c r="R105" s="257" t="str">
        <f>'Parcijalni_cjeloviti ispit'!R106</f>
        <v>NE</v>
      </c>
      <c r="S105" s="235">
        <f>'Parcijalni_cjeloviti ispit'!S106</f>
        <v>0</v>
      </c>
      <c r="T105" s="235" t="str">
        <f>'Parcijalni_cjeloviti ispit'!T106</f>
        <v>NE</v>
      </c>
    </row>
    <row r="106" spans="1:20" ht="15.75" thickBot="1" x14ac:dyDescent="0.3">
      <c r="A106" s="260">
        <f>'Parcijalni_cjeloviti ispit'!A107</f>
        <v>0</v>
      </c>
      <c r="B106" s="291">
        <f>'Parcijalni_cjeloviti ispit'!B107</f>
        <v>0</v>
      </c>
      <c r="C106" s="260">
        <f>'Parcijalni_cjeloviti ispit'!C107</f>
        <v>0</v>
      </c>
      <c r="D106" s="102" t="str">
        <f>'Parcijalni_cjeloviti ispit'!D107</f>
        <v>P</v>
      </c>
      <c r="E106" s="103" t="str">
        <f>'Parcijalni_cjeloviti ispit'!E107</f>
        <v/>
      </c>
      <c r="F106" s="258">
        <f>'Parcijalni_cjeloviti ispit'!F107</f>
        <v>0</v>
      </c>
      <c r="G106" s="104" t="str">
        <f>'Parcijalni_cjeloviti ispit'!G107</f>
        <v/>
      </c>
      <c r="H106" s="258">
        <f>'Parcijalni_cjeloviti ispit'!H107</f>
        <v>0</v>
      </c>
      <c r="I106" s="104" t="str">
        <f>'Parcijalni_cjeloviti ispit'!I107</f>
        <v/>
      </c>
      <c r="J106" s="258">
        <f>'Parcijalni_cjeloviti ispit'!J107</f>
        <v>0</v>
      </c>
      <c r="K106" s="104" t="str">
        <f>'Parcijalni_cjeloviti ispit'!K107</f>
        <v/>
      </c>
      <c r="L106" s="258">
        <f>'Parcijalni_cjeloviti ispit'!L107</f>
        <v>0</v>
      </c>
      <c r="M106" s="104" t="str">
        <f>'Parcijalni_cjeloviti ispit'!M107</f>
        <v/>
      </c>
      <c r="N106" s="258">
        <f>'Parcijalni_cjeloviti ispit'!N107</f>
        <v>0</v>
      </c>
      <c r="O106" s="104" t="str">
        <f>'Parcijalni_cjeloviti ispit'!O107</f>
        <v/>
      </c>
      <c r="P106" s="258">
        <f>'Parcijalni_cjeloviti ispit'!P107</f>
        <v>0</v>
      </c>
      <c r="Q106" s="104" t="str">
        <f>'Parcijalni_cjeloviti ispit'!Q107</f>
        <v/>
      </c>
      <c r="R106" s="258">
        <f>'Parcijalni_cjeloviti ispit'!R107</f>
        <v>0</v>
      </c>
      <c r="S106" s="236">
        <f>'Parcijalni_cjeloviti ispit'!S107</f>
        <v>0</v>
      </c>
      <c r="T106" s="236">
        <f>'Parcijalni_cjeloviti ispit'!T107</f>
        <v>0</v>
      </c>
    </row>
    <row r="107" spans="1:20" x14ac:dyDescent="0.25">
      <c r="A107" s="259">
        <f>'Parcijalni_cjeloviti ispit'!A108</f>
        <v>51</v>
      </c>
      <c r="B107" s="290" t="str">
        <f>'Parcijalni_cjeloviti ispit'!B108</f>
        <v xml:space="preserve"> </v>
      </c>
      <c r="C107" s="259">
        <f>'Parcijalni_cjeloviti ispit'!C108</f>
        <v>0</v>
      </c>
      <c r="D107" s="100" t="str">
        <f>'Parcijalni_cjeloviti ispit'!D108</f>
        <v>B</v>
      </c>
      <c r="E107" s="101">
        <f>'Parcijalni_cjeloviti ispit'!E108</f>
        <v>0</v>
      </c>
      <c r="F107" s="257" t="str">
        <f>'Parcijalni_cjeloviti ispit'!F108</f>
        <v>NE</v>
      </c>
      <c r="G107" s="101">
        <f>'Parcijalni_cjeloviti ispit'!G108</f>
        <v>0</v>
      </c>
      <c r="H107" s="257" t="str">
        <f>'Parcijalni_cjeloviti ispit'!H108</f>
        <v>NE</v>
      </c>
      <c r="I107" s="101">
        <f>'Parcijalni_cjeloviti ispit'!I108</f>
        <v>0</v>
      </c>
      <c r="J107" s="257" t="str">
        <f>'Parcijalni_cjeloviti ispit'!J108</f>
        <v>NE</v>
      </c>
      <c r="K107" s="101">
        <f>'Parcijalni_cjeloviti ispit'!K108</f>
        <v>0</v>
      </c>
      <c r="L107" s="257" t="str">
        <f>'Parcijalni_cjeloviti ispit'!L108</f>
        <v>NE</v>
      </c>
      <c r="M107" s="101">
        <f>'Parcijalni_cjeloviti ispit'!M108</f>
        <v>0</v>
      </c>
      <c r="N107" s="257" t="str">
        <f>'Parcijalni_cjeloviti ispit'!N108</f>
        <v>NE</v>
      </c>
      <c r="O107" s="101">
        <f>'Parcijalni_cjeloviti ispit'!O108</f>
        <v>0</v>
      </c>
      <c r="P107" s="257" t="str">
        <f>'Parcijalni_cjeloviti ispit'!P108</f>
        <v>NE</v>
      </c>
      <c r="Q107" s="101">
        <f>'Parcijalni_cjeloviti ispit'!Q108</f>
        <v>0</v>
      </c>
      <c r="R107" s="257" t="str">
        <f>'Parcijalni_cjeloviti ispit'!R108</f>
        <v>NE</v>
      </c>
      <c r="S107" s="235">
        <f>'Parcijalni_cjeloviti ispit'!S108</f>
        <v>0</v>
      </c>
      <c r="T107" s="235" t="str">
        <f>'Parcijalni_cjeloviti ispit'!T108</f>
        <v>NE</v>
      </c>
    </row>
    <row r="108" spans="1:20" ht="15.75" thickBot="1" x14ac:dyDescent="0.3">
      <c r="A108" s="260">
        <f>'Parcijalni_cjeloviti ispit'!A109</f>
        <v>0</v>
      </c>
      <c r="B108" s="291">
        <f>'Parcijalni_cjeloviti ispit'!B109</f>
        <v>0</v>
      </c>
      <c r="C108" s="260">
        <f>'Parcijalni_cjeloviti ispit'!C109</f>
        <v>0</v>
      </c>
      <c r="D108" s="102" t="str">
        <f>'Parcijalni_cjeloviti ispit'!D109</f>
        <v>P</v>
      </c>
      <c r="E108" s="103" t="str">
        <f>'Parcijalni_cjeloviti ispit'!E109</f>
        <v/>
      </c>
      <c r="F108" s="258">
        <f>'Parcijalni_cjeloviti ispit'!F109</f>
        <v>0</v>
      </c>
      <c r="G108" s="104" t="str">
        <f>'Parcijalni_cjeloviti ispit'!G109</f>
        <v/>
      </c>
      <c r="H108" s="258">
        <f>'Parcijalni_cjeloviti ispit'!H109</f>
        <v>0</v>
      </c>
      <c r="I108" s="104" t="str">
        <f>'Parcijalni_cjeloviti ispit'!I109</f>
        <v/>
      </c>
      <c r="J108" s="258">
        <f>'Parcijalni_cjeloviti ispit'!J109</f>
        <v>0</v>
      </c>
      <c r="K108" s="104" t="str">
        <f>'Parcijalni_cjeloviti ispit'!K109</f>
        <v/>
      </c>
      <c r="L108" s="258">
        <f>'Parcijalni_cjeloviti ispit'!L109</f>
        <v>0</v>
      </c>
      <c r="M108" s="104" t="str">
        <f>'Parcijalni_cjeloviti ispit'!M109</f>
        <v/>
      </c>
      <c r="N108" s="258">
        <f>'Parcijalni_cjeloviti ispit'!N109</f>
        <v>0</v>
      </c>
      <c r="O108" s="104" t="str">
        <f>'Parcijalni_cjeloviti ispit'!O109</f>
        <v/>
      </c>
      <c r="P108" s="258">
        <f>'Parcijalni_cjeloviti ispit'!P109</f>
        <v>0</v>
      </c>
      <c r="Q108" s="104" t="str">
        <f>'Parcijalni_cjeloviti ispit'!Q109</f>
        <v/>
      </c>
      <c r="R108" s="258">
        <f>'Parcijalni_cjeloviti ispit'!R109</f>
        <v>0</v>
      </c>
      <c r="S108" s="236">
        <f>'Parcijalni_cjeloviti ispit'!S109</f>
        <v>0</v>
      </c>
      <c r="T108" s="236">
        <f>'Parcijalni_cjeloviti ispit'!T109</f>
        <v>0</v>
      </c>
    </row>
    <row r="109" spans="1:20" x14ac:dyDescent="0.25">
      <c r="A109" s="259">
        <f>'Parcijalni_cjeloviti ispit'!A110</f>
        <v>52</v>
      </c>
      <c r="B109" s="290" t="str">
        <f>'Parcijalni_cjeloviti ispit'!B110</f>
        <v xml:space="preserve"> </v>
      </c>
      <c r="C109" s="259">
        <f>'Parcijalni_cjeloviti ispit'!C110</f>
        <v>0</v>
      </c>
      <c r="D109" s="100" t="str">
        <f>'Parcijalni_cjeloviti ispit'!D110</f>
        <v>B</v>
      </c>
      <c r="E109" s="101">
        <f>'Parcijalni_cjeloviti ispit'!E110</f>
        <v>0</v>
      </c>
      <c r="F109" s="257" t="str">
        <f>'Parcijalni_cjeloviti ispit'!F110</f>
        <v>NE</v>
      </c>
      <c r="G109" s="101">
        <f>'Parcijalni_cjeloviti ispit'!G110</f>
        <v>0</v>
      </c>
      <c r="H109" s="257" t="str">
        <f>'Parcijalni_cjeloviti ispit'!H110</f>
        <v>NE</v>
      </c>
      <c r="I109" s="101">
        <f>'Parcijalni_cjeloviti ispit'!I110</f>
        <v>0</v>
      </c>
      <c r="J109" s="257" t="str">
        <f>'Parcijalni_cjeloviti ispit'!J110</f>
        <v>NE</v>
      </c>
      <c r="K109" s="101">
        <f>'Parcijalni_cjeloviti ispit'!K110</f>
        <v>0</v>
      </c>
      <c r="L109" s="257" t="str">
        <f>'Parcijalni_cjeloviti ispit'!L110</f>
        <v>NE</v>
      </c>
      <c r="M109" s="101">
        <f>'Parcijalni_cjeloviti ispit'!M110</f>
        <v>0</v>
      </c>
      <c r="N109" s="257" t="str">
        <f>'Parcijalni_cjeloviti ispit'!N110</f>
        <v>NE</v>
      </c>
      <c r="O109" s="101">
        <f>'Parcijalni_cjeloviti ispit'!O110</f>
        <v>0</v>
      </c>
      <c r="P109" s="257" t="str">
        <f>'Parcijalni_cjeloviti ispit'!P110</f>
        <v>NE</v>
      </c>
      <c r="Q109" s="101">
        <f>'Parcijalni_cjeloviti ispit'!Q110</f>
        <v>0</v>
      </c>
      <c r="R109" s="257" t="str">
        <f>'Parcijalni_cjeloviti ispit'!R110</f>
        <v>NE</v>
      </c>
      <c r="S109" s="235">
        <f>'Parcijalni_cjeloviti ispit'!S110</f>
        <v>0</v>
      </c>
      <c r="T109" s="235" t="str">
        <f>'Parcijalni_cjeloviti ispit'!T110</f>
        <v>NE</v>
      </c>
    </row>
    <row r="110" spans="1:20" ht="15.75" thickBot="1" x14ac:dyDescent="0.3">
      <c r="A110" s="260">
        <f>'Parcijalni_cjeloviti ispit'!A111</f>
        <v>0</v>
      </c>
      <c r="B110" s="291">
        <f>'Parcijalni_cjeloviti ispit'!B111</f>
        <v>0</v>
      </c>
      <c r="C110" s="260">
        <f>'Parcijalni_cjeloviti ispit'!C111</f>
        <v>0</v>
      </c>
      <c r="D110" s="102" t="str">
        <f>'Parcijalni_cjeloviti ispit'!D111</f>
        <v>P</v>
      </c>
      <c r="E110" s="103" t="str">
        <f>'Parcijalni_cjeloviti ispit'!E111</f>
        <v/>
      </c>
      <c r="F110" s="258">
        <f>'Parcijalni_cjeloviti ispit'!F111</f>
        <v>0</v>
      </c>
      <c r="G110" s="104" t="str">
        <f>'Parcijalni_cjeloviti ispit'!G111</f>
        <v/>
      </c>
      <c r="H110" s="258">
        <f>'Parcijalni_cjeloviti ispit'!H111</f>
        <v>0</v>
      </c>
      <c r="I110" s="104" t="str">
        <f>'Parcijalni_cjeloviti ispit'!I111</f>
        <v/>
      </c>
      <c r="J110" s="258">
        <f>'Parcijalni_cjeloviti ispit'!J111</f>
        <v>0</v>
      </c>
      <c r="K110" s="104" t="str">
        <f>'Parcijalni_cjeloviti ispit'!K111</f>
        <v/>
      </c>
      <c r="L110" s="258">
        <f>'Parcijalni_cjeloviti ispit'!L111</f>
        <v>0</v>
      </c>
      <c r="M110" s="104" t="str">
        <f>'Parcijalni_cjeloviti ispit'!M111</f>
        <v/>
      </c>
      <c r="N110" s="258">
        <f>'Parcijalni_cjeloviti ispit'!N111</f>
        <v>0</v>
      </c>
      <c r="O110" s="104" t="str">
        <f>'Parcijalni_cjeloviti ispit'!O111</f>
        <v/>
      </c>
      <c r="P110" s="258">
        <f>'Parcijalni_cjeloviti ispit'!P111</f>
        <v>0</v>
      </c>
      <c r="Q110" s="104" t="str">
        <f>'Parcijalni_cjeloviti ispit'!Q111</f>
        <v/>
      </c>
      <c r="R110" s="258">
        <f>'Parcijalni_cjeloviti ispit'!R111</f>
        <v>0</v>
      </c>
      <c r="S110" s="236">
        <f>'Parcijalni_cjeloviti ispit'!S111</f>
        <v>0</v>
      </c>
      <c r="T110" s="236">
        <f>'Parcijalni_cjeloviti ispit'!T111</f>
        <v>0</v>
      </c>
    </row>
    <row r="111" spans="1:20" x14ac:dyDescent="0.25">
      <c r="A111" s="259">
        <f>'Parcijalni_cjeloviti ispit'!A112</f>
        <v>53</v>
      </c>
      <c r="B111" s="290" t="str">
        <f>'Parcijalni_cjeloviti ispit'!B112</f>
        <v xml:space="preserve"> </v>
      </c>
      <c r="C111" s="259">
        <f>'Parcijalni_cjeloviti ispit'!C112</f>
        <v>0</v>
      </c>
      <c r="D111" s="100" t="str">
        <f>'Parcijalni_cjeloviti ispit'!D112</f>
        <v>B</v>
      </c>
      <c r="E111" s="101">
        <f>'Parcijalni_cjeloviti ispit'!E112</f>
        <v>0</v>
      </c>
      <c r="F111" s="257" t="str">
        <f>'Parcijalni_cjeloviti ispit'!F112</f>
        <v>NE</v>
      </c>
      <c r="G111" s="101">
        <f>'Parcijalni_cjeloviti ispit'!G112</f>
        <v>0</v>
      </c>
      <c r="H111" s="257" t="str">
        <f>'Parcijalni_cjeloviti ispit'!H112</f>
        <v>NE</v>
      </c>
      <c r="I111" s="101">
        <f>'Parcijalni_cjeloviti ispit'!I112</f>
        <v>0</v>
      </c>
      <c r="J111" s="257" t="str">
        <f>'Parcijalni_cjeloviti ispit'!J112</f>
        <v>NE</v>
      </c>
      <c r="K111" s="101">
        <f>'Parcijalni_cjeloviti ispit'!K112</f>
        <v>0</v>
      </c>
      <c r="L111" s="257" t="str">
        <f>'Parcijalni_cjeloviti ispit'!L112</f>
        <v>NE</v>
      </c>
      <c r="M111" s="101">
        <f>'Parcijalni_cjeloviti ispit'!M112</f>
        <v>0</v>
      </c>
      <c r="N111" s="257" t="str">
        <f>'Parcijalni_cjeloviti ispit'!N112</f>
        <v>NE</v>
      </c>
      <c r="O111" s="101">
        <f>'Parcijalni_cjeloviti ispit'!O112</f>
        <v>0</v>
      </c>
      <c r="P111" s="257" t="str">
        <f>'Parcijalni_cjeloviti ispit'!P112</f>
        <v>NE</v>
      </c>
      <c r="Q111" s="101">
        <f>'Parcijalni_cjeloviti ispit'!Q112</f>
        <v>0</v>
      </c>
      <c r="R111" s="257" t="str">
        <f>'Parcijalni_cjeloviti ispit'!R112</f>
        <v>NE</v>
      </c>
      <c r="S111" s="235">
        <f>'Parcijalni_cjeloviti ispit'!S112</f>
        <v>0</v>
      </c>
      <c r="T111" s="235" t="str">
        <f>'Parcijalni_cjeloviti ispit'!T112</f>
        <v>NE</v>
      </c>
    </row>
    <row r="112" spans="1:20" ht="15.75" thickBot="1" x14ac:dyDescent="0.3">
      <c r="A112" s="260">
        <f>'Parcijalni_cjeloviti ispit'!A113</f>
        <v>0</v>
      </c>
      <c r="B112" s="291">
        <f>'Parcijalni_cjeloviti ispit'!B113</f>
        <v>0</v>
      </c>
      <c r="C112" s="260">
        <f>'Parcijalni_cjeloviti ispit'!C113</f>
        <v>0</v>
      </c>
      <c r="D112" s="102" t="str">
        <f>'Parcijalni_cjeloviti ispit'!D113</f>
        <v>P</v>
      </c>
      <c r="E112" s="103" t="str">
        <f>'Parcijalni_cjeloviti ispit'!E113</f>
        <v/>
      </c>
      <c r="F112" s="258">
        <f>'Parcijalni_cjeloviti ispit'!F113</f>
        <v>0</v>
      </c>
      <c r="G112" s="104" t="str">
        <f>'Parcijalni_cjeloviti ispit'!G113</f>
        <v/>
      </c>
      <c r="H112" s="258">
        <f>'Parcijalni_cjeloviti ispit'!H113</f>
        <v>0</v>
      </c>
      <c r="I112" s="104" t="str">
        <f>'Parcijalni_cjeloviti ispit'!I113</f>
        <v/>
      </c>
      <c r="J112" s="258">
        <f>'Parcijalni_cjeloviti ispit'!J113</f>
        <v>0</v>
      </c>
      <c r="K112" s="104" t="str">
        <f>'Parcijalni_cjeloviti ispit'!K113</f>
        <v/>
      </c>
      <c r="L112" s="258">
        <f>'Parcijalni_cjeloviti ispit'!L113</f>
        <v>0</v>
      </c>
      <c r="M112" s="104" t="str">
        <f>'Parcijalni_cjeloviti ispit'!M113</f>
        <v/>
      </c>
      <c r="N112" s="258">
        <f>'Parcijalni_cjeloviti ispit'!N113</f>
        <v>0</v>
      </c>
      <c r="O112" s="104" t="str">
        <f>'Parcijalni_cjeloviti ispit'!O113</f>
        <v/>
      </c>
      <c r="P112" s="258">
        <f>'Parcijalni_cjeloviti ispit'!P113</f>
        <v>0</v>
      </c>
      <c r="Q112" s="104" t="str">
        <f>'Parcijalni_cjeloviti ispit'!Q113</f>
        <v/>
      </c>
      <c r="R112" s="258">
        <f>'Parcijalni_cjeloviti ispit'!R113</f>
        <v>0</v>
      </c>
      <c r="S112" s="236">
        <f>'Parcijalni_cjeloviti ispit'!S113</f>
        <v>0</v>
      </c>
      <c r="T112" s="236">
        <f>'Parcijalni_cjeloviti ispit'!T113</f>
        <v>0</v>
      </c>
    </row>
    <row r="113" spans="1:20" x14ac:dyDescent="0.25">
      <c r="A113" s="259">
        <f>'Parcijalni_cjeloviti ispit'!A114</f>
        <v>54</v>
      </c>
      <c r="B113" s="290" t="str">
        <f>'Parcijalni_cjeloviti ispit'!B114</f>
        <v xml:space="preserve"> </v>
      </c>
      <c r="C113" s="259">
        <f>'Parcijalni_cjeloviti ispit'!C114</f>
        <v>0</v>
      </c>
      <c r="D113" s="100" t="str">
        <f>'Parcijalni_cjeloviti ispit'!D114</f>
        <v>B</v>
      </c>
      <c r="E113" s="101">
        <f>'Parcijalni_cjeloviti ispit'!E114</f>
        <v>0</v>
      </c>
      <c r="F113" s="257" t="str">
        <f>'Parcijalni_cjeloviti ispit'!F114</f>
        <v>NE</v>
      </c>
      <c r="G113" s="101">
        <f>'Parcijalni_cjeloviti ispit'!G114</f>
        <v>0</v>
      </c>
      <c r="H113" s="257" t="str">
        <f>'Parcijalni_cjeloviti ispit'!H114</f>
        <v>NE</v>
      </c>
      <c r="I113" s="101">
        <f>'Parcijalni_cjeloviti ispit'!I114</f>
        <v>0</v>
      </c>
      <c r="J113" s="257" t="str">
        <f>'Parcijalni_cjeloviti ispit'!J114</f>
        <v>NE</v>
      </c>
      <c r="K113" s="101">
        <f>'Parcijalni_cjeloviti ispit'!K114</f>
        <v>0</v>
      </c>
      <c r="L113" s="257" t="str">
        <f>'Parcijalni_cjeloviti ispit'!L114</f>
        <v>NE</v>
      </c>
      <c r="M113" s="101">
        <f>'Parcijalni_cjeloviti ispit'!M114</f>
        <v>0</v>
      </c>
      <c r="N113" s="257" t="str">
        <f>'Parcijalni_cjeloviti ispit'!N114</f>
        <v>NE</v>
      </c>
      <c r="O113" s="101">
        <f>'Parcijalni_cjeloviti ispit'!O114</f>
        <v>0</v>
      </c>
      <c r="P113" s="257" t="str">
        <f>'Parcijalni_cjeloviti ispit'!P114</f>
        <v>NE</v>
      </c>
      <c r="Q113" s="101">
        <f>'Parcijalni_cjeloviti ispit'!Q114</f>
        <v>0</v>
      </c>
      <c r="R113" s="257" t="str">
        <f>'Parcijalni_cjeloviti ispit'!R114</f>
        <v>NE</v>
      </c>
      <c r="S113" s="235">
        <f>'Parcijalni_cjeloviti ispit'!S114</f>
        <v>0</v>
      </c>
      <c r="T113" s="235" t="str">
        <f>'Parcijalni_cjeloviti ispit'!T114</f>
        <v>NE</v>
      </c>
    </row>
    <row r="114" spans="1:20" ht="15.75" thickBot="1" x14ac:dyDescent="0.3">
      <c r="A114" s="260">
        <f>'Parcijalni_cjeloviti ispit'!A115</f>
        <v>0</v>
      </c>
      <c r="B114" s="291">
        <f>'Parcijalni_cjeloviti ispit'!B115</f>
        <v>0</v>
      </c>
      <c r="C114" s="260">
        <f>'Parcijalni_cjeloviti ispit'!C115</f>
        <v>0</v>
      </c>
      <c r="D114" s="102" t="str">
        <f>'Parcijalni_cjeloviti ispit'!D115</f>
        <v>P</v>
      </c>
      <c r="E114" s="103" t="str">
        <f>'Parcijalni_cjeloviti ispit'!E115</f>
        <v/>
      </c>
      <c r="F114" s="258">
        <f>'Parcijalni_cjeloviti ispit'!F115</f>
        <v>0</v>
      </c>
      <c r="G114" s="104" t="str">
        <f>'Parcijalni_cjeloviti ispit'!G115</f>
        <v/>
      </c>
      <c r="H114" s="258">
        <f>'Parcijalni_cjeloviti ispit'!H115</f>
        <v>0</v>
      </c>
      <c r="I114" s="104" t="str">
        <f>'Parcijalni_cjeloviti ispit'!I115</f>
        <v/>
      </c>
      <c r="J114" s="258">
        <f>'Parcijalni_cjeloviti ispit'!J115</f>
        <v>0</v>
      </c>
      <c r="K114" s="104" t="str">
        <f>'Parcijalni_cjeloviti ispit'!K115</f>
        <v/>
      </c>
      <c r="L114" s="258">
        <f>'Parcijalni_cjeloviti ispit'!L115</f>
        <v>0</v>
      </c>
      <c r="M114" s="104" t="str">
        <f>'Parcijalni_cjeloviti ispit'!M115</f>
        <v/>
      </c>
      <c r="N114" s="258">
        <f>'Parcijalni_cjeloviti ispit'!N115</f>
        <v>0</v>
      </c>
      <c r="O114" s="104" t="str">
        <f>'Parcijalni_cjeloviti ispit'!O115</f>
        <v/>
      </c>
      <c r="P114" s="258">
        <f>'Parcijalni_cjeloviti ispit'!P115</f>
        <v>0</v>
      </c>
      <c r="Q114" s="104" t="str">
        <f>'Parcijalni_cjeloviti ispit'!Q115</f>
        <v/>
      </c>
      <c r="R114" s="258">
        <f>'Parcijalni_cjeloviti ispit'!R115</f>
        <v>0</v>
      </c>
      <c r="S114" s="236">
        <f>'Parcijalni_cjeloviti ispit'!S115</f>
        <v>0</v>
      </c>
      <c r="T114" s="236">
        <f>'Parcijalni_cjeloviti ispit'!T115</f>
        <v>0</v>
      </c>
    </row>
    <row r="115" spans="1:20" x14ac:dyDescent="0.25">
      <c r="A115" s="259">
        <f>'Parcijalni_cjeloviti ispit'!A116</f>
        <v>55</v>
      </c>
      <c r="B115" s="290" t="str">
        <f>'Parcijalni_cjeloviti ispit'!B116</f>
        <v xml:space="preserve"> </v>
      </c>
      <c r="C115" s="259">
        <f>'Parcijalni_cjeloviti ispit'!C116</f>
        <v>0</v>
      </c>
      <c r="D115" s="100" t="str">
        <f>'Parcijalni_cjeloviti ispit'!D116</f>
        <v>B</v>
      </c>
      <c r="E115" s="101">
        <f>'Parcijalni_cjeloviti ispit'!E116</f>
        <v>0</v>
      </c>
      <c r="F115" s="257" t="str">
        <f>'Parcijalni_cjeloviti ispit'!F116</f>
        <v>NE</v>
      </c>
      <c r="G115" s="101">
        <f>'Parcijalni_cjeloviti ispit'!G116</f>
        <v>0</v>
      </c>
      <c r="H115" s="257" t="str">
        <f>'Parcijalni_cjeloviti ispit'!H116</f>
        <v>NE</v>
      </c>
      <c r="I115" s="101">
        <f>'Parcijalni_cjeloviti ispit'!I116</f>
        <v>0</v>
      </c>
      <c r="J115" s="257" t="str">
        <f>'Parcijalni_cjeloviti ispit'!J116</f>
        <v>NE</v>
      </c>
      <c r="K115" s="101">
        <f>'Parcijalni_cjeloviti ispit'!K116</f>
        <v>0</v>
      </c>
      <c r="L115" s="257" t="str">
        <f>'Parcijalni_cjeloviti ispit'!L116</f>
        <v>NE</v>
      </c>
      <c r="M115" s="101">
        <f>'Parcijalni_cjeloviti ispit'!M116</f>
        <v>0</v>
      </c>
      <c r="N115" s="257" t="str">
        <f>'Parcijalni_cjeloviti ispit'!N116</f>
        <v>NE</v>
      </c>
      <c r="O115" s="101">
        <f>'Parcijalni_cjeloviti ispit'!O116</f>
        <v>0</v>
      </c>
      <c r="P115" s="257" t="str">
        <f>'Parcijalni_cjeloviti ispit'!P116</f>
        <v>NE</v>
      </c>
      <c r="Q115" s="101">
        <f>'Parcijalni_cjeloviti ispit'!Q116</f>
        <v>0</v>
      </c>
      <c r="R115" s="257" t="str">
        <f>'Parcijalni_cjeloviti ispit'!R116</f>
        <v>NE</v>
      </c>
      <c r="S115" s="235">
        <f>'Parcijalni_cjeloviti ispit'!S116</f>
        <v>0</v>
      </c>
      <c r="T115" s="235" t="str">
        <f>'Parcijalni_cjeloviti ispit'!T116</f>
        <v>NE</v>
      </c>
    </row>
    <row r="116" spans="1:20" ht="15.75" thickBot="1" x14ac:dyDescent="0.3">
      <c r="A116" s="260">
        <f>'Parcijalni_cjeloviti ispit'!A117</f>
        <v>0</v>
      </c>
      <c r="B116" s="291">
        <f>'Parcijalni_cjeloviti ispit'!B117</f>
        <v>0</v>
      </c>
      <c r="C116" s="260">
        <f>'Parcijalni_cjeloviti ispit'!C117</f>
        <v>0</v>
      </c>
      <c r="D116" s="102" t="str">
        <f>'Parcijalni_cjeloviti ispit'!D117</f>
        <v>P</v>
      </c>
      <c r="E116" s="103" t="str">
        <f>'Parcijalni_cjeloviti ispit'!E117</f>
        <v/>
      </c>
      <c r="F116" s="258">
        <f>'Parcijalni_cjeloviti ispit'!F117</f>
        <v>0</v>
      </c>
      <c r="G116" s="104" t="str">
        <f>'Parcijalni_cjeloviti ispit'!G117</f>
        <v/>
      </c>
      <c r="H116" s="258">
        <f>'Parcijalni_cjeloviti ispit'!H117</f>
        <v>0</v>
      </c>
      <c r="I116" s="104" t="str">
        <f>'Parcijalni_cjeloviti ispit'!I117</f>
        <v/>
      </c>
      <c r="J116" s="258">
        <f>'Parcijalni_cjeloviti ispit'!J117</f>
        <v>0</v>
      </c>
      <c r="K116" s="104" t="str">
        <f>'Parcijalni_cjeloviti ispit'!K117</f>
        <v/>
      </c>
      <c r="L116" s="258">
        <f>'Parcijalni_cjeloviti ispit'!L117</f>
        <v>0</v>
      </c>
      <c r="M116" s="104" t="str">
        <f>'Parcijalni_cjeloviti ispit'!M117</f>
        <v/>
      </c>
      <c r="N116" s="258">
        <f>'Parcijalni_cjeloviti ispit'!N117</f>
        <v>0</v>
      </c>
      <c r="O116" s="104" t="str">
        <f>'Parcijalni_cjeloviti ispit'!O117</f>
        <v/>
      </c>
      <c r="P116" s="258">
        <f>'Parcijalni_cjeloviti ispit'!P117</f>
        <v>0</v>
      </c>
      <c r="Q116" s="104" t="str">
        <f>'Parcijalni_cjeloviti ispit'!Q117</f>
        <v/>
      </c>
      <c r="R116" s="258">
        <f>'Parcijalni_cjeloviti ispit'!R117</f>
        <v>0</v>
      </c>
      <c r="S116" s="236">
        <f>'Parcijalni_cjeloviti ispit'!S117</f>
        <v>0</v>
      </c>
      <c r="T116" s="236">
        <f>'Parcijalni_cjeloviti ispit'!T117</f>
        <v>0</v>
      </c>
    </row>
    <row r="117" spans="1:20" x14ac:dyDescent="0.25">
      <c r="A117" s="259">
        <f>'Parcijalni_cjeloviti ispit'!A118</f>
        <v>56</v>
      </c>
      <c r="B117" s="290" t="str">
        <f>'Parcijalni_cjeloviti ispit'!B118</f>
        <v xml:space="preserve"> </v>
      </c>
      <c r="C117" s="259">
        <f>'Parcijalni_cjeloviti ispit'!C118</f>
        <v>0</v>
      </c>
      <c r="D117" s="100" t="str">
        <f>'Parcijalni_cjeloviti ispit'!D118</f>
        <v>B</v>
      </c>
      <c r="E117" s="101">
        <f>'Parcijalni_cjeloviti ispit'!E118</f>
        <v>0</v>
      </c>
      <c r="F117" s="257" t="str">
        <f>'Parcijalni_cjeloviti ispit'!F118</f>
        <v>NE</v>
      </c>
      <c r="G117" s="101">
        <f>'Parcijalni_cjeloviti ispit'!G118</f>
        <v>0</v>
      </c>
      <c r="H117" s="257" t="str">
        <f>'Parcijalni_cjeloviti ispit'!H118</f>
        <v>NE</v>
      </c>
      <c r="I117" s="101">
        <f>'Parcijalni_cjeloviti ispit'!I118</f>
        <v>0</v>
      </c>
      <c r="J117" s="257" t="str">
        <f>'Parcijalni_cjeloviti ispit'!J118</f>
        <v>NE</v>
      </c>
      <c r="K117" s="101">
        <f>'Parcijalni_cjeloviti ispit'!K118</f>
        <v>0</v>
      </c>
      <c r="L117" s="257" t="str">
        <f>'Parcijalni_cjeloviti ispit'!L118</f>
        <v>NE</v>
      </c>
      <c r="M117" s="101">
        <f>'Parcijalni_cjeloviti ispit'!M118</f>
        <v>0</v>
      </c>
      <c r="N117" s="257" t="str">
        <f>'Parcijalni_cjeloviti ispit'!N118</f>
        <v>NE</v>
      </c>
      <c r="O117" s="101">
        <f>'Parcijalni_cjeloviti ispit'!O118</f>
        <v>0</v>
      </c>
      <c r="P117" s="257" t="str">
        <f>'Parcijalni_cjeloviti ispit'!P118</f>
        <v>NE</v>
      </c>
      <c r="Q117" s="101">
        <f>'Parcijalni_cjeloviti ispit'!Q118</f>
        <v>0</v>
      </c>
      <c r="R117" s="257" t="str">
        <f>'Parcijalni_cjeloviti ispit'!R118</f>
        <v>NE</v>
      </c>
      <c r="S117" s="235">
        <f>'Parcijalni_cjeloviti ispit'!S118</f>
        <v>0</v>
      </c>
      <c r="T117" s="235" t="str">
        <f>'Parcijalni_cjeloviti ispit'!T118</f>
        <v>NE</v>
      </c>
    </row>
    <row r="118" spans="1:20" ht="15.75" thickBot="1" x14ac:dyDescent="0.3">
      <c r="A118" s="260">
        <f>'Parcijalni_cjeloviti ispit'!A119</f>
        <v>0</v>
      </c>
      <c r="B118" s="291">
        <f>'Parcijalni_cjeloviti ispit'!B119</f>
        <v>0</v>
      </c>
      <c r="C118" s="260">
        <f>'Parcijalni_cjeloviti ispit'!C119</f>
        <v>0</v>
      </c>
      <c r="D118" s="102" t="str">
        <f>'Parcijalni_cjeloviti ispit'!D119</f>
        <v>P</v>
      </c>
      <c r="E118" s="103" t="str">
        <f>'Parcijalni_cjeloviti ispit'!E119</f>
        <v/>
      </c>
      <c r="F118" s="258">
        <f>'Parcijalni_cjeloviti ispit'!F119</f>
        <v>0</v>
      </c>
      <c r="G118" s="104" t="str">
        <f>'Parcijalni_cjeloviti ispit'!G119</f>
        <v/>
      </c>
      <c r="H118" s="258">
        <f>'Parcijalni_cjeloviti ispit'!H119</f>
        <v>0</v>
      </c>
      <c r="I118" s="104" t="str">
        <f>'Parcijalni_cjeloviti ispit'!I119</f>
        <v/>
      </c>
      <c r="J118" s="258">
        <f>'Parcijalni_cjeloviti ispit'!J119</f>
        <v>0</v>
      </c>
      <c r="K118" s="104" t="str">
        <f>'Parcijalni_cjeloviti ispit'!K119</f>
        <v/>
      </c>
      <c r="L118" s="258">
        <f>'Parcijalni_cjeloviti ispit'!L119</f>
        <v>0</v>
      </c>
      <c r="M118" s="104" t="str">
        <f>'Parcijalni_cjeloviti ispit'!M119</f>
        <v/>
      </c>
      <c r="N118" s="258">
        <f>'Parcijalni_cjeloviti ispit'!N119</f>
        <v>0</v>
      </c>
      <c r="O118" s="104" t="str">
        <f>'Parcijalni_cjeloviti ispit'!O119</f>
        <v/>
      </c>
      <c r="P118" s="258">
        <f>'Parcijalni_cjeloviti ispit'!P119</f>
        <v>0</v>
      </c>
      <c r="Q118" s="104" t="str">
        <f>'Parcijalni_cjeloviti ispit'!Q119</f>
        <v/>
      </c>
      <c r="R118" s="258">
        <f>'Parcijalni_cjeloviti ispit'!R119</f>
        <v>0</v>
      </c>
      <c r="S118" s="236">
        <f>'Parcijalni_cjeloviti ispit'!S119</f>
        <v>0</v>
      </c>
      <c r="T118" s="236">
        <f>'Parcijalni_cjeloviti ispit'!T119</f>
        <v>0</v>
      </c>
    </row>
    <row r="119" spans="1:20" x14ac:dyDescent="0.25">
      <c r="A119" s="259">
        <f>'Parcijalni_cjeloviti ispit'!A120</f>
        <v>57</v>
      </c>
      <c r="B119" s="290" t="str">
        <f>'Parcijalni_cjeloviti ispit'!B120</f>
        <v xml:space="preserve"> </v>
      </c>
      <c r="C119" s="259">
        <f>'Parcijalni_cjeloviti ispit'!C120</f>
        <v>0</v>
      </c>
      <c r="D119" s="100" t="str">
        <f>'Parcijalni_cjeloviti ispit'!D120</f>
        <v>B</v>
      </c>
      <c r="E119" s="101">
        <f>'Parcijalni_cjeloviti ispit'!E120</f>
        <v>0</v>
      </c>
      <c r="F119" s="257" t="str">
        <f>'Parcijalni_cjeloviti ispit'!F120</f>
        <v>NE</v>
      </c>
      <c r="G119" s="101">
        <f>'Parcijalni_cjeloviti ispit'!G120</f>
        <v>0</v>
      </c>
      <c r="H119" s="257" t="str">
        <f>'Parcijalni_cjeloviti ispit'!H120</f>
        <v>NE</v>
      </c>
      <c r="I119" s="101">
        <f>'Parcijalni_cjeloviti ispit'!I120</f>
        <v>0</v>
      </c>
      <c r="J119" s="257" t="str">
        <f>'Parcijalni_cjeloviti ispit'!J120</f>
        <v>NE</v>
      </c>
      <c r="K119" s="101">
        <f>'Parcijalni_cjeloviti ispit'!K120</f>
        <v>0</v>
      </c>
      <c r="L119" s="257" t="str">
        <f>'Parcijalni_cjeloviti ispit'!L120</f>
        <v>NE</v>
      </c>
      <c r="M119" s="101">
        <f>'Parcijalni_cjeloviti ispit'!M120</f>
        <v>0</v>
      </c>
      <c r="N119" s="257" t="str">
        <f>'Parcijalni_cjeloviti ispit'!N120</f>
        <v>NE</v>
      </c>
      <c r="O119" s="101">
        <f>'Parcijalni_cjeloviti ispit'!O120</f>
        <v>0</v>
      </c>
      <c r="P119" s="257" t="str">
        <f>'Parcijalni_cjeloviti ispit'!P120</f>
        <v>NE</v>
      </c>
      <c r="Q119" s="101">
        <f>'Parcijalni_cjeloviti ispit'!Q120</f>
        <v>0</v>
      </c>
      <c r="R119" s="257" t="str">
        <f>'Parcijalni_cjeloviti ispit'!R120</f>
        <v>NE</v>
      </c>
      <c r="S119" s="235">
        <f>'Parcijalni_cjeloviti ispit'!S120</f>
        <v>0</v>
      </c>
      <c r="T119" s="235" t="str">
        <f>'Parcijalni_cjeloviti ispit'!T120</f>
        <v>NE</v>
      </c>
    </row>
    <row r="120" spans="1:20" ht="15.75" thickBot="1" x14ac:dyDescent="0.3">
      <c r="A120" s="260">
        <f>'Parcijalni_cjeloviti ispit'!A121</f>
        <v>0</v>
      </c>
      <c r="B120" s="291">
        <f>'Parcijalni_cjeloviti ispit'!B121</f>
        <v>0</v>
      </c>
      <c r="C120" s="260">
        <f>'Parcijalni_cjeloviti ispit'!C121</f>
        <v>0</v>
      </c>
      <c r="D120" s="102" t="str">
        <f>'Parcijalni_cjeloviti ispit'!D121</f>
        <v>P</v>
      </c>
      <c r="E120" s="103" t="str">
        <f>'Parcijalni_cjeloviti ispit'!E121</f>
        <v/>
      </c>
      <c r="F120" s="258">
        <f>'Parcijalni_cjeloviti ispit'!F121</f>
        <v>0</v>
      </c>
      <c r="G120" s="104" t="str">
        <f>'Parcijalni_cjeloviti ispit'!G121</f>
        <v/>
      </c>
      <c r="H120" s="258">
        <f>'Parcijalni_cjeloviti ispit'!H121</f>
        <v>0</v>
      </c>
      <c r="I120" s="104" t="str">
        <f>'Parcijalni_cjeloviti ispit'!I121</f>
        <v/>
      </c>
      <c r="J120" s="258">
        <f>'Parcijalni_cjeloviti ispit'!J121</f>
        <v>0</v>
      </c>
      <c r="K120" s="104" t="str">
        <f>'Parcijalni_cjeloviti ispit'!K121</f>
        <v/>
      </c>
      <c r="L120" s="258">
        <f>'Parcijalni_cjeloviti ispit'!L121</f>
        <v>0</v>
      </c>
      <c r="M120" s="104" t="str">
        <f>'Parcijalni_cjeloviti ispit'!M121</f>
        <v/>
      </c>
      <c r="N120" s="258">
        <f>'Parcijalni_cjeloviti ispit'!N121</f>
        <v>0</v>
      </c>
      <c r="O120" s="104" t="str">
        <f>'Parcijalni_cjeloviti ispit'!O121</f>
        <v/>
      </c>
      <c r="P120" s="258">
        <f>'Parcijalni_cjeloviti ispit'!P121</f>
        <v>0</v>
      </c>
      <c r="Q120" s="104" t="str">
        <f>'Parcijalni_cjeloviti ispit'!Q121</f>
        <v/>
      </c>
      <c r="R120" s="258">
        <f>'Parcijalni_cjeloviti ispit'!R121</f>
        <v>0</v>
      </c>
      <c r="S120" s="236">
        <f>'Parcijalni_cjeloviti ispit'!S121</f>
        <v>0</v>
      </c>
      <c r="T120" s="236">
        <f>'Parcijalni_cjeloviti ispit'!T121</f>
        <v>0</v>
      </c>
    </row>
    <row r="121" spans="1:20" x14ac:dyDescent="0.25">
      <c r="A121" s="259">
        <f>'Parcijalni_cjeloviti ispit'!A122</f>
        <v>58</v>
      </c>
      <c r="B121" s="290" t="str">
        <f>'Parcijalni_cjeloviti ispit'!B122</f>
        <v xml:space="preserve"> </v>
      </c>
      <c r="C121" s="259">
        <f>'Parcijalni_cjeloviti ispit'!C122</f>
        <v>0</v>
      </c>
      <c r="D121" s="100" t="str">
        <f>'Parcijalni_cjeloviti ispit'!D122</f>
        <v>B</v>
      </c>
      <c r="E121" s="101">
        <f>'Parcijalni_cjeloviti ispit'!E122</f>
        <v>0</v>
      </c>
      <c r="F121" s="257" t="str">
        <f>'Parcijalni_cjeloviti ispit'!F122</f>
        <v>NE</v>
      </c>
      <c r="G121" s="101">
        <f>'Parcijalni_cjeloviti ispit'!G122</f>
        <v>0</v>
      </c>
      <c r="H121" s="257" t="str">
        <f>'Parcijalni_cjeloviti ispit'!H122</f>
        <v>NE</v>
      </c>
      <c r="I121" s="101">
        <f>'Parcijalni_cjeloviti ispit'!I122</f>
        <v>0</v>
      </c>
      <c r="J121" s="257" t="str">
        <f>'Parcijalni_cjeloviti ispit'!J122</f>
        <v>NE</v>
      </c>
      <c r="K121" s="101">
        <f>'Parcijalni_cjeloviti ispit'!K122</f>
        <v>0</v>
      </c>
      <c r="L121" s="257" t="str">
        <f>'Parcijalni_cjeloviti ispit'!L122</f>
        <v>NE</v>
      </c>
      <c r="M121" s="101">
        <f>'Parcijalni_cjeloviti ispit'!M122</f>
        <v>0</v>
      </c>
      <c r="N121" s="257" t="str">
        <f>'Parcijalni_cjeloviti ispit'!N122</f>
        <v>NE</v>
      </c>
      <c r="O121" s="101">
        <f>'Parcijalni_cjeloviti ispit'!O122</f>
        <v>0</v>
      </c>
      <c r="P121" s="257" t="str">
        <f>'Parcijalni_cjeloviti ispit'!P122</f>
        <v>NE</v>
      </c>
      <c r="Q121" s="101">
        <f>'Parcijalni_cjeloviti ispit'!Q122</f>
        <v>0</v>
      </c>
      <c r="R121" s="257" t="str">
        <f>'Parcijalni_cjeloviti ispit'!R122</f>
        <v>NE</v>
      </c>
      <c r="S121" s="235">
        <f>'Parcijalni_cjeloviti ispit'!S122</f>
        <v>0</v>
      </c>
      <c r="T121" s="235" t="str">
        <f>'Parcijalni_cjeloviti ispit'!T122</f>
        <v>NE</v>
      </c>
    </row>
    <row r="122" spans="1:20" ht="15.75" thickBot="1" x14ac:dyDescent="0.3">
      <c r="A122" s="260">
        <f>'Parcijalni_cjeloviti ispit'!A123</f>
        <v>0</v>
      </c>
      <c r="B122" s="291">
        <f>'Parcijalni_cjeloviti ispit'!B123</f>
        <v>0</v>
      </c>
      <c r="C122" s="260">
        <f>'Parcijalni_cjeloviti ispit'!C123</f>
        <v>0</v>
      </c>
      <c r="D122" s="102" t="str">
        <f>'Parcijalni_cjeloviti ispit'!D123</f>
        <v>P</v>
      </c>
      <c r="E122" s="103" t="str">
        <f>'Parcijalni_cjeloviti ispit'!E123</f>
        <v/>
      </c>
      <c r="F122" s="258">
        <f>'Parcijalni_cjeloviti ispit'!F123</f>
        <v>0</v>
      </c>
      <c r="G122" s="104" t="str">
        <f>'Parcijalni_cjeloviti ispit'!G123</f>
        <v/>
      </c>
      <c r="H122" s="258">
        <f>'Parcijalni_cjeloviti ispit'!H123</f>
        <v>0</v>
      </c>
      <c r="I122" s="104" t="str">
        <f>'Parcijalni_cjeloviti ispit'!I123</f>
        <v/>
      </c>
      <c r="J122" s="258">
        <f>'Parcijalni_cjeloviti ispit'!J123</f>
        <v>0</v>
      </c>
      <c r="K122" s="104" t="str">
        <f>'Parcijalni_cjeloviti ispit'!K123</f>
        <v/>
      </c>
      <c r="L122" s="258">
        <f>'Parcijalni_cjeloviti ispit'!L123</f>
        <v>0</v>
      </c>
      <c r="M122" s="104" t="str">
        <f>'Parcijalni_cjeloviti ispit'!M123</f>
        <v/>
      </c>
      <c r="N122" s="258">
        <f>'Parcijalni_cjeloviti ispit'!N123</f>
        <v>0</v>
      </c>
      <c r="O122" s="104" t="str">
        <f>'Parcijalni_cjeloviti ispit'!O123</f>
        <v/>
      </c>
      <c r="P122" s="258">
        <f>'Parcijalni_cjeloviti ispit'!P123</f>
        <v>0</v>
      </c>
      <c r="Q122" s="104" t="str">
        <f>'Parcijalni_cjeloviti ispit'!Q123</f>
        <v/>
      </c>
      <c r="R122" s="258">
        <f>'Parcijalni_cjeloviti ispit'!R123</f>
        <v>0</v>
      </c>
      <c r="S122" s="236">
        <f>'Parcijalni_cjeloviti ispit'!S123</f>
        <v>0</v>
      </c>
      <c r="T122" s="236">
        <f>'Parcijalni_cjeloviti ispit'!T123</f>
        <v>0</v>
      </c>
    </row>
    <row r="123" spans="1:20" x14ac:dyDescent="0.25">
      <c r="A123" s="259">
        <f>'Parcijalni_cjeloviti ispit'!A124</f>
        <v>59</v>
      </c>
      <c r="B123" s="290" t="str">
        <f>'Parcijalni_cjeloviti ispit'!B124</f>
        <v xml:space="preserve"> </v>
      </c>
      <c r="C123" s="259">
        <f>'Parcijalni_cjeloviti ispit'!C124</f>
        <v>0</v>
      </c>
      <c r="D123" s="100" t="str">
        <f>'Parcijalni_cjeloviti ispit'!D124</f>
        <v>B</v>
      </c>
      <c r="E123" s="101">
        <f>'Parcijalni_cjeloviti ispit'!E124</f>
        <v>0</v>
      </c>
      <c r="F123" s="257" t="str">
        <f>'Parcijalni_cjeloviti ispit'!F124</f>
        <v>NE</v>
      </c>
      <c r="G123" s="101">
        <f>'Parcijalni_cjeloviti ispit'!G124</f>
        <v>0</v>
      </c>
      <c r="H123" s="257" t="str">
        <f>'Parcijalni_cjeloviti ispit'!H124</f>
        <v>NE</v>
      </c>
      <c r="I123" s="101">
        <f>'Parcijalni_cjeloviti ispit'!I124</f>
        <v>0</v>
      </c>
      <c r="J123" s="257" t="str">
        <f>'Parcijalni_cjeloviti ispit'!J124</f>
        <v>NE</v>
      </c>
      <c r="K123" s="101">
        <f>'Parcijalni_cjeloviti ispit'!K124</f>
        <v>0</v>
      </c>
      <c r="L123" s="257" t="str">
        <f>'Parcijalni_cjeloviti ispit'!L124</f>
        <v>NE</v>
      </c>
      <c r="M123" s="101">
        <f>'Parcijalni_cjeloviti ispit'!M124</f>
        <v>0</v>
      </c>
      <c r="N123" s="257" t="str">
        <f>'Parcijalni_cjeloviti ispit'!N124</f>
        <v>NE</v>
      </c>
      <c r="O123" s="101">
        <f>'Parcijalni_cjeloviti ispit'!O124</f>
        <v>0</v>
      </c>
      <c r="P123" s="257" t="str">
        <f>'Parcijalni_cjeloviti ispit'!P124</f>
        <v>NE</v>
      </c>
      <c r="Q123" s="101">
        <f>'Parcijalni_cjeloviti ispit'!Q124</f>
        <v>0</v>
      </c>
      <c r="R123" s="257" t="str">
        <f>'Parcijalni_cjeloviti ispit'!R124</f>
        <v>NE</v>
      </c>
      <c r="S123" s="235">
        <f>'Parcijalni_cjeloviti ispit'!S124</f>
        <v>0</v>
      </c>
      <c r="T123" s="235" t="str">
        <f>'Parcijalni_cjeloviti ispit'!T124</f>
        <v>NE</v>
      </c>
    </row>
    <row r="124" spans="1:20" ht="15.75" thickBot="1" x14ac:dyDescent="0.3">
      <c r="A124" s="260">
        <f>'Parcijalni_cjeloviti ispit'!A125</f>
        <v>0</v>
      </c>
      <c r="B124" s="291">
        <f>'Parcijalni_cjeloviti ispit'!B125</f>
        <v>0</v>
      </c>
      <c r="C124" s="260">
        <f>'Parcijalni_cjeloviti ispit'!C125</f>
        <v>0</v>
      </c>
      <c r="D124" s="102" t="str">
        <f>'Parcijalni_cjeloviti ispit'!D125</f>
        <v>P</v>
      </c>
      <c r="E124" s="103" t="str">
        <f>'Parcijalni_cjeloviti ispit'!E125</f>
        <v/>
      </c>
      <c r="F124" s="258">
        <f>'Parcijalni_cjeloviti ispit'!F125</f>
        <v>0</v>
      </c>
      <c r="G124" s="104" t="str">
        <f>'Parcijalni_cjeloviti ispit'!G125</f>
        <v/>
      </c>
      <c r="H124" s="258">
        <f>'Parcijalni_cjeloviti ispit'!H125</f>
        <v>0</v>
      </c>
      <c r="I124" s="104" t="str">
        <f>'Parcijalni_cjeloviti ispit'!I125</f>
        <v/>
      </c>
      <c r="J124" s="258">
        <f>'Parcijalni_cjeloviti ispit'!J125</f>
        <v>0</v>
      </c>
      <c r="K124" s="104" t="str">
        <f>'Parcijalni_cjeloviti ispit'!K125</f>
        <v/>
      </c>
      <c r="L124" s="258">
        <f>'Parcijalni_cjeloviti ispit'!L125</f>
        <v>0</v>
      </c>
      <c r="M124" s="104" t="str">
        <f>'Parcijalni_cjeloviti ispit'!M125</f>
        <v/>
      </c>
      <c r="N124" s="258">
        <f>'Parcijalni_cjeloviti ispit'!N125</f>
        <v>0</v>
      </c>
      <c r="O124" s="104" t="str">
        <f>'Parcijalni_cjeloviti ispit'!O125</f>
        <v/>
      </c>
      <c r="P124" s="258">
        <f>'Parcijalni_cjeloviti ispit'!P125</f>
        <v>0</v>
      </c>
      <c r="Q124" s="104" t="str">
        <f>'Parcijalni_cjeloviti ispit'!Q125</f>
        <v/>
      </c>
      <c r="R124" s="258">
        <f>'Parcijalni_cjeloviti ispit'!R125</f>
        <v>0</v>
      </c>
      <c r="S124" s="236">
        <f>'Parcijalni_cjeloviti ispit'!S125</f>
        <v>0</v>
      </c>
      <c r="T124" s="236">
        <f>'Parcijalni_cjeloviti ispit'!T125</f>
        <v>0</v>
      </c>
    </row>
    <row r="125" spans="1:20" x14ac:dyDescent="0.25">
      <c r="A125" s="259">
        <f>'Parcijalni_cjeloviti ispit'!A126</f>
        <v>60</v>
      </c>
      <c r="B125" s="290" t="str">
        <f>'Parcijalni_cjeloviti ispit'!B126</f>
        <v xml:space="preserve"> </v>
      </c>
      <c r="C125" s="259">
        <f>'Parcijalni_cjeloviti ispit'!C126</f>
        <v>0</v>
      </c>
      <c r="D125" s="100" t="str">
        <f>'Parcijalni_cjeloviti ispit'!D126</f>
        <v>B</v>
      </c>
      <c r="E125" s="101">
        <f>'Parcijalni_cjeloviti ispit'!E126</f>
        <v>0</v>
      </c>
      <c r="F125" s="257" t="str">
        <f>'Parcijalni_cjeloviti ispit'!F126</f>
        <v>NE</v>
      </c>
      <c r="G125" s="101">
        <f>'Parcijalni_cjeloviti ispit'!G126</f>
        <v>0</v>
      </c>
      <c r="H125" s="257" t="str">
        <f>'Parcijalni_cjeloviti ispit'!H126</f>
        <v>NE</v>
      </c>
      <c r="I125" s="101">
        <f>'Parcijalni_cjeloviti ispit'!I126</f>
        <v>0</v>
      </c>
      <c r="J125" s="257" t="str">
        <f>'Parcijalni_cjeloviti ispit'!J126</f>
        <v>NE</v>
      </c>
      <c r="K125" s="101">
        <f>'Parcijalni_cjeloviti ispit'!K126</f>
        <v>0</v>
      </c>
      <c r="L125" s="257" t="str">
        <f>'Parcijalni_cjeloviti ispit'!L126</f>
        <v>NE</v>
      </c>
      <c r="M125" s="101">
        <f>'Parcijalni_cjeloviti ispit'!M126</f>
        <v>0</v>
      </c>
      <c r="N125" s="257" t="str">
        <f>'Parcijalni_cjeloviti ispit'!N126</f>
        <v>NE</v>
      </c>
      <c r="O125" s="101">
        <f>'Parcijalni_cjeloviti ispit'!O126</f>
        <v>0</v>
      </c>
      <c r="P125" s="257" t="str">
        <f>'Parcijalni_cjeloviti ispit'!P126</f>
        <v>NE</v>
      </c>
      <c r="Q125" s="101">
        <f>'Parcijalni_cjeloviti ispit'!Q126</f>
        <v>0</v>
      </c>
      <c r="R125" s="257" t="str">
        <f>'Parcijalni_cjeloviti ispit'!R126</f>
        <v>NE</v>
      </c>
      <c r="S125" s="235">
        <f>'Parcijalni_cjeloviti ispit'!S126</f>
        <v>0</v>
      </c>
      <c r="T125" s="235" t="str">
        <f>'Parcijalni_cjeloviti ispit'!T126</f>
        <v>NE</v>
      </c>
    </row>
    <row r="126" spans="1:20" ht="15.75" thickBot="1" x14ac:dyDescent="0.3">
      <c r="A126" s="260">
        <f>'Parcijalni_cjeloviti ispit'!A127</f>
        <v>0</v>
      </c>
      <c r="B126" s="291">
        <f>'Parcijalni_cjeloviti ispit'!B127</f>
        <v>0</v>
      </c>
      <c r="C126" s="260">
        <f>'Parcijalni_cjeloviti ispit'!C127</f>
        <v>0</v>
      </c>
      <c r="D126" s="102" t="str">
        <f>'Parcijalni_cjeloviti ispit'!D127</f>
        <v>P</v>
      </c>
      <c r="E126" s="103" t="str">
        <f>'Parcijalni_cjeloviti ispit'!E127</f>
        <v/>
      </c>
      <c r="F126" s="258">
        <f>'Parcijalni_cjeloviti ispit'!F127</f>
        <v>0</v>
      </c>
      <c r="G126" s="104" t="str">
        <f>'Parcijalni_cjeloviti ispit'!G127</f>
        <v/>
      </c>
      <c r="H126" s="258">
        <f>'Parcijalni_cjeloviti ispit'!H127</f>
        <v>0</v>
      </c>
      <c r="I126" s="104" t="str">
        <f>'Parcijalni_cjeloviti ispit'!I127</f>
        <v/>
      </c>
      <c r="J126" s="258">
        <f>'Parcijalni_cjeloviti ispit'!J127</f>
        <v>0</v>
      </c>
      <c r="K126" s="104" t="str">
        <f>'Parcijalni_cjeloviti ispit'!K127</f>
        <v/>
      </c>
      <c r="L126" s="258">
        <f>'Parcijalni_cjeloviti ispit'!L127</f>
        <v>0</v>
      </c>
      <c r="M126" s="104" t="str">
        <f>'Parcijalni_cjeloviti ispit'!M127</f>
        <v/>
      </c>
      <c r="N126" s="258">
        <f>'Parcijalni_cjeloviti ispit'!N127</f>
        <v>0</v>
      </c>
      <c r="O126" s="104" t="str">
        <f>'Parcijalni_cjeloviti ispit'!O127</f>
        <v/>
      </c>
      <c r="P126" s="258">
        <f>'Parcijalni_cjeloviti ispit'!P127</f>
        <v>0</v>
      </c>
      <c r="Q126" s="104" t="str">
        <f>'Parcijalni_cjeloviti ispit'!Q127</f>
        <v/>
      </c>
      <c r="R126" s="258">
        <f>'Parcijalni_cjeloviti ispit'!R127</f>
        <v>0</v>
      </c>
      <c r="S126" s="236">
        <f>'Parcijalni_cjeloviti ispit'!S127</f>
        <v>0</v>
      </c>
      <c r="T126" s="236">
        <f>'Parcijalni_cjeloviti ispit'!T127</f>
        <v>0</v>
      </c>
    </row>
    <row r="127" spans="1:20" x14ac:dyDescent="0.25">
      <c r="A127" s="259">
        <f>'Parcijalni_cjeloviti ispit'!A128</f>
        <v>61</v>
      </c>
      <c r="B127" s="290" t="str">
        <f>'Parcijalni_cjeloviti ispit'!B128</f>
        <v xml:space="preserve"> </v>
      </c>
      <c r="C127" s="259">
        <f>'Parcijalni_cjeloviti ispit'!C128</f>
        <v>0</v>
      </c>
      <c r="D127" s="100" t="str">
        <f>'Parcijalni_cjeloviti ispit'!D128</f>
        <v>B</v>
      </c>
      <c r="E127" s="101">
        <f>'Parcijalni_cjeloviti ispit'!E128</f>
        <v>0</v>
      </c>
      <c r="F127" s="257" t="str">
        <f>'Parcijalni_cjeloviti ispit'!F128</f>
        <v>NE</v>
      </c>
      <c r="G127" s="101">
        <f>'Parcijalni_cjeloviti ispit'!G128</f>
        <v>0</v>
      </c>
      <c r="H127" s="257" t="str">
        <f>'Parcijalni_cjeloviti ispit'!H128</f>
        <v>NE</v>
      </c>
      <c r="I127" s="101">
        <f>'Parcijalni_cjeloviti ispit'!I128</f>
        <v>0</v>
      </c>
      <c r="J127" s="257" t="str">
        <f>'Parcijalni_cjeloviti ispit'!J128</f>
        <v>NE</v>
      </c>
      <c r="K127" s="101">
        <f>'Parcijalni_cjeloviti ispit'!K128</f>
        <v>0</v>
      </c>
      <c r="L127" s="257" t="str">
        <f>'Parcijalni_cjeloviti ispit'!L128</f>
        <v>NE</v>
      </c>
      <c r="M127" s="101">
        <f>'Parcijalni_cjeloviti ispit'!M128</f>
        <v>0</v>
      </c>
      <c r="N127" s="257" t="str">
        <f>'Parcijalni_cjeloviti ispit'!N128</f>
        <v>NE</v>
      </c>
      <c r="O127" s="101">
        <f>'Parcijalni_cjeloviti ispit'!O128</f>
        <v>0</v>
      </c>
      <c r="P127" s="257" t="str">
        <f>'Parcijalni_cjeloviti ispit'!P128</f>
        <v>NE</v>
      </c>
      <c r="Q127" s="101">
        <f>'Parcijalni_cjeloviti ispit'!Q128</f>
        <v>0</v>
      </c>
      <c r="R127" s="257" t="str">
        <f>'Parcijalni_cjeloviti ispit'!R128</f>
        <v>NE</v>
      </c>
      <c r="S127" s="235">
        <f>'Parcijalni_cjeloviti ispit'!S128</f>
        <v>0</v>
      </c>
      <c r="T127" s="235" t="str">
        <f>'Parcijalni_cjeloviti ispit'!T128</f>
        <v>NE</v>
      </c>
    </row>
    <row r="128" spans="1:20" ht="15.75" thickBot="1" x14ac:dyDescent="0.3">
      <c r="A128" s="260">
        <f>'Parcijalni_cjeloviti ispit'!A129</f>
        <v>0</v>
      </c>
      <c r="B128" s="291">
        <f>'Parcijalni_cjeloviti ispit'!B129</f>
        <v>0</v>
      </c>
      <c r="C128" s="260">
        <f>'Parcijalni_cjeloviti ispit'!C129</f>
        <v>0</v>
      </c>
      <c r="D128" s="102" t="str">
        <f>'Parcijalni_cjeloviti ispit'!D129</f>
        <v>P</v>
      </c>
      <c r="E128" s="103" t="str">
        <f>'Parcijalni_cjeloviti ispit'!E129</f>
        <v/>
      </c>
      <c r="F128" s="258">
        <f>'Parcijalni_cjeloviti ispit'!F129</f>
        <v>0</v>
      </c>
      <c r="G128" s="104" t="str">
        <f>'Parcijalni_cjeloviti ispit'!G129</f>
        <v/>
      </c>
      <c r="H128" s="258">
        <f>'Parcijalni_cjeloviti ispit'!H129</f>
        <v>0</v>
      </c>
      <c r="I128" s="104" t="str">
        <f>'Parcijalni_cjeloviti ispit'!I129</f>
        <v/>
      </c>
      <c r="J128" s="258">
        <f>'Parcijalni_cjeloviti ispit'!J129</f>
        <v>0</v>
      </c>
      <c r="K128" s="104" t="str">
        <f>'Parcijalni_cjeloviti ispit'!K129</f>
        <v/>
      </c>
      <c r="L128" s="258">
        <f>'Parcijalni_cjeloviti ispit'!L129</f>
        <v>0</v>
      </c>
      <c r="M128" s="104" t="str">
        <f>'Parcijalni_cjeloviti ispit'!M129</f>
        <v/>
      </c>
      <c r="N128" s="258">
        <f>'Parcijalni_cjeloviti ispit'!N129</f>
        <v>0</v>
      </c>
      <c r="O128" s="104" t="str">
        <f>'Parcijalni_cjeloviti ispit'!O129</f>
        <v/>
      </c>
      <c r="P128" s="258">
        <f>'Parcijalni_cjeloviti ispit'!P129</f>
        <v>0</v>
      </c>
      <c r="Q128" s="104" t="str">
        <f>'Parcijalni_cjeloviti ispit'!Q129</f>
        <v/>
      </c>
      <c r="R128" s="258">
        <f>'Parcijalni_cjeloviti ispit'!R129</f>
        <v>0</v>
      </c>
      <c r="S128" s="236">
        <f>'Parcijalni_cjeloviti ispit'!S129</f>
        <v>0</v>
      </c>
      <c r="T128" s="236">
        <f>'Parcijalni_cjeloviti ispit'!T129</f>
        <v>0</v>
      </c>
    </row>
    <row r="129" spans="1:20" x14ac:dyDescent="0.25">
      <c r="A129" s="259">
        <f>'Parcijalni_cjeloviti ispit'!A130</f>
        <v>62</v>
      </c>
      <c r="B129" s="290" t="str">
        <f>'Parcijalni_cjeloviti ispit'!B130</f>
        <v xml:space="preserve"> </v>
      </c>
      <c r="C129" s="259">
        <f>'Parcijalni_cjeloviti ispit'!C130</f>
        <v>0</v>
      </c>
      <c r="D129" s="100" t="str">
        <f>'Parcijalni_cjeloviti ispit'!D130</f>
        <v>B</v>
      </c>
      <c r="E129" s="101">
        <f>'Parcijalni_cjeloviti ispit'!E130</f>
        <v>0</v>
      </c>
      <c r="F129" s="257" t="str">
        <f>'Parcijalni_cjeloviti ispit'!F130</f>
        <v>NE</v>
      </c>
      <c r="G129" s="101">
        <f>'Parcijalni_cjeloviti ispit'!G130</f>
        <v>0</v>
      </c>
      <c r="H129" s="257" t="str">
        <f>'Parcijalni_cjeloviti ispit'!H130</f>
        <v>NE</v>
      </c>
      <c r="I129" s="101">
        <f>'Parcijalni_cjeloviti ispit'!I130</f>
        <v>0</v>
      </c>
      <c r="J129" s="257" t="str">
        <f>'Parcijalni_cjeloviti ispit'!J130</f>
        <v>NE</v>
      </c>
      <c r="K129" s="101">
        <f>'Parcijalni_cjeloviti ispit'!K130</f>
        <v>0</v>
      </c>
      <c r="L129" s="257" t="str">
        <f>'Parcijalni_cjeloviti ispit'!L130</f>
        <v>NE</v>
      </c>
      <c r="M129" s="101">
        <f>'Parcijalni_cjeloviti ispit'!M130</f>
        <v>0</v>
      </c>
      <c r="N129" s="257" t="str">
        <f>'Parcijalni_cjeloviti ispit'!N130</f>
        <v>NE</v>
      </c>
      <c r="O129" s="101">
        <f>'Parcijalni_cjeloviti ispit'!O130</f>
        <v>0</v>
      </c>
      <c r="P129" s="257" t="str">
        <f>'Parcijalni_cjeloviti ispit'!P130</f>
        <v>NE</v>
      </c>
      <c r="Q129" s="101">
        <f>'Parcijalni_cjeloviti ispit'!Q130</f>
        <v>0</v>
      </c>
      <c r="R129" s="257" t="str">
        <f>'Parcijalni_cjeloviti ispit'!R130</f>
        <v>NE</v>
      </c>
      <c r="S129" s="235">
        <f>'Parcijalni_cjeloviti ispit'!S130</f>
        <v>0</v>
      </c>
      <c r="T129" s="235" t="str">
        <f>'Parcijalni_cjeloviti ispit'!T130</f>
        <v>NE</v>
      </c>
    </row>
    <row r="130" spans="1:20" ht="15.75" thickBot="1" x14ac:dyDescent="0.3">
      <c r="A130" s="260">
        <f>'Parcijalni_cjeloviti ispit'!A131</f>
        <v>0</v>
      </c>
      <c r="B130" s="291">
        <f>'Parcijalni_cjeloviti ispit'!B131</f>
        <v>0</v>
      </c>
      <c r="C130" s="260">
        <f>'Parcijalni_cjeloviti ispit'!C131</f>
        <v>0</v>
      </c>
      <c r="D130" s="102" t="str">
        <f>'Parcijalni_cjeloviti ispit'!D131</f>
        <v>P</v>
      </c>
      <c r="E130" s="103" t="str">
        <f>'Parcijalni_cjeloviti ispit'!E131</f>
        <v/>
      </c>
      <c r="F130" s="258">
        <f>'Parcijalni_cjeloviti ispit'!F131</f>
        <v>0</v>
      </c>
      <c r="G130" s="104" t="str">
        <f>'Parcijalni_cjeloviti ispit'!G131</f>
        <v/>
      </c>
      <c r="H130" s="258">
        <f>'Parcijalni_cjeloviti ispit'!H131</f>
        <v>0</v>
      </c>
      <c r="I130" s="104" t="str">
        <f>'Parcijalni_cjeloviti ispit'!I131</f>
        <v/>
      </c>
      <c r="J130" s="258">
        <f>'Parcijalni_cjeloviti ispit'!J131</f>
        <v>0</v>
      </c>
      <c r="K130" s="104" t="str">
        <f>'Parcijalni_cjeloviti ispit'!K131</f>
        <v/>
      </c>
      <c r="L130" s="258">
        <f>'Parcijalni_cjeloviti ispit'!L131</f>
        <v>0</v>
      </c>
      <c r="M130" s="104" t="str">
        <f>'Parcijalni_cjeloviti ispit'!M131</f>
        <v/>
      </c>
      <c r="N130" s="258">
        <f>'Parcijalni_cjeloviti ispit'!N131</f>
        <v>0</v>
      </c>
      <c r="O130" s="104" t="str">
        <f>'Parcijalni_cjeloviti ispit'!O131</f>
        <v/>
      </c>
      <c r="P130" s="258">
        <f>'Parcijalni_cjeloviti ispit'!P131</f>
        <v>0</v>
      </c>
      <c r="Q130" s="104" t="str">
        <f>'Parcijalni_cjeloviti ispit'!Q131</f>
        <v/>
      </c>
      <c r="R130" s="258">
        <f>'Parcijalni_cjeloviti ispit'!R131</f>
        <v>0</v>
      </c>
      <c r="S130" s="236">
        <f>'Parcijalni_cjeloviti ispit'!S131</f>
        <v>0</v>
      </c>
      <c r="T130" s="236">
        <f>'Parcijalni_cjeloviti ispit'!T131</f>
        <v>0</v>
      </c>
    </row>
    <row r="131" spans="1:20" x14ac:dyDescent="0.25">
      <c r="A131" s="259">
        <f>'Parcijalni_cjeloviti ispit'!A132</f>
        <v>63</v>
      </c>
      <c r="B131" s="290" t="str">
        <f>'Parcijalni_cjeloviti ispit'!B132</f>
        <v xml:space="preserve"> </v>
      </c>
      <c r="C131" s="259">
        <f>'Parcijalni_cjeloviti ispit'!C132</f>
        <v>0</v>
      </c>
      <c r="D131" s="100" t="str">
        <f>'Parcijalni_cjeloviti ispit'!D132</f>
        <v>B</v>
      </c>
      <c r="E131" s="101">
        <f>'Parcijalni_cjeloviti ispit'!E132</f>
        <v>0</v>
      </c>
      <c r="F131" s="257" t="str">
        <f>'Parcijalni_cjeloviti ispit'!F132</f>
        <v>NE</v>
      </c>
      <c r="G131" s="101">
        <f>'Parcijalni_cjeloviti ispit'!G132</f>
        <v>0</v>
      </c>
      <c r="H131" s="257" t="str">
        <f>'Parcijalni_cjeloviti ispit'!H132</f>
        <v>NE</v>
      </c>
      <c r="I131" s="101">
        <f>'Parcijalni_cjeloviti ispit'!I132</f>
        <v>0</v>
      </c>
      <c r="J131" s="257" t="str">
        <f>'Parcijalni_cjeloviti ispit'!J132</f>
        <v>NE</v>
      </c>
      <c r="K131" s="101">
        <f>'Parcijalni_cjeloviti ispit'!K132</f>
        <v>0</v>
      </c>
      <c r="L131" s="257" t="str">
        <f>'Parcijalni_cjeloviti ispit'!L132</f>
        <v>NE</v>
      </c>
      <c r="M131" s="101">
        <f>'Parcijalni_cjeloviti ispit'!M132</f>
        <v>0</v>
      </c>
      <c r="N131" s="257" t="str">
        <f>'Parcijalni_cjeloviti ispit'!N132</f>
        <v>NE</v>
      </c>
      <c r="O131" s="101">
        <f>'Parcijalni_cjeloviti ispit'!O132</f>
        <v>0</v>
      </c>
      <c r="P131" s="257" t="str">
        <f>'Parcijalni_cjeloviti ispit'!P132</f>
        <v>NE</v>
      </c>
      <c r="Q131" s="101">
        <f>'Parcijalni_cjeloviti ispit'!Q132</f>
        <v>0</v>
      </c>
      <c r="R131" s="257" t="str">
        <f>'Parcijalni_cjeloviti ispit'!R132</f>
        <v>NE</v>
      </c>
      <c r="S131" s="235">
        <f>'Parcijalni_cjeloviti ispit'!S132</f>
        <v>0</v>
      </c>
      <c r="T131" s="235" t="str">
        <f>'Parcijalni_cjeloviti ispit'!T132</f>
        <v>NE</v>
      </c>
    </row>
    <row r="132" spans="1:20" ht="15.75" thickBot="1" x14ac:dyDescent="0.3">
      <c r="A132" s="260">
        <f>'Parcijalni_cjeloviti ispit'!A133</f>
        <v>0</v>
      </c>
      <c r="B132" s="291">
        <f>'Parcijalni_cjeloviti ispit'!B133</f>
        <v>0</v>
      </c>
      <c r="C132" s="260">
        <f>'Parcijalni_cjeloviti ispit'!C133</f>
        <v>0</v>
      </c>
      <c r="D132" s="102" t="str">
        <f>'Parcijalni_cjeloviti ispit'!D133</f>
        <v>P</v>
      </c>
      <c r="E132" s="103" t="str">
        <f>'Parcijalni_cjeloviti ispit'!E133</f>
        <v/>
      </c>
      <c r="F132" s="258">
        <f>'Parcijalni_cjeloviti ispit'!F133</f>
        <v>0</v>
      </c>
      <c r="G132" s="104" t="str">
        <f>'Parcijalni_cjeloviti ispit'!G133</f>
        <v/>
      </c>
      <c r="H132" s="258">
        <f>'Parcijalni_cjeloviti ispit'!H133</f>
        <v>0</v>
      </c>
      <c r="I132" s="104" t="str">
        <f>'Parcijalni_cjeloviti ispit'!I133</f>
        <v/>
      </c>
      <c r="J132" s="258">
        <f>'Parcijalni_cjeloviti ispit'!J133</f>
        <v>0</v>
      </c>
      <c r="K132" s="104" t="str">
        <f>'Parcijalni_cjeloviti ispit'!K133</f>
        <v/>
      </c>
      <c r="L132" s="258">
        <f>'Parcijalni_cjeloviti ispit'!L133</f>
        <v>0</v>
      </c>
      <c r="M132" s="104" t="str">
        <f>'Parcijalni_cjeloviti ispit'!M133</f>
        <v/>
      </c>
      <c r="N132" s="258">
        <f>'Parcijalni_cjeloviti ispit'!N133</f>
        <v>0</v>
      </c>
      <c r="O132" s="104" t="str">
        <f>'Parcijalni_cjeloviti ispit'!O133</f>
        <v/>
      </c>
      <c r="P132" s="258">
        <f>'Parcijalni_cjeloviti ispit'!P133</f>
        <v>0</v>
      </c>
      <c r="Q132" s="104" t="str">
        <f>'Parcijalni_cjeloviti ispit'!Q133</f>
        <v/>
      </c>
      <c r="R132" s="258">
        <f>'Parcijalni_cjeloviti ispit'!R133</f>
        <v>0</v>
      </c>
      <c r="S132" s="236">
        <f>'Parcijalni_cjeloviti ispit'!S133</f>
        <v>0</v>
      </c>
      <c r="T132" s="236">
        <f>'Parcijalni_cjeloviti ispit'!T133</f>
        <v>0</v>
      </c>
    </row>
    <row r="133" spans="1:20" x14ac:dyDescent="0.25">
      <c r="A133" s="259">
        <f>'Parcijalni_cjeloviti ispit'!A134</f>
        <v>64</v>
      </c>
      <c r="B133" s="290" t="str">
        <f>'Parcijalni_cjeloviti ispit'!B134</f>
        <v xml:space="preserve"> </v>
      </c>
      <c r="C133" s="259">
        <f>'Parcijalni_cjeloviti ispit'!C134</f>
        <v>0</v>
      </c>
      <c r="D133" s="100" t="str">
        <f>'Parcijalni_cjeloviti ispit'!D134</f>
        <v>B</v>
      </c>
      <c r="E133" s="101">
        <f>'Parcijalni_cjeloviti ispit'!E134</f>
        <v>0</v>
      </c>
      <c r="F133" s="257" t="str">
        <f>'Parcijalni_cjeloviti ispit'!F134</f>
        <v>NE</v>
      </c>
      <c r="G133" s="101">
        <f>'Parcijalni_cjeloviti ispit'!G134</f>
        <v>0</v>
      </c>
      <c r="H133" s="257" t="str">
        <f>'Parcijalni_cjeloviti ispit'!H134</f>
        <v>NE</v>
      </c>
      <c r="I133" s="101">
        <f>'Parcijalni_cjeloviti ispit'!I134</f>
        <v>0</v>
      </c>
      <c r="J133" s="257" t="str">
        <f>'Parcijalni_cjeloviti ispit'!J134</f>
        <v>NE</v>
      </c>
      <c r="K133" s="101">
        <f>'Parcijalni_cjeloviti ispit'!K134</f>
        <v>0</v>
      </c>
      <c r="L133" s="257" t="str">
        <f>'Parcijalni_cjeloviti ispit'!L134</f>
        <v>NE</v>
      </c>
      <c r="M133" s="101">
        <f>'Parcijalni_cjeloviti ispit'!M134</f>
        <v>0</v>
      </c>
      <c r="N133" s="257" t="str">
        <f>'Parcijalni_cjeloviti ispit'!N134</f>
        <v>NE</v>
      </c>
      <c r="O133" s="101">
        <f>'Parcijalni_cjeloviti ispit'!O134</f>
        <v>0</v>
      </c>
      <c r="P133" s="257" t="str">
        <f>'Parcijalni_cjeloviti ispit'!P134</f>
        <v>NE</v>
      </c>
      <c r="Q133" s="101">
        <f>'Parcijalni_cjeloviti ispit'!Q134</f>
        <v>0</v>
      </c>
      <c r="R133" s="257" t="str">
        <f>'Parcijalni_cjeloviti ispit'!R134</f>
        <v>NE</v>
      </c>
      <c r="S133" s="235">
        <f>'Parcijalni_cjeloviti ispit'!S134</f>
        <v>0</v>
      </c>
      <c r="T133" s="235" t="str">
        <f>'Parcijalni_cjeloviti ispit'!T134</f>
        <v>NE</v>
      </c>
    </row>
    <row r="134" spans="1:20" ht="15.75" thickBot="1" x14ac:dyDescent="0.3">
      <c r="A134" s="260">
        <f>'Parcijalni_cjeloviti ispit'!A135</f>
        <v>0</v>
      </c>
      <c r="B134" s="291">
        <f>'Parcijalni_cjeloviti ispit'!B135</f>
        <v>0</v>
      </c>
      <c r="C134" s="260">
        <f>'Parcijalni_cjeloviti ispit'!C135</f>
        <v>0</v>
      </c>
      <c r="D134" s="102" t="str">
        <f>'Parcijalni_cjeloviti ispit'!D135</f>
        <v>P</v>
      </c>
      <c r="E134" s="103" t="str">
        <f>'Parcijalni_cjeloviti ispit'!E135</f>
        <v/>
      </c>
      <c r="F134" s="258">
        <f>'Parcijalni_cjeloviti ispit'!F135</f>
        <v>0</v>
      </c>
      <c r="G134" s="104" t="str">
        <f>'Parcijalni_cjeloviti ispit'!G135</f>
        <v/>
      </c>
      <c r="H134" s="258">
        <f>'Parcijalni_cjeloviti ispit'!H135</f>
        <v>0</v>
      </c>
      <c r="I134" s="104" t="str">
        <f>'Parcijalni_cjeloviti ispit'!I135</f>
        <v/>
      </c>
      <c r="J134" s="258">
        <f>'Parcijalni_cjeloviti ispit'!J135</f>
        <v>0</v>
      </c>
      <c r="K134" s="104" t="str">
        <f>'Parcijalni_cjeloviti ispit'!K135</f>
        <v/>
      </c>
      <c r="L134" s="258">
        <f>'Parcijalni_cjeloviti ispit'!L135</f>
        <v>0</v>
      </c>
      <c r="M134" s="104" t="str">
        <f>'Parcijalni_cjeloviti ispit'!M135</f>
        <v/>
      </c>
      <c r="N134" s="258">
        <f>'Parcijalni_cjeloviti ispit'!N135</f>
        <v>0</v>
      </c>
      <c r="O134" s="104" t="str">
        <f>'Parcijalni_cjeloviti ispit'!O135</f>
        <v/>
      </c>
      <c r="P134" s="258">
        <f>'Parcijalni_cjeloviti ispit'!P135</f>
        <v>0</v>
      </c>
      <c r="Q134" s="104" t="str">
        <f>'Parcijalni_cjeloviti ispit'!Q135</f>
        <v/>
      </c>
      <c r="R134" s="258">
        <f>'Parcijalni_cjeloviti ispit'!R135</f>
        <v>0</v>
      </c>
      <c r="S134" s="236">
        <f>'Parcijalni_cjeloviti ispit'!S135</f>
        <v>0</v>
      </c>
      <c r="T134" s="236">
        <f>'Parcijalni_cjeloviti ispit'!T135</f>
        <v>0</v>
      </c>
    </row>
    <row r="135" spans="1:20" x14ac:dyDescent="0.25">
      <c r="A135" s="259">
        <f>'Parcijalni_cjeloviti ispit'!A136</f>
        <v>65</v>
      </c>
      <c r="B135" s="290" t="str">
        <f>'Parcijalni_cjeloviti ispit'!B136</f>
        <v xml:space="preserve"> </v>
      </c>
      <c r="C135" s="259">
        <f>'Parcijalni_cjeloviti ispit'!C136</f>
        <v>0</v>
      </c>
      <c r="D135" s="100" t="str">
        <f>'Parcijalni_cjeloviti ispit'!D136</f>
        <v>B</v>
      </c>
      <c r="E135" s="101">
        <f>'Parcijalni_cjeloviti ispit'!E136</f>
        <v>0</v>
      </c>
      <c r="F135" s="257" t="str">
        <f>'Parcijalni_cjeloviti ispit'!F136</f>
        <v>NE</v>
      </c>
      <c r="G135" s="101">
        <f>'Parcijalni_cjeloviti ispit'!G136</f>
        <v>0</v>
      </c>
      <c r="H135" s="257" t="str">
        <f>'Parcijalni_cjeloviti ispit'!H136</f>
        <v>NE</v>
      </c>
      <c r="I135" s="101">
        <f>'Parcijalni_cjeloviti ispit'!I136</f>
        <v>0</v>
      </c>
      <c r="J135" s="257" t="str">
        <f>'Parcijalni_cjeloviti ispit'!J136</f>
        <v>NE</v>
      </c>
      <c r="K135" s="101">
        <f>'Parcijalni_cjeloviti ispit'!K136</f>
        <v>0</v>
      </c>
      <c r="L135" s="257" t="str">
        <f>'Parcijalni_cjeloviti ispit'!L136</f>
        <v>NE</v>
      </c>
      <c r="M135" s="101">
        <f>'Parcijalni_cjeloviti ispit'!M136</f>
        <v>0</v>
      </c>
      <c r="N135" s="257" t="str">
        <f>'Parcijalni_cjeloviti ispit'!N136</f>
        <v>NE</v>
      </c>
      <c r="O135" s="101">
        <f>'Parcijalni_cjeloviti ispit'!O136</f>
        <v>0</v>
      </c>
      <c r="P135" s="257" t="str">
        <f>'Parcijalni_cjeloviti ispit'!P136</f>
        <v>NE</v>
      </c>
      <c r="Q135" s="101">
        <f>'Parcijalni_cjeloviti ispit'!Q136</f>
        <v>0</v>
      </c>
      <c r="R135" s="257" t="str">
        <f>'Parcijalni_cjeloviti ispit'!R136</f>
        <v>NE</v>
      </c>
      <c r="S135" s="235">
        <f>'Parcijalni_cjeloviti ispit'!S136</f>
        <v>0</v>
      </c>
      <c r="T135" s="235" t="str">
        <f>'Parcijalni_cjeloviti ispit'!T136</f>
        <v>NE</v>
      </c>
    </row>
    <row r="136" spans="1:20" ht="15.75" thickBot="1" x14ac:dyDescent="0.3">
      <c r="A136" s="260">
        <f>'Parcijalni_cjeloviti ispit'!A137</f>
        <v>0</v>
      </c>
      <c r="B136" s="291">
        <f>'Parcijalni_cjeloviti ispit'!B137</f>
        <v>0</v>
      </c>
      <c r="C136" s="260">
        <f>'Parcijalni_cjeloviti ispit'!C137</f>
        <v>0</v>
      </c>
      <c r="D136" s="102" t="str">
        <f>'Parcijalni_cjeloviti ispit'!D137</f>
        <v>P</v>
      </c>
      <c r="E136" s="103" t="str">
        <f>'Parcijalni_cjeloviti ispit'!E137</f>
        <v/>
      </c>
      <c r="F136" s="258">
        <f>'Parcijalni_cjeloviti ispit'!F137</f>
        <v>0</v>
      </c>
      <c r="G136" s="104" t="str">
        <f>'Parcijalni_cjeloviti ispit'!G137</f>
        <v/>
      </c>
      <c r="H136" s="258">
        <f>'Parcijalni_cjeloviti ispit'!H137</f>
        <v>0</v>
      </c>
      <c r="I136" s="104" t="str">
        <f>'Parcijalni_cjeloviti ispit'!I137</f>
        <v/>
      </c>
      <c r="J136" s="258">
        <f>'Parcijalni_cjeloviti ispit'!J137</f>
        <v>0</v>
      </c>
      <c r="K136" s="104" t="str">
        <f>'Parcijalni_cjeloviti ispit'!K137</f>
        <v/>
      </c>
      <c r="L136" s="258">
        <f>'Parcijalni_cjeloviti ispit'!L137</f>
        <v>0</v>
      </c>
      <c r="M136" s="104" t="str">
        <f>'Parcijalni_cjeloviti ispit'!M137</f>
        <v/>
      </c>
      <c r="N136" s="258">
        <f>'Parcijalni_cjeloviti ispit'!N137</f>
        <v>0</v>
      </c>
      <c r="O136" s="104" t="str">
        <f>'Parcijalni_cjeloviti ispit'!O137</f>
        <v/>
      </c>
      <c r="P136" s="258">
        <f>'Parcijalni_cjeloviti ispit'!P137</f>
        <v>0</v>
      </c>
      <c r="Q136" s="104" t="str">
        <f>'Parcijalni_cjeloviti ispit'!Q137</f>
        <v/>
      </c>
      <c r="R136" s="258">
        <f>'Parcijalni_cjeloviti ispit'!R137</f>
        <v>0</v>
      </c>
      <c r="S136" s="236">
        <f>'Parcijalni_cjeloviti ispit'!S137</f>
        <v>0</v>
      </c>
      <c r="T136" s="236">
        <f>'Parcijalni_cjeloviti ispit'!T137</f>
        <v>0</v>
      </c>
    </row>
    <row r="137" spans="1:20" x14ac:dyDescent="0.25">
      <c r="A137" s="259">
        <f>'Parcijalni_cjeloviti ispit'!A138</f>
        <v>66</v>
      </c>
      <c r="B137" s="290" t="str">
        <f>'Parcijalni_cjeloviti ispit'!B138</f>
        <v xml:space="preserve"> </v>
      </c>
      <c r="C137" s="259">
        <f>'Parcijalni_cjeloviti ispit'!C138</f>
        <v>0</v>
      </c>
      <c r="D137" s="100" t="str">
        <f>'Parcijalni_cjeloviti ispit'!D138</f>
        <v>B</v>
      </c>
      <c r="E137" s="101">
        <f>'Parcijalni_cjeloviti ispit'!E138</f>
        <v>0</v>
      </c>
      <c r="F137" s="257" t="str">
        <f>'Parcijalni_cjeloviti ispit'!F138</f>
        <v>NE</v>
      </c>
      <c r="G137" s="101">
        <f>'Parcijalni_cjeloviti ispit'!G138</f>
        <v>0</v>
      </c>
      <c r="H137" s="257" t="str">
        <f>'Parcijalni_cjeloviti ispit'!H138</f>
        <v>NE</v>
      </c>
      <c r="I137" s="101">
        <f>'Parcijalni_cjeloviti ispit'!I138</f>
        <v>0</v>
      </c>
      <c r="J137" s="257" t="str">
        <f>'Parcijalni_cjeloviti ispit'!J138</f>
        <v>NE</v>
      </c>
      <c r="K137" s="101">
        <f>'Parcijalni_cjeloviti ispit'!K138</f>
        <v>0</v>
      </c>
      <c r="L137" s="257" t="str">
        <f>'Parcijalni_cjeloviti ispit'!L138</f>
        <v>NE</v>
      </c>
      <c r="M137" s="101">
        <f>'Parcijalni_cjeloviti ispit'!M138</f>
        <v>0</v>
      </c>
      <c r="N137" s="257" t="str">
        <f>'Parcijalni_cjeloviti ispit'!N138</f>
        <v>NE</v>
      </c>
      <c r="O137" s="101">
        <f>'Parcijalni_cjeloviti ispit'!O138</f>
        <v>0</v>
      </c>
      <c r="P137" s="257" t="str">
        <f>'Parcijalni_cjeloviti ispit'!P138</f>
        <v>NE</v>
      </c>
      <c r="Q137" s="101">
        <f>'Parcijalni_cjeloviti ispit'!Q138</f>
        <v>0</v>
      </c>
      <c r="R137" s="257" t="str">
        <f>'Parcijalni_cjeloviti ispit'!R138</f>
        <v>NE</v>
      </c>
      <c r="S137" s="235">
        <f>'Parcijalni_cjeloviti ispit'!S138</f>
        <v>0</v>
      </c>
      <c r="T137" s="235" t="str">
        <f>'Parcijalni_cjeloviti ispit'!T138</f>
        <v>NE</v>
      </c>
    </row>
    <row r="138" spans="1:20" ht="15.75" thickBot="1" x14ac:dyDescent="0.3">
      <c r="A138" s="260">
        <f>'Parcijalni_cjeloviti ispit'!A139</f>
        <v>0</v>
      </c>
      <c r="B138" s="291">
        <f>'Parcijalni_cjeloviti ispit'!B139</f>
        <v>0</v>
      </c>
      <c r="C138" s="260">
        <f>'Parcijalni_cjeloviti ispit'!C139</f>
        <v>0</v>
      </c>
      <c r="D138" s="102" t="str">
        <f>'Parcijalni_cjeloviti ispit'!D139</f>
        <v>P</v>
      </c>
      <c r="E138" s="103" t="str">
        <f>'Parcijalni_cjeloviti ispit'!E139</f>
        <v/>
      </c>
      <c r="F138" s="258">
        <f>'Parcijalni_cjeloviti ispit'!F139</f>
        <v>0</v>
      </c>
      <c r="G138" s="104" t="str">
        <f>'Parcijalni_cjeloviti ispit'!G139</f>
        <v/>
      </c>
      <c r="H138" s="258">
        <f>'Parcijalni_cjeloviti ispit'!H139</f>
        <v>0</v>
      </c>
      <c r="I138" s="104" t="str">
        <f>'Parcijalni_cjeloviti ispit'!I139</f>
        <v/>
      </c>
      <c r="J138" s="258">
        <f>'Parcijalni_cjeloviti ispit'!J139</f>
        <v>0</v>
      </c>
      <c r="K138" s="104" t="str">
        <f>'Parcijalni_cjeloviti ispit'!K139</f>
        <v/>
      </c>
      <c r="L138" s="258">
        <f>'Parcijalni_cjeloviti ispit'!L139</f>
        <v>0</v>
      </c>
      <c r="M138" s="104" t="str">
        <f>'Parcijalni_cjeloviti ispit'!M139</f>
        <v/>
      </c>
      <c r="N138" s="258">
        <f>'Parcijalni_cjeloviti ispit'!N139</f>
        <v>0</v>
      </c>
      <c r="O138" s="104" t="str">
        <f>'Parcijalni_cjeloviti ispit'!O139</f>
        <v/>
      </c>
      <c r="P138" s="258">
        <f>'Parcijalni_cjeloviti ispit'!P139</f>
        <v>0</v>
      </c>
      <c r="Q138" s="104" t="str">
        <f>'Parcijalni_cjeloviti ispit'!Q139</f>
        <v/>
      </c>
      <c r="R138" s="258">
        <f>'Parcijalni_cjeloviti ispit'!R139</f>
        <v>0</v>
      </c>
      <c r="S138" s="236">
        <f>'Parcijalni_cjeloviti ispit'!S139</f>
        <v>0</v>
      </c>
      <c r="T138" s="236">
        <f>'Parcijalni_cjeloviti ispit'!T139</f>
        <v>0</v>
      </c>
    </row>
    <row r="139" spans="1:20" x14ac:dyDescent="0.25">
      <c r="A139" s="259">
        <f>'Parcijalni_cjeloviti ispit'!A140</f>
        <v>67</v>
      </c>
      <c r="B139" s="290" t="str">
        <f>'Parcijalni_cjeloviti ispit'!B140</f>
        <v xml:space="preserve"> </v>
      </c>
      <c r="C139" s="259">
        <f>'Parcijalni_cjeloviti ispit'!C140</f>
        <v>0</v>
      </c>
      <c r="D139" s="100" t="str">
        <f>'Parcijalni_cjeloviti ispit'!D140</f>
        <v>B</v>
      </c>
      <c r="E139" s="101">
        <f>'Parcijalni_cjeloviti ispit'!E140</f>
        <v>0</v>
      </c>
      <c r="F139" s="257" t="str">
        <f>'Parcijalni_cjeloviti ispit'!F140</f>
        <v>NE</v>
      </c>
      <c r="G139" s="101">
        <f>'Parcijalni_cjeloviti ispit'!G140</f>
        <v>0</v>
      </c>
      <c r="H139" s="257" t="str">
        <f>'Parcijalni_cjeloviti ispit'!H140</f>
        <v>NE</v>
      </c>
      <c r="I139" s="101">
        <f>'Parcijalni_cjeloviti ispit'!I140</f>
        <v>0</v>
      </c>
      <c r="J139" s="257" t="str">
        <f>'Parcijalni_cjeloviti ispit'!J140</f>
        <v>NE</v>
      </c>
      <c r="K139" s="101">
        <f>'Parcijalni_cjeloviti ispit'!K140</f>
        <v>0</v>
      </c>
      <c r="L139" s="257" t="str">
        <f>'Parcijalni_cjeloviti ispit'!L140</f>
        <v>NE</v>
      </c>
      <c r="M139" s="101">
        <f>'Parcijalni_cjeloviti ispit'!M140</f>
        <v>0</v>
      </c>
      <c r="N139" s="257" t="str">
        <f>'Parcijalni_cjeloviti ispit'!N140</f>
        <v>NE</v>
      </c>
      <c r="O139" s="101">
        <f>'Parcijalni_cjeloviti ispit'!O140</f>
        <v>0</v>
      </c>
      <c r="P139" s="257" t="str">
        <f>'Parcijalni_cjeloviti ispit'!P140</f>
        <v>NE</v>
      </c>
      <c r="Q139" s="101">
        <f>'Parcijalni_cjeloviti ispit'!Q140</f>
        <v>0</v>
      </c>
      <c r="R139" s="257" t="str">
        <f>'Parcijalni_cjeloviti ispit'!R140</f>
        <v>NE</v>
      </c>
      <c r="S139" s="235">
        <f>'Parcijalni_cjeloviti ispit'!S140</f>
        <v>0</v>
      </c>
      <c r="T139" s="235" t="str">
        <f>'Parcijalni_cjeloviti ispit'!T140</f>
        <v>NE</v>
      </c>
    </row>
    <row r="140" spans="1:20" ht="15.75" thickBot="1" x14ac:dyDescent="0.3">
      <c r="A140" s="260">
        <f>'Parcijalni_cjeloviti ispit'!A141</f>
        <v>0</v>
      </c>
      <c r="B140" s="291">
        <f>'Parcijalni_cjeloviti ispit'!B141</f>
        <v>0</v>
      </c>
      <c r="C140" s="260">
        <f>'Parcijalni_cjeloviti ispit'!C141</f>
        <v>0</v>
      </c>
      <c r="D140" s="102" t="str">
        <f>'Parcijalni_cjeloviti ispit'!D141</f>
        <v>P</v>
      </c>
      <c r="E140" s="103" t="str">
        <f>'Parcijalni_cjeloviti ispit'!E141</f>
        <v/>
      </c>
      <c r="F140" s="258">
        <f>'Parcijalni_cjeloviti ispit'!F141</f>
        <v>0</v>
      </c>
      <c r="G140" s="104" t="str">
        <f>'Parcijalni_cjeloviti ispit'!G141</f>
        <v/>
      </c>
      <c r="H140" s="258">
        <f>'Parcijalni_cjeloviti ispit'!H141</f>
        <v>0</v>
      </c>
      <c r="I140" s="104" t="str">
        <f>'Parcijalni_cjeloviti ispit'!I141</f>
        <v/>
      </c>
      <c r="J140" s="258">
        <f>'Parcijalni_cjeloviti ispit'!J141</f>
        <v>0</v>
      </c>
      <c r="K140" s="104" t="str">
        <f>'Parcijalni_cjeloviti ispit'!K141</f>
        <v/>
      </c>
      <c r="L140" s="258">
        <f>'Parcijalni_cjeloviti ispit'!L141</f>
        <v>0</v>
      </c>
      <c r="M140" s="104" t="str">
        <f>'Parcijalni_cjeloviti ispit'!M141</f>
        <v/>
      </c>
      <c r="N140" s="258">
        <f>'Parcijalni_cjeloviti ispit'!N141</f>
        <v>0</v>
      </c>
      <c r="O140" s="104" t="str">
        <f>'Parcijalni_cjeloviti ispit'!O141</f>
        <v/>
      </c>
      <c r="P140" s="258">
        <f>'Parcijalni_cjeloviti ispit'!P141</f>
        <v>0</v>
      </c>
      <c r="Q140" s="104" t="str">
        <f>'Parcijalni_cjeloviti ispit'!Q141</f>
        <v/>
      </c>
      <c r="R140" s="258">
        <f>'Parcijalni_cjeloviti ispit'!R141</f>
        <v>0</v>
      </c>
      <c r="S140" s="236">
        <f>'Parcijalni_cjeloviti ispit'!S141</f>
        <v>0</v>
      </c>
      <c r="T140" s="236">
        <f>'Parcijalni_cjeloviti ispit'!T141</f>
        <v>0</v>
      </c>
    </row>
    <row r="141" spans="1:20" x14ac:dyDescent="0.25">
      <c r="A141" s="259">
        <f>'Parcijalni_cjeloviti ispit'!A142</f>
        <v>68</v>
      </c>
      <c r="B141" s="290" t="str">
        <f>'Parcijalni_cjeloviti ispit'!B142</f>
        <v xml:space="preserve"> </v>
      </c>
      <c r="C141" s="259">
        <f>'Parcijalni_cjeloviti ispit'!C142</f>
        <v>0</v>
      </c>
      <c r="D141" s="100" t="str">
        <f>'Parcijalni_cjeloviti ispit'!D142</f>
        <v>B</v>
      </c>
      <c r="E141" s="101">
        <f>'Parcijalni_cjeloviti ispit'!E142</f>
        <v>0</v>
      </c>
      <c r="F141" s="257" t="str">
        <f>'Parcijalni_cjeloviti ispit'!F142</f>
        <v>NE</v>
      </c>
      <c r="G141" s="101">
        <f>'Parcijalni_cjeloviti ispit'!G142</f>
        <v>0</v>
      </c>
      <c r="H141" s="257" t="str">
        <f>'Parcijalni_cjeloviti ispit'!H142</f>
        <v>NE</v>
      </c>
      <c r="I141" s="101">
        <f>'Parcijalni_cjeloviti ispit'!I142</f>
        <v>0</v>
      </c>
      <c r="J141" s="257" t="str">
        <f>'Parcijalni_cjeloviti ispit'!J142</f>
        <v>NE</v>
      </c>
      <c r="K141" s="101">
        <f>'Parcijalni_cjeloviti ispit'!K142</f>
        <v>0</v>
      </c>
      <c r="L141" s="257" t="str">
        <f>'Parcijalni_cjeloviti ispit'!L142</f>
        <v>NE</v>
      </c>
      <c r="M141" s="101">
        <f>'Parcijalni_cjeloviti ispit'!M142</f>
        <v>0</v>
      </c>
      <c r="N141" s="257" t="str">
        <f>'Parcijalni_cjeloviti ispit'!N142</f>
        <v>NE</v>
      </c>
      <c r="O141" s="101">
        <f>'Parcijalni_cjeloviti ispit'!O142</f>
        <v>0</v>
      </c>
      <c r="P141" s="257" t="str">
        <f>'Parcijalni_cjeloviti ispit'!P142</f>
        <v>NE</v>
      </c>
      <c r="Q141" s="101">
        <f>'Parcijalni_cjeloviti ispit'!Q142</f>
        <v>0</v>
      </c>
      <c r="R141" s="257" t="str">
        <f>'Parcijalni_cjeloviti ispit'!R142</f>
        <v>NE</v>
      </c>
      <c r="S141" s="235">
        <f>'Parcijalni_cjeloviti ispit'!S142</f>
        <v>0</v>
      </c>
      <c r="T141" s="235" t="str">
        <f>'Parcijalni_cjeloviti ispit'!T142</f>
        <v>NE</v>
      </c>
    </row>
    <row r="142" spans="1:20" ht="15.75" thickBot="1" x14ac:dyDescent="0.3">
      <c r="A142" s="260">
        <f>'Parcijalni_cjeloviti ispit'!A143</f>
        <v>0</v>
      </c>
      <c r="B142" s="291">
        <f>'Parcijalni_cjeloviti ispit'!B143</f>
        <v>0</v>
      </c>
      <c r="C142" s="260">
        <f>'Parcijalni_cjeloviti ispit'!C143</f>
        <v>0</v>
      </c>
      <c r="D142" s="102" t="str">
        <f>'Parcijalni_cjeloviti ispit'!D143</f>
        <v>P</v>
      </c>
      <c r="E142" s="103" t="str">
        <f>'Parcijalni_cjeloviti ispit'!E143</f>
        <v/>
      </c>
      <c r="F142" s="258">
        <f>'Parcijalni_cjeloviti ispit'!F143</f>
        <v>0</v>
      </c>
      <c r="G142" s="104" t="str">
        <f>'Parcijalni_cjeloviti ispit'!G143</f>
        <v/>
      </c>
      <c r="H142" s="258">
        <f>'Parcijalni_cjeloviti ispit'!H143</f>
        <v>0</v>
      </c>
      <c r="I142" s="104" t="str">
        <f>'Parcijalni_cjeloviti ispit'!I143</f>
        <v/>
      </c>
      <c r="J142" s="258">
        <f>'Parcijalni_cjeloviti ispit'!J143</f>
        <v>0</v>
      </c>
      <c r="K142" s="104" t="str">
        <f>'Parcijalni_cjeloviti ispit'!K143</f>
        <v/>
      </c>
      <c r="L142" s="258">
        <f>'Parcijalni_cjeloviti ispit'!L143</f>
        <v>0</v>
      </c>
      <c r="M142" s="104" t="str">
        <f>'Parcijalni_cjeloviti ispit'!M143</f>
        <v/>
      </c>
      <c r="N142" s="258">
        <f>'Parcijalni_cjeloviti ispit'!N143</f>
        <v>0</v>
      </c>
      <c r="O142" s="104" t="str">
        <f>'Parcijalni_cjeloviti ispit'!O143</f>
        <v/>
      </c>
      <c r="P142" s="258">
        <f>'Parcijalni_cjeloviti ispit'!P143</f>
        <v>0</v>
      </c>
      <c r="Q142" s="104" t="str">
        <f>'Parcijalni_cjeloviti ispit'!Q143</f>
        <v/>
      </c>
      <c r="R142" s="258">
        <f>'Parcijalni_cjeloviti ispit'!R143</f>
        <v>0</v>
      </c>
      <c r="S142" s="236">
        <f>'Parcijalni_cjeloviti ispit'!S143</f>
        <v>0</v>
      </c>
      <c r="T142" s="236">
        <f>'Parcijalni_cjeloviti ispit'!T143</f>
        <v>0</v>
      </c>
    </row>
    <row r="143" spans="1:20" x14ac:dyDescent="0.25">
      <c r="A143" s="259">
        <f>'Parcijalni_cjeloviti ispit'!A144</f>
        <v>69</v>
      </c>
      <c r="B143" s="290" t="str">
        <f>'Parcijalni_cjeloviti ispit'!B144</f>
        <v xml:space="preserve"> </v>
      </c>
      <c r="C143" s="259">
        <f>'Parcijalni_cjeloviti ispit'!C144</f>
        <v>0</v>
      </c>
      <c r="D143" s="100" t="str">
        <f>'Parcijalni_cjeloviti ispit'!D144</f>
        <v>B</v>
      </c>
      <c r="E143" s="101">
        <f>'Parcijalni_cjeloviti ispit'!E144</f>
        <v>0</v>
      </c>
      <c r="F143" s="257" t="str">
        <f>'Parcijalni_cjeloviti ispit'!F144</f>
        <v>NE</v>
      </c>
      <c r="G143" s="101">
        <f>'Parcijalni_cjeloviti ispit'!G144</f>
        <v>0</v>
      </c>
      <c r="H143" s="257" t="str">
        <f>'Parcijalni_cjeloviti ispit'!H144</f>
        <v>NE</v>
      </c>
      <c r="I143" s="101">
        <f>'Parcijalni_cjeloviti ispit'!I144</f>
        <v>0</v>
      </c>
      <c r="J143" s="257" t="str">
        <f>'Parcijalni_cjeloviti ispit'!J144</f>
        <v>NE</v>
      </c>
      <c r="K143" s="101">
        <f>'Parcijalni_cjeloviti ispit'!K144</f>
        <v>0</v>
      </c>
      <c r="L143" s="257" t="str">
        <f>'Parcijalni_cjeloviti ispit'!L144</f>
        <v>NE</v>
      </c>
      <c r="M143" s="101">
        <f>'Parcijalni_cjeloviti ispit'!M144</f>
        <v>0</v>
      </c>
      <c r="N143" s="257" t="str">
        <f>'Parcijalni_cjeloviti ispit'!N144</f>
        <v>NE</v>
      </c>
      <c r="O143" s="101">
        <f>'Parcijalni_cjeloviti ispit'!O144</f>
        <v>0</v>
      </c>
      <c r="P143" s="257" t="str">
        <f>'Parcijalni_cjeloviti ispit'!P144</f>
        <v>NE</v>
      </c>
      <c r="Q143" s="101">
        <f>'Parcijalni_cjeloviti ispit'!Q144</f>
        <v>0</v>
      </c>
      <c r="R143" s="257" t="str">
        <f>'Parcijalni_cjeloviti ispit'!R144</f>
        <v>NE</v>
      </c>
      <c r="S143" s="235">
        <f>'Parcijalni_cjeloviti ispit'!S144</f>
        <v>0</v>
      </c>
      <c r="T143" s="235" t="str">
        <f>'Parcijalni_cjeloviti ispit'!T144</f>
        <v>NE</v>
      </c>
    </row>
    <row r="144" spans="1:20" ht="15.75" thickBot="1" x14ac:dyDescent="0.3">
      <c r="A144" s="260">
        <f>'Parcijalni_cjeloviti ispit'!A145</f>
        <v>0</v>
      </c>
      <c r="B144" s="291">
        <f>'Parcijalni_cjeloviti ispit'!B145</f>
        <v>0</v>
      </c>
      <c r="C144" s="260">
        <f>'Parcijalni_cjeloviti ispit'!C145</f>
        <v>0</v>
      </c>
      <c r="D144" s="102" t="str">
        <f>'Parcijalni_cjeloviti ispit'!D145</f>
        <v>P</v>
      </c>
      <c r="E144" s="103" t="str">
        <f>'Parcijalni_cjeloviti ispit'!E145</f>
        <v/>
      </c>
      <c r="F144" s="258">
        <f>'Parcijalni_cjeloviti ispit'!F145</f>
        <v>0</v>
      </c>
      <c r="G144" s="104" t="str">
        <f>'Parcijalni_cjeloviti ispit'!G145</f>
        <v/>
      </c>
      <c r="H144" s="258">
        <f>'Parcijalni_cjeloviti ispit'!H145</f>
        <v>0</v>
      </c>
      <c r="I144" s="104" t="str">
        <f>'Parcijalni_cjeloviti ispit'!I145</f>
        <v/>
      </c>
      <c r="J144" s="258">
        <f>'Parcijalni_cjeloviti ispit'!J145</f>
        <v>0</v>
      </c>
      <c r="K144" s="104" t="str">
        <f>'Parcijalni_cjeloviti ispit'!K145</f>
        <v/>
      </c>
      <c r="L144" s="258">
        <f>'Parcijalni_cjeloviti ispit'!L145</f>
        <v>0</v>
      </c>
      <c r="M144" s="104" t="str">
        <f>'Parcijalni_cjeloviti ispit'!M145</f>
        <v/>
      </c>
      <c r="N144" s="258">
        <f>'Parcijalni_cjeloviti ispit'!N145</f>
        <v>0</v>
      </c>
      <c r="O144" s="104" t="str">
        <f>'Parcijalni_cjeloviti ispit'!O145</f>
        <v/>
      </c>
      <c r="P144" s="258">
        <f>'Parcijalni_cjeloviti ispit'!P145</f>
        <v>0</v>
      </c>
      <c r="Q144" s="104" t="str">
        <f>'Parcijalni_cjeloviti ispit'!Q145</f>
        <v/>
      </c>
      <c r="R144" s="258">
        <f>'Parcijalni_cjeloviti ispit'!R145</f>
        <v>0</v>
      </c>
      <c r="S144" s="236">
        <f>'Parcijalni_cjeloviti ispit'!S145</f>
        <v>0</v>
      </c>
      <c r="T144" s="236">
        <f>'Parcijalni_cjeloviti ispit'!T145</f>
        <v>0</v>
      </c>
    </row>
    <row r="145" spans="1:20" x14ac:dyDescent="0.25">
      <c r="A145" s="259">
        <f>'Parcijalni_cjeloviti ispit'!A146</f>
        <v>70</v>
      </c>
      <c r="B145" s="290" t="str">
        <f>'Parcijalni_cjeloviti ispit'!B146</f>
        <v xml:space="preserve"> </v>
      </c>
      <c r="C145" s="259">
        <f>'Parcijalni_cjeloviti ispit'!C146</f>
        <v>0</v>
      </c>
      <c r="D145" s="100" t="str">
        <f>'Parcijalni_cjeloviti ispit'!D146</f>
        <v>B</v>
      </c>
      <c r="E145" s="101">
        <f>'Parcijalni_cjeloviti ispit'!E146</f>
        <v>0</v>
      </c>
      <c r="F145" s="257" t="str">
        <f>'Parcijalni_cjeloviti ispit'!F146</f>
        <v>NE</v>
      </c>
      <c r="G145" s="101">
        <f>'Parcijalni_cjeloviti ispit'!G146</f>
        <v>0</v>
      </c>
      <c r="H145" s="257" t="str">
        <f>'Parcijalni_cjeloviti ispit'!H146</f>
        <v>NE</v>
      </c>
      <c r="I145" s="101">
        <f>'Parcijalni_cjeloviti ispit'!I146</f>
        <v>0</v>
      </c>
      <c r="J145" s="257" t="str">
        <f>'Parcijalni_cjeloviti ispit'!J146</f>
        <v>NE</v>
      </c>
      <c r="K145" s="101">
        <f>'Parcijalni_cjeloviti ispit'!K146</f>
        <v>0</v>
      </c>
      <c r="L145" s="257" t="str">
        <f>'Parcijalni_cjeloviti ispit'!L146</f>
        <v>NE</v>
      </c>
      <c r="M145" s="101">
        <f>'Parcijalni_cjeloviti ispit'!M146</f>
        <v>0</v>
      </c>
      <c r="N145" s="257" t="str">
        <f>'Parcijalni_cjeloviti ispit'!N146</f>
        <v>NE</v>
      </c>
      <c r="O145" s="101">
        <f>'Parcijalni_cjeloviti ispit'!O146</f>
        <v>0</v>
      </c>
      <c r="P145" s="257" t="str">
        <f>'Parcijalni_cjeloviti ispit'!P146</f>
        <v>NE</v>
      </c>
      <c r="Q145" s="101">
        <f>'Parcijalni_cjeloviti ispit'!Q146</f>
        <v>0</v>
      </c>
      <c r="R145" s="257" t="str">
        <f>'Parcijalni_cjeloviti ispit'!R146</f>
        <v>NE</v>
      </c>
      <c r="S145" s="235">
        <f>'Parcijalni_cjeloviti ispit'!S146</f>
        <v>0</v>
      </c>
      <c r="T145" s="235" t="str">
        <f>'Parcijalni_cjeloviti ispit'!T146</f>
        <v>NE</v>
      </c>
    </row>
    <row r="146" spans="1:20" ht="15.75" thickBot="1" x14ac:dyDescent="0.3">
      <c r="A146" s="260">
        <f>'Parcijalni_cjeloviti ispit'!A147</f>
        <v>0</v>
      </c>
      <c r="B146" s="291">
        <f>'Parcijalni_cjeloviti ispit'!B147</f>
        <v>0</v>
      </c>
      <c r="C146" s="260">
        <f>'Parcijalni_cjeloviti ispit'!C147</f>
        <v>0</v>
      </c>
      <c r="D146" s="102" t="str">
        <f>'Parcijalni_cjeloviti ispit'!D147</f>
        <v>P</v>
      </c>
      <c r="E146" s="103" t="str">
        <f>'Parcijalni_cjeloviti ispit'!E147</f>
        <v/>
      </c>
      <c r="F146" s="258">
        <f>'Parcijalni_cjeloviti ispit'!F147</f>
        <v>0</v>
      </c>
      <c r="G146" s="104" t="str">
        <f>'Parcijalni_cjeloviti ispit'!G147</f>
        <v/>
      </c>
      <c r="H146" s="258">
        <f>'Parcijalni_cjeloviti ispit'!H147</f>
        <v>0</v>
      </c>
      <c r="I146" s="104" t="str">
        <f>'Parcijalni_cjeloviti ispit'!I147</f>
        <v/>
      </c>
      <c r="J146" s="258">
        <f>'Parcijalni_cjeloviti ispit'!J147</f>
        <v>0</v>
      </c>
      <c r="K146" s="104" t="str">
        <f>'Parcijalni_cjeloviti ispit'!K147</f>
        <v/>
      </c>
      <c r="L146" s="258">
        <f>'Parcijalni_cjeloviti ispit'!L147</f>
        <v>0</v>
      </c>
      <c r="M146" s="104" t="str">
        <f>'Parcijalni_cjeloviti ispit'!M147</f>
        <v/>
      </c>
      <c r="N146" s="258">
        <f>'Parcijalni_cjeloviti ispit'!N147</f>
        <v>0</v>
      </c>
      <c r="O146" s="104" t="str">
        <f>'Parcijalni_cjeloviti ispit'!O147</f>
        <v/>
      </c>
      <c r="P146" s="258">
        <f>'Parcijalni_cjeloviti ispit'!P147</f>
        <v>0</v>
      </c>
      <c r="Q146" s="104" t="str">
        <f>'Parcijalni_cjeloviti ispit'!Q147</f>
        <v/>
      </c>
      <c r="R146" s="258">
        <f>'Parcijalni_cjeloviti ispit'!R147</f>
        <v>0</v>
      </c>
      <c r="S146" s="236">
        <f>'Parcijalni_cjeloviti ispit'!S147</f>
        <v>0</v>
      </c>
      <c r="T146" s="236">
        <f>'Parcijalni_cjeloviti ispit'!T147</f>
        <v>0</v>
      </c>
    </row>
    <row r="147" spans="1:20" x14ac:dyDescent="0.25">
      <c r="A147" s="259">
        <f>'Parcijalni_cjeloviti ispit'!A148</f>
        <v>71</v>
      </c>
      <c r="B147" s="290" t="str">
        <f>'Parcijalni_cjeloviti ispit'!B148</f>
        <v xml:space="preserve"> </v>
      </c>
      <c r="C147" s="259">
        <f>'Parcijalni_cjeloviti ispit'!C148</f>
        <v>0</v>
      </c>
      <c r="D147" s="100" t="str">
        <f>'Parcijalni_cjeloviti ispit'!D148</f>
        <v>B</v>
      </c>
      <c r="E147" s="101">
        <f>'Parcijalni_cjeloviti ispit'!E148</f>
        <v>0</v>
      </c>
      <c r="F147" s="257" t="str">
        <f>'Parcijalni_cjeloviti ispit'!F148</f>
        <v>NE</v>
      </c>
      <c r="G147" s="101">
        <f>'Parcijalni_cjeloviti ispit'!G148</f>
        <v>0</v>
      </c>
      <c r="H147" s="257" t="str">
        <f>'Parcijalni_cjeloviti ispit'!H148</f>
        <v>NE</v>
      </c>
      <c r="I147" s="101">
        <f>'Parcijalni_cjeloviti ispit'!I148</f>
        <v>0</v>
      </c>
      <c r="J147" s="257" t="str">
        <f>'Parcijalni_cjeloviti ispit'!J148</f>
        <v>NE</v>
      </c>
      <c r="K147" s="101">
        <f>'Parcijalni_cjeloviti ispit'!K148</f>
        <v>0</v>
      </c>
      <c r="L147" s="257" t="str">
        <f>'Parcijalni_cjeloviti ispit'!L148</f>
        <v>NE</v>
      </c>
      <c r="M147" s="101">
        <f>'Parcijalni_cjeloviti ispit'!M148</f>
        <v>0</v>
      </c>
      <c r="N147" s="257" t="str">
        <f>'Parcijalni_cjeloviti ispit'!N148</f>
        <v>NE</v>
      </c>
      <c r="O147" s="101">
        <f>'Parcijalni_cjeloviti ispit'!O148</f>
        <v>0</v>
      </c>
      <c r="P147" s="257" t="str">
        <f>'Parcijalni_cjeloviti ispit'!P148</f>
        <v>NE</v>
      </c>
      <c r="Q147" s="101">
        <f>'Parcijalni_cjeloviti ispit'!Q148</f>
        <v>0</v>
      </c>
      <c r="R147" s="257" t="str">
        <f>'Parcijalni_cjeloviti ispit'!R148</f>
        <v>NE</v>
      </c>
      <c r="S147" s="235">
        <f>'Parcijalni_cjeloviti ispit'!S148</f>
        <v>0</v>
      </c>
      <c r="T147" s="235" t="str">
        <f>'Parcijalni_cjeloviti ispit'!T148</f>
        <v>NE</v>
      </c>
    </row>
    <row r="148" spans="1:20" ht="15.75" thickBot="1" x14ac:dyDescent="0.3">
      <c r="A148" s="260">
        <f>'Parcijalni_cjeloviti ispit'!A149</f>
        <v>0</v>
      </c>
      <c r="B148" s="291">
        <f>'Parcijalni_cjeloviti ispit'!B149</f>
        <v>0</v>
      </c>
      <c r="C148" s="260">
        <f>'Parcijalni_cjeloviti ispit'!C149</f>
        <v>0</v>
      </c>
      <c r="D148" s="102" t="str">
        <f>'Parcijalni_cjeloviti ispit'!D149</f>
        <v>P</v>
      </c>
      <c r="E148" s="103" t="str">
        <f>'Parcijalni_cjeloviti ispit'!E149</f>
        <v/>
      </c>
      <c r="F148" s="258">
        <f>'Parcijalni_cjeloviti ispit'!F149</f>
        <v>0</v>
      </c>
      <c r="G148" s="104" t="str">
        <f>'Parcijalni_cjeloviti ispit'!G149</f>
        <v/>
      </c>
      <c r="H148" s="258">
        <f>'Parcijalni_cjeloviti ispit'!H149</f>
        <v>0</v>
      </c>
      <c r="I148" s="104" t="str">
        <f>'Parcijalni_cjeloviti ispit'!I149</f>
        <v/>
      </c>
      <c r="J148" s="258">
        <f>'Parcijalni_cjeloviti ispit'!J149</f>
        <v>0</v>
      </c>
      <c r="K148" s="104" t="str">
        <f>'Parcijalni_cjeloviti ispit'!K149</f>
        <v/>
      </c>
      <c r="L148" s="258">
        <f>'Parcijalni_cjeloviti ispit'!L149</f>
        <v>0</v>
      </c>
      <c r="M148" s="104" t="str">
        <f>'Parcijalni_cjeloviti ispit'!M149</f>
        <v/>
      </c>
      <c r="N148" s="258">
        <f>'Parcijalni_cjeloviti ispit'!N149</f>
        <v>0</v>
      </c>
      <c r="O148" s="104" t="str">
        <f>'Parcijalni_cjeloviti ispit'!O149</f>
        <v/>
      </c>
      <c r="P148" s="258">
        <f>'Parcijalni_cjeloviti ispit'!P149</f>
        <v>0</v>
      </c>
      <c r="Q148" s="104" t="str">
        <f>'Parcijalni_cjeloviti ispit'!Q149</f>
        <v/>
      </c>
      <c r="R148" s="258">
        <f>'Parcijalni_cjeloviti ispit'!R149</f>
        <v>0</v>
      </c>
      <c r="S148" s="236">
        <f>'Parcijalni_cjeloviti ispit'!S149</f>
        <v>0</v>
      </c>
      <c r="T148" s="236">
        <f>'Parcijalni_cjeloviti ispit'!T149</f>
        <v>0</v>
      </c>
    </row>
    <row r="149" spans="1:20" x14ac:dyDescent="0.25">
      <c r="A149" s="259">
        <f>'Parcijalni_cjeloviti ispit'!A150</f>
        <v>72</v>
      </c>
      <c r="B149" s="290" t="str">
        <f>'Parcijalni_cjeloviti ispit'!B150</f>
        <v xml:space="preserve"> </v>
      </c>
      <c r="C149" s="259">
        <f>'Parcijalni_cjeloviti ispit'!C150</f>
        <v>0</v>
      </c>
      <c r="D149" s="100" t="str">
        <f>'Parcijalni_cjeloviti ispit'!D150</f>
        <v>B</v>
      </c>
      <c r="E149" s="101">
        <f>'Parcijalni_cjeloviti ispit'!E150</f>
        <v>0</v>
      </c>
      <c r="F149" s="257" t="str">
        <f>'Parcijalni_cjeloviti ispit'!F150</f>
        <v>NE</v>
      </c>
      <c r="G149" s="101">
        <f>'Parcijalni_cjeloviti ispit'!G150</f>
        <v>0</v>
      </c>
      <c r="H149" s="257" t="str">
        <f>'Parcijalni_cjeloviti ispit'!H150</f>
        <v>NE</v>
      </c>
      <c r="I149" s="101">
        <f>'Parcijalni_cjeloviti ispit'!I150</f>
        <v>0</v>
      </c>
      <c r="J149" s="257" t="str">
        <f>'Parcijalni_cjeloviti ispit'!J150</f>
        <v>NE</v>
      </c>
      <c r="K149" s="101">
        <f>'Parcijalni_cjeloviti ispit'!K150</f>
        <v>0</v>
      </c>
      <c r="L149" s="257" t="str">
        <f>'Parcijalni_cjeloviti ispit'!L150</f>
        <v>NE</v>
      </c>
      <c r="M149" s="101">
        <f>'Parcijalni_cjeloviti ispit'!M150</f>
        <v>0</v>
      </c>
      <c r="N149" s="257" t="str">
        <f>'Parcijalni_cjeloviti ispit'!N150</f>
        <v>NE</v>
      </c>
      <c r="O149" s="101">
        <f>'Parcijalni_cjeloviti ispit'!O150</f>
        <v>0</v>
      </c>
      <c r="P149" s="257" t="str">
        <f>'Parcijalni_cjeloviti ispit'!P150</f>
        <v>NE</v>
      </c>
      <c r="Q149" s="101">
        <f>'Parcijalni_cjeloviti ispit'!Q150</f>
        <v>0</v>
      </c>
      <c r="R149" s="257" t="str">
        <f>'Parcijalni_cjeloviti ispit'!R150</f>
        <v>NE</v>
      </c>
      <c r="S149" s="235">
        <f>'Parcijalni_cjeloviti ispit'!S150</f>
        <v>0</v>
      </c>
      <c r="T149" s="235" t="str">
        <f>'Parcijalni_cjeloviti ispit'!T150</f>
        <v>NE</v>
      </c>
    </row>
    <row r="150" spans="1:20" ht="15.75" thickBot="1" x14ac:dyDescent="0.3">
      <c r="A150" s="260">
        <f>'Parcijalni_cjeloviti ispit'!A151</f>
        <v>0</v>
      </c>
      <c r="B150" s="291">
        <f>'Parcijalni_cjeloviti ispit'!B151</f>
        <v>0</v>
      </c>
      <c r="C150" s="260">
        <f>'Parcijalni_cjeloviti ispit'!C151</f>
        <v>0</v>
      </c>
      <c r="D150" s="102" t="str">
        <f>'Parcijalni_cjeloviti ispit'!D151</f>
        <v>P</v>
      </c>
      <c r="E150" s="103" t="str">
        <f>'Parcijalni_cjeloviti ispit'!E151</f>
        <v/>
      </c>
      <c r="F150" s="258">
        <f>'Parcijalni_cjeloviti ispit'!F151</f>
        <v>0</v>
      </c>
      <c r="G150" s="104" t="str">
        <f>'Parcijalni_cjeloviti ispit'!G151</f>
        <v/>
      </c>
      <c r="H150" s="258">
        <f>'Parcijalni_cjeloviti ispit'!H151</f>
        <v>0</v>
      </c>
      <c r="I150" s="104" t="str">
        <f>'Parcijalni_cjeloviti ispit'!I151</f>
        <v/>
      </c>
      <c r="J150" s="258">
        <f>'Parcijalni_cjeloviti ispit'!J151</f>
        <v>0</v>
      </c>
      <c r="K150" s="104" t="str">
        <f>'Parcijalni_cjeloviti ispit'!K151</f>
        <v/>
      </c>
      <c r="L150" s="258">
        <f>'Parcijalni_cjeloviti ispit'!L151</f>
        <v>0</v>
      </c>
      <c r="M150" s="104" t="str">
        <f>'Parcijalni_cjeloviti ispit'!M151</f>
        <v/>
      </c>
      <c r="N150" s="258">
        <f>'Parcijalni_cjeloviti ispit'!N151</f>
        <v>0</v>
      </c>
      <c r="O150" s="104" t="str">
        <f>'Parcijalni_cjeloviti ispit'!O151</f>
        <v/>
      </c>
      <c r="P150" s="258">
        <f>'Parcijalni_cjeloviti ispit'!P151</f>
        <v>0</v>
      </c>
      <c r="Q150" s="104" t="str">
        <f>'Parcijalni_cjeloviti ispit'!Q151</f>
        <v/>
      </c>
      <c r="R150" s="258">
        <f>'Parcijalni_cjeloviti ispit'!R151</f>
        <v>0</v>
      </c>
      <c r="S150" s="236">
        <f>'Parcijalni_cjeloviti ispit'!S151</f>
        <v>0</v>
      </c>
      <c r="T150" s="236">
        <f>'Parcijalni_cjeloviti ispit'!T151</f>
        <v>0</v>
      </c>
    </row>
    <row r="151" spans="1:20" x14ac:dyDescent="0.25">
      <c r="A151" s="259">
        <f>'Parcijalni_cjeloviti ispit'!A152</f>
        <v>73</v>
      </c>
      <c r="B151" s="290" t="str">
        <f>'Parcijalni_cjeloviti ispit'!B152</f>
        <v xml:space="preserve"> </v>
      </c>
      <c r="C151" s="259">
        <f>'Parcijalni_cjeloviti ispit'!C152</f>
        <v>0</v>
      </c>
      <c r="D151" s="100" t="str">
        <f>'Parcijalni_cjeloviti ispit'!D152</f>
        <v>B</v>
      </c>
      <c r="E151" s="101">
        <f>'Parcijalni_cjeloviti ispit'!E152</f>
        <v>0</v>
      </c>
      <c r="F151" s="257" t="str">
        <f>'Parcijalni_cjeloviti ispit'!F152</f>
        <v>NE</v>
      </c>
      <c r="G151" s="101">
        <f>'Parcijalni_cjeloviti ispit'!G152</f>
        <v>0</v>
      </c>
      <c r="H151" s="257" t="str">
        <f>'Parcijalni_cjeloviti ispit'!H152</f>
        <v>NE</v>
      </c>
      <c r="I151" s="101">
        <f>'Parcijalni_cjeloviti ispit'!I152</f>
        <v>0</v>
      </c>
      <c r="J151" s="257" t="str">
        <f>'Parcijalni_cjeloviti ispit'!J152</f>
        <v>NE</v>
      </c>
      <c r="K151" s="101">
        <f>'Parcijalni_cjeloviti ispit'!K152</f>
        <v>0</v>
      </c>
      <c r="L151" s="257" t="str">
        <f>'Parcijalni_cjeloviti ispit'!L152</f>
        <v>NE</v>
      </c>
      <c r="M151" s="101">
        <f>'Parcijalni_cjeloviti ispit'!M152</f>
        <v>0</v>
      </c>
      <c r="N151" s="257" t="str">
        <f>'Parcijalni_cjeloviti ispit'!N152</f>
        <v>NE</v>
      </c>
      <c r="O151" s="101">
        <f>'Parcijalni_cjeloviti ispit'!O152</f>
        <v>0</v>
      </c>
      <c r="P151" s="257" t="str">
        <f>'Parcijalni_cjeloviti ispit'!P152</f>
        <v>NE</v>
      </c>
      <c r="Q151" s="101">
        <f>'Parcijalni_cjeloviti ispit'!Q152</f>
        <v>0</v>
      </c>
      <c r="R151" s="257" t="str">
        <f>'Parcijalni_cjeloviti ispit'!R152</f>
        <v>NE</v>
      </c>
      <c r="S151" s="235">
        <f>'Parcijalni_cjeloviti ispit'!S152</f>
        <v>0</v>
      </c>
      <c r="T151" s="235" t="str">
        <f>'Parcijalni_cjeloviti ispit'!T152</f>
        <v>NE</v>
      </c>
    </row>
    <row r="152" spans="1:20" ht="15.75" thickBot="1" x14ac:dyDescent="0.3">
      <c r="A152" s="260">
        <f>'Parcijalni_cjeloviti ispit'!A153</f>
        <v>0</v>
      </c>
      <c r="B152" s="291">
        <f>'Parcijalni_cjeloviti ispit'!B153</f>
        <v>0</v>
      </c>
      <c r="C152" s="260">
        <f>'Parcijalni_cjeloviti ispit'!C153</f>
        <v>0</v>
      </c>
      <c r="D152" s="102" t="str">
        <f>'Parcijalni_cjeloviti ispit'!D153</f>
        <v>P</v>
      </c>
      <c r="E152" s="103" t="str">
        <f>'Parcijalni_cjeloviti ispit'!E153</f>
        <v/>
      </c>
      <c r="F152" s="258">
        <f>'Parcijalni_cjeloviti ispit'!F153</f>
        <v>0</v>
      </c>
      <c r="G152" s="104" t="str">
        <f>'Parcijalni_cjeloviti ispit'!G153</f>
        <v/>
      </c>
      <c r="H152" s="258">
        <f>'Parcijalni_cjeloviti ispit'!H153</f>
        <v>0</v>
      </c>
      <c r="I152" s="104" t="str">
        <f>'Parcijalni_cjeloviti ispit'!I153</f>
        <v/>
      </c>
      <c r="J152" s="258">
        <f>'Parcijalni_cjeloviti ispit'!J153</f>
        <v>0</v>
      </c>
      <c r="K152" s="104" t="str">
        <f>'Parcijalni_cjeloviti ispit'!K153</f>
        <v/>
      </c>
      <c r="L152" s="258">
        <f>'Parcijalni_cjeloviti ispit'!L153</f>
        <v>0</v>
      </c>
      <c r="M152" s="104" t="str">
        <f>'Parcijalni_cjeloviti ispit'!M153</f>
        <v/>
      </c>
      <c r="N152" s="258">
        <f>'Parcijalni_cjeloviti ispit'!N153</f>
        <v>0</v>
      </c>
      <c r="O152" s="104" t="str">
        <f>'Parcijalni_cjeloviti ispit'!O153</f>
        <v/>
      </c>
      <c r="P152" s="258">
        <f>'Parcijalni_cjeloviti ispit'!P153</f>
        <v>0</v>
      </c>
      <c r="Q152" s="104" t="str">
        <f>'Parcijalni_cjeloviti ispit'!Q153</f>
        <v/>
      </c>
      <c r="R152" s="258">
        <f>'Parcijalni_cjeloviti ispit'!R153</f>
        <v>0</v>
      </c>
      <c r="S152" s="236">
        <f>'Parcijalni_cjeloviti ispit'!S153</f>
        <v>0</v>
      </c>
      <c r="T152" s="236">
        <f>'Parcijalni_cjeloviti ispit'!T153</f>
        <v>0</v>
      </c>
    </row>
    <row r="153" spans="1:20" x14ac:dyDescent="0.25">
      <c r="A153" s="259">
        <f>'Parcijalni_cjeloviti ispit'!A154</f>
        <v>74</v>
      </c>
      <c r="B153" s="290" t="str">
        <f>'Parcijalni_cjeloviti ispit'!B154</f>
        <v xml:space="preserve"> </v>
      </c>
      <c r="C153" s="259">
        <f>'Parcijalni_cjeloviti ispit'!C154</f>
        <v>0</v>
      </c>
      <c r="D153" s="100" t="str">
        <f>'Parcijalni_cjeloviti ispit'!D154</f>
        <v>B</v>
      </c>
      <c r="E153" s="101">
        <f>'Parcijalni_cjeloviti ispit'!E154</f>
        <v>0</v>
      </c>
      <c r="F153" s="257" t="str">
        <f>'Parcijalni_cjeloviti ispit'!F154</f>
        <v>NE</v>
      </c>
      <c r="G153" s="101">
        <f>'Parcijalni_cjeloviti ispit'!G154</f>
        <v>0</v>
      </c>
      <c r="H153" s="257" t="str">
        <f>'Parcijalni_cjeloviti ispit'!H154</f>
        <v>NE</v>
      </c>
      <c r="I153" s="101">
        <f>'Parcijalni_cjeloviti ispit'!I154</f>
        <v>0</v>
      </c>
      <c r="J153" s="257" t="str">
        <f>'Parcijalni_cjeloviti ispit'!J154</f>
        <v>NE</v>
      </c>
      <c r="K153" s="101">
        <f>'Parcijalni_cjeloviti ispit'!K154</f>
        <v>0</v>
      </c>
      <c r="L153" s="257" t="str">
        <f>'Parcijalni_cjeloviti ispit'!L154</f>
        <v>NE</v>
      </c>
      <c r="M153" s="101">
        <f>'Parcijalni_cjeloviti ispit'!M154</f>
        <v>0</v>
      </c>
      <c r="N153" s="257" t="str">
        <f>'Parcijalni_cjeloviti ispit'!N154</f>
        <v>NE</v>
      </c>
      <c r="O153" s="101">
        <f>'Parcijalni_cjeloviti ispit'!O154</f>
        <v>0</v>
      </c>
      <c r="P153" s="257" t="str">
        <f>'Parcijalni_cjeloviti ispit'!P154</f>
        <v>NE</v>
      </c>
      <c r="Q153" s="101">
        <f>'Parcijalni_cjeloviti ispit'!Q154</f>
        <v>0</v>
      </c>
      <c r="R153" s="257" t="str">
        <f>'Parcijalni_cjeloviti ispit'!R154</f>
        <v>NE</v>
      </c>
      <c r="S153" s="235">
        <f>'Parcijalni_cjeloviti ispit'!S154</f>
        <v>0</v>
      </c>
      <c r="T153" s="235" t="str">
        <f>'Parcijalni_cjeloviti ispit'!T154</f>
        <v>NE</v>
      </c>
    </row>
    <row r="154" spans="1:20" ht="15.75" thickBot="1" x14ac:dyDescent="0.3">
      <c r="A154" s="260">
        <f>'Parcijalni_cjeloviti ispit'!A155</f>
        <v>0</v>
      </c>
      <c r="B154" s="291">
        <f>'Parcijalni_cjeloviti ispit'!B155</f>
        <v>0</v>
      </c>
      <c r="C154" s="260">
        <f>'Parcijalni_cjeloviti ispit'!C155</f>
        <v>0</v>
      </c>
      <c r="D154" s="102" t="str">
        <f>'Parcijalni_cjeloviti ispit'!D155</f>
        <v>P</v>
      </c>
      <c r="E154" s="103" t="str">
        <f>'Parcijalni_cjeloviti ispit'!E155</f>
        <v/>
      </c>
      <c r="F154" s="258">
        <f>'Parcijalni_cjeloviti ispit'!F155</f>
        <v>0</v>
      </c>
      <c r="G154" s="104" t="str">
        <f>'Parcijalni_cjeloviti ispit'!G155</f>
        <v/>
      </c>
      <c r="H154" s="258">
        <f>'Parcijalni_cjeloviti ispit'!H155</f>
        <v>0</v>
      </c>
      <c r="I154" s="104" t="str">
        <f>'Parcijalni_cjeloviti ispit'!I155</f>
        <v/>
      </c>
      <c r="J154" s="258">
        <f>'Parcijalni_cjeloviti ispit'!J155</f>
        <v>0</v>
      </c>
      <c r="K154" s="104" t="str">
        <f>'Parcijalni_cjeloviti ispit'!K155</f>
        <v/>
      </c>
      <c r="L154" s="258">
        <f>'Parcijalni_cjeloviti ispit'!L155</f>
        <v>0</v>
      </c>
      <c r="M154" s="104" t="str">
        <f>'Parcijalni_cjeloviti ispit'!M155</f>
        <v/>
      </c>
      <c r="N154" s="258">
        <f>'Parcijalni_cjeloviti ispit'!N155</f>
        <v>0</v>
      </c>
      <c r="O154" s="104" t="str">
        <f>'Parcijalni_cjeloviti ispit'!O155</f>
        <v/>
      </c>
      <c r="P154" s="258">
        <f>'Parcijalni_cjeloviti ispit'!P155</f>
        <v>0</v>
      </c>
      <c r="Q154" s="104" t="str">
        <f>'Parcijalni_cjeloviti ispit'!Q155</f>
        <v/>
      </c>
      <c r="R154" s="258">
        <f>'Parcijalni_cjeloviti ispit'!R155</f>
        <v>0</v>
      </c>
      <c r="S154" s="236">
        <f>'Parcijalni_cjeloviti ispit'!S155</f>
        <v>0</v>
      </c>
      <c r="T154" s="236">
        <f>'Parcijalni_cjeloviti ispit'!T155</f>
        <v>0</v>
      </c>
    </row>
    <row r="155" spans="1:20" x14ac:dyDescent="0.25">
      <c r="A155" s="259">
        <f>'Parcijalni_cjeloviti ispit'!A156</f>
        <v>75</v>
      </c>
      <c r="B155" s="290" t="str">
        <f>'Parcijalni_cjeloviti ispit'!B156</f>
        <v xml:space="preserve"> </v>
      </c>
      <c r="C155" s="259">
        <f>'Parcijalni_cjeloviti ispit'!C156</f>
        <v>0</v>
      </c>
      <c r="D155" s="100" t="str">
        <f>'Parcijalni_cjeloviti ispit'!D156</f>
        <v>B</v>
      </c>
      <c r="E155" s="101">
        <f>'Parcijalni_cjeloviti ispit'!E156</f>
        <v>0</v>
      </c>
      <c r="F155" s="257" t="str">
        <f>'Parcijalni_cjeloviti ispit'!F156</f>
        <v>NE</v>
      </c>
      <c r="G155" s="101">
        <f>'Parcijalni_cjeloviti ispit'!G156</f>
        <v>0</v>
      </c>
      <c r="H155" s="257" t="str">
        <f>'Parcijalni_cjeloviti ispit'!H156</f>
        <v>NE</v>
      </c>
      <c r="I155" s="101">
        <f>'Parcijalni_cjeloviti ispit'!I156</f>
        <v>0</v>
      </c>
      <c r="J155" s="257" t="str">
        <f>'Parcijalni_cjeloviti ispit'!J156</f>
        <v>NE</v>
      </c>
      <c r="K155" s="101">
        <f>'Parcijalni_cjeloviti ispit'!K156</f>
        <v>0</v>
      </c>
      <c r="L155" s="257" t="str">
        <f>'Parcijalni_cjeloviti ispit'!L156</f>
        <v>NE</v>
      </c>
      <c r="M155" s="101">
        <f>'Parcijalni_cjeloviti ispit'!M156</f>
        <v>0</v>
      </c>
      <c r="N155" s="257" t="str">
        <f>'Parcijalni_cjeloviti ispit'!N156</f>
        <v>NE</v>
      </c>
      <c r="O155" s="101">
        <f>'Parcijalni_cjeloviti ispit'!O156</f>
        <v>0</v>
      </c>
      <c r="P155" s="257" t="str">
        <f>'Parcijalni_cjeloviti ispit'!P156</f>
        <v>NE</v>
      </c>
      <c r="Q155" s="101">
        <f>'Parcijalni_cjeloviti ispit'!Q156</f>
        <v>0</v>
      </c>
      <c r="R155" s="257" t="str">
        <f>'Parcijalni_cjeloviti ispit'!R156</f>
        <v>NE</v>
      </c>
      <c r="S155" s="235">
        <f>'Parcijalni_cjeloviti ispit'!S156</f>
        <v>0</v>
      </c>
      <c r="T155" s="235" t="str">
        <f>'Parcijalni_cjeloviti ispit'!T156</f>
        <v>NE</v>
      </c>
    </row>
    <row r="156" spans="1:20" ht="15.75" thickBot="1" x14ac:dyDescent="0.3">
      <c r="A156" s="260">
        <f>'Parcijalni_cjeloviti ispit'!A157</f>
        <v>0</v>
      </c>
      <c r="B156" s="291">
        <f>'Parcijalni_cjeloviti ispit'!B157</f>
        <v>0</v>
      </c>
      <c r="C156" s="260">
        <f>'Parcijalni_cjeloviti ispit'!C157</f>
        <v>0</v>
      </c>
      <c r="D156" s="102" t="str">
        <f>'Parcijalni_cjeloviti ispit'!D157</f>
        <v>P</v>
      </c>
      <c r="E156" s="103" t="str">
        <f>'Parcijalni_cjeloviti ispit'!E157</f>
        <v/>
      </c>
      <c r="F156" s="258">
        <f>'Parcijalni_cjeloviti ispit'!F157</f>
        <v>0</v>
      </c>
      <c r="G156" s="104" t="str">
        <f>'Parcijalni_cjeloviti ispit'!G157</f>
        <v/>
      </c>
      <c r="H156" s="258">
        <f>'Parcijalni_cjeloviti ispit'!H157</f>
        <v>0</v>
      </c>
      <c r="I156" s="104" t="str">
        <f>'Parcijalni_cjeloviti ispit'!I157</f>
        <v/>
      </c>
      <c r="J156" s="258">
        <f>'Parcijalni_cjeloviti ispit'!J157</f>
        <v>0</v>
      </c>
      <c r="K156" s="104" t="str">
        <f>'Parcijalni_cjeloviti ispit'!K157</f>
        <v/>
      </c>
      <c r="L156" s="258">
        <f>'Parcijalni_cjeloviti ispit'!L157</f>
        <v>0</v>
      </c>
      <c r="M156" s="104" t="str">
        <f>'Parcijalni_cjeloviti ispit'!M157</f>
        <v/>
      </c>
      <c r="N156" s="258">
        <f>'Parcijalni_cjeloviti ispit'!N157</f>
        <v>0</v>
      </c>
      <c r="O156" s="104" t="str">
        <f>'Parcijalni_cjeloviti ispit'!O157</f>
        <v/>
      </c>
      <c r="P156" s="258">
        <f>'Parcijalni_cjeloviti ispit'!P157</f>
        <v>0</v>
      </c>
      <c r="Q156" s="104" t="str">
        <f>'Parcijalni_cjeloviti ispit'!Q157</f>
        <v/>
      </c>
      <c r="R156" s="258">
        <f>'Parcijalni_cjeloviti ispit'!R157</f>
        <v>0</v>
      </c>
      <c r="S156" s="236">
        <f>'Parcijalni_cjeloviti ispit'!S157</f>
        <v>0</v>
      </c>
      <c r="T156" s="236">
        <f>'Parcijalni_cjeloviti ispit'!T157</f>
        <v>0</v>
      </c>
    </row>
    <row r="157" spans="1:20" x14ac:dyDescent="0.25">
      <c r="A157" s="259">
        <f>'Parcijalni_cjeloviti ispit'!A158</f>
        <v>76</v>
      </c>
      <c r="B157" s="290" t="str">
        <f>'Parcijalni_cjeloviti ispit'!B158</f>
        <v xml:space="preserve"> </v>
      </c>
      <c r="C157" s="259">
        <f>'Parcijalni_cjeloviti ispit'!C158</f>
        <v>0</v>
      </c>
      <c r="D157" s="100" t="str">
        <f>'Parcijalni_cjeloviti ispit'!D158</f>
        <v>B</v>
      </c>
      <c r="E157" s="101">
        <f>'Parcijalni_cjeloviti ispit'!E158</f>
        <v>0</v>
      </c>
      <c r="F157" s="257" t="str">
        <f>'Parcijalni_cjeloviti ispit'!F158</f>
        <v>NE</v>
      </c>
      <c r="G157" s="101">
        <f>'Parcijalni_cjeloviti ispit'!G158</f>
        <v>0</v>
      </c>
      <c r="H157" s="257" t="str">
        <f>'Parcijalni_cjeloviti ispit'!H158</f>
        <v>NE</v>
      </c>
      <c r="I157" s="101">
        <f>'Parcijalni_cjeloviti ispit'!I158</f>
        <v>0</v>
      </c>
      <c r="J157" s="257" t="str">
        <f>'Parcijalni_cjeloviti ispit'!J158</f>
        <v>NE</v>
      </c>
      <c r="K157" s="101">
        <f>'Parcijalni_cjeloviti ispit'!K158</f>
        <v>0</v>
      </c>
      <c r="L157" s="257" t="str">
        <f>'Parcijalni_cjeloviti ispit'!L158</f>
        <v>NE</v>
      </c>
      <c r="M157" s="101">
        <f>'Parcijalni_cjeloviti ispit'!M158</f>
        <v>0</v>
      </c>
      <c r="N157" s="257" t="str">
        <f>'Parcijalni_cjeloviti ispit'!N158</f>
        <v>NE</v>
      </c>
      <c r="O157" s="101">
        <f>'Parcijalni_cjeloviti ispit'!O158</f>
        <v>0</v>
      </c>
      <c r="P157" s="257" t="str">
        <f>'Parcijalni_cjeloviti ispit'!P158</f>
        <v>NE</v>
      </c>
      <c r="Q157" s="101">
        <f>'Parcijalni_cjeloviti ispit'!Q158</f>
        <v>0</v>
      </c>
      <c r="R157" s="257" t="str">
        <f>'Parcijalni_cjeloviti ispit'!R158</f>
        <v>NE</v>
      </c>
      <c r="S157" s="235">
        <f>'Parcijalni_cjeloviti ispit'!S158</f>
        <v>0</v>
      </c>
      <c r="T157" s="235" t="str">
        <f>'Parcijalni_cjeloviti ispit'!T158</f>
        <v>NE</v>
      </c>
    </row>
    <row r="158" spans="1:20" ht="15.75" thickBot="1" x14ac:dyDescent="0.3">
      <c r="A158" s="260">
        <f>'Parcijalni_cjeloviti ispit'!A159</f>
        <v>0</v>
      </c>
      <c r="B158" s="291">
        <f>'Parcijalni_cjeloviti ispit'!B159</f>
        <v>0</v>
      </c>
      <c r="C158" s="260">
        <f>'Parcijalni_cjeloviti ispit'!C159</f>
        <v>0</v>
      </c>
      <c r="D158" s="102" t="str">
        <f>'Parcijalni_cjeloviti ispit'!D159</f>
        <v>P</v>
      </c>
      <c r="E158" s="103" t="str">
        <f>'Parcijalni_cjeloviti ispit'!E159</f>
        <v/>
      </c>
      <c r="F158" s="258">
        <f>'Parcijalni_cjeloviti ispit'!F159</f>
        <v>0</v>
      </c>
      <c r="G158" s="104" t="str">
        <f>'Parcijalni_cjeloviti ispit'!G159</f>
        <v/>
      </c>
      <c r="H158" s="258">
        <f>'Parcijalni_cjeloviti ispit'!H159</f>
        <v>0</v>
      </c>
      <c r="I158" s="104" t="str">
        <f>'Parcijalni_cjeloviti ispit'!I159</f>
        <v/>
      </c>
      <c r="J158" s="258">
        <f>'Parcijalni_cjeloviti ispit'!J159</f>
        <v>0</v>
      </c>
      <c r="K158" s="104" t="str">
        <f>'Parcijalni_cjeloviti ispit'!K159</f>
        <v/>
      </c>
      <c r="L158" s="258">
        <f>'Parcijalni_cjeloviti ispit'!L159</f>
        <v>0</v>
      </c>
      <c r="M158" s="104" t="str">
        <f>'Parcijalni_cjeloviti ispit'!M159</f>
        <v/>
      </c>
      <c r="N158" s="258">
        <f>'Parcijalni_cjeloviti ispit'!N159</f>
        <v>0</v>
      </c>
      <c r="O158" s="104" t="str">
        <f>'Parcijalni_cjeloviti ispit'!O159</f>
        <v/>
      </c>
      <c r="P158" s="258">
        <f>'Parcijalni_cjeloviti ispit'!P159</f>
        <v>0</v>
      </c>
      <c r="Q158" s="104" t="str">
        <f>'Parcijalni_cjeloviti ispit'!Q159</f>
        <v/>
      </c>
      <c r="R158" s="258">
        <f>'Parcijalni_cjeloviti ispit'!R159</f>
        <v>0</v>
      </c>
      <c r="S158" s="236">
        <f>'Parcijalni_cjeloviti ispit'!S159</f>
        <v>0</v>
      </c>
      <c r="T158" s="236">
        <f>'Parcijalni_cjeloviti ispit'!T159</f>
        <v>0</v>
      </c>
    </row>
    <row r="159" spans="1:20" x14ac:dyDescent="0.25">
      <c r="A159" s="259">
        <f>'Parcijalni_cjeloviti ispit'!A160</f>
        <v>77</v>
      </c>
      <c r="B159" s="290" t="str">
        <f>'Parcijalni_cjeloviti ispit'!B160</f>
        <v xml:space="preserve"> </v>
      </c>
      <c r="C159" s="259">
        <f>'Parcijalni_cjeloviti ispit'!C160</f>
        <v>0</v>
      </c>
      <c r="D159" s="100" t="str">
        <f>'Parcijalni_cjeloviti ispit'!D160</f>
        <v>B</v>
      </c>
      <c r="E159" s="101">
        <f>'Parcijalni_cjeloviti ispit'!E160</f>
        <v>0</v>
      </c>
      <c r="F159" s="257" t="str">
        <f>'Parcijalni_cjeloviti ispit'!F160</f>
        <v>NE</v>
      </c>
      <c r="G159" s="101">
        <f>'Parcijalni_cjeloviti ispit'!G160</f>
        <v>0</v>
      </c>
      <c r="H159" s="257" t="str">
        <f>'Parcijalni_cjeloviti ispit'!H160</f>
        <v>NE</v>
      </c>
      <c r="I159" s="101">
        <f>'Parcijalni_cjeloviti ispit'!I160</f>
        <v>0</v>
      </c>
      <c r="J159" s="257" t="str">
        <f>'Parcijalni_cjeloviti ispit'!J160</f>
        <v>NE</v>
      </c>
      <c r="K159" s="101">
        <f>'Parcijalni_cjeloviti ispit'!K160</f>
        <v>0</v>
      </c>
      <c r="L159" s="257" t="str">
        <f>'Parcijalni_cjeloviti ispit'!L160</f>
        <v>NE</v>
      </c>
      <c r="M159" s="101">
        <f>'Parcijalni_cjeloviti ispit'!M160</f>
        <v>0</v>
      </c>
      <c r="N159" s="257" t="str">
        <f>'Parcijalni_cjeloviti ispit'!N160</f>
        <v>NE</v>
      </c>
      <c r="O159" s="101">
        <f>'Parcijalni_cjeloviti ispit'!O160</f>
        <v>0</v>
      </c>
      <c r="P159" s="257" t="str">
        <f>'Parcijalni_cjeloviti ispit'!P160</f>
        <v>NE</v>
      </c>
      <c r="Q159" s="101">
        <f>'Parcijalni_cjeloviti ispit'!Q160</f>
        <v>0</v>
      </c>
      <c r="R159" s="257" t="str">
        <f>'Parcijalni_cjeloviti ispit'!R160</f>
        <v>NE</v>
      </c>
      <c r="S159" s="235">
        <f>'Parcijalni_cjeloviti ispit'!S160</f>
        <v>0</v>
      </c>
      <c r="T159" s="235" t="str">
        <f>'Parcijalni_cjeloviti ispit'!T160</f>
        <v>NE</v>
      </c>
    </row>
    <row r="160" spans="1:20" ht="15.75" thickBot="1" x14ac:dyDescent="0.3">
      <c r="A160" s="260">
        <f>'Parcijalni_cjeloviti ispit'!A161</f>
        <v>0</v>
      </c>
      <c r="B160" s="291">
        <f>'Parcijalni_cjeloviti ispit'!B161</f>
        <v>0</v>
      </c>
      <c r="C160" s="260">
        <f>'Parcijalni_cjeloviti ispit'!C161</f>
        <v>0</v>
      </c>
      <c r="D160" s="102" t="str">
        <f>'Parcijalni_cjeloviti ispit'!D161</f>
        <v>P</v>
      </c>
      <c r="E160" s="103" t="str">
        <f>'Parcijalni_cjeloviti ispit'!E161</f>
        <v/>
      </c>
      <c r="F160" s="258">
        <f>'Parcijalni_cjeloviti ispit'!F161</f>
        <v>0</v>
      </c>
      <c r="G160" s="104" t="str">
        <f>'Parcijalni_cjeloviti ispit'!G161</f>
        <v/>
      </c>
      <c r="H160" s="258">
        <f>'Parcijalni_cjeloviti ispit'!H161</f>
        <v>0</v>
      </c>
      <c r="I160" s="104" t="str">
        <f>'Parcijalni_cjeloviti ispit'!I161</f>
        <v/>
      </c>
      <c r="J160" s="258">
        <f>'Parcijalni_cjeloviti ispit'!J161</f>
        <v>0</v>
      </c>
      <c r="K160" s="104" t="str">
        <f>'Parcijalni_cjeloviti ispit'!K161</f>
        <v/>
      </c>
      <c r="L160" s="258">
        <f>'Parcijalni_cjeloviti ispit'!L161</f>
        <v>0</v>
      </c>
      <c r="M160" s="104" t="str">
        <f>'Parcijalni_cjeloviti ispit'!M161</f>
        <v/>
      </c>
      <c r="N160" s="258">
        <f>'Parcijalni_cjeloviti ispit'!N161</f>
        <v>0</v>
      </c>
      <c r="O160" s="104" t="str">
        <f>'Parcijalni_cjeloviti ispit'!O161</f>
        <v/>
      </c>
      <c r="P160" s="258">
        <f>'Parcijalni_cjeloviti ispit'!P161</f>
        <v>0</v>
      </c>
      <c r="Q160" s="104" t="str">
        <f>'Parcijalni_cjeloviti ispit'!Q161</f>
        <v/>
      </c>
      <c r="R160" s="258">
        <f>'Parcijalni_cjeloviti ispit'!R161</f>
        <v>0</v>
      </c>
      <c r="S160" s="236">
        <f>'Parcijalni_cjeloviti ispit'!S161</f>
        <v>0</v>
      </c>
      <c r="T160" s="236">
        <f>'Parcijalni_cjeloviti ispit'!T161</f>
        <v>0</v>
      </c>
    </row>
    <row r="161" spans="1:20" x14ac:dyDescent="0.25">
      <c r="A161" s="259">
        <f>'Parcijalni_cjeloviti ispit'!A162</f>
        <v>78</v>
      </c>
      <c r="B161" s="290" t="str">
        <f>'Parcijalni_cjeloviti ispit'!B162</f>
        <v xml:space="preserve"> </v>
      </c>
      <c r="C161" s="259">
        <f>'Parcijalni_cjeloviti ispit'!C162</f>
        <v>0</v>
      </c>
      <c r="D161" s="100" t="str">
        <f>'Parcijalni_cjeloviti ispit'!D162</f>
        <v>B</v>
      </c>
      <c r="E161" s="101">
        <f>'Parcijalni_cjeloviti ispit'!E162</f>
        <v>0</v>
      </c>
      <c r="F161" s="257" t="str">
        <f>'Parcijalni_cjeloviti ispit'!F162</f>
        <v>NE</v>
      </c>
      <c r="G161" s="101">
        <f>'Parcijalni_cjeloviti ispit'!G162</f>
        <v>0</v>
      </c>
      <c r="H161" s="257" t="str">
        <f>'Parcijalni_cjeloviti ispit'!H162</f>
        <v>NE</v>
      </c>
      <c r="I161" s="101">
        <f>'Parcijalni_cjeloviti ispit'!I162</f>
        <v>0</v>
      </c>
      <c r="J161" s="257" t="str">
        <f>'Parcijalni_cjeloviti ispit'!J162</f>
        <v>NE</v>
      </c>
      <c r="K161" s="101">
        <f>'Parcijalni_cjeloviti ispit'!K162</f>
        <v>0</v>
      </c>
      <c r="L161" s="257" t="str">
        <f>'Parcijalni_cjeloviti ispit'!L162</f>
        <v>NE</v>
      </c>
      <c r="M161" s="101">
        <f>'Parcijalni_cjeloviti ispit'!M162</f>
        <v>0</v>
      </c>
      <c r="N161" s="257" t="str">
        <f>'Parcijalni_cjeloviti ispit'!N162</f>
        <v>NE</v>
      </c>
      <c r="O161" s="101">
        <f>'Parcijalni_cjeloviti ispit'!O162</f>
        <v>0</v>
      </c>
      <c r="P161" s="257" t="str">
        <f>'Parcijalni_cjeloviti ispit'!P162</f>
        <v>NE</v>
      </c>
      <c r="Q161" s="101">
        <f>'Parcijalni_cjeloviti ispit'!Q162</f>
        <v>0</v>
      </c>
      <c r="R161" s="257" t="str">
        <f>'Parcijalni_cjeloviti ispit'!R162</f>
        <v>NE</v>
      </c>
      <c r="S161" s="235">
        <f>'Parcijalni_cjeloviti ispit'!S162</f>
        <v>0</v>
      </c>
      <c r="T161" s="235" t="str">
        <f>'Parcijalni_cjeloviti ispit'!T162</f>
        <v>NE</v>
      </c>
    </row>
    <row r="162" spans="1:20" ht="15.75" thickBot="1" x14ac:dyDescent="0.3">
      <c r="A162" s="260">
        <f>'Parcijalni_cjeloviti ispit'!A163</f>
        <v>0</v>
      </c>
      <c r="B162" s="291">
        <f>'Parcijalni_cjeloviti ispit'!B163</f>
        <v>0</v>
      </c>
      <c r="C162" s="260">
        <f>'Parcijalni_cjeloviti ispit'!C163</f>
        <v>0</v>
      </c>
      <c r="D162" s="102" t="str">
        <f>'Parcijalni_cjeloviti ispit'!D163</f>
        <v>P</v>
      </c>
      <c r="E162" s="103" t="str">
        <f>'Parcijalni_cjeloviti ispit'!E163</f>
        <v/>
      </c>
      <c r="F162" s="258">
        <f>'Parcijalni_cjeloviti ispit'!F163</f>
        <v>0</v>
      </c>
      <c r="G162" s="104" t="str">
        <f>'Parcijalni_cjeloviti ispit'!G163</f>
        <v/>
      </c>
      <c r="H162" s="258">
        <f>'Parcijalni_cjeloviti ispit'!H163</f>
        <v>0</v>
      </c>
      <c r="I162" s="104" t="str">
        <f>'Parcijalni_cjeloviti ispit'!I163</f>
        <v/>
      </c>
      <c r="J162" s="258">
        <f>'Parcijalni_cjeloviti ispit'!J163</f>
        <v>0</v>
      </c>
      <c r="K162" s="104" t="str">
        <f>'Parcijalni_cjeloviti ispit'!K163</f>
        <v/>
      </c>
      <c r="L162" s="258">
        <f>'Parcijalni_cjeloviti ispit'!L163</f>
        <v>0</v>
      </c>
      <c r="M162" s="104" t="str">
        <f>'Parcijalni_cjeloviti ispit'!M163</f>
        <v/>
      </c>
      <c r="N162" s="258">
        <f>'Parcijalni_cjeloviti ispit'!N163</f>
        <v>0</v>
      </c>
      <c r="O162" s="104" t="str">
        <f>'Parcijalni_cjeloviti ispit'!O163</f>
        <v/>
      </c>
      <c r="P162" s="258">
        <f>'Parcijalni_cjeloviti ispit'!P163</f>
        <v>0</v>
      </c>
      <c r="Q162" s="104" t="str">
        <f>'Parcijalni_cjeloviti ispit'!Q163</f>
        <v/>
      </c>
      <c r="R162" s="258">
        <f>'Parcijalni_cjeloviti ispit'!R163</f>
        <v>0</v>
      </c>
      <c r="S162" s="236">
        <f>'Parcijalni_cjeloviti ispit'!S163</f>
        <v>0</v>
      </c>
      <c r="T162" s="236">
        <f>'Parcijalni_cjeloviti ispit'!T163</f>
        <v>0</v>
      </c>
    </row>
    <row r="163" spans="1:20" x14ac:dyDescent="0.25">
      <c r="A163" s="259">
        <f>'Parcijalni_cjeloviti ispit'!A164</f>
        <v>79</v>
      </c>
      <c r="B163" s="290" t="str">
        <f>'Parcijalni_cjeloviti ispit'!B164</f>
        <v xml:space="preserve"> </v>
      </c>
      <c r="C163" s="259">
        <f>'Parcijalni_cjeloviti ispit'!C164</f>
        <v>0</v>
      </c>
      <c r="D163" s="100" t="str">
        <f>'Parcijalni_cjeloviti ispit'!D164</f>
        <v>B</v>
      </c>
      <c r="E163" s="101">
        <f>'Parcijalni_cjeloviti ispit'!E164</f>
        <v>0</v>
      </c>
      <c r="F163" s="257" t="str">
        <f>'Parcijalni_cjeloviti ispit'!F164</f>
        <v>NE</v>
      </c>
      <c r="G163" s="101">
        <f>'Parcijalni_cjeloviti ispit'!G164</f>
        <v>0</v>
      </c>
      <c r="H163" s="257" t="str">
        <f>'Parcijalni_cjeloviti ispit'!H164</f>
        <v>NE</v>
      </c>
      <c r="I163" s="101">
        <f>'Parcijalni_cjeloviti ispit'!I164</f>
        <v>0</v>
      </c>
      <c r="J163" s="257" t="str">
        <f>'Parcijalni_cjeloviti ispit'!J164</f>
        <v>NE</v>
      </c>
      <c r="K163" s="101">
        <f>'Parcijalni_cjeloviti ispit'!K164</f>
        <v>0</v>
      </c>
      <c r="L163" s="257" t="str">
        <f>'Parcijalni_cjeloviti ispit'!L164</f>
        <v>NE</v>
      </c>
      <c r="M163" s="101">
        <f>'Parcijalni_cjeloviti ispit'!M164</f>
        <v>0</v>
      </c>
      <c r="N163" s="257" t="str">
        <f>'Parcijalni_cjeloviti ispit'!N164</f>
        <v>NE</v>
      </c>
      <c r="O163" s="101">
        <f>'Parcijalni_cjeloviti ispit'!O164</f>
        <v>0</v>
      </c>
      <c r="P163" s="257" t="str">
        <f>'Parcijalni_cjeloviti ispit'!P164</f>
        <v>NE</v>
      </c>
      <c r="Q163" s="101">
        <f>'Parcijalni_cjeloviti ispit'!Q164</f>
        <v>0</v>
      </c>
      <c r="R163" s="257" t="str">
        <f>'Parcijalni_cjeloviti ispit'!R164</f>
        <v>NE</v>
      </c>
      <c r="S163" s="235">
        <f>'Parcijalni_cjeloviti ispit'!S164</f>
        <v>0</v>
      </c>
      <c r="T163" s="235" t="str">
        <f>'Parcijalni_cjeloviti ispit'!T164</f>
        <v>NE</v>
      </c>
    </row>
    <row r="164" spans="1:20" ht="15.75" thickBot="1" x14ac:dyDescent="0.3">
      <c r="A164" s="260">
        <f>'Parcijalni_cjeloviti ispit'!A165</f>
        <v>0</v>
      </c>
      <c r="B164" s="291">
        <f>'Parcijalni_cjeloviti ispit'!B165</f>
        <v>0</v>
      </c>
      <c r="C164" s="260">
        <f>'Parcijalni_cjeloviti ispit'!C165</f>
        <v>0</v>
      </c>
      <c r="D164" s="102" t="str">
        <f>'Parcijalni_cjeloviti ispit'!D165</f>
        <v>P</v>
      </c>
      <c r="E164" s="103" t="str">
        <f>'Parcijalni_cjeloviti ispit'!E165</f>
        <v/>
      </c>
      <c r="F164" s="258">
        <f>'Parcijalni_cjeloviti ispit'!F165</f>
        <v>0</v>
      </c>
      <c r="G164" s="104" t="str">
        <f>'Parcijalni_cjeloviti ispit'!G165</f>
        <v/>
      </c>
      <c r="H164" s="258">
        <f>'Parcijalni_cjeloviti ispit'!H165</f>
        <v>0</v>
      </c>
      <c r="I164" s="104" t="str">
        <f>'Parcijalni_cjeloviti ispit'!I165</f>
        <v/>
      </c>
      <c r="J164" s="258">
        <f>'Parcijalni_cjeloviti ispit'!J165</f>
        <v>0</v>
      </c>
      <c r="K164" s="104" t="str">
        <f>'Parcijalni_cjeloviti ispit'!K165</f>
        <v/>
      </c>
      <c r="L164" s="258">
        <f>'Parcijalni_cjeloviti ispit'!L165</f>
        <v>0</v>
      </c>
      <c r="M164" s="104" t="str">
        <f>'Parcijalni_cjeloviti ispit'!M165</f>
        <v/>
      </c>
      <c r="N164" s="258">
        <f>'Parcijalni_cjeloviti ispit'!N165</f>
        <v>0</v>
      </c>
      <c r="O164" s="104" t="str">
        <f>'Parcijalni_cjeloviti ispit'!O165</f>
        <v/>
      </c>
      <c r="P164" s="258">
        <f>'Parcijalni_cjeloviti ispit'!P165</f>
        <v>0</v>
      </c>
      <c r="Q164" s="104" t="str">
        <f>'Parcijalni_cjeloviti ispit'!Q165</f>
        <v/>
      </c>
      <c r="R164" s="258">
        <f>'Parcijalni_cjeloviti ispit'!R165</f>
        <v>0</v>
      </c>
      <c r="S164" s="236">
        <f>'Parcijalni_cjeloviti ispit'!S165</f>
        <v>0</v>
      </c>
      <c r="T164" s="236">
        <f>'Parcijalni_cjeloviti ispit'!T165</f>
        <v>0</v>
      </c>
    </row>
    <row r="165" spans="1:20" x14ac:dyDescent="0.25">
      <c r="A165" s="259">
        <f>'Parcijalni_cjeloviti ispit'!A166</f>
        <v>80</v>
      </c>
      <c r="B165" s="290" t="str">
        <f>'Parcijalni_cjeloviti ispit'!B166</f>
        <v xml:space="preserve"> </v>
      </c>
      <c r="C165" s="259">
        <f>'Parcijalni_cjeloviti ispit'!C166</f>
        <v>0</v>
      </c>
      <c r="D165" s="100" t="str">
        <f>'Parcijalni_cjeloviti ispit'!D166</f>
        <v>B</v>
      </c>
      <c r="E165" s="101">
        <f>'Parcijalni_cjeloviti ispit'!E166</f>
        <v>0</v>
      </c>
      <c r="F165" s="257" t="str">
        <f>'Parcijalni_cjeloviti ispit'!F166</f>
        <v>NE</v>
      </c>
      <c r="G165" s="101">
        <f>'Parcijalni_cjeloviti ispit'!G166</f>
        <v>0</v>
      </c>
      <c r="H165" s="257" t="str">
        <f>'Parcijalni_cjeloviti ispit'!H166</f>
        <v>NE</v>
      </c>
      <c r="I165" s="101">
        <f>'Parcijalni_cjeloviti ispit'!I166</f>
        <v>0</v>
      </c>
      <c r="J165" s="257" t="str">
        <f>'Parcijalni_cjeloviti ispit'!J166</f>
        <v>NE</v>
      </c>
      <c r="K165" s="101">
        <f>'Parcijalni_cjeloviti ispit'!K166</f>
        <v>0</v>
      </c>
      <c r="L165" s="257" t="str">
        <f>'Parcijalni_cjeloviti ispit'!L166</f>
        <v>NE</v>
      </c>
      <c r="M165" s="101">
        <f>'Parcijalni_cjeloviti ispit'!M166</f>
        <v>0</v>
      </c>
      <c r="N165" s="257" t="str">
        <f>'Parcijalni_cjeloviti ispit'!N166</f>
        <v>NE</v>
      </c>
      <c r="O165" s="101">
        <f>'Parcijalni_cjeloviti ispit'!O166</f>
        <v>0</v>
      </c>
      <c r="P165" s="257" t="str">
        <f>'Parcijalni_cjeloviti ispit'!P166</f>
        <v>NE</v>
      </c>
      <c r="Q165" s="101">
        <f>'Parcijalni_cjeloviti ispit'!Q166</f>
        <v>0</v>
      </c>
      <c r="R165" s="257" t="str">
        <f>'Parcijalni_cjeloviti ispit'!R166</f>
        <v>NE</v>
      </c>
      <c r="S165" s="235">
        <f>'Parcijalni_cjeloviti ispit'!S166</f>
        <v>0</v>
      </c>
      <c r="T165" s="235" t="str">
        <f>'Parcijalni_cjeloviti ispit'!T166</f>
        <v>NE</v>
      </c>
    </row>
    <row r="166" spans="1:20" ht="15.75" thickBot="1" x14ac:dyDescent="0.3">
      <c r="A166" s="260">
        <f>'Parcijalni_cjeloviti ispit'!A167</f>
        <v>0</v>
      </c>
      <c r="B166" s="291">
        <f>'Parcijalni_cjeloviti ispit'!B167</f>
        <v>0</v>
      </c>
      <c r="C166" s="260">
        <f>'Parcijalni_cjeloviti ispit'!C167</f>
        <v>0</v>
      </c>
      <c r="D166" s="102" t="str">
        <f>'Parcijalni_cjeloviti ispit'!D167</f>
        <v>P</v>
      </c>
      <c r="E166" s="103" t="str">
        <f>'Parcijalni_cjeloviti ispit'!E167</f>
        <v/>
      </c>
      <c r="F166" s="258">
        <f>'Parcijalni_cjeloviti ispit'!F167</f>
        <v>0</v>
      </c>
      <c r="G166" s="104" t="str">
        <f>'Parcijalni_cjeloviti ispit'!G167</f>
        <v/>
      </c>
      <c r="H166" s="258">
        <f>'Parcijalni_cjeloviti ispit'!H167</f>
        <v>0</v>
      </c>
      <c r="I166" s="104" t="str">
        <f>'Parcijalni_cjeloviti ispit'!I167</f>
        <v/>
      </c>
      <c r="J166" s="258">
        <f>'Parcijalni_cjeloviti ispit'!J167</f>
        <v>0</v>
      </c>
      <c r="K166" s="104" t="str">
        <f>'Parcijalni_cjeloviti ispit'!K167</f>
        <v/>
      </c>
      <c r="L166" s="258">
        <f>'Parcijalni_cjeloviti ispit'!L167</f>
        <v>0</v>
      </c>
      <c r="M166" s="104" t="str">
        <f>'Parcijalni_cjeloviti ispit'!M167</f>
        <v/>
      </c>
      <c r="N166" s="258">
        <f>'Parcijalni_cjeloviti ispit'!N167</f>
        <v>0</v>
      </c>
      <c r="O166" s="104" t="str">
        <f>'Parcijalni_cjeloviti ispit'!O167</f>
        <v/>
      </c>
      <c r="P166" s="258">
        <f>'Parcijalni_cjeloviti ispit'!P167</f>
        <v>0</v>
      </c>
      <c r="Q166" s="104" t="str">
        <f>'Parcijalni_cjeloviti ispit'!Q167</f>
        <v/>
      </c>
      <c r="R166" s="258">
        <f>'Parcijalni_cjeloviti ispit'!R167</f>
        <v>0</v>
      </c>
      <c r="S166" s="236">
        <f>'Parcijalni_cjeloviti ispit'!S167</f>
        <v>0</v>
      </c>
      <c r="T166" s="236">
        <f>'Parcijalni_cjeloviti ispit'!T167</f>
        <v>0</v>
      </c>
    </row>
    <row r="167" spans="1:20" x14ac:dyDescent="0.25">
      <c r="A167" s="259">
        <f>'Parcijalni_cjeloviti ispit'!A168</f>
        <v>81</v>
      </c>
      <c r="B167" s="290" t="str">
        <f>'Parcijalni_cjeloviti ispit'!B168</f>
        <v xml:space="preserve"> </v>
      </c>
      <c r="C167" s="259">
        <f>'Parcijalni_cjeloviti ispit'!C168</f>
        <v>0</v>
      </c>
      <c r="D167" s="100" t="str">
        <f>'Parcijalni_cjeloviti ispit'!D168</f>
        <v>B</v>
      </c>
      <c r="E167" s="101">
        <f>'Parcijalni_cjeloviti ispit'!E168</f>
        <v>0</v>
      </c>
      <c r="F167" s="257" t="str">
        <f>'Parcijalni_cjeloviti ispit'!F168</f>
        <v>NE</v>
      </c>
      <c r="G167" s="101">
        <f>'Parcijalni_cjeloviti ispit'!G168</f>
        <v>0</v>
      </c>
      <c r="H167" s="257" t="str">
        <f>'Parcijalni_cjeloviti ispit'!H168</f>
        <v>NE</v>
      </c>
      <c r="I167" s="101">
        <f>'Parcijalni_cjeloviti ispit'!I168</f>
        <v>0</v>
      </c>
      <c r="J167" s="257" t="str">
        <f>'Parcijalni_cjeloviti ispit'!J168</f>
        <v>NE</v>
      </c>
      <c r="K167" s="101">
        <f>'Parcijalni_cjeloviti ispit'!K168</f>
        <v>0</v>
      </c>
      <c r="L167" s="257" t="str">
        <f>'Parcijalni_cjeloviti ispit'!L168</f>
        <v>NE</v>
      </c>
      <c r="M167" s="101">
        <f>'Parcijalni_cjeloviti ispit'!M168</f>
        <v>0</v>
      </c>
      <c r="N167" s="257" t="str">
        <f>'Parcijalni_cjeloviti ispit'!N168</f>
        <v>NE</v>
      </c>
      <c r="O167" s="101">
        <f>'Parcijalni_cjeloviti ispit'!O168</f>
        <v>0</v>
      </c>
      <c r="P167" s="257" t="str">
        <f>'Parcijalni_cjeloviti ispit'!P168</f>
        <v>NE</v>
      </c>
      <c r="Q167" s="101">
        <f>'Parcijalni_cjeloviti ispit'!Q168</f>
        <v>0</v>
      </c>
      <c r="R167" s="257" t="str">
        <f>'Parcijalni_cjeloviti ispit'!R168</f>
        <v>NE</v>
      </c>
      <c r="S167" s="235">
        <f>'Parcijalni_cjeloviti ispit'!S168</f>
        <v>0</v>
      </c>
      <c r="T167" s="235" t="str">
        <f>'Parcijalni_cjeloviti ispit'!T168</f>
        <v>NE</v>
      </c>
    </row>
    <row r="168" spans="1:20" ht="15.75" thickBot="1" x14ac:dyDescent="0.3">
      <c r="A168" s="260">
        <f>'Parcijalni_cjeloviti ispit'!A169</f>
        <v>0</v>
      </c>
      <c r="B168" s="291">
        <f>'Parcijalni_cjeloviti ispit'!B169</f>
        <v>0</v>
      </c>
      <c r="C168" s="260">
        <f>'Parcijalni_cjeloviti ispit'!C169</f>
        <v>0</v>
      </c>
      <c r="D168" s="102" t="str">
        <f>'Parcijalni_cjeloviti ispit'!D169</f>
        <v>P</v>
      </c>
      <c r="E168" s="103" t="str">
        <f>'Parcijalni_cjeloviti ispit'!E169</f>
        <v/>
      </c>
      <c r="F168" s="258">
        <f>'Parcijalni_cjeloviti ispit'!F169</f>
        <v>0</v>
      </c>
      <c r="G168" s="104" t="str">
        <f>'Parcijalni_cjeloviti ispit'!G169</f>
        <v/>
      </c>
      <c r="H168" s="258">
        <f>'Parcijalni_cjeloviti ispit'!H169</f>
        <v>0</v>
      </c>
      <c r="I168" s="104" t="str">
        <f>'Parcijalni_cjeloviti ispit'!I169</f>
        <v/>
      </c>
      <c r="J168" s="258">
        <f>'Parcijalni_cjeloviti ispit'!J169</f>
        <v>0</v>
      </c>
      <c r="K168" s="104" t="str">
        <f>'Parcijalni_cjeloviti ispit'!K169</f>
        <v/>
      </c>
      <c r="L168" s="258">
        <f>'Parcijalni_cjeloviti ispit'!L169</f>
        <v>0</v>
      </c>
      <c r="M168" s="104" t="str">
        <f>'Parcijalni_cjeloviti ispit'!M169</f>
        <v/>
      </c>
      <c r="N168" s="258">
        <f>'Parcijalni_cjeloviti ispit'!N169</f>
        <v>0</v>
      </c>
      <c r="O168" s="104" t="str">
        <f>'Parcijalni_cjeloviti ispit'!O169</f>
        <v/>
      </c>
      <c r="P168" s="258">
        <f>'Parcijalni_cjeloviti ispit'!P169</f>
        <v>0</v>
      </c>
      <c r="Q168" s="104" t="str">
        <f>'Parcijalni_cjeloviti ispit'!Q169</f>
        <v/>
      </c>
      <c r="R168" s="258">
        <f>'Parcijalni_cjeloviti ispit'!R169</f>
        <v>0</v>
      </c>
      <c r="S168" s="236">
        <f>'Parcijalni_cjeloviti ispit'!S169</f>
        <v>0</v>
      </c>
      <c r="T168" s="236">
        <f>'Parcijalni_cjeloviti ispit'!T169</f>
        <v>0</v>
      </c>
    </row>
    <row r="169" spans="1:20" x14ac:dyDescent="0.25">
      <c r="A169" s="259">
        <f>'Parcijalni_cjeloviti ispit'!A170</f>
        <v>82</v>
      </c>
      <c r="B169" s="290" t="str">
        <f>'Parcijalni_cjeloviti ispit'!B170</f>
        <v xml:space="preserve"> </v>
      </c>
      <c r="C169" s="259">
        <f>'Parcijalni_cjeloviti ispit'!C170</f>
        <v>0</v>
      </c>
      <c r="D169" s="100" t="str">
        <f>'Parcijalni_cjeloviti ispit'!D170</f>
        <v>B</v>
      </c>
      <c r="E169" s="101">
        <f>'Parcijalni_cjeloviti ispit'!E170</f>
        <v>0</v>
      </c>
      <c r="F169" s="257" t="str">
        <f>'Parcijalni_cjeloviti ispit'!F170</f>
        <v>NE</v>
      </c>
      <c r="G169" s="101">
        <f>'Parcijalni_cjeloviti ispit'!G170</f>
        <v>0</v>
      </c>
      <c r="H169" s="257" t="str">
        <f>'Parcijalni_cjeloviti ispit'!H170</f>
        <v>NE</v>
      </c>
      <c r="I169" s="101">
        <f>'Parcijalni_cjeloviti ispit'!I170</f>
        <v>0</v>
      </c>
      <c r="J169" s="257" t="str">
        <f>'Parcijalni_cjeloviti ispit'!J170</f>
        <v>NE</v>
      </c>
      <c r="K169" s="101">
        <f>'Parcijalni_cjeloviti ispit'!K170</f>
        <v>0</v>
      </c>
      <c r="L169" s="257" t="str">
        <f>'Parcijalni_cjeloviti ispit'!L170</f>
        <v>NE</v>
      </c>
      <c r="M169" s="101">
        <f>'Parcijalni_cjeloviti ispit'!M170</f>
        <v>0</v>
      </c>
      <c r="N169" s="257" t="str">
        <f>'Parcijalni_cjeloviti ispit'!N170</f>
        <v>NE</v>
      </c>
      <c r="O169" s="101">
        <f>'Parcijalni_cjeloviti ispit'!O170</f>
        <v>0</v>
      </c>
      <c r="P169" s="257" t="str">
        <f>'Parcijalni_cjeloviti ispit'!P170</f>
        <v>NE</v>
      </c>
      <c r="Q169" s="101">
        <f>'Parcijalni_cjeloviti ispit'!Q170</f>
        <v>0</v>
      </c>
      <c r="R169" s="257" t="str">
        <f>'Parcijalni_cjeloviti ispit'!R170</f>
        <v>NE</v>
      </c>
      <c r="S169" s="235">
        <f>'Parcijalni_cjeloviti ispit'!S170</f>
        <v>0</v>
      </c>
      <c r="T169" s="235" t="str">
        <f>'Parcijalni_cjeloviti ispit'!T170</f>
        <v>NE</v>
      </c>
    </row>
    <row r="170" spans="1:20" ht="15.75" thickBot="1" x14ac:dyDescent="0.3">
      <c r="A170" s="260">
        <f>'Parcijalni_cjeloviti ispit'!A171</f>
        <v>0</v>
      </c>
      <c r="B170" s="291">
        <f>'Parcijalni_cjeloviti ispit'!B171</f>
        <v>0</v>
      </c>
      <c r="C170" s="260">
        <f>'Parcijalni_cjeloviti ispit'!C171</f>
        <v>0</v>
      </c>
      <c r="D170" s="102" t="str">
        <f>'Parcijalni_cjeloviti ispit'!D171</f>
        <v>P</v>
      </c>
      <c r="E170" s="103" t="str">
        <f>'Parcijalni_cjeloviti ispit'!E171</f>
        <v/>
      </c>
      <c r="F170" s="258">
        <f>'Parcijalni_cjeloviti ispit'!F171</f>
        <v>0</v>
      </c>
      <c r="G170" s="104" t="str">
        <f>'Parcijalni_cjeloviti ispit'!G171</f>
        <v/>
      </c>
      <c r="H170" s="258">
        <f>'Parcijalni_cjeloviti ispit'!H171</f>
        <v>0</v>
      </c>
      <c r="I170" s="104" t="str">
        <f>'Parcijalni_cjeloviti ispit'!I171</f>
        <v/>
      </c>
      <c r="J170" s="258">
        <f>'Parcijalni_cjeloviti ispit'!J171</f>
        <v>0</v>
      </c>
      <c r="K170" s="104" t="str">
        <f>'Parcijalni_cjeloviti ispit'!K171</f>
        <v/>
      </c>
      <c r="L170" s="258">
        <f>'Parcijalni_cjeloviti ispit'!L171</f>
        <v>0</v>
      </c>
      <c r="M170" s="104" t="str">
        <f>'Parcijalni_cjeloviti ispit'!M171</f>
        <v/>
      </c>
      <c r="N170" s="258">
        <f>'Parcijalni_cjeloviti ispit'!N171</f>
        <v>0</v>
      </c>
      <c r="O170" s="104" t="str">
        <f>'Parcijalni_cjeloviti ispit'!O171</f>
        <v/>
      </c>
      <c r="P170" s="258">
        <f>'Parcijalni_cjeloviti ispit'!P171</f>
        <v>0</v>
      </c>
      <c r="Q170" s="104" t="str">
        <f>'Parcijalni_cjeloviti ispit'!Q171</f>
        <v/>
      </c>
      <c r="R170" s="258">
        <f>'Parcijalni_cjeloviti ispit'!R171</f>
        <v>0</v>
      </c>
      <c r="S170" s="236">
        <f>'Parcijalni_cjeloviti ispit'!S171</f>
        <v>0</v>
      </c>
      <c r="T170" s="236">
        <f>'Parcijalni_cjeloviti ispit'!T171</f>
        <v>0</v>
      </c>
    </row>
    <row r="171" spans="1:20" x14ac:dyDescent="0.25">
      <c r="A171" s="259">
        <f>'Parcijalni_cjeloviti ispit'!A172</f>
        <v>83</v>
      </c>
      <c r="B171" s="290" t="str">
        <f>'Parcijalni_cjeloviti ispit'!B172</f>
        <v xml:space="preserve"> </v>
      </c>
      <c r="C171" s="259">
        <f>'Parcijalni_cjeloviti ispit'!C172</f>
        <v>0</v>
      </c>
      <c r="D171" s="100" t="str">
        <f>'Parcijalni_cjeloviti ispit'!D172</f>
        <v>B</v>
      </c>
      <c r="E171" s="101">
        <f>'Parcijalni_cjeloviti ispit'!E172</f>
        <v>0</v>
      </c>
      <c r="F171" s="257" t="str">
        <f>'Parcijalni_cjeloviti ispit'!F172</f>
        <v>NE</v>
      </c>
      <c r="G171" s="101">
        <f>'Parcijalni_cjeloviti ispit'!G172</f>
        <v>0</v>
      </c>
      <c r="H171" s="257" t="str">
        <f>'Parcijalni_cjeloviti ispit'!H172</f>
        <v>NE</v>
      </c>
      <c r="I171" s="101">
        <f>'Parcijalni_cjeloviti ispit'!I172</f>
        <v>0</v>
      </c>
      <c r="J171" s="257" t="str">
        <f>'Parcijalni_cjeloviti ispit'!J172</f>
        <v>NE</v>
      </c>
      <c r="K171" s="101">
        <f>'Parcijalni_cjeloviti ispit'!K172</f>
        <v>0</v>
      </c>
      <c r="L171" s="257" t="str">
        <f>'Parcijalni_cjeloviti ispit'!L172</f>
        <v>NE</v>
      </c>
      <c r="M171" s="101">
        <f>'Parcijalni_cjeloviti ispit'!M172</f>
        <v>0</v>
      </c>
      <c r="N171" s="257" t="str">
        <f>'Parcijalni_cjeloviti ispit'!N172</f>
        <v>NE</v>
      </c>
      <c r="O171" s="101">
        <f>'Parcijalni_cjeloviti ispit'!O172</f>
        <v>0</v>
      </c>
      <c r="P171" s="257" t="str">
        <f>'Parcijalni_cjeloviti ispit'!P172</f>
        <v>NE</v>
      </c>
      <c r="Q171" s="101">
        <f>'Parcijalni_cjeloviti ispit'!Q172</f>
        <v>0</v>
      </c>
      <c r="R171" s="257" t="str">
        <f>'Parcijalni_cjeloviti ispit'!R172</f>
        <v>NE</v>
      </c>
      <c r="S171" s="235">
        <f>'Parcijalni_cjeloviti ispit'!S172</f>
        <v>0</v>
      </c>
      <c r="T171" s="235" t="str">
        <f>'Parcijalni_cjeloviti ispit'!T172</f>
        <v>NE</v>
      </c>
    </row>
    <row r="172" spans="1:20" ht="15.75" thickBot="1" x14ac:dyDescent="0.3">
      <c r="A172" s="260">
        <f>'Parcijalni_cjeloviti ispit'!A173</f>
        <v>0</v>
      </c>
      <c r="B172" s="291">
        <f>'Parcijalni_cjeloviti ispit'!B173</f>
        <v>0</v>
      </c>
      <c r="C172" s="260">
        <f>'Parcijalni_cjeloviti ispit'!C173</f>
        <v>0</v>
      </c>
      <c r="D172" s="102" t="str">
        <f>'Parcijalni_cjeloviti ispit'!D173</f>
        <v>P</v>
      </c>
      <c r="E172" s="103" t="str">
        <f>'Parcijalni_cjeloviti ispit'!E173</f>
        <v/>
      </c>
      <c r="F172" s="258">
        <f>'Parcijalni_cjeloviti ispit'!F173</f>
        <v>0</v>
      </c>
      <c r="G172" s="104" t="str">
        <f>'Parcijalni_cjeloviti ispit'!G173</f>
        <v/>
      </c>
      <c r="H172" s="258">
        <f>'Parcijalni_cjeloviti ispit'!H173</f>
        <v>0</v>
      </c>
      <c r="I172" s="104" t="str">
        <f>'Parcijalni_cjeloviti ispit'!I173</f>
        <v/>
      </c>
      <c r="J172" s="258">
        <f>'Parcijalni_cjeloviti ispit'!J173</f>
        <v>0</v>
      </c>
      <c r="K172" s="104" t="str">
        <f>'Parcijalni_cjeloviti ispit'!K173</f>
        <v/>
      </c>
      <c r="L172" s="258">
        <f>'Parcijalni_cjeloviti ispit'!L173</f>
        <v>0</v>
      </c>
      <c r="M172" s="104" t="str">
        <f>'Parcijalni_cjeloviti ispit'!M173</f>
        <v/>
      </c>
      <c r="N172" s="258">
        <f>'Parcijalni_cjeloviti ispit'!N173</f>
        <v>0</v>
      </c>
      <c r="O172" s="104" t="str">
        <f>'Parcijalni_cjeloviti ispit'!O173</f>
        <v/>
      </c>
      <c r="P172" s="258">
        <f>'Parcijalni_cjeloviti ispit'!P173</f>
        <v>0</v>
      </c>
      <c r="Q172" s="104" t="str">
        <f>'Parcijalni_cjeloviti ispit'!Q173</f>
        <v/>
      </c>
      <c r="R172" s="258">
        <f>'Parcijalni_cjeloviti ispit'!R173</f>
        <v>0</v>
      </c>
      <c r="S172" s="236">
        <f>'Parcijalni_cjeloviti ispit'!S173</f>
        <v>0</v>
      </c>
      <c r="T172" s="236">
        <f>'Parcijalni_cjeloviti ispit'!T173</f>
        <v>0</v>
      </c>
    </row>
    <row r="173" spans="1:20" x14ac:dyDescent="0.25">
      <c r="A173" s="259">
        <f>'Parcijalni_cjeloviti ispit'!A174</f>
        <v>84</v>
      </c>
      <c r="B173" s="290" t="str">
        <f>'Parcijalni_cjeloviti ispit'!B174</f>
        <v xml:space="preserve"> </v>
      </c>
      <c r="C173" s="259">
        <f>'Parcijalni_cjeloviti ispit'!C174</f>
        <v>0</v>
      </c>
      <c r="D173" s="100" t="str">
        <f>'Parcijalni_cjeloviti ispit'!D174</f>
        <v>B</v>
      </c>
      <c r="E173" s="101">
        <f>'Parcijalni_cjeloviti ispit'!E174</f>
        <v>0</v>
      </c>
      <c r="F173" s="257" t="str">
        <f>'Parcijalni_cjeloviti ispit'!F174</f>
        <v>NE</v>
      </c>
      <c r="G173" s="101">
        <f>'Parcijalni_cjeloviti ispit'!G174</f>
        <v>0</v>
      </c>
      <c r="H173" s="257" t="str">
        <f>'Parcijalni_cjeloviti ispit'!H174</f>
        <v>NE</v>
      </c>
      <c r="I173" s="101">
        <f>'Parcijalni_cjeloviti ispit'!I174</f>
        <v>0</v>
      </c>
      <c r="J173" s="257" t="str">
        <f>'Parcijalni_cjeloviti ispit'!J174</f>
        <v>NE</v>
      </c>
      <c r="K173" s="101">
        <f>'Parcijalni_cjeloviti ispit'!K174</f>
        <v>0</v>
      </c>
      <c r="L173" s="257" t="str">
        <f>'Parcijalni_cjeloviti ispit'!L174</f>
        <v>NE</v>
      </c>
      <c r="M173" s="101">
        <f>'Parcijalni_cjeloviti ispit'!M174</f>
        <v>0</v>
      </c>
      <c r="N173" s="257" t="str">
        <f>'Parcijalni_cjeloviti ispit'!N174</f>
        <v>NE</v>
      </c>
      <c r="O173" s="101">
        <f>'Parcijalni_cjeloviti ispit'!O174</f>
        <v>0</v>
      </c>
      <c r="P173" s="257" t="str">
        <f>'Parcijalni_cjeloviti ispit'!P174</f>
        <v>NE</v>
      </c>
      <c r="Q173" s="101">
        <f>'Parcijalni_cjeloviti ispit'!Q174</f>
        <v>0</v>
      </c>
      <c r="R173" s="257" t="str">
        <f>'Parcijalni_cjeloviti ispit'!R174</f>
        <v>NE</v>
      </c>
      <c r="S173" s="235">
        <f>'Parcijalni_cjeloviti ispit'!S174</f>
        <v>0</v>
      </c>
      <c r="T173" s="235" t="str">
        <f>'Parcijalni_cjeloviti ispit'!T174</f>
        <v>NE</v>
      </c>
    </row>
    <row r="174" spans="1:20" ht="15.75" thickBot="1" x14ac:dyDescent="0.3">
      <c r="A174" s="260">
        <f>'Parcijalni_cjeloviti ispit'!A175</f>
        <v>0</v>
      </c>
      <c r="B174" s="291">
        <f>'Parcijalni_cjeloviti ispit'!B175</f>
        <v>0</v>
      </c>
      <c r="C174" s="260">
        <f>'Parcijalni_cjeloviti ispit'!C175</f>
        <v>0</v>
      </c>
      <c r="D174" s="102" t="str">
        <f>'Parcijalni_cjeloviti ispit'!D175</f>
        <v>P</v>
      </c>
      <c r="E174" s="103" t="str">
        <f>'Parcijalni_cjeloviti ispit'!E175</f>
        <v/>
      </c>
      <c r="F174" s="258">
        <f>'Parcijalni_cjeloviti ispit'!F175</f>
        <v>0</v>
      </c>
      <c r="G174" s="104" t="str">
        <f>'Parcijalni_cjeloviti ispit'!G175</f>
        <v/>
      </c>
      <c r="H174" s="258">
        <f>'Parcijalni_cjeloviti ispit'!H175</f>
        <v>0</v>
      </c>
      <c r="I174" s="104" t="str">
        <f>'Parcijalni_cjeloviti ispit'!I175</f>
        <v/>
      </c>
      <c r="J174" s="258">
        <f>'Parcijalni_cjeloviti ispit'!J175</f>
        <v>0</v>
      </c>
      <c r="K174" s="104" t="str">
        <f>'Parcijalni_cjeloviti ispit'!K175</f>
        <v/>
      </c>
      <c r="L174" s="258">
        <f>'Parcijalni_cjeloviti ispit'!L175</f>
        <v>0</v>
      </c>
      <c r="M174" s="104" t="str">
        <f>'Parcijalni_cjeloviti ispit'!M175</f>
        <v/>
      </c>
      <c r="N174" s="258">
        <f>'Parcijalni_cjeloviti ispit'!N175</f>
        <v>0</v>
      </c>
      <c r="O174" s="104" t="str">
        <f>'Parcijalni_cjeloviti ispit'!O175</f>
        <v/>
      </c>
      <c r="P174" s="258">
        <f>'Parcijalni_cjeloviti ispit'!P175</f>
        <v>0</v>
      </c>
      <c r="Q174" s="104" t="str">
        <f>'Parcijalni_cjeloviti ispit'!Q175</f>
        <v/>
      </c>
      <c r="R174" s="258">
        <f>'Parcijalni_cjeloviti ispit'!R175</f>
        <v>0</v>
      </c>
      <c r="S174" s="236">
        <f>'Parcijalni_cjeloviti ispit'!S175</f>
        <v>0</v>
      </c>
      <c r="T174" s="236">
        <f>'Parcijalni_cjeloviti ispit'!T175</f>
        <v>0</v>
      </c>
    </row>
    <row r="175" spans="1:20" x14ac:dyDescent="0.25">
      <c r="A175" s="259">
        <f>'Parcijalni_cjeloviti ispit'!A176</f>
        <v>85</v>
      </c>
      <c r="B175" s="290" t="str">
        <f>'Parcijalni_cjeloviti ispit'!B176</f>
        <v xml:space="preserve"> </v>
      </c>
      <c r="C175" s="259">
        <f>'Parcijalni_cjeloviti ispit'!C176</f>
        <v>0</v>
      </c>
      <c r="D175" s="100" t="str">
        <f>'Parcijalni_cjeloviti ispit'!D176</f>
        <v>B</v>
      </c>
      <c r="E175" s="101">
        <f>'Parcijalni_cjeloviti ispit'!E176</f>
        <v>0</v>
      </c>
      <c r="F175" s="257" t="str">
        <f>'Parcijalni_cjeloviti ispit'!F176</f>
        <v>NE</v>
      </c>
      <c r="G175" s="101">
        <f>'Parcijalni_cjeloviti ispit'!G176</f>
        <v>0</v>
      </c>
      <c r="H175" s="257" t="str">
        <f>'Parcijalni_cjeloviti ispit'!H176</f>
        <v>NE</v>
      </c>
      <c r="I175" s="101">
        <f>'Parcijalni_cjeloviti ispit'!I176</f>
        <v>0</v>
      </c>
      <c r="J175" s="257" t="str">
        <f>'Parcijalni_cjeloviti ispit'!J176</f>
        <v>NE</v>
      </c>
      <c r="K175" s="101">
        <f>'Parcijalni_cjeloviti ispit'!K176</f>
        <v>0</v>
      </c>
      <c r="L175" s="257" t="str">
        <f>'Parcijalni_cjeloviti ispit'!L176</f>
        <v>NE</v>
      </c>
      <c r="M175" s="101">
        <f>'Parcijalni_cjeloviti ispit'!M176</f>
        <v>0</v>
      </c>
      <c r="N175" s="257" t="str">
        <f>'Parcijalni_cjeloviti ispit'!N176</f>
        <v>NE</v>
      </c>
      <c r="O175" s="101">
        <f>'Parcijalni_cjeloviti ispit'!O176</f>
        <v>0</v>
      </c>
      <c r="P175" s="257" t="str">
        <f>'Parcijalni_cjeloviti ispit'!P176</f>
        <v>NE</v>
      </c>
      <c r="Q175" s="101">
        <f>'Parcijalni_cjeloviti ispit'!Q176</f>
        <v>0</v>
      </c>
      <c r="R175" s="257" t="str">
        <f>'Parcijalni_cjeloviti ispit'!R176</f>
        <v>NE</v>
      </c>
      <c r="S175" s="235">
        <f>'Parcijalni_cjeloviti ispit'!S176</f>
        <v>0</v>
      </c>
      <c r="T175" s="235" t="str">
        <f>'Parcijalni_cjeloviti ispit'!T176</f>
        <v>NE</v>
      </c>
    </row>
    <row r="176" spans="1:20" ht="15.75" thickBot="1" x14ac:dyDescent="0.3">
      <c r="A176" s="260">
        <f>'Parcijalni_cjeloviti ispit'!A177</f>
        <v>0</v>
      </c>
      <c r="B176" s="291">
        <f>'Parcijalni_cjeloviti ispit'!B177</f>
        <v>0</v>
      </c>
      <c r="C176" s="260">
        <f>'Parcijalni_cjeloviti ispit'!C177</f>
        <v>0</v>
      </c>
      <c r="D176" s="102" t="str">
        <f>'Parcijalni_cjeloviti ispit'!D177</f>
        <v>P</v>
      </c>
      <c r="E176" s="103" t="str">
        <f>'Parcijalni_cjeloviti ispit'!E177</f>
        <v/>
      </c>
      <c r="F176" s="258">
        <f>'Parcijalni_cjeloviti ispit'!F177</f>
        <v>0</v>
      </c>
      <c r="G176" s="104" t="str">
        <f>'Parcijalni_cjeloviti ispit'!G177</f>
        <v/>
      </c>
      <c r="H176" s="258">
        <f>'Parcijalni_cjeloviti ispit'!H177</f>
        <v>0</v>
      </c>
      <c r="I176" s="104" t="str">
        <f>'Parcijalni_cjeloviti ispit'!I177</f>
        <v/>
      </c>
      <c r="J176" s="258">
        <f>'Parcijalni_cjeloviti ispit'!J177</f>
        <v>0</v>
      </c>
      <c r="K176" s="104" t="str">
        <f>'Parcijalni_cjeloviti ispit'!K177</f>
        <v/>
      </c>
      <c r="L176" s="258">
        <f>'Parcijalni_cjeloviti ispit'!L177</f>
        <v>0</v>
      </c>
      <c r="M176" s="104" t="str">
        <f>'Parcijalni_cjeloviti ispit'!M177</f>
        <v/>
      </c>
      <c r="N176" s="258">
        <f>'Parcijalni_cjeloviti ispit'!N177</f>
        <v>0</v>
      </c>
      <c r="O176" s="104" t="str">
        <f>'Parcijalni_cjeloviti ispit'!O177</f>
        <v/>
      </c>
      <c r="P176" s="258">
        <f>'Parcijalni_cjeloviti ispit'!P177</f>
        <v>0</v>
      </c>
      <c r="Q176" s="104" t="str">
        <f>'Parcijalni_cjeloviti ispit'!Q177</f>
        <v/>
      </c>
      <c r="R176" s="258">
        <f>'Parcijalni_cjeloviti ispit'!R177</f>
        <v>0</v>
      </c>
      <c r="S176" s="236">
        <f>'Parcijalni_cjeloviti ispit'!S177</f>
        <v>0</v>
      </c>
      <c r="T176" s="236">
        <f>'Parcijalni_cjeloviti ispit'!T177</f>
        <v>0</v>
      </c>
    </row>
    <row r="177" spans="1:20" x14ac:dyDescent="0.25">
      <c r="A177" s="259">
        <f>'Parcijalni_cjeloviti ispit'!A178</f>
        <v>86</v>
      </c>
      <c r="B177" s="290" t="str">
        <f>'Parcijalni_cjeloviti ispit'!B178</f>
        <v xml:space="preserve"> </v>
      </c>
      <c r="C177" s="259">
        <f>'Parcijalni_cjeloviti ispit'!C178</f>
        <v>0</v>
      </c>
      <c r="D177" s="100" t="str">
        <f>'Parcijalni_cjeloviti ispit'!D178</f>
        <v>B</v>
      </c>
      <c r="E177" s="101">
        <f>'Parcijalni_cjeloviti ispit'!E178</f>
        <v>0</v>
      </c>
      <c r="F177" s="257" t="str">
        <f>'Parcijalni_cjeloviti ispit'!F178</f>
        <v>NE</v>
      </c>
      <c r="G177" s="101">
        <f>'Parcijalni_cjeloviti ispit'!G178</f>
        <v>0</v>
      </c>
      <c r="H177" s="257" t="str">
        <f>'Parcijalni_cjeloviti ispit'!H178</f>
        <v>NE</v>
      </c>
      <c r="I177" s="101">
        <f>'Parcijalni_cjeloviti ispit'!I178</f>
        <v>0</v>
      </c>
      <c r="J177" s="257" t="str">
        <f>'Parcijalni_cjeloviti ispit'!J178</f>
        <v>NE</v>
      </c>
      <c r="K177" s="101">
        <f>'Parcijalni_cjeloviti ispit'!K178</f>
        <v>0</v>
      </c>
      <c r="L177" s="257" t="str">
        <f>'Parcijalni_cjeloviti ispit'!L178</f>
        <v>NE</v>
      </c>
      <c r="M177" s="101">
        <f>'Parcijalni_cjeloviti ispit'!M178</f>
        <v>0</v>
      </c>
      <c r="N177" s="257" t="str">
        <f>'Parcijalni_cjeloviti ispit'!N178</f>
        <v>NE</v>
      </c>
      <c r="O177" s="101">
        <f>'Parcijalni_cjeloviti ispit'!O178</f>
        <v>0</v>
      </c>
      <c r="P177" s="257" t="str">
        <f>'Parcijalni_cjeloviti ispit'!P178</f>
        <v>NE</v>
      </c>
      <c r="Q177" s="101">
        <f>'Parcijalni_cjeloviti ispit'!Q178</f>
        <v>0</v>
      </c>
      <c r="R177" s="257" t="str">
        <f>'Parcijalni_cjeloviti ispit'!R178</f>
        <v>NE</v>
      </c>
      <c r="S177" s="235">
        <f>'Parcijalni_cjeloviti ispit'!S178</f>
        <v>0</v>
      </c>
      <c r="T177" s="235" t="str">
        <f>'Parcijalni_cjeloviti ispit'!T178</f>
        <v>NE</v>
      </c>
    </row>
    <row r="178" spans="1:20" ht="15.75" thickBot="1" x14ac:dyDescent="0.3">
      <c r="A178" s="260">
        <f>'Parcijalni_cjeloviti ispit'!A179</f>
        <v>0</v>
      </c>
      <c r="B178" s="291">
        <f>'Parcijalni_cjeloviti ispit'!B179</f>
        <v>0</v>
      </c>
      <c r="C178" s="260">
        <f>'Parcijalni_cjeloviti ispit'!C179</f>
        <v>0</v>
      </c>
      <c r="D178" s="102" t="str">
        <f>'Parcijalni_cjeloviti ispit'!D179</f>
        <v>P</v>
      </c>
      <c r="E178" s="103" t="str">
        <f>'Parcijalni_cjeloviti ispit'!E179</f>
        <v/>
      </c>
      <c r="F178" s="258">
        <f>'Parcijalni_cjeloviti ispit'!F179</f>
        <v>0</v>
      </c>
      <c r="G178" s="104" t="str">
        <f>'Parcijalni_cjeloviti ispit'!G179</f>
        <v/>
      </c>
      <c r="H178" s="258">
        <f>'Parcijalni_cjeloviti ispit'!H179</f>
        <v>0</v>
      </c>
      <c r="I178" s="104" t="str">
        <f>'Parcijalni_cjeloviti ispit'!I179</f>
        <v/>
      </c>
      <c r="J178" s="258">
        <f>'Parcijalni_cjeloviti ispit'!J179</f>
        <v>0</v>
      </c>
      <c r="K178" s="104" t="str">
        <f>'Parcijalni_cjeloviti ispit'!K179</f>
        <v/>
      </c>
      <c r="L178" s="258">
        <f>'Parcijalni_cjeloviti ispit'!L179</f>
        <v>0</v>
      </c>
      <c r="M178" s="104" t="str">
        <f>'Parcijalni_cjeloviti ispit'!M179</f>
        <v/>
      </c>
      <c r="N178" s="258">
        <f>'Parcijalni_cjeloviti ispit'!N179</f>
        <v>0</v>
      </c>
      <c r="O178" s="104" t="str">
        <f>'Parcijalni_cjeloviti ispit'!O179</f>
        <v/>
      </c>
      <c r="P178" s="258">
        <f>'Parcijalni_cjeloviti ispit'!P179</f>
        <v>0</v>
      </c>
      <c r="Q178" s="104" t="str">
        <f>'Parcijalni_cjeloviti ispit'!Q179</f>
        <v/>
      </c>
      <c r="R178" s="258">
        <f>'Parcijalni_cjeloviti ispit'!R179</f>
        <v>0</v>
      </c>
      <c r="S178" s="236">
        <f>'Parcijalni_cjeloviti ispit'!S179</f>
        <v>0</v>
      </c>
      <c r="T178" s="236">
        <f>'Parcijalni_cjeloviti ispit'!T179</f>
        <v>0</v>
      </c>
    </row>
    <row r="179" spans="1:20" x14ac:dyDescent="0.25">
      <c r="A179" s="259">
        <f>'Parcijalni_cjeloviti ispit'!A180</f>
        <v>87</v>
      </c>
      <c r="B179" s="290" t="str">
        <f>'Parcijalni_cjeloviti ispit'!B180</f>
        <v xml:space="preserve"> </v>
      </c>
      <c r="C179" s="259">
        <f>'Parcijalni_cjeloviti ispit'!C180</f>
        <v>0</v>
      </c>
      <c r="D179" s="100" t="str">
        <f>'Parcijalni_cjeloviti ispit'!D180</f>
        <v>B</v>
      </c>
      <c r="E179" s="101">
        <f>'Parcijalni_cjeloviti ispit'!E180</f>
        <v>0</v>
      </c>
      <c r="F179" s="257" t="str">
        <f>'Parcijalni_cjeloviti ispit'!F180</f>
        <v>NE</v>
      </c>
      <c r="G179" s="101">
        <f>'Parcijalni_cjeloviti ispit'!G180</f>
        <v>0</v>
      </c>
      <c r="H179" s="257" t="str">
        <f>'Parcijalni_cjeloviti ispit'!H180</f>
        <v>NE</v>
      </c>
      <c r="I179" s="101">
        <f>'Parcijalni_cjeloviti ispit'!I180</f>
        <v>0</v>
      </c>
      <c r="J179" s="257" t="str">
        <f>'Parcijalni_cjeloviti ispit'!J180</f>
        <v>NE</v>
      </c>
      <c r="K179" s="101">
        <f>'Parcijalni_cjeloviti ispit'!K180</f>
        <v>0</v>
      </c>
      <c r="L179" s="257" t="str">
        <f>'Parcijalni_cjeloviti ispit'!L180</f>
        <v>NE</v>
      </c>
      <c r="M179" s="101">
        <f>'Parcijalni_cjeloviti ispit'!M180</f>
        <v>0</v>
      </c>
      <c r="N179" s="257" t="str">
        <f>'Parcijalni_cjeloviti ispit'!N180</f>
        <v>NE</v>
      </c>
      <c r="O179" s="101">
        <f>'Parcijalni_cjeloviti ispit'!O180</f>
        <v>0</v>
      </c>
      <c r="P179" s="257" t="str">
        <f>'Parcijalni_cjeloviti ispit'!P180</f>
        <v>NE</v>
      </c>
      <c r="Q179" s="101">
        <f>'Parcijalni_cjeloviti ispit'!Q180</f>
        <v>0</v>
      </c>
      <c r="R179" s="257" t="str">
        <f>'Parcijalni_cjeloviti ispit'!R180</f>
        <v>NE</v>
      </c>
      <c r="S179" s="235">
        <f>'Parcijalni_cjeloviti ispit'!S180</f>
        <v>0</v>
      </c>
      <c r="T179" s="235" t="str">
        <f>'Parcijalni_cjeloviti ispit'!T180</f>
        <v>NE</v>
      </c>
    </row>
    <row r="180" spans="1:20" ht="15.75" thickBot="1" x14ac:dyDescent="0.3">
      <c r="A180" s="260">
        <f>'Parcijalni_cjeloviti ispit'!A181</f>
        <v>0</v>
      </c>
      <c r="B180" s="291">
        <f>'Parcijalni_cjeloviti ispit'!B181</f>
        <v>0</v>
      </c>
      <c r="C180" s="260">
        <f>'Parcijalni_cjeloviti ispit'!C181</f>
        <v>0</v>
      </c>
      <c r="D180" s="102" t="str">
        <f>'Parcijalni_cjeloviti ispit'!D181</f>
        <v>P</v>
      </c>
      <c r="E180" s="103" t="str">
        <f>'Parcijalni_cjeloviti ispit'!E181</f>
        <v/>
      </c>
      <c r="F180" s="258">
        <f>'Parcijalni_cjeloviti ispit'!F181</f>
        <v>0</v>
      </c>
      <c r="G180" s="104" t="str">
        <f>'Parcijalni_cjeloviti ispit'!G181</f>
        <v/>
      </c>
      <c r="H180" s="258">
        <f>'Parcijalni_cjeloviti ispit'!H181</f>
        <v>0</v>
      </c>
      <c r="I180" s="104" t="str">
        <f>'Parcijalni_cjeloviti ispit'!I181</f>
        <v/>
      </c>
      <c r="J180" s="258">
        <f>'Parcijalni_cjeloviti ispit'!J181</f>
        <v>0</v>
      </c>
      <c r="K180" s="104" t="str">
        <f>'Parcijalni_cjeloviti ispit'!K181</f>
        <v/>
      </c>
      <c r="L180" s="258">
        <f>'Parcijalni_cjeloviti ispit'!L181</f>
        <v>0</v>
      </c>
      <c r="M180" s="104" t="str">
        <f>'Parcijalni_cjeloviti ispit'!M181</f>
        <v/>
      </c>
      <c r="N180" s="258">
        <f>'Parcijalni_cjeloviti ispit'!N181</f>
        <v>0</v>
      </c>
      <c r="O180" s="104" t="str">
        <f>'Parcijalni_cjeloviti ispit'!O181</f>
        <v/>
      </c>
      <c r="P180" s="258">
        <f>'Parcijalni_cjeloviti ispit'!P181</f>
        <v>0</v>
      </c>
      <c r="Q180" s="104" t="str">
        <f>'Parcijalni_cjeloviti ispit'!Q181</f>
        <v/>
      </c>
      <c r="R180" s="258">
        <f>'Parcijalni_cjeloviti ispit'!R181</f>
        <v>0</v>
      </c>
      <c r="S180" s="236">
        <f>'Parcijalni_cjeloviti ispit'!S181</f>
        <v>0</v>
      </c>
      <c r="T180" s="236">
        <f>'Parcijalni_cjeloviti ispit'!T181</f>
        <v>0</v>
      </c>
    </row>
    <row r="181" spans="1:20" x14ac:dyDescent="0.25">
      <c r="A181" s="259">
        <f>'Parcijalni_cjeloviti ispit'!A182</f>
        <v>88</v>
      </c>
      <c r="B181" s="290" t="str">
        <f>'Parcijalni_cjeloviti ispit'!B182</f>
        <v xml:space="preserve"> </v>
      </c>
      <c r="C181" s="259">
        <f>'Parcijalni_cjeloviti ispit'!C182</f>
        <v>0</v>
      </c>
      <c r="D181" s="100" t="str">
        <f>'Parcijalni_cjeloviti ispit'!D182</f>
        <v>B</v>
      </c>
      <c r="E181" s="101">
        <f>'Parcijalni_cjeloviti ispit'!E182</f>
        <v>0</v>
      </c>
      <c r="F181" s="257" t="str">
        <f>'Parcijalni_cjeloviti ispit'!F182</f>
        <v>NE</v>
      </c>
      <c r="G181" s="101">
        <f>'Parcijalni_cjeloviti ispit'!G182</f>
        <v>0</v>
      </c>
      <c r="H181" s="257" t="str">
        <f>'Parcijalni_cjeloviti ispit'!H182</f>
        <v>NE</v>
      </c>
      <c r="I181" s="101">
        <f>'Parcijalni_cjeloviti ispit'!I182</f>
        <v>0</v>
      </c>
      <c r="J181" s="257" t="str">
        <f>'Parcijalni_cjeloviti ispit'!J182</f>
        <v>NE</v>
      </c>
      <c r="K181" s="101">
        <f>'Parcijalni_cjeloviti ispit'!K182</f>
        <v>0</v>
      </c>
      <c r="L181" s="257" t="str">
        <f>'Parcijalni_cjeloviti ispit'!L182</f>
        <v>NE</v>
      </c>
      <c r="M181" s="101">
        <f>'Parcijalni_cjeloviti ispit'!M182</f>
        <v>0</v>
      </c>
      <c r="N181" s="257" t="str">
        <f>'Parcijalni_cjeloviti ispit'!N182</f>
        <v>NE</v>
      </c>
      <c r="O181" s="101">
        <f>'Parcijalni_cjeloviti ispit'!O182</f>
        <v>0</v>
      </c>
      <c r="P181" s="257" t="str">
        <f>'Parcijalni_cjeloviti ispit'!P182</f>
        <v>NE</v>
      </c>
      <c r="Q181" s="101">
        <f>'Parcijalni_cjeloviti ispit'!Q182</f>
        <v>0</v>
      </c>
      <c r="R181" s="257" t="str">
        <f>'Parcijalni_cjeloviti ispit'!R182</f>
        <v>NE</v>
      </c>
      <c r="S181" s="235">
        <f>'Parcijalni_cjeloviti ispit'!S182</f>
        <v>0</v>
      </c>
      <c r="T181" s="235" t="str">
        <f>'Parcijalni_cjeloviti ispit'!T182</f>
        <v>NE</v>
      </c>
    </row>
    <row r="182" spans="1:20" ht="15.75" thickBot="1" x14ac:dyDescent="0.3">
      <c r="A182" s="260">
        <f>'Parcijalni_cjeloviti ispit'!A183</f>
        <v>0</v>
      </c>
      <c r="B182" s="291">
        <f>'Parcijalni_cjeloviti ispit'!B183</f>
        <v>0</v>
      </c>
      <c r="C182" s="260">
        <f>'Parcijalni_cjeloviti ispit'!C183</f>
        <v>0</v>
      </c>
      <c r="D182" s="102" t="str">
        <f>'Parcijalni_cjeloviti ispit'!D183</f>
        <v>P</v>
      </c>
      <c r="E182" s="103" t="str">
        <f>'Parcijalni_cjeloviti ispit'!E183</f>
        <v/>
      </c>
      <c r="F182" s="258">
        <f>'Parcijalni_cjeloviti ispit'!F183</f>
        <v>0</v>
      </c>
      <c r="G182" s="104" t="str">
        <f>'Parcijalni_cjeloviti ispit'!G183</f>
        <v/>
      </c>
      <c r="H182" s="258">
        <f>'Parcijalni_cjeloviti ispit'!H183</f>
        <v>0</v>
      </c>
      <c r="I182" s="104" t="str">
        <f>'Parcijalni_cjeloviti ispit'!I183</f>
        <v/>
      </c>
      <c r="J182" s="258">
        <f>'Parcijalni_cjeloviti ispit'!J183</f>
        <v>0</v>
      </c>
      <c r="K182" s="104" t="str">
        <f>'Parcijalni_cjeloviti ispit'!K183</f>
        <v/>
      </c>
      <c r="L182" s="258">
        <f>'Parcijalni_cjeloviti ispit'!L183</f>
        <v>0</v>
      </c>
      <c r="M182" s="104" t="str">
        <f>'Parcijalni_cjeloviti ispit'!M183</f>
        <v/>
      </c>
      <c r="N182" s="258">
        <f>'Parcijalni_cjeloviti ispit'!N183</f>
        <v>0</v>
      </c>
      <c r="O182" s="104" t="str">
        <f>'Parcijalni_cjeloviti ispit'!O183</f>
        <v/>
      </c>
      <c r="P182" s="258">
        <f>'Parcijalni_cjeloviti ispit'!P183</f>
        <v>0</v>
      </c>
      <c r="Q182" s="104" t="str">
        <f>'Parcijalni_cjeloviti ispit'!Q183</f>
        <v/>
      </c>
      <c r="R182" s="258">
        <f>'Parcijalni_cjeloviti ispit'!R183</f>
        <v>0</v>
      </c>
      <c r="S182" s="236">
        <f>'Parcijalni_cjeloviti ispit'!S183</f>
        <v>0</v>
      </c>
      <c r="T182" s="236">
        <f>'Parcijalni_cjeloviti ispit'!T183</f>
        <v>0</v>
      </c>
    </row>
    <row r="183" spans="1:20" x14ac:dyDescent="0.25">
      <c r="A183" s="259">
        <f>'Parcijalni_cjeloviti ispit'!A184</f>
        <v>89</v>
      </c>
      <c r="B183" s="290" t="str">
        <f>'Parcijalni_cjeloviti ispit'!B184</f>
        <v xml:space="preserve"> </v>
      </c>
      <c r="C183" s="259">
        <f>'Parcijalni_cjeloviti ispit'!C184</f>
        <v>0</v>
      </c>
      <c r="D183" s="100" t="str">
        <f>'Parcijalni_cjeloviti ispit'!D184</f>
        <v>B</v>
      </c>
      <c r="E183" s="101">
        <f>'Parcijalni_cjeloviti ispit'!E184</f>
        <v>0</v>
      </c>
      <c r="F183" s="257" t="str">
        <f>'Parcijalni_cjeloviti ispit'!F184</f>
        <v>NE</v>
      </c>
      <c r="G183" s="101">
        <f>'Parcijalni_cjeloviti ispit'!G184</f>
        <v>0</v>
      </c>
      <c r="H183" s="257" t="str">
        <f>'Parcijalni_cjeloviti ispit'!H184</f>
        <v>NE</v>
      </c>
      <c r="I183" s="101">
        <f>'Parcijalni_cjeloviti ispit'!I184</f>
        <v>0</v>
      </c>
      <c r="J183" s="257" t="str">
        <f>'Parcijalni_cjeloviti ispit'!J184</f>
        <v>NE</v>
      </c>
      <c r="K183" s="101">
        <f>'Parcijalni_cjeloviti ispit'!K184</f>
        <v>0</v>
      </c>
      <c r="L183" s="257" t="str">
        <f>'Parcijalni_cjeloviti ispit'!L184</f>
        <v>NE</v>
      </c>
      <c r="M183" s="101">
        <f>'Parcijalni_cjeloviti ispit'!M184</f>
        <v>0</v>
      </c>
      <c r="N183" s="257" t="str">
        <f>'Parcijalni_cjeloviti ispit'!N184</f>
        <v>NE</v>
      </c>
      <c r="O183" s="101">
        <f>'Parcijalni_cjeloviti ispit'!O184</f>
        <v>0</v>
      </c>
      <c r="P183" s="257" t="str">
        <f>'Parcijalni_cjeloviti ispit'!P184</f>
        <v>NE</v>
      </c>
      <c r="Q183" s="101">
        <f>'Parcijalni_cjeloviti ispit'!Q184</f>
        <v>0</v>
      </c>
      <c r="R183" s="257" t="str">
        <f>'Parcijalni_cjeloviti ispit'!R184</f>
        <v>NE</v>
      </c>
      <c r="S183" s="235">
        <f>'Parcijalni_cjeloviti ispit'!S184</f>
        <v>0</v>
      </c>
      <c r="T183" s="235" t="str">
        <f>'Parcijalni_cjeloviti ispit'!T184</f>
        <v>NE</v>
      </c>
    </row>
    <row r="184" spans="1:20" ht="15.75" thickBot="1" x14ac:dyDescent="0.3">
      <c r="A184" s="260">
        <f>'Parcijalni_cjeloviti ispit'!A185</f>
        <v>0</v>
      </c>
      <c r="B184" s="291">
        <f>'Parcijalni_cjeloviti ispit'!B185</f>
        <v>0</v>
      </c>
      <c r="C184" s="260">
        <f>'Parcijalni_cjeloviti ispit'!C185</f>
        <v>0</v>
      </c>
      <c r="D184" s="102" t="str">
        <f>'Parcijalni_cjeloviti ispit'!D185</f>
        <v>P</v>
      </c>
      <c r="E184" s="103" t="str">
        <f>'Parcijalni_cjeloviti ispit'!E185</f>
        <v/>
      </c>
      <c r="F184" s="258">
        <f>'Parcijalni_cjeloviti ispit'!F185</f>
        <v>0</v>
      </c>
      <c r="G184" s="104" t="str">
        <f>'Parcijalni_cjeloviti ispit'!G185</f>
        <v/>
      </c>
      <c r="H184" s="258">
        <f>'Parcijalni_cjeloviti ispit'!H185</f>
        <v>0</v>
      </c>
      <c r="I184" s="104" t="str">
        <f>'Parcijalni_cjeloviti ispit'!I185</f>
        <v/>
      </c>
      <c r="J184" s="258">
        <f>'Parcijalni_cjeloviti ispit'!J185</f>
        <v>0</v>
      </c>
      <c r="K184" s="104" t="str">
        <f>'Parcijalni_cjeloviti ispit'!K185</f>
        <v/>
      </c>
      <c r="L184" s="258">
        <f>'Parcijalni_cjeloviti ispit'!L185</f>
        <v>0</v>
      </c>
      <c r="M184" s="104" t="str">
        <f>'Parcijalni_cjeloviti ispit'!M185</f>
        <v/>
      </c>
      <c r="N184" s="258">
        <f>'Parcijalni_cjeloviti ispit'!N185</f>
        <v>0</v>
      </c>
      <c r="O184" s="104" t="str">
        <f>'Parcijalni_cjeloviti ispit'!O185</f>
        <v/>
      </c>
      <c r="P184" s="258">
        <f>'Parcijalni_cjeloviti ispit'!P185</f>
        <v>0</v>
      </c>
      <c r="Q184" s="104" t="str">
        <f>'Parcijalni_cjeloviti ispit'!Q185</f>
        <v/>
      </c>
      <c r="R184" s="258">
        <f>'Parcijalni_cjeloviti ispit'!R185</f>
        <v>0</v>
      </c>
      <c r="S184" s="236">
        <f>'Parcijalni_cjeloviti ispit'!S185</f>
        <v>0</v>
      </c>
      <c r="T184" s="236">
        <f>'Parcijalni_cjeloviti ispit'!T185</f>
        <v>0</v>
      </c>
    </row>
    <row r="185" spans="1:20" x14ac:dyDescent="0.25">
      <c r="A185" s="259">
        <f>'Parcijalni_cjeloviti ispit'!A186</f>
        <v>90</v>
      </c>
      <c r="B185" s="290" t="str">
        <f>'Parcijalni_cjeloviti ispit'!B186</f>
        <v xml:space="preserve"> </v>
      </c>
      <c r="C185" s="259">
        <f>'Parcijalni_cjeloviti ispit'!C186</f>
        <v>0</v>
      </c>
      <c r="D185" s="100" t="str">
        <f>'Parcijalni_cjeloviti ispit'!D186</f>
        <v>B</v>
      </c>
      <c r="E185" s="101">
        <f>'Parcijalni_cjeloviti ispit'!E186</f>
        <v>0</v>
      </c>
      <c r="F185" s="257" t="str">
        <f>'Parcijalni_cjeloviti ispit'!F186</f>
        <v>NE</v>
      </c>
      <c r="G185" s="101">
        <f>'Parcijalni_cjeloviti ispit'!G186</f>
        <v>0</v>
      </c>
      <c r="H185" s="257" t="str">
        <f>'Parcijalni_cjeloviti ispit'!H186</f>
        <v>NE</v>
      </c>
      <c r="I185" s="101">
        <f>'Parcijalni_cjeloviti ispit'!I186</f>
        <v>0</v>
      </c>
      <c r="J185" s="257" t="str">
        <f>'Parcijalni_cjeloviti ispit'!J186</f>
        <v>NE</v>
      </c>
      <c r="K185" s="101">
        <f>'Parcijalni_cjeloviti ispit'!K186</f>
        <v>0</v>
      </c>
      <c r="L185" s="257" t="str">
        <f>'Parcijalni_cjeloviti ispit'!L186</f>
        <v>NE</v>
      </c>
      <c r="M185" s="101">
        <f>'Parcijalni_cjeloviti ispit'!M186</f>
        <v>0</v>
      </c>
      <c r="N185" s="257" t="str">
        <f>'Parcijalni_cjeloviti ispit'!N186</f>
        <v>NE</v>
      </c>
      <c r="O185" s="101">
        <f>'Parcijalni_cjeloviti ispit'!O186</f>
        <v>0</v>
      </c>
      <c r="P185" s="257" t="str">
        <f>'Parcijalni_cjeloviti ispit'!P186</f>
        <v>NE</v>
      </c>
      <c r="Q185" s="101">
        <f>'Parcijalni_cjeloviti ispit'!Q186</f>
        <v>0</v>
      </c>
      <c r="R185" s="257" t="str">
        <f>'Parcijalni_cjeloviti ispit'!R186</f>
        <v>NE</v>
      </c>
      <c r="S185" s="235">
        <f>'Parcijalni_cjeloviti ispit'!S186</f>
        <v>0</v>
      </c>
      <c r="T185" s="235" t="str">
        <f>'Parcijalni_cjeloviti ispit'!T186</f>
        <v>NE</v>
      </c>
    </row>
    <row r="186" spans="1:20" ht="15.75" thickBot="1" x14ac:dyDescent="0.3">
      <c r="A186" s="260">
        <f>'Parcijalni_cjeloviti ispit'!A187</f>
        <v>0</v>
      </c>
      <c r="B186" s="291">
        <f>'Parcijalni_cjeloviti ispit'!B187</f>
        <v>0</v>
      </c>
      <c r="C186" s="260">
        <f>'Parcijalni_cjeloviti ispit'!C187</f>
        <v>0</v>
      </c>
      <c r="D186" s="102" t="str">
        <f>'Parcijalni_cjeloviti ispit'!D187</f>
        <v>P</v>
      </c>
      <c r="E186" s="103" t="str">
        <f>'Parcijalni_cjeloviti ispit'!E187</f>
        <v/>
      </c>
      <c r="F186" s="258">
        <f>'Parcijalni_cjeloviti ispit'!F187</f>
        <v>0</v>
      </c>
      <c r="G186" s="104" t="str">
        <f>'Parcijalni_cjeloviti ispit'!G187</f>
        <v/>
      </c>
      <c r="H186" s="258">
        <f>'Parcijalni_cjeloviti ispit'!H187</f>
        <v>0</v>
      </c>
      <c r="I186" s="104" t="str">
        <f>'Parcijalni_cjeloviti ispit'!I187</f>
        <v/>
      </c>
      <c r="J186" s="258">
        <f>'Parcijalni_cjeloviti ispit'!J187</f>
        <v>0</v>
      </c>
      <c r="K186" s="104" t="str">
        <f>'Parcijalni_cjeloviti ispit'!K187</f>
        <v/>
      </c>
      <c r="L186" s="258">
        <f>'Parcijalni_cjeloviti ispit'!L187</f>
        <v>0</v>
      </c>
      <c r="M186" s="104" t="str">
        <f>'Parcijalni_cjeloviti ispit'!M187</f>
        <v/>
      </c>
      <c r="N186" s="258">
        <f>'Parcijalni_cjeloviti ispit'!N187</f>
        <v>0</v>
      </c>
      <c r="O186" s="104" t="str">
        <f>'Parcijalni_cjeloviti ispit'!O187</f>
        <v/>
      </c>
      <c r="P186" s="258">
        <f>'Parcijalni_cjeloviti ispit'!P187</f>
        <v>0</v>
      </c>
      <c r="Q186" s="104" t="str">
        <f>'Parcijalni_cjeloviti ispit'!Q187</f>
        <v/>
      </c>
      <c r="R186" s="258">
        <f>'Parcijalni_cjeloviti ispit'!R187</f>
        <v>0</v>
      </c>
      <c r="S186" s="236">
        <f>'Parcijalni_cjeloviti ispit'!S187</f>
        <v>0</v>
      </c>
      <c r="T186" s="236">
        <f>'Parcijalni_cjeloviti ispit'!T187</f>
        <v>0</v>
      </c>
    </row>
    <row r="187" spans="1:20" x14ac:dyDescent="0.25">
      <c r="A187" s="259">
        <f>'Parcijalni_cjeloviti ispit'!A188</f>
        <v>91</v>
      </c>
      <c r="B187" s="290" t="str">
        <f>'Parcijalni_cjeloviti ispit'!B188</f>
        <v xml:space="preserve"> </v>
      </c>
      <c r="C187" s="259">
        <f>'Parcijalni_cjeloviti ispit'!C188</f>
        <v>0</v>
      </c>
      <c r="D187" s="100" t="str">
        <f>'Parcijalni_cjeloviti ispit'!D188</f>
        <v>B</v>
      </c>
      <c r="E187" s="101">
        <f>'Parcijalni_cjeloviti ispit'!E188</f>
        <v>0</v>
      </c>
      <c r="F187" s="257" t="str">
        <f>'Parcijalni_cjeloviti ispit'!F188</f>
        <v>NE</v>
      </c>
      <c r="G187" s="101">
        <f>'Parcijalni_cjeloviti ispit'!G188</f>
        <v>0</v>
      </c>
      <c r="H187" s="257" t="str">
        <f>'Parcijalni_cjeloviti ispit'!H188</f>
        <v>NE</v>
      </c>
      <c r="I187" s="101">
        <f>'Parcijalni_cjeloviti ispit'!I188</f>
        <v>0</v>
      </c>
      <c r="J187" s="257" t="str">
        <f>'Parcijalni_cjeloviti ispit'!J188</f>
        <v>NE</v>
      </c>
      <c r="K187" s="101">
        <f>'Parcijalni_cjeloviti ispit'!K188</f>
        <v>0</v>
      </c>
      <c r="L187" s="257" t="str">
        <f>'Parcijalni_cjeloviti ispit'!L188</f>
        <v>NE</v>
      </c>
      <c r="M187" s="101">
        <f>'Parcijalni_cjeloviti ispit'!M188</f>
        <v>0</v>
      </c>
      <c r="N187" s="257" t="str">
        <f>'Parcijalni_cjeloviti ispit'!N188</f>
        <v>NE</v>
      </c>
      <c r="O187" s="101">
        <f>'Parcijalni_cjeloviti ispit'!O188</f>
        <v>0</v>
      </c>
      <c r="P187" s="257" t="str">
        <f>'Parcijalni_cjeloviti ispit'!P188</f>
        <v>NE</v>
      </c>
      <c r="Q187" s="101">
        <f>'Parcijalni_cjeloviti ispit'!Q188</f>
        <v>0</v>
      </c>
      <c r="R187" s="257" t="str">
        <f>'Parcijalni_cjeloviti ispit'!R188</f>
        <v>NE</v>
      </c>
      <c r="S187" s="235">
        <f>'Parcijalni_cjeloviti ispit'!S188</f>
        <v>0</v>
      </c>
      <c r="T187" s="235" t="str">
        <f>'Parcijalni_cjeloviti ispit'!T188</f>
        <v>NE</v>
      </c>
    </row>
    <row r="188" spans="1:20" ht="15.75" thickBot="1" x14ac:dyDescent="0.3">
      <c r="A188" s="260">
        <f>'Parcijalni_cjeloviti ispit'!A189</f>
        <v>0</v>
      </c>
      <c r="B188" s="291">
        <f>'Parcijalni_cjeloviti ispit'!B189</f>
        <v>0</v>
      </c>
      <c r="C188" s="260">
        <f>'Parcijalni_cjeloviti ispit'!C189</f>
        <v>0</v>
      </c>
      <c r="D188" s="102" t="str">
        <f>'Parcijalni_cjeloviti ispit'!D189</f>
        <v>P</v>
      </c>
      <c r="E188" s="103" t="str">
        <f>'Parcijalni_cjeloviti ispit'!E189</f>
        <v/>
      </c>
      <c r="F188" s="258">
        <f>'Parcijalni_cjeloviti ispit'!F189</f>
        <v>0</v>
      </c>
      <c r="G188" s="104" t="str">
        <f>'Parcijalni_cjeloviti ispit'!G189</f>
        <v/>
      </c>
      <c r="H188" s="258">
        <f>'Parcijalni_cjeloviti ispit'!H189</f>
        <v>0</v>
      </c>
      <c r="I188" s="104" t="str">
        <f>'Parcijalni_cjeloviti ispit'!I189</f>
        <v/>
      </c>
      <c r="J188" s="258">
        <f>'Parcijalni_cjeloviti ispit'!J189</f>
        <v>0</v>
      </c>
      <c r="K188" s="104" t="str">
        <f>'Parcijalni_cjeloviti ispit'!K189</f>
        <v/>
      </c>
      <c r="L188" s="258">
        <f>'Parcijalni_cjeloviti ispit'!L189</f>
        <v>0</v>
      </c>
      <c r="M188" s="104" t="str">
        <f>'Parcijalni_cjeloviti ispit'!M189</f>
        <v/>
      </c>
      <c r="N188" s="258">
        <f>'Parcijalni_cjeloviti ispit'!N189</f>
        <v>0</v>
      </c>
      <c r="O188" s="104" t="str">
        <f>'Parcijalni_cjeloviti ispit'!O189</f>
        <v/>
      </c>
      <c r="P188" s="258">
        <f>'Parcijalni_cjeloviti ispit'!P189</f>
        <v>0</v>
      </c>
      <c r="Q188" s="104" t="str">
        <f>'Parcijalni_cjeloviti ispit'!Q189</f>
        <v/>
      </c>
      <c r="R188" s="258">
        <f>'Parcijalni_cjeloviti ispit'!R189</f>
        <v>0</v>
      </c>
      <c r="S188" s="236">
        <f>'Parcijalni_cjeloviti ispit'!S189</f>
        <v>0</v>
      </c>
      <c r="T188" s="236">
        <f>'Parcijalni_cjeloviti ispit'!T189</f>
        <v>0</v>
      </c>
    </row>
    <row r="189" spans="1:20" x14ac:dyDescent="0.25">
      <c r="A189" s="259">
        <f>'Parcijalni_cjeloviti ispit'!A190</f>
        <v>92</v>
      </c>
      <c r="B189" s="290" t="str">
        <f>'Parcijalni_cjeloviti ispit'!B190</f>
        <v xml:space="preserve"> </v>
      </c>
      <c r="C189" s="259">
        <f>'Parcijalni_cjeloviti ispit'!C190</f>
        <v>0</v>
      </c>
      <c r="D189" s="100" t="str">
        <f>'Parcijalni_cjeloviti ispit'!D190</f>
        <v>B</v>
      </c>
      <c r="E189" s="101">
        <f>'Parcijalni_cjeloviti ispit'!E190</f>
        <v>0</v>
      </c>
      <c r="F189" s="257" t="str">
        <f>'Parcijalni_cjeloviti ispit'!F190</f>
        <v>NE</v>
      </c>
      <c r="G189" s="101">
        <f>'Parcijalni_cjeloviti ispit'!G190</f>
        <v>0</v>
      </c>
      <c r="H189" s="257" t="str">
        <f>'Parcijalni_cjeloviti ispit'!H190</f>
        <v>NE</v>
      </c>
      <c r="I189" s="101">
        <f>'Parcijalni_cjeloviti ispit'!I190</f>
        <v>0</v>
      </c>
      <c r="J189" s="257" t="str">
        <f>'Parcijalni_cjeloviti ispit'!J190</f>
        <v>NE</v>
      </c>
      <c r="K189" s="101">
        <f>'Parcijalni_cjeloviti ispit'!K190</f>
        <v>0</v>
      </c>
      <c r="L189" s="257" t="str">
        <f>'Parcijalni_cjeloviti ispit'!L190</f>
        <v>NE</v>
      </c>
      <c r="M189" s="101">
        <f>'Parcijalni_cjeloviti ispit'!M190</f>
        <v>0</v>
      </c>
      <c r="N189" s="257" t="str">
        <f>'Parcijalni_cjeloviti ispit'!N190</f>
        <v>NE</v>
      </c>
      <c r="O189" s="101">
        <f>'Parcijalni_cjeloviti ispit'!O190</f>
        <v>0</v>
      </c>
      <c r="P189" s="257" t="str">
        <f>'Parcijalni_cjeloviti ispit'!P190</f>
        <v>NE</v>
      </c>
      <c r="Q189" s="101">
        <f>'Parcijalni_cjeloviti ispit'!Q190</f>
        <v>0</v>
      </c>
      <c r="R189" s="257" t="str">
        <f>'Parcijalni_cjeloviti ispit'!R190</f>
        <v>NE</v>
      </c>
      <c r="S189" s="235">
        <f>'Parcijalni_cjeloviti ispit'!S190</f>
        <v>0</v>
      </c>
      <c r="T189" s="235" t="str">
        <f>'Parcijalni_cjeloviti ispit'!T190</f>
        <v>NE</v>
      </c>
    </row>
    <row r="190" spans="1:20" ht="15.75" thickBot="1" x14ac:dyDescent="0.3">
      <c r="A190" s="260">
        <f>'Parcijalni_cjeloviti ispit'!A191</f>
        <v>0</v>
      </c>
      <c r="B190" s="291">
        <f>'Parcijalni_cjeloviti ispit'!B191</f>
        <v>0</v>
      </c>
      <c r="C190" s="260">
        <f>'Parcijalni_cjeloviti ispit'!C191</f>
        <v>0</v>
      </c>
      <c r="D190" s="102" t="str">
        <f>'Parcijalni_cjeloviti ispit'!D191</f>
        <v>P</v>
      </c>
      <c r="E190" s="103" t="str">
        <f>'Parcijalni_cjeloviti ispit'!E191</f>
        <v/>
      </c>
      <c r="F190" s="258">
        <f>'Parcijalni_cjeloviti ispit'!F191</f>
        <v>0</v>
      </c>
      <c r="G190" s="104" t="str">
        <f>'Parcijalni_cjeloviti ispit'!G191</f>
        <v/>
      </c>
      <c r="H190" s="258">
        <f>'Parcijalni_cjeloviti ispit'!H191</f>
        <v>0</v>
      </c>
      <c r="I190" s="104" t="str">
        <f>'Parcijalni_cjeloviti ispit'!I191</f>
        <v/>
      </c>
      <c r="J190" s="258">
        <f>'Parcijalni_cjeloviti ispit'!J191</f>
        <v>0</v>
      </c>
      <c r="K190" s="104" t="str">
        <f>'Parcijalni_cjeloviti ispit'!K191</f>
        <v/>
      </c>
      <c r="L190" s="258">
        <f>'Parcijalni_cjeloviti ispit'!L191</f>
        <v>0</v>
      </c>
      <c r="M190" s="104" t="str">
        <f>'Parcijalni_cjeloviti ispit'!M191</f>
        <v/>
      </c>
      <c r="N190" s="258">
        <f>'Parcijalni_cjeloviti ispit'!N191</f>
        <v>0</v>
      </c>
      <c r="O190" s="104" t="str">
        <f>'Parcijalni_cjeloviti ispit'!O191</f>
        <v/>
      </c>
      <c r="P190" s="258">
        <f>'Parcijalni_cjeloviti ispit'!P191</f>
        <v>0</v>
      </c>
      <c r="Q190" s="104" t="str">
        <f>'Parcijalni_cjeloviti ispit'!Q191</f>
        <v/>
      </c>
      <c r="R190" s="258">
        <f>'Parcijalni_cjeloviti ispit'!R191</f>
        <v>0</v>
      </c>
      <c r="S190" s="236">
        <f>'Parcijalni_cjeloviti ispit'!S191</f>
        <v>0</v>
      </c>
      <c r="T190" s="236">
        <f>'Parcijalni_cjeloviti ispit'!T191</f>
        <v>0</v>
      </c>
    </row>
    <row r="191" spans="1:20" x14ac:dyDescent="0.25">
      <c r="A191" s="259">
        <f>'Parcijalni_cjeloviti ispit'!A192</f>
        <v>93</v>
      </c>
      <c r="B191" s="290" t="str">
        <f>'Parcijalni_cjeloviti ispit'!B192</f>
        <v xml:space="preserve"> </v>
      </c>
      <c r="C191" s="259">
        <f>'Parcijalni_cjeloviti ispit'!C192</f>
        <v>0</v>
      </c>
      <c r="D191" s="100" t="str">
        <f>'Parcijalni_cjeloviti ispit'!D192</f>
        <v>B</v>
      </c>
      <c r="E191" s="101">
        <f>'Parcijalni_cjeloviti ispit'!E192</f>
        <v>0</v>
      </c>
      <c r="F191" s="257" t="str">
        <f>'Parcijalni_cjeloviti ispit'!F192</f>
        <v>NE</v>
      </c>
      <c r="G191" s="101">
        <f>'Parcijalni_cjeloviti ispit'!G192</f>
        <v>0</v>
      </c>
      <c r="H191" s="257" t="str">
        <f>'Parcijalni_cjeloviti ispit'!H192</f>
        <v>NE</v>
      </c>
      <c r="I191" s="101">
        <f>'Parcijalni_cjeloviti ispit'!I192</f>
        <v>0</v>
      </c>
      <c r="J191" s="257" t="str">
        <f>'Parcijalni_cjeloviti ispit'!J192</f>
        <v>NE</v>
      </c>
      <c r="K191" s="101">
        <f>'Parcijalni_cjeloviti ispit'!K192</f>
        <v>0</v>
      </c>
      <c r="L191" s="257" t="str">
        <f>'Parcijalni_cjeloviti ispit'!L192</f>
        <v>NE</v>
      </c>
      <c r="M191" s="101">
        <f>'Parcijalni_cjeloviti ispit'!M192</f>
        <v>0</v>
      </c>
      <c r="N191" s="257" t="str">
        <f>'Parcijalni_cjeloviti ispit'!N192</f>
        <v>NE</v>
      </c>
      <c r="O191" s="101">
        <f>'Parcijalni_cjeloviti ispit'!O192</f>
        <v>0</v>
      </c>
      <c r="P191" s="257" t="str">
        <f>'Parcijalni_cjeloviti ispit'!P192</f>
        <v>NE</v>
      </c>
      <c r="Q191" s="101">
        <f>'Parcijalni_cjeloviti ispit'!Q192</f>
        <v>0</v>
      </c>
      <c r="R191" s="257" t="str">
        <f>'Parcijalni_cjeloviti ispit'!R192</f>
        <v>NE</v>
      </c>
      <c r="S191" s="235">
        <f>'Parcijalni_cjeloviti ispit'!S192</f>
        <v>0</v>
      </c>
      <c r="T191" s="235" t="str">
        <f>'Parcijalni_cjeloviti ispit'!T192</f>
        <v>NE</v>
      </c>
    </row>
    <row r="192" spans="1:20" ht="15.75" thickBot="1" x14ac:dyDescent="0.3">
      <c r="A192" s="260">
        <f>'Parcijalni_cjeloviti ispit'!A193</f>
        <v>0</v>
      </c>
      <c r="B192" s="291">
        <f>'Parcijalni_cjeloviti ispit'!B193</f>
        <v>0</v>
      </c>
      <c r="C192" s="260">
        <f>'Parcijalni_cjeloviti ispit'!C193</f>
        <v>0</v>
      </c>
      <c r="D192" s="102" t="str">
        <f>'Parcijalni_cjeloviti ispit'!D193</f>
        <v>P</v>
      </c>
      <c r="E192" s="103" t="str">
        <f>'Parcijalni_cjeloviti ispit'!E193</f>
        <v/>
      </c>
      <c r="F192" s="258">
        <f>'Parcijalni_cjeloviti ispit'!F193</f>
        <v>0</v>
      </c>
      <c r="G192" s="104" t="str">
        <f>'Parcijalni_cjeloviti ispit'!G193</f>
        <v/>
      </c>
      <c r="H192" s="258">
        <f>'Parcijalni_cjeloviti ispit'!H193</f>
        <v>0</v>
      </c>
      <c r="I192" s="104" t="str">
        <f>'Parcijalni_cjeloviti ispit'!I193</f>
        <v/>
      </c>
      <c r="J192" s="258">
        <f>'Parcijalni_cjeloviti ispit'!J193</f>
        <v>0</v>
      </c>
      <c r="K192" s="104" t="str">
        <f>'Parcijalni_cjeloviti ispit'!K193</f>
        <v/>
      </c>
      <c r="L192" s="258">
        <f>'Parcijalni_cjeloviti ispit'!L193</f>
        <v>0</v>
      </c>
      <c r="M192" s="104" t="str">
        <f>'Parcijalni_cjeloviti ispit'!M193</f>
        <v/>
      </c>
      <c r="N192" s="258">
        <f>'Parcijalni_cjeloviti ispit'!N193</f>
        <v>0</v>
      </c>
      <c r="O192" s="104" t="str">
        <f>'Parcijalni_cjeloviti ispit'!O193</f>
        <v/>
      </c>
      <c r="P192" s="258">
        <f>'Parcijalni_cjeloviti ispit'!P193</f>
        <v>0</v>
      </c>
      <c r="Q192" s="104" t="str">
        <f>'Parcijalni_cjeloviti ispit'!Q193</f>
        <v/>
      </c>
      <c r="R192" s="258">
        <f>'Parcijalni_cjeloviti ispit'!R193</f>
        <v>0</v>
      </c>
      <c r="S192" s="236">
        <f>'Parcijalni_cjeloviti ispit'!S193</f>
        <v>0</v>
      </c>
      <c r="T192" s="236">
        <f>'Parcijalni_cjeloviti ispit'!T193</f>
        <v>0</v>
      </c>
    </row>
    <row r="193" spans="1:20" x14ac:dyDescent="0.25">
      <c r="A193" s="259">
        <f>'Parcijalni_cjeloviti ispit'!A194</f>
        <v>94</v>
      </c>
      <c r="B193" s="290" t="str">
        <f>'Parcijalni_cjeloviti ispit'!B194</f>
        <v xml:space="preserve"> </v>
      </c>
      <c r="C193" s="259">
        <f>'Parcijalni_cjeloviti ispit'!C194</f>
        <v>0</v>
      </c>
      <c r="D193" s="100" t="str">
        <f>'Parcijalni_cjeloviti ispit'!D194</f>
        <v>B</v>
      </c>
      <c r="E193" s="101">
        <f>'Parcijalni_cjeloviti ispit'!E194</f>
        <v>0</v>
      </c>
      <c r="F193" s="257" t="str">
        <f>'Parcijalni_cjeloviti ispit'!F194</f>
        <v>NE</v>
      </c>
      <c r="G193" s="101">
        <f>'Parcijalni_cjeloviti ispit'!G194</f>
        <v>0</v>
      </c>
      <c r="H193" s="257" t="str">
        <f>'Parcijalni_cjeloviti ispit'!H194</f>
        <v>NE</v>
      </c>
      <c r="I193" s="101">
        <f>'Parcijalni_cjeloviti ispit'!I194</f>
        <v>0</v>
      </c>
      <c r="J193" s="257" t="str">
        <f>'Parcijalni_cjeloviti ispit'!J194</f>
        <v>NE</v>
      </c>
      <c r="K193" s="101">
        <f>'Parcijalni_cjeloviti ispit'!K194</f>
        <v>0</v>
      </c>
      <c r="L193" s="257" t="str">
        <f>'Parcijalni_cjeloviti ispit'!L194</f>
        <v>NE</v>
      </c>
      <c r="M193" s="101">
        <f>'Parcijalni_cjeloviti ispit'!M194</f>
        <v>0</v>
      </c>
      <c r="N193" s="257" t="str">
        <f>'Parcijalni_cjeloviti ispit'!N194</f>
        <v>NE</v>
      </c>
      <c r="O193" s="101">
        <f>'Parcijalni_cjeloviti ispit'!O194</f>
        <v>0</v>
      </c>
      <c r="P193" s="257" t="str">
        <f>'Parcijalni_cjeloviti ispit'!P194</f>
        <v>NE</v>
      </c>
      <c r="Q193" s="101">
        <f>'Parcijalni_cjeloviti ispit'!Q194</f>
        <v>0</v>
      </c>
      <c r="R193" s="257" t="str">
        <f>'Parcijalni_cjeloviti ispit'!R194</f>
        <v>NE</v>
      </c>
      <c r="S193" s="235">
        <f>'Parcijalni_cjeloviti ispit'!S194</f>
        <v>0</v>
      </c>
      <c r="T193" s="235" t="str">
        <f>'Parcijalni_cjeloviti ispit'!T194</f>
        <v>NE</v>
      </c>
    </row>
    <row r="194" spans="1:20" ht="15.75" thickBot="1" x14ac:dyDescent="0.3">
      <c r="A194" s="260">
        <f>'Parcijalni_cjeloviti ispit'!A195</f>
        <v>0</v>
      </c>
      <c r="B194" s="291">
        <f>'Parcijalni_cjeloviti ispit'!B195</f>
        <v>0</v>
      </c>
      <c r="C194" s="260">
        <f>'Parcijalni_cjeloviti ispit'!C195</f>
        <v>0</v>
      </c>
      <c r="D194" s="102" t="str">
        <f>'Parcijalni_cjeloviti ispit'!D195</f>
        <v>P</v>
      </c>
      <c r="E194" s="103" t="str">
        <f>'Parcijalni_cjeloviti ispit'!E195</f>
        <v/>
      </c>
      <c r="F194" s="258">
        <f>'Parcijalni_cjeloviti ispit'!F195</f>
        <v>0</v>
      </c>
      <c r="G194" s="104" t="str">
        <f>'Parcijalni_cjeloviti ispit'!G195</f>
        <v/>
      </c>
      <c r="H194" s="258">
        <f>'Parcijalni_cjeloviti ispit'!H195</f>
        <v>0</v>
      </c>
      <c r="I194" s="104" t="str">
        <f>'Parcijalni_cjeloviti ispit'!I195</f>
        <v/>
      </c>
      <c r="J194" s="258">
        <f>'Parcijalni_cjeloviti ispit'!J195</f>
        <v>0</v>
      </c>
      <c r="K194" s="104" t="str">
        <f>'Parcijalni_cjeloviti ispit'!K195</f>
        <v/>
      </c>
      <c r="L194" s="258">
        <f>'Parcijalni_cjeloviti ispit'!L195</f>
        <v>0</v>
      </c>
      <c r="M194" s="104" t="str">
        <f>'Parcijalni_cjeloviti ispit'!M195</f>
        <v/>
      </c>
      <c r="N194" s="258">
        <f>'Parcijalni_cjeloviti ispit'!N195</f>
        <v>0</v>
      </c>
      <c r="O194" s="104" t="str">
        <f>'Parcijalni_cjeloviti ispit'!O195</f>
        <v/>
      </c>
      <c r="P194" s="258">
        <f>'Parcijalni_cjeloviti ispit'!P195</f>
        <v>0</v>
      </c>
      <c r="Q194" s="104" t="str">
        <f>'Parcijalni_cjeloviti ispit'!Q195</f>
        <v/>
      </c>
      <c r="R194" s="258">
        <f>'Parcijalni_cjeloviti ispit'!R195</f>
        <v>0</v>
      </c>
      <c r="S194" s="236">
        <f>'Parcijalni_cjeloviti ispit'!S195</f>
        <v>0</v>
      </c>
      <c r="T194" s="236">
        <f>'Parcijalni_cjeloviti ispit'!T195</f>
        <v>0</v>
      </c>
    </row>
    <row r="195" spans="1:20" x14ac:dyDescent="0.25">
      <c r="A195" s="259">
        <f>'Parcijalni_cjeloviti ispit'!A196</f>
        <v>95</v>
      </c>
      <c r="B195" s="290" t="str">
        <f>'Parcijalni_cjeloviti ispit'!B196</f>
        <v xml:space="preserve"> </v>
      </c>
      <c r="C195" s="259">
        <f>'Parcijalni_cjeloviti ispit'!C196</f>
        <v>0</v>
      </c>
      <c r="D195" s="100" t="str">
        <f>'Parcijalni_cjeloviti ispit'!D196</f>
        <v>B</v>
      </c>
      <c r="E195" s="101">
        <f>'Parcijalni_cjeloviti ispit'!E196</f>
        <v>0</v>
      </c>
      <c r="F195" s="257" t="str">
        <f>'Parcijalni_cjeloviti ispit'!F196</f>
        <v>NE</v>
      </c>
      <c r="G195" s="101">
        <f>'Parcijalni_cjeloviti ispit'!G196</f>
        <v>0</v>
      </c>
      <c r="H195" s="257" t="str">
        <f>'Parcijalni_cjeloviti ispit'!H196</f>
        <v>NE</v>
      </c>
      <c r="I195" s="101">
        <f>'Parcijalni_cjeloviti ispit'!I196</f>
        <v>0</v>
      </c>
      <c r="J195" s="257" t="str">
        <f>'Parcijalni_cjeloviti ispit'!J196</f>
        <v>NE</v>
      </c>
      <c r="K195" s="101">
        <f>'Parcijalni_cjeloviti ispit'!K196</f>
        <v>0</v>
      </c>
      <c r="L195" s="257" t="str">
        <f>'Parcijalni_cjeloviti ispit'!L196</f>
        <v>NE</v>
      </c>
      <c r="M195" s="101">
        <f>'Parcijalni_cjeloviti ispit'!M196</f>
        <v>0</v>
      </c>
      <c r="N195" s="257" t="str">
        <f>'Parcijalni_cjeloviti ispit'!N196</f>
        <v>NE</v>
      </c>
      <c r="O195" s="101">
        <f>'Parcijalni_cjeloviti ispit'!O196</f>
        <v>0</v>
      </c>
      <c r="P195" s="257" t="str">
        <f>'Parcijalni_cjeloviti ispit'!P196</f>
        <v>NE</v>
      </c>
      <c r="Q195" s="101">
        <f>'Parcijalni_cjeloviti ispit'!Q196</f>
        <v>0</v>
      </c>
      <c r="R195" s="257" t="str">
        <f>'Parcijalni_cjeloviti ispit'!R196</f>
        <v>NE</v>
      </c>
      <c r="S195" s="235">
        <f>'Parcijalni_cjeloviti ispit'!S196</f>
        <v>0</v>
      </c>
      <c r="T195" s="235" t="str">
        <f>'Parcijalni_cjeloviti ispit'!T196</f>
        <v>NE</v>
      </c>
    </row>
    <row r="196" spans="1:20" ht="15.75" thickBot="1" x14ac:dyDescent="0.3">
      <c r="A196" s="260">
        <f>'Parcijalni_cjeloviti ispit'!A197</f>
        <v>0</v>
      </c>
      <c r="B196" s="291">
        <f>'Parcijalni_cjeloviti ispit'!B197</f>
        <v>0</v>
      </c>
      <c r="C196" s="260">
        <f>'Parcijalni_cjeloviti ispit'!C197</f>
        <v>0</v>
      </c>
      <c r="D196" s="102" t="str">
        <f>'Parcijalni_cjeloviti ispit'!D197</f>
        <v>P</v>
      </c>
      <c r="E196" s="103" t="str">
        <f>'Parcijalni_cjeloviti ispit'!E197</f>
        <v/>
      </c>
      <c r="F196" s="258">
        <f>'Parcijalni_cjeloviti ispit'!F197</f>
        <v>0</v>
      </c>
      <c r="G196" s="104" t="str">
        <f>'Parcijalni_cjeloviti ispit'!G197</f>
        <v/>
      </c>
      <c r="H196" s="258">
        <f>'Parcijalni_cjeloviti ispit'!H197</f>
        <v>0</v>
      </c>
      <c r="I196" s="104" t="str">
        <f>'Parcijalni_cjeloviti ispit'!I197</f>
        <v/>
      </c>
      <c r="J196" s="258">
        <f>'Parcijalni_cjeloviti ispit'!J197</f>
        <v>0</v>
      </c>
      <c r="K196" s="104" t="str">
        <f>'Parcijalni_cjeloviti ispit'!K197</f>
        <v/>
      </c>
      <c r="L196" s="258">
        <f>'Parcijalni_cjeloviti ispit'!L197</f>
        <v>0</v>
      </c>
      <c r="M196" s="104" t="str">
        <f>'Parcijalni_cjeloviti ispit'!M197</f>
        <v/>
      </c>
      <c r="N196" s="258">
        <f>'Parcijalni_cjeloviti ispit'!N197</f>
        <v>0</v>
      </c>
      <c r="O196" s="104" t="str">
        <f>'Parcijalni_cjeloviti ispit'!O197</f>
        <v/>
      </c>
      <c r="P196" s="258">
        <f>'Parcijalni_cjeloviti ispit'!P197</f>
        <v>0</v>
      </c>
      <c r="Q196" s="104" t="str">
        <f>'Parcijalni_cjeloviti ispit'!Q197</f>
        <v/>
      </c>
      <c r="R196" s="258">
        <f>'Parcijalni_cjeloviti ispit'!R197</f>
        <v>0</v>
      </c>
      <c r="S196" s="236">
        <f>'Parcijalni_cjeloviti ispit'!S197</f>
        <v>0</v>
      </c>
      <c r="T196" s="236">
        <f>'Parcijalni_cjeloviti ispit'!T197</f>
        <v>0</v>
      </c>
    </row>
    <row r="197" spans="1:20" x14ac:dyDescent="0.25">
      <c r="A197" s="259">
        <f>'Parcijalni_cjeloviti ispit'!A198</f>
        <v>96</v>
      </c>
      <c r="B197" s="290" t="str">
        <f>'Parcijalni_cjeloviti ispit'!B198</f>
        <v xml:space="preserve"> </v>
      </c>
      <c r="C197" s="259">
        <f>'Parcijalni_cjeloviti ispit'!C198</f>
        <v>0</v>
      </c>
      <c r="D197" s="100" t="str">
        <f>'Parcijalni_cjeloviti ispit'!D198</f>
        <v>B</v>
      </c>
      <c r="E197" s="101">
        <f>'Parcijalni_cjeloviti ispit'!E198</f>
        <v>0</v>
      </c>
      <c r="F197" s="257" t="str">
        <f>'Parcijalni_cjeloviti ispit'!F198</f>
        <v>NE</v>
      </c>
      <c r="G197" s="101">
        <f>'Parcijalni_cjeloviti ispit'!G198</f>
        <v>0</v>
      </c>
      <c r="H197" s="257" t="str">
        <f>'Parcijalni_cjeloviti ispit'!H198</f>
        <v>NE</v>
      </c>
      <c r="I197" s="101">
        <f>'Parcijalni_cjeloviti ispit'!I198</f>
        <v>0</v>
      </c>
      <c r="J197" s="257" t="str">
        <f>'Parcijalni_cjeloviti ispit'!J198</f>
        <v>NE</v>
      </c>
      <c r="K197" s="101">
        <f>'Parcijalni_cjeloviti ispit'!K198</f>
        <v>0</v>
      </c>
      <c r="L197" s="257" t="str">
        <f>'Parcijalni_cjeloviti ispit'!L198</f>
        <v>NE</v>
      </c>
      <c r="M197" s="101">
        <f>'Parcijalni_cjeloviti ispit'!M198</f>
        <v>0</v>
      </c>
      <c r="N197" s="257" t="str">
        <f>'Parcijalni_cjeloviti ispit'!N198</f>
        <v>NE</v>
      </c>
      <c r="O197" s="101">
        <f>'Parcijalni_cjeloviti ispit'!O198</f>
        <v>0</v>
      </c>
      <c r="P197" s="257" t="str">
        <f>'Parcijalni_cjeloviti ispit'!P198</f>
        <v>NE</v>
      </c>
      <c r="Q197" s="101">
        <f>'Parcijalni_cjeloviti ispit'!Q198</f>
        <v>0</v>
      </c>
      <c r="R197" s="257" t="str">
        <f>'Parcijalni_cjeloviti ispit'!R198</f>
        <v>NE</v>
      </c>
      <c r="S197" s="235">
        <f>'Parcijalni_cjeloviti ispit'!S198</f>
        <v>0</v>
      </c>
      <c r="T197" s="235" t="str">
        <f>'Parcijalni_cjeloviti ispit'!T198</f>
        <v>NE</v>
      </c>
    </row>
    <row r="198" spans="1:20" ht="15.75" thickBot="1" x14ac:dyDescent="0.3">
      <c r="A198" s="260">
        <f>'Parcijalni_cjeloviti ispit'!A199</f>
        <v>0</v>
      </c>
      <c r="B198" s="291">
        <f>'Parcijalni_cjeloviti ispit'!B199</f>
        <v>0</v>
      </c>
      <c r="C198" s="260">
        <f>'Parcijalni_cjeloviti ispit'!C199</f>
        <v>0</v>
      </c>
      <c r="D198" s="102" t="str">
        <f>'Parcijalni_cjeloviti ispit'!D199</f>
        <v>P</v>
      </c>
      <c r="E198" s="103" t="str">
        <f>'Parcijalni_cjeloviti ispit'!E199</f>
        <v/>
      </c>
      <c r="F198" s="258">
        <f>'Parcijalni_cjeloviti ispit'!F199</f>
        <v>0</v>
      </c>
      <c r="G198" s="104" t="str">
        <f>'Parcijalni_cjeloviti ispit'!G199</f>
        <v/>
      </c>
      <c r="H198" s="258">
        <f>'Parcijalni_cjeloviti ispit'!H199</f>
        <v>0</v>
      </c>
      <c r="I198" s="104" t="str">
        <f>'Parcijalni_cjeloviti ispit'!I199</f>
        <v/>
      </c>
      <c r="J198" s="258">
        <f>'Parcijalni_cjeloviti ispit'!J199</f>
        <v>0</v>
      </c>
      <c r="K198" s="104" t="str">
        <f>'Parcijalni_cjeloviti ispit'!K199</f>
        <v/>
      </c>
      <c r="L198" s="258">
        <f>'Parcijalni_cjeloviti ispit'!L199</f>
        <v>0</v>
      </c>
      <c r="M198" s="104" t="str">
        <f>'Parcijalni_cjeloviti ispit'!M199</f>
        <v/>
      </c>
      <c r="N198" s="258">
        <f>'Parcijalni_cjeloviti ispit'!N199</f>
        <v>0</v>
      </c>
      <c r="O198" s="104" t="str">
        <f>'Parcijalni_cjeloviti ispit'!O199</f>
        <v/>
      </c>
      <c r="P198" s="258">
        <f>'Parcijalni_cjeloviti ispit'!P199</f>
        <v>0</v>
      </c>
      <c r="Q198" s="104" t="str">
        <f>'Parcijalni_cjeloviti ispit'!Q199</f>
        <v/>
      </c>
      <c r="R198" s="258">
        <f>'Parcijalni_cjeloviti ispit'!R199</f>
        <v>0</v>
      </c>
      <c r="S198" s="236">
        <f>'Parcijalni_cjeloviti ispit'!S199</f>
        <v>0</v>
      </c>
      <c r="T198" s="236">
        <f>'Parcijalni_cjeloviti ispit'!T199</f>
        <v>0</v>
      </c>
    </row>
    <row r="199" spans="1:20" x14ac:dyDescent="0.25">
      <c r="A199" s="259">
        <f>'Parcijalni_cjeloviti ispit'!A200</f>
        <v>97</v>
      </c>
      <c r="B199" s="290" t="str">
        <f>'Parcijalni_cjeloviti ispit'!B200</f>
        <v xml:space="preserve"> </v>
      </c>
      <c r="C199" s="259">
        <f>'Parcijalni_cjeloviti ispit'!C200</f>
        <v>0</v>
      </c>
      <c r="D199" s="100" t="str">
        <f>'Parcijalni_cjeloviti ispit'!D200</f>
        <v>B</v>
      </c>
      <c r="E199" s="101">
        <f>'Parcijalni_cjeloviti ispit'!E200</f>
        <v>0</v>
      </c>
      <c r="F199" s="257" t="str">
        <f>'Parcijalni_cjeloviti ispit'!F200</f>
        <v>NE</v>
      </c>
      <c r="G199" s="101">
        <f>'Parcijalni_cjeloviti ispit'!G200</f>
        <v>0</v>
      </c>
      <c r="H199" s="257" t="str">
        <f>'Parcijalni_cjeloviti ispit'!H200</f>
        <v>NE</v>
      </c>
      <c r="I199" s="101">
        <f>'Parcijalni_cjeloviti ispit'!I200</f>
        <v>0</v>
      </c>
      <c r="J199" s="257" t="str">
        <f>'Parcijalni_cjeloviti ispit'!J200</f>
        <v>NE</v>
      </c>
      <c r="K199" s="101">
        <f>'Parcijalni_cjeloviti ispit'!K200</f>
        <v>0</v>
      </c>
      <c r="L199" s="257" t="str">
        <f>'Parcijalni_cjeloviti ispit'!L200</f>
        <v>NE</v>
      </c>
      <c r="M199" s="101">
        <f>'Parcijalni_cjeloviti ispit'!M200</f>
        <v>0</v>
      </c>
      <c r="N199" s="257" t="str">
        <f>'Parcijalni_cjeloviti ispit'!N200</f>
        <v>NE</v>
      </c>
      <c r="O199" s="101">
        <f>'Parcijalni_cjeloviti ispit'!O200</f>
        <v>0</v>
      </c>
      <c r="P199" s="257" t="str">
        <f>'Parcijalni_cjeloviti ispit'!P200</f>
        <v>NE</v>
      </c>
      <c r="Q199" s="101">
        <f>'Parcijalni_cjeloviti ispit'!Q200</f>
        <v>0</v>
      </c>
      <c r="R199" s="257" t="str">
        <f>'Parcijalni_cjeloviti ispit'!R200</f>
        <v>NE</v>
      </c>
      <c r="S199" s="235">
        <f>'Parcijalni_cjeloviti ispit'!S200</f>
        <v>0</v>
      </c>
      <c r="T199" s="235" t="str">
        <f>'Parcijalni_cjeloviti ispit'!T200</f>
        <v>NE</v>
      </c>
    </row>
    <row r="200" spans="1:20" ht="15.75" thickBot="1" x14ac:dyDescent="0.3">
      <c r="A200" s="260">
        <f>'Parcijalni_cjeloviti ispit'!A201</f>
        <v>0</v>
      </c>
      <c r="B200" s="291">
        <f>'Parcijalni_cjeloviti ispit'!B201</f>
        <v>0</v>
      </c>
      <c r="C200" s="260">
        <f>'Parcijalni_cjeloviti ispit'!C201</f>
        <v>0</v>
      </c>
      <c r="D200" s="102" t="str">
        <f>'Parcijalni_cjeloviti ispit'!D201</f>
        <v>P</v>
      </c>
      <c r="E200" s="103" t="str">
        <f>'Parcijalni_cjeloviti ispit'!E201</f>
        <v/>
      </c>
      <c r="F200" s="258">
        <f>'Parcijalni_cjeloviti ispit'!F201</f>
        <v>0</v>
      </c>
      <c r="G200" s="104" t="str">
        <f>'Parcijalni_cjeloviti ispit'!G201</f>
        <v/>
      </c>
      <c r="H200" s="258">
        <f>'Parcijalni_cjeloviti ispit'!H201</f>
        <v>0</v>
      </c>
      <c r="I200" s="104" t="str">
        <f>'Parcijalni_cjeloviti ispit'!I201</f>
        <v/>
      </c>
      <c r="J200" s="258">
        <f>'Parcijalni_cjeloviti ispit'!J201</f>
        <v>0</v>
      </c>
      <c r="K200" s="104" t="str">
        <f>'Parcijalni_cjeloviti ispit'!K201</f>
        <v/>
      </c>
      <c r="L200" s="258">
        <f>'Parcijalni_cjeloviti ispit'!L201</f>
        <v>0</v>
      </c>
      <c r="M200" s="104" t="str">
        <f>'Parcijalni_cjeloviti ispit'!M201</f>
        <v/>
      </c>
      <c r="N200" s="258">
        <f>'Parcijalni_cjeloviti ispit'!N201</f>
        <v>0</v>
      </c>
      <c r="O200" s="104" t="str">
        <f>'Parcijalni_cjeloviti ispit'!O201</f>
        <v/>
      </c>
      <c r="P200" s="258">
        <f>'Parcijalni_cjeloviti ispit'!P201</f>
        <v>0</v>
      </c>
      <c r="Q200" s="104" t="str">
        <f>'Parcijalni_cjeloviti ispit'!Q201</f>
        <v/>
      </c>
      <c r="R200" s="258">
        <f>'Parcijalni_cjeloviti ispit'!R201</f>
        <v>0</v>
      </c>
      <c r="S200" s="236">
        <f>'Parcijalni_cjeloviti ispit'!S201</f>
        <v>0</v>
      </c>
      <c r="T200" s="236">
        <f>'Parcijalni_cjeloviti ispit'!T201</f>
        <v>0</v>
      </c>
    </row>
    <row r="201" spans="1:20" x14ac:dyDescent="0.25">
      <c r="A201" s="259">
        <f>'Parcijalni_cjeloviti ispit'!A202</f>
        <v>98</v>
      </c>
      <c r="B201" s="290" t="str">
        <f>'Parcijalni_cjeloviti ispit'!B202</f>
        <v xml:space="preserve"> </v>
      </c>
      <c r="C201" s="259">
        <f>'Parcijalni_cjeloviti ispit'!C202</f>
        <v>0</v>
      </c>
      <c r="D201" s="100" t="str">
        <f>'Parcijalni_cjeloviti ispit'!D202</f>
        <v>B</v>
      </c>
      <c r="E201" s="101">
        <f>'Parcijalni_cjeloviti ispit'!E202</f>
        <v>0</v>
      </c>
      <c r="F201" s="257" t="str">
        <f>'Parcijalni_cjeloviti ispit'!F202</f>
        <v>NE</v>
      </c>
      <c r="G201" s="101">
        <f>'Parcijalni_cjeloviti ispit'!G202</f>
        <v>0</v>
      </c>
      <c r="H201" s="257" t="str">
        <f>'Parcijalni_cjeloviti ispit'!H202</f>
        <v>NE</v>
      </c>
      <c r="I201" s="101">
        <f>'Parcijalni_cjeloviti ispit'!I202</f>
        <v>0</v>
      </c>
      <c r="J201" s="257" t="str">
        <f>'Parcijalni_cjeloviti ispit'!J202</f>
        <v>NE</v>
      </c>
      <c r="K201" s="101">
        <f>'Parcijalni_cjeloviti ispit'!K202</f>
        <v>0</v>
      </c>
      <c r="L201" s="257" t="str">
        <f>'Parcijalni_cjeloviti ispit'!L202</f>
        <v>NE</v>
      </c>
      <c r="M201" s="101">
        <f>'Parcijalni_cjeloviti ispit'!M202</f>
        <v>0</v>
      </c>
      <c r="N201" s="257" t="str">
        <f>'Parcijalni_cjeloviti ispit'!N202</f>
        <v>NE</v>
      </c>
      <c r="O201" s="101">
        <f>'Parcijalni_cjeloviti ispit'!O202</f>
        <v>0</v>
      </c>
      <c r="P201" s="257" t="str">
        <f>'Parcijalni_cjeloviti ispit'!P202</f>
        <v>NE</v>
      </c>
      <c r="Q201" s="101">
        <f>'Parcijalni_cjeloviti ispit'!Q202</f>
        <v>0</v>
      </c>
      <c r="R201" s="257" t="str">
        <f>'Parcijalni_cjeloviti ispit'!R202</f>
        <v>NE</v>
      </c>
      <c r="S201" s="235">
        <f>'Parcijalni_cjeloviti ispit'!S202</f>
        <v>0</v>
      </c>
      <c r="T201" s="235" t="str">
        <f>'Parcijalni_cjeloviti ispit'!T202</f>
        <v>NE</v>
      </c>
    </row>
    <row r="202" spans="1:20" ht="15.75" thickBot="1" x14ac:dyDescent="0.3">
      <c r="A202" s="260">
        <f>'Parcijalni_cjeloviti ispit'!A203</f>
        <v>0</v>
      </c>
      <c r="B202" s="291">
        <f>'Parcijalni_cjeloviti ispit'!B203</f>
        <v>0</v>
      </c>
      <c r="C202" s="260">
        <f>'Parcijalni_cjeloviti ispit'!C203</f>
        <v>0</v>
      </c>
      <c r="D202" s="102" t="str">
        <f>'Parcijalni_cjeloviti ispit'!D203</f>
        <v>P</v>
      </c>
      <c r="E202" s="103" t="str">
        <f>'Parcijalni_cjeloviti ispit'!E203</f>
        <v/>
      </c>
      <c r="F202" s="258">
        <f>'Parcijalni_cjeloviti ispit'!F203</f>
        <v>0</v>
      </c>
      <c r="G202" s="104" t="str">
        <f>'Parcijalni_cjeloviti ispit'!G203</f>
        <v/>
      </c>
      <c r="H202" s="258">
        <f>'Parcijalni_cjeloviti ispit'!H203</f>
        <v>0</v>
      </c>
      <c r="I202" s="104" t="str">
        <f>'Parcijalni_cjeloviti ispit'!I203</f>
        <v/>
      </c>
      <c r="J202" s="258">
        <f>'Parcijalni_cjeloviti ispit'!J203</f>
        <v>0</v>
      </c>
      <c r="K202" s="104" t="str">
        <f>'Parcijalni_cjeloviti ispit'!K203</f>
        <v/>
      </c>
      <c r="L202" s="258">
        <f>'Parcijalni_cjeloviti ispit'!L203</f>
        <v>0</v>
      </c>
      <c r="M202" s="104" t="str">
        <f>'Parcijalni_cjeloviti ispit'!M203</f>
        <v/>
      </c>
      <c r="N202" s="258">
        <f>'Parcijalni_cjeloviti ispit'!N203</f>
        <v>0</v>
      </c>
      <c r="O202" s="104" t="str">
        <f>'Parcijalni_cjeloviti ispit'!O203</f>
        <v/>
      </c>
      <c r="P202" s="258">
        <f>'Parcijalni_cjeloviti ispit'!P203</f>
        <v>0</v>
      </c>
      <c r="Q202" s="104" t="str">
        <f>'Parcijalni_cjeloviti ispit'!Q203</f>
        <v/>
      </c>
      <c r="R202" s="258">
        <f>'Parcijalni_cjeloviti ispit'!R203</f>
        <v>0</v>
      </c>
      <c r="S202" s="236">
        <f>'Parcijalni_cjeloviti ispit'!S203</f>
        <v>0</v>
      </c>
      <c r="T202" s="236">
        <f>'Parcijalni_cjeloviti ispit'!T203</f>
        <v>0</v>
      </c>
    </row>
    <row r="203" spans="1:20" x14ac:dyDescent="0.25">
      <c r="A203" s="259">
        <f>'Parcijalni_cjeloviti ispit'!A204</f>
        <v>99</v>
      </c>
      <c r="B203" s="290" t="str">
        <f>'Parcijalni_cjeloviti ispit'!B204</f>
        <v xml:space="preserve"> </v>
      </c>
      <c r="C203" s="259">
        <f>'Parcijalni_cjeloviti ispit'!C204</f>
        <v>0</v>
      </c>
      <c r="D203" s="100" t="str">
        <f>'Parcijalni_cjeloviti ispit'!D204</f>
        <v>B</v>
      </c>
      <c r="E203" s="101">
        <f>'Parcijalni_cjeloviti ispit'!E204</f>
        <v>0</v>
      </c>
      <c r="F203" s="257" t="str">
        <f>'Parcijalni_cjeloviti ispit'!F204</f>
        <v>NE</v>
      </c>
      <c r="G203" s="101">
        <f>'Parcijalni_cjeloviti ispit'!G204</f>
        <v>0</v>
      </c>
      <c r="H203" s="257" t="str">
        <f>'Parcijalni_cjeloviti ispit'!H204</f>
        <v>NE</v>
      </c>
      <c r="I203" s="101">
        <f>'Parcijalni_cjeloviti ispit'!I204</f>
        <v>0</v>
      </c>
      <c r="J203" s="257" t="str">
        <f>'Parcijalni_cjeloviti ispit'!J204</f>
        <v>NE</v>
      </c>
      <c r="K203" s="101">
        <f>'Parcijalni_cjeloviti ispit'!K204</f>
        <v>0</v>
      </c>
      <c r="L203" s="257" t="str">
        <f>'Parcijalni_cjeloviti ispit'!L204</f>
        <v>NE</v>
      </c>
      <c r="M203" s="101">
        <f>'Parcijalni_cjeloviti ispit'!M204</f>
        <v>0</v>
      </c>
      <c r="N203" s="257" t="str">
        <f>'Parcijalni_cjeloviti ispit'!N204</f>
        <v>NE</v>
      </c>
      <c r="O203" s="101">
        <f>'Parcijalni_cjeloviti ispit'!O204</f>
        <v>0</v>
      </c>
      <c r="P203" s="257" t="str">
        <f>'Parcijalni_cjeloviti ispit'!P204</f>
        <v>NE</v>
      </c>
      <c r="Q203" s="101">
        <f>'Parcijalni_cjeloviti ispit'!Q204</f>
        <v>0</v>
      </c>
      <c r="R203" s="257" t="str">
        <f>'Parcijalni_cjeloviti ispit'!R204</f>
        <v>NE</v>
      </c>
      <c r="S203" s="235">
        <f>'Parcijalni_cjeloviti ispit'!S204</f>
        <v>0</v>
      </c>
      <c r="T203" s="235" t="str">
        <f>'Parcijalni_cjeloviti ispit'!T204</f>
        <v>NE</v>
      </c>
    </row>
    <row r="204" spans="1:20" ht="15.75" thickBot="1" x14ac:dyDescent="0.3">
      <c r="A204" s="260">
        <f>'Parcijalni_cjeloviti ispit'!A205</f>
        <v>0</v>
      </c>
      <c r="B204" s="291">
        <f>'Parcijalni_cjeloviti ispit'!B205</f>
        <v>0</v>
      </c>
      <c r="C204" s="260">
        <f>'Parcijalni_cjeloviti ispit'!C205</f>
        <v>0</v>
      </c>
      <c r="D204" s="102" t="str">
        <f>'Parcijalni_cjeloviti ispit'!D205</f>
        <v>P</v>
      </c>
      <c r="E204" s="103" t="str">
        <f>'Parcijalni_cjeloviti ispit'!E205</f>
        <v/>
      </c>
      <c r="F204" s="258">
        <f>'Parcijalni_cjeloviti ispit'!F205</f>
        <v>0</v>
      </c>
      <c r="G204" s="104" t="str">
        <f>'Parcijalni_cjeloviti ispit'!G205</f>
        <v/>
      </c>
      <c r="H204" s="258">
        <f>'Parcijalni_cjeloviti ispit'!H205</f>
        <v>0</v>
      </c>
      <c r="I204" s="104" t="str">
        <f>'Parcijalni_cjeloviti ispit'!I205</f>
        <v/>
      </c>
      <c r="J204" s="258">
        <f>'Parcijalni_cjeloviti ispit'!J205</f>
        <v>0</v>
      </c>
      <c r="K204" s="104" t="str">
        <f>'Parcijalni_cjeloviti ispit'!K205</f>
        <v/>
      </c>
      <c r="L204" s="258">
        <f>'Parcijalni_cjeloviti ispit'!L205</f>
        <v>0</v>
      </c>
      <c r="M204" s="104" t="str">
        <f>'Parcijalni_cjeloviti ispit'!M205</f>
        <v/>
      </c>
      <c r="N204" s="258">
        <f>'Parcijalni_cjeloviti ispit'!N205</f>
        <v>0</v>
      </c>
      <c r="O204" s="104" t="str">
        <f>'Parcijalni_cjeloviti ispit'!O205</f>
        <v/>
      </c>
      <c r="P204" s="258">
        <f>'Parcijalni_cjeloviti ispit'!P205</f>
        <v>0</v>
      </c>
      <c r="Q204" s="104" t="str">
        <f>'Parcijalni_cjeloviti ispit'!Q205</f>
        <v/>
      </c>
      <c r="R204" s="258">
        <f>'Parcijalni_cjeloviti ispit'!R205</f>
        <v>0</v>
      </c>
      <c r="S204" s="236">
        <f>'Parcijalni_cjeloviti ispit'!S205</f>
        <v>0</v>
      </c>
      <c r="T204" s="236">
        <f>'Parcijalni_cjeloviti ispit'!T205</f>
        <v>0</v>
      </c>
    </row>
    <row r="205" spans="1:20" x14ac:dyDescent="0.25">
      <c r="A205" s="259">
        <f>'Parcijalni_cjeloviti ispit'!A206</f>
        <v>100</v>
      </c>
      <c r="B205" s="290" t="str">
        <f>'Parcijalni_cjeloviti ispit'!B206</f>
        <v xml:space="preserve"> </v>
      </c>
      <c r="C205" s="259">
        <f>'Parcijalni_cjeloviti ispit'!C206</f>
        <v>0</v>
      </c>
      <c r="D205" s="100" t="str">
        <f>'Parcijalni_cjeloviti ispit'!D206</f>
        <v>B</v>
      </c>
      <c r="E205" s="101">
        <f>'Parcijalni_cjeloviti ispit'!E206</f>
        <v>0</v>
      </c>
      <c r="F205" s="257" t="str">
        <f>'Parcijalni_cjeloviti ispit'!F206</f>
        <v>NE</v>
      </c>
      <c r="G205" s="101">
        <f>'Parcijalni_cjeloviti ispit'!G206</f>
        <v>0</v>
      </c>
      <c r="H205" s="257" t="str">
        <f>'Parcijalni_cjeloviti ispit'!H206</f>
        <v>NE</v>
      </c>
      <c r="I205" s="101">
        <f>'Parcijalni_cjeloviti ispit'!I206</f>
        <v>0</v>
      </c>
      <c r="J205" s="257" t="str">
        <f>'Parcijalni_cjeloviti ispit'!J206</f>
        <v>NE</v>
      </c>
      <c r="K205" s="101">
        <f>'Parcijalni_cjeloviti ispit'!K206</f>
        <v>0</v>
      </c>
      <c r="L205" s="257" t="str">
        <f>'Parcijalni_cjeloviti ispit'!L206</f>
        <v>NE</v>
      </c>
      <c r="M205" s="101">
        <f>'Parcijalni_cjeloviti ispit'!M206</f>
        <v>0</v>
      </c>
      <c r="N205" s="257" t="str">
        <f>'Parcijalni_cjeloviti ispit'!N206</f>
        <v>NE</v>
      </c>
      <c r="O205" s="101">
        <f>'Parcijalni_cjeloviti ispit'!O206</f>
        <v>0</v>
      </c>
      <c r="P205" s="257" t="str">
        <f>'Parcijalni_cjeloviti ispit'!P206</f>
        <v>NE</v>
      </c>
      <c r="Q205" s="101">
        <f>'Parcijalni_cjeloviti ispit'!Q206</f>
        <v>0</v>
      </c>
      <c r="R205" s="257" t="str">
        <f>'Parcijalni_cjeloviti ispit'!R206</f>
        <v>NE</v>
      </c>
      <c r="S205" s="235">
        <f>'Parcijalni_cjeloviti ispit'!S206</f>
        <v>0</v>
      </c>
      <c r="T205" s="235" t="str">
        <f>'Parcijalni_cjeloviti ispit'!T206</f>
        <v>NE</v>
      </c>
    </row>
    <row r="206" spans="1:20" ht="15.75" thickBot="1" x14ac:dyDescent="0.3">
      <c r="A206" s="260">
        <f>'Parcijalni_cjeloviti ispit'!A207</f>
        <v>0</v>
      </c>
      <c r="B206" s="291">
        <f>'Parcijalni_cjeloviti ispit'!B207</f>
        <v>0</v>
      </c>
      <c r="C206" s="260">
        <f>'Parcijalni_cjeloviti ispit'!C207</f>
        <v>0</v>
      </c>
      <c r="D206" s="102" t="str">
        <f>'Parcijalni_cjeloviti ispit'!D207</f>
        <v>P</v>
      </c>
      <c r="E206" s="103" t="str">
        <f>'Parcijalni_cjeloviti ispit'!E207</f>
        <v/>
      </c>
      <c r="F206" s="258">
        <f>'Parcijalni_cjeloviti ispit'!F207</f>
        <v>0</v>
      </c>
      <c r="G206" s="104" t="str">
        <f>'Parcijalni_cjeloviti ispit'!G207</f>
        <v/>
      </c>
      <c r="H206" s="258">
        <f>'Parcijalni_cjeloviti ispit'!H207</f>
        <v>0</v>
      </c>
      <c r="I206" s="104" t="str">
        <f>'Parcijalni_cjeloviti ispit'!I207</f>
        <v/>
      </c>
      <c r="J206" s="258">
        <f>'Parcijalni_cjeloviti ispit'!J207</f>
        <v>0</v>
      </c>
      <c r="K206" s="104" t="str">
        <f>'Parcijalni_cjeloviti ispit'!K207</f>
        <v/>
      </c>
      <c r="L206" s="258">
        <f>'Parcijalni_cjeloviti ispit'!L207</f>
        <v>0</v>
      </c>
      <c r="M206" s="104" t="str">
        <f>'Parcijalni_cjeloviti ispit'!M207</f>
        <v/>
      </c>
      <c r="N206" s="258">
        <f>'Parcijalni_cjeloviti ispit'!N207</f>
        <v>0</v>
      </c>
      <c r="O206" s="104" t="str">
        <f>'Parcijalni_cjeloviti ispit'!O207</f>
        <v/>
      </c>
      <c r="P206" s="258">
        <f>'Parcijalni_cjeloviti ispit'!P207</f>
        <v>0</v>
      </c>
      <c r="Q206" s="104" t="str">
        <f>'Parcijalni_cjeloviti ispit'!Q207</f>
        <v/>
      </c>
      <c r="R206" s="258">
        <f>'Parcijalni_cjeloviti ispit'!R207</f>
        <v>0</v>
      </c>
      <c r="S206" s="236">
        <f>'Parcijalni_cjeloviti ispit'!S207</f>
        <v>0</v>
      </c>
      <c r="T206" s="236">
        <f>'Parcijalni_cjeloviti ispit'!T207</f>
        <v>0</v>
      </c>
    </row>
  </sheetData>
  <sheetProtection algorithmName="SHA-512" hashValue="9Xl4eK1/BWy9sXD2oJ6ZTQw6CZS5BHcCnKmJZasuT7l11HZ1p50JlJlMcThY7dQcF22VNjgZYeawjvKrKvE9FQ==" saltValue="Dv1HrNcbEAy5HVr4wvcOag==" spinCount="100000" sheet="1" objects="1" scenarios="1"/>
  <mergeCells count="1227">
    <mergeCell ref="R205:R206"/>
    <mergeCell ref="S205:S206"/>
    <mergeCell ref="T205:T206"/>
    <mergeCell ref="T203:T204"/>
    <mergeCell ref="A205:A206"/>
    <mergeCell ref="B205:B206"/>
    <mergeCell ref="C205:C206"/>
    <mergeCell ref="F205:F206"/>
    <mergeCell ref="H205:H206"/>
    <mergeCell ref="J205:J206"/>
    <mergeCell ref="L205:L206"/>
    <mergeCell ref="N205:N206"/>
    <mergeCell ref="P205:P206"/>
    <mergeCell ref="L203:L204"/>
    <mergeCell ref="N203:N204"/>
    <mergeCell ref="P203:P204"/>
    <mergeCell ref="R203:R204"/>
    <mergeCell ref="S203:S204"/>
    <mergeCell ref="R201:R202"/>
    <mergeCell ref="S201:S202"/>
    <mergeCell ref="T201:T202"/>
    <mergeCell ref="A203:A204"/>
    <mergeCell ref="B203:B204"/>
    <mergeCell ref="C203:C204"/>
    <mergeCell ref="F203:F204"/>
    <mergeCell ref="H203:H204"/>
    <mergeCell ref="J203:J204"/>
    <mergeCell ref="T199:T200"/>
    <mergeCell ref="A201:A202"/>
    <mergeCell ref="B201:B202"/>
    <mergeCell ref="C201:C202"/>
    <mergeCell ref="F201:F202"/>
    <mergeCell ref="H201:H202"/>
    <mergeCell ref="J201:J202"/>
    <mergeCell ref="L201:L202"/>
    <mergeCell ref="N201:N202"/>
    <mergeCell ref="P201:P202"/>
    <mergeCell ref="L199:L200"/>
    <mergeCell ref="N199:N200"/>
    <mergeCell ref="P199:P200"/>
    <mergeCell ref="R199:R200"/>
    <mergeCell ref="S199:S200"/>
    <mergeCell ref="R197:R198"/>
    <mergeCell ref="S197:S198"/>
    <mergeCell ref="T197:T198"/>
    <mergeCell ref="A199:A200"/>
    <mergeCell ref="B199:B200"/>
    <mergeCell ref="C199:C200"/>
    <mergeCell ref="F199:F200"/>
    <mergeCell ref="H199:H200"/>
    <mergeCell ref="J199:J200"/>
    <mergeCell ref="T195:T196"/>
    <mergeCell ref="A197:A198"/>
    <mergeCell ref="B197:B198"/>
    <mergeCell ref="C197:C198"/>
    <mergeCell ref="F197:F198"/>
    <mergeCell ref="H197:H198"/>
    <mergeCell ref="J197:J198"/>
    <mergeCell ref="L197:L198"/>
    <mergeCell ref="N197:N198"/>
    <mergeCell ref="P197:P198"/>
    <mergeCell ref="L195:L196"/>
    <mergeCell ref="N195:N196"/>
    <mergeCell ref="P195:P196"/>
    <mergeCell ref="R195:R196"/>
    <mergeCell ref="S195:S196"/>
    <mergeCell ref="R193:R194"/>
    <mergeCell ref="S193:S194"/>
    <mergeCell ref="T193:T194"/>
    <mergeCell ref="A195:A196"/>
    <mergeCell ref="B195:B196"/>
    <mergeCell ref="C195:C196"/>
    <mergeCell ref="F195:F196"/>
    <mergeCell ref="H195:H196"/>
    <mergeCell ref="J195:J196"/>
    <mergeCell ref="T191:T192"/>
    <mergeCell ref="A193:A194"/>
    <mergeCell ref="B193:B194"/>
    <mergeCell ref="C193:C194"/>
    <mergeCell ref="F193:F194"/>
    <mergeCell ref="H193:H194"/>
    <mergeCell ref="J193:J194"/>
    <mergeCell ref="L193:L194"/>
    <mergeCell ref="N193:N194"/>
    <mergeCell ref="P193:P194"/>
    <mergeCell ref="L191:L192"/>
    <mergeCell ref="N191:N192"/>
    <mergeCell ref="P191:P192"/>
    <mergeCell ref="R191:R192"/>
    <mergeCell ref="S191:S192"/>
    <mergeCell ref="R189:R190"/>
    <mergeCell ref="S189:S190"/>
    <mergeCell ref="T189:T190"/>
    <mergeCell ref="A191:A192"/>
    <mergeCell ref="B191:B192"/>
    <mergeCell ref="C191:C192"/>
    <mergeCell ref="F191:F192"/>
    <mergeCell ref="H191:H192"/>
    <mergeCell ref="J191:J192"/>
    <mergeCell ref="T187:T188"/>
    <mergeCell ref="A189:A190"/>
    <mergeCell ref="B189:B190"/>
    <mergeCell ref="C189:C190"/>
    <mergeCell ref="F189:F190"/>
    <mergeCell ref="H189:H190"/>
    <mergeCell ref="J189:J190"/>
    <mergeCell ref="L189:L190"/>
    <mergeCell ref="N189:N190"/>
    <mergeCell ref="P189:P190"/>
    <mergeCell ref="L187:L188"/>
    <mergeCell ref="N187:N188"/>
    <mergeCell ref="P187:P188"/>
    <mergeCell ref="R187:R188"/>
    <mergeCell ref="S187:S188"/>
    <mergeCell ref="R185:R186"/>
    <mergeCell ref="S185:S186"/>
    <mergeCell ref="T185:T186"/>
    <mergeCell ref="A187:A188"/>
    <mergeCell ref="B187:B188"/>
    <mergeCell ref="C187:C188"/>
    <mergeCell ref="F187:F188"/>
    <mergeCell ref="H187:H188"/>
    <mergeCell ref="J187:J188"/>
    <mergeCell ref="T183:T184"/>
    <mergeCell ref="A185:A186"/>
    <mergeCell ref="B185:B186"/>
    <mergeCell ref="C185:C186"/>
    <mergeCell ref="F185:F186"/>
    <mergeCell ref="H185:H186"/>
    <mergeCell ref="J185:J186"/>
    <mergeCell ref="L185:L186"/>
    <mergeCell ref="N185:N186"/>
    <mergeCell ref="P185:P186"/>
    <mergeCell ref="L183:L184"/>
    <mergeCell ref="N183:N184"/>
    <mergeCell ref="P183:P184"/>
    <mergeCell ref="R183:R184"/>
    <mergeCell ref="S183:S184"/>
    <mergeCell ref="R181:R182"/>
    <mergeCell ref="S181:S182"/>
    <mergeCell ref="T181:T182"/>
    <mergeCell ref="A183:A184"/>
    <mergeCell ref="B183:B184"/>
    <mergeCell ref="C183:C184"/>
    <mergeCell ref="F183:F184"/>
    <mergeCell ref="H183:H184"/>
    <mergeCell ref="J183:J184"/>
    <mergeCell ref="T179:T180"/>
    <mergeCell ref="A181:A182"/>
    <mergeCell ref="B181:B182"/>
    <mergeCell ref="C181:C182"/>
    <mergeCell ref="F181:F182"/>
    <mergeCell ref="H181:H182"/>
    <mergeCell ref="J181:J182"/>
    <mergeCell ref="L181:L182"/>
    <mergeCell ref="N181:N182"/>
    <mergeCell ref="P181:P182"/>
    <mergeCell ref="L179:L180"/>
    <mergeCell ref="N179:N180"/>
    <mergeCell ref="P179:P180"/>
    <mergeCell ref="R179:R180"/>
    <mergeCell ref="S179:S180"/>
    <mergeCell ref="R177:R178"/>
    <mergeCell ref="S177:S178"/>
    <mergeCell ref="T177:T178"/>
    <mergeCell ref="A179:A180"/>
    <mergeCell ref="B179:B180"/>
    <mergeCell ref="C179:C180"/>
    <mergeCell ref="F179:F180"/>
    <mergeCell ref="H179:H180"/>
    <mergeCell ref="J179:J180"/>
    <mergeCell ref="T175:T176"/>
    <mergeCell ref="A177:A178"/>
    <mergeCell ref="B177:B178"/>
    <mergeCell ref="C177:C178"/>
    <mergeCell ref="F177:F178"/>
    <mergeCell ref="H177:H178"/>
    <mergeCell ref="J177:J178"/>
    <mergeCell ref="L177:L178"/>
    <mergeCell ref="N177:N178"/>
    <mergeCell ref="P177:P178"/>
    <mergeCell ref="L175:L176"/>
    <mergeCell ref="N175:N176"/>
    <mergeCell ref="P175:P176"/>
    <mergeCell ref="R175:R176"/>
    <mergeCell ref="S175:S176"/>
    <mergeCell ref="R173:R174"/>
    <mergeCell ref="S173:S174"/>
    <mergeCell ref="T173:T174"/>
    <mergeCell ref="A175:A176"/>
    <mergeCell ref="B175:B176"/>
    <mergeCell ref="C175:C176"/>
    <mergeCell ref="F175:F176"/>
    <mergeCell ref="H175:H176"/>
    <mergeCell ref="J175:J176"/>
    <mergeCell ref="T171:T172"/>
    <mergeCell ref="A173:A174"/>
    <mergeCell ref="B173:B174"/>
    <mergeCell ref="C173:C174"/>
    <mergeCell ref="F173:F174"/>
    <mergeCell ref="H173:H174"/>
    <mergeCell ref="J173:J174"/>
    <mergeCell ref="L173:L174"/>
    <mergeCell ref="N173:N174"/>
    <mergeCell ref="P173:P174"/>
    <mergeCell ref="L171:L172"/>
    <mergeCell ref="N171:N172"/>
    <mergeCell ref="P171:P172"/>
    <mergeCell ref="R171:R172"/>
    <mergeCell ref="S171:S172"/>
    <mergeCell ref="R169:R170"/>
    <mergeCell ref="S169:S170"/>
    <mergeCell ref="T169:T170"/>
    <mergeCell ref="A171:A172"/>
    <mergeCell ref="B171:B172"/>
    <mergeCell ref="C171:C172"/>
    <mergeCell ref="F171:F172"/>
    <mergeCell ref="H171:H172"/>
    <mergeCell ref="J171:J172"/>
    <mergeCell ref="T167:T168"/>
    <mergeCell ref="A169:A170"/>
    <mergeCell ref="B169:B170"/>
    <mergeCell ref="C169:C170"/>
    <mergeCell ref="F169:F170"/>
    <mergeCell ref="H169:H170"/>
    <mergeCell ref="J169:J170"/>
    <mergeCell ref="L169:L170"/>
    <mergeCell ref="N169:N170"/>
    <mergeCell ref="P169:P170"/>
    <mergeCell ref="L167:L168"/>
    <mergeCell ref="N167:N168"/>
    <mergeCell ref="P167:P168"/>
    <mergeCell ref="R167:R168"/>
    <mergeCell ref="S167:S168"/>
    <mergeCell ref="R165:R166"/>
    <mergeCell ref="S165:S166"/>
    <mergeCell ref="T165:T166"/>
    <mergeCell ref="A167:A168"/>
    <mergeCell ref="B167:B168"/>
    <mergeCell ref="C167:C168"/>
    <mergeCell ref="F167:F168"/>
    <mergeCell ref="H167:H168"/>
    <mergeCell ref="J167:J168"/>
    <mergeCell ref="T163:T164"/>
    <mergeCell ref="A165:A166"/>
    <mergeCell ref="B165:B166"/>
    <mergeCell ref="C165:C166"/>
    <mergeCell ref="F165:F166"/>
    <mergeCell ref="H165:H166"/>
    <mergeCell ref="J165:J166"/>
    <mergeCell ref="L165:L166"/>
    <mergeCell ref="N165:N166"/>
    <mergeCell ref="P165:P166"/>
    <mergeCell ref="L163:L164"/>
    <mergeCell ref="N163:N164"/>
    <mergeCell ref="P163:P164"/>
    <mergeCell ref="R163:R164"/>
    <mergeCell ref="S163:S164"/>
    <mergeCell ref="R161:R162"/>
    <mergeCell ref="S161:S162"/>
    <mergeCell ref="T161:T162"/>
    <mergeCell ref="A163:A164"/>
    <mergeCell ref="B163:B164"/>
    <mergeCell ref="C163:C164"/>
    <mergeCell ref="F163:F164"/>
    <mergeCell ref="H163:H164"/>
    <mergeCell ref="J163:J164"/>
    <mergeCell ref="T159:T160"/>
    <mergeCell ref="A161:A162"/>
    <mergeCell ref="B161:B162"/>
    <mergeCell ref="C161:C162"/>
    <mergeCell ref="F161:F162"/>
    <mergeCell ref="H161:H162"/>
    <mergeCell ref="J161:J162"/>
    <mergeCell ref="L161:L162"/>
    <mergeCell ref="N161:N162"/>
    <mergeCell ref="P161:P162"/>
    <mergeCell ref="L159:L160"/>
    <mergeCell ref="N159:N160"/>
    <mergeCell ref="P159:P160"/>
    <mergeCell ref="R159:R160"/>
    <mergeCell ref="S159:S160"/>
    <mergeCell ref="R157:R158"/>
    <mergeCell ref="S157:S158"/>
    <mergeCell ref="T157:T158"/>
    <mergeCell ref="A159:A160"/>
    <mergeCell ref="B159:B160"/>
    <mergeCell ref="C159:C160"/>
    <mergeCell ref="F159:F160"/>
    <mergeCell ref="H159:H160"/>
    <mergeCell ref="J159:J160"/>
    <mergeCell ref="T155:T156"/>
    <mergeCell ref="A157:A158"/>
    <mergeCell ref="B157:B158"/>
    <mergeCell ref="C157:C158"/>
    <mergeCell ref="F157:F158"/>
    <mergeCell ref="H157:H158"/>
    <mergeCell ref="J157:J158"/>
    <mergeCell ref="L157:L158"/>
    <mergeCell ref="N157:N158"/>
    <mergeCell ref="P157:P158"/>
    <mergeCell ref="L155:L156"/>
    <mergeCell ref="N155:N156"/>
    <mergeCell ref="P155:P156"/>
    <mergeCell ref="R155:R156"/>
    <mergeCell ref="S155:S156"/>
    <mergeCell ref="R153:R154"/>
    <mergeCell ref="S153:S154"/>
    <mergeCell ref="T153:T154"/>
    <mergeCell ref="A155:A156"/>
    <mergeCell ref="B155:B156"/>
    <mergeCell ref="C155:C156"/>
    <mergeCell ref="F155:F156"/>
    <mergeCell ref="H155:H156"/>
    <mergeCell ref="J155:J156"/>
    <mergeCell ref="T151:T152"/>
    <mergeCell ref="A153:A154"/>
    <mergeCell ref="B153:B154"/>
    <mergeCell ref="C153:C154"/>
    <mergeCell ref="F153:F154"/>
    <mergeCell ref="H153:H154"/>
    <mergeCell ref="J153:J154"/>
    <mergeCell ref="L153:L154"/>
    <mergeCell ref="N153:N154"/>
    <mergeCell ref="P153:P154"/>
    <mergeCell ref="L151:L152"/>
    <mergeCell ref="N151:N152"/>
    <mergeCell ref="P151:P152"/>
    <mergeCell ref="R151:R152"/>
    <mergeCell ref="S151:S152"/>
    <mergeCell ref="R149:R150"/>
    <mergeCell ref="S149:S150"/>
    <mergeCell ref="T149:T150"/>
    <mergeCell ref="A151:A152"/>
    <mergeCell ref="B151:B152"/>
    <mergeCell ref="C151:C152"/>
    <mergeCell ref="F151:F152"/>
    <mergeCell ref="H151:H152"/>
    <mergeCell ref="J151:J152"/>
    <mergeCell ref="T147:T148"/>
    <mergeCell ref="A149:A150"/>
    <mergeCell ref="B149:B150"/>
    <mergeCell ref="C149:C150"/>
    <mergeCell ref="F149:F150"/>
    <mergeCell ref="H149:H150"/>
    <mergeCell ref="J149:J150"/>
    <mergeCell ref="L149:L150"/>
    <mergeCell ref="N149:N150"/>
    <mergeCell ref="P149:P150"/>
    <mergeCell ref="L147:L148"/>
    <mergeCell ref="N147:N148"/>
    <mergeCell ref="P147:P148"/>
    <mergeCell ref="R147:R148"/>
    <mergeCell ref="S147:S148"/>
    <mergeCell ref="R145:R146"/>
    <mergeCell ref="S145:S146"/>
    <mergeCell ref="T145:T146"/>
    <mergeCell ref="A147:A148"/>
    <mergeCell ref="B147:B148"/>
    <mergeCell ref="C147:C148"/>
    <mergeCell ref="F147:F148"/>
    <mergeCell ref="H147:H148"/>
    <mergeCell ref="J147:J148"/>
    <mergeCell ref="T143:T144"/>
    <mergeCell ref="A145:A146"/>
    <mergeCell ref="B145:B146"/>
    <mergeCell ref="C145:C146"/>
    <mergeCell ref="F145:F146"/>
    <mergeCell ref="H145:H146"/>
    <mergeCell ref="J145:J146"/>
    <mergeCell ref="L145:L146"/>
    <mergeCell ref="N145:N146"/>
    <mergeCell ref="P145:P146"/>
    <mergeCell ref="L143:L144"/>
    <mergeCell ref="N143:N144"/>
    <mergeCell ref="P143:P144"/>
    <mergeCell ref="R143:R144"/>
    <mergeCell ref="S143:S144"/>
    <mergeCell ref="R141:R142"/>
    <mergeCell ref="S141:S142"/>
    <mergeCell ref="T141:T142"/>
    <mergeCell ref="A143:A144"/>
    <mergeCell ref="B143:B144"/>
    <mergeCell ref="C143:C144"/>
    <mergeCell ref="F143:F144"/>
    <mergeCell ref="H143:H144"/>
    <mergeCell ref="J143:J144"/>
    <mergeCell ref="T139:T140"/>
    <mergeCell ref="A141:A142"/>
    <mergeCell ref="B141:B142"/>
    <mergeCell ref="C141:C142"/>
    <mergeCell ref="F141:F142"/>
    <mergeCell ref="H141:H142"/>
    <mergeCell ref="J141:J142"/>
    <mergeCell ref="L141:L142"/>
    <mergeCell ref="N141:N142"/>
    <mergeCell ref="P141:P142"/>
    <mergeCell ref="L139:L140"/>
    <mergeCell ref="N139:N140"/>
    <mergeCell ref="P139:P140"/>
    <mergeCell ref="R139:R140"/>
    <mergeCell ref="S139:S140"/>
    <mergeCell ref="R137:R138"/>
    <mergeCell ref="S137:S138"/>
    <mergeCell ref="T137:T138"/>
    <mergeCell ref="A139:A140"/>
    <mergeCell ref="B139:B140"/>
    <mergeCell ref="C139:C140"/>
    <mergeCell ref="F139:F140"/>
    <mergeCell ref="H139:H140"/>
    <mergeCell ref="J139:J140"/>
    <mergeCell ref="T135:T136"/>
    <mergeCell ref="A137:A138"/>
    <mergeCell ref="B137:B138"/>
    <mergeCell ref="C137:C138"/>
    <mergeCell ref="F137:F138"/>
    <mergeCell ref="H137:H138"/>
    <mergeCell ref="J137:J138"/>
    <mergeCell ref="L137:L138"/>
    <mergeCell ref="N137:N138"/>
    <mergeCell ref="P137:P138"/>
    <mergeCell ref="L135:L136"/>
    <mergeCell ref="N135:N136"/>
    <mergeCell ref="P135:P136"/>
    <mergeCell ref="R135:R136"/>
    <mergeCell ref="S135:S136"/>
    <mergeCell ref="R133:R134"/>
    <mergeCell ref="S133:S134"/>
    <mergeCell ref="T133:T134"/>
    <mergeCell ref="A135:A136"/>
    <mergeCell ref="B135:B136"/>
    <mergeCell ref="C135:C136"/>
    <mergeCell ref="F135:F136"/>
    <mergeCell ref="H135:H136"/>
    <mergeCell ref="J135:J136"/>
    <mergeCell ref="T131:T132"/>
    <mergeCell ref="A133:A134"/>
    <mergeCell ref="B133:B134"/>
    <mergeCell ref="C133:C134"/>
    <mergeCell ref="F133:F134"/>
    <mergeCell ref="H133:H134"/>
    <mergeCell ref="J133:J134"/>
    <mergeCell ref="L133:L134"/>
    <mergeCell ref="N133:N134"/>
    <mergeCell ref="P133:P134"/>
    <mergeCell ref="L131:L132"/>
    <mergeCell ref="N131:N132"/>
    <mergeCell ref="P131:P132"/>
    <mergeCell ref="R131:R132"/>
    <mergeCell ref="S131:S132"/>
    <mergeCell ref="R129:R130"/>
    <mergeCell ref="S129:S130"/>
    <mergeCell ref="T129:T130"/>
    <mergeCell ref="A131:A132"/>
    <mergeCell ref="B131:B132"/>
    <mergeCell ref="C131:C132"/>
    <mergeCell ref="F131:F132"/>
    <mergeCell ref="H131:H132"/>
    <mergeCell ref="J131:J132"/>
    <mergeCell ref="T127:T128"/>
    <mergeCell ref="A129:A130"/>
    <mergeCell ref="B129:B130"/>
    <mergeCell ref="C129:C130"/>
    <mergeCell ref="F129:F130"/>
    <mergeCell ref="H129:H130"/>
    <mergeCell ref="J129:J130"/>
    <mergeCell ref="L129:L130"/>
    <mergeCell ref="N129:N130"/>
    <mergeCell ref="P129:P130"/>
    <mergeCell ref="L127:L128"/>
    <mergeCell ref="N127:N128"/>
    <mergeCell ref="P127:P128"/>
    <mergeCell ref="R127:R128"/>
    <mergeCell ref="S127:S128"/>
    <mergeCell ref="R125:R126"/>
    <mergeCell ref="S125:S126"/>
    <mergeCell ref="T125:T126"/>
    <mergeCell ref="A127:A128"/>
    <mergeCell ref="B127:B128"/>
    <mergeCell ref="C127:C128"/>
    <mergeCell ref="F127:F128"/>
    <mergeCell ref="H127:H128"/>
    <mergeCell ref="J127:J128"/>
    <mergeCell ref="T123:T124"/>
    <mergeCell ref="A125:A126"/>
    <mergeCell ref="B125:B126"/>
    <mergeCell ref="C125:C126"/>
    <mergeCell ref="F125:F126"/>
    <mergeCell ref="H125:H126"/>
    <mergeCell ref="J125:J126"/>
    <mergeCell ref="L125:L126"/>
    <mergeCell ref="N125:N126"/>
    <mergeCell ref="P125:P126"/>
    <mergeCell ref="L123:L124"/>
    <mergeCell ref="N123:N124"/>
    <mergeCell ref="P123:P124"/>
    <mergeCell ref="R123:R124"/>
    <mergeCell ref="S123:S124"/>
    <mergeCell ref="R121:R122"/>
    <mergeCell ref="S121:S122"/>
    <mergeCell ref="T121:T122"/>
    <mergeCell ref="A123:A124"/>
    <mergeCell ref="B123:B124"/>
    <mergeCell ref="C123:C124"/>
    <mergeCell ref="F123:F124"/>
    <mergeCell ref="H123:H124"/>
    <mergeCell ref="J123:J124"/>
    <mergeCell ref="T119:T120"/>
    <mergeCell ref="A121:A122"/>
    <mergeCell ref="B121:B122"/>
    <mergeCell ref="C121:C122"/>
    <mergeCell ref="F121:F122"/>
    <mergeCell ref="H121:H122"/>
    <mergeCell ref="J121:J122"/>
    <mergeCell ref="L121:L122"/>
    <mergeCell ref="N121:N122"/>
    <mergeCell ref="P121:P122"/>
    <mergeCell ref="L119:L120"/>
    <mergeCell ref="N119:N120"/>
    <mergeCell ref="P119:P120"/>
    <mergeCell ref="R119:R120"/>
    <mergeCell ref="S119:S120"/>
    <mergeCell ref="R117:R118"/>
    <mergeCell ref="S117:S118"/>
    <mergeCell ref="T117:T118"/>
    <mergeCell ref="A119:A120"/>
    <mergeCell ref="B119:B120"/>
    <mergeCell ref="C119:C120"/>
    <mergeCell ref="F119:F120"/>
    <mergeCell ref="H119:H120"/>
    <mergeCell ref="J119:J120"/>
    <mergeCell ref="T115:T116"/>
    <mergeCell ref="A117:A118"/>
    <mergeCell ref="B117:B118"/>
    <mergeCell ref="C117:C118"/>
    <mergeCell ref="F117:F118"/>
    <mergeCell ref="H117:H118"/>
    <mergeCell ref="J117:J118"/>
    <mergeCell ref="L117:L118"/>
    <mergeCell ref="N117:N118"/>
    <mergeCell ref="P117:P118"/>
    <mergeCell ref="L115:L116"/>
    <mergeCell ref="N115:N116"/>
    <mergeCell ref="P115:P116"/>
    <mergeCell ref="R115:R116"/>
    <mergeCell ref="S115:S116"/>
    <mergeCell ref="R113:R114"/>
    <mergeCell ref="S113:S114"/>
    <mergeCell ref="T113:T114"/>
    <mergeCell ref="A115:A116"/>
    <mergeCell ref="B115:B116"/>
    <mergeCell ref="C115:C116"/>
    <mergeCell ref="F115:F116"/>
    <mergeCell ref="H115:H116"/>
    <mergeCell ref="J115:J116"/>
    <mergeCell ref="T111:T112"/>
    <mergeCell ref="A113:A114"/>
    <mergeCell ref="B113:B114"/>
    <mergeCell ref="C113:C114"/>
    <mergeCell ref="F113:F114"/>
    <mergeCell ref="H113:H114"/>
    <mergeCell ref="J113:J114"/>
    <mergeCell ref="L113:L114"/>
    <mergeCell ref="N113:N114"/>
    <mergeCell ref="P113:P114"/>
    <mergeCell ref="L111:L112"/>
    <mergeCell ref="N111:N112"/>
    <mergeCell ref="P111:P112"/>
    <mergeCell ref="R111:R112"/>
    <mergeCell ref="S111:S112"/>
    <mergeCell ref="R109:R110"/>
    <mergeCell ref="S109:S110"/>
    <mergeCell ref="T109:T110"/>
    <mergeCell ref="A111:A112"/>
    <mergeCell ref="B111:B112"/>
    <mergeCell ref="C111:C112"/>
    <mergeCell ref="F111:F112"/>
    <mergeCell ref="H111:H112"/>
    <mergeCell ref="J111:J112"/>
    <mergeCell ref="T107:T108"/>
    <mergeCell ref="A109:A110"/>
    <mergeCell ref="B109:B110"/>
    <mergeCell ref="C109:C110"/>
    <mergeCell ref="F109:F110"/>
    <mergeCell ref="H109:H110"/>
    <mergeCell ref="J109:J110"/>
    <mergeCell ref="L109:L110"/>
    <mergeCell ref="N109:N110"/>
    <mergeCell ref="P109:P110"/>
    <mergeCell ref="L107:L108"/>
    <mergeCell ref="N107:N108"/>
    <mergeCell ref="P107:P108"/>
    <mergeCell ref="R107:R108"/>
    <mergeCell ref="S107:S108"/>
    <mergeCell ref="R105:R106"/>
    <mergeCell ref="S105:S106"/>
    <mergeCell ref="T105:T106"/>
    <mergeCell ref="A107:A108"/>
    <mergeCell ref="B107:B108"/>
    <mergeCell ref="C107:C108"/>
    <mergeCell ref="F107:F108"/>
    <mergeCell ref="H107:H108"/>
    <mergeCell ref="J107:J108"/>
    <mergeCell ref="T103:T104"/>
    <mergeCell ref="A105:A106"/>
    <mergeCell ref="B105:B106"/>
    <mergeCell ref="C105:C106"/>
    <mergeCell ref="F105:F106"/>
    <mergeCell ref="H105:H106"/>
    <mergeCell ref="J105:J106"/>
    <mergeCell ref="L105:L106"/>
    <mergeCell ref="N105:N106"/>
    <mergeCell ref="P105:P106"/>
    <mergeCell ref="L103:L104"/>
    <mergeCell ref="N103:N104"/>
    <mergeCell ref="P103:P104"/>
    <mergeCell ref="R103:R104"/>
    <mergeCell ref="S103:S104"/>
    <mergeCell ref="R101:R102"/>
    <mergeCell ref="S101:S102"/>
    <mergeCell ref="T101:T102"/>
    <mergeCell ref="A103:A104"/>
    <mergeCell ref="B103:B104"/>
    <mergeCell ref="C103:C104"/>
    <mergeCell ref="F103:F104"/>
    <mergeCell ref="H103:H104"/>
    <mergeCell ref="J103:J104"/>
    <mergeCell ref="T99:T100"/>
    <mergeCell ref="A101:A102"/>
    <mergeCell ref="B101:B102"/>
    <mergeCell ref="C101:C102"/>
    <mergeCell ref="F101:F102"/>
    <mergeCell ref="H101:H102"/>
    <mergeCell ref="J101:J102"/>
    <mergeCell ref="L101:L102"/>
    <mergeCell ref="N101:N102"/>
    <mergeCell ref="P101:P102"/>
    <mergeCell ref="L99:L100"/>
    <mergeCell ref="N99:N100"/>
    <mergeCell ref="P99:P100"/>
    <mergeCell ref="R99:R100"/>
    <mergeCell ref="S99:S100"/>
    <mergeCell ref="R97:R98"/>
    <mergeCell ref="S97:S98"/>
    <mergeCell ref="T97:T98"/>
    <mergeCell ref="A99:A100"/>
    <mergeCell ref="B99:B100"/>
    <mergeCell ref="C99:C100"/>
    <mergeCell ref="F99:F100"/>
    <mergeCell ref="H99:H100"/>
    <mergeCell ref="J99:J100"/>
    <mergeCell ref="T95:T96"/>
    <mergeCell ref="A97:A98"/>
    <mergeCell ref="B97:B98"/>
    <mergeCell ref="C97:C98"/>
    <mergeCell ref="F97:F98"/>
    <mergeCell ref="H97:H98"/>
    <mergeCell ref="J97:J98"/>
    <mergeCell ref="L97:L98"/>
    <mergeCell ref="N97:N98"/>
    <mergeCell ref="P97:P98"/>
    <mergeCell ref="L95:L96"/>
    <mergeCell ref="N95:N96"/>
    <mergeCell ref="P95:P96"/>
    <mergeCell ref="R95:R96"/>
    <mergeCell ref="S95:S96"/>
    <mergeCell ref="R93:R94"/>
    <mergeCell ref="S93:S94"/>
    <mergeCell ref="T93:T94"/>
    <mergeCell ref="A95:A96"/>
    <mergeCell ref="B95:B96"/>
    <mergeCell ref="C95:C96"/>
    <mergeCell ref="F95:F96"/>
    <mergeCell ref="H95:H96"/>
    <mergeCell ref="J95:J96"/>
    <mergeCell ref="T91:T92"/>
    <mergeCell ref="A93:A94"/>
    <mergeCell ref="B93:B94"/>
    <mergeCell ref="C93:C94"/>
    <mergeCell ref="F93:F94"/>
    <mergeCell ref="H93:H94"/>
    <mergeCell ref="J93:J94"/>
    <mergeCell ref="L93:L94"/>
    <mergeCell ref="N93:N94"/>
    <mergeCell ref="P93:P94"/>
    <mergeCell ref="L91:L92"/>
    <mergeCell ref="N91:N92"/>
    <mergeCell ref="P91:P92"/>
    <mergeCell ref="R91:R92"/>
    <mergeCell ref="S91:S92"/>
    <mergeCell ref="R89:R90"/>
    <mergeCell ref="S89:S90"/>
    <mergeCell ref="T89:T90"/>
    <mergeCell ref="A91:A92"/>
    <mergeCell ref="B91:B92"/>
    <mergeCell ref="C91:C92"/>
    <mergeCell ref="F91:F92"/>
    <mergeCell ref="H91:H92"/>
    <mergeCell ref="J91:J92"/>
    <mergeCell ref="T87:T88"/>
    <mergeCell ref="A89:A90"/>
    <mergeCell ref="B89:B90"/>
    <mergeCell ref="C89:C90"/>
    <mergeCell ref="F89:F90"/>
    <mergeCell ref="H89:H90"/>
    <mergeCell ref="J89:J90"/>
    <mergeCell ref="L89:L90"/>
    <mergeCell ref="N89:N90"/>
    <mergeCell ref="P89:P90"/>
    <mergeCell ref="L87:L88"/>
    <mergeCell ref="N87:N88"/>
    <mergeCell ref="P87:P88"/>
    <mergeCell ref="R87:R88"/>
    <mergeCell ref="S87:S88"/>
    <mergeCell ref="R85:R86"/>
    <mergeCell ref="S85:S86"/>
    <mergeCell ref="T85:T86"/>
    <mergeCell ref="A87:A88"/>
    <mergeCell ref="B87:B88"/>
    <mergeCell ref="C87:C88"/>
    <mergeCell ref="F87:F88"/>
    <mergeCell ref="H87:H88"/>
    <mergeCell ref="J87:J88"/>
    <mergeCell ref="T83:T84"/>
    <mergeCell ref="A85:A86"/>
    <mergeCell ref="B85:B86"/>
    <mergeCell ref="C85:C86"/>
    <mergeCell ref="F85:F86"/>
    <mergeCell ref="H85:H86"/>
    <mergeCell ref="J85:J86"/>
    <mergeCell ref="L85:L86"/>
    <mergeCell ref="N85:N86"/>
    <mergeCell ref="P85:P86"/>
    <mergeCell ref="L83:L84"/>
    <mergeCell ref="N83:N84"/>
    <mergeCell ref="P83:P84"/>
    <mergeCell ref="R83:R84"/>
    <mergeCell ref="S83:S84"/>
    <mergeCell ref="R81:R82"/>
    <mergeCell ref="S81:S82"/>
    <mergeCell ref="T81:T82"/>
    <mergeCell ref="A83:A84"/>
    <mergeCell ref="B83:B84"/>
    <mergeCell ref="C83:C84"/>
    <mergeCell ref="F83:F84"/>
    <mergeCell ref="H83:H84"/>
    <mergeCell ref="J83:J84"/>
    <mergeCell ref="T79:T80"/>
    <mergeCell ref="A81:A82"/>
    <mergeCell ref="B81:B82"/>
    <mergeCell ref="C81:C82"/>
    <mergeCell ref="F81:F82"/>
    <mergeCell ref="H81:H82"/>
    <mergeCell ref="J81:J82"/>
    <mergeCell ref="L81:L82"/>
    <mergeCell ref="N81:N82"/>
    <mergeCell ref="P81:P82"/>
    <mergeCell ref="L79:L80"/>
    <mergeCell ref="N79:N80"/>
    <mergeCell ref="P79:P80"/>
    <mergeCell ref="R79:R80"/>
    <mergeCell ref="S79:S80"/>
    <mergeCell ref="R77:R78"/>
    <mergeCell ref="S77:S78"/>
    <mergeCell ref="T77:T78"/>
    <mergeCell ref="A79:A80"/>
    <mergeCell ref="B79:B80"/>
    <mergeCell ref="C79:C80"/>
    <mergeCell ref="F79:F80"/>
    <mergeCell ref="H79:H80"/>
    <mergeCell ref="J79:J80"/>
    <mergeCell ref="T75:T76"/>
    <mergeCell ref="A77:A78"/>
    <mergeCell ref="B77:B78"/>
    <mergeCell ref="C77:C78"/>
    <mergeCell ref="F77:F78"/>
    <mergeCell ref="H77:H78"/>
    <mergeCell ref="J77:J78"/>
    <mergeCell ref="L77:L78"/>
    <mergeCell ref="N77:N78"/>
    <mergeCell ref="P77:P78"/>
    <mergeCell ref="L75:L76"/>
    <mergeCell ref="N75:N76"/>
    <mergeCell ref="P75:P76"/>
    <mergeCell ref="R75:R76"/>
    <mergeCell ref="S75:S76"/>
    <mergeCell ref="R73:R74"/>
    <mergeCell ref="S73:S74"/>
    <mergeCell ref="T73:T74"/>
    <mergeCell ref="A75:A76"/>
    <mergeCell ref="B75:B76"/>
    <mergeCell ref="C75:C76"/>
    <mergeCell ref="F75:F76"/>
    <mergeCell ref="H75:H76"/>
    <mergeCell ref="J75:J76"/>
    <mergeCell ref="T71:T72"/>
    <mergeCell ref="A73:A74"/>
    <mergeCell ref="B73:B74"/>
    <mergeCell ref="C73:C74"/>
    <mergeCell ref="F73:F74"/>
    <mergeCell ref="H73:H74"/>
    <mergeCell ref="J73:J74"/>
    <mergeCell ref="L73:L74"/>
    <mergeCell ref="N73:N74"/>
    <mergeCell ref="P73:P74"/>
    <mergeCell ref="L71:L72"/>
    <mergeCell ref="N71:N72"/>
    <mergeCell ref="P71:P72"/>
    <mergeCell ref="R71:R72"/>
    <mergeCell ref="S71:S72"/>
    <mergeCell ref="R69:R70"/>
    <mergeCell ref="S69:S70"/>
    <mergeCell ref="T69:T70"/>
    <mergeCell ref="A71:A72"/>
    <mergeCell ref="B71:B72"/>
    <mergeCell ref="C71:C72"/>
    <mergeCell ref="F71:F72"/>
    <mergeCell ref="H71:H72"/>
    <mergeCell ref="J71:J72"/>
    <mergeCell ref="T67:T68"/>
    <mergeCell ref="A69:A70"/>
    <mergeCell ref="B69:B70"/>
    <mergeCell ref="C69:C70"/>
    <mergeCell ref="F69:F70"/>
    <mergeCell ref="H69:H70"/>
    <mergeCell ref="J69:J70"/>
    <mergeCell ref="L69:L70"/>
    <mergeCell ref="N69:N70"/>
    <mergeCell ref="P69:P70"/>
    <mergeCell ref="L67:L68"/>
    <mergeCell ref="N67:N68"/>
    <mergeCell ref="P67:P68"/>
    <mergeCell ref="R67:R68"/>
    <mergeCell ref="S67:S68"/>
    <mergeCell ref="R65:R66"/>
    <mergeCell ref="S65:S66"/>
    <mergeCell ref="T65:T66"/>
    <mergeCell ref="A67:A68"/>
    <mergeCell ref="B67:B68"/>
    <mergeCell ref="C67:C68"/>
    <mergeCell ref="F67:F68"/>
    <mergeCell ref="H67:H68"/>
    <mergeCell ref="J67:J68"/>
    <mergeCell ref="T63:T64"/>
    <mergeCell ref="A65:A66"/>
    <mergeCell ref="B65:B66"/>
    <mergeCell ref="C65:C66"/>
    <mergeCell ref="F65:F66"/>
    <mergeCell ref="H65:H66"/>
    <mergeCell ref="J65:J66"/>
    <mergeCell ref="L65:L66"/>
    <mergeCell ref="N65:N66"/>
    <mergeCell ref="P65:P66"/>
    <mergeCell ref="L63:L64"/>
    <mergeCell ref="N63:N64"/>
    <mergeCell ref="P63:P64"/>
    <mergeCell ref="R63:R64"/>
    <mergeCell ref="S63:S64"/>
    <mergeCell ref="R61:R62"/>
    <mergeCell ref="S61:S62"/>
    <mergeCell ref="T61:T62"/>
    <mergeCell ref="A63:A64"/>
    <mergeCell ref="B63:B64"/>
    <mergeCell ref="C63:C64"/>
    <mergeCell ref="F63:F64"/>
    <mergeCell ref="H63:H64"/>
    <mergeCell ref="J63:J64"/>
    <mergeCell ref="T59:T60"/>
    <mergeCell ref="A61:A62"/>
    <mergeCell ref="B61:B62"/>
    <mergeCell ref="C61:C62"/>
    <mergeCell ref="F61:F62"/>
    <mergeCell ref="H61:H62"/>
    <mergeCell ref="J61:J62"/>
    <mergeCell ref="L61:L62"/>
    <mergeCell ref="N61:N62"/>
    <mergeCell ref="P61:P62"/>
    <mergeCell ref="L59:L60"/>
    <mergeCell ref="N59:N60"/>
    <mergeCell ref="P59:P60"/>
    <mergeCell ref="R59:R60"/>
    <mergeCell ref="S59:S60"/>
    <mergeCell ref="R57:R58"/>
    <mergeCell ref="S57:S58"/>
    <mergeCell ref="T57:T58"/>
    <mergeCell ref="A59:A60"/>
    <mergeCell ref="B59:B60"/>
    <mergeCell ref="C59:C60"/>
    <mergeCell ref="F59:F60"/>
    <mergeCell ref="H59:H60"/>
    <mergeCell ref="J59:J60"/>
    <mergeCell ref="T55:T56"/>
    <mergeCell ref="A57:A58"/>
    <mergeCell ref="B57:B58"/>
    <mergeCell ref="C57:C58"/>
    <mergeCell ref="F57:F58"/>
    <mergeCell ref="H57:H58"/>
    <mergeCell ref="J57:J58"/>
    <mergeCell ref="L57:L58"/>
    <mergeCell ref="N57:N58"/>
    <mergeCell ref="P57:P58"/>
    <mergeCell ref="L55:L56"/>
    <mergeCell ref="N55:N56"/>
    <mergeCell ref="P55:P56"/>
    <mergeCell ref="R55:R56"/>
    <mergeCell ref="S55:S56"/>
    <mergeCell ref="R53:R54"/>
    <mergeCell ref="S53:S54"/>
    <mergeCell ref="T53:T54"/>
    <mergeCell ref="A55:A56"/>
    <mergeCell ref="B55:B56"/>
    <mergeCell ref="C55:C56"/>
    <mergeCell ref="F55:F56"/>
    <mergeCell ref="H55:H56"/>
    <mergeCell ref="J55:J56"/>
    <mergeCell ref="T51:T52"/>
    <mergeCell ref="A53:A54"/>
    <mergeCell ref="B53:B54"/>
    <mergeCell ref="C53:C54"/>
    <mergeCell ref="F53:F54"/>
    <mergeCell ref="H53:H54"/>
    <mergeCell ref="J53:J54"/>
    <mergeCell ref="L53:L54"/>
    <mergeCell ref="N53:N54"/>
    <mergeCell ref="P53:P54"/>
    <mergeCell ref="L51:L52"/>
    <mergeCell ref="N51:N52"/>
    <mergeCell ref="P51:P52"/>
    <mergeCell ref="R51:R52"/>
    <mergeCell ref="S51:S52"/>
    <mergeCell ref="R49:R50"/>
    <mergeCell ref="S49:S50"/>
    <mergeCell ref="T49:T50"/>
    <mergeCell ref="A51:A52"/>
    <mergeCell ref="B51:B52"/>
    <mergeCell ref="C51:C52"/>
    <mergeCell ref="F51:F52"/>
    <mergeCell ref="H51:H52"/>
    <mergeCell ref="J51:J52"/>
    <mergeCell ref="T47:T48"/>
    <mergeCell ref="A49:A50"/>
    <mergeCell ref="B49:B50"/>
    <mergeCell ref="C49:C50"/>
    <mergeCell ref="F49:F50"/>
    <mergeCell ref="H49:H50"/>
    <mergeCell ref="J49:J50"/>
    <mergeCell ref="L49:L50"/>
    <mergeCell ref="N49:N50"/>
    <mergeCell ref="P49:P50"/>
    <mergeCell ref="L47:L48"/>
    <mergeCell ref="N47:N48"/>
    <mergeCell ref="P47:P48"/>
    <mergeCell ref="R47:R48"/>
    <mergeCell ref="S47:S48"/>
    <mergeCell ref="R45:R46"/>
    <mergeCell ref="S45:S46"/>
    <mergeCell ref="T45:T46"/>
    <mergeCell ref="A47:A48"/>
    <mergeCell ref="B47:B48"/>
    <mergeCell ref="C47:C48"/>
    <mergeCell ref="F47:F48"/>
    <mergeCell ref="H47:H48"/>
    <mergeCell ref="J47:J48"/>
    <mergeCell ref="T43:T44"/>
    <mergeCell ref="A45:A46"/>
    <mergeCell ref="B45:B46"/>
    <mergeCell ref="C45:C46"/>
    <mergeCell ref="F45:F46"/>
    <mergeCell ref="H45:H46"/>
    <mergeCell ref="J45:J46"/>
    <mergeCell ref="L45:L46"/>
    <mergeCell ref="N45:N46"/>
    <mergeCell ref="P45:P46"/>
    <mergeCell ref="L43:L44"/>
    <mergeCell ref="N43:N44"/>
    <mergeCell ref="P43:P44"/>
    <mergeCell ref="R43:R44"/>
    <mergeCell ref="S43:S44"/>
    <mergeCell ref="R41:R42"/>
    <mergeCell ref="S41:S42"/>
    <mergeCell ref="T41:T42"/>
    <mergeCell ref="A43:A44"/>
    <mergeCell ref="B43:B44"/>
    <mergeCell ref="C43:C44"/>
    <mergeCell ref="F43:F44"/>
    <mergeCell ref="H43:H44"/>
    <mergeCell ref="J43:J44"/>
    <mergeCell ref="T39:T40"/>
    <mergeCell ref="A41:A42"/>
    <mergeCell ref="B41:B42"/>
    <mergeCell ref="C41:C42"/>
    <mergeCell ref="F41:F42"/>
    <mergeCell ref="H41:H42"/>
    <mergeCell ref="J41:J42"/>
    <mergeCell ref="L41:L42"/>
    <mergeCell ref="N41:N42"/>
    <mergeCell ref="P41:P42"/>
    <mergeCell ref="L39:L40"/>
    <mergeCell ref="N39:N40"/>
    <mergeCell ref="P39:P40"/>
    <mergeCell ref="R39:R40"/>
    <mergeCell ref="S39:S40"/>
    <mergeCell ref="R37:R38"/>
    <mergeCell ref="S37:S38"/>
    <mergeCell ref="T37:T38"/>
    <mergeCell ref="A39:A40"/>
    <mergeCell ref="B39:B40"/>
    <mergeCell ref="C39:C40"/>
    <mergeCell ref="F39:F40"/>
    <mergeCell ref="H39:H40"/>
    <mergeCell ref="J39:J40"/>
    <mergeCell ref="T35:T36"/>
    <mergeCell ref="A37:A38"/>
    <mergeCell ref="B37:B38"/>
    <mergeCell ref="C37:C38"/>
    <mergeCell ref="F37:F38"/>
    <mergeCell ref="H37:H38"/>
    <mergeCell ref="J37:J38"/>
    <mergeCell ref="L37:L38"/>
    <mergeCell ref="N37:N38"/>
    <mergeCell ref="P37:P38"/>
    <mergeCell ref="L35:L36"/>
    <mergeCell ref="N35:N36"/>
    <mergeCell ref="P35:P36"/>
    <mergeCell ref="R35:R36"/>
    <mergeCell ref="S35:S36"/>
    <mergeCell ref="R33:R34"/>
    <mergeCell ref="S33:S34"/>
    <mergeCell ref="T33:T34"/>
    <mergeCell ref="A35:A36"/>
    <mergeCell ref="B35:B36"/>
    <mergeCell ref="C35:C36"/>
    <mergeCell ref="F35:F36"/>
    <mergeCell ref="H35:H36"/>
    <mergeCell ref="J35:J36"/>
    <mergeCell ref="T31:T32"/>
    <mergeCell ref="A33:A34"/>
    <mergeCell ref="B33:B34"/>
    <mergeCell ref="C33:C34"/>
    <mergeCell ref="F33:F34"/>
    <mergeCell ref="H33:H34"/>
    <mergeCell ref="J33:J34"/>
    <mergeCell ref="L33:L34"/>
    <mergeCell ref="N33:N34"/>
    <mergeCell ref="P33:P34"/>
    <mergeCell ref="L31:L32"/>
    <mergeCell ref="N31:N32"/>
    <mergeCell ref="P31:P32"/>
    <mergeCell ref="R31:R32"/>
    <mergeCell ref="S31:S32"/>
    <mergeCell ref="R29:R30"/>
    <mergeCell ref="S29:S30"/>
    <mergeCell ref="T29:T30"/>
    <mergeCell ref="A31:A32"/>
    <mergeCell ref="B31:B32"/>
    <mergeCell ref="C31:C32"/>
    <mergeCell ref="F31:F32"/>
    <mergeCell ref="H31:H32"/>
    <mergeCell ref="J31:J32"/>
    <mergeCell ref="T27:T28"/>
    <mergeCell ref="A29:A30"/>
    <mergeCell ref="B29:B30"/>
    <mergeCell ref="C29:C30"/>
    <mergeCell ref="F29:F30"/>
    <mergeCell ref="H29:H30"/>
    <mergeCell ref="J29:J30"/>
    <mergeCell ref="L29:L30"/>
    <mergeCell ref="N29:N30"/>
    <mergeCell ref="P29:P30"/>
    <mergeCell ref="L27:L28"/>
    <mergeCell ref="N27:N28"/>
    <mergeCell ref="P27:P28"/>
    <mergeCell ref="R27:R28"/>
    <mergeCell ref="S27:S28"/>
    <mergeCell ref="R25:R26"/>
    <mergeCell ref="S25:S26"/>
    <mergeCell ref="T25:T26"/>
    <mergeCell ref="A27:A28"/>
    <mergeCell ref="B27:B28"/>
    <mergeCell ref="C27:C28"/>
    <mergeCell ref="F27:F28"/>
    <mergeCell ref="H27:H28"/>
    <mergeCell ref="J27:J28"/>
    <mergeCell ref="T23:T24"/>
    <mergeCell ref="A25:A26"/>
    <mergeCell ref="B25:B26"/>
    <mergeCell ref="C25:C26"/>
    <mergeCell ref="F25:F26"/>
    <mergeCell ref="H25:H26"/>
    <mergeCell ref="J25:J26"/>
    <mergeCell ref="L25:L26"/>
    <mergeCell ref="N25:N26"/>
    <mergeCell ref="P25:P26"/>
    <mergeCell ref="L23:L24"/>
    <mergeCell ref="N23:N24"/>
    <mergeCell ref="P23:P24"/>
    <mergeCell ref="R23:R24"/>
    <mergeCell ref="S23:S24"/>
    <mergeCell ref="R21:R22"/>
    <mergeCell ref="S21:S22"/>
    <mergeCell ref="T21:T22"/>
    <mergeCell ref="A23:A24"/>
    <mergeCell ref="B23:B24"/>
    <mergeCell ref="C23:C24"/>
    <mergeCell ref="F23:F24"/>
    <mergeCell ref="H23:H24"/>
    <mergeCell ref="J23:J24"/>
    <mergeCell ref="T19:T20"/>
    <mergeCell ref="A21:A22"/>
    <mergeCell ref="B21:B22"/>
    <mergeCell ref="C21:C22"/>
    <mergeCell ref="F21:F22"/>
    <mergeCell ref="H21:H22"/>
    <mergeCell ref="J21:J22"/>
    <mergeCell ref="L21:L22"/>
    <mergeCell ref="N21:N22"/>
    <mergeCell ref="P21:P22"/>
    <mergeCell ref="L19:L20"/>
    <mergeCell ref="N19:N20"/>
    <mergeCell ref="P19:P20"/>
    <mergeCell ref="R19:R20"/>
    <mergeCell ref="S19:S20"/>
    <mergeCell ref="R17:R18"/>
    <mergeCell ref="S17:S18"/>
    <mergeCell ref="T17:T18"/>
    <mergeCell ref="A19:A20"/>
    <mergeCell ref="B19:B20"/>
    <mergeCell ref="C19:C20"/>
    <mergeCell ref="F19:F20"/>
    <mergeCell ref="H19:H20"/>
    <mergeCell ref="J19:J20"/>
    <mergeCell ref="T15:T16"/>
    <mergeCell ref="A17:A18"/>
    <mergeCell ref="B17:B18"/>
    <mergeCell ref="C17:C18"/>
    <mergeCell ref="F17:F18"/>
    <mergeCell ref="H17:H18"/>
    <mergeCell ref="J17:J18"/>
    <mergeCell ref="L17:L18"/>
    <mergeCell ref="N17:N18"/>
    <mergeCell ref="P17:P18"/>
    <mergeCell ref="L15:L16"/>
    <mergeCell ref="N15:N16"/>
    <mergeCell ref="P15:P16"/>
    <mergeCell ref="R15:R16"/>
    <mergeCell ref="S15:S16"/>
    <mergeCell ref="R13:R14"/>
    <mergeCell ref="S13:S14"/>
    <mergeCell ref="T13:T14"/>
    <mergeCell ref="A15:A16"/>
    <mergeCell ref="B15:B16"/>
    <mergeCell ref="C15:C16"/>
    <mergeCell ref="F15:F16"/>
    <mergeCell ref="H15:H16"/>
    <mergeCell ref="J15:J16"/>
    <mergeCell ref="T11:T12"/>
    <mergeCell ref="A13:A14"/>
    <mergeCell ref="B13:B14"/>
    <mergeCell ref="C13:C14"/>
    <mergeCell ref="F13:F14"/>
    <mergeCell ref="H13:H14"/>
    <mergeCell ref="J13:J14"/>
    <mergeCell ref="L13:L14"/>
    <mergeCell ref="N13:N14"/>
    <mergeCell ref="P13:P14"/>
    <mergeCell ref="L11:L12"/>
    <mergeCell ref="N11:N12"/>
    <mergeCell ref="P11:P12"/>
    <mergeCell ref="R11:R12"/>
    <mergeCell ref="S11:S12"/>
    <mergeCell ref="R9:R10"/>
    <mergeCell ref="S9:S10"/>
    <mergeCell ref="T9:T10"/>
    <mergeCell ref="A11:A12"/>
    <mergeCell ref="B11:B12"/>
    <mergeCell ref="C11:C12"/>
    <mergeCell ref="F11:F12"/>
    <mergeCell ref="H11:H12"/>
    <mergeCell ref="J11:J12"/>
    <mergeCell ref="T7:T8"/>
    <mergeCell ref="A9:A10"/>
    <mergeCell ref="B9:B10"/>
    <mergeCell ref="C9:C10"/>
    <mergeCell ref="F9:F10"/>
    <mergeCell ref="H9:H10"/>
    <mergeCell ref="J9:J10"/>
    <mergeCell ref="L9:L10"/>
    <mergeCell ref="N9:N10"/>
    <mergeCell ref="P9:P10"/>
    <mergeCell ref="L7:L8"/>
    <mergeCell ref="N7:N8"/>
    <mergeCell ref="P7:P8"/>
    <mergeCell ref="R7:R8"/>
    <mergeCell ref="S7:S8"/>
    <mergeCell ref="A7:A8"/>
    <mergeCell ref="B7:B8"/>
    <mergeCell ref="C7:C8"/>
    <mergeCell ref="F7:F8"/>
    <mergeCell ref="H7:H8"/>
    <mergeCell ref="J7:J8"/>
    <mergeCell ref="A1:C1"/>
    <mergeCell ref="D1:D2"/>
    <mergeCell ref="E1:G2"/>
    <mergeCell ref="I1:I2"/>
    <mergeCell ref="J1:J2"/>
    <mergeCell ref="D3:E3"/>
    <mergeCell ref="F3:I3"/>
    <mergeCell ref="T4:T6"/>
    <mergeCell ref="F5:F6"/>
    <mergeCell ref="H5:H6"/>
    <mergeCell ref="J5:J6"/>
    <mergeCell ref="L5:L6"/>
    <mergeCell ref="N5:N6"/>
    <mergeCell ref="P5:P6"/>
    <mergeCell ref="R5:R6"/>
    <mergeCell ref="K4:L4"/>
    <mergeCell ref="M4:N4"/>
    <mergeCell ref="O4:P4"/>
    <mergeCell ref="Q4:R4"/>
    <mergeCell ref="S4:S6"/>
    <mergeCell ref="A4:A6"/>
    <mergeCell ref="B4:B6"/>
    <mergeCell ref="C4:C6"/>
    <mergeCell ref="E4:F4"/>
    <mergeCell ref="G4:H4"/>
    <mergeCell ref="I4:J4"/>
    <mergeCell ref="K3:L3"/>
  </mergeCells>
  <conditionalFormatting sqref="F7:F206 H7:H206 J7:J206 L7:L206">
    <cfRule type="cellIs" dxfId="8" priority="10" operator="equal">
      <formula>"da"</formula>
    </cfRule>
    <cfRule type="cellIs" dxfId="7" priority="11" operator="equal">
      <formula>"ne"</formula>
    </cfRule>
  </conditionalFormatting>
  <conditionalFormatting sqref="S7:S206">
    <cfRule type="cellIs" dxfId="6" priority="9" operator="greaterThan">
      <formula>0</formula>
    </cfRule>
  </conditionalFormatting>
  <conditionalFormatting sqref="N7:N206">
    <cfRule type="cellIs" dxfId="5" priority="7" operator="equal">
      <formula>"da"</formula>
    </cfRule>
    <cfRule type="cellIs" dxfId="4" priority="8" operator="equal">
      <formula>"ne"</formula>
    </cfRule>
  </conditionalFormatting>
  <conditionalFormatting sqref="P7:P206">
    <cfRule type="cellIs" dxfId="3" priority="5" operator="equal">
      <formula>"da"</formula>
    </cfRule>
    <cfRule type="cellIs" dxfId="2" priority="6" operator="equal">
      <formula>"ne"</formula>
    </cfRule>
  </conditionalFormatting>
  <conditionalFormatting sqref="R7:R206">
    <cfRule type="cellIs" dxfId="1" priority="3" operator="equal">
      <formula>"da"</formula>
    </cfRule>
    <cfRule type="cellIs" dxfId="0" priority="4" operator="equal">
      <formula>"ne"</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57FE6-B91F-4CE7-8992-07054069262C}">
  <dimension ref="A1:M23"/>
  <sheetViews>
    <sheetView zoomScale="130" zoomScaleNormal="130" workbookViewId="0">
      <selection activeCell="D3" sqref="A1:XFD1048576"/>
    </sheetView>
  </sheetViews>
  <sheetFormatPr defaultRowHeight="15" x14ac:dyDescent="0.25"/>
  <cols>
    <col min="1" max="1" width="15.5703125" customWidth="1"/>
    <col min="2" max="2" width="12.7109375" customWidth="1"/>
    <col min="3" max="4" width="13.5703125" customWidth="1"/>
    <col min="5" max="5" width="11.140625" customWidth="1"/>
    <col min="6" max="6" width="12.140625" customWidth="1"/>
    <col min="8" max="8" width="17.85546875" customWidth="1"/>
    <col min="9" max="9" width="10.42578125" customWidth="1"/>
  </cols>
  <sheetData>
    <row r="1" spans="1:13" s="75" customFormat="1" ht="58.15" customHeight="1" x14ac:dyDescent="0.25">
      <c r="A1" s="75" t="s">
        <v>165</v>
      </c>
      <c r="B1" s="75" t="s">
        <v>160</v>
      </c>
      <c r="C1" s="75" t="s">
        <v>161</v>
      </c>
      <c r="D1" s="75" t="s">
        <v>166</v>
      </c>
      <c r="E1" s="75" t="s">
        <v>162</v>
      </c>
      <c r="F1" s="75" t="s">
        <v>163</v>
      </c>
      <c r="G1" s="75" t="s">
        <v>164</v>
      </c>
      <c r="H1" s="75" t="s">
        <v>148</v>
      </c>
      <c r="I1" s="75" t="s">
        <v>149</v>
      </c>
      <c r="J1" s="75" t="s">
        <v>151</v>
      </c>
      <c r="K1" s="75" t="s">
        <v>152</v>
      </c>
      <c r="L1" s="75" t="s">
        <v>153</v>
      </c>
      <c r="M1" s="75" t="s">
        <v>154</v>
      </c>
    </row>
    <row r="2" spans="1:13" x14ac:dyDescent="0.25">
      <c r="A2">
        <f>an_aktivni</f>
        <v>0</v>
      </c>
      <c r="B2">
        <f>an_prosli</f>
        <v>0</v>
      </c>
      <c r="C2">
        <f>pc_prosli-an_prosli</f>
        <v>0</v>
      </c>
      <c r="D2">
        <f>B2+C2</f>
        <v>0</v>
      </c>
      <c r="E2" s="74">
        <f>'Parcijalni_cjeloviti ispit'!A4</f>
        <v>0</v>
      </c>
      <c r="F2" s="74">
        <f>'Parcijalni_cjeloviti ispit'!B4</f>
        <v>0</v>
      </c>
      <c r="G2">
        <f>broj_cjelovitih</f>
        <v>0</v>
      </c>
      <c r="H2" t="e">
        <f>an_prosli/an_aktivni</f>
        <v>#DIV/0!</v>
      </c>
      <c r="I2" s="79" t="e">
        <f>D2/(A2+F2)</f>
        <v>#DIV/0!</v>
      </c>
      <c r="J2" t="e">
        <f>an_prosjekbodova</f>
        <v>#DIV/0!</v>
      </c>
      <c r="K2" t="e">
        <f>pc_prosjekbodova</f>
        <v>#DIV/0!</v>
      </c>
      <c r="L2" t="e">
        <f>an_prosjekocjena</f>
        <v>#DIV/0!</v>
      </c>
      <c r="M2" t="e">
        <f>pc_prosjekocjena</f>
        <v>#DIV/0!</v>
      </c>
    </row>
    <row r="3" spans="1:13" x14ac:dyDescent="0.25">
      <c r="I3" s="78"/>
    </row>
    <row r="9" spans="1:13" hidden="1" x14ac:dyDescent="0.25"/>
    <row r="10" spans="1:13" hidden="1" x14ac:dyDescent="0.25">
      <c r="H10" t="s">
        <v>146</v>
      </c>
    </row>
    <row r="11" spans="1:13" hidden="1" x14ac:dyDescent="0.25">
      <c r="H11" t="s">
        <v>155</v>
      </c>
      <c r="I11">
        <f>pc_prosli</f>
        <v>0</v>
      </c>
    </row>
    <row r="12" spans="1:13" hidden="1" x14ac:dyDescent="0.25">
      <c r="H12" t="s">
        <v>156</v>
      </c>
    </row>
    <row r="13" spans="1:13" hidden="1" x14ac:dyDescent="0.25">
      <c r="H13" t="s">
        <v>147</v>
      </c>
    </row>
    <row r="14" spans="1:13" hidden="1" x14ac:dyDescent="0.25">
      <c r="H14" t="s">
        <v>150</v>
      </c>
      <c r="I14" s="68">
        <f>broj_cjelovitih</f>
        <v>0</v>
      </c>
    </row>
    <row r="15" spans="1:13" hidden="1" x14ac:dyDescent="0.25"/>
    <row r="16" spans="1:13" hidden="1" x14ac:dyDescent="0.25"/>
    <row r="17" spans="8:9" hidden="1" x14ac:dyDescent="0.25">
      <c r="H17" t="s">
        <v>151</v>
      </c>
      <c r="I17" t="e">
        <f>an_prosjekbodova</f>
        <v>#DIV/0!</v>
      </c>
    </row>
    <row r="18" spans="8:9" hidden="1" x14ac:dyDescent="0.25">
      <c r="H18" t="s">
        <v>152</v>
      </c>
      <c r="I18" t="e">
        <f>pc_prosjekbodova</f>
        <v>#DIV/0!</v>
      </c>
    </row>
    <row r="19" spans="8:9" hidden="1" x14ac:dyDescent="0.25">
      <c r="H19" t="s">
        <v>153</v>
      </c>
      <c r="I19" t="e">
        <f>an_prosjekocjena</f>
        <v>#DIV/0!</v>
      </c>
    </row>
    <row r="20" spans="8:9" hidden="1" x14ac:dyDescent="0.25">
      <c r="H20" t="s">
        <v>154</v>
      </c>
      <c r="I20" t="e">
        <f>pc_prosjekocjena</f>
        <v>#DIV/0!</v>
      </c>
    </row>
    <row r="21" spans="8:9" hidden="1" x14ac:dyDescent="0.25"/>
    <row r="22" spans="8:9" hidden="1" x14ac:dyDescent="0.25"/>
    <row r="23" spans="8:9" hidden="1" x14ac:dyDescent="0.25"/>
  </sheetData>
  <sheetProtection algorithmName="SHA-512" hashValue="+fZ73oScZYPbTEVmVwSjeE3Ta9EL6pk3ibBKgxBYzz9CxoDNOh86urDhTZmpUUIxn3n2II0ULKK8rXxbsYuXXw==" saltValue="r0h3HaC5Ba6bkwLhuzMa+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7</vt:i4>
      </vt:variant>
      <vt:variant>
        <vt:lpstr>Imenovani rasponi</vt:lpstr>
      </vt:variant>
      <vt:variant>
        <vt:i4>11</vt:i4>
      </vt:variant>
    </vt:vector>
  </HeadingPairs>
  <TitlesOfParts>
    <vt:vector size="18" baseType="lpstr">
      <vt:lpstr>Popis studenata</vt:lpstr>
      <vt:lpstr>Analitika nastave</vt:lpstr>
      <vt:lpstr>Kontinuirano_Objava_studentima</vt:lpstr>
      <vt:lpstr>Parcijalni_cjeloviti ispit</vt:lpstr>
      <vt:lpstr>Parc_cjelovit_Objava_studentima</vt:lpstr>
      <vt:lpstr>Ispis_za_refereadu</vt:lpstr>
      <vt:lpstr>Statistika</vt:lpstr>
      <vt:lpstr>an_aktivni</vt:lpstr>
      <vt:lpstr>an_odabralicj</vt:lpstr>
      <vt:lpstr>an_polozili_cjeloviti</vt:lpstr>
      <vt:lpstr>an_pristupilicj</vt:lpstr>
      <vt:lpstr>an_prosjekbodova</vt:lpstr>
      <vt:lpstr>an_prosjekocjena</vt:lpstr>
      <vt:lpstr>an_prosli</vt:lpstr>
      <vt:lpstr>broj_cjelovitih</vt:lpstr>
      <vt:lpstr>pc_prosjekbodova</vt:lpstr>
      <vt:lpstr>pc_prosjekocjena</vt:lpstr>
      <vt:lpstr>pc_prosli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Erika</dc:creator>
  <cp:lastModifiedBy>egrzin</cp:lastModifiedBy>
  <cp:lastPrinted>2020-02-29T11:51:03Z</cp:lastPrinted>
  <dcterms:created xsi:type="dcterms:W3CDTF">2019-09-26T19:31:07Z</dcterms:created>
  <dcterms:modified xsi:type="dcterms:W3CDTF">2024-10-30T09:07:27Z</dcterms:modified>
</cp:coreProperties>
</file>