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defaultThemeVersion="124226"/>
  <mc:AlternateContent xmlns:mc="http://schemas.openxmlformats.org/markup-compatibility/2006">
    <mc:Choice Requires="x15">
      <x15ac:absPath xmlns:x15ac="http://schemas.microsoft.com/office/spreadsheetml/2010/11/ac" url="C:\Users\egrzin\Desktop\Nova mapa (3)\"/>
    </mc:Choice>
  </mc:AlternateContent>
  <xr:revisionPtr revIDLastSave="0" documentId="13_ncr:1_{C6E7F041-667A-4955-A1FB-E327C8B16283}" xr6:coauthVersionLast="37" xr6:coauthVersionMax="46" xr10:uidLastSave="{00000000-0000-0000-0000-000000000000}"/>
  <bookViews>
    <workbookView xWindow="-120" yWindow="-120" windowWidth="24240" windowHeight="13140" tabRatio="862" xr2:uid="{00000000-000D-0000-FFFF-FFFF00000000}"/>
  </bookViews>
  <sheets>
    <sheet name="Popis studenata" sheetId="5" r:id="rId1"/>
    <sheet name="Analitika nastave" sheetId="1" r:id="rId2"/>
    <sheet name="Kontinuirano_Objava_studentima" sheetId="6" r:id="rId3"/>
    <sheet name="Parcijalni_cjeloviti ispit" sheetId="8" r:id="rId4"/>
    <sheet name="Parc_cjelovit_Objava_studentima" sheetId="14" r:id="rId5"/>
    <sheet name="Ispis_za_refereadu" sheetId="15" r:id="rId6"/>
    <sheet name="Statistika" sheetId="10" state="hidden" r:id="rId7"/>
  </sheets>
  <definedNames>
    <definedName name="an_aktivni">'Analitika nastave'!$BC$108</definedName>
    <definedName name="an_odabralicj">'Analitika nastave'!$A$4</definedName>
    <definedName name="an_polozili_cjeloviti">'Analitika nastave'!$C$4</definedName>
    <definedName name="an_pristupilicj">'Analitika nastave'!$B$4</definedName>
    <definedName name="an_prosjekbodova">'Analitika nastave'!$BA$109</definedName>
    <definedName name="an_prosjekocjena">'Analitika nastave'!$BM$108</definedName>
    <definedName name="an_prosli">'Analitika nastave'!$BA$108</definedName>
    <definedName name="broj_cjelovitih">'Parcijalni_cjeloviti ispit'!$C$4</definedName>
    <definedName name="pc_prosjekbodova">'Parcijalni_cjeloviti ispit'!$U$109</definedName>
    <definedName name="pc_prosjekocjena">'Parcijalni_cjeloviti ispit'!$V$108</definedName>
    <definedName name="pc_prosli">'Parcijalni_cjeloviti ispit'!$U$108</definedName>
  </definedNames>
  <calcPr calcId="179021"/>
</workbook>
</file>

<file path=xl/calcChain.xml><?xml version="1.0" encoding="utf-8"?>
<calcChain xmlns="http://schemas.openxmlformats.org/spreadsheetml/2006/main">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2" i="5"/>
  <c r="AR107" i="1" l="1"/>
  <c r="AR105" i="1"/>
  <c r="AR103" i="1"/>
  <c r="AR101" i="1"/>
  <c r="AR99" i="1"/>
  <c r="AR97" i="1"/>
  <c r="AR95" i="1"/>
  <c r="AR93" i="1"/>
  <c r="AR91" i="1"/>
  <c r="AR89" i="1"/>
  <c r="AR87" i="1"/>
  <c r="AR85" i="1"/>
  <c r="AR83" i="1"/>
  <c r="AR81" i="1"/>
  <c r="AR79" i="1"/>
  <c r="AR77" i="1"/>
  <c r="AR75" i="1"/>
  <c r="AR73" i="1"/>
  <c r="AR71" i="1"/>
  <c r="AR69" i="1"/>
  <c r="AR67" i="1"/>
  <c r="AR65" i="1"/>
  <c r="AR63" i="1"/>
  <c r="AR61" i="1"/>
  <c r="AR59" i="1"/>
  <c r="AR57" i="1"/>
  <c r="AR55" i="1"/>
  <c r="AR53" i="1"/>
  <c r="AR51" i="1"/>
  <c r="AR49" i="1"/>
  <c r="AR47" i="1"/>
  <c r="AR45" i="1"/>
  <c r="AR43" i="1"/>
  <c r="AR41" i="1"/>
  <c r="AR39" i="1"/>
  <c r="AR37" i="1"/>
  <c r="AR35" i="1"/>
  <c r="AR33" i="1"/>
  <c r="AR31" i="1"/>
  <c r="AR29" i="1"/>
  <c r="AR27" i="1"/>
  <c r="AR25" i="1"/>
  <c r="AR23" i="1"/>
  <c r="AR21" i="1"/>
  <c r="AR19" i="1"/>
  <c r="AR17" i="1"/>
  <c r="AR15" i="1"/>
  <c r="AR13" i="1"/>
  <c r="AR11" i="1"/>
  <c r="AR9" i="1"/>
  <c r="D1" i="15" l="1"/>
  <c r="F1" i="15"/>
  <c r="G1" i="15"/>
  <c r="I1" i="15"/>
  <c r="D2" i="15"/>
  <c r="E2" i="15"/>
  <c r="F2" i="15"/>
  <c r="G2" i="15"/>
  <c r="I2" i="15"/>
  <c r="J2" i="15"/>
  <c r="D3" i="15"/>
  <c r="E3" i="15"/>
  <c r="G3" i="15"/>
  <c r="H3" i="15"/>
  <c r="I3" i="15"/>
  <c r="J3" i="15"/>
  <c r="K3" i="15"/>
  <c r="A4" i="15"/>
  <c r="B4" i="15"/>
  <c r="C4" i="15"/>
  <c r="D4" i="15"/>
  <c r="E4" i="15"/>
  <c r="F4" i="15"/>
  <c r="G4" i="15"/>
  <c r="H4" i="15"/>
  <c r="I4" i="15"/>
  <c r="J4" i="15"/>
  <c r="K4" i="15"/>
  <c r="L4" i="15"/>
  <c r="M4" i="15"/>
  <c r="N4" i="15"/>
  <c r="O4" i="15"/>
  <c r="P4" i="15"/>
  <c r="Q4" i="15"/>
  <c r="R4" i="15"/>
  <c r="S4" i="15"/>
  <c r="T4" i="15"/>
  <c r="U4" i="15"/>
  <c r="V4" i="15"/>
  <c r="A5" i="15"/>
  <c r="B5" i="15"/>
  <c r="C5" i="15"/>
  <c r="D5" i="15"/>
  <c r="E5" i="15"/>
  <c r="F5" i="15"/>
  <c r="G5" i="15"/>
  <c r="H5" i="15"/>
  <c r="I5" i="15"/>
  <c r="J5" i="15"/>
  <c r="K5" i="15"/>
  <c r="L5" i="15"/>
  <c r="M5" i="15"/>
  <c r="N5" i="15"/>
  <c r="O5" i="15"/>
  <c r="P5" i="15"/>
  <c r="Q5" i="15"/>
  <c r="R5" i="15"/>
  <c r="S5" i="15"/>
  <c r="T5" i="15"/>
  <c r="U5" i="15"/>
  <c r="V5" i="15"/>
  <c r="A6" i="15"/>
  <c r="B6" i="15"/>
  <c r="C6" i="15"/>
  <c r="D6" i="15"/>
  <c r="E6" i="15"/>
  <c r="F6" i="15"/>
  <c r="G6" i="15"/>
  <c r="H6" i="15"/>
  <c r="I6" i="15"/>
  <c r="J6" i="15"/>
  <c r="K6" i="15"/>
  <c r="L6" i="15"/>
  <c r="M6" i="15"/>
  <c r="N6" i="15"/>
  <c r="O6" i="15"/>
  <c r="P6" i="15"/>
  <c r="Q6" i="15"/>
  <c r="R6" i="15"/>
  <c r="S6" i="15"/>
  <c r="T6" i="15"/>
  <c r="U6" i="15"/>
  <c r="V6" i="15"/>
  <c r="A8" i="15"/>
  <c r="B8" i="15"/>
  <c r="C8" i="15"/>
  <c r="F8" i="15"/>
  <c r="H8" i="15"/>
  <c r="J8" i="15"/>
  <c r="L8" i="15"/>
  <c r="N8" i="15"/>
  <c r="P8" i="15"/>
  <c r="R8" i="15"/>
  <c r="T8" i="15"/>
  <c r="U8" i="15"/>
  <c r="V8" i="15"/>
  <c r="A10" i="15"/>
  <c r="B10" i="15"/>
  <c r="C10" i="15"/>
  <c r="F10" i="15"/>
  <c r="H10" i="15"/>
  <c r="J10" i="15"/>
  <c r="L10" i="15"/>
  <c r="N10" i="15"/>
  <c r="P10" i="15"/>
  <c r="R10" i="15"/>
  <c r="T10" i="15"/>
  <c r="U10" i="15"/>
  <c r="V10" i="15"/>
  <c r="A12" i="15"/>
  <c r="B12" i="15"/>
  <c r="C12" i="15"/>
  <c r="F12" i="15"/>
  <c r="H12" i="15"/>
  <c r="J12" i="15"/>
  <c r="L12" i="15"/>
  <c r="N12" i="15"/>
  <c r="P12" i="15"/>
  <c r="R12" i="15"/>
  <c r="T12" i="15"/>
  <c r="U12" i="15"/>
  <c r="V12" i="15"/>
  <c r="A14" i="15"/>
  <c r="B14" i="15"/>
  <c r="C14" i="15"/>
  <c r="F14" i="15"/>
  <c r="H14" i="15"/>
  <c r="J14" i="15"/>
  <c r="L14" i="15"/>
  <c r="N14" i="15"/>
  <c r="P14" i="15"/>
  <c r="R14" i="15"/>
  <c r="T14" i="15"/>
  <c r="U14" i="15"/>
  <c r="V14" i="15"/>
  <c r="A16" i="15"/>
  <c r="B16" i="15"/>
  <c r="C16" i="15"/>
  <c r="F16" i="15"/>
  <c r="H16" i="15"/>
  <c r="J16" i="15"/>
  <c r="L16" i="15"/>
  <c r="N16" i="15"/>
  <c r="P16" i="15"/>
  <c r="R16" i="15"/>
  <c r="T16" i="15"/>
  <c r="U16" i="15"/>
  <c r="V16" i="15"/>
  <c r="A18" i="15"/>
  <c r="B18" i="15"/>
  <c r="C18" i="15"/>
  <c r="F18" i="15"/>
  <c r="H18" i="15"/>
  <c r="J18" i="15"/>
  <c r="L18" i="15"/>
  <c r="N18" i="15"/>
  <c r="P18" i="15"/>
  <c r="R18" i="15"/>
  <c r="T18" i="15"/>
  <c r="U18" i="15"/>
  <c r="V18" i="15"/>
  <c r="A20" i="15"/>
  <c r="B20" i="15"/>
  <c r="C20" i="15"/>
  <c r="F20" i="15"/>
  <c r="H20" i="15"/>
  <c r="J20" i="15"/>
  <c r="L20" i="15"/>
  <c r="N20" i="15"/>
  <c r="P20" i="15"/>
  <c r="R20" i="15"/>
  <c r="T20" i="15"/>
  <c r="U20" i="15"/>
  <c r="V20" i="15"/>
  <c r="A22" i="15"/>
  <c r="B22" i="15"/>
  <c r="C22" i="15"/>
  <c r="F22" i="15"/>
  <c r="H22" i="15"/>
  <c r="J22" i="15"/>
  <c r="L22" i="15"/>
  <c r="N22" i="15"/>
  <c r="P22" i="15"/>
  <c r="R22" i="15"/>
  <c r="T22" i="15"/>
  <c r="U22" i="15"/>
  <c r="V22" i="15"/>
  <c r="A24" i="15"/>
  <c r="B24" i="15"/>
  <c r="C24" i="15"/>
  <c r="F24" i="15"/>
  <c r="H24" i="15"/>
  <c r="J24" i="15"/>
  <c r="L24" i="15"/>
  <c r="N24" i="15"/>
  <c r="P24" i="15"/>
  <c r="R24" i="15"/>
  <c r="T24" i="15"/>
  <c r="U24" i="15"/>
  <c r="V24" i="15"/>
  <c r="A26" i="15"/>
  <c r="B26" i="15"/>
  <c r="C26" i="15"/>
  <c r="F26" i="15"/>
  <c r="H26" i="15"/>
  <c r="J26" i="15"/>
  <c r="L26" i="15"/>
  <c r="N26" i="15"/>
  <c r="P26" i="15"/>
  <c r="R26" i="15"/>
  <c r="T26" i="15"/>
  <c r="U26" i="15"/>
  <c r="V26" i="15"/>
  <c r="A28" i="15"/>
  <c r="B28" i="15"/>
  <c r="C28" i="15"/>
  <c r="F28" i="15"/>
  <c r="H28" i="15"/>
  <c r="J28" i="15"/>
  <c r="L28" i="15"/>
  <c r="N28" i="15"/>
  <c r="P28" i="15"/>
  <c r="R28" i="15"/>
  <c r="T28" i="15"/>
  <c r="U28" i="15"/>
  <c r="V28" i="15"/>
  <c r="A30" i="15"/>
  <c r="B30" i="15"/>
  <c r="C30" i="15"/>
  <c r="F30" i="15"/>
  <c r="H30" i="15"/>
  <c r="J30" i="15"/>
  <c r="L30" i="15"/>
  <c r="N30" i="15"/>
  <c r="P30" i="15"/>
  <c r="R30" i="15"/>
  <c r="T30" i="15"/>
  <c r="U30" i="15"/>
  <c r="V30" i="15"/>
  <c r="A32" i="15"/>
  <c r="B32" i="15"/>
  <c r="C32" i="15"/>
  <c r="F32" i="15"/>
  <c r="H32" i="15"/>
  <c r="J32" i="15"/>
  <c r="L32" i="15"/>
  <c r="N32" i="15"/>
  <c r="P32" i="15"/>
  <c r="R32" i="15"/>
  <c r="T32" i="15"/>
  <c r="U32" i="15"/>
  <c r="V32" i="15"/>
  <c r="A34" i="15"/>
  <c r="B34" i="15"/>
  <c r="C34" i="15"/>
  <c r="F34" i="15"/>
  <c r="H34" i="15"/>
  <c r="J34" i="15"/>
  <c r="L34" i="15"/>
  <c r="N34" i="15"/>
  <c r="P34" i="15"/>
  <c r="R34" i="15"/>
  <c r="T34" i="15"/>
  <c r="U34" i="15"/>
  <c r="V34" i="15"/>
  <c r="A36" i="15"/>
  <c r="B36" i="15"/>
  <c r="C36" i="15"/>
  <c r="F36" i="15"/>
  <c r="H36" i="15"/>
  <c r="J36" i="15"/>
  <c r="L36" i="15"/>
  <c r="N36" i="15"/>
  <c r="P36" i="15"/>
  <c r="R36" i="15"/>
  <c r="T36" i="15"/>
  <c r="U36" i="15"/>
  <c r="V36" i="15"/>
  <c r="A38" i="15"/>
  <c r="B38" i="15"/>
  <c r="C38" i="15"/>
  <c r="F38" i="15"/>
  <c r="H38" i="15"/>
  <c r="J38" i="15"/>
  <c r="L38" i="15"/>
  <c r="N38" i="15"/>
  <c r="P38" i="15"/>
  <c r="R38" i="15"/>
  <c r="T38" i="15"/>
  <c r="U38" i="15"/>
  <c r="V38" i="15"/>
  <c r="A40" i="15"/>
  <c r="B40" i="15"/>
  <c r="C40" i="15"/>
  <c r="F40" i="15"/>
  <c r="H40" i="15"/>
  <c r="J40" i="15"/>
  <c r="L40" i="15"/>
  <c r="N40" i="15"/>
  <c r="P40" i="15"/>
  <c r="R40" i="15"/>
  <c r="T40" i="15"/>
  <c r="U40" i="15"/>
  <c r="V40" i="15"/>
  <c r="A42" i="15"/>
  <c r="B42" i="15"/>
  <c r="C42" i="15"/>
  <c r="F42" i="15"/>
  <c r="H42" i="15"/>
  <c r="J42" i="15"/>
  <c r="L42" i="15"/>
  <c r="N42" i="15"/>
  <c r="P42" i="15"/>
  <c r="R42" i="15"/>
  <c r="T42" i="15"/>
  <c r="U42" i="15"/>
  <c r="V42" i="15"/>
  <c r="A44" i="15"/>
  <c r="B44" i="15"/>
  <c r="C44" i="15"/>
  <c r="F44" i="15"/>
  <c r="H44" i="15"/>
  <c r="J44" i="15"/>
  <c r="L44" i="15"/>
  <c r="N44" i="15"/>
  <c r="P44" i="15"/>
  <c r="R44" i="15"/>
  <c r="T44" i="15"/>
  <c r="U44" i="15"/>
  <c r="V44" i="15"/>
  <c r="A46" i="15"/>
  <c r="B46" i="15"/>
  <c r="C46" i="15"/>
  <c r="F46" i="15"/>
  <c r="H46" i="15"/>
  <c r="J46" i="15"/>
  <c r="L46" i="15"/>
  <c r="N46" i="15"/>
  <c r="P46" i="15"/>
  <c r="R46" i="15"/>
  <c r="T46" i="15"/>
  <c r="U46" i="15"/>
  <c r="V46" i="15"/>
  <c r="A48" i="15"/>
  <c r="B48" i="15"/>
  <c r="C48" i="15"/>
  <c r="F48" i="15"/>
  <c r="H48" i="15"/>
  <c r="J48" i="15"/>
  <c r="L48" i="15"/>
  <c r="N48" i="15"/>
  <c r="P48" i="15"/>
  <c r="R48" i="15"/>
  <c r="T48" i="15"/>
  <c r="U48" i="15"/>
  <c r="V48" i="15"/>
  <c r="A50" i="15"/>
  <c r="B50" i="15"/>
  <c r="C50" i="15"/>
  <c r="F50" i="15"/>
  <c r="H50" i="15"/>
  <c r="J50" i="15"/>
  <c r="L50" i="15"/>
  <c r="N50" i="15"/>
  <c r="P50" i="15"/>
  <c r="R50" i="15"/>
  <c r="T50" i="15"/>
  <c r="U50" i="15"/>
  <c r="V50" i="15"/>
  <c r="A52" i="15"/>
  <c r="B52" i="15"/>
  <c r="C52" i="15"/>
  <c r="F52" i="15"/>
  <c r="H52" i="15"/>
  <c r="J52" i="15"/>
  <c r="L52" i="15"/>
  <c r="N52" i="15"/>
  <c r="P52" i="15"/>
  <c r="R52" i="15"/>
  <c r="T52" i="15"/>
  <c r="U52" i="15"/>
  <c r="V52" i="15"/>
  <c r="A54" i="15"/>
  <c r="B54" i="15"/>
  <c r="C54" i="15"/>
  <c r="F54" i="15"/>
  <c r="H54" i="15"/>
  <c r="J54" i="15"/>
  <c r="L54" i="15"/>
  <c r="N54" i="15"/>
  <c r="P54" i="15"/>
  <c r="R54" i="15"/>
  <c r="T54" i="15"/>
  <c r="U54" i="15"/>
  <c r="V54" i="15"/>
  <c r="A56" i="15"/>
  <c r="B56" i="15"/>
  <c r="C56" i="15"/>
  <c r="F56" i="15"/>
  <c r="H56" i="15"/>
  <c r="J56" i="15"/>
  <c r="L56" i="15"/>
  <c r="N56" i="15"/>
  <c r="P56" i="15"/>
  <c r="R56" i="15"/>
  <c r="T56" i="15"/>
  <c r="U56" i="15"/>
  <c r="V56" i="15"/>
  <c r="A58" i="15"/>
  <c r="B58" i="15"/>
  <c r="C58" i="15"/>
  <c r="F58" i="15"/>
  <c r="H58" i="15"/>
  <c r="J58" i="15"/>
  <c r="L58" i="15"/>
  <c r="N58" i="15"/>
  <c r="P58" i="15"/>
  <c r="R58" i="15"/>
  <c r="T58" i="15"/>
  <c r="U58" i="15"/>
  <c r="V58" i="15"/>
  <c r="A60" i="15"/>
  <c r="B60" i="15"/>
  <c r="C60" i="15"/>
  <c r="F60" i="15"/>
  <c r="H60" i="15"/>
  <c r="J60" i="15"/>
  <c r="L60" i="15"/>
  <c r="N60" i="15"/>
  <c r="P60" i="15"/>
  <c r="R60" i="15"/>
  <c r="T60" i="15"/>
  <c r="U60" i="15"/>
  <c r="V60" i="15"/>
  <c r="A62" i="15"/>
  <c r="B62" i="15"/>
  <c r="C62" i="15"/>
  <c r="F62" i="15"/>
  <c r="H62" i="15"/>
  <c r="J62" i="15"/>
  <c r="L62" i="15"/>
  <c r="N62" i="15"/>
  <c r="P62" i="15"/>
  <c r="R62" i="15"/>
  <c r="T62" i="15"/>
  <c r="U62" i="15"/>
  <c r="V62" i="15"/>
  <c r="A64" i="15"/>
  <c r="B64" i="15"/>
  <c r="C64" i="15"/>
  <c r="F64" i="15"/>
  <c r="H64" i="15"/>
  <c r="J64" i="15"/>
  <c r="L64" i="15"/>
  <c r="N64" i="15"/>
  <c r="P64" i="15"/>
  <c r="R64" i="15"/>
  <c r="T64" i="15"/>
  <c r="U64" i="15"/>
  <c r="V64" i="15"/>
  <c r="A66" i="15"/>
  <c r="B66" i="15"/>
  <c r="C66" i="15"/>
  <c r="F66" i="15"/>
  <c r="H66" i="15"/>
  <c r="J66" i="15"/>
  <c r="L66" i="15"/>
  <c r="N66" i="15"/>
  <c r="P66" i="15"/>
  <c r="R66" i="15"/>
  <c r="T66" i="15"/>
  <c r="U66" i="15"/>
  <c r="V66" i="15"/>
  <c r="A68" i="15"/>
  <c r="B68" i="15"/>
  <c r="C68" i="15"/>
  <c r="F68" i="15"/>
  <c r="H68" i="15"/>
  <c r="J68" i="15"/>
  <c r="L68" i="15"/>
  <c r="N68" i="15"/>
  <c r="P68" i="15"/>
  <c r="R68" i="15"/>
  <c r="T68" i="15"/>
  <c r="U68" i="15"/>
  <c r="V68" i="15"/>
  <c r="A70" i="15"/>
  <c r="B70" i="15"/>
  <c r="C70" i="15"/>
  <c r="F70" i="15"/>
  <c r="H70" i="15"/>
  <c r="J70" i="15"/>
  <c r="L70" i="15"/>
  <c r="N70" i="15"/>
  <c r="P70" i="15"/>
  <c r="R70" i="15"/>
  <c r="T70" i="15"/>
  <c r="U70" i="15"/>
  <c r="V70" i="15"/>
  <c r="A72" i="15"/>
  <c r="B72" i="15"/>
  <c r="C72" i="15"/>
  <c r="F72" i="15"/>
  <c r="H72" i="15"/>
  <c r="J72" i="15"/>
  <c r="L72" i="15"/>
  <c r="N72" i="15"/>
  <c r="P72" i="15"/>
  <c r="R72" i="15"/>
  <c r="T72" i="15"/>
  <c r="U72" i="15"/>
  <c r="V72" i="15"/>
  <c r="A74" i="15"/>
  <c r="B74" i="15"/>
  <c r="C74" i="15"/>
  <c r="F74" i="15"/>
  <c r="H74" i="15"/>
  <c r="J74" i="15"/>
  <c r="L74" i="15"/>
  <c r="N74" i="15"/>
  <c r="P74" i="15"/>
  <c r="R74" i="15"/>
  <c r="T74" i="15"/>
  <c r="U74" i="15"/>
  <c r="V74" i="15"/>
  <c r="A76" i="15"/>
  <c r="B76" i="15"/>
  <c r="C76" i="15"/>
  <c r="F76" i="15"/>
  <c r="H76" i="15"/>
  <c r="J76" i="15"/>
  <c r="L76" i="15"/>
  <c r="N76" i="15"/>
  <c r="P76" i="15"/>
  <c r="R76" i="15"/>
  <c r="T76" i="15"/>
  <c r="U76" i="15"/>
  <c r="V76" i="15"/>
  <c r="A78" i="15"/>
  <c r="B78" i="15"/>
  <c r="C78" i="15"/>
  <c r="F78" i="15"/>
  <c r="H78" i="15"/>
  <c r="J78" i="15"/>
  <c r="L78" i="15"/>
  <c r="N78" i="15"/>
  <c r="P78" i="15"/>
  <c r="R78" i="15"/>
  <c r="T78" i="15"/>
  <c r="U78" i="15"/>
  <c r="V78" i="15"/>
  <c r="A80" i="15"/>
  <c r="B80" i="15"/>
  <c r="C80" i="15"/>
  <c r="F80" i="15"/>
  <c r="H80" i="15"/>
  <c r="J80" i="15"/>
  <c r="L80" i="15"/>
  <c r="N80" i="15"/>
  <c r="P80" i="15"/>
  <c r="R80" i="15"/>
  <c r="T80" i="15"/>
  <c r="U80" i="15"/>
  <c r="V80" i="15"/>
  <c r="A82" i="15"/>
  <c r="B82" i="15"/>
  <c r="C82" i="15"/>
  <c r="F82" i="15"/>
  <c r="H82" i="15"/>
  <c r="J82" i="15"/>
  <c r="L82" i="15"/>
  <c r="N82" i="15"/>
  <c r="P82" i="15"/>
  <c r="R82" i="15"/>
  <c r="T82" i="15"/>
  <c r="U82" i="15"/>
  <c r="V82" i="15"/>
  <c r="A84" i="15"/>
  <c r="B84" i="15"/>
  <c r="C84" i="15"/>
  <c r="F84" i="15"/>
  <c r="H84" i="15"/>
  <c r="J84" i="15"/>
  <c r="L84" i="15"/>
  <c r="N84" i="15"/>
  <c r="P84" i="15"/>
  <c r="R84" i="15"/>
  <c r="T84" i="15"/>
  <c r="U84" i="15"/>
  <c r="V84" i="15"/>
  <c r="A86" i="15"/>
  <c r="B86" i="15"/>
  <c r="C86" i="15"/>
  <c r="F86" i="15"/>
  <c r="H86" i="15"/>
  <c r="J86" i="15"/>
  <c r="L86" i="15"/>
  <c r="N86" i="15"/>
  <c r="P86" i="15"/>
  <c r="R86" i="15"/>
  <c r="T86" i="15"/>
  <c r="U86" i="15"/>
  <c r="V86" i="15"/>
  <c r="A88" i="15"/>
  <c r="B88" i="15"/>
  <c r="C88" i="15"/>
  <c r="F88" i="15"/>
  <c r="H88" i="15"/>
  <c r="J88" i="15"/>
  <c r="L88" i="15"/>
  <c r="N88" i="15"/>
  <c r="P88" i="15"/>
  <c r="R88" i="15"/>
  <c r="T88" i="15"/>
  <c r="U88" i="15"/>
  <c r="V88" i="15"/>
  <c r="A90" i="15"/>
  <c r="B90" i="15"/>
  <c r="C90" i="15"/>
  <c r="F90" i="15"/>
  <c r="H90" i="15"/>
  <c r="J90" i="15"/>
  <c r="L90" i="15"/>
  <c r="N90" i="15"/>
  <c r="P90" i="15"/>
  <c r="R90" i="15"/>
  <c r="T90" i="15"/>
  <c r="U90" i="15"/>
  <c r="V90" i="15"/>
  <c r="A92" i="15"/>
  <c r="B92" i="15"/>
  <c r="C92" i="15"/>
  <c r="F92" i="15"/>
  <c r="H92" i="15"/>
  <c r="J92" i="15"/>
  <c r="L92" i="15"/>
  <c r="N92" i="15"/>
  <c r="P92" i="15"/>
  <c r="R92" i="15"/>
  <c r="T92" i="15"/>
  <c r="U92" i="15"/>
  <c r="V92" i="15"/>
  <c r="A94" i="15"/>
  <c r="B94" i="15"/>
  <c r="C94" i="15"/>
  <c r="F94" i="15"/>
  <c r="H94" i="15"/>
  <c r="J94" i="15"/>
  <c r="L94" i="15"/>
  <c r="N94" i="15"/>
  <c r="P94" i="15"/>
  <c r="R94" i="15"/>
  <c r="T94" i="15"/>
  <c r="U94" i="15"/>
  <c r="V94" i="15"/>
  <c r="A96" i="15"/>
  <c r="B96" i="15"/>
  <c r="C96" i="15"/>
  <c r="F96" i="15"/>
  <c r="H96" i="15"/>
  <c r="J96" i="15"/>
  <c r="L96" i="15"/>
  <c r="N96" i="15"/>
  <c r="P96" i="15"/>
  <c r="R96" i="15"/>
  <c r="T96" i="15"/>
  <c r="U96" i="15"/>
  <c r="V96" i="15"/>
  <c r="A98" i="15"/>
  <c r="B98" i="15"/>
  <c r="C98" i="15"/>
  <c r="F98" i="15"/>
  <c r="H98" i="15"/>
  <c r="J98" i="15"/>
  <c r="L98" i="15"/>
  <c r="N98" i="15"/>
  <c r="P98" i="15"/>
  <c r="R98" i="15"/>
  <c r="T98" i="15"/>
  <c r="U98" i="15"/>
  <c r="V98" i="15"/>
  <c r="A100" i="15"/>
  <c r="B100" i="15"/>
  <c r="C100" i="15"/>
  <c r="F100" i="15"/>
  <c r="H100" i="15"/>
  <c r="J100" i="15"/>
  <c r="L100" i="15"/>
  <c r="N100" i="15"/>
  <c r="P100" i="15"/>
  <c r="R100" i="15"/>
  <c r="T100" i="15"/>
  <c r="U100" i="15"/>
  <c r="V100" i="15"/>
  <c r="A102" i="15"/>
  <c r="B102" i="15"/>
  <c r="C102" i="15"/>
  <c r="F102" i="15"/>
  <c r="H102" i="15"/>
  <c r="J102" i="15"/>
  <c r="L102" i="15"/>
  <c r="N102" i="15"/>
  <c r="P102" i="15"/>
  <c r="R102" i="15"/>
  <c r="T102" i="15"/>
  <c r="U102" i="15"/>
  <c r="V102" i="15"/>
  <c r="A104" i="15"/>
  <c r="B104" i="15"/>
  <c r="C104" i="15"/>
  <c r="F104" i="15"/>
  <c r="H104" i="15"/>
  <c r="J104" i="15"/>
  <c r="L104" i="15"/>
  <c r="N104" i="15"/>
  <c r="P104" i="15"/>
  <c r="R104" i="15"/>
  <c r="T104" i="15"/>
  <c r="U104" i="15"/>
  <c r="V104" i="15"/>
  <c r="A106" i="15"/>
  <c r="B106" i="15"/>
  <c r="C106" i="15"/>
  <c r="F106" i="15"/>
  <c r="H106" i="15"/>
  <c r="J106" i="15"/>
  <c r="L106" i="15"/>
  <c r="N106" i="15"/>
  <c r="P106" i="15"/>
  <c r="R106" i="15"/>
  <c r="T106" i="15"/>
  <c r="U106" i="15"/>
  <c r="V106" i="15"/>
  <c r="B4" i="8"/>
  <c r="B3" i="15" s="1"/>
  <c r="F4" i="8"/>
  <c r="J2" i="8"/>
  <c r="E2" i="8"/>
  <c r="E1" i="15" s="1"/>
  <c r="A2" i="8"/>
  <c r="A1" i="15" s="1"/>
  <c r="B2" i="8"/>
  <c r="B1" i="15" s="1"/>
  <c r="C2" i="8"/>
  <c r="C1" i="15" s="1"/>
  <c r="A3" i="8"/>
  <c r="A2" i="15" s="1"/>
  <c r="B3" i="8"/>
  <c r="B2" i="15" s="1"/>
  <c r="C3" i="8"/>
  <c r="C2" i="15" s="1"/>
  <c r="A4" i="8"/>
  <c r="E2" i="10" s="1"/>
  <c r="C4" i="8"/>
  <c r="C3" i="15" s="1"/>
  <c r="A12" i="8"/>
  <c r="A11" i="15" s="1"/>
  <c r="A14" i="8"/>
  <c r="A13" i="15" s="1"/>
  <c r="A16" i="8"/>
  <c r="A15" i="15" s="1"/>
  <c r="A18" i="8"/>
  <c r="A17" i="15" s="1"/>
  <c r="A20" i="8"/>
  <c r="A19" i="15" s="1"/>
  <c r="A22" i="8"/>
  <c r="A21" i="15" s="1"/>
  <c r="A24" i="8"/>
  <c r="A23" i="15" s="1"/>
  <c r="A26" i="8"/>
  <c r="A25" i="15" s="1"/>
  <c r="A28" i="8"/>
  <c r="A27" i="15" s="1"/>
  <c r="A30" i="8"/>
  <c r="A29" i="15" s="1"/>
  <c r="A32" i="8"/>
  <c r="A31" i="15" s="1"/>
  <c r="A34" i="8"/>
  <c r="A33" i="15" s="1"/>
  <c r="A36" i="8"/>
  <c r="A35" i="15" s="1"/>
  <c r="A38" i="8"/>
  <c r="A37" i="15" s="1"/>
  <c r="A40" i="8"/>
  <c r="A39" i="15" s="1"/>
  <c r="A42" i="8"/>
  <c r="A41" i="15" s="1"/>
  <c r="A44" i="8"/>
  <c r="A43" i="15" s="1"/>
  <c r="A46" i="8"/>
  <c r="A45" i="15" s="1"/>
  <c r="A48" i="8"/>
  <c r="A47" i="15" s="1"/>
  <c r="A50" i="8"/>
  <c r="A49" i="15" s="1"/>
  <c r="A52" i="8"/>
  <c r="A51" i="15" s="1"/>
  <c r="A54" i="8"/>
  <c r="A53" i="15" s="1"/>
  <c r="A56" i="8"/>
  <c r="A55" i="15" s="1"/>
  <c r="A58" i="8"/>
  <c r="A57" i="15" s="1"/>
  <c r="A60" i="8"/>
  <c r="A59" i="15" s="1"/>
  <c r="A62" i="8"/>
  <c r="A61" i="15" s="1"/>
  <c r="A64" i="8"/>
  <c r="A63" i="15" s="1"/>
  <c r="A66" i="8"/>
  <c r="A65" i="15" s="1"/>
  <c r="A68" i="8"/>
  <c r="A67" i="15" s="1"/>
  <c r="A70" i="8"/>
  <c r="A69" i="15" s="1"/>
  <c r="A72" i="8"/>
  <c r="A71" i="15" s="1"/>
  <c r="A74" i="8"/>
  <c r="A73" i="15" s="1"/>
  <c r="A76" i="8"/>
  <c r="A75" i="15" s="1"/>
  <c r="A78" i="8"/>
  <c r="A77" i="15" s="1"/>
  <c r="A80" i="8"/>
  <c r="A79" i="15" s="1"/>
  <c r="A82" i="8"/>
  <c r="A81" i="15" s="1"/>
  <c r="A84" i="8"/>
  <c r="A83" i="15" s="1"/>
  <c r="A86" i="8"/>
  <c r="A85" i="15" s="1"/>
  <c r="A88" i="8"/>
  <c r="A87" i="15" s="1"/>
  <c r="A90" i="8"/>
  <c r="A89" i="15" s="1"/>
  <c r="A92" i="8"/>
  <c r="A91" i="15" s="1"/>
  <c r="A94" i="8"/>
  <c r="A93" i="15" s="1"/>
  <c r="A96" i="8"/>
  <c r="A95" i="15" s="1"/>
  <c r="A98" i="8"/>
  <c r="A97" i="15" s="1"/>
  <c r="A100" i="8"/>
  <c r="A99" i="15" s="1"/>
  <c r="A102" i="8"/>
  <c r="A101" i="15" s="1"/>
  <c r="A104" i="8"/>
  <c r="A103" i="15" s="1"/>
  <c r="A106" i="8"/>
  <c r="A105" i="15" s="1"/>
  <c r="A10" i="8"/>
  <c r="A9" i="15" s="1"/>
  <c r="A8" i="8"/>
  <c r="A7" i="15" s="1"/>
  <c r="G2" i="10" l="1"/>
  <c r="I1" i="14"/>
  <c r="F3" i="15"/>
  <c r="B1" i="14"/>
  <c r="J1" i="15"/>
  <c r="L1" i="14"/>
  <c r="A3" i="15"/>
  <c r="A3" i="14"/>
  <c r="A1" i="14"/>
  <c r="C1" i="14"/>
  <c r="D1" i="14"/>
  <c r="F1" i="14"/>
  <c r="G1" i="14"/>
  <c r="H1" i="14"/>
  <c r="K1" i="14"/>
  <c r="A2" i="14"/>
  <c r="B2" i="14"/>
  <c r="C2" i="14"/>
  <c r="D2" i="14"/>
  <c r="E2" i="14"/>
  <c r="F2" i="14"/>
  <c r="G2" i="14"/>
  <c r="H2" i="14"/>
  <c r="I2" i="14"/>
  <c r="J2" i="14"/>
  <c r="K2" i="14"/>
  <c r="L2" i="14"/>
  <c r="M2" i="14"/>
  <c r="N2" i="14"/>
  <c r="O2" i="14"/>
  <c r="P2" i="14"/>
  <c r="Q2" i="14"/>
  <c r="R2" i="14"/>
  <c r="S2" i="14"/>
  <c r="T2" i="14"/>
  <c r="B3" i="14"/>
  <c r="C3" i="14"/>
  <c r="D3" i="14"/>
  <c r="E3" i="14"/>
  <c r="F3" i="14"/>
  <c r="G3" i="14"/>
  <c r="H3" i="14"/>
  <c r="I3" i="14"/>
  <c r="J3" i="14"/>
  <c r="K3" i="14"/>
  <c r="L3" i="14"/>
  <c r="M3" i="14"/>
  <c r="N3" i="14"/>
  <c r="O3" i="14"/>
  <c r="P3" i="14"/>
  <c r="Q3" i="14"/>
  <c r="R3" i="14"/>
  <c r="S3" i="14"/>
  <c r="T3" i="14"/>
  <c r="A4" i="14"/>
  <c r="B4" i="14"/>
  <c r="C4" i="14"/>
  <c r="D4" i="14"/>
  <c r="E4" i="14"/>
  <c r="F4" i="14"/>
  <c r="G4" i="14"/>
  <c r="H4" i="14"/>
  <c r="I4" i="14"/>
  <c r="J4" i="14"/>
  <c r="K4" i="14"/>
  <c r="L4" i="14"/>
  <c r="M4" i="14"/>
  <c r="N4" i="14"/>
  <c r="O4" i="14"/>
  <c r="P4" i="14"/>
  <c r="Q4" i="14"/>
  <c r="R4" i="14"/>
  <c r="S4" i="14"/>
  <c r="T4" i="14"/>
  <c r="A5" i="14"/>
  <c r="B5" i="14"/>
  <c r="C5" i="14"/>
  <c r="D5" i="14"/>
  <c r="E5" i="14"/>
  <c r="F5" i="14"/>
  <c r="G5" i="14"/>
  <c r="H5" i="14"/>
  <c r="I5" i="14"/>
  <c r="J5" i="14"/>
  <c r="K5" i="14"/>
  <c r="L5" i="14"/>
  <c r="M5" i="14"/>
  <c r="N5" i="14"/>
  <c r="O5" i="14"/>
  <c r="P5" i="14"/>
  <c r="Q5" i="14"/>
  <c r="R5" i="14"/>
  <c r="S5" i="14"/>
  <c r="T5" i="14"/>
  <c r="A6" i="14"/>
  <c r="B6" i="14"/>
  <c r="C6" i="14"/>
  <c r="D6" i="14"/>
  <c r="E6" i="14"/>
  <c r="F6" i="14"/>
  <c r="G6" i="14"/>
  <c r="H6" i="14"/>
  <c r="I6" i="14"/>
  <c r="J6" i="14"/>
  <c r="K6" i="14"/>
  <c r="L6" i="14"/>
  <c r="M6" i="14"/>
  <c r="N6" i="14"/>
  <c r="O6" i="14"/>
  <c r="P6" i="14"/>
  <c r="Q6" i="14"/>
  <c r="R6" i="14"/>
  <c r="S6" i="14"/>
  <c r="T6" i="14"/>
  <c r="A8" i="14"/>
  <c r="D8" i="14"/>
  <c r="F8" i="14"/>
  <c r="H8" i="14"/>
  <c r="J8" i="14"/>
  <c r="L8" i="14"/>
  <c r="N8" i="14"/>
  <c r="P8" i="14"/>
  <c r="R8" i="14"/>
  <c r="S8" i="14"/>
  <c r="T8" i="14"/>
  <c r="A10" i="14"/>
  <c r="D10" i="14"/>
  <c r="F10" i="14"/>
  <c r="H10" i="14"/>
  <c r="J10" i="14"/>
  <c r="L10" i="14"/>
  <c r="N10" i="14"/>
  <c r="P10" i="14"/>
  <c r="R10" i="14"/>
  <c r="S10" i="14"/>
  <c r="T10" i="14"/>
  <c r="A12" i="14"/>
  <c r="D12" i="14"/>
  <c r="F12" i="14"/>
  <c r="H12" i="14"/>
  <c r="J12" i="14"/>
  <c r="L12" i="14"/>
  <c r="N12" i="14"/>
  <c r="P12" i="14"/>
  <c r="R12" i="14"/>
  <c r="S12" i="14"/>
  <c r="T12" i="14"/>
  <c r="A14" i="14"/>
  <c r="D14" i="14"/>
  <c r="F14" i="14"/>
  <c r="H14" i="14"/>
  <c r="J14" i="14"/>
  <c r="L14" i="14"/>
  <c r="N14" i="14"/>
  <c r="P14" i="14"/>
  <c r="R14" i="14"/>
  <c r="S14" i="14"/>
  <c r="T14" i="14"/>
  <c r="A16" i="14"/>
  <c r="D16" i="14"/>
  <c r="F16" i="14"/>
  <c r="H16" i="14"/>
  <c r="J16" i="14"/>
  <c r="L16" i="14"/>
  <c r="N16" i="14"/>
  <c r="P16" i="14"/>
  <c r="R16" i="14"/>
  <c r="S16" i="14"/>
  <c r="T16" i="14"/>
  <c r="A18" i="14"/>
  <c r="D18" i="14"/>
  <c r="F18" i="14"/>
  <c r="H18" i="14"/>
  <c r="J18" i="14"/>
  <c r="L18" i="14"/>
  <c r="N18" i="14"/>
  <c r="P18" i="14"/>
  <c r="R18" i="14"/>
  <c r="S18" i="14"/>
  <c r="T18" i="14"/>
  <c r="A20" i="14"/>
  <c r="D20" i="14"/>
  <c r="F20" i="14"/>
  <c r="H20" i="14"/>
  <c r="J20" i="14"/>
  <c r="L20" i="14"/>
  <c r="N20" i="14"/>
  <c r="P20" i="14"/>
  <c r="R20" i="14"/>
  <c r="S20" i="14"/>
  <c r="T20" i="14"/>
  <c r="A22" i="14"/>
  <c r="D22" i="14"/>
  <c r="F22" i="14"/>
  <c r="H22" i="14"/>
  <c r="J22" i="14"/>
  <c r="L22" i="14"/>
  <c r="N22" i="14"/>
  <c r="P22" i="14"/>
  <c r="R22" i="14"/>
  <c r="S22" i="14"/>
  <c r="T22" i="14"/>
  <c r="A24" i="14"/>
  <c r="D24" i="14"/>
  <c r="F24" i="14"/>
  <c r="H24" i="14"/>
  <c r="J24" i="14"/>
  <c r="L24" i="14"/>
  <c r="N24" i="14"/>
  <c r="P24" i="14"/>
  <c r="R24" i="14"/>
  <c r="S24" i="14"/>
  <c r="T24" i="14"/>
  <c r="A26" i="14"/>
  <c r="D26" i="14"/>
  <c r="F26" i="14"/>
  <c r="H26" i="14"/>
  <c r="J26" i="14"/>
  <c r="L26" i="14"/>
  <c r="N26" i="14"/>
  <c r="P26" i="14"/>
  <c r="R26" i="14"/>
  <c r="S26" i="14"/>
  <c r="T26" i="14"/>
  <c r="A28" i="14"/>
  <c r="D28" i="14"/>
  <c r="F28" i="14"/>
  <c r="H28" i="14"/>
  <c r="J28" i="14"/>
  <c r="L28" i="14"/>
  <c r="N28" i="14"/>
  <c r="P28" i="14"/>
  <c r="R28" i="14"/>
  <c r="S28" i="14"/>
  <c r="T28" i="14"/>
  <c r="A30" i="14"/>
  <c r="D30" i="14"/>
  <c r="F30" i="14"/>
  <c r="H30" i="14"/>
  <c r="J30" i="14"/>
  <c r="L30" i="14"/>
  <c r="N30" i="14"/>
  <c r="P30" i="14"/>
  <c r="R30" i="14"/>
  <c r="S30" i="14"/>
  <c r="T30" i="14"/>
  <c r="A32" i="14"/>
  <c r="D32" i="14"/>
  <c r="F32" i="14"/>
  <c r="H32" i="14"/>
  <c r="J32" i="14"/>
  <c r="L32" i="14"/>
  <c r="N32" i="14"/>
  <c r="P32" i="14"/>
  <c r="R32" i="14"/>
  <c r="S32" i="14"/>
  <c r="T32" i="14"/>
  <c r="A34" i="14"/>
  <c r="D34" i="14"/>
  <c r="F34" i="14"/>
  <c r="H34" i="14"/>
  <c r="J34" i="14"/>
  <c r="L34" i="14"/>
  <c r="N34" i="14"/>
  <c r="P34" i="14"/>
  <c r="R34" i="14"/>
  <c r="S34" i="14"/>
  <c r="T34" i="14"/>
  <c r="A36" i="14"/>
  <c r="D36" i="14"/>
  <c r="F36" i="14"/>
  <c r="H36" i="14"/>
  <c r="J36" i="14"/>
  <c r="L36" i="14"/>
  <c r="N36" i="14"/>
  <c r="P36" i="14"/>
  <c r="R36" i="14"/>
  <c r="S36" i="14"/>
  <c r="T36" i="14"/>
  <c r="A38" i="14"/>
  <c r="D38" i="14"/>
  <c r="F38" i="14"/>
  <c r="H38" i="14"/>
  <c r="J38" i="14"/>
  <c r="L38" i="14"/>
  <c r="N38" i="14"/>
  <c r="P38" i="14"/>
  <c r="R38" i="14"/>
  <c r="S38" i="14"/>
  <c r="T38" i="14"/>
  <c r="A40" i="14"/>
  <c r="D40" i="14"/>
  <c r="F40" i="14"/>
  <c r="H40" i="14"/>
  <c r="J40" i="14"/>
  <c r="L40" i="14"/>
  <c r="N40" i="14"/>
  <c r="P40" i="14"/>
  <c r="R40" i="14"/>
  <c r="S40" i="14"/>
  <c r="T40" i="14"/>
  <c r="A42" i="14"/>
  <c r="D42" i="14"/>
  <c r="F42" i="14"/>
  <c r="H42" i="14"/>
  <c r="J42" i="14"/>
  <c r="L42" i="14"/>
  <c r="N42" i="14"/>
  <c r="P42" i="14"/>
  <c r="R42" i="14"/>
  <c r="S42" i="14"/>
  <c r="T42" i="14"/>
  <c r="A44" i="14"/>
  <c r="D44" i="14"/>
  <c r="F44" i="14"/>
  <c r="H44" i="14"/>
  <c r="J44" i="14"/>
  <c r="L44" i="14"/>
  <c r="N44" i="14"/>
  <c r="P44" i="14"/>
  <c r="R44" i="14"/>
  <c r="S44" i="14"/>
  <c r="T44" i="14"/>
  <c r="A46" i="14"/>
  <c r="D46" i="14"/>
  <c r="F46" i="14"/>
  <c r="H46" i="14"/>
  <c r="J46" i="14"/>
  <c r="L46" i="14"/>
  <c r="N46" i="14"/>
  <c r="P46" i="14"/>
  <c r="R46" i="14"/>
  <c r="S46" i="14"/>
  <c r="T46" i="14"/>
  <c r="A48" i="14"/>
  <c r="D48" i="14"/>
  <c r="F48" i="14"/>
  <c r="H48" i="14"/>
  <c r="J48" i="14"/>
  <c r="L48" i="14"/>
  <c r="N48" i="14"/>
  <c r="P48" i="14"/>
  <c r="R48" i="14"/>
  <c r="S48" i="14"/>
  <c r="T48" i="14"/>
  <c r="A50" i="14"/>
  <c r="D50" i="14"/>
  <c r="F50" i="14"/>
  <c r="H50" i="14"/>
  <c r="J50" i="14"/>
  <c r="L50" i="14"/>
  <c r="N50" i="14"/>
  <c r="P50" i="14"/>
  <c r="R50" i="14"/>
  <c r="S50" i="14"/>
  <c r="T50" i="14"/>
  <c r="A52" i="14"/>
  <c r="D52" i="14"/>
  <c r="F52" i="14"/>
  <c r="H52" i="14"/>
  <c r="J52" i="14"/>
  <c r="L52" i="14"/>
  <c r="N52" i="14"/>
  <c r="P52" i="14"/>
  <c r="R52" i="14"/>
  <c r="S52" i="14"/>
  <c r="T52" i="14"/>
  <c r="A54" i="14"/>
  <c r="D54" i="14"/>
  <c r="F54" i="14"/>
  <c r="H54" i="14"/>
  <c r="J54" i="14"/>
  <c r="L54" i="14"/>
  <c r="N54" i="14"/>
  <c r="P54" i="14"/>
  <c r="R54" i="14"/>
  <c r="S54" i="14"/>
  <c r="T54" i="14"/>
  <c r="A56" i="14"/>
  <c r="D56" i="14"/>
  <c r="F56" i="14"/>
  <c r="H56" i="14"/>
  <c r="J56" i="14"/>
  <c r="L56" i="14"/>
  <c r="N56" i="14"/>
  <c r="P56" i="14"/>
  <c r="R56" i="14"/>
  <c r="S56" i="14"/>
  <c r="T56" i="14"/>
  <c r="A58" i="14"/>
  <c r="D58" i="14"/>
  <c r="F58" i="14"/>
  <c r="H58" i="14"/>
  <c r="J58" i="14"/>
  <c r="L58" i="14"/>
  <c r="N58" i="14"/>
  <c r="P58" i="14"/>
  <c r="R58" i="14"/>
  <c r="S58" i="14"/>
  <c r="T58" i="14"/>
  <c r="A60" i="14"/>
  <c r="D60" i="14"/>
  <c r="F60" i="14"/>
  <c r="H60" i="14"/>
  <c r="J60" i="14"/>
  <c r="L60" i="14"/>
  <c r="N60" i="14"/>
  <c r="P60" i="14"/>
  <c r="R60" i="14"/>
  <c r="S60" i="14"/>
  <c r="T60" i="14"/>
  <c r="A62" i="14"/>
  <c r="D62" i="14"/>
  <c r="F62" i="14"/>
  <c r="H62" i="14"/>
  <c r="J62" i="14"/>
  <c r="L62" i="14"/>
  <c r="N62" i="14"/>
  <c r="P62" i="14"/>
  <c r="R62" i="14"/>
  <c r="S62" i="14"/>
  <c r="T62" i="14"/>
  <c r="A64" i="14"/>
  <c r="D64" i="14"/>
  <c r="F64" i="14"/>
  <c r="H64" i="14"/>
  <c r="J64" i="14"/>
  <c r="L64" i="14"/>
  <c r="N64" i="14"/>
  <c r="P64" i="14"/>
  <c r="R64" i="14"/>
  <c r="S64" i="14"/>
  <c r="T64" i="14"/>
  <c r="A66" i="14"/>
  <c r="D66" i="14"/>
  <c r="F66" i="14"/>
  <c r="H66" i="14"/>
  <c r="J66" i="14"/>
  <c r="L66" i="14"/>
  <c r="N66" i="14"/>
  <c r="P66" i="14"/>
  <c r="R66" i="14"/>
  <c r="S66" i="14"/>
  <c r="T66" i="14"/>
  <c r="A68" i="14"/>
  <c r="D68" i="14"/>
  <c r="F68" i="14"/>
  <c r="H68" i="14"/>
  <c r="J68" i="14"/>
  <c r="L68" i="14"/>
  <c r="N68" i="14"/>
  <c r="P68" i="14"/>
  <c r="R68" i="14"/>
  <c r="S68" i="14"/>
  <c r="T68" i="14"/>
  <c r="A70" i="14"/>
  <c r="D70" i="14"/>
  <c r="F70" i="14"/>
  <c r="H70" i="14"/>
  <c r="J70" i="14"/>
  <c r="L70" i="14"/>
  <c r="N70" i="14"/>
  <c r="P70" i="14"/>
  <c r="R70" i="14"/>
  <c r="S70" i="14"/>
  <c r="T70" i="14"/>
  <c r="A72" i="14"/>
  <c r="D72" i="14"/>
  <c r="F72" i="14"/>
  <c r="H72" i="14"/>
  <c r="J72" i="14"/>
  <c r="L72" i="14"/>
  <c r="N72" i="14"/>
  <c r="P72" i="14"/>
  <c r="R72" i="14"/>
  <c r="S72" i="14"/>
  <c r="T72" i="14"/>
  <c r="A74" i="14"/>
  <c r="D74" i="14"/>
  <c r="F74" i="14"/>
  <c r="H74" i="14"/>
  <c r="J74" i="14"/>
  <c r="L74" i="14"/>
  <c r="N74" i="14"/>
  <c r="P74" i="14"/>
  <c r="R74" i="14"/>
  <c r="S74" i="14"/>
  <c r="T74" i="14"/>
  <c r="A76" i="14"/>
  <c r="D76" i="14"/>
  <c r="F76" i="14"/>
  <c r="H76" i="14"/>
  <c r="J76" i="14"/>
  <c r="L76" i="14"/>
  <c r="N76" i="14"/>
  <c r="P76" i="14"/>
  <c r="R76" i="14"/>
  <c r="S76" i="14"/>
  <c r="T76" i="14"/>
  <c r="A78" i="14"/>
  <c r="D78" i="14"/>
  <c r="F78" i="14"/>
  <c r="H78" i="14"/>
  <c r="J78" i="14"/>
  <c r="L78" i="14"/>
  <c r="N78" i="14"/>
  <c r="P78" i="14"/>
  <c r="R78" i="14"/>
  <c r="S78" i="14"/>
  <c r="T78" i="14"/>
  <c r="A80" i="14"/>
  <c r="D80" i="14"/>
  <c r="F80" i="14"/>
  <c r="H80" i="14"/>
  <c r="J80" i="14"/>
  <c r="L80" i="14"/>
  <c r="N80" i="14"/>
  <c r="P80" i="14"/>
  <c r="R80" i="14"/>
  <c r="S80" i="14"/>
  <c r="T80" i="14"/>
  <c r="A82" i="14"/>
  <c r="D82" i="14"/>
  <c r="F82" i="14"/>
  <c r="H82" i="14"/>
  <c r="J82" i="14"/>
  <c r="L82" i="14"/>
  <c r="N82" i="14"/>
  <c r="P82" i="14"/>
  <c r="R82" i="14"/>
  <c r="S82" i="14"/>
  <c r="T82" i="14"/>
  <c r="A84" i="14"/>
  <c r="D84" i="14"/>
  <c r="F84" i="14"/>
  <c r="H84" i="14"/>
  <c r="J84" i="14"/>
  <c r="L84" i="14"/>
  <c r="N84" i="14"/>
  <c r="P84" i="14"/>
  <c r="R84" i="14"/>
  <c r="S84" i="14"/>
  <c r="T84" i="14"/>
  <c r="A86" i="14"/>
  <c r="D86" i="14"/>
  <c r="F86" i="14"/>
  <c r="H86" i="14"/>
  <c r="J86" i="14"/>
  <c r="L86" i="14"/>
  <c r="N86" i="14"/>
  <c r="P86" i="14"/>
  <c r="R86" i="14"/>
  <c r="S86" i="14"/>
  <c r="T86" i="14"/>
  <c r="A88" i="14"/>
  <c r="D88" i="14"/>
  <c r="F88" i="14"/>
  <c r="H88" i="14"/>
  <c r="J88" i="14"/>
  <c r="L88" i="14"/>
  <c r="N88" i="14"/>
  <c r="P88" i="14"/>
  <c r="R88" i="14"/>
  <c r="S88" i="14"/>
  <c r="T88" i="14"/>
  <c r="A90" i="14"/>
  <c r="D90" i="14"/>
  <c r="F90" i="14"/>
  <c r="H90" i="14"/>
  <c r="J90" i="14"/>
  <c r="L90" i="14"/>
  <c r="N90" i="14"/>
  <c r="P90" i="14"/>
  <c r="R90" i="14"/>
  <c r="S90" i="14"/>
  <c r="T90" i="14"/>
  <c r="A92" i="14"/>
  <c r="D92" i="14"/>
  <c r="F92" i="14"/>
  <c r="H92" i="14"/>
  <c r="J92" i="14"/>
  <c r="L92" i="14"/>
  <c r="N92" i="14"/>
  <c r="P92" i="14"/>
  <c r="R92" i="14"/>
  <c r="S92" i="14"/>
  <c r="T92" i="14"/>
  <c r="A94" i="14"/>
  <c r="D94" i="14"/>
  <c r="F94" i="14"/>
  <c r="H94" i="14"/>
  <c r="J94" i="14"/>
  <c r="L94" i="14"/>
  <c r="N94" i="14"/>
  <c r="P94" i="14"/>
  <c r="R94" i="14"/>
  <c r="S94" i="14"/>
  <c r="T94" i="14"/>
  <c r="A96" i="14"/>
  <c r="D96" i="14"/>
  <c r="F96" i="14"/>
  <c r="H96" i="14"/>
  <c r="J96" i="14"/>
  <c r="L96" i="14"/>
  <c r="N96" i="14"/>
  <c r="P96" i="14"/>
  <c r="R96" i="14"/>
  <c r="S96" i="14"/>
  <c r="T96" i="14"/>
  <c r="A98" i="14"/>
  <c r="D98" i="14"/>
  <c r="F98" i="14"/>
  <c r="H98" i="14"/>
  <c r="J98" i="14"/>
  <c r="L98" i="14"/>
  <c r="N98" i="14"/>
  <c r="P98" i="14"/>
  <c r="R98" i="14"/>
  <c r="S98" i="14"/>
  <c r="T98" i="14"/>
  <c r="A100" i="14"/>
  <c r="D100" i="14"/>
  <c r="F100" i="14"/>
  <c r="H100" i="14"/>
  <c r="J100" i="14"/>
  <c r="L100" i="14"/>
  <c r="N100" i="14"/>
  <c r="P100" i="14"/>
  <c r="R100" i="14"/>
  <c r="S100" i="14"/>
  <c r="T100" i="14"/>
  <c r="A102" i="14"/>
  <c r="D102" i="14"/>
  <c r="F102" i="14"/>
  <c r="H102" i="14"/>
  <c r="J102" i="14"/>
  <c r="L102" i="14"/>
  <c r="N102" i="14"/>
  <c r="P102" i="14"/>
  <c r="R102" i="14"/>
  <c r="S102" i="14"/>
  <c r="T102" i="14"/>
  <c r="A104" i="14"/>
  <c r="D104" i="14"/>
  <c r="F104" i="14"/>
  <c r="H104" i="14"/>
  <c r="J104" i="14"/>
  <c r="L104" i="14"/>
  <c r="N104" i="14"/>
  <c r="P104" i="14"/>
  <c r="R104" i="14"/>
  <c r="S104" i="14"/>
  <c r="T104" i="14"/>
  <c r="A106" i="14"/>
  <c r="D106" i="14"/>
  <c r="F106" i="14"/>
  <c r="H106" i="14"/>
  <c r="J106" i="14"/>
  <c r="L106" i="14"/>
  <c r="N106" i="14"/>
  <c r="P106" i="14"/>
  <c r="R106" i="14"/>
  <c r="S106" i="14"/>
  <c r="T106" i="14"/>
  <c r="I14" i="10" l="1"/>
  <c r="BC10" i="1" l="1"/>
  <c r="BC12" i="1"/>
  <c r="BC14" i="1"/>
  <c r="BC16" i="1"/>
  <c r="BC18" i="1"/>
  <c r="BC20" i="1"/>
  <c r="BC22" i="1"/>
  <c r="BC24" i="1"/>
  <c r="BC26" i="1"/>
  <c r="BC28" i="1"/>
  <c r="BC30" i="1"/>
  <c r="BC32" i="1"/>
  <c r="BC34" i="1"/>
  <c r="BC36" i="1"/>
  <c r="BC38" i="1"/>
  <c r="BC40" i="1"/>
  <c r="BC42" i="1"/>
  <c r="BC44" i="1"/>
  <c r="BC46" i="1"/>
  <c r="BC48" i="1"/>
  <c r="BC50" i="1"/>
  <c r="BC52" i="1"/>
  <c r="BC54" i="1"/>
  <c r="BC56" i="1"/>
  <c r="BC58" i="1"/>
  <c r="BC60" i="1"/>
  <c r="BC62" i="1"/>
  <c r="BC64" i="1"/>
  <c r="BC66" i="1"/>
  <c r="BC68" i="1"/>
  <c r="BC70" i="1"/>
  <c r="BC72" i="1"/>
  <c r="BC74" i="1"/>
  <c r="BC76" i="1"/>
  <c r="BC78" i="1"/>
  <c r="BC80" i="1"/>
  <c r="BC82" i="1"/>
  <c r="BC84" i="1"/>
  <c r="BC86" i="1"/>
  <c r="BC88" i="1"/>
  <c r="BC90" i="1"/>
  <c r="BC92" i="1"/>
  <c r="BC94" i="1"/>
  <c r="BC96" i="1"/>
  <c r="BC98" i="1"/>
  <c r="BC100" i="1"/>
  <c r="BC102" i="1"/>
  <c r="BC104" i="1"/>
  <c r="BC106" i="1"/>
  <c r="BC8" i="1"/>
  <c r="BC108" i="1" s="1"/>
  <c r="A2" i="10" s="1"/>
  <c r="C8" i="1" l="1"/>
  <c r="C10" i="1"/>
  <c r="C12" i="1"/>
  <c r="C14" i="1"/>
  <c r="C16" i="1"/>
  <c r="C18" i="1"/>
  <c r="C20" i="1"/>
  <c r="C22" i="1"/>
  <c r="C24" i="1"/>
  <c r="C26" i="1"/>
  <c r="C28" i="1"/>
  <c r="C30" i="1"/>
  <c r="C32" i="1"/>
  <c r="C34" i="1"/>
  <c r="C36" i="1"/>
  <c r="C38" i="1"/>
  <c r="C40" i="1"/>
  <c r="C42" i="1"/>
  <c r="C44" i="1"/>
  <c r="C46" i="1"/>
  <c r="C48" i="1"/>
  <c r="C50" i="1"/>
  <c r="C52" i="1"/>
  <c r="C54" i="1"/>
  <c r="C56" i="1"/>
  <c r="C58" i="1"/>
  <c r="C60" i="1"/>
  <c r="C62" i="1"/>
  <c r="C64" i="1"/>
  <c r="C66" i="1"/>
  <c r="C68" i="1"/>
  <c r="C70" i="1"/>
  <c r="C72" i="1"/>
  <c r="C74" i="1"/>
  <c r="C76" i="1"/>
  <c r="C78" i="1"/>
  <c r="C80" i="1"/>
  <c r="C82" i="1"/>
  <c r="C84" i="1"/>
  <c r="C86" i="1"/>
  <c r="C88" i="1"/>
  <c r="C90" i="1"/>
  <c r="C92" i="1"/>
  <c r="C94" i="1"/>
  <c r="C96" i="1"/>
  <c r="C98" i="1"/>
  <c r="C100" i="1"/>
  <c r="C102" i="1"/>
  <c r="C104" i="1"/>
  <c r="C106" i="1"/>
  <c r="B106" i="1"/>
  <c r="B106" i="8" s="1"/>
  <c r="B105" i="15" s="1"/>
  <c r="B104" i="1"/>
  <c r="B104" i="8" s="1"/>
  <c r="B103" i="15" s="1"/>
  <c r="B102" i="1"/>
  <c r="B102" i="8" s="1"/>
  <c r="B101" i="15" s="1"/>
  <c r="B100" i="1"/>
  <c r="B100" i="8" s="1"/>
  <c r="B99" i="15" s="1"/>
  <c r="B98" i="1"/>
  <c r="B98" i="8" s="1"/>
  <c r="B97" i="15" s="1"/>
  <c r="B96" i="1"/>
  <c r="B96" i="8" s="1"/>
  <c r="B95" i="15" s="1"/>
  <c r="B94" i="1"/>
  <c r="B94" i="8" s="1"/>
  <c r="B93" i="15" s="1"/>
  <c r="B92" i="1"/>
  <c r="B92" i="8" s="1"/>
  <c r="B91" i="15" s="1"/>
  <c r="B90" i="1"/>
  <c r="B90" i="8" s="1"/>
  <c r="B89" i="15" s="1"/>
  <c r="B88" i="1"/>
  <c r="B88" i="8" s="1"/>
  <c r="B87" i="15" s="1"/>
  <c r="B86" i="1"/>
  <c r="B86" i="8" s="1"/>
  <c r="B85" i="15" s="1"/>
  <c r="B84" i="1"/>
  <c r="B84" i="8" s="1"/>
  <c r="B83" i="15" s="1"/>
  <c r="B82" i="1"/>
  <c r="B82" i="8" s="1"/>
  <c r="B81" i="15" s="1"/>
  <c r="B80" i="1"/>
  <c r="B80" i="8" s="1"/>
  <c r="B79" i="15" s="1"/>
  <c r="B78" i="1"/>
  <c r="B78" i="8" s="1"/>
  <c r="B77" i="15" s="1"/>
  <c r="B76" i="1"/>
  <c r="B76" i="8" s="1"/>
  <c r="B75" i="15" s="1"/>
  <c r="B74" i="1"/>
  <c r="B74" i="8" s="1"/>
  <c r="B73" i="15" s="1"/>
  <c r="B72" i="1"/>
  <c r="B72" i="8" s="1"/>
  <c r="B71" i="15" s="1"/>
  <c r="B70" i="1"/>
  <c r="B70" i="8" s="1"/>
  <c r="B69" i="15" s="1"/>
  <c r="B68" i="1"/>
  <c r="B68" i="8" s="1"/>
  <c r="B67" i="15" s="1"/>
  <c r="B66" i="1"/>
  <c r="B66" i="8" s="1"/>
  <c r="B65" i="15" s="1"/>
  <c r="B64" i="1"/>
  <c r="B64" i="8" s="1"/>
  <c r="B63" i="15" s="1"/>
  <c r="B62" i="1"/>
  <c r="B62" i="8" s="1"/>
  <c r="B61" i="15" s="1"/>
  <c r="B60" i="1"/>
  <c r="B60" i="8" s="1"/>
  <c r="B59" i="15" s="1"/>
  <c r="B58" i="1"/>
  <c r="B58" i="8" s="1"/>
  <c r="B57" i="15" s="1"/>
  <c r="B56" i="1"/>
  <c r="B56" i="8" s="1"/>
  <c r="B55" i="15" s="1"/>
  <c r="B54" i="1"/>
  <c r="B54" i="8" s="1"/>
  <c r="B53" i="15" s="1"/>
  <c r="B52" i="1"/>
  <c r="B52" i="8" s="1"/>
  <c r="B51" i="15" s="1"/>
  <c r="B50" i="1"/>
  <c r="B50" i="8" s="1"/>
  <c r="B49" i="15" s="1"/>
  <c r="B48" i="1"/>
  <c r="B48" i="8" s="1"/>
  <c r="B47" i="15" s="1"/>
  <c r="B46" i="1"/>
  <c r="B46" i="8" s="1"/>
  <c r="B45" i="15" s="1"/>
  <c r="D12" i="8" l="1"/>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 i="8"/>
  <c r="D11" i="8"/>
  <c r="B10" i="14" l="1"/>
  <c r="D10" i="15"/>
  <c r="B106" i="14"/>
  <c r="D106" i="15"/>
  <c r="B102" i="14"/>
  <c r="D102" i="15"/>
  <c r="B98" i="14"/>
  <c r="D98" i="15"/>
  <c r="B94" i="14"/>
  <c r="D94" i="15"/>
  <c r="B90" i="14"/>
  <c r="D90" i="15"/>
  <c r="B86" i="14"/>
  <c r="D86" i="15"/>
  <c r="B82" i="14"/>
  <c r="D82" i="15"/>
  <c r="B78" i="14"/>
  <c r="D78" i="15"/>
  <c r="B74" i="14"/>
  <c r="D74" i="15"/>
  <c r="B70" i="14"/>
  <c r="D70" i="15"/>
  <c r="B66" i="14"/>
  <c r="D66" i="15"/>
  <c r="B62" i="14"/>
  <c r="D62" i="15"/>
  <c r="B58" i="14"/>
  <c r="D58" i="15"/>
  <c r="B54" i="14"/>
  <c r="D54" i="15"/>
  <c r="B50" i="14"/>
  <c r="D50" i="15"/>
  <c r="B46" i="14"/>
  <c r="D46" i="15"/>
  <c r="B42" i="14"/>
  <c r="D42" i="15"/>
  <c r="B38" i="14"/>
  <c r="D38" i="15"/>
  <c r="B34" i="14"/>
  <c r="D34" i="15"/>
  <c r="B30" i="14"/>
  <c r="D30" i="15"/>
  <c r="B26" i="14"/>
  <c r="D26" i="15"/>
  <c r="B22" i="14"/>
  <c r="D22" i="15"/>
  <c r="B18" i="14"/>
  <c r="D18" i="15"/>
  <c r="B14" i="14"/>
  <c r="D14" i="15"/>
  <c r="B105" i="14"/>
  <c r="D105" i="15"/>
  <c r="B101" i="14"/>
  <c r="D101" i="15"/>
  <c r="B97" i="14"/>
  <c r="D97" i="15"/>
  <c r="B93" i="14"/>
  <c r="D93" i="15"/>
  <c r="B89" i="14"/>
  <c r="D89" i="15"/>
  <c r="B85" i="14"/>
  <c r="D85" i="15"/>
  <c r="B81" i="14"/>
  <c r="D81" i="15"/>
  <c r="B77" i="14"/>
  <c r="D77" i="15"/>
  <c r="B73" i="14"/>
  <c r="D73" i="15"/>
  <c r="B69" i="14"/>
  <c r="D69" i="15"/>
  <c r="B65" i="14"/>
  <c r="D65" i="15"/>
  <c r="B61" i="14"/>
  <c r="D61" i="15"/>
  <c r="B57" i="14"/>
  <c r="D57" i="15"/>
  <c r="B53" i="14"/>
  <c r="D53" i="15"/>
  <c r="B49" i="14"/>
  <c r="D49" i="15"/>
  <c r="B45" i="14"/>
  <c r="D45" i="15"/>
  <c r="B41" i="14"/>
  <c r="D41" i="15"/>
  <c r="B37" i="14"/>
  <c r="D37" i="15"/>
  <c r="B33" i="14"/>
  <c r="D33" i="15"/>
  <c r="B29" i="14"/>
  <c r="D29" i="15"/>
  <c r="B25" i="14"/>
  <c r="D25" i="15"/>
  <c r="B21" i="14"/>
  <c r="D21" i="15"/>
  <c r="B17" i="14"/>
  <c r="D17" i="15"/>
  <c r="B13" i="14"/>
  <c r="D13" i="15"/>
  <c r="B104" i="14"/>
  <c r="D104" i="15"/>
  <c r="B100" i="14"/>
  <c r="D100" i="15"/>
  <c r="B96" i="14"/>
  <c r="D96" i="15"/>
  <c r="B92" i="14"/>
  <c r="D92" i="15"/>
  <c r="B88" i="14"/>
  <c r="D88" i="15"/>
  <c r="B84" i="14"/>
  <c r="D84" i="15"/>
  <c r="B80" i="14"/>
  <c r="D80" i="15"/>
  <c r="B76" i="14"/>
  <c r="D76" i="15"/>
  <c r="B72" i="14"/>
  <c r="D72" i="15"/>
  <c r="B68" i="14"/>
  <c r="D68" i="15"/>
  <c r="B64" i="14"/>
  <c r="D64" i="15"/>
  <c r="B60" i="14"/>
  <c r="D60" i="15"/>
  <c r="B56" i="14"/>
  <c r="D56" i="15"/>
  <c r="B52" i="14"/>
  <c r="D52" i="15"/>
  <c r="B48" i="14"/>
  <c r="D48" i="15"/>
  <c r="B44" i="14"/>
  <c r="D44" i="15"/>
  <c r="B40" i="14"/>
  <c r="D40" i="15"/>
  <c r="B36" i="14"/>
  <c r="D36" i="15"/>
  <c r="B32" i="14"/>
  <c r="D32" i="15"/>
  <c r="B28" i="14"/>
  <c r="D28" i="15"/>
  <c r="B24" i="14"/>
  <c r="D24" i="15"/>
  <c r="B20" i="14"/>
  <c r="D20" i="15"/>
  <c r="B16" i="14"/>
  <c r="D16" i="15"/>
  <c r="B12" i="14"/>
  <c r="D12" i="15"/>
  <c r="B9" i="14"/>
  <c r="D9" i="15"/>
  <c r="B103" i="14"/>
  <c r="D103" i="15"/>
  <c r="B99" i="14"/>
  <c r="D99" i="15"/>
  <c r="B95" i="14"/>
  <c r="D95" i="15"/>
  <c r="B91" i="14"/>
  <c r="D91" i="15"/>
  <c r="B87" i="14"/>
  <c r="D87" i="15"/>
  <c r="B83" i="14"/>
  <c r="D83" i="15"/>
  <c r="B79" i="14"/>
  <c r="D79" i="15"/>
  <c r="B75" i="14"/>
  <c r="D75" i="15"/>
  <c r="B71" i="14"/>
  <c r="D71" i="15"/>
  <c r="B67" i="14"/>
  <c r="D67" i="15"/>
  <c r="B63" i="14"/>
  <c r="D63" i="15"/>
  <c r="B59" i="14"/>
  <c r="D59" i="15"/>
  <c r="B55" i="14"/>
  <c r="D55" i="15"/>
  <c r="B51" i="14"/>
  <c r="D51" i="15"/>
  <c r="B47" i="14"/>
  <c r="D47" i="15"/>
  <c r="B43" i="14"/>
  <c r="D43" i="15"/>
  <c r="B39" i="14"/>
  <c r="D39" i="15"/>
  <c r="B35" i="14"/>
  <c r="D35" i="15"/>
  <c r="B31" i="14"/>
  <c r="D31" i="15"/>
  <c r="B27" i="14"/>
  <c r="D27" i="15"/>
  <c r="B23" i="14"/>
  <c r="D23" i="15"/>
  <c r="B19" i="14"/>
  <c r="D19" i="15"/>
  <c r="B15" i="14"/>
  <c r="D15" i="15"/>
  <c r="B11" i="14"/>
  <c r="D11" i="15"/>
  <c r="D9" i="8"/>
  <c r="D8" i="8"/>
  <c r="C45" i="6"/>
  <c r="D45" i="6"/>
  <c r="E45" i="6"/>
  <c r="F45" i="6"/>
  <c r="G45" i="6"/>
  <c r="J45" i="6"/>
  <c r="K45" i="6"/>
  <c r="L45" i="6"/>
  <c r="M45" i="6"/>
  <c r="P45" i="6"/>
  <c r="Q45" i="6"/>
  <c r="R45" i="6"/>
  <c r="S45" i="6"/>
  <c r="V45" i="6"/>
  <c r="W45" i="6"/>
  <c r="X45" i="6"/>
  <c r="Y45" i="6"/>
  <c r="AB45" i="6"/>
  <c r="AC45" i="6"/>
  <c r="AD45" i="6"/>
  <c r="AE45" i="6"/>
  <c r="AH45" i="6"/>
  <c r="AI45" i="6"/>
  <c r="AJ45" i="6"/>
  <c r="AK45" i="6"/>
  <c r="AN45" i="6"/>
  <c r="AO45" i="6"/>
  <c r="AP45" i="6"/>
  <c r="AQ45" i="6"/>
  <c r="AT45" i="6"/>
  <c r="AU45" i="6"/>
  <c r="AV45" i="6"/>
  <c r="AW45" i="6"/>
  <c r="C46" i="6"/>
  <c r="C47" i="6"/>
  <c r="D47" i="6"/>
  <c r="E47" i="6"/>
  <c r="F47" i="6"/>
  <c r="G47" i="6"/>
  <c r="J47" i="6"/>
  <c r="K47" i="6"/>
  <c r="L47" i="6"/>
  <c r="M47" i="6"/>
  <c r="P47" i="6"/>
  <c r="Q47" i="6"/>
  <c r="R47" i="6"/>
  <c r="S47" i="6"/>
  <c r="V47" i="6"/>
  <c r="W47" i="6"/>
  <c r="X47" i="6"/>
  <c r="Y47" i="6"/>
  <c r="AB47" i="6"/>
  <c r="AC47" i="6"/>
  <c r="AD47" i="6"/>
  <c r="AE47" i="6"/>
  <c r="AH47" i="6"/>
  <c r="AI47" i="6"/>
  <c r="AJ47" i="6"/>
  <c r="AK47" i="6"/>
  <c r="AN47" i="6"/>
  <c r="AO47" i="6"/>
  <c r="AP47" i="6"/>
  <c r="AQ47" i="6"/>
  <c r="AT47" i="6"/>
  <c r="AU47" i="6"/>
  <c r="AV47" i="6"/>
  <c r="AW47" i="6"/>
  <c r="C48" i="6"/>
  <c r="C49" i="6"/>
  <c r="D49" i="6"/>
  <c r="E49" i="6"/>
  <c r="F49" i="6"/>
  <c r="G49" i="6"/>
  <c r="J49" i="6"/>
  <c r="K49" i="6"/>
  <c r="L49" i="6"/>
  <c r="M49" i="6"/>
  <c r="P49" i="6"/>
  <c r="Q49" i="6"/>
  <c r="R49" i="6"/>
  <c r="S49" i="6"/>
  <c r="V49" i="6"/>
  <c r="W49" i="6"/>
  <c r="X49" i="6"/>
  <c r="Y49" i="6"/>
  <c r="AB49" i="6"/>
  <c r="AC49" i="6"/>
  <c r="AD49" i="6"/>
  <c r="AE49" i="6"/>
  <c r="AH49" i="6"/>
  <c r="AI49" i="6"/>
  <c r="AJ49" i="6"/>
  <c r="AK49" i="6"/>
  <c r="AN49" i="6"/>
  <c r="AO49" i="6"/>
  <c r="AP49" i="6"/>
  <c r="AQ49" i="6"/>
  <c r="AT49" i="6"/>
  <c r="AU49" i="6"/>
  <c r="AV49" i="6"/>
  <c r="AW49" i="6"/>
  <c r="C50" i="6"/>
  <c r="C51" i="6"/>
  <c r="D51" i="6"/>
  <c r="E51" i="6"/>
  <c r="F51" i="6"/>
  <c r="G51" i="6"/>
  <c r="J51" i="6"/>
  <c r="K51" i="6"/>
  <c r="L51" i="6"/>
  <c r="M51" i="6"/>
  <c r="P51" i="6"/>
  <c r="Q51" i="6"/>
  <c r="R51" i="6"/>
  <c r="S51" i="6"/>
  <c r="V51" i="6"/>
  <c r="W51" i="6"/>
  <c r="X51" i="6"/>
  <c r="Y51" i="6"/>
  <c r="AB51" i="6"/>
  <c r="AC51" i="6"/>
  <c r="AD51" i="6"/>
  <c r="AE51" i="6"/>
  <c r="AH51" i="6"/>
  <c r="AI51" i="6"/>
  <c r="AJ51" i="6"/>
  <c r="AK51" i="6"/>
  <c r="AN51" i="6"/>
  <c r="AO51" i="6"/>
  <c r="AP51" i="6"/>
  <c r="AQ51" i="6"/>
  <c r="AT51" i="6"/>
  <c r="AU51" i="6"/>
  <c r="AV51" i="6"/>
  <c r="AW51" i="6"/>
  <c r="C52" i="6"/>
  <c r="C53" i="6"/>
  <c r="D53" i="6"/>
  <c r="E53" i="6"/>
  <c r="F53" i="6"/>
  <c r="G53" i="6"/>
  <c r="J53" i="6"/>
  <c r="K53" i="6"/>
  <c r="L53" i="6"/>
  <c r="M53" i="6"/>
  <c r="P53" i="6"/>
  <c r="Q53" i="6"/>
  <c r="R53" i="6"/>
  <c r="S53" i="6"/>
  <c r="V53" i="6"/>
  <c r="W53" i="6"/>
  <c r="X53" i="6"/>
  <c r="Y53" i="6"/>
  <c r="AB53" i="6"/>
  <c r="AC53" i="6"/>
  <c r="AD53" i="6"/>
  <c r="AE53" i="6"/>
  <c r="AH53" i="6"/>
  <c r="AI53" i="6"/>
  <c r="AJ53" i="6"/>
  <c r="AK53" i="6"/>
  <c r="AN53" i="6"/>
  <c r="AO53" i="6"/>
  <c r="AP53" i="6"/>
  <c r="AQ53" i="6"/>
  <c r="AT53" i="6"/>
  <c r="AU53" i="6"/>
  <c r="AV53" i="6"/>
  <c r="AW53" i="6"/>
  <c r="C54" i="6"/>
  <c r="C55" i="6"/>
  <c r="D55" i="6"/>
  <c r="E55" i="6"/>
  <c r="F55" i="6"/>
  <c r="G55" i="6"/>
  <c r="J55" i="6"/>
  <c r="K55" i="6"/>
  <c r="L55" i="6"/>
  <c r="M55" i="6"/>
  <c r="P55" i="6"/>
  <c r="Q55" i="6"/>
  <c r="R55" i="6"/>
  <c r="S55" i="6"/>
  <c r="V55" i="6"/>
  <c r="W55" i="6"/>
  <c r="X55" i="6"/>
  <c r="Y55" i="6"/>
  <c r="AB55" i="6"/>
  <c r="AC55" i="6"/>
  <c r="AD55" i="6"/>
  <c r="AE55" i="6"/>
  <c r="AH55" i="6"/>
  <c r="AI55" i="6"/>
  <c r="AJ55" i="6"/>
  <c r="AK55" i="6"/>
  <c r="AN55" i="6"/>
  <c r="AO55" i="6"/>
  <c r="AP55" i="6"/>
  <c r="AQ55" i="6"/>
  <c r="AT55" i="6"/>
  <c r="AU55" i="6"/>
  <c r="AV55" i="6"/>
  <c r="AW55" i="6"/>
  <c r="C56" i="6"/>
  <c r="C57" i="6"/>
  <c r="D57" i="6"/>
  <c r="E57" i="6"/>
  <c r="F57" i="6"/>
  <c r="G57" i="6"/>
  <c r="J57" i="6"/>
  <c r="K57" i="6"/>
  <c r="L57" i="6"/>
  <c r="M57" i="6"/>
  <c r="P57" i="6"/>
  <c r="Q57" i="6"/>
  <c r="R57" i="6"/>
  <c r="S57" i="6"/>
  <c r="V57" i="6"/>
  <c r="W57" i="6"/>
  <c r="X57" i="6"/>
  <c r="Y57" i="6"/>
  <c r="AB57" i="6"/>
  <c r="AC57" i="6"/>
  <c r="AD57" i="6"/>
  <c r="AE57" i="6"/>
  <c r="AH57" i="6"/>
  <c r="AI57" i="6"/>
  <c r="AJ57" i="6"/>
  <c r="AK57" i="6"/>
  <c r="AN57" i="6"/>
  <c r="AO57" i="6"/>
  <c r="AP57" i="6"/>
  <c r="AQ57" i="6"/>
  <c r="AT57" i="6"/>
  <c r="AU57" i="6"/>
  <c r="AV57" i="6"/>
  <c r="AW57" i="6"/>
  <c r="C58" i="6"/>
  <c r="C59" i="6"/>
  <c r="D59" i="6"/>
  <c r="E59" i="6"/>
  <c r="F59" i="6"/>
  <c r="G59" i="6"/>
  <c r="J59" i="6"/>
  <c r="K59" i="6"/>
  <c r="L59" i="6"/>
  <c r="M59" i="6"/>
  <c r="P59" i="6"/>
  <c r="Q59" i="6"/>
  <c r="R59" i="6"/>
  <c r="S59" i="6"/>
  <c r="V59" i="6"/>
  <c r="W59" i="6"/>
  <c r="X59" i="6"/>
  <c r="Y59" i="6"/>
  <c r="AB59" i="6"/>
  <c r="AC59" i="6"/>
  <c r="AD59" i="6"/>
  <c r="AE59" i="6"/>
  <c r="AH59" i="6"/>
  <c r="AI59" i="6"/>
  <c r="AJ59" i="6"/>
  <c r="AK59" i="6"/>
  <c r="AN59" i="6"/>
  <c r="AO59" i="6"/>
  <c r="AP59" i="6"/>
  <c r="AQ59" i="6"/>
  <c r="AT59" i="6"/>
  <c r="AU59" i="6"/>
  <c r="AV59" i="6"/>
  <c r="AW59" i="6"/>
  <c r="C60" i="6"/>
  <c r="C61" i="6"/>
  <c r="D61" i="6"/>
  <c r="E61" i="6"/>
  <c r="F61" i="6"/>
  <c r="G61" i="6"/>
  <c r="J61" i="6"/>
  <c r="K61" i="6"/>
  <c r="L61" i="6"/>
  <c r="M61" i="6"/>
  <c r="P61" i="6"/>
  <c r="Q61" i="6"/>
  <c r="R61" i="6"/>
  <c r="S61" i="6"/>
  <c r="V61" i="6"/>
  <c r="W61" i="6"/>
  <c r="X61" i="6"/>
  <c r="Y61" i="6"/>
  <c r="AB61" i="6"/>
  <c r="AC61" i="6"/>
  <c r="AD61" i="6"/>
  <c r="AE61" i="6"/>
  <c r="AH61" i="6"/>
  <c r="AI61" i="6"/>
  <c r="AJ61" i="6"/>
  <c r="AK61" i="6"/>
  <c r="AN61" i="6"/>
  <c r="AO61" i="6"/>
  <c r="AP61" i="6"/>
  <c r="AQ61" i="6"/>
  <c r="AT61" i="6"/>
  <c r="AU61" i="6"/>
  <c r="AV61" i="6"/>
  <c r="AW61" i="6"/>
  <c r="C62" i="6"/>
  <c r="C63" i="6"/>
  <c r="D63" i="6"/>
  <c r="E63" i="6"/>
  <c r="F63" i="6"/>
  <c r="G63" i="6"/>
  <c r="J63" i="6"/>
  <c r="K63" i="6"/>
  <c r="L63" i="6"/>
  <c r="M63" i="6"/>
  <c r="P63" i="6"/>
  <c r="Q63" i="6"/>
  <c r="R63" i="6"/>
  <c r="S63" i="6"/>
  <c r="V63" i="6"/>
  <c r="W63" i="6"/>
  <c r="X63" i="6"/>
  <c r="Y63" i="6"/>
  <c r="AB63" i="6"/>
  <c r="AC63" i="6"/>
  <c r="AD63" i="6"/>
  <c r="AE63" i="6"/>
  <c r="AH63" i="6"/>
  <c r="AI63" i="6"/>
  <c r="AJ63" i="6"/>
  <c r="AK63" i="6"/>
  <c r="AN63" i="6"/>
  <c r="AO63" i="6"/>
  <c r="AP63" i="6"/>
  <c r="AQ63" i="6"/>
  <c r="AT63" i="6"/>
  <c r="AU63" i="6"/>
  <c r="AV63" i="6"/>
  <c r="AW63" i="6"/>
  <c r="C64" i="6"/>
  <c r="C65" i="6"/>
  <c r="D65" i="6"/>
  <c r="E65" i="6"/>
  <c r="F65" i="6"/>
  <c r="G65" i="6"/>
  <c r="J65" i="6"/>
  <c r="K65" i="6"/>
  <c r="L65" i="6"/>
  <c r="M65" i="6"/>
  <c r="P65" i="6"/>
  <c r="Q65" i="6"/>
  <c r="R65" i="6"/>
  <c r="S65" i="6"/>
  <c r="V65" i="6"/>
  <c r="W65" i="6"/>
  <c r="X65" i="6"/>
  <c r="Y65" i="6"/>
  <c r="AB65" i="6"/>
  <c r="AC65" i="6"/>
  <c r="AD65" i="6"/>
  <c r="AE65" i="6"/>
  <c r="AH65" i="6"/>
  <c r="AI65" i="6"/>
  <c r="AJ65" i="6"/>
  <c r="AK65" i="6"/>
  <c r="AN65" i="6"/>
  <c r="AO65" i="6"/>
  <c r="AP65" i="6"/>
  <c r="AQ65" i="6"/>
  <c r="AT65" i="6"/>
  <c r="AU65" i="6"/>
  <c r="AV65" i="6"/>
  <c r="AW65" i="6"/>
  <c r="C66" i="6"/>
  <c r="C67" i="6"/>
  <c r="D67" i="6"/>
  <c r="E67" i="6"/>
  <c r="F67" i="6"/>
  <c r="G67" i="6"/>
  <c r="J67" i="6"/>
  <c r="K67" i="6"/>
  <c r="L67" i="6"/>
  <c r="M67" i="6"/>
  <c r="P67" i="6"/>
  <c r="Q67" i="6"/>
  <c r="R67" i="6"/>
  <c r="S67" i="6"/>
  <c r="V67" i="6"/>
  <c r="W67" i="6"/>
  <c r="X67" i="6"/>
  <c r="Y67" i="6"/>
  <c r="AB67" i="6"/>
  <c r="AC67" i="6"/>
  <c r="AD67" i="6"/>
  <c r="AE67" i="6"/>
  <c r="AH67" i="6"/>
  <c r="AI67" i="6"/>
  <c r="AJ67" i="6"/>
  <c r="AK67" i="6"/>
  <c r="AN67" i="6"/>
  <c r="AO67" i="6"/>
  <c r="AP67" i="6"/>
  <c r="AQ67" i="6"/>
  <c r="AT67" i="6"/>
  <c r="AU67" i="6"/>
  <c r="AV67" i="6"/>
  <c r="AW67" i="6"/>
  <c r="C68" i="6"/>
  <c r="C69" i="6"/>
  <c r="D69" i="6"/>
  <c r="E69" i="6"/>
  <c r="F69" i="6"/>
  <c r="G69" i="6"/>
  <c r="J69" i="6"/>
  <c r="K69" i="6"/>
  <c r="L69" i="6"/>
  <c r="M69" i="6"/>
  <c r="P69" i="6"/>
  <c r="Q69" i="6"/>
  <c r="R69" i="6"/>
  <c r="S69" i="6"/>
  <c r="V69" i="6"/>
  <c r="W69" i="6"/>
  <c r="X69" i="6"/>
  <c r="Y69" i="6"/>
  <c r="AB69" i="6"/>
  <c r="AC69" i="6"/>
  <c r="AD69" i="6"/>
  <c r="AE69" i="6"/>
  <c r="AH69" i="6"/>
  <c r="AI69" i="6"/>
  <c r="AJ69" i="6"/>
  <c r="AK69" i="6"/>
  <c r="AN69" i="6"/>
  <c r="AO69" i="6"/>
  <c r="AP69" i="6"/>
  <c r="AQ69" i="6"/>
  <c r="AT69" i="6"/>
  <c r="AU69" i="6"/>
  <c r="AV69" i="6"/>
  <c r="AW69" i="6"/>
  <c r="C70" i="6"/>
  <c r="C71" i="6"/>
  <c r="D71" i="6"/>
  <c r="E71" i="6"/>
  <c r="F71" i="6"/>
  <c r="G71" i="6"/>
  <c r="J71" i="6"/>
  <c r="K71" i="6"/>
  <c r="L71" i="6"/>
  <c r="M71" i="6"/>
  <c r="P71" i="6"/>
  <c r="Q71" i="6"/>
  <c r="R71" i="6"/>
  <c r="S71" i="6"/>
  <c r="V71" i="6"/>
  <c r="W71" i="6"/>
  <c r="X71" i="6"/>
  <c r="Y71" i="6"/>
  <c r="AB71" i="6"/>
  <c r="AC71" i="6"/>
  <c r="AD71" i="6"/>
  <c r="AE71" i="6"/>
  <c r="AH71" i="6"/>
  <c r="AI71" i="6"/>
  <c r="AJ71" i="6"/>
  <c r="AK71" i="6"/>
  <c r="AN71" i="6"/>
  <c r="AO71" i="6"/>
  <c r="AP71" i="6"/>
  <c r="AQ71" i="6"/>
  <c r="AT71" i="6"/>
  <c r="AU71" i="6"/>
  <c r="AV71" i="6"/>
  <c r="AW71" i="6"/>
  <c r="C72" i="6"/>
  <c r="C73" i="6"/>
  <c r="D73" i="6"/>
  <c r="E73" i="6"/>
  <c r="F73" i="6"/>
  <c r="G73" i="6"/>
  <c r="J73" i="6"/>
  <c r="K73" i="6"/>
  <c r="L73" i="6"/>
  <c r="M73" i="6"/>
  <c r="P73" i="6"/>
  <c r="Q73" i="6"/>
  <c r="R73" i="6"/>
  <c r="S73" i="6"/>
  <c r="V73" i="6"/>
  <c r="W73" i="6"/>
  <c r="X73" i="6"/>
  <c r="Y73" i="6"/>
  <c r="AB73" i="6"/>
  <c r="AC73" i="6"/>
  <c r="AD73" i="6"/>
  <c r="AE73" i="6"/>
  <c r="AH73" i="6"/>
  <c r="AI73" i="6"/>
  <c r="AJ73" i="6"/>
  <c r="AK73" i="6"/>
  <c r="AN73" i="6"/>
  <c r="AO73" i="6"/>
  <c r="AP73" i="6"/>
  <c r="AQ73" i="6"/>
  <c r="AT73" i="6"/>
  <c r="AU73" i="6"/>
  <c r="AV73" i="6"/>
  <c r="AW73" i="6"/>
  <c r="C74" i="6"/>
  <c r="C75" i="6"/>
  <c r="D75" i="6"/>
  <c r="E75" i="6"/>
  <c r="F75" i="6"/>
  <c r="G75" i="6"/>
  <c r="J75" i="6"/>
  <c r="K75" i="6"/>
  <c r="L75" i="6"/>
  <c r="M75" i="6"/>
  <c r="P75" i="6"/>
  <c r="Q75" i="6"/>
  <c r="R75" i="6"/>
  <c r="S75" i="6"/>
  <c r="V75" i="6"/>
  <c r="W75" i="6"/>
  <c r="X75" i="6"/>
  <c r="Y75" i="6"/>
  <c r="AB75" i="6"/>
  <c r="AC75" i="6"/>
  <c r="AD75" i="6"/>
  <c r="AE75" i="6"/>
  <c r="AH75" i="6"/>
  <c r="AI75" i="6"/>
  <c r="AJ75" i="6"/>
  <c r="AK75" i="6"/>
  <c r="AN75" i="6"/>
  <c r="AO75" i="6"/>
  <c r="AP75" i="6"/>
  <c r="AQ75" i="6"/>
  <c r="AT75" i="6"/>
  <c r="AU75" i="6"/>
  <c r="AV75" i="6"/>
  <c r="AW75" i="6"/>
  <c r="C76" i="6"/>
  <c r="C77" i="6"/>
  <c r="D77" i="6"/>
  <c r="E77" i="6"/>
  <c r="F77" i="6"/>
  <c r="G77" i="6"/>
  <c r="J77" i="6"/>
  <c r="K77" i="6"/>
  <c r="L77" i="6"/>
  <c r="M77" i="6"/>
  <c r="P77" i="6"/>
  <c r="Q77" i="6"/>
  <c r="R77" i="6"/>
  <c r="S77" i="6"/>
  <c r="V77" i="6"/>
  <c r="W77" i="6"/>
  <c r="X77" i="6"/>
  <c r="Y77" i="6"/>
  <c r="AB77" i="6"/>
  <c r="AC77" i="6"/>
  <c r="AD77" i="6"/>
  <c r="AE77" i="6"/>
  <c r="AH77" i="6"/>
  <c r="AI77" i="6"/>
  <c r="AJ77" i="6"/>
  <c r="AK77" i="6"/>
  <c r="AN77" i="6"/>
  <c r="AO77" i="6"/>
  <c r="AP77" i="6"/>
  <c r="AQ77" i="6"/>
  <c r="AT77" i="6"/>
  <c r="AU77" i="6"/>
  <c r="AV77" i="6"/>
  <c r="AW77" i="6"/>
  <c r="C78" i="6"/>
  <c r="C79" i="6"/>
  <c r="D79" i="6"/>
  <c r="E79" i="6"/>
  <c r="F79" i="6"/>
  <c r="G79" i="6"/>
  <c r="J79" i="6"/>
  <c r="K79" i="6"/>
  <c r="L79" i="6"/>
  <c r="M79" i="6"/>
  <c r="P79" i="6"/>
  <c r="Q79" i="6"/>
  <c r="R79" i="6"/>
  <c r="S79" i="6"/>
  <c r="V79" i="6"/>
  <c r="W79" i="6"/>
  <c r="X79" i="6"/>
  <c r="Y79" i="6"/>
  <c r="AB79" i="6"/>
  <c r="AC79" i="6"/>
  <c r="AD79" i="6"/>
  <c r="AE79" i="6"/>
  <c r="AH79" i="6"/>
  <c r="AI79" i="6"/>
  <c r="AJ79" i="6"/>
  <c r="AK79" i="6"/>
  <c r="AN79" i="6"/>
  <c r="AO79" i="6"/>
  <c r="AP79" i="6"/>
  <c r="AQ79" i="6"/>
  <c r="AT79" i="6"/>
  <c r="AU79" i="6"/>
  <c r="AV79" i="6"/>
  <c r="AW79" i="6"/>
  <c r="C80" i="6"/>
  <c r="C81" i="6"/>
  <c r="D81" i="6"/>
  <c r="E81" i="6"/>
  <c r="F81" i="6"/>
  <c r="G81" i="6"/>
  <c r="J81" i="6"/>
  <c r="K81" i="6"/>
  <c r="L81" i="6"/>
  <c r="M81" i="6"/>
  <c r="P81" i="6"/>
  <c r="Q81" i="6"/>
  <c r="R81" i="6"/>
  <c r="S81" i="6"/>
  <c r="V81" i="6"/>
  <c r="W81" i="6"/>
  <c r="X81" i="6"/>
  <c r="Y81" i="6"/>
  <c r="AB81" i="6"/>
  <c r="AC81" i="6"/>
  <c r="AD81" i="6"/>
  <c r="AE81" i="6"/>
  <c r="AH81" i="6"/>
  <c r="AI81" i="6"/>
  <c r="AJ81" i="6"/>
  <c r="AK81" i="6"/>
  <c r="AN81" i="6"/>
  <c r="AO81" i="6"/>
  <c r="AP81" i="6"/>
  <c r="AQ81" i="6"/>
  <c r="AT81" i="6"/>
  <c r="AU81" i="6"/>
  <c r="AV81" i="6"/>
  <c r="AW81" i="6"/>
  <c r="C82" i="6"/>
  <c r="C83" i="6"/>
  <c r="D83" i="6"/>
  <c r="E83" i="6"/>
  <c r="F83" i="6"/>
  <c r="G83" i="6"/>
  <c r="J83" i="6"/>
  <c r="K83" i="6"/>
  <c r="L83" i="6"/>
  <c r="M83" i="6"/>
  <c r="P83" i="6"/>
  <c r="Q83" i="6"/>
  <c r="R83" i="6"/>
  <c r="S83" i="6"/>
  <c r="V83" i="6"/>
  <c r="W83" i="6"/>
  <c r="X83" i="6"/>
  <c r="Y83" i="6"/>
  <c r="AB83" i="6"/>
  <c r="AC83" i="6"/>
  <c r="AD83" i="6"/>
  <c r="AE83" i="6"/>
  <c r="AH83" i="6"/>
  <c r="AI83" i="6"/>
  <c r="AJ83" i="6"/>
  <c r="AK83" i="6"/>
  <c r="AN83" i="6"/>
  <c r="AO83" i="6"/>
  <c r="AP83" i="6"/>
  <c r="AQ83" i="6"/>
  <c r="AT83" i="6"/>
  <c r="AU83" i="6"/>
  <c r="AV83" i="6"/>
  <c r="AW83" i="6"/>
  <c r="C84" i="6"/>
  <c r="C85" i="6"/>
  <c r="D85" i="6"/>
  <c r="E85" i="6"/>
  <c r="F85" i="6"/>
  <c r="G85" i="6"/>
  <c r="J85" i="6"/>
  <c r="K85" i="6"/>
  <c r="L85" i="6"/>
  <c r="M85" i="6"/>
  <c r="P85" i="6"/>
  <c r="Q85" i="6"/>
  <c r="R85" i="6"/>
  <c r="S85" i="6"/>
  <c r="V85" i="6"/>
  <c r="W85" i="6"/>
  <c r="X85" i="6"/>
  <c r="Y85" i="6"/>
  <c r="AB85" i="6"/>
  <c r="AC85" i="6"/>
  <c r="AD85" i="6"/>
  <c r="AE85" i="6"/>
  <c r="AH85" i="6"/>
  <c r="AI85" i="6"/>
  <c r="AJ85" i="6"/>
  <c r="AK85" i="6"/>
  <c r="AN85" i="6"/>
  <c r="AO85" i="6"/>
  <c r="AP85" i="6"/>
  <c r="AQ85" i="6"/>
  <c r="AT85" i="6"/>
  <c r="AU85" i="6"/>
  <c r="AV85" i="6"/>
  <c r="AW85" i="6"/>
  <c r="C86" i="6"/>
  <c r="C87" i="6"/>
  <c r="D87" i="6"/>
  <c r="E87" i="6"/>
  <c r="F87" i="6"/>
  <c r="G87" i="6"/>
  <c r="J87" i="6"/>
  <c r="K87" i="6"/>
  <c r="L87" i="6"/>
  <c r="M87" i="6"/>
  <c r="P87" i="6"/>
  <c r="Q87" i="6"/>
  <c r="R87" i="6"/>
  <c r="S87" i="6"/>
  <c r="V87" i="6"/>
  <c r="W87" i="6"/>
  <c r="X87" i="6"/>
  <c r="Y87" i="6"/>
  <c r="AB87" i="6"/>
  <c r="AC87" i="6"/>
  <c r="AD87" i="6"/>
  <c r="AE87" i="6"/>
  <c r="AH87" i="6"/>
  <c r="AI87" i="6"/>
  <c r="AJ87" i="6"/>
  <c r="AK87" i="6"/>
  <c r="AN87" i="6"/>
  <c r="AO87" i="6"/>
  <c r="AP87" i="6"/>
  <c r="AQ87" i="6"/>
  <c r="AT87" i="6"/>
  <c r="AU87" i="6"/>
  <c r="AV87" i="6"/>
  <c r="AW87" i="6"/>
  <c r="C88" i="6"/>
  <c r="C89" i="6"/>
  <c r="D89" i="6"/>
  <c r="E89" i="6"/>
  <c r="F89" i="6"/>
  <c r="G89" i="6"/>
  <c r="J89" i="6"/>
  <c r="K89" i="6"/>
  <c r="L89" i="6"/>
  <c r="M89" i="6"/>
  <c r="P89" i="6"/>
  <c r="Q89" i="6"/>
  <c r="R89" i="6"/>
  <c r="S89" i="6"/>
  <c r="V89" i="6"/>
  <c r="W89" i="6"/>
  <c r="X89" i="6"/>
  <c r="Y89" i="6"/>
  <c r="AB89" i="6"/>
  <c r="AC89" i="6"/>
  <c r="AD89" i="6"/>
  <c r="AE89" i="6"/>
  <c r="AH89" i="6"/>
  <c r="AI89" i="6"/>
  <c r="AJ89" i="6"/>
  <c r="AK89" i="6"/>
  <c r="AN89" i="6"/>
  <c r="AO89" i="6"/>
  <c r="AP89" i="6"/>
  <c r="AQ89" i="6"/>
  <c r="AT89" i="6"/>
  <c r="AU89" i="6"/>
  <c r="AV89" i="6"/>
  <c r="AW89" i="6"/>
  <c r="C90" i="6"/>
  <c r="C91" i="6"/>
  <c r="D91" i="6"/>
  <c r="E91" i="6"/>
  <c r="F91" i="6"/>
  <c r="G91" i="6"/>
  <c r="J91" i="6"/>
  <c r="K91" i="6"/>
  <c r="L91" i="6"/>
  <c r="M91" i="6"/>
  <c r="P91" i="6"/>
  <c r="Q91" i="6"/>
  <c r="R91" i="6"/>
  <c r="S91" i="6"/>
  <c r="V91" i="6"/>
  <c r="W91" i="6"/>
  <c r="X91" i="6"/>
  <c r="Y91" i="6"/>
  <c r="AB91" i="6"/>
  <c r="AC91" i="6"/>
  <c r="AD91" i="6"/>
  <c r="AE91" i="6"/>
  <c r="AH91" i="6"/>
  <c r="AI91" i="6"/>
  <c r="AJ91" i="6"/>
  <c r="AK91" i="6"/>
  <c r="AN91" i="6"/>
  <c r="AO91" i="6"/>
  <c r="AP91" i="6"/>
  <c r="AQ91" i="6"/>
  <c r="AT91" i="6"/>
  <c r="AU91" i="6"/>
  <c r="AV91" i="6"/>
  <c r="AW91" i="6"/>
  <c r="C92" i="6"/>
  <c r="C93" i="6"/>
  <c r="D93" i="6"/>
  <c r="E93" i="6"/>
  <c r="F93" i="6"/>
  <c r="G93" i="6"/>
  <c r="J93" i="6"/>
  <c r="K93" i="6"/>
  <c r="L93" i="6"/>
  <c r="M93" i="6"/>
  <c r="P93" i="6"/>
  <c r="Q93" i="6"/>
  <c r="R93" i="6"/>
  <c r="S93" i="6"/>
  <c r="V93" i="6"/>
  <c r="W93" i="6"/>
  <c r="X93" i="6"/>
  <c r="Y93" i="6"/>
  <c r="AB93" i="6"/>
  <c r="AC93" i="6"/>
  <c r="AD93" i="6"/>
  <c r="AE93" i="6"/>
  <c r="AH93" i="6"/>
  <c r="AI93" i="6"/>
  <c r="AJ93" i="6"/>
  <c r="AK93" i="6"/>
  <c r="AN93" i="6"/>
  <c r="AO93" i="6"/>
  <c r="AP93" i="6"/>
  <c r="AQ93" i="6"/>
  <c r="AT93" i="6"/>
  <c r="AU93" i="6"/>
  <c r="AV93" i="6"/>
  <c r="AW93" i="6"/>
  <c r="C94" i="6"/>
  <c r="C95" i="6"/>
  <c r="D95" i="6"/>
  <c r="E95" i="6"/>
  <c r="F95" i="6"/>
  <c r="G95" i="6"/>
  <c r="J95" i="6"/>
  <c r="K95" i="6"/>
  <c r="L95" i="6"/>
  <c r="M95" i="6"/>
  <c r="P95" i="6"/>
  <c r="Q95" i="6"/>
  <c r="R95" i="6"/>
  <c r="S95" i="6"/>
  <c r="V95" i="6"/>
  <c r="W95" i="6"/>
  <c r="X95" i="6"/>
  <c r="Y95" i="6"/>
  <c r="AB95" i="6"/>
  <c r="AC95" i="6"/>
  <c r="AD95" i="6"/>
  <c r="AE95" i="6"/>
  <c r="AH95" i="6"/>
  <c r="AI95" i="6"/>
  <c r="AJ95" i="6"/>
  <c r="AK95" i="6"/>
  <c r="AN95" i="6"/>
  <c r="AO95" i="6"/>
  <c r="AP95" i="6"/>
  <c r="AQ95" i="6"/>
  <c r="AT95" i="6"/>
  <c r="AU95" i="6"/>
  <c r="AV95" i="6"/>
  <c r="AW95" i="6"/>
  <c r="C96" i="6"/>
  <c r="C97" i="6"/>
  <c r="D97" i="6"/>
  <c r="E97" i="6"/>
  <c r="F97" i="6"/>
  <c r="G97" i="6"/>
  <c r="J97" i="6"/>
  <c r="K97" i="6"/>
  <c r="L97" i="6"/>
  <c r="M97" i="6"/>
  <c r="P97" i="6"/>
  <c r="Q97" i="6"/>
  <c r="R97" i="6"/>
  <c r="S97" i="6"/>
  <c r="V97" i="6"/>
  <c r="W97" i="6"/>
  <c r="X97" i="6"/>
  <c r="Y97" i="6"/>
  <c r="AB97" i="6"/>
  <c r="AC97" i="6"/>
  <c r="AD97" i="6"/>
  <c r="AE97" i="6"/>
  <c r="AH97" i="6"/>
  <c r="AI97" i="6"/>
  <c r="AJ97" i="6"/>
  <c r="AK97" i="6"/>
  <c r="AN97" i="6"/>
  <c r="AO97" i="6"/>
  <c r="AP97" i="6"/>
  <c r="AQ97" i="6"/>
  <c r="AT97" i="6"/>
  <c r="AU97" i="6"/>
  <c r="AV97" i="6"/>
  <c r="AW97" i="6"/>
  <c r="C98" i="6"/>
  <c r="C99" i="6"/>
  <c r="D99" i="6"/>
  <c r="E99" i="6"/>
  <c r="F99" i="6"/>
  <c r="G99" i="6"/>
  <c r="J99" i="6"/>
  <c r="K99" i="6"/>
  <c r="L99" i="6"/>
  <c r="M99" i="6"/>
  <c r="P99" i="6"/>
  <c r="Q99" i="6"/>
  <c r="R99" i="6"/>
  <c r="S99" i="6"/>
  <c r="V99" i="6"/>
  <c r="W99" i="6"/>
  <c r="X99" i="6"/>
  <c r="Y99" i="6"/>
  <c r="AB99" i="6"/>
  <c r="AC99" i="6"/>
  <c r="AD99" i="6"/>
  <c r="AE99" i="6"/>
  <c r="AH99" i="6"/>
  <c r="AI99" i="6"/>
  <c r="AJ99" i="6"/>
  <c r="AK99" i="6"/>
  <c r="AN99" i="6"/>
  <c r="AO99" i="6"/>
  <c r="AP99" i="6"/>
  <c r="AQ99" i="6"/>
  <c r="AT99" i="6"/>
  <c r="AU99" i="6"/>
  <c r="AV99" i="6"/>
  <c r="AW99" i="6"/>
  <c r="C100" i="6"/>
  <c r="C101" i="6"/>
  <c r="D101" i="6"/>
  <c r="E101" i="6"/>
  <c r="F101" i="6"/>
  <c r="G101" i="6"/>
  <c r="J101" i="6"/>
  <c r="K101" i="6"/>
  <c r="L101" i="6"/>
  <c r="M101" i="6"/>
  <c r="P101" i="6"/>
  <c r="Q101" i="6"/>
  <c r="R101" i="6"/>
  <c r="S101" i="6"/>
  <c r="V101" i="6"/>
  <c r="W101" i="6"/>
  <c r="X101" i="6"/>
  <c r="Y101" i="6"/>
  <c r="AB101" i="6"/>
  <c r="AC101" i="6"/>
  <c r="AD101" i="6"/>
  <c r="AE101" i="6"/>
  <c r="AH101" i="6"/>
  <c r="AI101" i="6"/>
  <c r="AJ101" i="6"/>
  <c r="AK101" i="6"/>
  <c r="AN101" i="6"/>
  <c r="AO101" i="6"/>
  <c r="AP101" i="6"/>
  <c r="AQ101" i="6"/>
  <c r="AT101" i="6"/>
  <c r="AU101" i="6"/>
  <c r="AV101" i="6"/>
  <c r="AW101" i="6"/>
  <c r="C102" i="6"/>
  <c r="C103" i="6"/>
  <c r="D103" i="6"/>
  <c r="E103" i="6"/>
  <c r="F103" i="6"/>
  <c r="G103" i="6"/>
  <c r="J103" i="6"/>
  <c r="K103" i="6"/>
  <c r="L103" i="6"/>
  <c r="M103" i="6"/>
  <c r="P103" i="6"/>
  <c r="Q103" i="6"/>
  <c r="R103" i="6"/>
  <c r="S103" i="6"/>
  <c r="V103" i="6"/>
  <c r="W103" i="6"/>
  <c r="X103" i="6"/>
  <c r="Y103" i="6"/>
  <c r="AB103" i="6"/>
  <c r="AC103" i="6"/>
  <c r="AD103" i="6"/>
  <c r="AE103" i="6"/>
  <c r="AH103" i="6"/>
  <c r="AI103" i="6"/>
  <c r="AJ103" i="6"/>
  <c r="AK103" i="6"/>
  <c r="AN103" i="6"/>
  <c r="AO103" i="6"/>
  <c r="AP103" i="6"/>
  <c r="AQ103" i="6"/>
  <c r="AT103" i="6"/>
  <c r="AU103" i="6"/>
  <c r="AV103" i="6"/>
  <c r="AW103" i="6"/>
  <c r="C104" i="6"/>
  <c r="C105" i="6"/>
  <c r="D105" i="6"/>
  <c r="E105" i="6"/>
  <c r="F105" i="6"/>
  <c r="G105" i="6"/>
  <c r="J105" i="6"/>
  <c r="K105" i="6"/>
  <c r="L105" i="6"/>
  <c r="M105" i="6"/>
  <c r="P105" i="6"/>
  <c r="Q105" i="6"/>
  <c r="R105" i="6"/>
  <c r="S105" i="6"/>
  <c r="V105" i="6"/>
  <c r="W105" i="6"/>
  <c r="X105" i="6"/>
  <c r="Y105" i="6"/>
  <c r="AB105" i="6"/>
  <c r="AC105" i="6"/>
  <c r="AD105" i="6"/>
  <c r="AE105" i="6"/>
  <c r="AH105" i="6"/>
  <c r="AI105" i="6"/>
  <c r="AJ105" i="6"/>
  <c r="AK105" i="6"/>
  <c r="AN105" i="6"/>
  <c r="AO105" i="6"/>
  <c r="AP105" i="6"/>
  <c r="AQ105" i="6"/>
  <c r="AT105" i="6"/>
  <c r="AU105" i="6"/>
  <c r="AV105" i="6"/>
  <c r="AW105" i="6"/>
  <c r="C106" i="6"/>
  <c r="E47" i="1"/>
  <c r="F47" i="1"/>
  <c r="G47" i="1"/>
  <c r="H47" i="1"/>
  <c r="K47" i="1"/>
  <c r="L47" i="1"/>
  <c r="M47" i="1"/>
  <c r="N47" i="1"/>
  <c r="Q47" i="1"/>
  <c r="R47" i="1"/>
  <c r="S47" i="1"/>
  <c r="T47" i="1"/>
  <c r="W47" i="1"/>
  <c r="X47" i="1"/>
  <c r="Y47" i="1"/>
  <c r="Z47" i="1"/>
  <c r="AC47" i="1"/>
  <c r="AD47" i="1"/>
  <c r="AE47" i="1"/>
  <c r="AF47" i="1"/>
  <c r="AI47" i="1"/>
  <c r="AJ47" i="1"/>
  <c r="AK47" i="1"/>
  <c r="AL47" i="1"/>
  <c r="AO47" i="1"/>
  <c r="AP47" i="1"/>
  <c r="AQ47" i="1"/>
  <c r="AU47" i="1"/>
  <c r="AV47" i="1"/>
  <c r="AW47" i="1"/>
  <c r="AX47" i="1"/>
  <c r="E49" i="1"/>
  <c r="F49" i="1"/>
  <c r="G49" i="1"/>
  <c r="H49" i="1"/>
  <c r="K49" i="1"/>
  <c r="L49" i="1"/>
  <c r="M49" i="1"/>
  <c r="N49" i="1"/>
  <c r="Q49" i="1"/>
  <c r="R49" i="1"/>
  <c r="S49" i="1"/>
  <c r="T49" i="1"/>
  <c r="W49" i="1"/>
  <c r="X49" i="1"/>
  <c r="Y49" i="1"/>
  <c r="Z49" i="1"/>
  <c r="AC49" i="1"/>
  <c r="AD49" i="1"/>
  <c r="AE49" i="1"/>
  <c r="AF49" i="1"/>
  <c r="AI49" i="1"/>
  <c r="AJ49" i="1"/>
  <c r="AK49" i="1"/>
  <c r="AL49" i="1"/>
  <c r="AO49" i="1"/>
  <c r="AP49" i="1"/>
  <c r="AQ49" i="1"/>
  <c r="AU49" i="1"/>
  <c r="AV49" i="1"/>
  <c r="AW49" i="1"/>
  <c r="AX49" i="1"/>
  <c r="E51" i="1"/>
  <c r="F51" i="1"/>
  <c r="G51" i="1"/>
  <c r="H51" i="1"/>
  <c r="K51" i="1"/>
  <c r="L51" i="1"/>
  <c r="M51" i="1"/>
  <c r="N51" i="1"/>
  <c r="Q51" i="1"/>
  <c r="R51" i="1"/>
  <c r="S51" i="1"/>
  <c r="T51" i="1"/>
  <c r="W51" i="1"/>
  <c r="X51" i="1"/>
  <c r="Y51" i="1"/>
  <c r="Z51" i="1"/>
  <c r="AC51" i="1"/>
  <c r="AD51" i="1"/>
  <c r="AE51" i="1"/>
  <c r="AF51" i="1"/>
  <c r="AI51" i="1"/>
  <c r="AJ51" i="1"/>
  <c r="AK51" i="1"/>
  <c r="AL51" i="1"/>
  <c r="AO51" i="1"/>
  <c r="AP51" i="1"/>
  <c r="AQ51" i="1"/>
  <c r="AU51" i="1"/>
  <c r="AV51" i="1"/>
  <c r="AW51" i="1"/>
  <c r="AX51" i="1"/>
  <c r="E53" i="1"/>
  <c r="F53" i="1"/>
  <c r="G53" i="1"/>
  <c r="H53" i="1"/>
  <c r="K53" i="1"/>
  <c r="L53" i="1"/>
  <c r="M53" i="1"/>
  <c r="N53" i="1"/>
  <c r="Q53" i="1"/>
  <c r="R53" i="1"/>
  <c r="S53" i="1"/>
  <c r="T53" i="1"/>
  <c r="W53" i="1"/>
  <c r="X53" i="1"/>
  <c r="Y53" i="1"/>
  <c r="Z53" i="1"/>
  <c r="AC53" i="1"/>
  <c r="AD53" i="1"/>
  <c r="AE53" i="1"/>
  <c r="AF53" i="1"/>
  <c r="AI53" i="1"/>
  <c r="AJ53" i="1"/>
  <c r="AK53" i="1"/>
  <c r="AL53" i="1"/>
  <c r="AO53" i="1"/>
  <c r="AP53" i="1"/>
  <c r="AQ53" i="1"/>
  <c r="AU53" i="1"/>
  <c r="AV53" i="1"/>
  <c r="AW53" i="1"/>
  <c r="AX53" i="1"/>
  <c r="C54" i="8"/>
  <c r="E55" i="1"/>
  <c r="F55" i="1"/>
  <c r="G55" i="1"/>
  <c r="H55" i="1"/>
  <c r="K55" i="1"/>
  <c r="L55" i="1"/>
  <c r="M55" i="1"/>
  <c r="N55" i="1"/>
  <c r="Q55" i="1"/>
  <c r="R55" i="1"/>
  <c r="S55" i="1"/>
  <c r="T55" i="1"/>
  <c r="W55" i="1"/>
  <c r="X55" i="1"/>
  <c r="Y55" i="1"/>
  <c r="Z55" i="1"/>
  <c r="AC55" i="1"/>
  <c r="AD55" i="1"/>
  <c r="AE55" i="1"/>
  <c r="AF55" i="1"/>
  <c r="AI55" i="1"/>
  <c r="AJ55" i="1"/>
  <c r="AK55" i="1"/>
  <c r="AL55" i="1"/>
  <c r="AO55" i="1"/>
  <c r="AP55" i="1"/>
  <c r="AQ55" i="1"/>
  <c r="AU55" i="1"/>
  <c r="AV55" i="1"/>
  <c r="AW55" i="1"/>
  <c r="AX55" i="1"/>
  <c r="E57" i="1"/>
  <c r="F57" i="1"/>
  <c r="G57" i="1"/>
  <c r="H57" i="1"/>
  <c r="K57" i="1"/>
  <c r="L57" i="1"/>
  <c r="M57" i="1"/>
  <c r="N57" i="1"/>
  <c r="Q57" i="1"/>
  <c r="R57" i="1"/>
  <c r="S57" i="1"/>
  <c r="T57" i="1"/>
  <c r="W57" i="1"/>
  <c r="X57" i="1"/>
  <c r="Y57" i="1"/>
  <c r="Z57" i="1"/>
  <c r="AC57" i="1"/>
  <c r="AD57" i="1"/>
  <c r="AE57" i="1"/>
  <c r="AF57" i="1"/>
  <c r="AI57" i="1"/>
  <c r="AJ57" i="1"/>
  <c r="AK57" i="1"/>
  <c r="AL57" i="1"/>
  <c r="AO57" i="1"/>
  <c r="AP57" i="1"/>
  <c r="AQ57" i="1"/>
  <c r="AU57" i="1"/>
  <c r="AV57" i="1"/>
  <c r="AW57" i="1"/>
  <c r="AX57" i="1"/>
  <c r="E59" i="1"/>
  <c r="F59" i="1"/>
  <c r="G59" i="1"/>
  <c r="H59" i="1"/>
  <c r="K59" i="1"/>
  <c r="L59" i="1"/>
  <c r="M59" i="1"/>
  <c r="N59" i="1"/>
  <c r="Q59" i="1"/>
  <c r="R59" i="1"/>
  <c r="S59" i="1"/>
  <c r="T59" i="1"/>
  <c r="W59" i="1"/>
  <c r="X59" i="1"/>
  <c r="Y59" i="1"/>
  <c r="Z59" i="1"/>
  <c r="AC59" i="1"/>
  <c r="AD59" i="1"/>
  <c r="AE59" i="1"/>
  <c r="AF59" i="1"/>
  <c r="AI59" i="1"/>
  <c r="AJ59" i="1"/>
  <c r="AK59" i="1"/>
  <c r="AL59" i="1"/>
  <c r="AO59" i="1"/>
  <c r="AP59" i="1"/>
  <c r="AQ59" i="1"/>
  <c r="AU59" i="1"/>
  <c r="AV59" i="1"/>
  <c r="AW59" i="1"/>
  <c r="AX59" i="1"/>
  <c r="E61" i="1"/>
  <c r="F61" i="1"/>
  <c r="G61" i="1"/>
  <c r="H61" i="1"/>
  <c r="K61" i="1"/>
  <c r="L61" i="1"/>
  <c r="M61" i="1"/>
  <c r="N61" i="1"/>
  <c r="Q61" i="1"/>
  <c r="R61" i="1"/>
  <c r="S61" i="1"/>
  <c r="T61" i="1"/>
  <c r="W61" i="1"/>
  <c r="X61" i="1"/>
  <c r="Y61" i="1"/>
  <c r="Z61" i="1"/>
  <c r="AC61" i="1"/>
  <c r="AD61" i="1"/>
  <c r="AE61" i="1"/>
  <c r="AF61" i="1"/>
  <c r="AI61" i="1"/>
  <c r="AJ61" i="1"/>
  <c r="AK61" i="1"/>
  <c r="AL61" i="1"/>
  <c r="AO61" i="1"/>
  <c r="AP61" i="1"/>
  <c r="AQ61" i="1"/>
  <c r="AU61" i="1"/>
  <c r="AV61" i="1"/>
  <c r="AW61" i="1"/>
  <c r="AX61" i="1"/>
  <c r="E63" i="1"/>
  <c r="F63" i="1"/>
  <c r="G63" i="1"/>
  <c r="H63" i="1"/>
  <c r="K63" i="1"/>
  <c r="L63" i="1"/>
  <c r="M63" i="1"/>
  <c r="N63" i="1"/>
  <c r="Q63" i="1"/>
  <c r="R63" i="1"/>
  <c r="S63" i="1"/>
  <c r="T63" i="1"/>
  <c r="W63" i="1"/>
  <c r="X63" i="1"/>
  <c r="Y63" i="1"/>
  <c r="Z63" i="1"/>
  <c r="AC63" i="1"/>
  <c r="AD63" i="1"/>
  <c r="AE63" i="1"/>
  <c r="AF63" i="1"/>
  <c r="AI63" i="1"/>
  <c r="AJ63" i="1"/>
  <c r="AK63" i="1"/>
  <c r="AL63" i="1"/>
  <c r="AO63" i="1"/>
  <c r="AP63" i="1"/>
  <c r="AQ63" i="1"/>
  <c r="AU63" i="1"/>
  <c r="AV63" i="1"/>
  <c r="AW63" i="1"/>
  <c r="AX63" i="1"/>
  <c r="E65" i="1"/>
  <c r="F65" i="1"/>
  <c r="G65" i="1"/>
  <c r="H65" i="1"/>
  <c r="K65" i="1"/>
  <c r="L65" i="1"/>
  <c r="M65" i="1"/>
  <c r="N65" i="1"/>
  <c r="Q65" i="1"/>
  <c r="R65" i="1"/>
  <c r="S65" i="1"/>
  <c r="T65" i="1"/>
  <c r="W65" i="1"/>
  <c r="X65" i="1"/>
  <c r="Y65" i="1"/>
  <c r="Z65" i="1"/>
  <c r="AC65" i="1"/>
  <c r="AD65" i="1"/>
  <c r="AE65" i="1"/>
  <c r="AF65" i="1"/>
  <c r="AI65" i="1"/>
  <c r="AJ65" i="1"/>
  <c r="AK65" i="1"/>
  <c r="AL65" i="1"/>
  <c r="AO65" i="1"/>
  <c r="AP65" i="1"/>
  <c r="AQ65" i="1"/>
  <c r="AU65" i="1"/>
  <c r="AV65" i="1"/>
  <c r="AW65" i="1"/>
  <c r="AX65" i="1"/>
  <c r="E67" i="1"/>
  <c r="F67" i="1"/>
  <c r="G67" i="1"/>
  <c r="H67" i="1"/>
  <c r="K67" i="1"/>
  <c r="L67" i="1"/>
  <c r="M67" i="1"/>
  <c r="N67" i="1"/>
  <c r="Q67" i="1"/>
  <c r="R67" i="1"/>
  <c r="S67" i="1"/>
  <c r="T67" i="1"/>
  <c r="W67" i="1"/>
  <c r="X67" i="1"/>
  <c r="Y67" i="1"/>
  <c r="Z67" i="1"/>
  <c r="AC67" i="1"/>
  <c r="AD67" i="1"/>
  <c r="AE67" i="1"/>
  <c r="AF67" i="1"/>
  <c r="AI67" i="1"/>
  <c r="AJ67" i="1"/>
  <c r="AK67" i="1"/>
  <c r="AL67" i="1"/>
  <c r="AO67" i="1"/>
  <c r="AP67" i="1"/>
  <c r="AQ67" i="1"/>
  <c r="AU67" i="1"/>
  <c r="AV67" i="1"/>
  <c r="AW67" i="1"/>
  <c r="AX67" i="1"/>
  <c r="E69" i="1"/>
  <c r="F69" i="1"/>
  <c r="G69" i="1"/>
  <c r="H69" i="1"/>
  <c r="K69" i="1"/>
  <c r="L69" i="1"/>
  <c r="M69" i="1"/>
  <c r="N69" i="1"/>
  <c r="Q69" i="1"/>
  <c r="R69" i="1"/>
  <c r="S69" i="1"/>
  <c r="T69" i="1"/>
  <c r="W69" i="1"/>
  <c r="X69" i="1"/>
  <c r="Y69" i="1"/>
  <c r="Z69" i="1"/>
  <c r="AC69" i="1"/>
  <c r="AD69" i="1"/>
  <c r="AE69" i="1"/>
  <c r="AF69" i="1"/>
  <c r="AI69" i="1"/>
  <c r="AJ69" i="1"/>
  <c r="AK69" i="1"/>
  <c r="AL69" i="1"/>
  <c r="AO69" i="1"/>
  <c r="AP69" i="1"/>
  <c r="AQ69" i="1"/>
  <c r="AU69" i="1"/>
  <c r="AV69" i="1"/>
  <c r="AW69" i="1"/>
  <c r="AX69" i="1"/>
  <c r="C70" i="8"/>
  <c r="E71" i="1"/>
  <c r="F71" i="1"/>
  <c r="G71" i="1"/>
  <c r="H71" i="1"/>
  <c r="K71" i="1"/>
  <c r="L71" i="1"/>
  <c r="M71" i="1"/>
  <c r="N71" i="1"/>
  <c r="Q71" i="1"/>
  <c r="R71" i="1"/>
  <c r="S71" i="1"/>
  <c r="T71" i="1"/>
  <c r="W71" i="1"/>
  <c r="X71" i="1"/>
  <c r="Y71" i="1"/>
  <c r="Z71" i="1"/>
  <c r="AC71" i="1"/>
  <c r="AD71" i="1"/>
  <c r="AE71" i="1"/>
  <c r="AF71" i="1"/>
  <c r="AI71" i="1"/>
  <c r="AJ71" i="1"/>
  <c r="AK71" i="1"/>
  <c r="AL71" i="1"/>
  <c r="AO71" i="1"/>
  <c r="AP71" i="1"/>
  <c r="AQ71" i="1"/>
  <c r="AU71" i="1"/>
  <c r="AV71" i="1"/>
  <c r="AW71" i="1"/>
  <c r="AX71" i="1"/>
  <c r="E73" i="1"/>
  <c r="F73" i="1"/>
  <c r="G73" i="1"/>
  <c r="H73" i="1"/>
  <c r="K73" i="1"/>
  <c r="L73" i="1"/>
  <c r="M73" i="1"/>
  <c r="N73" i="1"/>
  <c r="Q73" i="1"/>
  <c r="R73" i="1"/>
  <c r="S73" i="1"/>
  <c r="T73" i="1"/>
  <c r="W73" i="1"/>
  <c r="X73" i="1"/>
  <c r="Y73" i="1"/>
  <c r="Z73" i="1"/>
  <c r="AC73" i="1"/>
  <c r="AD73" i="1"/>
  <c r="AE73" i="1"/>
  <c r="AF73" i="1"/>
  <c r="AI73" i="1"/>
  <c r="AJ73" i="1"/>
  <c r="AK73" i="1"/>
  <c r="AL73" i="1"/>
  <c r="AO73" i="1"/>
  <c r="AP73" i="1"/>
  <c r="AQ73" i="1"/>
  <c r="AU73" i="1"/>
  <c r="AV73" i="1"/>
  <c r="AW73" i="1"/>
  <c r="AX73" i="1"/>
  <c r="E75" i="1"/>
  <c r="F75" i="1"/>
  <c r="G75" i="1"/>
  <c r="H75" i="1"/>
  <c r="K75" i="1"/>
  <c r="L75" i="1"/>
  <c r="M75" i="1"/>
  <c r="N75" i="1"/>
  <c r="Q75" i="1"/>
  <c r="R75" i="1"/>
  <c r="S75" i="1"/>
  <c r="T75" i="1"/>
  <c r="W75" i="1"/>
  <c r="X75" i="1"/>
  <c r="Y75" i="1"/>
  <c r="Z75" i="1"/>
  <c r="AC75" i="1"/>
  <c r="AD75" i="1"/>
  <c r="AE75" i="1"/>
  <c r="AF75" i="1"/>
  <c r="AI75" i="1"/>
  <c r="AJ75" i="1"/>
  <c r="AK75" i="1"/>
  <c r="AL75" i="1"/>
  <c r="AO75" i="1"/>
  <c r="AP75" i="1"/>
  <c r="AQ75" i="1"/>
  <c r="AU75" i="1"/>
  <c r="AV75" i="1"/>
  <c r="AW75" i="1"/>
  <c r="AX75" i="1"/>
  <c r="E77" i="1"/>
  <c r="F77" i="1"/>
  <c r="G77" i="1"/>
  <c r="H77" i="1"/>
  <c r="K77" i="1"/>
  <c r="L77" i="1"/>
  <c r="M77" i="1"/>
  <c r="N77" i="1"/>
  <c r="Q77" i="1"/>
  <c r="R77" i="1"/>
  <c r="S77" i="1"/>
  <c r="T77" i="1"/>
  <c r="W77" i="1"/>
  <c r="X77" i="1"/>
  <c r="Y77" i="1"/>
  <c r="Z77" i="1"/>
  <c r="AC77" i="1"/>
  <c r="AD77" i="1"/>
  <c r="AE77" i="1"/>
  <c r="AF77" i="1"/>
  <c r="AI77" i="1"/>
  <c r="AJ77" i="1"/>
  <c r="AK77" i="1"/>
  <c r="AL77" i="1"/>
  <c r="AO77" i="1"/>
  <c r="AP77" i="1"/>
  <c r="AQ77" i="1"/>
  <c r="AU77" i="1"/>
  <c r="AV77" i="1"/>
  <c r="AW77" i="1"/>
  <c r="AX77" i="1"/>
  <c r="E79" i="1"/>
  <c r="F79" i="1"/>
  <c r="G79" i="1"/>
  <c r="H79" i="1"/>
  <c r="K79" i="1"/>
  <c r="L79" i="1"/>
  <c r="M79" i="1"/>
  <c r="N79" i="1"/>
  <c r="Q79" i="1"/>
  <c r="R79" i="1"/>
  <c r="S79" i="1"/>
  <c r="T79" i="1"/>
  <c r="W79" i="1"/>
  <c r="X79" i="1"/>
  <c r="Y79" i="1"/>
  <c r="Z79" i="1"/>
  <c r="AC79" i="1"/>
  <c r="AD79" i="1"/>
  <c r="AE79" i="1"/>
  <c r="AF79" i="1"/>
  <c r="AI79" i="1"/>
  <c r="AJ79" i="1"/>
  <c r="AK79" i="1"/>
  <c r="AL79" i="1"/>
  <c r="AO79" i="1"/>
  <c r="AP79" i="1"/>
  <c r="AQ79" i="1"/>
  <c r="AU79" i="1"/>
  <c r="AV79" i="1"/>
  <c r="AW79" i="1"/>
  <c r="AX79" i="1"/>
  <c r="E81" i="1"/>
  <c r="F81" i="1"/>
  <c r="G81" i="1"/>
  <c r="H81" i="1"/>
  <c r="K81" i="1"/>
  <c r="L81" i="1"/>
  <c r="M81" i="1"/>
  <c r="N81" i="1"/>
  <c r="Q81" i="1"/>
  <c r="R81" i="1"/>
  <c r="S81" i="1"/>
  <c r="T81" i="1"/>
  <c r="W81" i="1"/>
  <c r="X81" i="1"/>
  <c r="Y81" i="1"/>
  <c r="Z81" i="1"/>
  <c r="AC81" i="1"/>
  <c r="AD81" i="1"/>
  <c r="AE81" i="1"/>
  <c r="AF81" i="1"/>
  <c r="AI81" i="1"/>
  <c r="AJ81" i="1"/>
  <c r="AK81" i="1"/>
  <c r="AL81" i="1"/>
  <c r="AO81" i="1"/>
  <c r="AP81" i="1"/>
  <c r="AQ81" i="1"/>
  <c r="AU81" i="1"/>
  <c r="AV81" i="1"/>
  <c r="AW81" i="1"/>
  <c r="AX81" i="1"/>
  <c r="E83" i="1"/>
  <c r="F83" i="1"/>
  <c r="G83" i="1"/>
  <c r="H83" i="1"/>
  <c r="K83" i="1"/>
  <c r="L83" i="1"/>
  <c r="M83" i="1"/>
  <c r="N83" i="1"/>
  <c r="Q83" i="1"/>
  <c r="R83" i="1"/>
  <c r="S83" i="1"/>
  <c r="T83" i="1"/>
  <c r="W83" i="1"/>
  <c r="X83" i="1"/>
  <c r="Y83" i="1"/>
  <c r="Z83" i="1"/>
  <c r="AC83" i="1"/>
  <c r="AD83" i="1"/>
  <c r="AE83" i="1"/>
  <c r="AF83" i="1"/>
  <c r="AI83" i="1"/>
  <c r="AJ83" i="1"/>
  <c r="AK83" i="1"/>
  <c r="AL83" i="1"/>
  <c r="AO83" i="1"/>
  <c r="AP83" i="1"/>
  <c r="AQ83" i="1"/>
  <c r="AU83" i="1"/>
  <c r="AV83" i="1"/>
  <c r="AW83" i="1"/>
  <c r="AX83" i="1"/>
  <c r="E85" i="1"/>
  <c r="F85" i="1"/>
  <c r="G85" i="1"/>
  <c r="H85" i="1"/>
  <c r="K85" i="1"/>
  <c r="L85" i="1"/>
  <c r="M85" i="1"/>
  <c r="N85" i="1"/>
  <c r="Q85" i="1"/>
  <c r="R85" i="1"/>
  <c r="S85" i="1"/>
  <c r="T85" i="1"/>
  <c r="W85" i="1"/>
  <c r="X85" i="1"/>
  <c r="Y85" i="1"/>
  <c r="Z85" i="1"/>
  <c r="AC85" i="1"/>
  <c r="AD85" i="1"/>
  <c r="AE85" i="1"/>
  <c r="AF85" i="1"/>
  <c r="AI85" i="1"/>
  <c r="AJ85" i="1"/>
  <c r="AK85" i="1"/>
  <c r="AL85" i="1"/>
  <c r="AO85" i="1"/>
  <c r="AP85" i="1"/>
  <c r="AQ85" i="1"/>
  <c r="AU85" i="1"/>
  <c r="AV85" i="1"/>
  <c r="AW85" i="1"/>
  <c r="AX85" i="1"/>
  <c r="C86" i="8"/>
  <c r="E87" i="1"/>
  <c r="F87" i="1"/>
  <c r="G87" i="1"/>
  <c r="H87" i="1"/>
  <c r="K87" i="1"/>
  <c r="L87" i="1"/>
  <c r="M87" i="1"/>
  <c r="N87" i="1"/>
  <c r="Q87" i="1"/>
  <c r="R87" i="1"/>
  <c r="S87" i="1"/>
  <c r="T87" i="1"/>
  <c r="W87" i="1"/>
  <c r="X87" i="1"/>
  <c r="Y87" i="1"/>
  <c r="Z87" i="1"/>
  <c r="AC87" i="1"/>
  <c r="AD87" i="1"/>
  <c r="AE87" i="1"/>
  <c r="AF87" i="1"/>
  <c r="AI87" i="1"/>
  <c r="AJ87" i="1"/>
  <c r="AK87" i="1"/>
  <c r="AL87" i="1"/>
  <c r="AO87" i="1"/>
  <c r="AP87" i="1"/>
  <c r="AQ87" i="1"/>
  <c r="AU87" i="1"/>
  <c r="AV87" i="1"/>
  <c r="AW87" i="1"/>
  <c r="AX87" i="1"/>
  <c r="E89" i="1"/>
  <c r="F89" i="1"/>
  <c r="G89" i="1"/>
  <c r="H89" i="1"/>
  <c r="K89" i="1"/>
  <c r="L89" i="1"/>
  <c r="M89" i="1"/>
  <c r="N89" i="1"/>
  <c r="Q89" i="1"/>
  <c r="R89" i="1"/>
  <c r="S89" i="1"/>
  <c r="T89" i="1"/>
  <c r="W89" i="1"/>
  <c r="X89" i="1"/>
  <c r="Y89" i="1"/>
  <c r="Z89" i="1"/>
  <c r="AC89" i="1"/>
  <c r="AD89" i="1"/>
  <c r="AE89" i="1"/>
  <c r="AF89" i="1"/>
  <c r="AI89" i="1"/>
  <c r="AJ89" i="1"/>
  <c r="AK89" i="1"/>
  <c r="AL89" i="1"/>
  <c r="AO89" i="1"/>
  <c r="AP89" i="1"/>
  <c r="AQ89" i="1"/>
  <c r="AU89" i="1"/>
  <c r="AV89" i="1"/>
  <c r="AW89" i="1"/>
  <c r="AX89" i="1"/>
  <c r="E91" i="1"/>
  <c r="F91" i="1"/>
  <c r="G91" i="1"/>
  <c r="H91" i="1"/>
  <c r="K91" i="1"/>
  <c r="L91" i="1"/>
  <c r="M91" i="1"/>
  <c r="N91" i="1"/>
  <c r="Q91" i="1"/>
  <c r="R91" i="1"/>
  <c r="S91" i="1"/>
  <c r="T91" i="1"/>
  <c r="W91" i="1"/>
  <c r="X91" i="1"/>
  <c r="Y91" i="1"/>
  <c r="Z91" i="1"/>
  <c r="AC91" i="1"/>
  <c r="AD91" i="1"/>
  <c r="AE91" i="1"/>
  <c r="AF91" i="1"/>
  <c r="AI91" i="1"/>
  <c r="AJ91" i="1"/>
  <c r="AK91" i="1"/>
  <c r="AL91" i="1"/>
  <c r="AO91" i="1"/>
  <c r="AP91" i="1"/>
  <c r="AQ91" i="1"/>
  <c r="AU91" i="1"/>
  <c r="AV91" i="1"/>
  <c r="AW91" i="1"/>
  <c r="AX91" i="1"/>
  <c r="E93" i="1"/>
  <c r="F93" i="1"/>
  <c r="G93" i="1"/>
  <c r="H93" i="1"/>
  <c r="K93" i="1"/>
  <c r="L93" i="1"/>
  <c r="M93" i="1"/>
  <c r="N93" i="1"/>
  <c r="Q93" i="1"/>
  <c r="R93" i="1"/>
  <c r="S93" i="1"/>
  <c r="T93" i="1"/>
  <c r="W93" i="1"/>
  <c r="X93" i="1"/>
  <c r="Y93" i="1"/>
  <c r="Z93" i="1"/>
  <c r="AC93" i="1"/>
  <c r="AD93" i="1"/>
  <c r="AE93" i="1"/>
  <c r="AF93" i="1"/>
  <c r="AI93" i="1"/>
  <c r="AJ93" i="1"/>
  <c r="AK93" i="1"/>
  <c r="AL93" i="1"/>
  <c r="AO93" i="1"/>
  <c r="AP93" i="1"/>
  <c r="AQ93" i="1"/>
  <c r="AU93" i="1"/>
  <c r="AV93" i="1"/>
  <c r="AW93" i="1"/>
  <c r="AX93" i="1"/>
  <c r="E95" i="1"/>
  <c r="F95" i="1"/>
  <c r="G95" i="1"/>
  <c r="H95" i="1"/>
  <c r="K95" i="1"/>
  <c r="L95" i="1"/>
  <c r="M95" i="1"/>
  <c r="N95" i="1"/>
  <c r="Q95" i="1"/>
  <c r="R95" i="1"/>
  <c r="S95" i="1"/>
  <c r="T95" i="1"/>
  <c r="W95" i="1"/>
  <c r="X95" i="1"/>
  <c r="Y95" i="1"/>
  <c r="Z95" i="1"/>
  <c r="AC95" i="1"/>
  <c r="AD95" i="1"/>
  <c r="AE95" i="1"/>
  <c r="AF95" i="1"/>
  <c r="AI95" i="1"/>
  <c r="AJ95" i="1"/>
  <c r="AK95" i="1"/>
  <c r="AL95" i="1"/>
  <c r="AO95" i="1"/>
  <c r="AP95" i="1"/>
  <c r="AQ95" i="1"/>
  <c r="AU95" i="1"/>
  <c r="AV95" i="1"/>
  <c r="AW95" i="1"/>
  <c r="AX95" i="1"/>
  <c r="E97" i="1"/>
  <c r="F97" i="1"/>
  <c r="G97" i="1"/>
  <c r="H97" i="1"/>
  <c r="K97" i="1"/>
  <c r="L97" i="1"/>
  <c r="M97" i="1"/>
  <c r="N97" i="1"/>
  <c r="Q97" i="1"/>
  <c r="R97" i="1"/>
  <c r="S97" i="1"/>
  <c r="T97" i="1"/>
  <c r="W97" i="1"/>
  <c r="X97" i="1"/>
  <c r="Y97" i="1"/>
  <c r="Z97" i="1"/>
  <c r="AC97" i="1"/>
  <c r="AD97" i="1"/>
  <c r="AE97" i="1"/>
  <c r="AF97" i="1"/>
  <c r="AI97" i="1"/>
  <c r="AJ97" i="1"/>
  <c r="AK97" i="1"/>
  <c r="AL97" i="1"/>
  <c r="AO97" i="1"/>
  <c r="AP97" i="1"/>
  <c r="AQ97" i="1"/>
  <c r="AU97" i="1"/>
  <c r="AV97" i="1"/>
  <c r="AW97" i="1"/>
  <c r="AX97" i="1"/>
  <c r="E99" i="1"/>
  <c r="F99" i="1"/>
  <c r="G99" i="1"/>
  <c r="H99" i="1"/>
  <c r="K99" i="1"/>
  <c r="L99" i="1"/>
  <c r="M99" i="1"/>
  <c r="N99" i="1"/>
  <c r="Q99" i="1"/>
  <c r="R99" i="1"/>
  <c r="S99" i="1"/>
  <c r="T99" i="1"/>
  <c r="W99" i="1"/>
  <c r="X99" i="1"/>
  <c r="Y99" i="1"/>
  <c r="Z99" i="1"/>
  <c r="AC99" i="1"/>
  <c r="AD99" i="1"/>
  <c r="AE99" i="1"/>
  <c r="AF99" i="1"/>
  <c r="AI99" i="1"/>
  <c r="AJ99" i="1"/>
  <c r="AK99" i="1"/>
  <c r="AL99" i="1"/>
  <c r="AO99" i="1"/>
  <c r="AP99" i="1"/>
  <c r="AQ99" i="1"/>
  <c r="AU99" i="1"/>
  <c r="AV99" i="1"/>
  <c r="AW99" i="1"/>
  <c r="AX99" i="1"/>
  <c r="E101" i="1"/>
  <c r="F101" i="1"/>
  <c r="G101" i="1"/>
  <c r="H101" i="1"/>
  <c r="K101" i="1"/>
  <c r="L101" i="1"/>
  <c r="M101" i="1"/>
  <c r="N101" i="1"/>
  <c r="Q101" i="1"/>
  <c r="R101" i="1"/>
  <c r="S101" i="1"/>
  <c r="T101" i="1"/>
  <c r="W101" i="1"/>
  <c r="X101" i="1"/>
  <c r="Y101" i="1"/>
  <c r="Z101" i="1"/>
  <c r="AC101" i="1"/>
  <c r="AD101" i="1"/>
  <c r="AE101" i="1"/>
  <c r="AF101" i="1"/>
  <c r="AI101" i="1"/>
  <c r="AJ101" i="1"/>
  <c r="AK101" i="1"/>
  <c r="AL101" i="1"/>
  <c r="AO101" i="1"/>
  <c r="AP101" i="1"/>
  <c r="AQ101" i="1"/>
  <c r="AU101" i="1"/>
  <c r="AV101" i="1"/>
  <c r="AW101" i="1"/>
  <c r="AX101" i="1"/>
  <c r="C102" i="8"/>
  <c r="E103" i="1"/>
  <c r="F103" i="1"/>
  <c r="G103" i="1"/>
  <c r="H103" i="1"/>
  <c r="K103" i="1"/>
  <c r="L103" i="1"/>
  <c r="M103" i="1"/>
  <c r="N103" i="1"/>
  <c r="Q103" i="1"/>
  <c r="R103" i="1"/>
  <c r="S103" i="1"/>
  <c r="T103" i="1"/>
  <c r="W103" i="1"/>
  <c r="X103" i="1"/>
  <c r="Y103" i="1"/>
  <c r="Z103" i="1"/>
  <c r="AC103" i="1"/>
  <c r="AD103" i="1"/>
  <c r="AE103" i="1"/>
  <c r="AF103" i="1"/>
  <c r="AI103" i="1"/>
  <c r="AJ103" i="1"/>
  <c r="AK103" i="1"/>
  <c r="AL103" i="1"/>
  <c r="AO103" i="1"/>
  <c r="AP103" i="1"/>
  <c r="AQ103" i="1"/>
  <c r="AU103" i="1"/>
  <c r="AV103" i="1"/>
  <c r="AW103" i="1"/>
  <c r="AX103" i="1"/>
  <c r="E105" i="1"/>
  <c r="F105" i="1"/>
  <c r="G105" i="1"/>
  <c r="H105" i="1"/>
  <c r="K105" i="1"/>
  <c r="L105" i="1"/>
  <c r="M105" i="1"/>
  <c r="N105" i="1"/>
  <c r="Q105" i="1"/>
  <c r="R105" i="1"/>
  <c r="S105" i="1"/>
  <c r="T105" i="1"/>
  <c r="W105" i="1"/>
  <c r="X105" i="1"/>
  <c r="Y105" i="1"/>
  <c r="Z105" i="1"/>
  <c r="AC105" i="1"/>
  <c r="AD105" i="1"/>
  <c r="AE105" i="1"/>
  <c r="AF105" i="1"/>
  <c r="AI105" i="1"/>
  <c r="AJ105" i="1"/>
  <c r="AK105" i="1"/>
  <c r="AL105" i="1"/>
  <c r="AO105" i="1"/>
  <c r="AP105" i="1"/>
  <c r="AQ105" i="1"/>
  <c r="AU105" i="1"/>
  <c r="AV105" i="1"/>
  <c r="AW105" i="1"/>
  <c r="AX105" i="1"/>
  <c r="E107" i="1"/>
  <c r="F107" i="1"/>
  <c r="G107" i="1"/>
  <c r="H107" i="1"/>
  <c r="K107" i="1"/>
  <c r="L107" i="1"/>
  <c r="M107" i="1"/>
  <c r="N107" i="1"/>
  <c r="Q107" i="1"/>
  <c r="R107" i="1"/>
  <c r="S107" i="1"/>
  <c r="T107" i="1"/>
  <c r="W107" i="1"/>
  <c r="X107" i="1"/>
  <c r="Y107" i="1"/>
  <c r="Z107" i="1"/>
  <c r="AC107" i="1"/>
  <c r="AD107" i="1"/>
  <c r="AE107" i="1"/>
  <c r="AF107" i="1"/>
  <c r="AI107" i="1"/>
  <c r="AJ107" i="1"/>
  <c r="AK107" i="1"/>
  <c r="AL107" i="1"/>
  <c r="AO107" i="1"/>
  <c r="AP107" i="1"/>
  <c r="AQ107" i="1"/>
  <c r="AU107" i="1"/>
  <c r="AV107" i="1"/>
  <c r="AW107" i="1"/>
  <c r="AX107" i="1"/>
  <c r="C4" i="6"/>
  <c r="D4" i="6"/>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AS4" i="6"/>
  <c r="AT4" i="6"/>
  <c r="AU4" i="6"/>
  <c r="AV4" i="6"/>
  <c r="AW4" i="6"/>
  <c r="AX4" i="6"/>
  <c r="AY4" i="6"/>
  <c r="C5" i="6"/>
  <c r="D5" i="6"/>
  <c r="E5" i="6"/>
  <c r="F5" i="6"/>
  <c r="G5" i="6"/>
  <c r="J5" i="6"/>
  <c r="K5" i="6"/>
  <c r="L5" i="6"/>
  <c r="M5" i="6"/>
  <c r="P5" i="6"/>
  <c r="Q5" i="6"/>
  <c r="R5" i="6"/>
  <c r="S5" i="6"/>
  <c r="V5" i="6"/>
  <c r="W5" i="6"/>
  <c r="X5" i="6"/>
  <c r="Y5" i="6"/>
  <c r="AB5" i="6"/>
  <c r="AC5" i="6"/>
  <c r="AD5" i="6"/>
  <c r="AE5" i="6"/>
  <c r="AH5" i="6"/>
  <c r="AI5" i="6"/>
  <c r="AJ5" i="6"/>
  <c r="AK5" i="6"/>
  <c r="AN5" i="6"/>
  <c r="AO5" i="6"/>
  <c r="AP5" i="6"/>
  <c r="AQ5" i="6"/>
  <c r="AT5" i="6"/>
  <c r="AU5" i="6"/>
  <c r="AV5" i="6"/>
  <c r="AW5" i="6"/>
  <c r="C6" i="6"/>
  <c r="D6" i="6"/>
  <c r="E6" i="6"/>
  <c r="F6" i="6"/>
  <c r="G6" i="6"/>
  <c r="J6" i="6"/>
  <c r="K6" i="6"/>
  <c r="L6" i="6"/>
  <c r="M6" i="6"/>
  <c r="P6" i="6"/>
  <c r="Q6" i="6"/>
  <c r="R6" i="6"/>
  <c r="S6" i="6"/>
  <c r="V6" i="6"/>
  <c r="W6" i="6"/>
  <c r="X6" i="6"/>
  <c r="Y6" i="6"/>
  <c r="AB6" i="6"/>
  <c r="AC6" i="6"/>
  <c r="AD6" i="6"/>
  <c r="AE6" i="6"/>
  <c r="AH6" i="6"/>
  <c r="AI6" i="6"/>
  <c r="AJ6" i="6"/>
  <c r="AK6" i="6"/>
  <c r="AN6" i="6"/>
  <c r="AO6" i="6"/>
  <c r="AP6" i="6"/>
  <c r="AQ6" i="6"/>
  <c r="AT6" i="6"/>
  <c r="AU6" i="6"/>
  <c r="AV6" i="6"/>
  <c r="AW6" i="6"/>
  <c r="A85" i="14" l="1"/>
  <c r="C85" i="15"/>
  <c r="A69" i="14"/>
  <c r="C69" i="15"/>
  <c r="A53" i="14"/>
  <c r="C53" i="15"/>
  <c r="B7" i="14"/>
  <c r="D7" i="15"/>
  <c r="A101" i="14"/>
  <c r="C101" i="15"/>
  <c r="B8" i="14"/>
  <c r="D8" i="15"/>
  <c r="AU106" i="6"/>
  <c r="AO106" i="6"/>
  <c r="AI106" i="6"/>
  <c r="AC106" i="6"/>
  <c r="W106" i="6"/>
  <c r="Q106" i="6"/>
  <c r="K106" i="6"/>
  <c r="E106" i="6"/>
  <c r="AW104" i="6"/>
  <c r="AQ104" i="6"/>
  <c r="AK104" i="6"/>
  <c r="AE104" i="6"/>
  <c r="Y104" i="6"/>
  <c r="S104" i="6"/>
  <c r="M104" i="6"/>
  <c r="G104" i="6"/>
  <c r="C104" i="8"/>
  <c r="AU102" i="6"/>
  <c r="AO102" i="6"/>
  <c r="AI102" i="6"/>
  <c r="AC102" i="6"/>
  <c r="W102" i="6"/>
  <c r="Q102" i="6"/>
  <c r="K102" i="6"/>
  <c r="E102" i="6"/>
  <c r="AW100" i="6"/>
  <c r="AQ100" i="6"/>
  <c r="AK100" i="6"/>
  <c r="AE100" i="6"/>
  <c r="Y100" i="6"/>
  <c r="S100" i="6"/>
  <c r="M100" i="6"/>
  <c r="G100" i="6"/>
  <c r="C100" i="8"/>
  <c r="AU98" i="6"/>
  <c r="AO98" i="6"/>
  <c r="AI98" i="6"/>
  <c r="AC98" i="6"/>
  <c r="W98" i="6"/>
  <c r="Q98" i="6"/>
  <c r="K98" i="6"/>
  <c r="E98" i="6"/>
  <c r="AW96" i="6"/>
  <c r="AQ96" i="6"/>
  <c r="AK96" i="6"/>
  <c r="AE96" i="6"/>
  <c r="Y96" i="6"/>
  <c r="S96" i="6"/>
  <c r="M96" i="6"/>
  <c r="G96" i="6"/>
  <c r="C96" i="8"/>
  <c r="AU94" i="6"/>
  <c r="AO94" i="6"/>
  <c r="AI94" i="6"/>
  <c r="AC94" i="6"/>
  <c r="W94" i="6"/>
  <c r="Q94" i="6"/>
  <c r="K94" i="6"/>
  <c r="E94" i="6"/>
  <c r="AW92" i="6"/>
  <c r="AQ92" i="6"/>
  <c r="AK92" i="6"/>
  <c r="AE92" i="6"/>
  <c r="Y92" i="6"/>
  <c r="S92" i="6"/>
  <c r="M92" i="6"/>
  <c r="G92" i="6"/>
  <c r="C92" i="8"/>
  <c r="AU90" i="6"/>
  <c r="AO90" i="6"/>
  <c r="AI90" i="6"/>
  <c r="AC90" i="6"/>
  <c r="W90" i="6"/>
  <c r="Q90" i="6"/>
  <c r="K90" i="6"/>
  <c r="E90" i="6"/>
  <c r="AW88" i="6"/>
  <c r="AQ88" i="6"/>
  <c r="AK88" i="6"/>
  <c r="AE88" i="6"/>
  <c r="Y88" i="6"/>
  <c r="S88" i="6"/>
  <c r="M88" i="6"/>
  <c r="G88" i="6"/>
  <c r="C88" i="8"/>
  <c r="AU86" i="6"/>
  <c r="AO86" i="6"/>
  <c r="AI86" i="6"/>
  <c r="AC86" i="6"/>
  <c r="W86" i="6"/>
  <c r="Q86" i="6"/>
  <c r="K86" i="6"/>
  <c r="E86" i="6"/>
  <c r="AW84" i="6"/>
  <c r="AQ84" i="6"/>
  <c r="AK84" i="6"/>
  <c r="AE84" i="6"/>
  <c r="Y84" i="6"/>
  <c r="S84" i="6"/>
  <c r="M84" i="6"/>
  <c r="G84" i="6"/>
  <c r="C84" i="8"/>
  <c r="AU82" i="6"/>
  <c r="AO82" i="6"/>
  <c r="AI82" i="6"/>
  <c r="AC82" i="6"/>
  <c r="W82" i="6"/>
  <c r="Q82" i="6"/>
  <c r="K82" i="6"/>
  <c r="E82" i="6"/>
  <c r="AW80" i="6"/>
  <c r="AQ80" i="6"/>
  <c r="AK80" i="6"/>
  <c r="AE80" i="6"/>
  <c r="Y80" i="6"/>
  <c r="S80" i="6"/>
  <c r="M80" i="6"/>
  <c r="G80" i="6"/>
  <c r="C80" i="8"/>
  <c r="AU78" i="6"/>
  <c r="AO78" i="6"/>
  <c r="AI78" i="6"/>
  <c r="AC78" i="6"/>
  <c r="W78" i="6"/>
  <c r="Q78" i="6"/>
  <c r="K78" i="6"/>
  <c r="E78" i="6"/>
  <c r="AW76" i="6"/>
  <c r="AQ76" i="6"/>
  <c r="AK76" i="6"/>
  <c r="AE76" i="6"/>
  <c r="Y76" i="6"/>
  <c r="S76" i="6"/>
  <c r="M76" i="6"/>
  <c r="G76" i="6"/>
  <c r="C76" i="8"/>
  <c r="AU74" i="6"/>
  <c r="AO74" i="6"/>
  <c r="AI74" i="6"/>
  <c r="AC74" i="6"/>
  <c r="W74" i="6"/>
  <c r="Q74" i="6"/>
  <c r="K74" i="6"/>
  <c r="E74" i="6"/>
  <c r="AW72" i="6"/>
  <c r="AQ72" i="6"/>
  <c r="AK72" i="6"/>
  <c r="AE72" i="6"/>
  <c r="Y72" i="6"/>
  <c r="S72" i="6"/>
  <c r="M72" i="6"/>
  <c r="G72" i="6"/>
  <c r="C72" i="8"/>
  <c r="AU70" i="6"/>
  <c r="AO70" i="6"/>
  <c r="AI70" i="6"/>
  <c r="AC70" i="6"/>
  <c r="W70" i="6"/>
  <c r="Q70" i="6"/>
  <c r="K70" i="6"/>
  <c r="E70" i="6"/>
  <c r="AW68" i="6"/>
  <c r="AQ68" i="6"/>
  <c r="AK68" i="6"/>
  <c r="AE68" i="6"/>
  <c r="Y68" i="6"/>
  <c r="S68" i="6"/>
  <c r="M68" i="6"/>
  <c r="G68" i="6"/>
  <c r="C68" i="8"/>
  <c r="AU66" i="6"/>
  <c r="AO66" i="6"/>
  <c r="AI66" i="6"/>
  <c r="AC66" i="6"/>
  <c r="W66" i="6"/>
  <c r="Q66" i="6"/>
  <c r="K66" i="6"/>
  <c r="E66" i="6"/>
  <c r="AW64" i="6"/>
  <c r="AQ64" i="6"/>
  <c r="AK64" i="6"/>
  <c r="AE64" i="6"/>
  <c r="Y64" i="6"/>
  <c r="S64" i="6"/>
  <c r="M64" i="6"/>
  <c r="G64" i="6"/>
  <c r="C64" i="8"/>
  <c r="AU62" i="6"/>
  <c r="AO62" i="6"/>
  <c r="AI62" i="6"/>
  <c r="AC62" i="6"/>
  <c r="W62" i="6"/>
  <c r="Q62" i="6"/>
  <c r="K62" i="6"/>
  <c r="E62" i="6"/>
  <c r="AW60" i="6"/>
  <c r="AQ60" i="6"/>
  <c r="AK60" i="6"/>
  <c r="AE60" i="6"/>
  <c r="Y60" i="6"/>
  <c r="S60" i="6"/>
  <c r="M60" i="6"/>
  <c r="G60" i="6"/>
  <c r="C60" i="8"/>
  <c r="AU58" i="6"/>
  <c r="AO58" i="6"/>
  <c r="AI58" i="6"/>
  <c r="AC58" i="6"/>
  <c r="W58" i="6"/>
  <c r="Q58" i="6"/>
  <c r="K58" i="6"/>
  <c r="E58" i="6"/>
  <c r="AW56" i="6"/>
  <c r="AQ56" i="6"/>
  <c r="AK56" i="6"/>
  <c r="AE56" i="6"/>
  <c r="Y56" i="6"/>
  <c r="S56" i="6"/>
  <c r="M56" i="6"/>
  <c r="G56" i="6"/>
  <c r="C56" i="8"/>
  <c r="AU54" i="6"/>
  <c r="AO54" i="6"/>
  <c r="AI54" i="6"/>
  <c r="AC54" i="6"/>
  <c r="W54" i="6"/>
  <c r="Q54" i="6"/>
  <c r="K54" i="6"/>
  <c r="E54" i="6"/>
  <c r="AW52" i="6"/>
  <c r="AQ52" i="6"/>
  <c r="AK52" i="6"/>
  <c r="AE52" i="6"/>
  <c r="Y52" i="6"/>
  <c r="S52" i="6"/>
  <c r="M52" i="6"/>
  <c r="G52" i="6"/>
  <c r="C52" i="8"/>
  <c r="AU50" i="6"/>
  <c r="AO50" i="6"/>
  <c r="AI50" i="6"/>
  <c r="AC50" i="6"/>
  <c r="W50" i="6"/>
  <c r="Q50" i="6"/>
  <c r="K50" i="6"/>
  <c r="E50" i="6"/>
  <c r="AW48" i="6"/>
  <c r="AQ48" i="6"/>
  <c r="AK48" i="6"/>
  <c r="AE48" i="6"/>
  <c r="Y48" i="6"/>
  <c r="S48" i="6"/>
  <c r="M48" i="6"/>
  <c r="G48" i="6"/>
  <c r="C48" i="8"/>
  <c r="AU46" i="6"/>
  <c r="AO46" i="6"/>
  <c r="AI46" i="6"/>
  <c r="AC46" i="6"/>
  <c r="W46" i="6"/>
  <c r="Q46" i="6"/>
  <c r="K46" i="6"/>
  <c r="E46" i="6"/>
  <c r="AT106" i="6"/>
  <c r="AN106" i="6"/>
  <c r="AH106" i="6"/>
  <c r="AB106" i="6"/>
  <c r="V106" i="6"/>
  <c r="AV104" i="6"/>
  <c r="AP104" i="6"/>
  <c r="AJ104" i="6"/>
  <c r="AD104" i="6"/>
  <c r="X104" i="6"/>
  <c r="AT102" i="6"/>
  <c r="AN102" i="6"/>
  <c r="AH102" i="6"/>
  <c r="AB102" i="6"/>
  <c r="V102" i="6"/>
  <c r="AV100" i="6"/>
  <c r="AP100" i="6"/>
  <c r="AJ100" i="6"/>
  <c r="AD100" i="6"/>
  <c r="X100" i="6"/>
  <c r="AT98" i="6"/>
  <c r="AN98" i="6"/>
  <c r="AH98" i="6"/>
  <c r="AB98" i="6"/>
  <c r="V98" i="6"/>
  <c r="AV96" i="6"/>
  <c r="AP96" i="6"/>
  <c r="AJ96" i="6"/>
  <c r="AD96" i="6"/>
  <c r="X96" i="6"/>
  <c r="AT94" i="6"/>
  <c r="AN94" i="6"/>
  <c r="AH94" i="6"/>
  <c r="AB94" i="6"/>
  <c r="V94" i="6"/>
  <c r="AV92" i="6"/>
  <c r="AP92" i="6"/>
  <c r="AJ92" i="6"/>
  <c r="AD92" i="6"/>
  <c r="X92" i="6"/>
  <c r="AT90" i="6"/>
  <c r="AN90" i="6"/>
  <c r="AH90" i="6"/>
  <c r="AB90" i="6"/>
  <c r="V90" i="6"/>
  <c r="AV88" i="6"/>
  <c r="AP88" i="6"/>
  <c r="AJ88" i="6"/>
  <c r="AD88" i="6"/>
  <c r="X88" i="6"/>
  <c r="AT86" i="6"/>
  <c r="AN86" i="6"/>
  <c r="AH86" i="6"/>
  <c r="AB86" i="6"/>
  <c r="V86" i="6"/>
  <c r="AV84" i="6"/>
  <c r="AP84" i="6"/>
  <c r="AJ84" i="6"/>
  <c r="AD84" i="6"/>
  <c r="X84" i="6"/>
  <c r="AT82" i="6"/>
  <c r="AN82" i="6"/>
  <c r="AH82" i="6"/>
  <c r="AB82" i="6"/>
  <c r="V82" i="6"/>
  <c r="AV80" i="6"/>
  <c r="AP80" i="6"/>
  <c r="AJ80" i="6"/>
  <c r="AD80" i="6"/>
  <c r="X80" i="6"/>
  <c r="AT78" i="6"/>
  <c r="AN78" i="6"/>
  <c r="AH78" i="6"/>
  <c r="AB78" i="6"/>
  <c r="V78" i="6"/>
  <c r="AV76" i="6"/>
  <c r="AP76" i="6"/>
  <c r="AJ76" i="6"/>
  <c r="AD76" i="6"/>
  <c r="X76" i="6"/>
  <c r="AT74" i="6"/>
  <c r="AN74" i="6"/>
  <c r="AH74" i="6"/>
  <c r="AB74" i="6"/>
  <c r="V74" i="6"/>
  <c r="AV72" i="6"/>
  <c r="AP72" i="6"/>
  <c r="AJ72" i="6"/>
  <c r="AD72" i="6"/>
  <c r="X72" i="6"/>
  <c r="AT70" i="6"/>
  <c r="AN70" i="6"/>
  <c r="AH70" i="6"/>
  <c r="AB70" i="6"/>
  <c r="V70" i="6"/>
  <c r="AV68" i="6"/>
  <c r="AP68" i="6"/>
  <c r="AJ68" i="6"/>
  <c r="AD68" i="6"/>
  <c r="X68" i="6"/>
  <c r="AT66" i="6"/>
  <c r="AN66" i="6"/>
  <c r="AH66" i="6"/>
  <c r="AB66" i="6"/>
  <c r="V66" i="6"/>
  <c r="AV64" i="6"/>
  <c r="AP64" i="6"/>
  <c r="AJ64" i="6"/>
  <c r="AD64" i="6"/>
  <c r="X64" i="6"/>
  <c r="AT62" i="6"/>
  <c r="AN62" i="6"/>
  <c r="AH62" i="6"/>
  <c r="AB62" i="6"/>
  <c r="V62" i="6"/>
  <c r="J62" i="6"/>
  <c r="AV60" i="6"/>
  <c r="AP60" i="6"/>
  <c r="AJ60" i="6"/>
  <c r="AD60" i="6"/>
  <c r="X60" i="6"/>
  <c r="AT58" i="6"/>
  <c r="AN58" i="6"/>
  <c r="AH58" i="6"/>
  <c r="AB58" i="6"/>
  <c r="V58" i="6"/>
  <c r="AV56" i="6"/>
  <c r="AP56" i="6"/>
  <c r="AJ56" i="6"/>
  <c r="AD56" i="6"/>
  <c r="X56" i="6"/>
  <c r="AT54" i="6"/>
  <c r="AN54" i="6"/>
  <c r="AH54" i="6"/>
  <c r="AB54" i="6"/>
  <c r="V54" i="6"/>
  <c r="AV52" i="6"/>
  <c r="AP52" i="6"/>
  <c r="AJ52" i="6"/>
  <c r="AD52" i="6"/>
  <c r="X52" i="6"/>
  <c r="AT50" i="6"/>
  <c r="AN50" i="6"/>
  <c r="AH50" i="6"/>
  <c r="AB50" i="6"/>
  <c r="V50" i="6"/>
  <c r="AV48" i="6"/>
  <c r="AP48" i="6"/>
  <c r="AJ48" i="6"/>
  <c r="AD48" i="6"/>
  <c r="X48" i="6"/>
  <c r="AT46" i="6"/>
  <c r="AN46" i="6"/>
  <c r="AH46" i="6"/>
  <c r="AB46" i="6"/>
  <c r="V46" i="6"/>
  <c r="AW106" i="6"/>
  <c r="AQ106" i="6"/>
  <c r="AK106" i="6"/>
  <c r="AE106" i="6"/>
  <c r="Y106" i="6"/>
  <c r="S106" i="6"/>
  <c r="M106" i="6"/>
  <c r="G106" i="6"/>
  <c r="C106" i="8"/>
  <c r="AU104" i="6"/>
  <c r="AO104" i="6"/>
  <c r="AI104" i="6"/>
  <c r="AC104" i="6"/>
  <c r="W104" i="6"/>
  <c r="Q104" i="6"/>
  <c r="K104" i="6"/>
  <c r="E104" i="6"/>
  <c r="AW102" i="6"/>
  <c r="AQ102" i="6"/>
  <c r="AK102" i="6"/>
  <c r="AE102" i="6"/>
  <c r="Y102" i="6"/>
  <c r="S102" i="6"/>
  <c r="M102" i="6"/>
  <c r="G102" i="6"/>
  <c r="AU100" i="6"/>
  <c r="AO100" i="6"/>
  <c r="AI100" i="6"/>
  <c r="AC100" i="6"/>
  <c r="W100" i="6"/>
  <c r="Q100" i="6"/>
  <c r="K100" i="6"/>
  <c r="E100" i="6"/>
  <c r="AW98" i="6"/>
  <c r="AQ98" i="6"/>
  <c r="AK98" i="6"/>
  <c r="AE98" i="6"/>
  <c r="Y98" i="6"/>
  <c r="S98" i="6"/>
  <c r="M98" i="6"/>
  <c r="G98" i="6"/>
  <c r="C98" i="8"/>
  <c r="AU96" i="6"/>
  <c r="AO96" i="6"/>
  <c r="AI96" i="6"/>
  <c r="AC96" i="6"/>
  <c r="W96" i="6"/>
  <c r="Q96" i="6"/>
  <c r="K96" i="6"/>
  <c r="E96" i="6"/>
  <c r="AW94" i="6"/>
  <c r="AQ94" i="6"/>
  <c r="AK94" i="6"/>
  <c r="AE94" i="6"/>
  <c r="Y94" i="6"/>
  <c r="S94" i="6"/>
  <c r="M94" i="6"/>
  <c r="G94" i="6"/>
  <c r="C94" i="8"/>
  <c r="AU92" i="6"/>
  <c r="AO92" i="6"/>
  <c r="AI92" i="6"/>
  <c r="AC92" i="6"/>
  <c r="W92" i="6"/>
  <c r="Q92" i="6"/>
  <c r="K92" i="6"/>
  <c r="E92" i="6"/>
  <c r="AW90" i="6"/>
  <c r="AQ90" i="6"/>
  <c r="AK90" i="6"/>
  <c r="AE90" i="6"/>
  <c r="Y90" i="6"/>
  <c r="S90" i="6"/>
  <c r="M90" i="6"/>
  <c r="G90" i="6"/>
  <c r="C90" i="8"/>
  <c r="AU88" i="6"/>
  <c r="AO88" i="6"/>
  <c r="AI88" i="6"/>
  <c r="AC88" i="6"/>
  <c r="W88" i="6"/>
  <c r="Q88" i="6"/>
  <c r="K88" i="6"/>
  <c r="E88" i="6"/>
  <c r="AW86" i="6"/>
  <c r="AQ86" i="6"/>
  <c r="AK86" i="6"/>
  <c r="AE86" i="6"/>
  <c r="Y86" i="6"/>
  <c r="S86" i="6"/>
  <c r="M86" i="6"/>
  <c r="G86" i="6"/>
  <c r="AU84" i="6"/>
  <c r="AO84" i="6"/>
  <c r="AI84" i="6"/>
  <c r="AC84" i="6"/>
  <c r="W84" i="6"/>
  <c r="Q84" i="6"/>
  <c r="K84" i="6"/>
  <c r="E84" i="6"/>
  <c r="AW82" i="6"/>
  <c r="AQ82" i="6"/>
  <c r="AK82" i="6"/>
  <c r="AE82" i="6"/>
  <c r="Y82" i="6"/>
  <c r="S82" i="6"/>
  <c r="M82" i="6"/>
  <c r="G82" i="6"/>
  <c r="C82" i="8"/>
  <c r="AU80" i="6"/>
  <c r="AO80" i="6"/>
  <c r="AI80" i="6"/>
  <c r="AC80" i="6"/>
  <c r="W80" i="6"/>
  <c r="Q80" i="6"/>
  <c r="K80" i="6"/>
  <c r="E80" i="6"/>
  <c r="AW78" i="6"/>
  <c r="AQ78" i="6"/>
  <c r="AK78" i="6"/>
  <c r="AE78" i="6"/>
  <c r="Y78" i="6"/>
  <c r="S78" i="6"/>
  <c r="M78" i="6"/>
  <c r="G78" i="6"/>
  <c r="C78" i="8"/>
  <c r="AU76" i="6"/>
  <c r="AO76" i="6"/>
  <c r="AI76" i="6"/>
  <c r="AC76" i="6"/>
  <c r="W76" i="6"/>
  <c r="Q76" i="6"/>
  <c r="K76" i="6"/>
  <c r="E76" i="6"/>
  <c r="AW74" i="6"/>
  <c r="AQ74" i="6"/>
  <c r="AK74" i="6"/>
  <c r="AE74" i="6"/>
  <c r="Y74" i="6"/>
  <c r="S74" i="6"/>
  <c r="M74" i="6"/>
  <c r="G74" i="6"/>
  <c r="C74" i="8"/>
  <c r="AU72" i="6"/>
  <c r="AO72" i="6"/>
  <c r="AI72" i="6"/>
  <c r="AC72" i="6"/>
  <c r="W72" i="6"/>
  <c r="Q72" i="6"/>
  <c r="K72" i="6"/>
  <c r="E72" i="6"/>
  <c r="AW70" i="6"/>
  <c r="AQ70" i="6"/>
  <c r="AK70" i="6"/>
  <c r="AE70" i="6"/>
  <c r="Y70" i="6"/>
  <c r="S70" i="6"/>
  <c r="M70" i="6"/>
  <c r="G70" i="6"/>
  <c r="AU68" i="6"/>
  <c r="AO68" i="6"/>
  <c r="AI68" i="6"/>
  <c r="AC68" i="6"/>
  <c r="W68" i="6"/>
  <c r="Q68" i="6"/>
  <c r="K68" i="6"/>
  <c r="E68" i="6"/>
  <c r="AW66" i="6"/>
  <c r="AQ66" i="6"/>
  <c r="AK66" i="6"/>
  <c r="AE66" i="6"/>
  <c r="Y66" i="6"/>
  <c r="S66" i="6"/>
  <c r="M66" i="6"/>
  <c r="G66" i="6"/>
  <c r="C66" i="8"/>
  <c r="AU64" i="6"/>
  <c r="AO64" i="6"/>
  <c r="AI64" i="6"/>
  <c r="AC64" i="6"/>
  <c r="W64" i="6"/>
  <c r="Q64" i="6"/>
  <c r="K64" i="6"/>
  <c r="E64" i="6"/>
  <c r="AW62" i="6"/>
  <c r="AQ62" i="6"/>
  <c r="AK62" i="6"/>
  <c r="AE62" i="6"/>
  <c r="Y62" i="6"/>
  <c r="S62" i="6"/>
  <c r="M62" i="6"/>
  <c r="G62" i="6"/>
  <c r="C62" i="8"/>
  <c r="AU60" i="6"/>
  <c r="AO60" i="6"/>
  <c r="AI60" i="6"/>
  <c r="AC60" i="6"/>
  <c r="W60" i="6"/>
  <c r="Q60" i="6"/>
  <c r="K60" i="6"/>
  <c r="E60" i="6"/>
  <c r="AW58" i="6"/>
  <c r="AQ58" i="6"/>
  <c r="AK58" i="6"/>
  <c r="AE58" i="6"/>
  <c r="Y58" i="6"/>
  <c r="S58" i="6"/>
  <c r="M58" i="6"/>
  <c r="G58" i="6"/>
  <c r="C58" i="8"/>
  <c r="AU56" i="6"/>
  <c r="AO56" i="6"/>
  <c r="AI56" i="6"/>
  <c r="AC56" i="6"/>
  <c r="W56" i="6"/>
  <c r="Q56" i="6"/>
  <c r="K56" i="6"/>
  <c r="E56" i="6"/>
  <c r="AW54" i="6"/>
  <c r="AQ54" i="6"/>
  <c r="AK54" i="6"/>
  <c r="AE54" i="6"/>
  <c r="Y54" i="6"/>
  <c r="S54" i="6"/>
  <c r="M54" i="6"/>
  <c r="G54" i="6"/>
  <c r="AU52" i="6"/>
  <c r="AO52" i="6"/>
  <c r="AI52" i="6"/>
  <c r="AC52" i="6"/>
  <c r="W52" i="6"/>
  <c r="Q52" i="6"/>
  <c r="K52" i="6"/>
  <c r="E52" i="6"/>
  <c r="AW50" i="6"/>
  <c r="AQ50" i="6"/>
  <c r="AK50" i="6"/>
  <c r="AE50" i="6"/>
  <c r="Y50" i="6"/>
  <c r="S50" i="6"/>
  <c r="M50" i="6"/>
  <c r="G50" i="6"/>
  <c r="C50" i="8"/>
  <c r="AU48" i="6"/>
  <c r="AO48" i="6"/>
  <c r="AI48" i="6"/>
  <c r="AC48" i="6"/>
  <c r="W48" i="6"/>
  <c r="Q48" i="6"/>
  <c r="K48" i="6"/>
  <c r="E48" i="6"/>
  <c r="AW46" i="6"/>
  <c r="AQ46" i="6"/>
  <c r="AK46" i="6"/>
  <c r="AE46" i="6"/>
  <c r="Y46" i="6"/>
  <c r="S46" i="6"/>
  <c r="M46" i="6"/>
  <c r="G46" i="6"/>
  <c r="C46" i="8"/>
  <c r="AV106" i="6"/>
  <c r="AP106" i="6"/>
  <c r="AJ106" i="6"/>
  <c r="AD106" i="6"/>
  <c r="X106" i="6"/>
  <c r="AT104" i="6"/>
  <c r="AN104" i="6"/>
  <c r="AH104" i="6"/>
  <c r="AB104" i="6"/>
  <c r="V104" i="6"/>
  <c r="AV102" i="6"/>
  <c r="AP102" i="6"/>
  <c r="AJ102" i="6"/>
  <c r="AD102" i="6"/>
  <c r="X102" i="6"/>
  <c r="AT100" i="6"/>
  <c r="AN100" i="6"/>
  <c r="AH100" i="6"/>
  <c r="AB100" i="6"/>
  <c r="V100" i="6"/>
  <c r="AV98" i="6"/>
  <c r="AP98" i="6"/>
  <c r="AJ98" i="6"/>
  <c r="AD98" i="6"/>
  <c r="X98" i="6"/>
  <c r="AT96" i="6"/>
  <c r="AN96" i="6"/>
  <c r="AH96" i="6"/>
  <c r="AB96" i="6"/>
  <c r="V96" i="6"/>
  <c r="AV94" i="6"/>
  <c r="AP94" i="6"/>
  <c r="AJ94" i="6"/>
  <c r="AD94" i="6"/>
  <c r="X94" i="6"/>
  <c r="AT92" i="6"/>
  <c r="AN92" i="6"/>
  <c r="AH92" i="6"/>
  <c r="AB92" i="6"/>
  <c r="V92" i="6"/>
  <c r="AV90" i="6"/>
  <c r="AP90" i="6"/>
  <c r="AJ90" i="6"/>
  <c r="AD90" i="6"/>
  <c r="X90" i="6"/>
  <c r="AT88" i="6"/>
  <c r="AN88" i="6"/>
  <c r="AH88" i="6"/>
  <c r="AB88" i="6"/>
  <c r="V88" i="6"/>
  <c r="AV86" i="6"/>
  <c r="AP86" i="6"/>
  <c r="AJ86" i="6"/>
  <c r="AD86" i="6"/>
  <c r="X86" i="6"/>
  <c r="AT84" i="6"/>
  <c r="AN84" i="6"/>
  <c r="AH84" i="6"/>
  <c r="AB84" i="6"/>
  <c r="V84" i="6"/>
  <c r="AV82" i="6"/>
  <c r="AP82" i="6"/>
  <c r="AJ82" i="6"/>
  <c r="AD82" i="6"/>
  <c r="X82" i="6"/>
  <c r="AT80" i="6"/>
  <c r="AN80" i="6"/>
  <c r="AH80" i="6"/>
  <c r="AB80" i="6"/>
  <c r="V80" i="6"/>
  <c r="AV78" i="6"/>
  <c r="AP78" i="6"/>
  <c r="AJ78" i="6"/>
  <c r="AD78" i="6"/>
  <c r="X78" i="6"/>
  <c r="AT76" i="6"/>
  <c r="AN76" i="6"/>
  <c r="AH76" i="6"/>
  <c r="AB76" i="6"/>
  <c r="V76" i="6"/>
  <c r="AV74" i="6"/>
  <c r="AP74" i="6"/>
  <c r="AJ74" i="6"/>
  <c r="AD74" i="6"/>
  <c r="X74" i="6"/>
  <c r="AT72" i="6"/>
  <c r="AN72" i="6"/>
  <c r="AH72" i="6"/>
  <c r="AB72" i="6"/>
  <c r="V72" i="6"/>
  <c r="AV70" i="6"/>
  <c r="AP70" i="6"/>
  <c r="AJ70" i="6"/>
  <c r="AD70" i="6"/>
  <c r="X70" i="6"/>
  <c r="AT68" i="6"/>
  <c r="AN68" i="6"/>
  <c r="AH68" i="6"/>
  <c r="AB68" i="6"/>
  <c r="V68" i="6"/>
  <c r="AV66" i="6"/>
  <c r="AP66" i="6"/>
  <c r="AJ66" i="6"/>
  <c r="AD66" i="6"/>
  <c r="X66" i="6"/>
  <c r="AT64" i="6"/>
  <c r="AN64" i="6"/>
  <c r="AH64" i="6"/>
  <c r="AB64" i="6"/>
  <c r="V64" i="6"/>
  <c r="AV62" i="6"/>
  <c r="AP62" i="6"/>
  <c r="AJ62" i="6"/>
  <c r="AD62" i="6"/>
  <c r="X62" i="6"/>
  <c r="AT60" i="6"/>
  <c r="AN60" i="6"/>
  <c r="AH60" i="6"/>
  <c r="AB60" i="6"/>
  <c r="V60" i="6"/>
  <c r="AV58" i="6"/>
  <c r="AP58" i="6"/>
  <c r="AJ58" i="6"/>
  <c r="AD58" i="6"/>
  <c r="X58" i="6"/>
  <c r="AT56" i="6"/>
  <c r="AN56" i="6"/>
  <c r="AH56" i="6"/>
  <c r="AB56" i="6"/>
  <c r="V56" i="6"/>
  <c r="AV54" i="6"/>
  <c r="AP54" i="6"/>
  <c r="AJ54" i="6"/>
  <c r="AD54" i="6"/>
  <c r="X54" i="6"/>
  <c r="AT52" i="6"/>
  <c r="AN52" i="6"/>
  <c r="AH52" i="6"/>
  <c r="AB52" i="6"/>
  <c r="V52" i="6"/>
  <c r="AV50" i="6"/>
  <c r="AP50" i="6"/>
  <c r="AJ50" i="6"/>
  <c r="AD50" i="6"/>
  <c r="X50" i="6"/>
  <c r="AT48" i="6"/>
  <c r="AN48" i="6"/>
  <c r="AH48" i="6"/>
  <c r="AB48" i="6"/>
  <c r="V48" i="6"/>
  <c r="AV46" i="6"/>
  <c r="AP46" i="6"/>
  <c r="AJ46" i="6"/>
  <c r="AD46" i="6"/>
  <c r="X46" i="6"/>
  <c r="B101" i="6"/>
  <c r="B85" i="6"/>
  <c r="B69" i="6"/>
  <c r="B53" i="6"/>
  <c r="R98" i="6"/>
  <c r="P86" i="6"/>
  <c r="J50" i="6"/>
  <c r="F106" i="6"/>
  <c r="L102" i="6"/>
  <c r="P70" i="6"/>
  <c r="J66" i="6"/>
  <c r="D58" i="6"/>
  <c r="B49" i="6"/>
  <c r="P104" i="6"/>
  <c r="F102" i="6"/>
  <c r="P100" i="6"/>
  <c r="D100" i="6"/>
  <c r="D96" i="6"/>
  <c r="R94" i="6"/>
  <c r="P92" i="6"/>
  <c r="P88" i="6"/>
  <c r="D88" i="6"/>
  <c r="L86" i="6"/>
  <c r="J84" i="6"/>
  <c r="D84" i="6"/>
  <c r="L82" i="6"/>
  <c r="P80" i="6"/>
  <c r="D80" i="6"/>
  <c r="L78" i="6"/>
  <c r="J76" i="6"/>
  <c r="L74" i="6"/>
  <c r="F74" i="6"/>
  <c r="J72" i="6"/>
  <c r="L70" i="6"/>
  <c r="J68" i="6"/>
  <c r="L66" i="6"/>
  <c r="R62" i="6"/>
  <c r="P60" i="6"/>
  <c r="J60" i="6"/>
  <c r="F58" i="6"/>
  <c r="J56" i="6"/>
  <c r="F54" i="6"/>
  <c r="L50" i="6"/>
  <c r="F50" i="6"/>
  <c r="D48" i="6"/>
  <c r="R46" i="6"/>
  <c r="F98" i="6"/>
  <c r="L94" i="6"/>
  <c r="R90" i="6"/>
  <c r="J64" i="6"/>
  <c r="D104" i="6"/>
  <c r="P96" i="6"/>
  <c r="F94" i="6"/>
  <c r="J92" i="6"/>
  <c r="L90" i="6"/>
  <c r="J88" i="6"/>
  <c r="R86" i="6"/>
  <c r="P84" i="6"/>
  <c r="R82" i="6"/>
  <c r="D76" i="6"/>
  <c r="R74" i="6"/>
  <c r="F70" i="6"/>
  <c r="D68" i="6"/>
  <c r="R66" i="6"/>
  <c r="F66" i="6"/>
  <c r="P64" i="6"/>
  <c r="D64" i="6"/>
  <c r="L62" i="6"/>
  <c r="R58" i="6"/>
  <c r="L54" i="6"/>
  <c r="P52" i="6"/>
  <c r="P48" i="6"/>
  <c r="L46" i="6"/>
  <c r="B103" i="6"/>
  <c r="B99" i="6"/>
  <c r="B95" i="6"/>
  <c r="B91" i="6"/>
  <c r="B87" i="6"/>
  <c r="B83" i="6"/>
  <c r="B79" i="6"/>
  <c r="B75" i="6"/>
  <c r="B71" i="6"/>
  <c r="B67" i="6"/>
  <c r="B63" i="6"/>
  <c r="B59" i="6"/>
  <c r="B55" i="6"/>
  <c r="B51" i="6"/>
  <c r="B47" i="6"/>
  <c r="F90" i="6"/>
  <c r="P78" i="6"/>
  <c r="L106" i="6"/>
  <c r="J104" i="6"/>
  <c r="R102" i="6"/>
  <c r="J100" i="6"/>
  <c r="L98" i="6"/>
  <c r="J96" i="6"/>
  <c r="D92" i="6"/>
  <c r="F86" i="6"/>
  <c r="J80" i="6"/>
  <c r="R78" i="6"/>
  <c r="F78" i="6"/>
  <c r="P76" i="6"/>
  <c r="P72" i="6"/>
  <c r="D72" i="6"/>
  <c r="R70" i="6"/>
  <c r="P68" i="6"/>
  <c r="F62" i="6"/>
  <c r="D60" i="6"/>
  <c r="L58" i="6"/>
  <c r="P56" i="6"/>
  <c r="D56" i="6"/>
  <c r="R54" i="6"/>
  <c r="D52" i="6"/>
  <c r="R50" i="6"/>
  <c r="J48" i="6"/>
  <c r="F46" i="6"/>
  <c r="P106" i="6"/>
  <c r="J106" i="6"/>
  <c r="D106" i="6"/>
  <c r="R104" i="6"/>
  <c r="L104" i="6"/>
  <c r="F104" i="6"/>
  <c r="P102" i="6"/>
  <c r="J102" i="6"/>
  <c r="D102" i="6"/>
  <c r="R100" i="6"/>
  <c r="L100" i="6"/>
  <c r="F100" i="6"/>
  <c r="P98" i="6"/>
  <c r="J98" i="6"/>
  <c r="D98" i="6"/>
  <c r="R96" i="6"/>
  <c r="L96" i="6"/>
  <c r="F96" i="6"/>
  <c r="P94" i="6"/>
  <c r="J94" i="6"/>
  <c r="D94" i="6"/>
  <c r="R92" i="6"/>
  <c r="L92" i="6"/>
  <c r="F92" i="6"/>
  <c r="P90" i="6"/>
  <c r="J90" i="6"/>
  <c r="D90" i="6"/>
  <c r="R88" i="6"/>
  <c r="L88" i="6"/>
  <c r="F88" i="6"/>
  <c r="J86" i="6"/>
  <c r="D86" i="6"/>
  <c r="R84" i="6"/>
  <c r="L84" i="6"/>
  <c r="F84" i="6"/>
  <c r="P82" i="6"/>
  <c r="J82" i="6"/>
  <c r="D82" i="6"/>
  <c r="R80" i="6"/>
  <c r="F80" i="6"/>
  <c r="J78" i="6"/>
  <c r="D78" i="6"/>
  <c r="R76" i="6"/>
  <c r="L76" i="6"/>
  <c r="F76" i="6"/>
  <c r="P74" i="6"/>
  <c r="J74" i="6"/>
  <c r="D74" i="6"/>
  <c r="R72" i="6"/>
  <c r="L72" i="6"/>
  <c r="F72" i="6"/>
  <c r="R106" i="6"/>
  <c r="F82" i="6"/>
  <c r="L80" i="6"/>
  <c r="J52" i="6"/>
  <c r="J70" i="6"/>
  <c r="D70" i="6"/>
  <c r="R68" i="6"/>
  <c r="L68" i="6"/>
  <c r="F68" i="6"/>
  <c r="P66" i="6"/>
  <c r="D66" i="6"/>
  <c r="R64" i="6"/>
  <c r="L64" i="6"/>
  <c r="F64" i="6"/>
  <c r="P62" i="6"/>
  <c r="D62" i="6"/>
  <c r="R60" i="6"/>
  <c r="L60" i="6"/>
  <c r="F60" i="6"/>
  <c r="P58" i="6"/>
  <c r="J58" i="6"/>
  <c r="R56" i="6"/>
  <c r="L56" i="6"/>
  <c r="F56" i="6"/>
  <c r="J54" i="6"/>
  <c r="D54" i="6"/>
  <c r="R52" i="6"/>
  <c r="L52" i="6"/>
  <c r="F52" i="6"/>
  <c r="P50" i="6"/>
  <c r="D50" i="6"/>
  <c r="R48" i="6"/>
  <c r="L48" i="6"/>
  <c r="F48" i="6"/>
  <c r="P46" i="6"/>
  <c r="J46" i="6"/>
  <c r="D46" i="6"/>
  <c r="B105" i="6"/>
  <c r="B97" i="6"/>
  <c r="B93" i="6"/>
  <c r="B89" i="6"/>
  <c r="B81" i="6"/>
  <c r="B77" i="6"/>
  <c r="B73" i="6"/>
  <c r="B65" i="6"/>
  <c r="B61" i="6"/>
  <c r="B57" i="6"/>
  <c r="B45" i="6"/>
  <c r="P54" i="6"/>
  <c r="AC11" i="1"/>
  <c r="AD11" i="1"/>
  <c r="AE11" i="1"/>
  <c r="AF11" i="1"/>
  <c r="AC13" i="1"/>
  <c r="AB12" i="6" s="1"/>
  <c r="AD13" i="1"/>
  <c r="AE13" i="1"/>
  <c r="AF13" i="1"/>
  <c r="AC15" i="1"/>
  <c r="AD15" i="1"/>
  <c r="AE15" i="1"/>
  <c r="AF15" i="1"/>
  <c r="AC17" i="1"/>
  <c r="AD17" i="1"/>
  <c r="AE17" i="1"/>
  <c r="AF17" i="1"/>
  <c r="AC19" i="1"/>
  <c r="AD19" i="1"/>
  <c r="AE19" i="1"/>
  <c r="AF19" i="1"/>
  <c r="AC21" i="1"/>
  <c r="AD21" i="1"/>
  <c r="AE21" i="1"/>
  <c r="AF21" i="1"/>
  <c r="AC23" i="1"/>
  <c r="AD23" i="1"/>
  <c r="AE23" i="1"/>
  <c r="AF23" i="1"/>
  <c r="AC25" i="1"/>
  <c r="AD25" i="1"/>
  <c r="AE25" i="1"/>
  <c r="AF25" i="1"/>
  <c r="AC27" i="1"/>
  <c r="AD27" i="1"/>
  <c r="AE27" i="1"/>
  <c r="AF27" i="1"/>
  <c r="AC29" i="1"/>
  <c r="AD29" i="1"/>
  <c r="AE29" i="1"/>
  <c r="AF29" i="1"/>
  <c r="AC31" i="1"/>
  <c r="AD31" i="1"/>
  <c r="AE31" i="1"/>
  <c r="AF31" i="1"/>
  <c r="AC33" i="1"/>
  <c r="AD33" i="1"/>
  <c r="AC32" i="6" s="1"/>
  <c r="AE33" i="1"/>
  <c r="AF33" i="1"/>
  <c r="AC35" i="1"/>
  <c r="AD35" i="1"/>
  <c r="AE35" i="1"/>
  <c r="AF35" i="1"/>
  <c r="AC37" i="1"/>
  <c r="AD37" i="1"/>
  <c r="AE37" i="1"/>
  <c r="AF37" i="1"/>
  <c r="AC39" i="1"/>
  <c r="AD39" i="1"/>
  <c r="AE39" i="1"/>
  <c r="AF39" i="1"/>
  <c r="AC41" i="1"/>
  <c r="AD41" i="1"/>
  <c r="AE41" i="1"/>
  <c r="AF41" i="1"/>
  <c r="AC43" i="1"/>
  <c r="AD43" i="1"/>
  <c r="AE43" i="1"/>
  <c r="AF43" i="1"/>
  <c r="AC45" i="1"/>
  <c r="AD45" i="1"/>
  <c r="AE45" i="1"/>
  <c r="AF45" i="1"/>
  <c r="AF9" i="1"/>
  <c r="AE9" i="1"/>
  <c r="AD9" i="1"/>
  <c r="AC9" i="1"/>
  <c r="B4" i="6"/>
  <c r="C7" i="6"/>
  <c r="D7" i="6"/>
  <c r="E7" i="6"/>
  <c r="F7" i="6"/>
  <c r="G7" i="6"/>
  <c r="J7" i="6"/>
  <c r="K7" i="6"/>
  <c r="L7" i="6"/>
  <c r="M7" i="6"/>
  <c r="P7" i="6"/>
  <c r="Q7" i="6"/>
  <c r="R7" i="6"/>
  <c r="S7" i="6"/>
  <c r="V7" i="6"/>
  <c r="W7" i="6"/>
  <c r="X7" i="6"/>
  <c r="Y7" i="6"/>
  <c r="AB7" i="6"/>
  <c r="AC7" i="6"/>
  <c r="AD7" i="6"/>
  <c r="AE7" i="6"/>
  <c r="AH7" i="6"/>
  <c r="AI7" i="6"/>
  <c r="AJ7" i="6"/>
  <c r="AK7" i="6"/>
  <c r="AN7" i="6"/>
  <c r="AO7" i="6"/>
  <c r="AP7" i="6"/>
  <c r="AQ7" i="6"/>
  <c r="AT7" i="6"/>
  <c r="AU7" i="6"/>
  <c r="AV7" i="6"/>
  <c r="AW7" i="6"/>
  <c r="C8" i="6"/>
  <c r="C9" i="6"/>
  <c r="D9" i="6"/>
  <c r="E9" i="6"/>
  <c r="F9" i="6"/>
  <c r="G9" i="6"/>
  <c r="J9" i="6"/>
  <c r="K9" i="6"/>
  <c r="L9" i="6"/>
  <c r="M9" i="6"/>
  <c r="P9" i="6"/>
  <c r="Q9" i="6"/>
  <c r="R9" i="6"/>
  <c r="S9" i="6"/>
  <c r="V9" i="6"/>
  <c r="W9" i="6"/>
  <c r="X9" i="6"/>
  <c r="Y9" i="6"/>
  <c r="AB9" i="6"/>
  <c r="AC9" i="6"/>
  <c r="AD9" i="6"/>
  <c r="AE9" i="6"/>
  <c r="AH9" i="6"/>
  <c r="AI9" i="6"/>
  <c r="AJ9" i="6"/>
  <c r="AK9" i="6"/>
  <c r="AN9" i="6"/>
  <c r="AO9" i="6"/>
  <c r="AP9" i="6"/>
  <c r="AQ9" i="6"/>
  <c r="AT9" i="6"/>
  <c r="AU9" i="6"/>
  <c r="AV9" i="6"/>
  <c r="AW9" i="6"/>
  <c r="C10" i="6"/>
  <c r="C11" i="6"/>
  <c r="D11" i="6"/>
  <c r="E11" i="6"/>
  <c r="F11" i="6"/>
  <c r="G11" i="6"/>
  <c r="J11" i="6"/>
  <c r="K11" i="6"/>
  <c r="L11" i="6"/>
  <c r="M11" i="6"/>
  <c r="P11" i="6"/>
  <c r="Q11" i="6"/>
  <c r="R11" i="6"/>
  <c r="S11" i="6"/>
  <c r="V11" i="6"/>
  <c r="W11" i="6"/>
  <c r="X11" i="6"/>
  <c r="Y11" i="6"/>
  <c r="AB11" i="6"/>
  <c r="AC11" i="6"/>
  <c r="AD11" i="6"/>
  <c r="AE11" i="6"/>
  <c r="AH11" i="6"/>
  <c r="AI11" i="6"/>
  <c r="AJ11" i="6"/>
  <c r="AK11" i="6"/>
  <c r="AN11" i="6"/>
  <c r="AO11" i="6"/>
  <c r="AP11" i="6"/>
  <c r="AQ11" i="6"/>
  <c r="AT11" i="6"/>
  <c r="AU11" i="6"/>
  <c r="AV11" i="6"/>
  <c r="AW11" i="6"/>
  <c r="C12" i="6"/>
  <c r="C13" i="6"/>
  <c r="D13" i="6"/>
  <c r="E13" i="6"/>
  <c r="F13" i="6"/>
  <c r="G13" i="6"/>
  <c r="J13" i="6"/>
  <c r="K13" i="6"/>
  <c r="L13" i="6"/>
  <c r="M13" i="6"/>
  <c r="P13" i="6"/>
  <c r="Q13" i="6"/>
  <c r="R13" i="6"/>
  <c r="S13" i="6"/>
  <c r="V13" i="6"/>
  <c r="W13" i="6"/>
  <c r="X13" i="6"/>
  <c r="Y13" i="6"/>
  <c r="AB13" i="6"/>
  <c r="AC13" i="6"/>
  <c r="AD13" i="6"/>
  <c r="AE13" i="6"/>
  <c r="AH13" i="6"/>
  <c r="AI13" i="6"/>
  <c r="AJ13" i="6"/>
  <c r="AK13" i="6"/>
  <c r="AN13" i="6"/>
  <c r="AO13" i="6"/>
  <c r="AP13" i="6"/>
  <c r="AQ13" i="6"/>
  <c r="AT13" i="6"/>
  <c r="AU13" i="6"/>
  <c r="AV13" i="6"/>
  <c r="AW13" i="6"/>
  <c r="C14" i="6"/>
  <c r="C15" i="6"/>
  <c r="D15" i="6"/>
  <c r="E15" i="6"/>
  <c r="F15" i="6"/>
  <c r="G15" i="6"/>
  <c r="J15" i="6"/>
  <c r="K15" i="6"/>
  <c r="L15" i="6"/>
  <c r="M15" i="6"/>
  <c r="P15" i="6"/>
  <c r="Q15" i="6"/>
  <c r="R15" i="6"/>
  <c r="S15" i="6"/>
  <c r="V15" i="6"/>
  <c r="W15" i="6"/>
  <c r="X15" i="6"/>
  <c r="Y15" i="6"/>
  <c r="AB15" i="6"/>
  <c r="AC15" i="6"/>
  <c r="AD15" i="6"/>
  <c r="AE15" i="6"/>
  <c r="AH15" i="6"/>
  <c r="AI15" i="6"/>
  <c r="AJ15" i="6"/>
  <c r="AK15" i="6"/>
  <c r="AN15" i="6"/>
  <c r="AO15" i="6"/>
  <c r="AP15" i="6"/>
  <c r="AQ15" i="6"/>
  <c r="AT15" i="6"/>
  <c r="AU15" i="6"/>
  <c r="AV15" i="6"/>
  <c r="AW15" i="6"/>
  <c r="C16" i="6"/>
  <c r="C17" i="6"/>
  <c r="D17" i="6"/>
  <c r="E17" i="6"/>
  <c r="F17" i="6"/>
  <c r="G17" i="6"/>
  <c r="J17" i="6"/>
  <c r="K17" i="6"/>
  <c r="L17" i="6"/>
  <c r="M17" i="6"/>
  <c r="P17" i="6"/>
  <c r="Q17" i="6"/>
  <c r="R17" i="6"/>
  <c r="S17" i="6"/>
  <c r="V17" i="6"/>
  <c r="W17" i="6"/>
  <c r="X17" i="6"/>
  <c r="Y17" i="6"/>
  <c r="AB17" i="6"/>
  <c r="AC17" i="6"/>
  <c r="AD17" i="6"/>
  <c r="AE17" i="6"/>
  <c r="AH17" i="6"/>
  <c r="AI17" i="6"/>
  <c r="AJ17" i="6"/>
  <c r="AK17" i="6"/>
  <c r="AN17" i="6"/>
  <c r="AO17" i="6"/>
  <c r="AP17" i="6"/>
  <c r="AQ17" i="6"/>
  <c r="AT17" i="6"/>
  <c r="AU17" i="6"/>
  <c r="AV17" i="6"/>
  <c r="AW17" i="6"/>
  <c r="C18" i="6"/>
  <c r="C19" i="6"/>
  <c r="D19" i="6"/>
  <c r="E19" i="6"/>
  <c r="F19" i="6"/>
  <c r="G19" i="6"/>
  <c r="J19" i="6"/>
  <c r="K19" i="6"/>
  <c r="L19" i="6"/>
  <c r="M19" i="6"/>
  <c r="P19" i="6"/>
  <c r="Q19" i="6"/>
  <c r="R19" i="6"/>
  <c r="S19" i="6"/>
  <c r="V19" i="6"/>
  <c r="W19" i="6"/>
  <c r="X19" i="6"/>
  <c r="Y19" i="6"/>
  <c r="AB19" i="6"/>
  <c r="AC19" i="6"/>
  <c r="AD19" i="6"/>
  <c r="AE19" i="6"/>
  <c r="AH19" i="6"/>
  <c r="AI19" i="6"/>
  <c r="AJ19" i="6"/>
  <c r="AK19" i="6"/>
  <c r="AN19" i="6"/>
  <c r="AO19" i="6"/>
  <c r="AP19" i="6"/>
  <c r="AQ19" i="6"/>
  <c r="AT19" i="6"/>
  <c r="AU19" i="6"/>
  <c r="AV19" i="6"/>
  <c r="AW19" i="6"/>
  <c r="C20" i="6"/>
  <c r="C21" i="6"/>
  <c r="D21" i="6"/>
  <c r="E21" i="6"/>
  <c r="F21" i="6"/>
  <c r="G21" i="6"/>
  <c r="J21" i="6"/>
  <c r="K21" i="6"/>
  <c r="L21" i="6"/>
  <c r="M21" i="6"/>
  <c r="P21" i="6"/>
  <c r="Q21" i="6"/>
  <c r="R21" i="6"/>
  <c r="S21" i="6"/>
  <c r="V21" i="6"/>
  <c r="W21" i="6"/>
  <c r="X21" i="6"/>
  <c r="Y21" i="6"/>
  <c r="AB21" i="6"/>
  <c r="AC21" i="6"/>
  <c r="AD21" i="6"/>
  <c r="AE21" i="6"/>
  <c r="AH21" i="6"/>
  <c r="AI21" i="6"/>
  <c r="AJ21" i="6"/>
  <c r="AK21" i="6"/>
  <c r="AN21" i="6"/>
  <c r="AO21" i="6"/>
  <c r="AP21" i="6"/>
  <c r="AQ21" i="6"/>
  <c r="AT21" i="6"/>
  <c r="AU21" i="6"/>
  <c r="AV21" i="6"/>
  <c r="AW21" i="6"/>
  <c r="C22" i="6"/>
  <c r="C23" i="6"/>
  <c r="D23" i="6"/>
  <c r="E23" i="6"/>
  <c r="F23" i="6"/>
  <c r="G23" i="6"/>
  <c r="J23" i="6"/>
  <c r="K23" i="6"/>
  <c r="L23" i="6"/>
  <c r="M23" i="6"/>
  <c r="P23" i="6"/>
  <c r="Q23" i="6"/>
  <c r="R23" i="6"/>
  <c r="S23" i="6"/>
  <c r="V23" i="6"/>
  <c r="W23" i="6"/>
  <c r="X23" i="6"/>
  <c r="Y23" i="6"/>
  <c r="AB23" i="6"/>
  <c r="AC23" i="6"/>
  <c r="AD23" i="6"/>
  <c r="AE23" i="6"/>
  <c r="AH23" i="6"/>
  <c r="AI23" i="6"/>
  <c r="AJ23" i="6"/>
  <c r="AK23" i="6"/>
  <c r="AN23" i="6"/>
  <c r="AO23" i="6"/>
  <c r="AP23" i="6"/>
  <c r="AQ23" i="6"/>
  <c r="AT23" i="6"/>
  <c r="AU23" i="6"/>
  <c r="AV23" i="6"/>
  <c r="AW23" i="6"/>
  <c r="C24" i="6"/>
  <c r="C25" i="6"/>
  <c r="D25" i="6"/>
  <c r="E25" i="6"/>
  <c r="F25" i="6"/>
  <c r="G25" i="6"/>
  <c r="J25" i="6"/>
  <c r="K25" i="6"/>
  <c r="L25" i="6"/>
  <c r="M25" i="6"/>
  <c r="P25" i="6"/>
  <c r="Q25" i="6"/>
  <c r="R25" i="6"/>
  <c r="S25" i="6"/>
  <c r="V25" i="6"/>
  <c r="W25" i="6"/>
  <c r="X25" i="6"/>
  <c r="Y25" i="6"/>
  <c r="AB25" i="6"/>
  <c r="AC25" i="6"/>
  <c r="AD25" i="6"/>
  <c r="AE25" i="6"/>
  <c r="AH25" i="6"/>
  <c r="AI25" i="6"/>
  <c r="AJ25" i="6"/>
  <c r="AK25" i="6"/>
  <c r="AN25" i="6"/>
  <c r="AO25" i="6"/>
  <c r="AP25" i="6"/>
  <c r="AQ25" i="6"/>
  <c r="AT25" i="6"/>
  <c r="AU25" i="6"/>
  <c r="AV25" i="6"/>
  <c r="AW25" i="6"/>
  <c r="C26" i="6"/>
  <c r="C27" i="6"/>
  <c r="D27" i="6"/>
  <c r="E27" i="6"/>
  <c r="F27" i="6"/>
  <c r="G27" i="6"/>
  <c r="J27" i="6"/>
  <c r="K27" i="6"/>
  <c r="L27" i="6"/>
  <c r="M27" i="6"/>
  <c r="P27" i="6"/>
  <c r="Q27" i="6"/>
  <c r="R27" i="6"/>
  <c r="S27" i="6"/>
  <c r="V27" i="6"/>
  <c r="W27" i="6"/>
  <c r="X27" i="6"/>
  <c r="Y27" i="6"/>
  <c r="AB27" i="6"/>
  <c r="AC27" i="6"/>
  <c r="AD27" i="6"/>
  <c r="AE27" i="6"/>
  <c r="AH27" i="6"/>
  <c r="AI27" i="6"/>
  <c r="AJ27" i="6"/>
  <c r="AK27" i="6"/>
  <c r="AN27" i="6"/>
  <c r="AO27" i="6"/>
  <c r="AP27" i="6"/>
  <c r="AQ27" i="6"/>
  <c r="AT27" i="6"/>
  <c r="AU27" i="6"/>
  <c r="AV27" i="6"/>
  <c r="AW27" i="6"/>
  <c r="C28" i="6"/>
  <c r="C29" i="6"/>
  <c r="D29" i="6"/>
  <c r="E29" i="6"/>
  <c r="F29" i="6"/>
  <c r="G29" i="6"/>
  <c r="J29" i="6"/>
  <c r="K29" i="6"/>
  <c r="L29" i="6"/>
  <c r="M29" i="6"/>
  <c r="P29" i="6"/>
  <c r="Q29" i="6"/>
  <c r="R29" i="6"/>
  <c r="S29" i="6"/>
  <c r="V29" i="6"/>
  <c r="W29" i="6"/>
  <c r="X29" i="6"/>
  <c r="Y29" i="6"/>
  <c r="AB29" i="6"/>
  <c r="AC29" i="6"/>
  <c r="AD29" i="6"/>
  <c r="AE29" i="6"/>
  <c r="AH29" i="6"/>
  <c r="AI29" i="6"/>
  <c r="AJ29" i="6"/>
  <c r="AK29" i="6"/>
  <c r="AN29" i="6"/>
  <c r="AO29" i="6"/>
  <c r="AP29" i="6"/>
  <c r="AQ29" i="6"/>
  <c r="AT29" i="6"/>
  <c r="AU29" i="6"/>
  <c r="AV29" i="6"/>
  <c r="AW29" i="6"/>
  <c r="C30" i="6"/>
  <c r="C31" i="6"/>
  <c r="D31" i="6"/>
  <c r="E31" i="6"/>
  <c r="F31" i="6"/>
  <c r="G31" i="6"/>
  <c r="J31" i="6"/>
  <c r="K31" i="6"/>
  <c r="L31" i="6"/>
  <c r="M31" i="6"/>
  <c r="P31" i="6"/>
  <c r="Q31" i="6"/>
  <c r="R31" i="6"/>
  <c r="S31" i="6"/>
  <c r="V31" i="6"/>
  <c r="W31" i="6"/>
  <c r="X31" i="6"/>
  <c r="Y31" i="6"/>
  <c r="AB31" i="6"/>
  <c r="AC31" i="6"/>
  <c r="AD31" i="6"/>
  <c r="AE31" i="6"/>
  <c r="AH31" i="6"/>
  <c r="AI31" i="6"/>
  <c r="AJ31" i="6"/>
  <c r="AK31" i="6"/>
  <c r="AN31" i="6"/>
  <c r="AO31" i="6"/>
  <c r="AP31" i="6"/>
  <c r="AQ31" i="6"/>
  <c r="AT31" i="6"/>
  <c r="AU31" i="6"/>
  <c r="AV31" i="6"/>
  <c r="AW31" i="6"/>
  <c r="C32" i="6"/>
  <c r="C33" i="6"/>
  <c r="D33" i="6"/>
  <c r="E33" i="6"/>
  <c r="F33" i="6"/>
  <c r="G33" i="6"/>
  <c r="J33" i="6"/>
  <c r="K33" i="6"/>
  <c r="L33" i="6"/>
  <c r="M33" i="6"/>
  <c r="P33" i="6"/>
  <c r="Q33" i="6"/>
  <c r="R33" i="6"/>
  <c r="S33" i="6"/>
  <c r="V33" i="6"/>
  <c r="W33" i="6"/>
  <c r="X33" i="6"/>
  <c r="Y33" i="6"/>
  <c r="AB33" i="6"/>
  <c r="AC33" i="6"/>
  <c r="AD33" i="6"/>
  <c r="AE33" i="6"/>
  <c r="AH33" i="6"/>
  <c r="AI33" i="6"/>
  <c r="AJ33" i="6"/>
  <c r="AK33" i="6"/>
  <c r="AN33" i="6"/>
  <c r="AO33" i="6"/>
  <c r="AP33" i="6"/>
  <c r="AQ33" i="6"/>
  <c r="AT33" i="6"/>
  <c r="AU33" i="6"/>
  <c r="AV33" i="6"/>
  <c r="AW33" i="6"/>
  <c r="C34" i="6"/>
  <c r="C35" i="6"/>
  <c r="D35" i="6"/>
  <c r="E35" i="6"/>
  <c r="F35" i="6"/>
  <c r="G35" i="6"/>
  <c r="J35" i="6"/>
  <c r="K35" i="6"/>
  <c r="L35" i="6"/>
  <c r="M35" i="6"/>
  <c r="P35" i="6"/>
  <c r="Q35" i="6"/>
  <c r="R35" i="6"/>
  <c r="S35" i="6"/>
  <c r="V35" i="6"/>
  <c r="W35" i="6"/>
  <c r="X35" i="6"/>
  <c r="Y35" i="6"/>
  <c r="AB35" i="6"/>
  <c r="AC35" i="6"/>
  <c r="AD35" i="6"/>
  <c r="AE35" i="6"/>
  <c r="AH35" i="6"/>
  <c r="AI35" i="6"/>
  <c r="AJ35" i="6"/>
  <c r="AK35" i="6"/>
  <c r="AN35" i="6"/>
  <c r="AO35" i="6"/>
  <c r="AP35" i="6"/>
  <c r="AQ35" i="6"/>
  <c r="AT35" i="6"/>
  <c r="AU35" i="6"/>
  <c r="AV35" i="6"/>
  <c r="AW35" i="6"/>
  <c r="C36" i="6"/>
  <c r="C37" i="6"/>
  <c r="D37" i="6"/>
  <c r="E37" i="6"/>
  <c r="F37" i="6"/>
  <c r="G37" i="6"/>
  <c r="J37" i="6"/>
  <c r="K37" i="6"/>
  <c r="L37" i="6"/>
  <c r="M37" i="6"/>
  <c r="P37" i="6"/>
  <c r="Q37" i="6"/>
  <c r="R37" i="6"/>
  <c r="S37" i="6"/>
  <c r="V37" i="6"/>
  <c r="W37" i="6"/>
  <c r="X37" i="6"/>
  <c r="Y37" i="6"/>
  <c r="AB37" i="6"/>
  <c r="AC37" i="6"/>
  <c r="AD37" i="6"/>
  <c r="AE37" i="6"/>
  <c r="AH37" i="6"/>
  <c r="AI37" i="6"/>
  <c r="AJ37" i="6"/>
  <c r="AK37" i="6"/>
  <c r="AN37" i="6"/>
  <c r="AO37" i="6"/>
  <c r="AP37" i="6"/>
  <c r="AQ37" i="6"/>
  <c r="AT37" i="6"/>
  <c r="AU37" i="6"/>
  <c r="AV37" i="6"/>
  <c r="AW37" i="6"/>
  <c r="C38" i="6"/>
  <c r="C39" i="6"/>
  <c r="D39" i="6"/>
  <c r="E39" i="6"/>
  <c r="F39" i="6"/>
  <c r="G39" i="6"/>
  <c r="J39" i="6"/>
  <c r="K39" i="6"/>
  <c r="L39" i="6"/>
  <c r="M39" i="6"/>
  <c r="P39" i="6"/>
  <c r="Q39" i="6"/>
  <c r="R39" i="6"/>
  <c r="S39" i="6"/>
  <c r="V39" i="6"/>
  <c r="W39" i="6"/>
  <c r="X39" i="6"/>
  <c r="Y39" i="6"/>
  <c r="AB39" i="6"/>
  <c r="AC39" i="6"/>
  <c r="AD39" i="6"/>
  <c r="AE39" i="6"/>
  <c r="AH39" i="6"/>
  <c r="AI39" i="6"/>
  <c r="AJ39" i="6"/>
  <c r="AK39" i="6"/>
  <c r="AN39" i="6"/>
  <c r="AO39" i="6"/>
  <c r="AP39" i="6"/>
  <c r="AQ39" i="6"/>
  <c r="AT39" i="6"/>
  <c r="AU39" i="6"/>
  <c r="AV39" i="6"/>
  <c r="AW39" i="6"/>
  <c r="C40" i="6"/>
  <c r="C41" i="6"/>
  <c r="D41" i="6"/>
  <c r="E41" i="6"/>
  <c r="F41" i="6"/>
  <c r="G41" i="6"/>
  <c r="J41" i="6"/>
  <c r="K41" i="6"/>
  <c r="L41" i="6"/>
  <c r="M41" i="6"/>
  <c r="P41" i="6"/>
  <c r="Q41" i="6"/>
  <c r="R41" i="6"/>
  <c r="S41" i="6"/>
  <c r="V41" i="6"/>
  <c r="W41" i="6"/>
  <c r="X41" i="6"/>
  <c r="Y41" i="6"/>
  <c r="AB41" i="6"/>
  <c r="AC41" i="6"/>
  <c r="AD41" i="6"/>
  <c r="AE41" i="6"/>
  <c r="AH41" i="6"/>
  <c r="AI41" i="6"/>
  <c r="AJ41" i="6"/>
  <c r="AK41" i="6"/>
  <c r="AN41" i="6"/>
  <c r="AO41" i="6"/>
  <c r="AP41" i="6"/>
  <c r="AQ41" i="6"/>
  <c r="AT41" i="6"/>
  <c r="AU41" i="6"/>
  <c r="AV41" i="6"/>
  <c r="AW41" i="6"/>
  <c r="C42" i="6"/>
  <c r="C43" i="6"/>
  <c r="D43" i="6"/>
  <c r="E43" i="6"/>
  <c r="F43" i="6"/>
  <c r="G43" i="6"/>
  <c r="J43" i="6"/>
  <c r="K43" i="6"/>
  <c r="L43" i="6"/>
  <c r="M43" i="6"/>
  <c r="P43" i="6"/>
  <c r="Q43" i="6"/>
  <c r="R43" i="6"/>
  <c r="S43" i="6"/>
  <c r="V43" i="6"/>
  <c r="W43" i="6"/>
  <c r="X43" i="6"/>
  <c r="Y43" i="6"/>
  <c r="AB43" i="6"/>
  <c r="AC43" i="6"/>
  <c r="AD43" i="6"/>
  <c r="AE43" i="6"/>
  <c r="AH43" i="6"/>
  <c r="AI43" i="6"/>
  <c r="AJ43" i="6"/>
  <c r="AK43" i="6"/>
  <c r="AN43" i="6"/>
  <c r="AO43" i="6"/>
  <c r="AP43" i="6"/>
  <c r="AQ43" i="6"/>
  <c r="AT43" i="6"/>
  <c r="AU43" i="6"/>
  <c r="AV43" i="6"/>
  <c r="AW43" i="6"/>
  <c r="C44" i="6"/>
  <c r="A77" i="14" l="1"/>
  <c r="C77" i="15"/>
  <c r="A45" i="14"/>
  <c r="C45" i="15"/>
  <c r="A65" i="14"/>
  <c r="C65" i="15"/>
  <c r="A89" i="14"/>
  <c r="C89" i="15"/>
  <c r="A55" i="14"/>
  <c r="C55" i="15"/>
  <c r="A71" i="14"/>
  <c r="C71" i="15"/>
  <c r="A87" i="14"/>
  <c r="C87" i="15"/>
  <c r="A103" i="14"/>
  <c r="C103" i="15"/>
  <c r="A97" i="14"/>
  <c r="C97" i="15"/>
  <c r="A49" i="14"/>
  <c r="C49" i="15"/>
  <c r="A73" i="14"/>
  <c r="C73" i="15"/>
  <c r="A93" i="14"/>
  <c r="C93" i="15"/>
  <c r="A59" i="14"/>
  <c r="C59" i="15"/>
  <c r="A75" i="14"/>
  <c r="C75" i="15"/>
  <c r="A91" i="14"/>
  <c r="C91" i="15"/>
  <c r="A47" i="14"/>
  <c r="C47" i="15"/>
  <c r="A63" i="14"/>
  <c r="C63" i="15"/>
  <c r="A79" i="14"/>
  <c r="C79" i="15"/>
  <c r="A95" i="14"/>
  <c r="C95" i="15"/>
  <c r="A57" i="14"/>
  <c r="C57" i="15"/>
  <c r="A61" i="14"/>
  <c r="C61" i="15"/>
  <c r="A81" i="14"/>
  <c r="C81" i="15"/>
  <c r="A105" i="14"/>
  <c r="C105" i="15"/>
  <c r="A51" i="14"/>
  <c r="C51" i="15"/>
  <c r="A67" i="14"/>
  <c r="C67" i="15"/>
  <c r="A83" i="14"/>
  <c r="C83" i="15"/>
  <c r="A99" i="14"/>
  <c r="C99" i="15"/>
  <c r="AB30" i="6"/>
  <c r="AD32" i="6"/>
  <c r="AB10" i="6"/>
  <c r="AB34" i="6"/>
  <c r="AB36" i="6"/>
  <c r="AB24" i="6"/>
  <c r="AB28" i="6"/>
  <c r="AC24" i="6"/>
  <c r="AB32" i="6"/>
  <c r="AB42" i="6"/>
  <c r="AC40" i="6"/>
  <c r="AB38" i="6"/>
  <c r="AB18" i="6"/>
  <c r="AC16" i="6"/>
  <c r="AB14" i="6"/>
  <c r="AD40" i="6"/>
  <c r="AD16" i="6"/>
  <c r="AB44" i="6"/>
  <c r="AB40" i="6"/>
  <c r="AD24" i="6"/>
  <c r="AB20" i="6"/>
  <c r="AB16" i="6"/>
  <c r="AB26" i="6"/>
  <c r="AB22" i="6"/>
  <c r="AB8" i="6"/>
  <c r="AE42" i="6"/>
  <c r="AE38" i="6"/>
  <c r="AE34" i="6"/>
  <c r="AE30" i="6"/>
  <c r="AE26" i="6"/>
  <c r="AE22" i="6"/>
  <c r="AE18" i="6"/>
  <c r="AE14" i="6"/>
  <c r="AE10" i="6"/>
  <c r="AC8" i="6"/>
  <c r="AD44" i="6"/>
  <c r="AD42" i="6"/>
  <c r="AD38" i="6"/>
  <c r="AD36" i="6"/>
  <c r="AD34" i="6"/>
  <c r="AD30" i="6"/>
  <c r="AD28" i="6"/>
  <c r="AD26" i="6"/>
  <c r="AD22" i="6"/>
  <c r="AD20" i="6"/>
  <c r="AD18" i="6"/>
  <c r="AD14" i="6"/>
  <c r="AD12" i="6"/>
  <c r="AD10" i="6"/>
  <c r="AD8" i="6"/>
  <c r="AC44" i="6"/>
  <c r="AC42" i="6"/>
  <c r="AC38" i="6"/>
  <c r="AC36" i="6"/>
  <c r="AC34" i="6"/>
  <c r="AC30" i="6"/>
  <c r="AC28" i="6"/>
  <c r="AC26" i="6"/>
  <c r="AC22" i="6"/>
  <c r="AC20" i="6"/>
  <c r="AC18" i="6"/>
  <c r="AC14" i="6"/>
  <c r="AC12" i="6"/>
  <c r="AC10" i="6"/>
  <c r="AE8" i="6"/>
  <c r="AE40" i="6"/>
  <c r="AE36" i="6"/>
  <c r="AE32" i="6"/>
  <c r="AE28" i="6"/>
  <c r="AE24" i="6"/>
  <c r="AE44" i="6"/>
  <c r="AE20" i="6"/>
  <c r="AE16" i="6"/>
  <c r="AE12" i="6"/>
  <c r="AQ45" i="1"/>
  <c r="AP45" i="1"/>
  <c r="AO45" i="1"/>
  <c r="AL45" i="1"/>
  <c r="AK45" i="1"/>
  <c r="AJ45" i="1"/>
  <c r="AI45" i="1"/>
  <c r="AQ43" i="1"/>
  <c r="AP43" i="1"/>
  <c r="AO43" i="1"/>
  <c r="AL43" i="1"/>
  <c r="AK43" i="1"/>
  <c r="AJ43" i="1"/>
  <c r="AI43" i="1"/>
  <c r="AQ41" i="1"/>
  <c r="AP41" i="1"/>
  <c r="AO41" i="1"/>
  <c r="AL41" i="1"/>
  <c r="AK41" i="1"/>
  <c r="AJ41" i="1"/>
  <c r="AI41" i="1"/>
  <c r="AQ39" i="1"/>
  <c r="AP39" i="1"/>
  <c r="AO39" i="1"/>
  <c r="AL39" i="1"/>
  <c r="AK39" i="1"/>
  <c r="AJ39" i="1"/>
  <c r="AI39" i="1"/>
  <c r="AQ37" i="1"/>
  <c r="AP37" i="1"/>
  <c r="AO37" i="1"/>
  <c r="AL37" i="1"/>
  <c r="AK37" i="1"/>
  <c r="AJ37" i="1"/>
  <c r="AI37" i="1"/>
  <c r="AQ35" i="1"/>
  <c r="AP35" i="1"/>
  <c r="AO35" i="1"/>
  <c r="AL35" i="1"/>
  <c r="AK35" i="1"/>
  <c r="AJ35" i="1"/>
  <c r="AI35" i="1"/>
  <c r="AQ33" i="1"/>
  <c r="AP33" i="1"/>
  <c r="AO33" i="1"/>
  <c r="AL33" i="1"/>
  <c r="AK33" i="1"/>
  <c r="AJ33" i="1"/>
  <c r="AI33" i="1"/>
  <c r="AQ31" i="1"/>
  <c r="AP31" i="1"/>
  <c r="AO31" i="1"/>
  <c r="AL31" i="1"/>
  <c r="AK31" i="1"/>
  <c r="AJ31" i="1"/>
  <c r="AI31" i="1"/>
  <c r="AQ29" i="1"/>
  <c r="AP29" i="1"/>
  <c r="AO29" i="1"/>
  <c r="AL29" i="1"/>
  <c r="AK29" i="1"/>
  <c r="AJ29" i="1"/>
  <c r="AI29" i="1"/>
  <c r="AQ27" i="1"/>
  <c r="AP27" i="1"/>
  <c r="AO27" i="1"/>
  <c r="AL27" i="1"/>
  <c r="AK27" i="1"/>
  <c r="AJ27" i="1"/>
  <c r="AI27" i="1"/>
  <c r="AQ25" i="1"/>
  <c r="AP25" i="1"/>
  <c r="AO25" i="1"/>
  <c r="AL25" i="1"/>
  <c r="AK25" i="1"/>
  <c r="AJ25" i="1"/>
  <c r="AI25" i="1"/>
  <c r="AQ23" i="1"/>
  <c r="AP23" i="1"/>
  <c r="AO23" i="1"/>
  <c r="AL23" i="1"/>
  <c r="AK23" i="1"/>
  <c r="AJ23" i="1"/>
  <c r="AI23" i="1"/>
  <c r="AQ21" i="1"/>
  <c r="AP21" i="1"/>
  <c r="AO21" i="1"/>
  <c r="AL21" i="1"/>
  <c r="AK21" i="1"/>
  <c r="AJ21" i="1"/>
  <c r="AI21" i="1"/>
  <c r="AQ19" i="1"/>
  <c r="AP19" i="1"/>
  <c r="AO19" i="1"/>
  <c r="AL19" i="1"/>
  <c r="AK19" i="1"/>
  <c r="AJ19" i="1"/>
  <c r="AI19" i="1"/>
  <c r="AQ17" i="1"/>
  <c r="AP17" i="1"/>
  <c r="AO17" i="1"/>
  <c r="AL17" i="1"/>
  <c r="AK17" i="1"/>
  <c r="AJ17" i="1"/>
  <c r="AI17" i="1"/>
  <c r="AQ15" i="1"/>
  <c r="AP15" i="1"/>
  <c r="AO15" i="1"/>
  <c r="AL15" i="1"/>
  <c r="AK15" i="1"/>
  <c r="AJ15" i="1"/>
  <c r="AI15" i="1"/>
  <c r="AQ13" i="1"/>
  <c r="AP13" i="1"/>
  <c r="AO13" i="1"/>
  <c r="AL13" i="1"/>
  <c r="AK13" i="1"/>
  <c r="AJ13" i="1"/>
  <c r="AI13" i="1"/>
  <c r="AQ11" i="1"/>
  <c r="AP11" i="1"/>
  <c r="AO11" i="1"/>
  <c r="AL11" i="1"/>
  <c r="AK11" i="1"/>
  <c r="AJ11" i="1"/>
  <c r="AI11" i="1"/>
  <c r="AQ9" i="1"/>
  <c r="AP9" i="1"/>
  <c r="AO9" i="1"/>
  <c r="AL9" i="1"/>
  <c r="AK9" i="1"/>
  <c r="AJ9" i="1"/>
  <c r="AI9" i="1"/>
  <c r="AS7" i="1"/>
  <c r="AM7" i="1"/>
  <c r="AS6" i="1"/>
  <c r="AM6" i="1"/>
  <c r="AG6" i="1"/>
  <c r="AG7" i="1"/>
  <c r="AY6" i="1"/>
  <c r="AY7" i="1"/>
  <c r="AU9" i="1"/>
  <c r="AV9" i="1"/>
  <c r="AW9" i="1"/>
  <c r="AX9" i="1"/>
  <c r="AU11" i="1"/>
  <c r="AV11" i="1"/>
  <c r="AW11" i="1"/>
  <c r="AX11" i="1"/>
  <c r="AU13" i="1"/>
  <c r="AV13" i="1"/>
  <c r="AW13" i="1"/>
  <c r="AX13" i="1"/>
  <c r="AU15" i="1"/>
  <c r="AV15" i="1"/>
  <c r="AW15" i="1"/>
  <c r="AX15" i="1"/>
  <c r="AU17" i="1"/>
  <c r="AV17" i="1"/>
  <c r="AW17" i="1"/>
  <c r="AX17" i="1"/>
  <c r="AU19" i="1"/>
  <c r="AV19" i="1"/>
  <c r="AW19" i="1"/>
  <c r="AX19" i="1"/>
  <c r="AU21" i="1"/>
  <c r="AV21" i="1"/>
  <c r="AW21" i="1"/>
  <c r="AX21" i="1"/>
  <c r="AU23" i="1"/>
  <c r="AV23" i="1"/>
  <c r="AW23" i="1"/>
  <c r="AX23" i="1"/>
  <c r="AU25" i="1"/>
  <c r="AV25" i="1"/>
  <c r="AW25" i="1"/>
  <c r="AX25" i="1"/>
  <c r="AU27" i="1"/>
  <c r="AV27" i="1"/>
  <c r="AW27" i="1"/>
  <c r="AX27" i="1"/>
  <c r="AU29" i="1"/>
  <c r="AV29" i="1"/>
  <c r="AW29" i="1"/>
  <c r="AX29" i="1"/>
  <c r="AU31" i="1"/>
  <c r="AV31" i="1"/>
  <c r="AW31" i="1"/>
  <c r="AX31" i="1"/>
  <c r="AU33" i="1"/>
  <c r="AV33" i="1"/>
  <c r="AW33" i="1"/>
  <c r="AX33" i="1"/>
  <c r="AU35" i="1"/>
  <c r="AV35" i="1"/>
  <c r="AW35" i="1"/>
  <c r="AX35" i="1"/>
  <c r="AU37" i="1"/>
  <c r="AV37" i="1"/>
  <c r="AW37" i="1"/>
  <c r="AX37" i="1"/>
  <c r="AU39" i="1"/>
  <c r="AV39" i="1"/>
  <c r="AW39" i="1"/>
  <c r="AX39" i="1"/>
  <c r="AU41" i="1"/>
  <c r="AV41" i="1"/>
  <c r="AW41" i="1"/>
  <c r="AX41" i="1"/>
  <c r="AU43" i="1"/>
  <c r="AV43" i="1"/>
  <c r="AW43" i="1"/>
  <c r="AX43" i="1"/>
  <c r="AU45" i="1"/>
  <c r="AV45" i="1"/>
  <c r="AW45" i="1"/>
  <c r="AX45" i="1"/>
  <c r="AT42" i="6" l="1"/>
  <c r="AW42" i="6"/>
  <c r="AW38" i="6"/>
  <c r="AV44" i="6"/>
  <c r="AV42" i="6"/>
  <c r="AV40" i="6"/>
  <c r="AV38" i="6"/>
  <c r="AV36" i="6"/>
  <c r="AV34" i="6"/>
  <c r="AV32" i="6"/>
  <c r="AV30" i="6"/>
  <c r="AV28" i="6"/>
  <c r="AV26" i="6"/>
  <c r="AV24" i="6"/>
  <c r="AV22" i="6"/>
  <c r="AV20" i="6"/>
  <c r="AV18" i="6"/>
  <c r="AV16" i="6"/>
  <c r="AV14" i="6"/>
  <c r="AV12" i="6"/>
  <c r="AV8" i="6"/>
  <c r="AX5" i="6"/>
  <c r="AR5" i="6"/>
  <c r="AI8" i="6"/>
  <c r="AO8" i="6"/>
  <c r="AI10" i="6"/>
  <c r="AO10" i="6"/>
  <c r="AJ12" i="6"/>
  <c r="AP12" i="6"/>
  <c r="AK14" i="6"/>
  <c r="AH16" i="6"/>
  <c r="AN16" i="6"/>
  <c r="AI18" i="6"/>
  <c r="AO18" i="6"/>
  <c r="AJ20" i="6"/>
  <c r="AP20" i="6"/>
  <c r="AK22" i="6"/>
  <c r="AH24" i="6"/>
  <c r="AN24" i="6"/>
  <c r="AI26" i="6"/>
  <c r="AO26" i="6"/>
  <c r="AJ28" i="6"/>
  <c r="AP28" i="6"/>
  <c r="AK30" i="6"/>
  <c r="AH32" i="6"/>
  <c r="AN32" i="6"/>
  <c r="AI34" i="6"/>
  <c r="AO34" i="6"/>
  <c r="AJ36" i="6"/>
  <c r="AP36" i="6"/>
  <c r="AK38" i="6"/>
  <c r="AH40" i="6"/>
  <c r="AN40" i="6"/>
  <c r="AI42" i="6"/>
  <c r="AO42" i="6"/>
  <c r="AJ44" i="6"/>
  <c r="AP44" i="6"/>
  <c r="AT40" i="6"/>
  <c r="AW44" i="6"/>
  <c r="AW36" i="6"/>
  <c r="AU44" i="6"/>
  <c r="AU42" i="6"/>
  <c r="AU40" i="6"/>
  <c r="AU38" i="6"/>
  <c r="AU36" i="6"/>
  <c r="AU34" i="6"/>
  <c r="AU32" i="6"/>
  <c r="AU30" i="6"/>
  <c r="AU28" i="6"/>
  <c r="AU26" i="6"/>
  <c r="AU24" i="6"/>
  <c r="AU22" i="6"/>
  <c r="AU18" i="6"/>
  <c r="AU16" i="6"/>
  <c r="AU14" i="6"/>
  <c r="AU12" i="6"/>
  <c r="AU8" i="6"/>
  <c r="AF6" i="6"/>
  <c r="AL6" i="6"/>
  <c r="AJ8" i="6"/>
  <c r="AP8" i="6"/>
  <c r="AJ10" i="6"/>
  <c r="AP10" i="6"/>
  <c r="AK12" i="6"/>
  <c r="AH14" i="6"/>
  <c r="AN14" i="6"/>
  <c r="AI16" i="6"/>
  <c r="AO16" i="6"/>
  <c r="AJ18" i="6"/>
  <c r="AP18" i="6"/>
  <c r="AK20" i="6"/>
  <c r="AH22" i="6"/>
  <c r="AN22" i="6"/>
  <c r="AI24" i="6"/>
  <c r="AO24" i="6"/>
  <c r="AJ26" i="6"/>
  <c r="AP26" i="6"/>
  <c r="AK28" i="6"/>
  <c r="AH30" i="6"/>
  <c r="AN30" i="6"/>
  <c r="AI32" i="6"/>
  <c r="AO32" i="6"/>
  <c r="AJ34" i="6"/>
  <c r="AP34" i="6"/>
  <c r="AK36" i="6"/>
  <c r="AH38" i="6"/>
  <c r="AN38" i="6"/>
  <c r="AI40" i="6"/>
  <c r="AO40" i="6"/>
  <c r="AJ42" i="6"/>
  <c r="AP42" i="6"/>
  <c r="AK44" i="6"/>
  <c r="AT44" i="6"/>
  <c r="AT38" i="6"/>
  <c r="AT36" i="6"/>
  <c r="AT34" i="6"/>
  <c r="AT32" i="6"/>
  <c r="AT30" i="6"/>
  <c r="AT28" i="6"/>
  <c r="AT26" i="6"/>
  <c r="AT24" i="6"/>
  <c r="AT22" i="6"/>
  <c r="AT18" i="6"/>
  <c r="AT16" i="6"/>
  <c r="AT14" i="6"/>
  <c r="AT12" i="6"/>
  <c r="AT8" i="6"/>
  <c r="AF5" i="6"/>
  <c r="AR6" i="6"/>
  <c r="AK8" i="6"/>
  <c r="AQ8" i="6"/>
  <c r="AK10" i="6"/>
  <c r="AH12" i="6"/>
  <c r="AN12" i="6"/>
  <c r="AI14" i="6"/>
  <c r="AO14" i="6"/>
  <c r="AJ16" i="6"/>
  <c r="AP16" i="6"/>
  <c r="AK18" i="6"/>
  <c r="AI22" i="6"/>
  <c r="AO22" i="6"/>
  <c r="AJ24" i="6"/>
  <c r="AP24" i="6"/>
  <c r="AK26" i="6"/>
  <c r="AH28" i="6"/>
  <c r="AN28" i="6"/>
  <c r="AI30" i="6"/>
  <c r="AO30" i="6"/>
  <c r="AJ32" i="6"/>
  <c r="AP32" i="6"/>
  <c r="AK34" i="6"/>
  <c r="AH36" i="6"/>
  <c r="AN36" i="6"/>
  <c r="AI38" i="6"/>
  <c r="AO38" i="6"/>
  <c r="AJ40" i="6"/>
  <c r="AP40" i="6"/>
  <c r="AK42" i="6"/>
  <c r="AH44" i="6"/>
  <c r="AN44" i="6"/>
  <c r="AW40" i="6"/>
  <c r="AW34" i="6"/>
  <c r="AW32" i="6"/>
  <c r="AW30" i="6"/>
  <c r="AW28" i="6"/>
  <c r="AW26" i="6"/>
  <c r="AW24" i="6"/>
  <c r="AW22" i="6"/>
  <c r="AW20" i="6"/>
  <c r="AW18" i="6"/>
  <c r="AW16" i="6"/>
  <c r="AW14" i="6"/>
  <c r="AW12" i="6"/>
  <c r="AW8" i="6"/>
  <c r="AX6" i="6"/>
  <c r="AL5" i="6"/>
  <c r="AH8" i="6"/>
  <c r="AN8" i="6"/>
  <c r="AH10" i="6"/>
  <c r="AN10" i="6"/>
  <c r="AI12" i="6"/>
  <c r="AO12" i="6"/>
  <c r="AJ14" i="6"/>
  <c r="AP14" i="6"/>
  <c r="AK16" i="6"/>
  <c r="AH18" i="6"/>
  <c r="AN18" i="6"/>
  <c r="AI20" i="6"/>
  <c r="AJ22" i="6"/>
  <c r="AP22" i="6"/>
  <c r="AK24" i="6"/>
  <c r="AH26" i="6"/>
  <c r="AN26" i="6"/>
  <c r="AI28" i="6"/>
  <c r="AO28" i="6"/>
  <c r="AJ30" i="6"/>
  <c r="AP30" i="6"/>
  <c r="AK32" i="6"/>
  <c r="AH34" i="6"/>
  <c r="AN34" i="6"/>
  <c r="AI36" i="6"/>
  <c r="AO36" i="6"/>
  <c r="AJ38" i="6"/>
  <c r="AP38" i="6"/>
  <c r="AK40" i="6"/>
  <c r="AH42" i="6"/>
  <c r="AN42" i="6"/>
  <c r="AI44" i="6"/>
  <c r="AO44" i="6"/>
  <c r="AU20" i="6"/>
  <c r="AT20" i="6"/>
  <c r="AO20" i="6"/>
  <c r="AN20" i="6"/>
  <c r="AH20" i="6"/>
  <c r="AW10" i="6"/>
  <c r="AV10" i="6"/>
  <c r="AU10" i="6"/>
  <c r="AT10" i="6"/>
  <c r="D2" i="6"/>
  <c r="J2" i="6"/>
  <c r="P2" i="6"/>
  <c r="V2" i="6"/>
  <c r="AB2" i="6"/>
  <c r="AH2" i="6"/>
  <c r="AN2" i="6"/>
  <c r="AT2" i="6"/>
  <c r="AZ2" i="6"/>
  <c r="D3" i="6"/>
  <c r="J3" i="6"/>
  <c r="P3" i="6"/>
  <c r="V3" i="6"/>
  <c r="AB3" i="6"/>
  <c r="AH3" i="6"/>
  <c r="AN3" i="6"/>
  <c r="AT3" i="6"/>
  <c r="AE1" i="6"/>
  <c r="U1" i="6"/>
  <c r="E1" i="6"/>
  <c r="AT4" i="1"/>
  <c r="AN4" i="1"/>
  <c r="AH4" i="1"/>
  <c r="AG62" i="1" l="1"/>
  <c r="AG58" i="1"/>
  <c r="AG54" i="1"/>
  <c r="AG50" i="1"/>
  <c r="AG100" i="1"/>
  <c r="AG84" i="1"/>
  <c r="AG68" i="1"/>
  <c r="AG98" i="1"/>
  <c r="AG46" i="1"/>
  <c r="AG104" i="1"/>
  <c r="AG96" i="1"/>
  <c r="AG92" i="1"/>
  <c r="AG88" i="1"/>
  <c r="AG80" i="1"/>
  <c r="AG76" i="1"/>
  <c r="AG72" i="1"/>
  <c r="AG64" i="1"/>
  <c r="AG60" i="1"/>
  <c r="AG56" i="1"/>
  <c r="AG52" i="1"/>
  <c r="AG48" i="1"/>
  <c r="AG82" i="1"/>
  <c r="AG66" i="1"/>
  <c r="AG90" i="1"/>
  <c r="AG106" i="1"/>
  <c r="AG74" i="1"/>
  <c r="AG102" i="1"/>
  <c r="AG94" i="1"/>
  <c r="AG86" i="1"/>
  <c r="AG78" i="1"/>
  <c r="AG70" i="1"/>
  <c r="AM38" i="1"/>
  <c r="AM104" i="1"/>
  <c r="AM46" i="1"/>
  <c r="AM60" i="1"/>
  <c r="AM56" i="1"/>
  <c r="AM52" i="1"/>
  <c r="AM48" i="1"/>
  <c r="AM100" i="1"/>
  <c r="AM82" i="1"/>
  <c r="AM96" i="1"/>
  <c r="AM88" i="1"/>
  <c r="AM80" i="1"/>
  <c r="AM72" i="1"/>
  <c r="AM64" i="1"/>
  <c r="AM62" i="1"/>
  <c r="AM58" i="1"/>
  <c r="AM54" i="1"/>
  <c r="AM50" i="1"/>
  <c r="AM98" i="1"/>
  <c r="AM84" i="1"/>
  <c r="AM68" i="1"/>
  <c r="AM106" i="1"/>
  <c r="AM92" i="1"/>
  <c r="AM74" i="1"/>
  <c r="AM102" i="1"/>
  <c r="AM94" i="1"/>
  <c r="AM86" i="1"/>
  <c r="AM78" i="1"/>
  <c r="AM70" i="1"/>
  <c r="AM66" i="1"/>
  <c r="AM90" i="1"/>
  <c r="AM76" i="1"/>
  <c r="AS8" i="1"/>
  <c r="AS100" i="1"/>
  <c r="AS84" i="1"/>
  <c r="AS68" i="1"/>
  <c r="AS62" i="1"/>
  <c r="AS58" i="1"/>
  <c r="AS54" i="1"/>
  <c r="AS50" i="1"/>
  <c r="AS104" i="1"/>
  <c r="AS96" i="1"/>
  <c r="AS92" i="1"/>
  <c r="AS88" i="1"/>
  <c r="AS80" i="1"/>
  <c r="AS76" i="1"/>
  <c r="AS72" i="1"/>
  <c r="AS64" i="1"/>
  <c r="AS98" i="1"/>
  <c r="AS46" i="1"/>
  <c r="AS60" i="1"/>
  <c r="AS56" i="1"/>
  <c r="AS52" i="1"/>
  <c r="AS48" i="1"/>
  <c r="AS82" i="1"/>
  <c r="AS66" i="1"/>
  <c r="AS90" i="1"/>
  <c r="AS106" i="1"/>
  <c r="AS74" i="1"/>
  <c r="AS102" i="1"/>
  <c r="AS94" i="1"/>
  <c r="AS86" i="1"/>
  <c r="AS78" i="1"/>
  <c r="AS70" i="1"/>
  <c r="AQ10" i="6"/>
  <c r="AM34" i="1"/>
  <c r="AM32" i="1"/>
  <c r="AM22" i="1"/>
  <c r="AM14" i="1"/>
  <c r="AG8" i="1"/>
  <c r="AG40" i="1"/>
  <c r="AG32" i="1"/>
  <c r="AG24" i="1"/>
  <c r="AG22" i="1"/>
  <c r="AG44" i="1"/>
  <c r="AG20" i="1"/>
  <c r="AG12" i="1"/>
  <c r="AG38" i="1"/>
  <c r="AG42" i="1"/>
  <c r="AG10" i="1"/>
  <c r="AG30" i="1"/>
  <c r="AG18" i="1"/>
  <c r="AG36" i="1"/>
  <c r="AG28" i="1"/>
  <c r="AG16" i="1"/>
  <c r="AG26" i="1"/>
  <c r="AG14" i="1"/>
  <c r="AG34" i="1"/>
  <c r="AM42" i="1"/>
  <c r="AM36" i="1"/>
  <c r="AM30" i="1"/>
  <c r="AM28" i="1"/>
  <c r="AM24" i="1"/>
  <c r="AM26" i="1"/>
  <c r="AM12" i="1"/>
  <c r="AM3" i="6"/>
  <c r="AM18" i="1"/>
  <c r="AM10" i="1"/>
  <c r="AM40" i="1"/>
  <c r="AM44" i="1"/>
  <c r="AM20" i="1"/>
  <c r="AM16" i="1"/>
  <c r="AM8" i="1"/>
  <c r="AS10" i="1"/>
  <c r="AS3" i="6"/>
  <c r="AG3" i="6"/>
  <c r="B44" i="1"/>
  <c r="B44" i="8" s="1"/>
  <c r="B43" i="15" s="1"/>
  <c r="B42" i="1"/>
  <c r="B42" i="8" s="1"/>
  <c r="B41" i="15" s="1"/>
  <c r="B40" i="1"/>
  <c r="B40" i="8" s="1"/>
  <c r="B39" i="15" s="1"/>
  <c r="B38" i="1"/>
  <c r="B38" i="8" s="1"/>
  <c r="B37" i="15" s="1"/>
  <c r="B36" i="1"/>
  <c r="B36" i="8" s="1"/>
  <c r="B35" i="15" s="1"/>
  <c r="B34" i="1"/>
  <c r="B34" i="8" s="1"/>
  <c r="B33" i="15" s="1"/>
  <c r="B32" i="1"/>
  <c r="B32" i="8" s="1"/>
  <c r="B31" i="15" s="1"/>
  <c r="B30" i="1"/>
  <c r="B30" i="8" s="1"/>
  <c r="B29" i="15" s="1"/>
  <c r="B28" i="1"/>
  <c r="B28" i="8" s="1"/>
  <c r="B27" i="15" s="1"/>
  <c r="B26" i="1"/>
  <c r="B26" i="8" s="1"/>
  <c r="B25" i="15" s="1"/>
  <c r="B24" i="1"/>
  <c r="B24" i="8" s="1"/>
  <c r="B23" i="15" s="1"/>
  <c r="B22" i="1"/>
  <c r="B22" i="8" s="1"/>
  <c r="B21" i="15" s="1"/>
  <c r="B20" i="1"/>
  <c r="B20" i="8" s="1"/>
  <c r="B19" i="15" s="1"/>
  <c r="B18" i="1"/>
  <c r="B18" i="8" s="1"/>
  <c r="B17" i="15" s="1"/>
  <c r="B16" i="1"/>
  <c r="B16" i="8" s="1"/>
  <c r="B15" i="15" s="1"/>
  <c r="B14" i="1"/>
  <c r="B14" i="8" s="1"/>
  <c r="B13" i="15" s="1"/>
  <c r="B12" i="1"/>
  <c r="B12" i="8" s="1"/>
  <c r="B11" i="15" s="1"/>
  <c r="B10" i="1"/>
  <c r="B10" i="8" s="1"/>
  <c r="B9" i="15" s="1"/>
  <c r="B8" i="1"/>
  <c r="B8" i="8" s="1"/>
  <c r="B7" i="15" s="1"/>
  <c r="AL37" i="6" l="1"/>
  <c r="AN38" i="1"/>
  <c r="C36" i="8"/>
  <c r="C14" i="8"/>
  <c r="C22" i="8"/>
  <c r="C30" i="8"/>
  <c r="C38" i="8"/>
  <c r="C10" i="8"/>
  <c r="C18" i="8"/>
  <c r="C26" i="8"/>
  <c r="C34" i="8"/>
  <c r="C42" i="8"/>
  <c r="AT8" i="1"/>
  <c r="Q8" i="8" s="1"/>
  <c r="C20" i="8"/>
  <c r="C44" i="8"/>
  <c r="AS12" i="1"/>
  <c r="AR11" i="6" s="1"/>
  <c r="C12" i="8"/>
  <c r="C28" i="8"/>
  <c r="C16" i="8"/>
  <c r="C24" i="8"/>
  <c r="C32" i="8"/>
  <c r="C40" i="8"/>
  <c r="B29" i="6"/>
  <c r="AT56" i="1"/>
  <c r="AR55" i="6"/>
  <c r="AT46" i="1"/>
  <c r="AR45" i="6"/>
  <c r="AT50" i="1"/>
  <c r="AR49" i="6"/>
  <c r="AN70" i="1"/>
  <c r="AL69" i="6"/>
  <c r="AN62" i="1"/>
  <c r="AL61" i="6"/>
  <c r="AH78" i="1"/>
  <c r="AF77" i="6"/>
  <c r="AH76" i="1"/>
  <c r="AF75" i="6"/>
  <c r="AH50" i="1"/>
  <c r="AF49" i="6"/>
  <c r="B7" i="6"/>
  <c r="C8" i="8"/>
  <c r="B15" i="6"/>
  <c r="B23" i="6"/>
  <c r="B31" i="6"/>
  <c r="B39" i="6"/>
  <c r="AR7" i="6"/>
  <c r="AT86" i="1"/>
  <c r="AR85" i="6"/>
  <c r="AT106" i="1"/>
  <c r="AR105" i="6"/>
  <c r="AT82" i="1"/>
  <c r="AR81" i="6"/>
  <c r="AT60" i="1"/>
  <c r="AR59" i="6"/>
  <c r="AT72" i="1"/>
  <c r="AR71" i="6"/>
  <c r="AT92" i="1"/>
  <c r="AR91" i="6"/>
  <c r="AT54" i="1"/>
  <c r="AR53" i="6"/>
  <c r="AT68" i="1"/>
  <c r="AR67" i="6"/>
  <c r="AN76" i="1"/>
  <c r="AL75" i="6"/>
  <c r="AN78" i="1"/>
  <c r="AL77" i="6"/>
  <c r="AN74" i="1"/>
  <c r="AL73" i="6"/>
  <c r="AN68" i="1"/>
  <c r="AL67" i="6"/>
  <c r="AN50" i="1"/>
  <c r="AL49" i="6"/>
  <c r="AN88" i="1"/>
  <c r="AL87" i="6"/>
  <c r="AN100" i="1"/>
  <c r="AL99" i="6"/>
  <c r="AN48" i="1"/>
  <c r="AL47" i="6"/>
  <c r="AH86" i="1"/>
  <c r="AF85" i="6"/>
  <c r="AH106" i="1"/>
  <c r="AF105" i="6"/>
  <c r="AH82" i="1"/>
  <c r="AF81" i="6"/>
  <c r="AH60" i="1"/>
  <c r="AF59" i="6"/>
  <c r="AH80" i="1"/>
  <c r="AF79" i="6"/>
  <c r="AH104" i="1"/>
  <c r="AF103" i="6"/>
  <c r="AH98" i="1"/>
  <c r="AF97" i="6"/>
  <c r="AH54" i="1"/>
  <c r="AF53" i="6"/>
  <c r="B21" i="6"/>
  <c r="B37" i="6"/>
  <c r="AT78" i="1"/>
  <c r="AR77" i="6"/>
  <c r="AT88" i="1"/>
  <c r="AR87" i="6"/>
  <c r="AN60" i="1"/>
  <c r="AL59" i="6"/>
  <c r="AH74" i="1"/>
  <c r="AF73" i="6"/>
  <c r="AH56" i="1"/>
  <c r="AF55" i="6"/>
  <c r="AH96" i="1"/>
  <c r="AF95" i="6"/>
  <c r="AH100" i="1"/>
  <c r="AF99" i="6"/>
  <c r="B9" i="6"/>
  <c r="B17" i="6"/>
  <c r="B25" i="6"/>
  <c r="B33" i="6"/>
  <c r="B41" i="6"/>
  <c r="AT94" i="1"/>
  <c r="AR93" i="6"/>
  <c r="AT48" i="1"/>
  <c r="AR47" i="6"/>
  <c r="AT98" i="1"/>
  <c r="AR97" i="6"/>
  <c r="AT76" i="1"/>
  <c r="AR75" i="6"/>
  <c r="AT96" i="1"/>
  <c r="AR95" i="6"/>
  <c r="AT58" i="1"/>
  <c r="AR57" i="6"/>
  <c r="AT84" i="1"/>
  <c r="AR83" i="6"/>
  <c r="AN90" i="1"/>
  <c r="AL89" i="6"/>
  <c r="AN86" i="1"/>
  <c r="AL85" i="6"/>
  <c r="AN92" i="1"/>
  <c r="AL91" i="6"/>
  <c r="AN84" i="1"/>
  <c r="AL83" i="6"/>
  <c r="AN54" i="1"/>
  <c r="AL53" i="6"/>
  <c r="AN64" i="1"/>
  <c r="AL63" i="6"/>
  <c r="AN96" i="1"/>
  <c r="AL95" i="6"/>
  <c r="AN52" i="1"/>
  <c r="AL51" i="6"/>
  <c r="AN46" i="1"/>
  <c r="AL45" i="6"/>
  <c r="AH94" i="1"/>
  <c r="AF93" i="6"/>
  <c r="AH48" i="1"/>
  <c r="AF47" i="6"/>
  <c r="AH64" i="1"/>
  <c r="AF63" i="6"/>
  <c r="AH88" i="1"/>
  <c r="AF87" i="6"/>
  <c r="AH46" i="1"/>
  <c r="AF45" i="6"/>
  <c r="AH68" i="1"/>
  <c r="AF67" i="6"/>
  <c r="AH58" i="1"/>
  <c r="AF57" i="6"/>
  <c r="B13" i="6"/>
  <c r="AT74" i="1"/>
  <c r="AR73" i="6"/>
  <c r="AT66" i="1"/>
  <c r="AR65" i="6"/>
  <c r="AT64" i="1"/>
  <c r="AR63" i="6"/>
  <c r="AN102" i="1"/>
  <c r="AL101" i="6"/>
  <c r="AN80" i="1"/>
  <c r="AL79" i="6"/>
  <c r="AN82" i="1"/>
  <c r="AL81" i="6"/>
  <c r="AH66" i="1"/>
  <c r="AF65" i="6"/>
  <c r="B11" i="6"/>
  <c r="B19" i="6"/>
  <c r="B27" i="6"/>
  <c r="B35" i="6"/>
  <c r="B43" i="6"/>
  <c r="AT70" i="1"/>
  <c r="AR69" i="6"/>
  <c r="AT102" i="1"/>
  <c r="AR101" i="6"/>
  <c r="AT90" i="1"/>
  <c r="AR89" i="6"/>
  <c r="AT52" i="1"/>
  <c r="AR51" i="6"/>
  <c r="AT80" i="1"/>
  <c r="AR79" i="6"/>
  <c r="AT104" i="1"/>
  <c r="AR103" i="6"/>
  <c r="AT62" i="1"/>
  <c r="AR61" i="6"/>
  <c r="AT100" i="1"/>
  <c r="AR99" i="6"/>
  <c r="AN66" i="1"/>
  <c r="AL65" i="6"/>
  <c r="AN94" i="1"/>
  <c r="AL93" i="6"/>
  <c r="AN106" i="1"/>
  <c r="AL105" i="6"/>
  <c r="AN98" i="1"/>
  <c r="AL97" i="6"/>
  <c r="AN58" i="1"/>
  <c r="AL57" i="6"/>
  <c r="AN72" i="1"/>
  <c r="AL71" i="6"/>
  <c r="AN56" i="1"/>
  <c r="AL55" i="6"/>
  <c r="AN104" i="1"/>
  <c r="AL103" i="6"/>
  <c r="AH70" i="1"/>
  <c r="AF69" i="6"/>
  <c r="AH102" i="1"/>
  <c r="AF101" i="6"/>
  <c r="AH90" i="1"/>
  <c r="AF89" i="6"/>
  <c r="AH52" i="1"/>
  <c r="AF51" i="6"/>
  <c r="AH72" i="1"/>
  <c r="AF71" i="6"/>
  <c r="AH92" i="1"/>
  <c r="AF91" i="6"/>
  <c r="AH84" i="1"/>
  <c r="AF83" i="6"/>
  <c r="AH62" i="1"/>
  <c r="AF61" i="6"/>
  <c r="AT10" i="1"/>
  <c r="AR9" i="6"/>
  <c r="AQ12" i="6"/>
  <c r="AN40" i="1"/>
  <c r="AL39" i="6"/>
  <c r="AN10" i="1"/>
  <c r="AL9" i="6"/>
  <c r="AN24" i="1"/>
  <c r="AL23" i="6"/>
  <c r="AN34" i="1"/>
  <c r="AL33" i="6"/>
  <c r="AN12" i="1"/>
  <c r="AL11" i="6"/>
  <c r="AN32" i="1"/>
  <c r="AL31" i="6"/>
  <c r="AN16" i="1"/>
  <c r="AL15" i="6"/>
  <c r="AN44" i="1"/>
  <c r="AL43" i="6"/>
  <c r="AN26" i="1"/>
  <c r="AL25" i="6"/>
  <c r="AN30" i="1"/>
  <c r="AL29" i="6"/>
  <c r="AN36" i="1"/>
  <c r="AL35" i="6"/>
  <c r="AN42" i="1"/>
  <c r="AL41" i="6"/>
  <c r="AN22" i="1"/>
  <c r="AL21" i="6"/>
  <c r="AN8" i="1"/>
  <c r="O8" i="8" s="1"/>
  <c r="AL7" i="6"/>
  <c r="AN20" i="1"/>
  <c r="AL19" i="6"/>
  <c r="AN18" i="1"/>
  <c r="AL17" i="6"/>
  <c r="AN28" i="1"/>
  <c r="AL27" i="6"/>
  <c r="AN14" i="1"/>
  <c r="AL13" i="6"/>
  <c r="AH16" i="1"/>
  <c r="AF15" i="6"/>
  <c r="AH28" i="1"/>
  <c r="AF27" i="6"/>
  <c r="AH10" i="1"/>
  <c r="AF9" i="6"/>
  <c r="AH12" i="1"/>
  <c r="AF11" i="6"/>
  <c r="AH32" i="1"/>
  <c r="AF31" i="6"/>
  <c r="AH14" i="1"/>
  <c r="AF13" i="6"/>
  <c r="AH26" i="1"/>
  <c r="AF25" i="6"/>
  <c r="AH30" i="1"/>
  <c r="AF29" i="6"/>
  <c r="AH44" i="1"/>
  <c r="AF43" i="6"/>
  <c r="AH24" i="1"/>
  <c r="AF23" i="6"/>
  <c r="AF7" i="6"/>
  <c r="AH8" i="1"/>
  <c r="M8" i="8" s="1"/>
  <c r="AH38" i="1"/>
  <c r="AF37" i="6"/>
  <c r="AH34" i="1"/>
  <c r="AF33" i="6"/>
  <c r="AH36" i="1"/>
  <c r="AF35" i="6"/>
  <c r="AH18" i="1"/>
  <c r="AF17" i="6"/>
  <c r="AH42" i="1"/>
  <c r="AF41" i="6"/>
  <c r="AH20" i="1"/>
  <c r="AF19" i="6"/>
  <c r="AH22" i="1"/>
  <c r="AF21" i="6"/>
  <c r="AH40" i="1"/>
  <c r="AF39" i="6"/>
  <c r="B1" i="1"/>
  <c r="O106" i="8" l="1"/>
  <c r="O105" i="15" s="1"/>
  <c r="O107" i="8"/>
  <c r="Q101" i="8"/>
  <c r="Q100" i="8"/>
  <c r="O82" i="8"/>
  <c r="O83" i="8"/>
  <c r="O84" i="8"/>
  <c r="O85" i="8"/>
  <c r="O60" i="8"/>
  <c r="O61" i="8"/>
  <c r="M41" i="8"/>
  <c r="M40" i="8"/>
  <c r="M18" i="8"/>
  <c r="M19" i="8"/>
  <c r="M26" i="8"/>
  <c r="M27" i="8"/>
  <c r="M10" i="8"/>
  <c r="M9" i="15" s="1"/>
  <c r="M11" i="8"/>
  <c r="M10" i="15" s="1"/>
  <c r="O28" i="8"/>
  <c r="O29" i="8"/>
  <c r="O23" i="8"/>
  <c r="O22" i="8"/>
  <c r="O21" i="15" s="1"/>
  <c r="O26" i="8"/>
  <c r="O27" i="8"/>
  <c r="O12" i="8"/>
  <c r="O11" i="15" s="1"/>
  <c r="O13" i="8"/>
  <c r="O12" i="15" s="1"/>
  <c r="O40" i="8"/>
  <c r="O41" i="8"/>
  <c r="O56" i="8"/>
  <c r="O57" i="8"/>
  <c r="Q80" i="8"/>
  <c r="Q81" i="8"/>
  <c r="Q102" i="8"/>
  <c r="Q103" i="8"/>
  <c r="Q64" i="8"/>
  <c r="Q65" i="8"/>
  <c r="M65" i="8"/>
  <c r="M64" i="8"/>
  <c r="Q96" i="8"/>
  <c r="Q97" i="8"/>
  <c r="M57" i="8"/>
  <c r="M56" i="8"/>
  <c r="M54" i="8"/>
  <c r="M55" i="8"/>
  <c r="M106" i="8"/>
  <c r="M107" i="8"/>
  <c r="Q93" i="8"/>
  <c r="Q92" i="8"/>
  <c r="Q61" i="8"/>
  <c r="Q60" i="8"/>
  <c r="Q62" i="8"/>
  <c r="Q63" i="8"/>
  <c r="M58" i="8"/>
  <c r="M59" i="8"/>
  <c r="Q69" i="8"/>
  <c r="Q68" i="8"/>
  <c r="M36" i="8"/>
  <c r="M37" i="8"/>
  <c r="M49" i="8"/>
  <c r="M48" i="8"/>
  <c r="M47" i="15" s="1"/>
  <c r="Q94" i="8"/>
  <c r="Q95" i="8"/>
  <c r="Q72" i="8"/>
  <c r="Q73" i="8"/>
  <c r="M84" i="8"/>
  <c r="M85" i="8"/>
  <c r="Q85" i="8"/>
  <c r="Q84" i="8"/>
  <c r="Q50" i="8"/>
  <c r="Q49" i="15" s="1"/>
  <c r="Q51" i="8"/>
  <c r="M28" i="8"/>
  <c r="M29" i="8"/>
  <c r="M92" i="8"/>
  <c r="M93" i="8"/>
  <c r="M86" i="8"/>
  <c r="M87" i="8"/>
  <c r="M90" i="8"/>
  <c r="M91" i="8"/>
  <c r="O58" i="8"/>
  <c r="O59" i="8"/>
  <c r="O64" i="8"/>
  <c r="O65" i="8"/>
  <c r="O92" i="8"/>
  <c r="O93" i="8"/>
  <c r="Q58" i="8"/>
  <c r="Q59" i="8"/>
  <c r="M98" i="8"/>
  <c r="M99" i="8"/>
  <c r="M105" i="8"/>
  <c r="M104" i="8"/>
  <c r="O74" i="8"/>
  <c r="O75" i="8"/>
  <c r="Q54" i="8"/>
  <c r="Q55" i="8"/>
  <c r="Q86" i="8"/>
  <c r="Q85" i="15" s="1"/>
  <c r="Q87" i="8"/>
  <c r="M70" i="8"/>
  <c r="M71" i="8"/>
  <c r="O52" i="8"/>
  <c r="O53" i="8"/>
  <c r="M22" i="8"/>
  <c r="M23" i="8"/>
  <c r="O18" i="8"/>
  <c r="O19" i="8"/>
  <c r="O34" i="8"/>
  <c r="O33" i="15" s="1"/>
  <c r="O35" i="8"/>
  <c r="M94" i="8"/>
  <c r="M95" i="8"/>
  <c r="Q48" i="8"/>
  <c r="Q49" i="8"/>
  <c r="O88" i="8"/>
  <c r="O89" i="8"/>
  <c r="O104" i="8"/>
  <c r="O105" i="8"/>
  <c r="O95" i="8"/>
  <c r="O94" i="8"/>
  <c r="M34" i="8"/>
  <c r="M35" i="8"/>
  <c r="M33" i="8"/>
  <c r="M32" i="8"/>
  <c r="O20" i="8"/>
  <c r="O21" i="8"/>
  <c r="O16" i="8"/>
  <c r="O17" i="8"/>
  <c r="Q10" i="8"/>
  <c r="O9" i="14" s="1"/>
  <c r="Q11" i="8"/>
  <c r="Q10" i="15" s="1"/>
  <c r="M73" i="8"/>
  <c r="M72" i="8"/>
  <c r="M71" i="15" s="1"/>
  <c r="Q90" i="8"/>
  <c r="Q89" i="15" s="1"/>
  <c r="Q91" i="8"/>
  <c r="O103" i="8"/>
  <c r="O102" i="8"/>
  <c r="Q66" i="8"/>
  <c r="Q67" i="8"/>
  <c r="M68" i="8"/>
  <c r="M69" i="8"/>
  <c r="O47" i="8"/>
  <c r="O46" i="8"/>
  <c r="Q98" i="8"/>
  <c r="Q99" i="8"/>
  <c r="M74" i="8"/>
  <c r="M75" i="8"/>
  <c r="Q78" i="8"/>
  <c r="Q79" i="8"/>
  <c r="M82" i="8"/>
  <c r="M83" i="8"/>
  <c r="M50" i="8"/>
  <c r="M51" i="8"/>
  <c r="O63" i="8"/>
  <c r="O62" i="8"/>
  <c r="Q46" i="8"/>
  <c r="Q45" i="15" s="1"/>
  <c r="Q47" i="8"/>
  <c r="O72" i="8"/>
  <c r="O73" i="8"/>
  <c r="P72" i="8" s="1"/>
  <c r="O96" i="8"/>
  <c r="O97" i="8"/>
  <c r="Q106" i="8"/>
  <c r="Q105" i="15" s="1"/>
  <c r="Q107" i="8"/>
  <c r="M25" i="8"/>
  <c r="M24" i="8"/>
  <c r="O42" i="8"/>
  <c r="O43" i="8"/>
  <c r="M66" i="8"/>
  <c r="M67" i="8"/>
  <c r="M20" i="8"/>
  <c r="M21" i="8"/>
  <c r="M44" i="8"/>
  <c r="M45" i="8"/>
  <c r="M17" i="8"/>
  <c r="M16" i="8"/>
  <c r="O36" i="8"/>
  <c r="O37" i="8"/>
  <c r="O24" i="8"/>
  <c r="O25" i="8"/>
  <c r="P24" i="8" s="1"/>
  <c r="O98" i="8"/>
  <c r="O99" i="8"/>
  <c r="O66" i="8"/>
  <c r="O67" i="8"/>
  <c r="O55" i="8"/>
  <c r="O54" i="8"/>
  <c r="O87" i="8"/>
  <c r="O86" i="8"/>
  <c r="M81" i="8"/>
  <c r="M80" i="8"/>
  <c r="O50" i="8"/>
  <c r="O51" i="8"/>
  <c r="O79" i="8"/>
  <c r="O78" i="8"/>
  <c r="Q82" i="8"/>
  <c r="Q81" i="15" s="1"/>
  <c r="Q83" i="8"/>
  <c r="O80" i="8"/>
  <c r="O81" i="8"/>
  <c r="O48" i="8"/>
  <c r="O49" i="8"/>
  <c r="M14" i="8"/>
  <c r="M15" i="8"/>
  <c r="O44" i="8"/>
  <c r="O45" i="8"/>
  <c r="Q70" i="8"/>
  <c r="Q71" i="8"/>
  <c r="Q77" i="8"/>
  <c r="Q76" i="8"/>
  <c r="Q75" i="15" s="1"/>
  <c r="M42" i="8"/>
  <c r="M43" i="8"/>
  <c r="M38" i="8"/>
  <c r="M39" i="8"/>
  <c r="N38" i="8" s="1"/>
  <c r="M30" i="8"/>
  <c r="M31" i="8"/>
  <c r="M12" i="8"/>
  <c r="M11" i="15" s="1"/>
  <c r="M13" i="8"/>
  <c r="M12" i="15" s="1"/>
  <c r="O15" i="8"/>
  <c r="O14" i="8"/>
  <c r="O13" i="15" s="1"/>
  <c r="O31" i="8"/>
  <c r="O30" i="8"/>
  <c r="O32" i="8"/>
  <c r="O33" i="8"/>
  <c r="O10" i="8"/>
  <c r="O11" i="8"/>
  <c r="M62" i="8"/>
  <c r="M63" i="8"/>
  <c r="M52" i="8"/>
  <c r="M53" i="8"/>
  <c r="Q104" i="8"/>
  <c r="Q105" i="8"/>
  <c r="Q74" i="8"/>
  <c r="Q75" i="8"/>
  <c r="M46" i="8"/>
  <c r="M47" i="8"/>
  <c r="M89" i="8"/>
  <c r="M88" i="8"/>
  <c r="M97" i="8"/>
  <c r="M96" i="8"/>
  <c r="Q88" i="8"/>
  <c r="Q89" i="8"/>
  <c r="O100" i="8"/>
  <c r="O101" i="8"/>
  <c r="M78" i="8"/>
  <c r="M79" i="8"/>
  <c r="Q56" i="8"/>
  <c r="Q57" i="8"/>
  <c r="O39" i="8"/>
  <c r="O38" i="8"/>
  <c r="M100" i="8"/>
  <c r="M101" i="8"/>
  <c r="M76" i="8"/>
  <c r="M77" i="8"/>
  <c r="M102" i="8"/>
  <c r="M103" i="8"/>
  <c r="Q53" i="8"/>
  <c r="Q52" i="8"/>
  <c r="Q51" i="15" s="1"/>
  <c r="O90" i="8"/>
  <c r="O91" i="8"/>
  <c r="M60" i="8"/>
  <c r="M61" i="8"/>
  <c r="O68" i="8"/>
  <c r="O69" i="8"/>
  <c r="O76" i="8"/>
  <c r="O77" i="8"/>
  <c r="O71" i="8"/>
  <c r="O70" i="8"/>
  <c r="O14" i="15"/>
  <c r="O9" i="15"/>
  <c r="O10" i="15"/>
  <c r="A23" i="14"/>
  <c r="C23" i="15"/>
  <c r="A41" i="14"/>
  <c r="C41" i="15"/>
  <c r="A9" i="14"/>
  <c r="C9" i="15"/>
  <c r="A13" i="14"/>
  <c r="C13" i="15"/>
  <c r="K7" i="14"/>
  <c r="M7" i="15"/>
  <c r="A15" i="14"/>
  <c r="C15" i="15"/>
  <c r="A43" i="14"/>
  <c r="C43" i="15"/>
  <c r="A33" i="14"/>
  <c r="C33" i="15"/>
  <c r="A37" i="14"/>
  <c r="C37" i="15"/>
  <c r="A35" i="14"/>
  <c r="C35" i="15"/>
  <c r="M7" i="14"/>
  <c r="O7" i="15"/>
  <c r="A39" i="14"/>
  <c r="C39" i="15"/>
  <c r="A27" i="14"/>
  <c r="C27" i="15"/>
  <c r="A19" i="14"/>
  <c r="C19" i="15"/>
  <c r="A25" i="14"/>
  <c r="C25" i="15"/>
  <c r="A29" i="14"/>
  <c r="C29" i="15"/>
  <c r="M13" i="15"/>
  <c r="M14" i="15"/>
  <c r="A7" i="14"/>
  <c r="C7" i="15"/>
  <c r="A31" i="14"/>
  <c r="C31" i="15"/>
  <c r="A11" i="14"/>
  <c r="C11" i="15"/>
  <c r="O7" i="14"/>
  <c r="Q7" i="15"/>
  <c r="A17" i="14"/>
  <c r="C17" i="15"/>
  <c r="A21" i="14"/>
  <c r="C21" i="15"/>
  <c r="AT12" i="1"/>
  <c r="AS11" i="6" s="1"/>
  <c r="O17" i="15"/>
  <c r="O103" i="15"/>
  <c r="M59" i="15"/>
  <c r="K13" i="14"/>
  <c r="O55" i="15"/>
  <c r="O63" i="15"/>
  <c r="M43" i="15"/>
  <c r="O35" i="15"/>
  <c r="M83" i="15"/>
  <c r="O57" i="15"/>
  <c r="O91" i="15"/>
  <c r="M13" i="14"/>
  <c r="M49" i="15"/>
  <c r="M73" i="15"/>
  <c r="M17" i="15"/>
  <c r="K9" i="14"/>
  <c r="M11" i="14"/>
  <c r="M61" i="15"/>
  <c r="M89" i="15"/>
  <c r="M45" i="15"/>
  <c r="M93" i="15"/>
  <c r="O95" i="15"/>
  <c r="O102" i="15"/>
  <c r="O73" i="15"/>
  <c r="Q9" i="8"/>
  <c r="Q8" i="15" s="1"/>
  <c r="O9" i="8"/>
  <c r="O8" i="15" s="1"/>
  <c r="P66" i="8"/>
  <c r="BJ38" i="1"/>
  <c r="P16" i="8"/>
  <c r="N24" i="8"/>
  <c r="M9" i="8"/>
  <c r="M8" i="15" s="1"/>
  <c r="N40" i="8"/>
  <c r="AM37" i="6"/>
  <c r="BI12" i="1"/>
  <c r="BJ86" i="1"/>
  <c r="BK50" i="1"/>
  <c r="BI34" i="1"/>
  <c r="BI32" i="1"/>
  <c r="BI16" i="1"/>
  <c r="BJ36" i="1"/>
  <c r="BJ24" i="1"/>
  <c r="BI84" i="1"/>
  <c r="BJ80" i="1"/>
  <c r="BK66" i="1"/>
  <c r="BI54" i="1"/>
  <c r="BJ88" i="1"/>
  <c r="BJ76" i="1"/>
  <c r="BK60" i="1"/>
  <c r="BK82" i="1"/>
  <c r="BK86" i="1"/>
  <c r="BI42" i="1"/>
  <c r="BJ32" i="1"/>
  <c r="BI72" i="1"/>
  <c r="BK76" i="1"/>
  <c r="BI8" i="1"/>
  <c r="BK64" i="1"/>
  <c r="BK74" i="1"/>
  <c r="BI100" i="1"/>
  <c r="BI96" i="1"/>
  <c r="BI74" i="1"/>
  <c r="BK88" i="1"/>
  <c r="BI104" i="1"/>
  <c r="BJ48" i="1"/>
  <c r="BJ100" i="1"/>
  <c r="BK68" i="1"/>
  <c r="BJ30" i="1"/>
  <c r="BI40" i="1"/>
  <c r="BI26" i="1"/>
  <c r="BJ28" i="1"/>
  <c r="BJ26" i="1"/>
  <c r="BJ40" i="1"/>
  <c r="BI52" i="1"/>
  <c r="BI90" i="1"/>
  <c r="BI70" i="1"/>
  <c r="BJ66" i="1"/>
  <c r="BK102" i="1"/>
  <c r="BI46" i="1"/>
  <c r="BI64" i="1"/>
  <c r="BI94" i="1"/>
  <c r="BJ96" i="1"/>
  <c r="BJ90" i="1"/>
  <c r="BK98" i="1"/>
  <c r="BK94" i="1"/>
  <c r="BJ62" i="1"/>
  <c r="BI30" i="1"/>
  <c r="BK10" i="1"/>
  <c r="BK80" i="1"/>
  <c r="BI68" i="1"/>
  <c r="BI78" i="1"/>
  <c r="BI18" i="1"/>
  <c r="BI10" i="1"/>
  <c r="BJ22" i="1"/>
  <c r="BJ12" i="1"/>
  <c r="BI62" i="1"/>
  <c r="BJ102" i="1"/>
  <c r="BI56" i="1"/>
  <c r="BK78" i="1"/>
  <c r="BI98" i="1"/>
  <c r="BI80" i="1"/>
  <c r="BI106" i="1"/>
  <c r="BJ50" i="1"/>
  <c r="BJ74" i="1"/>
  <c r="BK54" i="1"/>
  <c r="BK92" i="1"/>
  <c r="BI38" i="1"/>
  <c r="BJ10" i="1"/>
  <c r="BI102" i="1"/>
  <c r="BJ94" i="1"/>
  <c r="BI88" i="1"/>
  <c r="BJ84" i="1"/>
  <c r="BI76" i="1"/>
  <c r="BI22" i="1"/>
  <c r="BI36" i="1"/>
  <c r="BI24" i="1"/>
  <c r="BI14" i="1"/>
  <c r="BI28" i="1"/>
  <c r="BJ18" i="1"/>
  <c r="BJ42" i="1"/>
  <c r="BJ44" i="1"/>
  <c r="BJ34" i="1"/>
  <c r="BJ104" i="1"/>
  <c r="BJ56" i="1"/>
  <c r="BJ72" i="1"/>
  <c r="BK100" i="1"/>
  <c r="BK52" i="1"/>
  <c r="BK90" i="1"/>
  <c r="BK70" i="1"/>
  <c r="BI58" i="1"/>
  <c r="BI48" i="1"/>
  <c r="BJ46" i="1"/>
  <c r="BJ52" i="1"/>
  <c r="BJ64" i="1"/>
  <c r="BK84" i="1"/>
  <c r="BK48" i="1"/>
  <c r="BK46" i="1"/>
  <c r="BJ14" i="1"/>
  <c r="BJ98" i="1"/>
  <c r="BI66" i="1"/>
  <c r="BJ82" i="1"/>
  <c r="BJ60" i="1"/>
  <c r="BI60" i="1"/>
  <c r="BI82" i="1"/>
  <c r="BI86" i="1"/>
  <c r="BJ68" i="1"/>
  <c r="BJ78" i="1"/>
  <c r="BK72" i="1"/>
  <c r="BK106" i="1"/>
  <c r="BK8" i="1"/>
  <c r="BJ8" i="1"/>
  <c r="BI50" i="1"/>
  <c r="BI20" i="1"/>
  <c r="BI44" i="1"/>
  <c r="BJ20" i="1"/>
  <c r="BJ16" i="1"/>
  <c r="BI92" i="1"/>
  <c r="BJ58" i="1"/>
  <c r="BJ106" i="1"/>
  <c r="BK62" i="1"/>
  <c r="BK104" i="1"/>
  <c r="BJ54" i="1"/>
  <c r="BJ92" i="1"/>
  <c r="BK58" i="1"/>
  <c r="BK96" i="1"/>
  <c r="BJ70" i="1"/>
  <c r="BK56" i="1"/>
  <c r="L2" i="8"/>
  <c r="AG21" i="6"/>
  <c r="AG41" i="6"/>
  <c r="AG35" i="6"/>
  <c r="AG37" i="6"/>
  <c r="AG23" i="6"/>
  <c r="AG29" i="6"/>
  <c r="AG13" i="6"/>
  <c r="AG11" i="6"/>
  <c r="AG27" i="6"/>
  <c r="AM13" i="6"/>
  <c r="AM17" i="6"/>
  <c r="AM7" i="6"/>
  <c r="AM41" i="6"/>
  <c r="AM29" i="6"/>
  <c r="AM43" i="6"/>
  <c r="AM31" i="6"/>
  <c r="AM33" i="6"/>
  <c r="AM9" i="6"/>
  <c r="AS9" i="6"/>
  <c r="AG71" i="6"/>
  <c r="AG101" i="6"/>
  <c r="AM103" i="6"/>
  <c r="AM55" i="6"/>
  <c r="AM71" i="6"/>
  <c r="AM97" i="6"/>
  <c r="AM93" i="6"/>
  <c r="AS99" i="6"/>
  <c r="AS79" i="6"/>
  <c r="AS51" i="6"/>
  <c r="AS89" i="6"/>
  <c r="AS69" i="6"/>
  <c r="AG57" i="6"/>
  <c r="AG67" i="6"/>
  <c r="AG87" i="6"/>
  <c r="AG47" i="6"/>
  <c r="AM45" i="6"/>
  <c r="AM51" i="6"/>
  <c r="AM63" i="6"/>
  <c r="AM83" i="6"/>
  <c r="AM85" i="6"/>
  <c r="AS83" i="6"/>
  <c r="AS75" i="6"/>
  <c r="AS47" i="6"/>
  <c r="AG49" i="6"/>
  <c r="AG75" i="6"/>
  <c r="AG77" i="6"/>
  <c r="AS49" i="6"/>
  <c r="AS45" i="6"/>
  <c r="AG7" i="6"/>
  <c r="AG65" i="6"/>
  <c r="AM81" i="6"/>
  <c r="AS63" i="6"/>
  <c r="AS73" i="6"/>
  <c r="AG99" i="6"/>
  <c r="AG95" i="6"/>
  <c r="AG73" i="6"/>
  <c r="AM59" i="6"/>
  <c r="AS87" i="6"/>
  <c r="AG103" i="6"/>
  <c r="AG59" i="6"/>
  <c r="AG81" i="6"/>
  <c r="AG85" i="6"/>
  <c r="AM47" i="6"/>
  <c r="AM99" i="6"/>
  <c r="AM67" i="6"/>
  <c r="AM77" i="6"/>
  <c r="AS67" i="6"/>
  <c r="AS71" i="6"/>
  <c r="AS105" i="6"/>
  <c r="AS7" i="6"/>
  <c r="AG39" i="6"/>
  <c r="AG17" i="6"/>
  <c r="AG25" i="6"/>
  <c r="AG15" i="6"/>
  <c r="AM35" i="6"/>
  <c r="AM11" i="6"/>
  <c r="AM39" i="6"/>
  <c r="AG61" i="6"/>
  <c r="AG51" i="6"/>
  <c r="AG89" i="6"/>
  <c r="AM57" i="6"/>
  <c r="AM105" i="6"/>
  <c r="AS61" i="6"/>
  <c r="AG45" i="6"/>
  <c r="AG63" i="6"/>
  <c r="AG93" i="6"/>
  <c r="AM95" i="6"/>
  <c r="AM53" i="6"/>
  <c r="AM91" i="6"/>
  <c r="AM89" i="6"/>
  <c r="AS57" i="6"/>
  <c r="AS95" i="6"/>
  <c r="AS97" i="6"/>
  <c r="AS93" i="6"/>
  <c r="AM61" i="6"/>
  <c r="AM69" i="6"/>
  <c r="AS55" i="6"/>
  <c r="AG33" i="6"/>
  <c r="AG43" i="6"/>
  <c r="AG31" i="6"/>
  <c r="AG9" i="6"/>
  <c r="AM27" i="6"/>
  <c r="AM21" i="6"/>
  <c r="AM25" i="6"/>
  <c r="AM15" i="6"/>
  <c r="AM23" i="6"/>
  <c r="AG83" i="6"/>
  <c r="AG91" i="6"/>
  <c r="AG69" i="6"/>
  <c r="AM65" i="6"/>
  <c r="AS103" i="6"/>
  <c r="AS101" i="6"/>
  <c r="AM79" i="6"/>
  <c r="AM101" i="6"/>
  <c r="AS65" i="6"/>
  <c r="AG55" i="6"/>
  <c r="AS77" i="6"/>
  <c r="AG53" i="6"/>
  <c r="AG97" i="6"/>
  <c r="AG79" i="6"/>
  <c r="AG105" i="6"/>
  <c r="AM87" i="6"/>
  <c r="AM49" i="6"/>
  <c r="AM73" i="6"/>
  <c r="AM75" i="6"/>
  <c r="AS53" i="6"/>
  <c r="AS91" i="6"/>
  <c r="AS59" i="6"/>
  <c r="AS81" i="6"/>
  <c r="AS85" i="6"/>
  <c r="AM19" i="6"/>
  <c r="AG19" i="6"/>
  <c r="AQ14" i="6"/>
  <c r="AS14" i="1"/>
  <c r="O1" i="6"/>
  <c r="W11" i="1"/>
  <c r="X11" i="1"/>
  <c r="Y11" i="1"/>
  <c r="Z11" i="1"/>
  <c r="W13" i="1"/>
  <c r="X13" i="1"/>
  <c r="Y13" i="1"/>
  <c r="Z13" i="1"/>
  <c r="W15" i="1"/>
  <c r="X15" i="1"/>
  <c r="Y15" i="1"/>
  <c r="Z15" i="1"/>
  <c r="W17" i="1"/>
  <c r="X17" i="1"/>
  <c r="Y17" i="1"/>
  <c r="Z17" i="1"/>
  <c r="W19" i="1"/>
  <c r="X19" i="1"/>
  <c r="Y19" i="1"/>
  <c r="Z19" i="1"/>
  <c r="W21" i="1"/>
  <c r="X21" i="1"/>
  <c r="Y21" i="1"/>
  <c r="Z21" i="1"/>
  <c r="W23" i="1"/>
  <c r="X23" i="1"/>
  <c r="Y23" i="1"/>
  <c r="Z23" i="1"/>
  <c r="W25" i="1"/>
  <c r="X25" i="1"/>
  <c r="Y25" i="1"/>
  <c r="Z25" i="1"/>
  <c r="W27" i="1"/>
  <c r="X27" i="1"/>
  <c r="Y27" i="1"/>
  <c r="Z27" i="1"/>
  <c r="W29" i="1"/>
  <c r="X29" i="1"/>
  <c r="Y29" i="1"/>
  <c r="Z29" i="1"/>
  <c r="W31" i="1"/>
  <c r="X31" i="1"/>
  <c r="Y31" i="1"/>
  <c r="Z31" i="1"/>
  <c r="W33" i="1"/>
  <c r="X33" i="1"/>
  <c r="Y33" i="1"/>
  <c r="Z33" i="1"/>
  <c r="W35" i="1"/>
  <c r="X35" i="1"/>
  <c r="Y35" i="1"/>
  <c r="Z35" i="1"/>
  <c r="W37" i="1"/>
  <c r="X37" i="1"/>
  <c r="Y37" i="1"/>
  <c r="Z37" i="1"/>
  <c r="W39" i="1"/>
  <c r="X39" i="1"/>
  <c r="Y39" i="1"/>
  <c r="Z39" i="1"/>
  <c r="W41" i="1"/>
  <c r="X41" i="1"/>
  <c r="Y41" i="1"/>
  <c r="Z41" i="1"/>
  <c r="W43" i="1"/>
  <c r="X43" i="1"/>
  <c r="Y43" i="1"/>
  <c r="Z43" i="1"/>
  <c r="W45" i="1"/>
  <c r="X45" i="1"/>
  <c r="Y45" i="1"/>
  <c r="Z45" i="1"/>
  <c r="Q11" i="1"/>
  <c r="R11" i="1"/>
  <c r="S11" i="1"/>
  <c r="T11" i="1"/>
  <c r="Q13" i="1"/>
  <c r="R13" i="1"/>
  <c r="S13" i="1"/>
  <c r="T13" i="1"/>
  <c r="Q15" i="1"/>
  <c r="R15" i="1"/>
  <c r="S15" i="1"/>
  <c r="T15" i="1"/>
  <c r="Q17" i="1"/>
  <c r="R17" i="1"/>
  <c r="S17" i="1"/>
  <c r="T17" i="1"/>
  <c r="Q19" i="1"/>
  <c r="R19" i="1"/>
  <c r="S19" i="1"/>
  <c r="T19" i="1"/>
  <c r="Q21" i="1"/>
  <c r="R21" i="1"/>
  <c r="S21" i="1"/>
  <c r="T21" i="1"/>
  <c r="Q23" i="1"/>
  <c r="R23" i="1"/>
  <c r="S23" i="1"/>
  <c r="T23" i="1"/>
  <c r="Q25" i="1"/>
  <c r="R25" i="1"/>
  <c r="S25" i="1"/>
  <c r="T25" i="1"/>
  <c r="Q27" i="1"/>
  <c r="R27" i="1"/>
  <c r="S27" i="1"/>
  <c r="T27" i="1"/>
  <c r="Q29" i="1"/>
  <c r="R29" i="1"/>
  <c r="S29" i="1"/>
  <c r="T29" i="1"/>
  <c r="Q31" i="1"/>
  <c r="R31" i="1"/>
  <c r="S31" i="1"/>
  <c r="T31" i="1"/>
  <c r="Q33" i="1"/>
  <c r="R33" i="1"/>
  <c r="S33" i="1"/>
  <c r="T33" i="1"/>
  <c r="Q35" i="1"/>
  <c r="R35" i="1"/>
  <c r="S35" i="1"/>
  <c r="T35" i="1"/>
  <c r="Q37" i="1"/>
  <c r="R37" i="1"/>
  <c r="S37" i="1"/>
  <c r="T37" i="1"/>
  <c r="Q39" i="1"/>
  <c r="R39" i="1"/>
  <c r="S39" i="1"/>
  <c r="T39" i="1"/>
  <c r="Q41" i="1"/>
  <c r="R41" i="1"/>
  <c r="S41" i="1"/>
  <c r="T41" i="1"/>
  <c r="Q43" i="1"/>
  <c r="R43" i="1"/>
  <c r="S43" i="1"/>
  <c r="T43" i="1"/>
  <c r="Q45" i="1"/>
  <c r="R45" i="1"/>
  <c r="S45" i="1"/>
  <c r="T45" i="1"/>
  <c r="K11" i="1"/>
  <c r="L11" i="1"/>
  <c r="M11" i="1"/>
  <c r="N11" i="1"/>
  <c r="K13" i="1"/>
  <c r="L13" i="1"/>
  <c r="M13" i="1"/>
  <c r="N13" i="1"/>
  <c r="K15" i="1"/>
  <c r="L15" i="1"/>
  <c r="M15" i="1"/>
  <c r="N15" i="1"/>
  <c r="K17" i="1"/>
  <c r="L17" i="1"/>
  <c r="M17" i="1"/>
  <c r="N17" i="1"/>
  <c r="K19" i="1"/>
  <c r="L19" i="1"/>
  <c r="M19" i="1"/>
  <c r="N19" i="1"/>
  <c r="K21" i="1"/>
  <c r="L21" i="1"/>
  <c r="M21" i="1"/>
  <c r="N21" i="1"/>
  <c r="K23" i="1"/>
  <c r="L23" i="1"/>
  <c r="M23" i="1"/>
  <c r="N23" i="1"/>
  <c r="K25" i="1"/>
  <c r="L25" i="1"/>
  <c r="M25" i="1"/>
  <c r="N25" i="1"/>
  <c r="K27" i="1"/>
  <c r="L27" i="1"/>
  <c r="M27" i="1"/>
  <c r="N27" i="1"/>
  <c r="K29" i="1"/>
  <c r="L29" i="1"/>
  <c r="M29" i="1"/>
  <c r="N29" i="1"/>
  <c r="K31" i="1"/>
  <c r="L31" i="1"/>
  <c r="M31" i="1"/>
  <c r="N31" i="1"/>
  <c r="K33" i="1"/>
  <c r="L33" i="1"/>
  <c r="M33" i="1"/>
  <c r="N33" i="1"/>
  <c r="K35" i="1"/>
  <c r="L35" i="1"/>
  <c r="M35" i="1"/>
  <c r="N35" i="1"/>
  <c r="K37" i="1"/>
  <c r="L37" i="1"/>
  <c r="M37" i="1"/>
  <c r="N37" i="1"/>
  <c r="K39" i="1"/>
  <c r="L39" i="1"/>
  <c r="M39" i="1"/>
  <c r="N39" i="1"/>
  <c r="K41" i="1"/>
  <c r="L41" i="1"/>
  <c r="M41" i="1"/>
  <c r="N41" i="1"/>
  <c r="K43" i="1"/>
  <c r="L43" i="1"/>
  <c r="M43" i="1"/>
  <c r="N43" i="1"/>
  <c r="K45" i="1"/>
  <c r="L45" i="1"/>
  <c r="M45" i="1"/>
  <c r="N45" i="1"/>
  <c r="E11" i="1"/>
  <c r="F11" i="1"/>
  <c r="G11" i="1"/>
  <c r="H11" i="1"/>
  <c r="E13" i="1"/>
  <c r="F13" i="1"/>
  <c r="G13" i="1"/>
  <c r="H13" i="1"/>
  <c r="E15" i="1"/>
  <c r="F15" i="1"/>
  <c r="G15" i="1"/>
  <c r="H15" i="1"/>
  <c r="E17" i="1"/>
  <c r="F17" i="1"/>
  <c r="G17" i="1"/>
  <c r="H17" i="1"/>
  <c r="E19" i="1"/>
  <c r="F19" i="1"/>
  <c r="G19" i="1"/>
  <c r="H19" i="1"/>
  <c r="E21" i="1"/>
  <c r="F21" i="1"/>
  <c r="G21" i="1"/>
  <c r="H21" i="1"/>
  <c r="E23" i="1"/>
  <c r="F23" i="1"/>
  <c r="G23" i="1"/>
  <c r="H23" i="1"/>
  <c r="E25" i="1"/>
  <c r="F25" i="1"/>
  <c r="G25" i="1"/>
  <c r="H25" i="1"/>
  <c r="E27" i="1"/>
  <c r="F27" i="1"/>
  <c r="G27" i="1"/>
  <c r="H27" i="1"/>
  <c r="E29" i="1"/>
  <c r="F29" i="1"/>
  <c r="G29" i="1"/>
  <c r="H29" i="1"/>
  <c r="E31" i="1"/>
  <c r="F31" i="1"/>
  <c r="G31" i="1"/>
  <c r="H31" i="1"/>
  <c r="E33" i="1"/>
  <c r="F33" i="1"/>
  <c r="G33" i="1"/>
  <c r="H33" i="1"/>
  <c r="E35" i="1"/>
  <c r="F35" i="1"/>
  <c r="G35" i="1"/>
  <c r="H35" i="1"/>
  <c r="E37" i="1"/>
  <c r="F37" i="1"/>
  <c r="G37" i="1"/>
  <c r="H37" i="1"/>
  <c r="E39" i="1"/>
  <c r="F39" i="1"/>
  <c r="G39" i="1"/>
  <c r="H39" i="1"/>
  <c r="E41" i="1"/>
  <c r="F41" i="1"/>
  <c r="G41" i="1"/>
  <c r="H41" i="1"/>
  <c r="E43" i="1"/>
  <c r="F43" i="1"/>
  <c r="G43" i="1"/>
  <c r="H43" i="1"/>
  <c r="E45" i="1"/>
  <c r="F45" i="1"/>
  <c r="G45" i="1"/>
  <c r="H45" i="1"/>
  <c r="Z9" i="1"/>
  <c r="Y9" i="1"/>
  <c r="X9" i="1"/>
  <c r="W9" i="1"/>
  <c r="T9" i="1"/>
  <c r="S9" i="1"/>
  <c r="R9" i="1"/>
  <c r="Q9" i="1"/>
  <c r="N9" i="1"/>
  <c r="M9" i="1"/>
  <c r="L9" i="1"/>
  <c r="K9" i="1"/>
  <c r="H9" i="1"/>
  <c r="G9" i="1"/>
  <c r="F9" i="1"/>
  <c r="E9" i="1"/>
  <c r="BK12" i="1" l="1"/>
  <c r="Q9" i="15"/>
  <c r="Q13" i="8"/>
  <c r="R12" i="8" s="1"/>
  <c r="Q12" i="8"/>
  <c r="N23" i="14"/>
  <c r="P23" i="15"/>
  <c r="M49" i="14"/>
  <c r="O49" i="15"/>
  <c r="K97" i="14"/>
  <c r="M97" i="15"/>
  <c r="M89" i="14"/>
  <c r="O89" i="15"/>
  <c r="M39" i="14"/>
  <c r="O39" i="15"/>
  <c r="M88" i="14"/>
  <c r="O88" i="15"/>
  <c r="M47" i="14"/>
  <c r="O47" i="15"/>
  <c r="M76" i="14"/>
  <c r="O76" i="15"/>
  <c r="M86" i="14"/>
  <c r="O86" i="15"/>
  <c r="K67" i="14"/>
  <c r="M67" i="15"/>
  <c r="M97" i="14"/>
  <c r="O97" i="15"/>
  <c r="K29" i="14"/>
  <c r="M29" i="15"/>
  <c r="O61" i="14"/>
  <c r="Q61" i="15"/>
  <c r="M23" i="14"/>
  <c r="O23" i="15"/>
  <c r="M19" i="14"/>
  <c r="O19" i="15"/>
  <c r="K34" i="14"/>
  <c r="M34" i="15"/>
  <c r="M71" i="14"/>
  <c r="O71" i="15"/>
  <c r="M41" i="14"/>
  <c r="O41" i="15"/>
  <c r="O71" i="14"/>
  <c r="Q71" i="15"/>
  <c r="M67" i="14"/>
  <c r="O67" i="15"/>
  <c r="K85" i="14"/>
  <c r="M85" i="15"/>
  <c r="M45" i="14"/>
  <c r="O45" i="15"/>
  <c r="K57" i="14"/>
  <c r="M57" i="15"/>
  <c r="K21" i="14"/>
  <c r="M21" i="15"/>
  <c r="L23" i="14"/>
  <c r="N23" i="15"/>
  <c r="N15" i="14"/>
  <c r="P15" i="15"/>
  <c r="N71" i="14"/>
  <c r="P71" i="15"/>
  <c r="O91" i="14"/>
  <c r="Q91" i="15"/>
  <c r="O78" i="14"/>
  <c r="Q78" i="15"/>
  <c r="M62" i="14"/>
  <c r="O62" i="15"/>
  <c r="K63" i="14"/>
  <c r="M63" i="15"/>
  <c r="O101" i="14"/>
  <c r="Q101" i="15"/>
  <c r="K69" i="14"/>
  <c r="M69" i="15"/>
  <c r="M27" i="14"/>
  <c r="O27" i="15"/>
  <c r="K40" i="14"/>
  <c r="M40" i="15"/>
  <c r="O73" i="14"/>
  <c r="Q73" i="15"/>
  <c r="M87" i="14"/>
  <c r="O87" i="15"/>
  <c r="O68" i="14"/>
  <c r="Q68" i="15"/>
  <c r="M100" i="14"/>
  <c r="O100" i="15"/>
  <c r="O87" i="14"/>
  <c r="Q87" i="15"/>
  <c r="O63" i="14"/>
  <c r="Q63" i="15"/>
  <c r="M75" i="14"/>
  <c r="O75" i="15"/>
  <c r="M85" i="14"/>
  <c r="O85" i="15"/>
  <c r="K87" i="14"/>
  <c r="M87" i="15"/>
  <c r="O79" i="14"/>
  <c r="Q79" i="15"/>
  <c r="K101" i="14"/>
  <c r="M101" i="15"/>
  <c r="M31" i="14"/>
  <c r="O31" i="15"/>
  <c r="K38" i="14"/>
  <c r="M38" i="15"/>
  <c r="K53" i="14"/>
  <c r="M53" i="15"/>
  <c r="M69" i="14"/>
  <c r="O69" i="15"/>
  <c r="M54" i="14"/>
  <c r="O54" i="15"/>
  <c r="K91" i="14"/>
  <c r="M91" i="15"/>
  <c r="M16" i="14"/>
  <c r="O16" i="15"/>
  <c r="K15" i="14"/>
  <c r="M15" i="15"/>
  <c r="K33" i="14"/>
  <c r="M33" i="15"/>
  <c r="M51" i="14"/>
  <c r="O51" i="15"/>
  <c r="K14" i="14"/>
  <c r="K82" i="14"/>
  <c r="M82" i="15"/>
  <c r="K66" i="14"/>
  <c r="M66" i="15"/>
  <c r="O69" i="14"/>
  <c r="Q69" i="15"/>
  <c r="K27" i="14"/>
  <c r="M27" i="15"/>
  <c r="L37" i="14"/>
  <c r="N37" i="15"/>
  <c r="K105" i="14"/>
  <c r="M105" i="15"/>
  <c r="K64" i="14"/>
  <c r="M64" i="15"/>
  <c r="M28" i="14"/>
  <c r="O28" i="15"/>
  <c r="O74" i="14"/>
  <c r="Q74" i="15"/>
  <c r="K103" i="14"/>
  <c r="M103" i="15"/>
  <c r="K95" i="14"/>
  <c r="M95" i="15"/>
  <c r="K75" i="14"/>
  <c r="M75" i="15"/>
  <c r="K88" i="14"/>
  <c r="M88" i="15"/>
  <c r="K102" i="14"/>
  <c r="M102" i="15"/>
  <c r="K41" i="14"/>
  <c r="M41" i="15"/>
  <c r="O55" i="14"/>
  <c r="Q55" i="15"/>
  <c r="M81" i="14"/>
  <c r="O81" i="15"/>
  <c r="O47" i="14"/>
  <c r="Q47" i="15"/>
  <c r="L39" i="14"/>
  <c r="N39" i="15"/>
  <c r="N88" i="8"/>
  <c r="O53" i="14"/>
  <c r="Q53" i="15"/>
  <c r="K79" i="14"/>
  <c r="M79" i="15"/>
  <c r="O77" i="14"/>
  <c r="Q77" i="15"/>
  <c r="M37" i="14"/>
  <c r="O37" i="15"/>
  <c r="M61" i="14"/>
  <c r="O61" i="15"/>
  <c r="O93" i="14"/>
  <c r="Q93" i="15"/>
  <c r="O97" i="14"/>
  <c r="Q97" i="15"/>
  <c r="M66" i="14"/>
  <c r="O66" i="15"/>
  <c r="M25" i="14"/>
  <c r="O25" i="15"/>
  <c r="K39" i="14"/>
  <c r="M39" i="15"/>
  <c r="O67" i="14"/>
  <c r="Q67" i="15"/>
  <c r="M99" i="14"/>
  <c r="O99" i="15"/>
  <c r="M83" i="14"/>
  <c r="O83" i="15"/>
  <c r="M29" i="14"/>
  <c r="O29" i="15"/>
  <c r="K37" i="14"/>
  <c r="M37" i="15"/>
  <c r="O95" i="14"/>
  <c r="Q95" i="15"/>
  <c r="M53" i="14"/>
  <c r="O53" i="15"/>
  <c r="O104" i="14"/>
  <c r="Q104" i="15"/>
  <c r="K92" i="14"/>
  <c r="M92" i="15"/>
  <c r="M15" i="14"/>
  <c r="O15" i="15"/>
  <c r="K31" i="14"/>
  <c r="M31" i="15"/>
  <c r="K19" i="14"/>
  <c r="M19" i="15"/>
  <c r="O99" i="14"/>
  <c r="Q99" i="15"/>
  <c r="M77" i="14"/>
  <c r="O77" i="15"/>
  <c r="K81" i="14"/>
  <c r="M81" i="15"/>
  <c r="M59" i="14"/>
  <c r="O59" i="15"/>
  <c r="K65" i="14"/>
  <c r="M65" i="15"/>
  <c r="O83" i="14"/>
  <c r="Q83" i="15"/>
  <c r="M44" i="14"/>
  <c r="O44" i="15"/>
  <c r="K24" i="14"/>
  <c r="M24" i="15"/>
  <c r="N34" i="8"/>
  <c r="N65" i="14"/>
  <c r="P65" i="15"/>
  <c r="K55" i="14"/>
  <c r="M55" i="15"/>
  <c r="M101" i="14"/>
  <c r="O101" i="15"/>
  <c r="M65" i="14"/>
  <c r="O65" i="15"/>
  <c r="K51" i="14"/>
  <c r="M51" i="15"/>
  <c r="K25" i="14"/>
  <c r="M25" i="15"/>
  <c r="K99" i="14"/>
  <c r="M99" i="15"/>
  <c r="O59" i="14"/>
  <c r="Q59" i="15"/>
  <c r="M48" i="14"/>
  <c r="O48" i="15"/>
  <c r="M79" i="14"/>
  <c r="O79" i="15"/>
  <c r="K77" i="14"/>
  <c r="M77" i="15"/>
  <c r="M93" i="14"/>
  <c r="O93" i="15"/>
  <c r="K42" i="14"/>
  <c r="M42" i="15"/>
  <c r="O65" i="14"/>
  <c r="Q65" i="15"/>
  <c r="O57" i="14"/>
  <c r="Q57" i="15"/>
  <c r="O103" i="14"/>
  <c r="Q103" i="15"/>
  <c r="M24" i="14"/>
  <c r="O24" i="15"/>
  <c r="M72" i="14"/>
  <c r="O72" i="15"/>
  <c r="M42" i="14"/>
  <c r="O42" i="15"/>
  <c r="K35" i="14"/>
  <c r="M35" i="15"/>
  <c r="M68" i="14"/>
  <c r="O68" i="15"/>
  <c r="K58" i="14"/>
  <c r="M58" i="15"/>
  <c r="M43" i="14"/>
  <c r="O43" i="15"/>
  <c r="K23" i="14"/>
  <c r="M23" i="15"/>
  <c r="N1" i="14"/>
  <c r="L1" i="15"/>
  <c r="R104" i="8"/>
  <c r="R78" i="8"/>
  <c r="P76" i="8"/>
  <c r="P88" i="8"/>
  <c r="P48" i="8"/>
  <c r="N14" i="8"/>
  <c r="Q70" i="15"/>
  <c r="O26" i="15"/>
  <c r="O78" i="15"/>
  <c r="O50" i="15"/>
  <c r="O40" i="15"/>
  <c r="P86" i="8"/>
  <c r="P28" i="8"/>
  <c r="N102" i="8"/>
  <c r="N66" i="8"/>
  <c r="M100" i="15"/>
  <c r="M78" i="15"/>
  <c r="M32" i="15"/>
  <c r="N36" i="8"/>
  <c r="Q94" i="15"/>
  <c r="Q56" i="15"/>
  <c r="Q100" i="15"/>
  <c r="Q60" i="15"/>
  <c r="Q102" i="15"/>
  <c r="Q48" i="15"/>
  <c r="N64" i="8"/>
  <c r="P30" i="8"/>
  <c r="P44" i="8"/>
  <c r="P42" i="8"/>
  <c r="R68" i="8"/>
  <c r="Q88" i="15"/>
  <c r="O94" i="15"/>
  <c r="O52" i="15"/>
  <c r="O60" i="15"/>
  <c r="O82" i="15"/>
  <c r="O46" i="15"/>
  <c r="M28" i="15"/>
  <c r="N58" i="8"/>
  <c r="P68" i="8"/>
  <c r="P62" i="8"/>
  <c r="O84" i="15"/>
  <c r="N82" i="8"/>
  <c r="P54" i="8"/>
  <c r="P100" i="8"/>
  <c r="N92" i="8"/>
  <c r="M52" i="15"/>
  <c r="M26" i="15"/>
  <c r="M96" i="15"/>
  <c r="O80" i="15"/>
  <c r="Q62" i="15"/>
  <c r="M20" i="15"/>
  <c r="M86" i="15"/>
  <c r="Q84" i="15"/>
  <c r="Q54" i="15"/>
  <c r="O38" i="15"/>
  <c r="K61" i="14"/>
  <c r="M62" i="15"/>
  <c r="M76" i="15"/>
  <c r="K11" i="14"/>
  <c r="Q58" i="15"/>
  <c r="M55" i="14"/>
  <c r="O56" i="15"/>
  <c r="M73" i="14"/>
  <c r="O74" i="15"/>
  <c r="K89" i="14"/>
  <c r="M90" i="15"/>
  <c r="O75" i="14"/>
  <c r="Q76" i="15"/>
  <c r="O89" i="14"/>
  <c r="Q90" i="15"/>
  <c r="M9" i="14"/>
  <c r="M57" i="14"/>
  <c r="O58" i="15"/>
  <c r="M17" i="14"/>
  <c r="O18" i="15"/>
  <c r="O49" i="14"/>
  <c r="Q50" i="15"/>
  <c r="K71" i="14"/>
  <c r="M72" i="15"/>
  <c r="K59" i="14"/>
  <c r="M60" i="15"/>
  <c r="M103" i="14"/>
  <c r="O104" i="15"/>
  <c r="M95" i="14"/>
  <c r="O96" i="15"/>
  <c r="M105" i="14"/>
  <c r="O106" i="15"/>
  <c r="M50" i="14"/>
  <c r="P50" i="8"/>
  <c r="K49" i="14"/>
  <c r="M50" i="15"/>
  <c r="M91" i="14"/>
  <c r="O92" i="15"/>
  <c r="M63" i="14"/>
  <c r="O64" i="15"/>
  <c r="N42" i="8"/>
  <c r="O81" i="14"/>
  <c r="Q82" i="15"/>
  <c r="M68" i="15"/>
  <c r="M54" i="15"/>
  <c r="K43" i="14"/>
  <c r="M44" i="15"/>
  <c r="O51" i="14"/>
  <c r="Q52" i="15"/>
  <c r="K45" i="14"/>
  <c r="M46" i="15"/>
  <c r="K17" i="14"/>
  <c r="M18" i="15"/>
  <c r="K47" i="14"/>
  <c r="M48" i="15"/>
  <c r="R74" i="8"/>
  <c r="M80" i="15"/>
  <c r="M102" i="14"/>
  <c r="P102" i="8"/>
  <c r="O90" i="15"/>
  <c r="K93" i="14"/>
  <c r="M94" i="15"/>
  <c r="K73" i="14"/>
  <c r="M74" i="15"/>
  <c r="M35" i="14"/>
  <c r="O36" i="15"/>
  <c r="O105" i="14"/>
  <c r="Q106" i="15"/>
  <c r="M70" i="15"/>
  <c r="M21" i="14"/>
  <c r="O22" i="15"/>
  <c r="O85" i="14"/>
  <c r="Q86" i="15"/>
  <c r="K83" i="14"/>
  <c r="M84" i="15"/>
  <c r="M33" i="14"/>
  <c r="O34" i="15"/>
  <c r="O45" i="14"/>
  <c r="Q46" i="15"/>
  <c r="O32" i="15"/>
  <c r="Q66" i="15"/>
  <c r="O20" i="15"/>
  <c r="M22" i="15"/>
  <c r="P8" i="8"/>
  <c r="M8" i="14"/>
  <c r="R8" i="8"/>
  <c r="O8" i="14"/>
  <c r="N8" i="8"/>
  <c r="K8" i="14"/>
  <c r="G44" i="6"/>
  <c r="G38" i="6"/>
  <c r="G34" i="6"/>
  <c r="G28" i="6"/>
  <c r="G26" i="6"/>
  <c r="G22" i="6"/>
  <c r="G16" i="6"/>
  <c r="G12" i="6"/>
  <c r="M44" i="6"/>
  <c r="M38" i="6"/>
  <c r="M32" i="6"/>
  <c r="M28" i="6"/>
  <c r="M22" i="6"/>
  <c r="M16" i="6"/>
  <c r="K8" i="6"/>
  <c r="Q8" i="6"/>
  <c r="W8" i="6"/>
  <c r="X8" i="6"/>
  <c r="E44" i="6"/>
  <c r="E42" i="6"/>
  <c r="E40" i="6"/>
  <c r="E38" i="6"/>
  <c r="E36" i="6"/>
  <c r="E34" i="6"/>
  <c r="E32" i="6"/>
  <c r="E30" i="6"/>
  <c r="E28" i="6"/>
  <c r="E26" i="6"/>
  <c r="E24" i="6"/>
  <c r="E22" i="6"/>
  <c r="E18" i="6"/>
  <c r="E16" i="6"/>
  <c r="E14" i="6"/>
  <c r="E12" i="6"/>
  <c r="E10" i="6"/>
  <c r="K44" i="6"/>
  <c r="K42" i="6"/>
  <c r="K40" i="6"/>
  <c r="K38" i="6"/>
  <c r="K36" i="6"/>
  <c r="K34" i="6"/>
  <c r="K32" i="6"/>
  <c r="K30" i="6"/>
  <c r="K28" i="6"/>
  <c r="K26" i="6"/>
  <c r="K24" i="6"/>
  <c r="K22" i="6"/>
  <c r="K18" i="6"/>
  <c r="K16" i="6"/>
  <c r="K14" i="6"/>
  <c r="K12" i="6"/>
  <c r="K10" i="6"/>
  <c r="Q44" i="6"/>
  <c r="Q42" i="6"/>
  <c r="Q40" i="6"/>
  <c r="Q38" i="6"/>
  <c r="Q36" i="6"/>
  <c r="Q34" i="6"/>
  <c r="Q32" i="6"/>
  <c r="Q30" i="6"/>
  <c r="Q28" i="6"/>
  <c r="Q26" i="6"/>
  <c r="Q24" i="6"/>
  <c r="Q22" i="6"/>
  <c r="Q18" i="6"/>
  <c r="Q16" i="6"/>
  <c r="Q14" i="6"/>
  <c r="Q12" i="6"/>
  <c r="Q10" i="6"/>
  <c r="W44" i="6"/>
  <c r="W42" i="6"/>
  <c r="W40" i="6"/>
  <c r="W38" i="6"/>
  <c r="W36" i="6"/>
  <c r="W34" i="6"/>
  <c r="W32" i="6"/>
  <c r="W30" i="6"/>
  <c r="W28" i="6"/>
  <c r="W26" i="6"/>
  <c r="W24" i="6"/>
  <c r="W22" i="6"/>
  <c r="W18" i="6"/>
  <c r="W16" i="6"/>
  <c r="W14" i="6"/>
  <c r="W12" i="6"/>
  <c r="W10" i="6"/>
  <c r="S8" i="6"/>
  <c r="V44" i="6"/>
  <c r="V42" i="6"/>
  <c r="V40" i="6"/>
  <c r="V38" i="6"/>
  <c r="V36" i="6"/>
  <c r="V34" i="6"/>
  <c r="V32" i="6"/>
  <c r="V30" i="6"/>
  <c r="V28" i="6"/>
  <c r="V26" i="6"/>
  <c r="V24" i="6"/>
  <c r="V22" i="6"/>
  <c r="V18" i="6"/>
  <c r="V16" i="6"/>
  <c r="V14" i="6"/>
  <c r="V12" i="6"/>
  <c r="V10" i="6"/>
  <c r="Y8" i="6"/>
  <c r="V8" i="6"/>
  <c r="G32" i="6"/>
  <c r="G18" i="6"/>
  <c r="M40" i="6"/>
  <c r="M26" i="6"/>
  <c r="M14" i="6"/>
  <c r="M12" i="6"/>
  <c r="M10" i="6"/>
  <c r="S44" i="6"/>
  <c r="S42" i="6"/>
  <c r="S40" i="6"/>
  <c r="S38" i="6"/>
  <c r="S36" i="6"/>
  <c r="S34" i="6"/>
  <c r="S32" i="6"/>
  <c r="S30" i="6"/>
  <c r="S28" i="6"/>
  <c r="S26" i="6"/>
  <c r="S24" i="6"/>
  <c r="S22" i="6"/>
  <c r="S20" i="6"/>
  <c r="S18" i="6"/>
  <c r="S16" i="6"/>
  <c r="S14" i="6"/>
  <c r="S12" i="6"/>
  <c r="S10" i="6"/>
  <c r="Y44" i="6"/>
  <c r="Y42" i="6"/>
  <c r="Y40" i="6"/>
  <c r="Y38" i="6"/>
  <c r="Y36" i="6"/>
  <c r="Y34" i="6"/>
  <c r="Y32" i="6"/>
  <c r="Y30" i="6"/>
  <c r="Y28" i="6"/>
  <c r="Y26" i="6"/>
  <c r="Y24" i="6"/>
  <c r="Y22" i="6"/>
  <c r="Y18" i="6"/>
  <c r="Y16" i="6"/>
  <c r="Y14" i="6"/>
  <c r="Y12" i="6"/>
  <c r="Y10" i="6"/>
  <c r="M8" i="6"/>
  <c r="G42" i="6"/>
  <c r="G40" i="6"/>
  <c r="G36" i="6"/>
  <c r="G30" i="6"/>
  <c r="G24" i="6"/>
  <c r="G20" i="6"/>
  <c r="G14" i="6"/>
  <c r="G10" i="6"/>
  <c r="M42" i="6"/>
  <c r="M36" i="6"/>
  <c r="M34" i="6"/>
  <c r="M30" i="6"/>
  <c r="M24" i="6"/>
  <c r="M18" i="6"/>
  <c r="X44" i="6"/>
  <c r="X42" i="6"/>
  <c r="X40" i="6"/>
  <c r="X38" i="6"/>
  <c r="X36" i="6"/>
  <c r="X34" i="6"/>
  <c r="X32" i="6"/>
  <c r="X30" i="6"/>
  <c r="X28" i="6"/>
  <c r="X26" i="6"/>
  <c r="X24" i="6"/>
  <c r="X22" i="6"/>
  <c r="X18" i="6"/>
  <c r="X16" i="6"/>
  <c r="X14" i="6"/>
  <c r="X12" i="6"/>
  <c r="X10" i="6"/>
  <c r="Y20" i="6"/>
  <c r="X20" i="6"/>
  <c r="W20" i="6"/>
  <c r="V20" i="6"/>
  <c r="Q20" i="6"/>
  <c r="M20" i="6"/>
  <c r="K20" i="6"/>
  <c r="E20" i="6"/>
  <c r="G8" i="6"/>
  <c r="E8" i="6"/>
  <c r="D8" i="6"/>
  <c r="F44" i="6"/>
  <c r="F42" i="6"/>
  <c r="F40" i="6"/>
  <c r="F38" i="6"/>
  <c r="F36" i="6"/>
  <c r="F34" i="6"/>
  <c r="F32" i="6"/>
  <c r="F30" i="6"/>
  <c r="F28" i="6"/>
  <c r="F26" i="6"/>
  <c r="F24" i="6"/>
  <c r="F22" i="6"/>
  <c r="F20" i="6"/>
  <c r="F18" i="6"/>
  <c r="F16" i="6"/>
  <c r="F14" i="6"/>
  <c r="F12" i="6"/>
  <c r="F10" i="6"/>
  <c r="L44" i="6"/>
  <c r="L42" i="6"/>
  <c r="L40" i="6"/>
  <c r="L38" i="6"/>
  <c r="L36" i="6"/>
  <c r="L34" i="6"/>
  <c r="L32" i="6"/>
  <c r="L30" i="6"/>
  <c r="L28" i="6"/>
  <c r="L26" i="6"/>
  <c r="L24" i="6"/>
  <c r="L22" i="6"/>
  <c r="L20" i="6"/>
  <c r="L18" i="6"/>
  <c r="L16" i="6"/>
  <c r="L14" i="6"/>
  <c r="L12" i="6"/>
  <c r="L10" i="6"/>
  <c r="R44" i="6"/>
  <c r="R42" i="6"/>
  <c r="R40" i="6"/>
  <c r="R38" i="6"/>
  <c r="R36" i="6"/>
  <c r="R34" i="6"/>
  <c r="R32" i="6"/>
  <c r="R30" i="6"/>
  <c r="R28" i="6"/>
  <c r="R26" i="6"/>
  <c r="R24" i="6"/>
  <c r="R22" i="6"/>
  <c r="R20" i="6"/>
  <c r="R18" i="6"/>
  <c r="R16" i="6"/>
  <c r="R14" i="6"/>
  <c r="R12" i="6"/>
  <c r="R10" i="6"/>
  <c r="P8" i="6"/>
  <c r="F8" i="6"/>
  <c r="R8" i="6"/>
  <c r="J8" i="6"/>
  <c r="L8" i="6"/>
  <c r="D44" i="6"/>
  <c r="D42" i="6"/>
  <c r="D40" i="6"/>
  <c r="D38" i="6"/>
  <c r="D36" i="6"/>
  <c r="D34" i="6"/>
  <c r="D32" i="6"/>
  <c r="D30" i="6"/>
  <c r="D28" i="6"/>
  <c r="D26" i="6"/>
  <c r="D24" i="6"/>
  <c r="D22" i="6"/>
  <c r="D20" i="6"/>
  <c r="D18" i="6"/>
  <c r="D16" i="6"/>
  <c r="D14" i="6"/>
  <c r="D12" i="6"/>
  <c r="D10" i="6"/>
  <c r="J44" i="6"/>
  <c r="J42" i="6"/>
  <c r="J40" i="6"/>
  <c r="J38" i="6"/>
  <c r="J36" i="6"/>
  <c r="J34" i="6"/>
  <c r="J32" i="6"/>
  <c r="J30" i="6"/>
  <c r="J28" i="6"/>
  <c r="J26" i="6"/>
  <c r="J24" i="6"/>
  <c r="J22" i="6"/>
  <c r="J20" i="6"/>
  <c r="J18" i="6"/>
  <c r="J16" i="6"/>
  <c r="J14" i="6"/>
  <c r="J12" i="6"/>
  <c r="J10" i="6"/>
  <c r="P44" i="6"/>
  <c r="P42" i="6"/>
  <c r="P40" i="6"/>
  <c r="P38" i="6"/>
  <c r="P36" i="6"/>
  <c r="P34" i="6"/>
  <c r="P32" i="6"/>
  <c r="P30" i="6"/>
  <c r="P28" i="6"/>
  <c r="P26" i="6"/>
  <c r="P24" i="6"/>
  <c r="P22" i="6"/>
  <c r="P20" i="6"/>
  <c r="P18" i="6"/>
  <c r="P16" i="6"/>
  <c r="P14" i="6"/>
  <c r="P12" i="6"/>
  <c r="P10" i="6"/>
  <c r="AQ16" i="6"/>
  <c r="AS16" i="1"/>
  <c r="AT14" i="1"/>
  <c r="AR13" i="6"/>
  <c r="AZ4" i="1"/>
  <c r="Q12" i="15" l="1"/>
  <c r="O12" i="14"/>
  <c r="Q14" i="8"/>
  <c r="Q13" i="15" s="1"/>
  <c r="Q15" i="8"/>
  <c r="Q14" i="15" s="1"/>
  <c r="P7" i="14"/>
  <c r="R7" i="15"/>
  <c r="K16" i="14"/>
  <c r="M16" i="15"/>
  <c r="L65" i="14"/>
  <c r="N65" i="15"/>
  <c r="N27" i="14"/>
  <c r="P27" i="15"/>
  <c r="P103" i="14"/>
  <c r="R103" i="15"/>
  <c r="L33" i="14"/>
  <c r="N33" i="15"/>
  <c r="N99" i="14"/>
  <c r="P99" i="15"/>
  <c r="L81" i="14"/>
  <c r="N81" i="15"/>
  <c r="L57" i="14"/>
  <c r="N57" i="15"/>
  <c r="P67" i="14"/>
  <c r="R67" i="15"/>
  <c r="N43" i="14"/>
  <c r="P43" i="15"/>
  <c r="K106" i="14"/>
  <c r="M106" i="15"/>
  <c r="L101" i="14"/>
  <c r="N101" i="15"/>
  <c r="K104" i="14"/>
  <c r="M104" i="15"/>
  <c r="O80" i="14"/>
  <c r="Q80" i="15"/>
  <c r="N47" i="14"/>
  <c r="P47" i="15"/>
  <c r="N29" i="14"/>
  <c r="P29" i="15"/>
  <c r="O96" i="14"/>
  <c r="Q96" i="15"/>
  <c r="L7" i="14"/>
  <c r="N7" i="15"/>
  <c r="N7" i="14"/>
  <c r="P7" i="15"/>
  <c r="P73" i="14"/>
  <c r="R73" i="15"/>
  <c r="N53" i="14"/>
  <c r="P53" i="15"/>
  <c r="N67" i="14"/>
  <c r="P67" i="15"/>
  <c r="O72" i="14"/>
  <c r="Q72" i="15"/>
  <c r="N16" i="8"/>
  <c r="L63" i="14"/>
  <c r="N63" i="15"/>
  <c r="O64" i="14"/>
  <c r="Q64" i="15"/>
  <c r="K56" i="14"/>
  <c r="M56" i="15"/>
  <c r="N85" i="14"/>
  <c r="P85" i="15"/>
  <c r="M70" i="14"/>
  <c r="O70" i="15"/>
  <c r="M98" i="14"/>
  <c r="O98" i="15"/>
  <c r="N87" i="14"/>
  <c r="P87" i="15"/>
  <c r="N101" i="14"/>
  <c r="P101" i="15"/>
  <c r="L41" i="14"/>
  <c r="N41" i="15"/>
  <c r="N49" i="14"/>
  <c r="P49" i="15"/>
  <c r="L35" i="14"/>
  <c r="N35" i="15"/>
  <c r="K30" i="14"/>
  <c r="M30" i="15"/>
  <c r="L91" i="14"/>
  <c r="N91" i="15"/>
  <c r="P11" i="14"/>
  <c r="R11" i="15"/>
  <c r="N61" i="14"/>
  <c r="P61" i="15"/>
  <c r="O98" i="14"/>
  <c r="Q98" i="15"/>
  <c r="N41" i="14"/>
  <c r="P41" i="15"/>
  <c r="O92" i="14"/>
  <c r="Q92" i="15"/>
  <c r="K98" i="14"/>
  <c r="M98" i="15"/>
  <c r="K36" i="14"/>
  <c r="M36" i="15"/>
  <c r="M30" i="14"/>
  <c r="O30" i="15"/>
  <c r="L13" i="14"/>
  <c r="N13" i="15"/>
  <c r="N75" i="14"/>
  <c r="P75" i="15"/>
  <c r="P77" i="14"/>
  <c r="R77" i="15"/>
  <c r="L87" i="14"/>
  <c r="N87" i="15"/>
  <c r="Q11" i="15"/>
  <c r="O11" i="14"/>
  <c r="R80" i="8"/>
  <c r="P98" i="8"/>
  <c r="P70" i="8"/>
  <c r="N98" i="8"/>
  <c r="N106" i="8"/>
  <c r="N104" i="8"/>
  <c r="N56" i="8"/>
  <c r="R92" i="8"/>
  <c r="O70" i="14"/>
  <c r="R70" i="8"/>
  <c r="R64" i="8"/>
  <c r="M40" i="14"/>
  <c r="P40" i="8"/>
  <c r="M26" i="14"/>
  <c r="P26" i="8"/>
  <c r="M78" i="14"/>
  <c r="P78" i="8"/>
  <c r="K32" i="14"/>
  <c r="N32" i="8"/>
  <c r="K78" i="14"/>
  <c r="N78" i="8"/>
  <c r="N30" i="8"/>
  <c r="K100" i="14"/>
  <c r="N100" i="8"/>
  <c r="R96" i="8"/>
  <c r="O94" i="14"/>
  <c r="R94" i="8"/>
  <c r="O102" i="14"/>
  <c r="R102" i="8"/>
  <c r="O56" i="14"/>
  <c r="R56" i="8"/>
  <c r="O100" i="14"/>
  <c r="R100" i="8"/>
  <c r="R72" i="8"/>
  <c r="O48" i="14"/>
  <c r="R48" i="8"/>
  <c r="O60" i="14"/>
  <c r="R60" i="8"/>
  <c r="K28" i="14"/>
  <c r="N28" i="8"/>
  <c r="M46" i="14"/>
  <c r="P46" i="8"/>
  <c r="O84" i="14"/>
  <c r="R84" i="8"/>
  <c r="M84" i="14"/>
  <c r="P84" i="8"/>
  <c r="K86" i="14"/>
  <c r="N86" i="8"/>
  <c r="M80" i="14"/>
  <c r="P80" i="8"/>
  <c r="M60" i="14"/>
  <c r="P60" i="8"/>
  <c r="M94" i="14"/>
  <c r="P94" i="8"/>
  <c r="M82" i="14"/>
  <c r="P82" i="8"/>
  <c r="R98" i="8"/>
  <c r="K96" i="14"/>
  <c r="N96" i="8"/>
  <c r="K26" i="14"/>
  <c r="N26" i="8"/>
  <c r="K20" i="14"/>
  <c r="N20" i="8"/>
  <c r="M12" i="14"/>
  <c r="P12" i="8"/>
  <c r="M52" i="14"/>
  <c r="P52" i="8"/>
  <c r="O88" i="14"/>
  <c r="R88" i="8"/>
  <c r="O62" i="14"/>
  <c r="R62" i="8"/>
  <c r="K52" i="14"/>
  <c r="N52" i="8"/>
  <c r="O86" i="14"/>
  <c r="R86" i="8"/>
  <c r="M22" i="14"/>
  <c r="P22" i="8"/>
  <c r="K80" i="14"/>
  <c r="N80" i="8"/>
  <c r="O52" i="14"/>
  <c r="R52" i="8"/>
  <c r="M106" i="14"/>
  <c r="P106" i="8"/>
  <c r="M104" i="14"/>
  <c r="P104" i="8"/>
  <c r="M10" i="14"/>
  <c r="P10" i="8"/>
  <c r="O90" i="14"/>
  <c r="R90" i="8"/>
  <c r="K90" i="14"/>
  <c r="N90" i="8"/>
  <c r="K76" i="14"/>
  <c r="N76" i="8"/>
  <c r="M34" i="14"/>
  <c r="P34" i="8"/>
  <c r="K94" i="14"/>
  <c r="N94" i="8"/>
  <c r="O106" i="14"/>
  <c r="R106" i="8"/>
  <c r="K18" i="14"/>
  <c r="N18" i="8"/>
  <c r="O13" i="14"/>
  <c r="O14" i="14"/>
  <c r="K22" i="14"/>
  <c r="N22" i="8"/>
  <c r="M32" i="14"/>
  <c r="P32" i="8"/>
  <c r="K84" i="14"/>
  <c r="N84" i="8"/>
  <c r="M90" i="14"/>
  <c r="P90" i="8"/>
  <c r="K12" i="14"/>
  <c r="N12" i="8"/>
  <c r="O66" i="14"/>
  <c r="R66" i="8"/>
  <c r="K70" i="14"/>
  <c r="N70" i="8"/>
  <c r="M14" i="14"/>
  <c r="P14" i="8"/>
  <c r="K54" i="14"/>
  <c r="N54" i="8"/>
  <c r="K50" i="14"/>
  <c r="N50" i="8"/>
  <c r="K60" i="14"/>
  <c r="N60" i="8"/>
  <c r="K72" i="14"/>
  <c r="N72" i="8"/>
  <c r="M74" i="14"/>
  <c r="P74" i="8"/>
  <c r="O58" i="14"/>
  <c r="R58" i="8"/>
  <c r="M38" i="14"/>
  <c r="P38" i="8"/>
  <c r="M36" i="14"/>
  <c r="P36" i="8"/>
  <c r="K46" i="14"/>
  <c r="N46" i="8"/>
  <c r="K44" i="14"/>
  <c r="N44" i="8"/>
  <c r="O82" i="14"/>
  <c r="R82" i="8"/>
  <c r="M64" i="14"/>
  <c r="P64" i="8"/>
  <c r="M96" i="14"/>
  <c r="P96" i="8"/>
  <c r="M18" i="14"/>
  <c r="P18" i="8"/>
  <c r="O76" i="14"/>
  <c r="R76" i="8"/>
  <c r="K62" i="14"/>
  <c r="N62" i="8"/>
  <c r="M20" i="14"/>
  <c r="P20" i="8"/>
  <c r="K74" i="14"/>
  <c r="N74" i="8"/>
  <c r="K68" i="14"/>
  <c r="N68" i="8"/>
  <c r="O10" i="14"/>
  <c r="R10" i="8"/>
  <c r="K48" i="14"/>
  <c r="N48" i="8"/>
  <c r="M92" i="14"/>
  <c r="P92" i="8"/>
  <c r="O50" i="14"/>
  <c r="R50" i="8"/>
  <c r="M58" i="14"/>
  <c r="P58" i="8"/>
  <c r="M56" i="14"/>
  <c r="P56" i="8"/>
  <c r="O54" i="14"/>
  <c r="R54" i="8"/>
  <c r="K10" i="14"/>
  <c r="N10" i="8"/>
  <c r="O46" i="14"/>
  <c r="R46" i="8"/>
  <c r="BK14" i="1"/>
  <c r="AS13" i="6"/>
  <c r="AY96" i="1"/>
  <c r="AY88" i="1"/>
  <c r="AY80" i="1"/>
  <c r="AY72" i="1"/>
  <c r="AY64" i="1"/>
  <c r="AY46" i="1"/>
  <c r="AY60" i="1"/>
  <c r="AY56" i="1"/>
  <c r="AY52" i="1"/>
  <c r="AY48" i="1"/>
  <c r="AY84" i="1"/>
  <c r="AY82" i="1"/>
  <c r="AY104" i="1"/>
  <c r="AY58" i="1"/>
  <c r="AY54" i="1"/>
  <c r="AY50" i="1"/>
  <c r="AY100" i="1"/>
  <c r="AY98" i="1"/>
  <c r="AY106" i="1"/>
  <c r="AY76" i="1"/>
  <c r="AY74" i="1"/>
  <c r="AY102" i="1"/>
  <c r="AY94" i="1"/>
  <c r="AY86" i="1"/>
  <c r="AY78" i="1"/>
  <c r="AY70" i="1"/>
  <c r="AY62" i="1"/>
  <c r="AY68" i="1"/>
  <c r="AY66" i="1"/>
  <c r="AY92" i="1"/>
  <c r="AY90" i="1"/>
  <c r="AT16" i="1"/>
  <c r="AR15" i="6"/>
  <c r="AQ18" i="6"/>
  <c r="AS18" i="1"/>
  <c r="AY38" i="1"/>
  <c r="AY22" i="1"/>
  <c r="AY36" i="1"/>
  <c r="AY20" i="1"/>
  <c r="AY42" i="1"/>
  <c r="AY26" i="1"/>
  <c r="AY10" i="1"/>
  <c r="AY40" i="1"/>
  <c r="AY24" i="1"/>
  <c r="AY8" i="1"/>
  <c r="AY30" i="1"/>
  <c r="AY44" i="1"/>
  <c r="AY28" i="1"/>
  <c r="AY12" i="1"/>
  <c r="AY34" i="1"/>
  <c r="AY18" i="1"/>
  <c r="AY32" i="1"/>
  <c r="AY16" i="1"/>
  <c r="AY14" i="1"/>
  <c r="AY3" i="6"/>
  <c r="AA7" i="1"/>
  <c r="AA6" i="1"/>
  <c r="U7" i="1"/>
  <c r="U6" i="1"/>
  <c r="O7" i="1"/>
  <c r="O6" i="1"/>
  <c r="I7" i="1"/>
  <c r="I6" i="1"/>
  <c r="Q16" i="8" l="1"/>
  <c r="Q17" i="8"/>
  <c r="P45" i="14"/>
  <c r="R45" i="15"/>
  <c r="N55" i="14"/>
  <c r="P55" i="15"/>
  <c r="L73" i="14"/>
  <c r="N73" i="15"/>
  <c r="P75" i="14"/>
  <c r="R75" i="15"/>
  <c r="P55" i="14"/>
  <c r="R55" i="15"/>
  <c r="P101" i="14"/>
  <c r="R101" i="15"/>
  <c r="P93" i="14"/>
  <c r="R93" i="15"/>
  <c r="L31" i="14"/>
  <c r="N31" i="15"/>
  <c r="P69" i="14"/>
  <c r="R69" i="15"/>
  <c r="L55" i="14"/>
  <c r="N55" i="15"/>
  <c r="N57" i="14"/>
  <c r="P57" i="15"/>
  <c r="P9" i="14"/>
  <c r="R9" i="15"/>
  <c r="L61" i="14"/>
  <c r="N61" i="15"/>
  <c r="N95" i="14"/>
  <c r="P95" i="15"/>
  <c r="L43" i="14"/>
  <c r="N43" i="15"/>
  <c r="N73" i="14"/>
  <c r="P73" i="15"/>
  <c r="L59" i="14"/>
  <c r="N59" i="15"/>
  <c r="L69" i="14"/>
  <c r="N69" i="15"/>
  <c r="N105" i="14"/>
  <c r="P105" i="15"/>
  <c r="N79" i="14"/>
  <c r="P79" i="15"/>
  <c r="N83" i="14"/>
  <c r="P83" i="15"/>
  <c r="L27" i="14"/>
  <c r="N27" i="15"/>
  <c r="L47" i="14"/>
  <c r="N47" i="15"/>
  <c r="L67" i="14"/>
  <c r="N67" i="15"/>
  <c r="N19" i="14"/>
  <c r="P19" i="15"/>
  <c r="P81" i="14"/>
  <c r="R81" i="15"/>
  <c r="L45" i="14"/>
  <c r="N45" i="15"/>
  <c r="P57" i="14"/>
  <c r="R57" i="15"/>
  <c r="L71" i="14"/>
  <c r="N71" i="15"/>
  <c r="L49" i="14"/>
  <c r="N49" i="15"/>
  <c r="L53" i="14"/>
  <c r="N53" i="15"/>
  <c r="N13" i="14"/>
  <c r="P13" i="15"/>
  <c r="P65" i="14"/>
  <c r="R65" i="15"/>
  <c r="L11" i="14"/>
  <c r="N11" i="15"/>
  <c r="L83" i="14"/>
  <c r="N83" i="15"/>
  <c r="L21" i="14"/>
  <c r="N21" i="15"/>
  <c r="L17" i="14"/>
  <c r="N17" i="15"/>
  <c r="L93" i="14"/>
  <c r="N93" i="15"/>
  <c r="L75" i="14"/>
  <c r="N75" i="15"/>
  <c r="L89" i="14"/>
  <c r="N89" i="15"/>
  <c r="N9" i="14"/>
  <c r="P9" i="15"/>
  <c r="N103" i="14"/>
  <c r="P103" i="15"/>
  <c r="P51" i="14"/>
  <c r="R51" i="15"/>
  <c r="L79" i="14"/>
  <c r="N79" i="15"/>
  <c r="N21" i="14"/>
  <c r="P21" i="15"/>
  <c r="L51" i="14"/>
  <c r="N51" i="15"/>
  <c r="N51" i="14"/>
  <c r="P51" i="15"/>
  <c r="L19" i="14"/>
  <c r="N19" i="15"/>
  <c r="L25" i="14"/>
  <c r="N25" i="15"/>
  <c r="L95" i="14"/>
  <c r="N95" i="15"/>
  <c r="P97" i="14"/>
  <c r="R97" i="15"/>
  <c r="P59" i="14"/>
  <c r="R59" i="15"/>
  <c r="P71" i="14"/>
  <c r="R71" i="15"/>
  <c r="L99" i="14"/>
  <c r="N99" i="15"/>
  <c r="L29" i="14"/>
  <c r="N29" i="15"/>
  <c r="P63" i="14"/>
  <c r="R63" i="15"/>
  <c r="N97" i="14"/>
  <c r="P97" i="15"/>
  <c r="P53" i="14"/>
  <c r="R53" i="15"/>
  <c r="P49" i="14"/>
  <c r="R49" i="15"/>
  <c r="N17" i="14"/>
  <c r="P17" i="15"/>
  <c r="N63" i="14"/>
  <c r="P63" i="15"/>
  <c r="N35" i="14"/>
  <c r="P35" i="15"/>
  <c r="N37" i="14"/>
  <c r="P37" i="15"/>
  <c r="N89" i="14"/>
  <c r="P89" i="15"/>
  <c r="N31" i="14"/>
  <c r="P31" i="15"/>
  <c r="P105" i="14"/>
  <c r="R105" i="15"/>
  <c r="N33" i="14"/>
  <c r="P33" i="15"/>
  <c r="P89" i="14"/>
  <c r="R89" i="15"/>
  <c r="N93" i="14"/>
  <c r="P93" i="15"/>
  <c r="N45" i="14"/>
  <c r="P45" i="15"/>
  <c r="L9" i="14"/>
  <c r="N9" i="15"/>
  <c r="N91" i="14"/>
  <c r="P91" i="15"/>
  <c r="N81" i="14"/>
  <c r="P81" i="15"/>
  <c r="N59" i="14"/>
  <c r="P59" i="15"/>
  <c r="L85" i="14"/>
  <c r="N85" i="15"/>
  <c r="P83" i="14"/>
  <c r="R83" i="15"/>
  <c r="P99" i="14"/>
  <c r="R99" i="15"/>
  <c r="P95" i="14"/>
  <c r="R95" i="15"/>
  <c r="L77" i="14"/>
  <c r="N77" i="15"/>
  <c r="P91" i="14"/>
  <c r="R91" i="15"/>
  <c r="L103" i="14"/>
  <c r="N103" i="15"/>
  <c r="L105" i="14"/>
  <c r="N105" i="15"/>
  <c r="N69" i="14"/>
  <c r="P69" i="15"/>
  <c r="P79" i="14"/>
  <c r="R79" i="15"/>
  <c r="P85" i="14"/>
  <c r="R85" i="15"/>
  <c r="P61" i="14"/>
  <c r="R61" i="15"/>
  <c r="P87" i="14"/>
  <c r="R87" i="15"/>
  <c r="N11" i="14"/>
  <c r="P11" i="15"/>
  <c r="P47" i="14"/>
  <c r="R47" i="15"/>
  <c r="N77" i="14"/>
  <c r="P77" i="15"/>
  <c r="N25" i="14"/>
  <c r="P25" i="15"/>
  <c r="N39" i="14"/>
  <c r="P39" i="15"/>
  <c r="L97" i="14"/>
  <c r="N97" i="15"/>
  <c r="L15" i="14"/>
  <c r="N15" i="15"/>
  <c r="R14" i="8"/>
  <c r="BK16" i="1"/>
  <c r="T5" i="6"/>
  <c r="AS15" i="6"/>
  <c r="N5" i="6"/>
  <c r="H5" i="6"/>
  <c r="Z5" i="6"/>
  <c r="AZ92" i="1"/>
  <c r="AX91" i="6"/>
  <c r="AZ70" i="1"/>
  <c r="AX69" i="6"/>
  <c r="AZ102" i="1"/>
  <c r="AX101" i="6"/>
  <c r="AZ98" i="1"/>
  <c r="AX97" i="6"/>
  <c r="AZ82" i="1"/>
  <c r="AX81" i="6"/>
  <c r="AZ56" i="1"/>
  <c r="AX55" i="6"/>
  <c r="AZ72" i="1"/>
  <c r="AX71" i="6"/>
  <c r="AZ66" i="1"/>
  <c r="AX65" i="6"/>
  <c r="AZ78" i="1"/>
  <c r="AX77" i="6"/>
  <c r="AZ74" i="1"/>
  <c r="AX73" i="6"/>
  <c r="AZ100" i="1"/>
  <c r="AX99" i="6"/>
  <c r="AZ50" i="1"/>
  <c r="AX49" i="6"/>
  <c r="AZ84" i="1"/>
  <c r="AX83" i="6"/>
  <c r="AZ60" i="1"/>
  <c r="AX59" i="6"/>
  <c r="AZ80" i="1"/>
  <c r="AX79" i="6"/>
  <c r="AZ68" i="1"/>
  <c r="AX67" i="6"/>
  <c r="AZ86" i="1"/>
  <c r="AX85" i="6"/>
  <c r="AZ76" i="1"/>
  <c r="AX75" i="6"/>
  <c r="AZ54" i="1"/>
  <c r="AX53" i="6"/>
  <c r="AZ48" i="1"/>
  <c r="AX47" i="6"/>
  <c r="AZ88" i="1"/>
  <c r="AX87" i="6"/>
  <c r="AZ90" i="1"/>
  <c r="AX89" i="6"/>
  <c r="AZ62" i="1"/>
  <c r="AX61" i="6"/>
  <c r="AZ94" i="1"/>
  <c r="AX93" i="6"/>
  <c r="AZ106" i="1"/>
  <c r="AX105" i="6"/>
  <c r="AZ58" i="1"/>
  <c r="AX57" i="6"/>
  <c r="AZ104" i="1"/>
  <c r="AX103" i="6"/>
  <c r="AZ52" i="1"/>
  <c r="AX51" i="6"/>
  <c r="AZ46" i="1"/>
  <c r="AX45" i="6"/>
  <c r="AZ64" i="1"/>
  <c r="AX63" i="6"/>
  <c r="AZ96" i="1"/>
  <c r="AX95" i="6"/>
  <c r="AZ42" i="1"/>
  <c r="AX41" i="6"/>
  <c r="AZ20" i="1"/>
  <c r="AX19" i="6"/>
  <c r="AZ22" i="1"/>
  <c r="AX21" i="6"/>
  <c r="AZ34" i="1"/>
  <c r="AX33" i="6"/>
  <c r="AZ40" i="1"/>
  <c r="AX39" i="6"/>
  <c r="AZ26" i="1"/>
  <c r="AX25" i="6"/>
  <c r="AZ12" i="1"/>
  <c r="AX11" i="6"/>
  <c r="AZ32" i="1"/>
  <c r="AX31" i="6"/>
  <c r="AZ18" i="1"/>
  <c r="AX17" i="6"/>
  <c r="AZ16" i="1"/>
  <c r="AX15" i="6"/>
  <c r="AZ44" i="1"/>
  <c r="AX43" i="6"/>
  <c r="AZ24" i="1"/>
  <c r="AX23" i="6"/>
  <c r="AZ10" i="1"/>
  <c r="AX9" i="6"/>
  <c r="AZ14" i="1"/>
  <c r="AX13" i="6"/>
  <c r="AZ28" i="1"/>
  <c r="AX27" i="6"/>
  <c r="AZ30" i="1"/>
  <c r="AX29" i="6"/>
  <c r="AZ8" i="1"/>
  <c r="S8" i="8" s="1"/>
  <c r="AX7" i="6"/>
  <c r="AZ36" i="1"/>
  <c r="AX35" i="6"/>
  <c r="AZ38" i="1"/>
  <c r="AX37" i="6"/>
  <c r="AT18" i="1"/>
  <c r="AR17" i="6"/>
  <c r="AQ20" i="6"/>
  <c r="AS20" i="1"/>
  <c r="AB4" i="1"/>
  <c r="AA22" i="1" s="1"/>
  <c r="Z6" i="6"/>
  <c r="V4" i="1"/>
  <c r="T6" i="6"/>
  <c r="P4" i="1"/>
  <c r="N6" i="6"/>
  <c r="J4" i="1"/>
  <c r="H6" i="6"/>
  <c r="AA10" i="1"/>
  <c r="Q18" i="8" l="1"/>
  <c r="Q19" i="8"/>
  <c r="S105" i="8"/>
  <c r="S104" i="8"/>
  <c r="S94" i="8"/>
  <c r="S95" i="8"/>
  <c r="S81" i="8"/>
  <c r="S80" i="8"/>
  <c r="S60" i="8"/>
  <c r="S61" i="8"/>
  <c r="S50" i="8"/>
  <c r="S51" i="8"/>
  <c r="S78" i="8"/>
  <c r="S79" i="8"/>
  <c r="S30" i="8"/>
  <c r="S31" i="8"/>
  <c r="S49" i="8"/>
  <c r="S48" i="8"/>
  <c r="S38" i="8"/>
  <c r="S39" i="8"/>
  <c r="S28" i="8"/>
  <c r="S29" i="8"/>
  <c r="S44" i="8"/>
  <c r="S45" i="8"/>
  <c r="S12" i="8"/>
  <c r="S13" i="8"/>
  <c r="S22" i="8"/>
  <c r="S23" i="8"/>
  <c r="S65" i="8"/>
  <c r="S64" i="8"/>
  <c r="S58" i="8"/>
  <c r="S59" i="8"/>
  <c r="S82" i="8"/>
  <c r="S83" i="8"/>
  <c r="S102" i="8"/>
  <c r="S103" i="8"/>
  <c r="S97" i="8"/>
  <c r="S96" i="8"/>
  <c r="S52" i="8"/>
  <c r="S53" i="8"/>
  <c r="S62" i="8"/>
  <c r="S63" i="8"/>
  <c r="S76" i="8"/>
  <c r="S77" i="8"/>
  <c r="S100" i="8"/>
  <c r="S101" i="8"/>
  <c r="S66" i="8"/>
  <c r="S67" i="8"/>
  <c r="S34" i="8"/>
  <c r="S35" i="8"/>
  <c r="S36" i="8"/>
  <c r="S37" i="8"/>
  <c r="S26" i="8"/>
  <c r="S27" i="8"/>
  <c r="S25" i="8"/>
  <c r="S24" i="8"/>
  <c r="S14" i="8"/>
  <c r="S15" i="8"/>
  <c r="Q14" i="14" s="1"/>
  <c r="S17" i="8"/>
  <c r="S16" i="8"/>
  <c r="S20" i="8"/>
  <c r="S21" i="8"/>
  <c r="S70" i="8"/>
  <c r="S71" i="8"/>
  <c r="S90" i="8"/>
  <c r="S91" i="8"/>
  <c r="S86" i="8"/>
  <c r="S87" i="8"/>
  <c r="S73" i="8"/>
  <c r="S72" i="8"/>
  <c r="S57" i="8"/>
  <c r="S56" i="8"/>
  <c r="S41" i="8"/>
  <c r="S40" i="8"/>
  <c r="S46" i="8"/>
  <c r="S47" i="8"/>
  <c r="S54" i="8"/>
  <c r="S55" i="8"/>
  <c r="S92" i="8"/>
  <c r="S93" i="8"/>
  <c r="S33" i="8"/>
  <c r="S32" i="8"/>
  <c r="S10" i="8"/>
  <c r="S11" i="8"/>
  <c r="S18" i="8"/>
  <c r="S19" i="8"/>
  <c r="S42" i="8"/>
  <c r="S43" i="8"/>
  <c r="S84" i="8"/>
  <c r="S85" i="8"/>
  <c r="S98" i="8"/>
  <c r="S99" i="8"/>
  <c r="S106" i="8"/>
  <c r="S107" i="8"/>
  <c r="S89" i="8"/>
  <c r="S88" i="8"/>
  <c r="S68" i="8"/>
  <c r="S69" i="8"/>
  <c r="S74" i="8"/>
  <c r="S75" i="8"/>
  <c r="Q7" i="14"/>
  <c r="S7" i="15"/>
  <c r="S11" i="15"/>
  <c r="S12" i="15"/>
  <c r="O15" i="14"/>
  <c r="Q15" i="15"/>
  <c r="S13" i="15"/>
  <c r="P13" i="14"/>
  <c r="R13" i="15"/>
  <c r="AA30" i="1"/>
  <c r="AA14" i="1"/>
  <c r="Z13" i="6" s="1"/>
  <c r="AA8" i="1"/>
  <c r="Q13" i="14"/>
  <c r="Q11" i="14"/>
  <c r="U12" i="1"/>
  <c r="T11" i="6" s="1"/>
  <c r="U36" i="1"/>
  <c r="Q16" i="15"/>
  <c r="S9" i="8"/>
  <c r="S8" i="15" s="1"/>
  <c r="AA28" i="1"/>
  <c r="Z27" i="6" s="1"/>
  <c r="U10" i="1"/>
  <c r="T9" i="6" s="1"/>
  <c r="U32" i="1"/>
  <c r="T31" i="6" s="1"/>
  <c r="U22" i="1"/>
  <c r="T21" i="6" s="1"/>
  <c r="BL26" i="1"/>
  <c r="O44" i="1"/>
  <c r="BL8" i="1"/>
  <c r="BL10" i="1"/>
  <c r="BL18" i="1"/>
  <c r="BL40" i="1"/>
  <c r="BL42" i="1"/>
  <c r="BL62" i="1"/>
  <c r="BL86" i="1"/>
  <c r="BL100" i="1"/>
  <c r="BL78" i="1"/>
  <c r="BL98" i="1"/>
  <c r="BL70" i="1"/>
  <c r="BL14" i="1"/>
  <c r="BL54" i="1"/>
  <c r="BL32" i="1"/>
  <c r="BL46" i="1"/>
  <c r="BL104" i="1"/>
  <c r="BL90" i="1"/>
  <c r="BL68" i="1"/>
  <c r="BL60" i="1"/>
  <c r="BL84" i="1"/>
  <c r="BL66" i="1"/>
  <c r="BL56" i="1"/>
  <c r="BL82" i="1"/>
  <c r="BL92" i="1"/>
  <c r="BL16" i="1"/>
  <c r="BL76" i="1"/>
  <c r="BL30" i="1"/>
  <c r="BL34" i="1"/>
  <c r="BK18" i="1"/>
  <c r="BL96" i="1"/>
  <c r="BL28" i="1"/>
  <c r="BL44" i="1"/>
  <c r="BL22" i="1"/>
  <c r="BL64" i="1"/>
  <c r="BL58" i="1"/>
  <c r="BL106" i="1"/>
  <c r="BL88" i="1"/>
  <c r="BL48" i="1"/>
  <c r="BL80" i="1"/>
  <c r="BL72" i="1"/>
  <c r="BL36" i="1"/>
  <c r="BL20" i="1"/>
  <c r="BL94" i="1"/>
  <c r="BL24" i="1"/>
  <c r="BL52" i="1"/>
  <c r="BL38" i="1"/>
  <c r="BL12" i="1"/>
  <c r="U24" i="1"/>
  <c r="T23" i="6" s="1"/>
  <c r="BL50" i="1"/>
  <c r="BL74" i="1"/>
  <c r="BL102" i="1"/>
  <c r="O18" i="1"/>
  <c r="U14" i="1"/>
  <c r="O14" i="1"/>
  <c r="O34" i="1"/>
  <c r="O32" i="1"/>
  <c r="O28" i="1"/>
  <c r="O30" i="1"/>
  <c r="N29" i="6" s="1"/>
  <c r="O26" i="1"/>
  <c r="O16" i="1"/>
  <c r="O12" i="1"/>
  <c r="P12" i="1" s="1"/>
  <c r="U40" i="1"/>
  <c r="T39" i="6" s="1"/>
  <c r="T35" i="6"/>
  <c r="AY35" i="6"/>
  <c r="AY13" i="6"/>
  <c r="AY15" i="6"/>
  <c r="AY25" i="6"/>
  <c r="AY51" i="6"/>
  <c r="AY93" i="6"/>
  <c r="AY89" i="6"/>
  <c r="AY53" i="6"/>
  <c r="AY75" i="6"/>
  <c r="AY67" i="6"/>
  <c r="AY59" i="6"/>
  <c r="AY83" i="6"/>
  <c r="AY49" i="6"/>
  <c r="AY73" i="6"/>
  <c r="AY65" i="6"/>
  <c r="AY55" i="6"/>
  <c r="AY81" i="6"/>
  <c r="AY101" i="6"/>
  <c r="AY91" i="6"/>
  <c r="Z21" i="6"/>
  <c r="AS17" i="6"/>
  <c r="AY29" i="6"/>
  <c r="AY23" i="6"/>
  <c r="AY31" i="6"/>
  <c r="AY33" i="6"/>
  <c r="AY95" i="6"/>
  <c r="AY45" i="6"/>
  <c r="AY103" i="6"/>
  <c r="Z9" i="6"/>
  <c r="AY37" i="6"/>
  <c r="AY7" i="6"/>
  <c r="AY27" i="6"/>
  <c r="AY43" i="6"/>
  <c r="AY11" i="6"/>
  <c r="AY21" i="6"/>
  <c r="AY63" i="6"/>
  <c r="AY105" i="6"/>
  <c r="AY61" i="6"/>
  <c r="AY87" i="6"/>
  <c r="AY47" i="6"/>
  <c r="AY85" i="6"/>
  <c r="AY79" i="6"/>
  <c r="AY99" i="6"/>
  <c r="AY77" i="6"/>
  <c r="AY71" i="6"/>
  <c r="AY97" i="6"/>
  <c r="AY69" i="6"/>
  <c r="AY17" i="6"/>
  <c r="AY39" i="6"/>
  <c r="AY41" i="6"/>
  <c r="AY57" i="6"/>
  <c r="U18" i="1"/>
  <c r="U16" i="1"/>
  <c r="V16" i="1" s="1"/>
  <c r="Z29" i="6"/>
  <c r="Z7" i="6"/>
  <c r="AA26" i="1"/>
  <c r="AY19" i="6"/>
  <c r="AY9" i="6"/>
  <c r="N15" i="6"/>
  <c r="N43" i="6"/>
  <c r="AA36" i="1"/>
  <c r="I62" i="1"/>
  <c r="I58" i="1"/>
  <c r="I54" i="1"/>
  <c r="I50" i="1"/>
  <c r="I98" i="1"/>
  <c r="I48" i="1"/>
  <c r="I46" i="1"/>
  <c r="I104" i="1"/>
  <c r="I100" i="1"/>
  <c r="I96" i="1"/>
  <c r="I92" i="1"/>
  <c r="I88" i="1"/>
  <c r="I84" i="1"/>
  <c r="I80" i="1"/>
  <c r="I76" i="1"/>
  <c r="I72" i="1"/>
  <c r="I68" i="1"/>
  <c r="I64" i="1"/>
  <c r="I60" i="1"/>
  <c r="I56" i="1"/>
  <c r="I52" i="1"/>
  <c r="I82" i="1"/>
  <c r="I66" i="1"/>
  <c r="I90" i="1"/>
  <c r="I106" i="1"/>
  <c r="I74" i="1"/>
  <c r="I102" i="1"/>
  <c r="I94" i="1"/>
  <c r="I86" i="1"/>
  <c r="I78" i="1"/>
  <c r="I70" i="1"/>
  <c r="O3" i="6"/>
  <c r="O46" i="1"/>
  <c r="O60" i="1"/>
  <c r="O56" i="1"/>
  <c r="O52" i="1"/>
  <c r="O48" i="1"/>
  <c r="O100" i="1"/>
  <c r="O82" i="1"/>
  <c r="O104" i="1"/>
  <c r="O96" i="1"/>
  <c r="O88" i="1"/>
  <c r="O80" i="1"/>
  <c r="O72" i="1"/>
  <c r="O64" i="1"/>
  <c r="O62" i="1"/>
  <c r="O58" i="1"/>
  <c r="O54" i="1"/>
  <c r="O50" i="1"/>
  <c r="O98" i="1"/>
  <c r="O84" i="1"/>
  <c r="O68" i="1"/>
  <c r="O106" i="1"/>
  <c r="O92" i="1"/>
  <c r="O74" i="1"/>
  <c r="O102" i="1"/>
  <c r="O94" i="1"/>
  <c r="O86" i="1"/>
  <c r="O78" i="1"/>
  <c r="O70" i="1"/>
  <c r="O66" i="1"/>
  <c r="O90" i="1"/>
  <c r="O76" i="1"/>
  <c r="U3" i="6"/>
  <c r="U62" i="1"/>
  <c r="U58" i="1"/>
  <c r="U54" i="1"/>
  <c r="U50" i="1"/>
  <c r="U104" i="1"/>
  <c r="U96" i="1"/>
  <c r="U92" i="1"/>
  <c r="U88" i="1"/>
  <c r="U80" i="1"/>
  <c r="U76" i="1"/>
  <c r="U72" i="1"/>
  <c r="U64" i="1"/>
  <c r="U98" i="1"/>
  <c r="U100" i="1"/>
  <c r="U84" i="1"/>
  <c r="U68" i="1"/>
  <c r="U46" i="1"/>
  <c r="U60" i="1"/>
  <c r="U56" i="1"/>
  <c r="U52" i="1"/>
  <c r="U48" i="1"/>
  <c r="U82" i="1"/>
  <c r="U66" i="1"/>
  <c r="U90" i="1"/>
  <c r="U106" i="1"/>
  <c r="U74" i="1"/>
  <c r="U102" i="1"/>
  <c r="U94" i="1"/>
  <c r="U86" i="1"/>
  <c r="U78" i="1"/>
  <c r="U70" i="1"/>
  <c r="AA3" i="6"/>
  <c r="AA96" i="1"/>
  <c r="AA88" i="1"/>
  <c r="AA80" i="1"/>
  <c r="AA72" i="1"/>
  <c r="AA64" i="1"/>
  <c r="AA104" i="1"/>
  <c r="AA46" i="1"/>
  <c r="AA60" i="1"/>
  <c r="AA56" i="1"/>
  <c r="AA52" i="1"/>
  <c r="AA48" i="1"/>
  <c r="AA84" i="1"/>
  <c r="AA82" i="1"/>
  <c r="AA62" i="1"/>
  <c r="AA58" i="1"/>
  <c r="AA54" i="1"/>
  <c r="AA50" i="1"/>
  <c r="AA100" i="1"/>
  <c r="AA98" i="1"/>
  <c r="AA106" i="1"/>
  <c r="AA76" i="1"/>
  <c r="AA74" i="1"/>
  <c r="AA102" i="1"/>
  <c r="AA94" i="1"/>
  <c r="AA86" i="1"/>
  <c r="AA78" i="1"/>
  <c r="AA70" i="1"/>
  <c r="AA68" i="1"/>
  <c r="AA66" i="1"/>
  <c r="AA92" i="1"/>
  <c r="AA90" i="1"/>
  <c r="O8" i="1"/>
  <c r="O42" i="1"/>
  <c r="O24" i="1"/>
  <c r="O40" i="1"/>
  <c r="O22" i="1"/>
  <c r="O38" i="1"/>
  <c r="O10" i="1"/>
  <c r="O20" i="1"/>
  <c r="O36" i="1"/>
  <c r="U8" i="1"/>
  <c r="V8" i="1" s="1"/>
  <c r="U34" i="1"/>
  <c r="U20" i="1"/>
  <c r="U42" i="1"/>
  <c r="U30" i="1"/>
  <c r="U44" i="1"/>
  <c r="U28" i="1"/>
  <c r="U38" i="1"/>
  <c r="U26" i="1"/>
  <c r="AA42" i="1"/>
  <c r="AA18" i="1"/>
  <c r="AA40" i="1"/>
  <c r="AA20" i="1"/>
  <c r="AA44" i="1"/>
  <c r="AA16" i="1"/>
  <c r="AA38" i="1"/>
  <c r="AA34" i="1"/>
  <c r="AA24" i="1"/>
  <c r="AA12" i="1"/>
  <c r="AA32" i="1"/>
  <c r="AT20" i="1"/>
  <c r="AR19" i="6"/>
  <c r="AQ22" i="6"/>
  <c r="AS22" i="1"/>
  <c r="I16" i="1"/>
  <c r="I12" i="1"/>
  <c r="I24" i="1"/>
  <c r="I20" i="1"/>
  <c r="I3" i="6"/>
  <c r="BA5" i="1"/>
  <c r="I26" i="1"/>
  <c r="I14" i="1"/>
  <c r="I44" i="1"/>
  <c r="I8" i="1"/>
  <c r="I10" i="1"/>
  <c r="I42" i="1"/>
  <c r="I32" i="1"/>
  <c r="I40" i="1"/>
  <c r="I34" i="1"/>
  <c r="I36" i="1"/>
  <c r="I18" i="1"/>
  <c r="I38" i="1"/>
  <c r="I22" i="1"/>
  <c r="I28" i="1"/>
  <c r="I30" i="1"/>
  <c r="AB10" i="1"/>
  <c r="AB8" i="1"/>
  <c r="K8" i="8" s="1"/>
  <c r="V12" i="1"/>
  <c r="S14" i="15" l="1"/>
  <c r="AB14" i="1"/>
  <c r="I8" i="8"/>
  <c r="I9" i="8"/>
  <c r="I13" i="8"/>
  <c r="I12" i="8"/>
  <c r="I16" i="8"/>
  <c r="I17" i="8"/>
  <c r="K11" i="8"/>
  <c r="K10" i="8"/>
  <c r="Q21" i="8"/>
  <c r="Q20" i="8"/>
  <c r="G13" i="8"/>
  <c r="G12" i="8"/>
  <c r="V10" i="1"/>
  <c r="Q58" i="14"/>
  <c r="S58" i="15"/>
  <c r="Q32" i="14"/>
  <c r="S32" i="15"/>
  <c r="Q97" i="14"/>
  <c r="S97" i="15"/>
  <c r="Q77" i="14"/>
  <c r="S77" i="15"/>
  <c r="Q62" i="14"/>
  <c r="S62" i="15"/>
  <c r="Q40" i="14"/>
  <c r="S40" i="15"/>
  <c r="Q10" i="14"/>
  <c r="S10" i="15"/>
  <c r="Q95" i="14"/>
  <c r="S95" i="15"/>
  <c r="Q27" i="14"/>
  <c r="S27" i="15"/>
  <c r="Q33" i="14"/>
  <c r="S33" i="15"/>
  <c r="Q54" i="14"/>
  <c r="S54" i="15"/>
  <c r="Q25" i="14"/>
  <c r="S25" i="15"/>
  <c r="Q35" i="14"/>
  <c r="S35" i="15"/>
  <c r="Q64" i="14"/>
  <c r="S64" i="15"/>
  <c r="I7" i="14"/>
  <c r="K7" i="15"/>
  <c r="Q57" i="14"/>
  <c r="S57" i="15"/>
  <c r="Q31" i="14"/>
  <c r="S31" i="15"/>
  <c r="Q99" i="14"/>
  <c r="S99" i="15"/>
  <c r="Q61" i="14"/>
  <c r="S61" i="15"/>
  <c r="Q39" i="14"/>
  <c r="S39" i="15"/>
  <c r="Q9" i="14"/>
  <c r="S9" i="15"/>
  <c r="Q59" i="14"/>
  <c r="S59" i="15"/>
  <c r="Q83" i="14"/>
  <c r="S83" i="15"/>
  <c r="Q101" i="14"/>
  <c r="S101" i="15"/>
  <c r="Q53" i="14"/>
  <c r="S53" i="15"/>
  <c r="Q20" i="14"/>
  <c r="S20" i="15"/>
  <c r="Q15" i="14"/>
  <c r="S15" i="15"/>
  <c r="Q72" i="14"/>
  <c r="S72" i="15"/>
  <c r="Q63" i="14"/>
  <c r="S63" i="15"/>
  <c r="Q89" i="14"/>
  <c r="S89" i="15"/>
  <c r="G7" i="14"/>
  <c r="I7" i="15"/>
  <c r="Q43" i="14"/>
  <c r="S43" i="15"/>
  <c r="O17" i="14"/>
  <c r="Q17" i="15"/>
  <c r="Q85" i="14"/>
  <c r="S85" i="15"/>
  <c r="Q18" i="14"/>
  <c r="S18" i="15"/>
  <c r="Q67" i="14"/>
  <c r="S67" i="15"/>
  <c r="Q87" i="14"/>
  <c r="S87" i="15"/>
  <c r="Q73" i="14"/>
  <c r="S73" i="15"/>
  <c r="Q93" i="14"/>
  <c r="S93" i="15"/>
  <c r="Q19" i="14"/>
  <c r="S19" i="15"/>
  <c r="Q71" i="14"/>
  <c r="S71" i="15"/>
  <c r="Q47" i="14"/>
  <c r="S47" i="15"/>
  <c r="Q91" i="14"/>
  <c r="S91" i="15"/>
  <c r="Q45" i="14"/>
  <c r="S45" i="15"/>
  <c r="Q21" i="14"/>
  <c r="S21" i="15"/>
  <c r="Q23" i="14"/>
  <c r="S23" i="15"/>
  <c r="Q55" i="14"/>
  <c r="S55" i="15"/>
  <c r="Q51" i="14"/>
  <c r="S51" i="15"/>
  <c r="Q69" i="14"/>
  <c r="S69" i="15"/>
  <c r="Q41" i="14"/>
  <c r="S41" i="15"/>
  <c r="Q17" i="14"/>
  <c r="S17" i="15"/>
  <c r="Q81" i="14"/>
  <c r="S81" i="15"/>
  <c r="Q28" i="14"/>
  <c r="S28" i="15"/>
  <c r="Q103" i="14"/>
  <c r="S103" i="15"/>
  <c r="Q49" i="14"/>
  <c r="S49" i="15"/>
  <c r="Q75" i="14"/>
  <c r="S75" i="15"/>
  <c r="Q26" i="14"/>
  <c r="S26" i="15"/>
  <c r="Q105" i="14"/>
  <c r="S105" i="15"/>
  <c r="Q65" i="14"/>
  <c r="S65" i="15"/>
  <c r="Q29" i="14"/>
  <c r="S29" i="15"/>
  <c r="Q79" i="14"/>
  <c r="S79" i="15"/>
  <c r="Q37" i="14"/>
  <c r="S37" i="15"/>
  <c r="T14" i="8"/>
  <c r="T64" i="8"/>
  <c r="T58" i="8"/>
  <c r="T62" i="8"/>
  <c r="T28" i="8"/>
  <c r="T40" i="8"/>
  <c r="T54" i="8"/>
  <c r="S66" i="15"/>
  <c r="S24" i="15"/>
  <c r="S82" i="15"/>
  <c r="S94" i="15"/>
  <c r="S22" i="15"/>
  <c r="T32" i="8"/>
  <c r="T72" i="8"/>
  <c r="T38" i="8"/>
  <c r="S44" i="15"/>
  <c r="S70" i="15"/>
  <c r="S42" i="15"/>
  <c r="S68" i="15"/>
  <c r="S88" i="15"/>
  <c r="S104" i="15"/>
  <c r="S50" i="15"/>
  <c r="S76" i="15"/>
  <c r="S16" i="15"/>
  <c r="S106" i="15"/>
  <c r="S90" i="15"/>
  <c r="N13" i="6"/>
  <c r="T46" i="8"/>
  <c r="O16" i="14"/>
  <c r="R16" i="8"/>
  <c r="T92" i="8"/>
  <c r="N33" i="6"/>
  <c r="T18" i="8"/>
  <c r="T96" i="8"/>
  <c r="T100" i="8"/>
  <c r="S56" i="15"/>
  <c r="S52" i="15"/>
  <c r="S98" i="15"/>
  <c r="S78" i="15"/>
  <c r="T80" i="8"/>
  <c r="P14" i="1"/>
  <c r="T10" i="8"/>
  <c r="T60" i="8"/>
  <c r="T20" i="8"/>
  <c r="T26" i="8"/>
  <c r="S34" i="15"/>
  <c r="T8" i="8"/>
  <c r="Q8" i="14"/>
  <c r="P8" i="1"/>
  <c r="K9" i="8"/>
  <c r="K8" i="15" s="1"/>
  <c r="V14" i="1"/>
  <c r="T13" i="6"/>
  <c r="I8" i="15"/>
  <c r="N17" i="6"/>
  <c r="N31" i="6"/>
  <c r="BG8" i="1"/>
  <c r="BF12" i="1"/>
  <c r="BH8" i="1"/>
  <c r="BH10" i="1"/>
  <c r="BG10" i="1"/>
  <c r="BG16" i="1"/>
  <c r="BK20" i="1"/>
  <c r="N25" i="6"/>
  <c r="BH14" i="1"/>
  <c r="BG12" i="1"/>
  <c r="J10" i="1"/>
  <c r="N11" i="6"/>
  <c r="N27" i="6"/>
  <c r="Z41" i="6"/>
  <c r="T17" i="6"/>
  <c r="U7" i="6"/>
  <c r="Z23" i="6"/>
  <c r="T43" i="6"/>
  <c r="U15" i="6"/>
  <c r="AA13" i="6"/>
  <c r="Z33" i="6"/>
  <c r="T25" i="6"/>
  <c r="T29" i="6"/>
  <c r="T7" i="6"/>
  <c r="Z35" i="6"/>
  <c r="AA9" i="6"/>
  <c r="U9" i="6"/>
  <c r="Z43" i="6"/>
  <c r="T33" i="6"/>
  <c r="O11" i="6"/>
  <c r="U11" i="6"/>
  <c r="AA7" i="6"/>
  <c r="Z31" i="6"/>
  <c r="Z37" i="6"/>
  <c r="Z39" i="6"/>
  <c r="T37" i="6"/>
  <c r="T41" i="6"/>
  <c r="Z25" i="6"/>
  <c r="Z11" i="6"/>
  <c r="Z15" i="6"/>
  <c r="Z17" i="6"/>
  <c r="T27" i="6"/>
  <c r="T15" i="6"/>
  <c r="AS19" i="6"/>
  <c r="Z19" i="6"/>
  <c r="T19" i="6"/>
  <c r="J8" i="1"/>
  <c r="E9" i="8" s="1"/>
  <c r="E8" i="15" s="1"/>
  <c r="H39" i="6"/>
  <c r="AB90" i="1"/>
  <c r="Z89" i="6"/>
  <c r="AB84" i="1"/>
  <c r="Z83" i="6"/>
  <c r="AB96" i="1"/>
  <c r="Z95" i="6"/>
  <c r="V60" i="1"/>
  <c r="T59" i="6"/>
  <c r="V46" i="1"/>
  <c r="T45" i="6"/>
  <c r="P74" i="1"/>
  <c r="N73" i="6"/>
  <c r="P54" i="1"/>
  <c r="N53" i="6"/>
  <c r="P60" i="1"/>
  <c r="N59" i="6"/>
  <c r="J92" i="1"/>
  <c r="H91" i="6"/>
  <c r="AB16" i="1"/>
  <c r="H17" i="6"/>
  <c r="H15" i="6"/>
  <c r="N23" i="6"/>
  <c r="AB74" i="1"/>
  <c r="Z73" i="6"/>
  <c r="AB98" i="1"/>
  <c r="Z97" i="6"/>
  <c r="V68" i="1"/>
  <c r="T67" i="6"/>
  <c r="V54" i="1"/>
  <c r="T53" i="6"/>
  <c r="P86" i="1"/>
  <c r="N85" i="6"/>
  <c r="P80" i="1"/>
  <c r="N79" i="6"/>
  <c r="P48" i="1"/>
  <c r="N47" i="6"/>
  <c r="J94" i="1"/>
  <c r="H93" i="6"/>
  <c r="J64" i="1"/>
  <c r="H63" i="6"/>
  <c r="J80" i="1"/>
  <c r="H79" i="6"/>
  <c r="J96" i="1"/>
  <c r="H95" i="6"/>
  <c r="J46" i="1"/>
  <c r="H45" i="6"/>
  <c r="J58" i="1"/>
  <c r="H57" i="6"/>
  <c r="P72" i="1"/>
  <c r="N71" i="6"/>
  <c r="P82" i="1"/>
  <c r="N81" i="6"/>
  <c r="J86" i="1"/>
  <c r="H85" i="6"/>
  <c r="J76" i="1"/>
  <c r="H75" i="6"/>
  <c r="J54" i="1"/>
  <c r="H53" i="6"/>
  <c r="H31" i="6"/>
  <c r="AB92" i="1"/>
  <c r="Z91" i="6"/>
  <c r="AB48" i="1"/>
  <c r="Z47" i="6"/>
  <c r="V94" i="1"/>
  <c r="T93" i="6"/>
  <c r="V48" i="1"/>
  <c r="T47" i="6"/>
  <c r="V64" i="1"/>
  <c r="T63" i="6"/>
  <c r="P92" i="1"/>
  <c r="N91" i="6"/>
  <c r="P84" i="1"/>
  <c r="N83" i="6"/>
  <c r="H41" i="6"/>
  <c r="H19" i="6"/>
  <c r="N37" i="6"/>
  <c r="N41" i="6"/>
  <c r="AB66" i="1"/>
  <c r="Z65" i="6"/>
  <c r="AB86" i="1"/>
  <c r="Z85" i="6"/>
  <c r="AB76" i="1"/>
  <c r="Z75" i="6"/>
  <c r="AB100" i="1"/>
  <c r="Z99" i="6"/>
  <c r="AB50" i="1"/>
  <c r="Z49" i="6"/>
  <c r="AB52" i="1"/>
  <c r="Z51" i="6"/>
  <c r="AB80" i="1"/>
  <c r="Z79" i="6"/>
  <c r="V70" i="1"/>
  <c r="T69" i="6"/>
  <c r="V102" i="1"/>
  <c r="T101" i="6"/>
  <c r="V90" i="1"/>
  <c r="T89" i="6"/>
  <c r="V52" i="1"/>
  <c r="T51" i="6"/>
  <c r="V84" i="1"/>
  <c r="T83" i="6"/>
  <c r="V72" i="1"/>
  <c r="T71" i="6"/>
  <c r="V92" i="1"/>
  <c r="T91" i="6"/>
  <c r="V58" i="1"/>
  <c r="T57" i="6"/>
  <c r="P66" i="1"/>
  <c r="N65" i="6"/>
  <c r="P94" i="1"/>
  <c r="N93" i="6"/>
  <c r="P106" i="1"/>
  <c r="N105" i="6"/>
  <c r="P98" i="1"/>
  <c r="N97" i="6"/>
  <c r="P62" i="1"/>
  <c r="N61" i="6"/>
  <c r="P88" i="1"/>
  <c r="N87" i="6"/>
  <c r="P52" i="1"/>
  <c r="N51" i="6"/>
  <c r="P46" i="1"/>
  <c r="N45" i="6"/>
  <c r="J70" i="1"/>
  <c r="H69" i="6"/>
  <c r="J102" i="1"/>
  <c r="H101" i="6"/>
  <c r="J90" i="1"/>
  <c r="H89" i="6"/>
  <c r="J52" i="1"/>
  <c r="H51" i="6"/>
  <c r="J68" i="1"/>
  <c r="H67" i="6"/>
  <c r="J84" i="1"/>
  <c r="H83" i="6"/>
  <c r="J100" i="1"/>
  <c r="H99" i="6"/>
  <c r="J48" i="1"/>
  <c r="H47" i="6"/>
  <c r="J98" i="1"/>
  <c r="H97" i="6"/>
  <c r="J62" i="1"/>
  <c r="H61" i="6"/>
  <c r="H37" i="6"/>
  <c r="H11" i="6"/>
  <c r="N19" i="6"/>
  <c r="N39" i="6"/>
  <c r="AB70" i="1"/>
  <c r="Z69" i="6"/>
  <c r="AB102" i="1"/>
  <c r="Z101" i="6"/>
  <c r="AB58" i="1"/>
  <c r="Z57" i="6"/>
  <c r="AB60" i="1"/>
  <c r="Z59" i="6"/>
  <c r="AB104" i="1"/>
  <c r="Z103" i="6"/>
  <c r="AB64" i="1"/>
  <c r="Z63" i="6"/>
  <c r="V86" i="1"/>
  <c r="T85" i="6"/>
  <c r="V106" i="1"/>
  <c r="T105" i="6"/>
  <c r="V82" i="1"/>
  <c r="T81" i="6"/>
  <c r="V98" i="1"/>
  <c r="T97" i="6"/>
  <c r="V80" i="1"/>
  <c r="T79" i="6"/>
  <c r="V104" i="1"/>
  <c r="T103" i="6"/>
  <c r="V50" i="1"/>
  <c r="T49" i="6"/>
  <c r="P76" i="1"/>
  <c r="N75" i="6"/>
  <c r="P78" i="1"/>
  <c r="N77" i="6"/>
  <c r="P68" i="1"/>
  <c r="N67" i="6"/>
  <c r="P104" i="1"/>
  <c r="N103" i="6"/>
  <c r="J106" i="1"/>
  <c r="H105" i="6"/>
  <c r="J82" i="1"/>
  <c r="H81" i="6"/>
  <c r="J60" i="1"/>
  <c r="H59" i="6"/>
  <c r="J12" i="1"/>
  <c r="H29" i="6"/>
  <c r="H43" i="6"/>
  <c r="N9" i="6"/>
  <c r="AB78" i="1"/>
  <c r="Z77" i="6"/>
  <c r="AB62" i="1"/>
  <c r="Z61" i="6"/>
  <c r="AB72" i="1"/>
  <c r="Z71" i="6"/>
  <c r="V88" i="1"/>
  <c r="T87" i="6"/>
  <c r="P90" i="1"/>
  <c r="N89" i="6"/>
  <c r="P58" i="1"/>
  <c r="N57" i="6"/>
  <c r="P100" i="1"/>
  <c r="N99" i="6"/>
  <c r="H27" i="6"/>
  <c r="H35" i="6"/>
  <c r="H13" i="6"/>
  <c r="H7" i="6"/>
  <c r="H21" i="6"/>
  <c r="H33" i="6"/>
  <c r="H9" i="6"/>
  <c r="H25" i="6"/>
  <c r="H23" i="6"/>
  <c r="N35" i="6"/>
  <c r="N21" i="6"/>
  <c r="N7" i="6"/>
  <c r="AB68" i="1"/>
  <c r="Z67" i="6"/>
  <c r="AB94" i="1"/>
  <c r="Z93" i="6"/>
  <c r="AB106" i="1"/>
  <c r="Z105" i="6"/>
  <c r="AB54" i="1"/>
  <c r="Z53" i="6"/>
  <c r="AB82" i="1"/>
  <c r="Z81" i="6"/>
  <c r="AB56" i="1"/>
  <c r="Z55" i="6"/>
  <c r="AB46" i="1"/>
  <c r="Z45" i="6"/>
  <c r="AB88" i="1"/>
  <c r="Z87" i="6"/>
  <c r="V78" i="1"/>
  <c r="T77" i="6"/>
  <c r="V74" i="1"/>
  <c r="T73" i="6"/>
  <c r="V66" i="1"/>
  <c r="T65" i="6"/>
  <c r="V56" i="1"/>
  <c r="T55" i="6"/>
  <c r="V100" i="1"/>
  <c r="T99" i="6"/>
  <c r="V76" i="1"/>
  <c r="T75" i="6"/>
  <c r="V96" i="1"/>
  <c r="T95" i="6"/>
  <c r="V62" i="1"/>
  <c r="T61" i="6"/>
  <c r="P70" i="1"/>
  <c r="N69" i="6"/>
  <c r="P102" i="1"/>
  <c r="N101" i="6"/>
  <c r="P50" i="1"/>
  <c r="N49" i="6"/>
  <c r="P64" i="1"/>
  <c r="N63" i="6"/>
  <c r="P96" i="1"/>
  <c r="N95" i="6"/>
  <c r="P56" i="1"/>
  <c r="N55" i="6"/>
  <c r="J78" i="1"/>
  <c r="H77" i="6"/>
  <c r="J74" i="1"/>
  <c r="H73" i="6"/>
  <c r="J66" i="1"/>
  <c r="H65" i="6"/>
  <c r="J56" i="1"/>
  <c r="H55" i="6"/>
  <c r="J72" i="1"/>
  <c r="H71" i="6"/>
  <c r="J88" i="1"/>
  <c r="H87" i="6"/>
  <c r="J104" i="1"/>
  <c r="H103" i="6"/>
  <c r="J50" i="1"/>
  <c r="H49" i="6"/>
  <c r="P10" i="1"/>
  <c r="AB12" i="1"/>
  <c r="AT22" i="1"/>
  <c r="AR21" i="6"/>
  <c r="AQ24" i="6"/>
  <c r="AS24" i="1"/>
  <c r="AZ4" i="6"/>
  <c r="BA4" i="1"/>
  <c r="J14" i="1"/>
  <c r="J16" i="1"/>
  <c r="I104" i="8" l="1"/>
  <c r="I105" i="8"/>
  <c r="E59" i="8"/>
  <c r="E58" i="8"/>
  <c r="E88" i="8"/>
  <c r="E89" i="8"/>
  <c r="G64" i="8"/>
  <c r="G65" i="8"/>
  <c r="I96" i="8"/>
  <c r="I97" i="8"/>
  <c r="K54" i="8"/>
  <c r="K55" i="8"/>
  <c r="K72" i="8"/>
  <c r="K73" i="8"/>
  <c r="K78" i="8"/>
  <c r="K79" i="8"/>
  <c r="G78" i="8"/>
  <c r="G79" i="8"/>
  <c r="E91" i="8"/>
  <c r="E90" i="8"/>
  <c r="G62" i="8"/>
  <c r="G63" i="8"/>
  <c r="G95" i="8"/>
  <c r="G94" i="8"/>
  <c r="K52" i="8"/>
  <c r="K53" i="8"/>
  <c r="K51" i="8"/>
  <c r="K50" i="8"/>
  <c r="K86" i="8"/>
  <c r="K87" i="8"/>
  <c r="G93" i="8"/>
  <c r="G92" i="8"/>
  <c r="K75" i="8"/>
  <c r="K74" i="8"/>
  <c r="G61" i="8"/>
  <c r="G60" i="8"/>
  <c r="K96" i="8"/>
  <c r="K97" i="8"/>
  <c r="K91" i="8"/>
  <c r="K90" i="8"/>
  <c r="G102" i="8"/>
  <c r="G103" i="8"/>
  <c r="E16" i="8"/>
  <c r="E17" i="8"/>
  <c r="Q22" i="8"/>
  <c r="Q23" i="8"/>
  <c r="E67" i="8"/>
  <c r="E66" i="8"/>
  <c r="C65" i="14" s="1"/>
  <c r="G70" i="8"/>
  <c r="G71" i="8"/>
  <c r="K68" i="8"/>
  <c r="K69" i="8"/>
  <c r="E60" i="8"/>
  <c r="E61" i="8"/>
  <c r="E60" i="15" s="1"/>
  <c r="I80" i="8"/>
  <c r="I81" i="8"/>
  <c r="K64" i="8"/>
  <c r="K65" i="8"/>
  <c r="K102" i="8"/>
  <c r="K103" i="8"/>
  <c r="E62" i="8"/>
  <c r="E63" i="8"/>
  <c r="E62" i="15" s="1"/>
  <c r="E68" i="8"/>
  <c r="E69" i="8"/>
  <c r="E68" i="15" s="1"/>
  <c r="I90" i="8"/>
  <c r="I91" i="8"/>
  <c r="K80" i="8"/>
  <c r="K81" i="8"/>
  <c r="G48" i="8"/>
  <c r="G49" i="8"/>
  <c r="I54" i="8"/>
  <c r="I55" i="8"/>
  <c r="E92" i="8"/>
  <c r="E93" i="8"/>
  <c r="G14" i="8"/>
  <c r="G15" i="8"/>
  <c r="I10" i="8"/>
  <c r="I11" i="8"/>
  <c r="K94" i="8"/>
  <c r="K95" i="8"/>
  <c r="G87" i="8"/>
  <c r="G86" i="8"/>
  <c r="K46" i="8"/>
  <c r="K47" i="8"/>
  <c r="G101" i="8"/>
  <c r="G100" i="8"/>
  <c r="G77" i="8"/>
  <c r="G76" i="8"/>
  <c r="I82" i="8"/>
  <c r="I83" i="8"/>
  <c r="G46" i="8"/>
  <c r="G47" i="8"/>
  <c r="G98" i="8"/>
  <c r="G99" i="8"/>
  <c r="G66" i="8"/>
  <c r="G67" i="8"/>
  <c r="I93" i="8"/>
  <c r="I92" i="8"/>
  <c r="K100" i="8"/>
  <c r="K101" i="8"/>
  <c r="K67" i="8"/>
  <c r="K66" i="8"/>
  <c r="I94" i="8"/>
  <c r="I95" i="8"/>
  <c r="E76" i="8"/>
  <c r="E77" i="8"/>
  <c r="E46" i="8"/>
  <c r="E47" i="8"/>
  <c r="E96" i="8"/>
  <c r="E97" i="8"/>
  <c r="I46" i="8"/>
  <c r="I47" i="8"/>
  <c r="K88" i="8"/>
  <c r="K89" i="8"/>
  <c r="K60" i="8"/>
  <c r="K61" i="8"/>
  <c r="I48" i="8"/>
  <c r="I49" i="8"/>
  <c r="K12" i="8"/>
  <c r="K13" i="8"/>
  <c r="I77" i="8"/>
  <c r="I76" i="8"/>
  <c r="G10" i="8"/>
  <c r="G11" i="8"/>
  <c r="I62" i="8"/>
  <c r="I63" i="8"/>
  <c r="I74" i="8"/>
  <c r="I75" i="8"/>
  <c r="J74" i="8" s="1"/>
  <c r="E83" i="8"/>
  <c r="E82" i="8"/>
  <c r="G105" i="8"/>
  <c r="G104" i="8"/>
  <c r="I98" i="8"/>
  <c r="I99" i="8"/>
  <c r="K104" i="8"/>
  <c r="K105" i="8"/>
  <c r="K70" i="8"/>
  <c r="K71" i="8"/>
  <c r="E99" i="8"/>
  <c r="E98" i="8"/>
  <c r="E52" i="8"/>
  <c r="E53" i="8"/>
  <c r="E52" i="15" s="1"/>
  <c r="K92" i="8"/>
  <c r="K93" i="8"/>
  <c r="G82" i="8"/>
  <c r="G83" i="8"/>
  <c r="G54" i="8"/>
  <c r="G55" i="8"/>
  <c r="I70" i="8"/>
  <c r="I71" i="8"/>
  <c r="E14" i="8"/>
  <c r="E15" i="8"/>
  <c r="C14" i="14" s="1"/>
  <c r="G50" i="8"/>
  <c r="G51" i="8"/>
  <c r="E56" i="8"/>
  <c r="E57" i="8"/>
  <c r="E56" i="15" s="1"/>
  <c r="I101" i="8"/>
  <c r="I100" i="8"/>
  <c r="K83" i="8"/>
  <c r="K82" i="8"/>
  <c r="G58" i="8"/>
  <c r="G59" i="8"/>
  <c r="E12" i="8"/>
  <c r="E13" i="8"/>
  <c r="I50" i="8"/>
  <c r="I51" i="8"/>
  <c r="E102" i="8"/>
  <c r="E103" i="8"/>
  <c r="E102" i="15" s="1"/>
  <c r="I72" i="8"/>
  <c r="I73" i="8"/>
  <c r="I53" i="8"/>
  <c r="I52" i="8"/>
  <c r="I64" i="8"/>
  <c r="I65" i="8"/>
  <c r="E80" i="8"/>
  <c r="E81" i="8"/>
  <c r="E80" i="15" s="1"/>
  <c r="G80" i="8"/>
  <c r="G81" i="8"/>
  <c r="I69" i="8"/>
  <c r="I68" i="8"/>
  <c r="K16" i="8"/>
  <c r="K17" i="8"/>
  <c r="I61" i="8"/>
  <c r="I60" i="8"/>
  <c r="K84" i="8"/>
  <c r="K85" i="8"/>
  <c r="G56" i="8"/>
  <c r="G57" i="8"/>
  <c r="K56" i="8"/>
  <c r="K57" i="8"/>
  <c r="E84" i="8"/>
  <c r="E85" i="8"/>
  <c r="E84" i="15" s="1"/>
  <c r="E72" i="8"/>
  <c r="E73" i="8"/>
  <c r="E72" i="15" s="1"/>
  <c r="I56" i="8"/>
  <c r="I57" i="8"/>
  <c r="E51" i="8"/>
  <c r="E50" i="8"/>
  <c r="E49" i="15" s="1"/>
  <c r="E75" i="8"/>
  <c r="E74" i="8"/>
  <c r="E73" i="15" s="1"/>
  <c r="I78" i="8"/>
  <c r="I79" i="8"/>
  <c r="K107" i="8"/>
  <c r="K106" i="8"/>
  <c r="K62" i="8"/>
  <c r="K63" i="8"/>
  <c r="E107" i="8"/>
  <c r="E106" i="8"/>
  <c r="C105" i="14" s="1"/>
  <c r="G69" i="8"/>
  <c r="G68" i="8"/>
  <c r="I106" i="8"/>
  <c r="I107" i="8"/>
  <c r="K59" i="8"/>
  <c r="K58" i="8"/>
  <c r="E48" i="8"/>
  <c r="E49" i="8"/>
  <c r="E48" i="15" s="1"/>
  <c r="E100" i="8"/>
  <c r="E101" i="8"/>
  <c r="E100" i="15" s="1"/>
  <c r="I58" i="8"/>
  <c r="I59" i="8"/>
  <c r="I102" i="8"/>
  <c r="I103" i="8"/>
  <c r="G72" i="8"/>
  <c r="G73" i="8"/>
  <c r="E94" i="8"/>
  <c r="E95" i="8"/>
  <c r="E94" i="15" s="1"/>
  <c r="BG14" i="1"/>
  <c r="I14" i="8"/>
  <c r="I15" i="8"/>
  <c r="E78" i="8"/>
  <c r="E77" i="15" s="1"/>
  <c r="E79" i="8"/>
  <c r="I66" i="8"/>
  <c r="I67" i="8"/>
  <c r="G91" i="8"/>
  <c r="G90" i="8"/>
  <c r="I86" i="8"/>
  <c r="I87" i="8"/>
  <c r="G53" i="8"/>
  <c r="G52" i="8"/>
  <c r="I88" i="8"/>
  <c r="I89" i="8"/>
  <c r="E104" i="8"/>
  <c r="E105" i="8"/>
  <c r="G96" i="8"/>
  <c r="G97" i="8"/>
  <c r="E70" i="8"/>
  <c r="C69" i="14" s="1"/>
  <c r="E71" i="8"/>
  <c r="G88" i="8"/>
  <c r="G89" i="8"/>
  <c r="G106" i="8"/>
  <c r="G107" i="8"/>
  <c r="I85" i="8"/>
  <c r="I84" i="8"/>
  <c r="K76" i="8"/>
  <c r="K77" i="8"/>
  <c r="G85" i="8"/>
  <c r="G84" i="8"/>
  <c r="K48" i="8"/>
  <c r="K49" i="8"/>
  <c r="E54" i="8"/>
  <c r="E53" i="15" s="1"/>
  <c r="E55" i="8"/>
  <c r="E86" i="8"/>
  <c r="E85" i="15" s="1"/>
  <c r="E87" i="8"/>
  <c r="E64" i="8"/>
  <c r="E63" i="15" s="1"/>
  <c r="E65" i="8"/>
  <c r="K99" i="8"/>
  <c r="K98" i="8"/>
  <c r="G74" i="8"/>
  <c r="G75" i="8"/>
  <c r="E11" i="8"/>
  <c r="E10" i="15" s="1"/>
  <c r="E10" i="8"/>
  <c r="K14" i="8"/>
  <c r="K15" i="8"/>
  <c r="K14" i="15" s="1"/>
  <c r="E15" i="15"/>
  <c r="E16" i="15"/>
  <c r="E88" i="15"/>
  <c r="E87" i="15"/>
  <c r="E55" i="15"/>
  <c r="E66" i="15"/>
  <c r="E78" i="15"/>
  <c r="E12" i="15"/>
  <c r="E11" i="15"/>
  <c r="E59" i="15"/>
  <c r="E106" i="15"/>
  <c r="E61" i="15"/>
  <c r="E47" i="15"/>
  <c r="E83" i="15"/>
  <c r="E51" i="15"/>
  <c r="E90" i="15"/>
  <c r="E89" i="15"/>
  <c r="E70" i="15"/>
  <c r="E69" i="15"/>
  <c r="R95" i="14"/>
  <c r="T95" i="15"/>
  <c r="I9" i="14"/>
  <c r="K9" i="15"/>
  <c r="P15" i="14"/>
  <c r="R15" i="15"/>
  <c r="R27" i="14"/>
  <c r="T27" i="15"/>
  <c r="Q38" i="14"/>
  <c r="S38" i="15"/>
  <c r="Q30" i="14"/>
  <c r="S30" i="15"/>
  <c r="Q46" i="14"/>
  <c r="S46" i="15"/>
  <c r="Q80" i="14"/>
  <c r="S80" i="15"/>
  <c r="E54" i="15"/>
  <c r="E86" i="15"/>
  <c r="E58" i="15"/>
  <c r="E57" i="15"/>
  <c r="E46" i="15"/>
  <c r="E45" i="15"/>
  <c r="E79" i="15"/>
  <c r="R59" i="14"/>
  <c r="T59" i="15"/>
  <c r="R79" i="14"/>
  <c r="T79" i="15"/>
  <c r="G15" i="14"/>
  <c r="I15" i="15"/>
  <c r="G11" i="14"/>
  <c r="I11" i="15"/>
  <c r="E11" i="14"/>
  <c r="G11" i="15"/>
  <c r="Q48" i="14"/>
  <c r="S48" i="15"/>
  <c r="Q84" i="14"/>
  <c r="S84" i="15"/>
  <c r="Q74" i="14"/>
  <c r="S74" i="15"/>
  <c r="Q86" i="14"/>
  <c r="S86" i="15"/>
  <c r="R61" i="14"/>
  <c r="T61" i="15"/>
  <c r="Q102" i="14"/>
  <c r="S102" i="15"/>
  <c r="E50" i="15"/>
  <c r="E103" i="15"/>
  <c r="E104" i="15"/>
  <c r="E71" i="15"/>
  <c r="E74" i="15"/>
  <c r="E82" i="15"/>
  <c r="E81" i="15"/>
  <c r="E98" i="15"/>
  <c r="E97" i="15"/>
  <c r="E99" i="15"/>
  <c r="E67" i="15"/>
  <c r="E101" i="15"/>
  <c r="R25" i="14"/>
  <c r="T25" i="15"/>
  <c r="R9" i="14"/>
  <c r="T9" i="15"/>
  <c r="R17" i="14"/>
  <c r="T17" i="15"/>
  <c r="O19" i="14"/>
  <c r="Q19" i="15"/>
  <c r="R37" i="14"/>
  <c r="T37" i="15"/>
  <c r="Q36" i="14"/>
  <c r="S36" i="15"/>
  <c r="R53" i="14"/>
  <c r="T53" i="15"/>
  <c r="R39" i="14"/>
  <c r="T39" i="15"/>
  <c r="Q60" i="14"/>
  <c r="S60" i="15"/>
  <c r="R63" i="14"/>
  <c r="T63" i="15"/>
  <c r="E13" i="15"/>
  <c r="E75" i="15"/>
  <c r="E76" i="15"/>
  <c r="E96" i="15"/>
  <c r="E95" i="15"/>
  <c r="E64" i="15"/>
  <c r="E93" i="15"/>
  <c r="E91" i="15"/>
  <c r="E92" i="15"/>
  <c r="U13" i="6"/>
  <c r="I13" i="15"/>
  <c r="I14" i="15"/>
  <c r="R7" i="14"/>
  <c r="T7" i="15"/>
  <c r="R19" i="14"/>
  <c r="T19" i="15"/>
  <c r="BF14" i="1"/>
  <c r="G13" i="15"/>
  <c r="G14" i="15"/>
  <c r="R99" i="14"/>
  <c r="T99" i="15"/>
  <c r="R91" i="14"/>
  <c r="T91" i="15"/>
  <c r="R45" i="14"/>
  <c r="T45" i="15"/>
  <c r="R71" i="14"/>
  <c r="T71" i="15"/>
  <c r="R31" i="14"/>
  <c r="T31" i="15"/>
  <c r="G9" i="14"/>
  <c r="I9" i="15"/>
  <c r="Q100" i="14"/>
  <c r="S100" i="15"/>
  <c r="Q92" i="14"/>
  <c r="S92" i="15"/>
  <c r="O18" i="14"/>
  <c r="Q18" i="15"/>
  <c r="R57" i="14"/>
  <c r="T57" i="15"/>
  <c r="Q96" i="14"/>
  <c r="S96" i="15"/>
  <c r="R13" i="14"/>
  <c r="T13" i="15"/>
  <c r="T102" i="8"/>
  <c r="T36" i="8"/>
  <c r="R18" i="8"/>
  <c r="T30" i="8"/>
  <c r="T48" i="8"/>
  <c r="T86" i="8"/>
  <c r="J10" i="8"/>
  <c r="O13" i="6"/>
  <c r="H12" i="8"/>
  <c r="I12" i="15"/>
  <c r="Q22" i="14"/>
  <c r="T22" i="8"/>
  <c r="T84" i="8"/>
  <c r="I14" i="14"/>
  <c r="Q24" i="14"/>
  <c r="T24" i="8"/>
  <c r="T74" i="8"/>
  <c r="Q94" i="14"/>
  <c r="T94" i="8"/>
  <c r="Q66" i="14"/>
  <c r="T66" i="8"/>
  <c r="Q82" i="14"/>
  <c r="T82" i="8"/>
  <c r="Q12" i="14"/>
  <c r="T12" i="8"/>
  <c r="C93" i="14"/>
  <c r="Q90" i="14"/>
  <c r="T90" i="8"/>
  <c r="C87" i="14"/>
  <c r="C61" i="14"/>
  <c r="C51" i="14"/>
  <c r="C89" i="14"/>
  <c r="K10" i="15"/>
  <c r="Q76" i="14"/>
  <c r="T76" i="8"/>
  <c r="Q42" i="14"/>
  <c r="T42" i="8"/>
  <c r="C49" i="14"/>
  <c r="C103" i="14"/>
  <c r="C81" i="14"/>
  <c r="C67" i="14"/>
  <c r="C85" i="14"/>
  <c r="C45" i="14"/>
  <c r="C79" i="14"/>
  <c r="Q50" i="14"/>
  <c r="T50" i="8"/>
  <c r="C101" i="14"/>
  <c r="Q44" i="14"/>
  <c r="T44" i="8"/>
  <c r="C95" i="14"/>
  <c r="C71" i="14"/>
  <c r="C97" i="14"/>
  <c r="C99" i="14"/>
  <c r="BF8" i="1"/>
  <c r="G8" i="8"/>
  <c r="Q78" i="14"/>
  <c r="T78" i="8"/>
  <c r="C13" i="14"/>
  <c r="C75" i="14"/>
  <c r="C91" i="14"/>
  <c r="Q98" i="14"/>
  <c r="T98" i="8"/>
  <c r="Q106" i="14"/>
  <c r="T106" i="8"/>
  <c r="Q104" i="14"/>
  <c r="T104" i="8"/>
  <c r="C15" i="14"/>
  <c r="C59" i="14"/>
  <c r="C47" i="14"/>
  <c r="C83" i="14"/>
  <c r="Q52" i="14"/>
  <c r="T52" i="8"/>
  <c r="I16" i="15"/>
  <c r="Q88" i="14"/>
  <c r="T88" i="8"/>
  <c r="Q70" i="14"/>
  <c r="T70" i="8"/>
  <c r="C55" i="14"/>
  <c r="C77" i="14"/>
  <c r="C53" i="14"/>
  <c r="C57" i="14"/>
  <c r="G13" i="14"/>
  <c r="Q34" i="14"/>
  <c r="T34" i="8"/>
  <c r="E13" i="14"/>
  <c r="Q56" i="14"/>
  <c r="T56" i="8"/>
  <c r="Q20" i="15"/>
  <c r="Q16" i="14"/>
  <c r="T16" i="8"/>
  <c r="Q68" i="14"/>
  <c r="T68" i="8"/>
  <c r="J8" i="8"/>
  <c r="G8" i="14"/>
  <c r="L8" i="8"/>
  <c r="I8" i="14"/>
  <c r="C11" i="14"/>
  <c r="E8" i="8"/>
  <c r="C8" i="14"/>
  <c r="I9" i="6"/>
  <c r="F10" i="8"/>
  <c r="I11" i="6"/>
  <c r="O7" i="6"/>
  <c r="BA58" i="1"/>
  <c r="BM58" i="1" s="1"/>
  <c r="BA102" i="1"/>
  <c r="BM102" i="1" s="1"/>
  <c r="H82" i="8"/>
  <c r="BA48" i="1"/>
  <c r="BM48" i="1" s="1"/>
  <c r="BA96" i="1"/>
  <c r="BM96" i="1" s="1"/>
  <c r="BH12" i="1"/>
  <c r="BE14" i="1"/>
  <c r="BE88" i="1"/>
  <c r="BF64" i="1"/>
  <c r="BG76" i="1"/>
  <c r="BH54" i="1"/>
  <c r="BH106" i="1"/>
  <c r="BF100" i="1"/>
  <c r="BH78" i="1"/>
  <c r="BE106" i="1"/>
  <c r="BF78" i="1"/>
  <c r="BG104" i="1"/>
  <c r="BG82" i="1"/>
  <c r="BH64" i="1"/>
  <c r="BH60" i="1"/>
  <c r="BH102" i="1"/>
  <c r="BE62" i="1"/>
  <c r="BE52" i="1"/>
  <c r="BE90" i="1"/>
  <c r="BE70" i="1"/>
  <c r="BF66" i="1"/>
  <c r="BG84" i="1"/>
  <c r="BG102" i="1"/>
  <c r="BH52" i="1"/>
  <c r="BH100" i="1"/>
  <c r="BH86" i="1"/>
  <c r="BG48" i="1"/>
  <c r="BF82" i="1"/>
  <c r="BE46" i="1"/>
  <c r="BE80" i="1"/>
  <c r="BA10" i="1"/>
  <c r="BM10" i="1" s="1"/>
  <c r="BK22" i="1"/>
  <c r="BE72" i="1"/>
  <c r="BE74" i="1"/>
  <c r="BF56" i="1"/>
  <c r="BF50" i="1"/>
  <c r="BF102" i="1"/>
  <c r="BG100" i="1"/>
  <c r="BG74" i="1"/>
  <c r="BH46" i="1"/>
  <c r="BH56" i="1"/>
  <c r="BH82" i="1"/>
  <c r="BF58" i="1"/>
  <c r="BG88" i="1"/>
  <c r="BF104" i="1"/>
  <c r="BF76" i="1"/>
  <c r="BG80" i="1"/>
  <c r="BH104" i="1"/>
  <c r="BH58" i="1"/>
  <c r="BH70" i="1"/>
  <c r="BE98" i="1"/>
  <c r="BE100" i="1"/>
  <c r="BF88" i="1"/>
  <c r="BG52" i="1"/>
  <c r="BG90" i="1"/>
  <c r="BG70" i="1"/>
  <c r="BH66" i="1"/>
  <c r="BH48" i="1"/>
  <c r="BH92" i="1"/>
  <c r="BE86" i="1"/>
  <c r="BH90" i="1"/>
  <c r="BA46" i="1"/>
  <c r="BM46" i="1" s="1"/>
  <c r="BE76" i="1"/>
  <c r="BF72" i="1"/>
  <c r="BE64" i="1"/>
  <c r="BG68" i="1"/>
  <c r="BH16" i="1"/>
  <c r="BE92" i="1"/>
  <c r="BF54" i="1"/>
  <c r="BH84" i="1"/>
  <c r="BE8" i="1"/>
  <c r="BA80" i="1"/>
  <c r="BM80" i="1" s="1"/>
  <c r="BE66" i="1"/>
  <c r="BF70" i="1"/>
  <c r="BG66" i="1"/>
  <c r="BH68" i="1"/>
  <c r="BH72" i="1"/>
  <c r="BE12" i="1"/>
  <c r="BE60" i="1"/>
  <c r="BF68" i="1"/>
  <c r="BG98" i="1"/>
  <c r="BG106" i="1"/>
  <c r="BE84" i="1"/>
  <c r="BF62" i="1"/>
  <c r="BF106" i="1"/>
  <c r="BG58" i="1"/>
  <c r="BG92" i="1"/>
  <c r="BH80" i="1"/>
  <c r="BF84" i="1"/>
  <c r="BG64" i="1"/>
  <c r="BG94" i="1"/>
  <c r="BE56" i="1"/>
  <c r="BE78" i="1"/>
  <c r="BG56" i="1"/>
  <c r="BG78" i="1"/>
  <c r="BH62" i="1"/>
  <c r="BG50" i="1"/>
  <c r="BE48" i="1"/>
  <c r="BA86" i="1"/>
  <c r="BM86" i="1" s="1"/>
  <c r="BE54" i="1"/>
  <c r="BE58" i="1"/>
  <c r="BF48" i="1"/>
  <c r="BF86" i="1"/>
  <c r="BH98" i="1"/>
  <c r="BG46" i="1"/>
  <c r="BH96" i="1"/>
  <c r="BE104" i="1"/>
  <c r="BG62" i="1"/>
  <c r="BH88" i="1"/>
  <c r="BF90" i="1"/>
  <c r="BE82" i="1"/>
  <c r="BG86" i="1"/>
  <c r="BE68" i="1"/>
  <c r="BE102" i="1"/>
  <c r="BF46" i="1"/>
  <c r="BF52" i="1"/>
  <c r="BF98" i="1"/>
  <c r="BF94" i="1"/>
  <c r="BG72" i="1"/>
  <c r="BH50" i="1"/>
  <c r="BH76" i="1"/>
  <c r="BF92" i="1"/>
  <c r="BF80" i="1"/>
  <c r="BF96" i="1"/>
  <c r="BG96" i="1"/>
  <c r="BE16" i="1"/>
  <c r="BE96" i="1"/>
  <c r="BE94" i="1"/>
  <c r="BG54" i="1"/>
  <c r="BH74" i="1"/>
  <c r="BF60" i="1"/>
  <c r="BF74" i="1"/>
  <c r="BG60" i="1"/>
  <c r="BA94" i="1"/>
  <c r="BM94" i="1" s="1"/>
  <c r="BH94" i="1"/>
  <c r="BA62" i="1"/>
  <c r="BM62" i="1" s="1"/>
  <c r="BA60" i="1"/>
  <c r="BM60" i="1" s="1"/>
  <c r="BA90" i="1"/>
  <c r="BM90" i="1" s="1"/>
  <c r="BE10" i="1"/>
  <c r="BA98" i="1"/>
  <c r="BM98" i="1" s="1"/>
  <c r="BA52" i="1"/>
  <c r="BM52" i="1" s="1"/>
  <c r="BB10" i="1"/>
  <c r="BF10" i="1"/>
  <c r="BA92" i="1"/>
  <c r="BM92" i="1" s="1"/>
  <c r="BA72" i="1"/>
  <c r="BM72" i="1" s="1"/>
  <c r="BA50" i="1"/>
  <c r="BM50" i="1" s="1"/>
  <c r="BE50" i="1"/>
  <c r="BA76" i="1"/>
  <c r="BM76" i="1" s="1"/>
  <c r="I49" i="6"/>
  <c r="BB50" i="1"/>
  <c r="I103" i="6"/>
  <c r="BB104" i="1"/>
  <c r="I71" i="6"/>
  <c r="BB72" i="1"/>
  <c r="I73" i="6"/>
  <c r="BB74" i="1"/>
  <c r="O55" i="6"/>
  <c r="O95" i="6"/>
  <c r="O49" i="6"/>
  <c r="O101" i="6"/>
  <c r="U61" i="6"/>
  <c r="U95" i="6"/>
  <c r="U99" i="6"/>
  <c r="U73" i="6"/>
  <c r="AA87" i="6"/>
  <c r="AA45" i="6"/>
  <c r="AA55" i="6"/>
  <c r="AA81" i="6"/>
  <c r="AA93" i="6"/>
  <c r="O57" i="6"/>
  <c r="O89" i="6"/>
  <c r="U87" i="6"/>
  <c r="I81" i="6"/>
  <c r="BB82" i="1"/>
  <c r="O103" i="6"/>
  <c r="O75" i="6"/>
  <c r="U79" i="6"/>
  <c r="U85" i="6"/>
  <c r="AA103" i="6"/>
  <c r="AA57" i="6"/>
  <c r="AA69" i="6"/>
  <c r="I97" i="6"/>
  <c r="BB98" i="1"/>
  <c r="I99" i="6"/>
  <c r="BB100" i="1"/>
  <c r="I67" i="6"/>
  <c r="BB68" i="1"/>
  <c r="I101" i="6"/>
  <c r="BB102" i="1"/>
  <c r="O45" i="6"/>
  <c r="O51" i="6"/>
  <c r="O87" i="6"/>
  <c r="O97" i="6"/>
  <c r="O93" i="6"/>
  <c r="U71" i="6"/>
  <c r="U51" i="6"/>
  <c r="U89" i="6"/>
  <c r="U69" i="6"/>
  <c r="AA49" i="6"/>
  <c r="AA75" i="6"/>
  <c r="AA65" i="6"/>
  <c r="O91" i="6"/>
  <c r="AA47" i="6"/>
  <c r="AA91" i="6"/>
  <c r="I75" i="6"/>
  <c r="BB76" i="1"/>
  <c r="O71" i="6"/>
  <c r="I95" i="6"/>
  <c r="BB96" i="1"/>
  <c r="I63" i="6"/>
  <c r="BB64" i="1"/>
  <c r="I93" i="6"/>
  <c r="BB94" i="1"/>
  <c r="U53" i="6"/>
  <c r="U67" i="6"/>
  <c r="AA73" i="6"/>
  <c r="AA15" i="6"/>
  <c r="I91" i="6"/>
  <c r="BB92" i="1"/>
  <c r="O59" i="6"/>
  <c r="O53" i="6"/>
  <c r="O73" i="6"/>
  <c r="U59" i="6"/>
  <c r="AA83" i="6"/>
  <c r="I55" i="6"/>
  <c r="BB56" i="1"/>
  <c r="I65" i="6"/>
  <c r="BB66" i="1"/>
  <c r="I77" i="6"/>
  <c r="BB78" i="1"/>
  <c r="U75" i="6"/>
  <c r="U55" i="6"/>
  <c r="U65" i="6"/>
  <c r="U77" i="6"/>
  <c r="AA53" i="6"/>
  <c r="AA105" i="6"/>
  <c r="AA67" i="6"/>
  <c r="O99" i="6"/>
  <c r="AA71" i="6"/>
  <c r="AA61" i="6"/>
  <c r="AA77" i="6"/>
  <c r="BB12" i="1"/>
  <c r="I59" i="6"/>
  <c r="BB60" i="1"/>
  <c r="I105" i="6"/>
  <c r="BB106" i="1"/>
  <c r="O67" i="6"/>
  <c r="O77" i="6"/>
  <c r="U49" i="6"/>
  <c r="U103" i="6"/>
  <c r="U97" i="6"/>
  <c r="U81" i="6"/>
  <c r="U105" i="6"/>
  <c r="AA63" i="6"/>
  <c r="AA59" i="6"/>
  <c r="AA101" i="6"/>
  <c r="I61" i="6"/>
  <c r="BB62" i="1"/>
  <c r="I47" i="6"/>
  <c r="BB48" i="1"/>
  <c r="I83" i="6"/>
  <c r="BB84" i="1"/>
  <c r="I51" i="6"/>
  <c r="BB52" i="1"/>
  <c r="I89" i="6"/>
  <c r="BB90" i="1"/>
  <c r="I69" i="6"/>
  <c r="BB70" i="1"/>
  <c r="O61" i="6"/>
  <c r="O105" i="6"/>
  <c r="O65" i="6"/>
  <c r="U57" i="6"/>
  <c r="U91" i="6"/>
  <c r="U83" i="6"/>
  <c r="U101" i="6"/>
  <c r="AA79" i="6"/>
  <c r="AA51" i="6"/>
  <c r="AA99" i="6"/>
  <c r="AA85" i="6"/>
  <c r="O83" i="6"/>
  <c r="U63" i="6"/>
  <c r="U47" i="6"/>
  <c r="U93" i="6"/>
  <c r="AS21" i="6"/>
  <c r="AA11" i="6"/>
  <c r="I87" i="6"/>
  <c r="BB88" i="1"/>
  <c r="O63" i="6"/>
  <c r="O69" i="6"/>
  <c r="BB14" i="1"/>
  <c r="AZ3" i="6"/>
  <c r="BA54" i="1"/>
  <c r="BM54" i="1" s="1"/>
  <c r="BA70" i="1"/>
  <c r="BM70" i="1" s="1"/>
  <c r="O9" i="6"/>
  <c r="BA64" i="1"/>
  <c r="BM64" i="1" s="1"/>
  <c r="I53" i="6"/>
  <c r="BB54" i="1"/>
  <c r="I85" i="6"/>
  <c r="BB86" i="1"/>
  <c r="O81" i="6"/>
  <c r="I57" i="6"/>
  <c r="BB58" i="1"/>
  <c r="I45" i="6"/>
  <c r="BB46" i="1"/>
  <c r="I79" i="6"/>
  <c r="BB80" i="1"/>
  <c r="O47" i="6"/>
  <c r="O79" i="6"/>
  <c r="O85" i="6"/>
  <c r="AA97" i="6"/>
  <c r="U45" i="6"/>
  <c r="AA95" i="6"/>
  <c r="AA89" i="6"/>
  <c r="BB8" i="1"/>
  <c r="I7" i="6"/>
  <c r="BA8" i="1"/>
  <c r="BM8" i="1" s="1"/>
  <c r="BA12" i="1"/>
  <c r="BM12" i="1" s="1"/>
  <c r="BA106" i="1"/>
  <c r="BM106" i="1" s="1"/>
  <c r="BA88" i="1"/>
  <c r="BM88" i="1" s="1"/>
  <c r="BA56" i="1"/>
  <c r="BM56" i="1" s="1"/>
  <c r="BA66" i="1"/>
  <c r="BM66" i="1" s="1"/>
  <c r="BA78" i="1"/>
  <c r="BM78" i="1" s="1"/>
  <c r="BA100" i="1"/>
  <c r="BM100" i="1" s="1"/>
  <c r="BA82" i="1"/>
  <c r="BM82" i="1" s="1"/>
  <c r="BA68" i="1"/>
  <c r="BM68" i="1" s="1"/>
  <c r="BA104" i="1"/>
  <c r="BM104" i="1" s="1"/>
  <c r="BA74" i="1"/>
  <c r="BM74" i="1" s="1"/>
  <c r="BA84" i="1"/>
  <c r="BM84" i="1" s="1"/>
  <c r="AT24" i="1"/>
  <c r="AR23" i="6"/>
  <c r="AQ26" i="6"/>
  <c r="AS26" i="1"/>
  <c r="I13" i="6"/>
  <c r="BA14" i="1"/>
  <c r="BM14" i="1" s="1"/>
  <c r="I15" i="6"/>
  <c r="AB18" i="1"/>
  <c r="V18" i="1"/>
  <c r="P16" i="1"/>
  <c r="J18" i="1"/>
  <c r="AZ101" i="6" l="1"/>
  <c r="E14" i="15"/>
  <c r="K13" i="15"/>
  <c r="I13" i="14"/>
  <c r="E105" i="15"/>
  <c r="G16" i="8"/>
  <c r="G17" i="8"/>
  <c r="I18" i="8"/>
  <c r="I19" i="8"/>
  <c r="E19" i="8"/>
  <c r="E18" i="15" s="1"/>
  <c r="E18" i="8"/>
  <c r="K19" i="8"/>
  <c r="K18" i="8"/>
  <c r="Q24" i="8"/>
  <c r="Q25" i="8"/>
  <c r="C73" i="14"/>
  <c r="E65" i="15"/>
  <c r="C63" i="14"/>
  <c r="H9" i="14"/>
  <c r="J9" i="15"/>
  <c r="D9" i="14"/>
  <c r="F9" i="15"/>
  <c r="R67" i="14"/>
  <c r="T67" i="15"/>
  <c r="I97" i="14"/>
  <c r="K97" i="15"/>
  <c r="E47" i="14"/>
  <c r="G47" i="15"/>
  <c r="O21" i="14"/>
  <c r="Q21" i="15"/>
  <c r="E45" i="14"/>
  <c r="G45" i="15"/>
  <c r="R69" i="14"/>
  <c r="T69" i="15"/>
  <c r="E83" i="14"/>
  <c r="G83" i="15"/>
  <c r="G57" i="14"/>
  <c r="I57" i="15"/>
  <c r="E61" i="14"/>
  <c r="G61" i="15"/>
  <c r="G105" i="14"/>
  <c r="I105" i="15"/>
  <c r="G49" i="14"/>
  <c r="I49" i="15"/>
  <c r="I62" i="14"/>
  <c r="K62" i="15"/>
  <c r="I67" i="14"/>
  <c r="K67" i="15"/>
  <c r="G65" i="14"/>
  <c r="I65" i="15"/>
  <c r="E73" i="14"/>
  <c r="G73" i="15"/>
  <c r="I47" i="14"/>
  <c r="K47" i="15"/>
  <c r="G51" i="14"/>
  <c r="I51" i="15"/>
  <c r="G80" i="14"/>
  <c r="I80" i="15"/>
  <c r="I93" i="14"/>
  <c r="K93" i="15"/>
  <c r="I55" i="14"/>
  <c r="K55" i="15"/>
  <c r="E55" i="14"/>
  <c r="G55" i="15"/>
  <c r="E81" i="14"/>
  <c r="G81" i="15"/>
  <c r="E95" i="14"/>
  <c r="G95" i="15"/>
  <c r="R41" i="14"/>
  <c r="T41" i="15"/>
  <c r="I99" i="14"/>
  <c r="K99" i="15"/>
  <c r="G83" i="14"/>
  <c r="I83" i="15"/>
  <c r="E99" i="14"/>
  <c r="G99" i="15"/>
  <c r="R89" i="14"/>
  <c r="T89" i="15"/>
  <c r="I50" i="14"/>
  <c r="K50" i="15"/>
  <c r="G71" i="14"/>
  <c r="I71" i="15"/>
  <c r="R83" i="14"/>
  <c r="T83" i="15"/>
  <c r="F11" i="14"/>
  <c r="H11" i="15"/>
  <c r="P17" i="14"/>
  <c r="R17" i="15"/>
  <c r="E9" i="15"/>
  <c r="C9" i="14"/>
  <c r="H73" i="14"/>
  <c r="J73" i="15"/>
  <c r="H7" i="14"/>
  <c r="J7" i="15"/>
  <c r="E106" i="14"/>
  <c r="G106" i="15"/>
  <c r="E67" i="14"/>
  <c r="G67" i="15"/>
  <c r="I61" i="14"/>
  <c r="K61" i="15"/>
  <c r="G55" i="14"/>
  <c r="I55" i="15"/>
  <c r="E69" i="14"/>
  <c r="G69" i="15"/>
  <c r="E9" i="14"/>
  <c r="G9" i="15"/>
  <c r="G53" i="14"/>
  <c r="I53" i="15"/>
  <c r="R105" i="14"/>
  <c r="T105" i="15"/>
  <c r="I83" i="14"/>
  <c r="K83" i="15"/>
  <c r="E54" i="14"/>
  <c r="G54" i="15"/>
  <c r="E7" i="14"/>
  <c r="G7" i="15"/>
  <c r="I65" i="14"/>
  <c r="K65" i="15"/>
  <c r="E87" i="14"/>
  <c r="G87" i="15"/>
  <c r="I103" i="14"/>
  <c r="K103" i="15"/>
  <c r="G79" i="14"/>
  <c r="I79" i="15"/>
  <c r="G87" i="14"/>
  <c r="I87" i="15"/>
  <c r="I45" i="14"/>
  <c r="K45" i="15"/>
  <c r="E101" i="14"/>
  <c r="G101" i="15"/>
  <c r="G95" i="14"/>
  <c r="I95" i="15"/>
  <c r="R49" i="14"/>
  <c r="T49" i="15"/>
  <c r="I89" i="14"/>
  <c r="K89" i="15"/>
  <c r="E79" i="14"/>
  <c r="G79" i="15"/>
  <c r="G59" i="14"/>
  <c r="I59" i="15"/>
  <c r="E51" i="14"/>
  <c r="G51" i="15"/>
  <c r="I88" i="14"/>
  <c r="K88" i="15"/>
  <c r="G47" i="14"/>
  <c r="I47" i="15"/>
  <c r="I86" i="14"/>
  <c r="K86" i="15"/>
  <c r="G101" i="14"/>
  <c r="I101" i="15"/>
  <c r="I102" i="14"/>
  <c r="K102" i="15"/>
  <c r="I59" i="14"/>
  <c r="K59" i="15"/>
  <c r="I105" i="14"/>
  <c r="K105" i="15"/>
  <c r="E63" i="14"/>
  <c r="G63" i="15"/>
  <c r="R11" i="14"/>
  <c r="T11" i="15"/>
  <c r="I49" i="14"/>
  <c r="K49" i="15"/>
  <c r="E97" i="14"/>
  <c r="G97" i="15"/>
  <c r="G61" i="14"/>
  <c r="I61" i="15"/>
  <c r="R81" i="14"/>
  <c r="T81" i="15"/>
  <c r="R93" i="14"/>
  <c r="T93" i="15"/>
  <c r="R21" i="14"/>
  <c r="T21" i="15"/>
  <c r="R35" i="14"/>
  <c r="T35" i="15"/>
  <c r="E17" i="15"/>
  <c r="F81" i="14"/>
  <c r="H81" i="15"/>
  <c r="R15" i="14"/>
  <c r="T15" i="15"/>
  <c r="R33" i="14"/>
  <c r="T33" i="15"/>
  <c r="I95" i="14"/>
  <c r="K95" i="15"/>
  <c r="R87" i="14"/>
  <c r="T87" i="15"/>
  <c r="G93" i="14"/>
  <c r="I93" i="15"/>
  <c r="E105" i="14"/>
  <c r="G105" i="15"/>
  <c r="G98" i="14"/>
  <c r="I98" i="15"/>
  <c r="I72" i="14"/>
  <c r="K72" i="15"/>
  <c r="G77" i="14"/>
  <c r="I77" i="15"/>
  <c r="E53" i="14"/>
  <c r="G53" i="15"/>
  <c r="I15" i="14"/>
  <c r="K15" i="15"/>
  <c r="G67" i="14"/>
  <c r="I67" i="15"/>
  <c r="E72" i="14"/>
  <c r="G72" i="15"/>
  <c r="I11" i="14"/>
  <c r="K11" i="15"/>
  <c r="E89" i="14"/>
  <c r="G89" i="15"/>
  <c r="G69" i="14"/>
  <c r="I69" i="15"/>
  <c r="I69" i="14"/>
  <c r="K69" i="15"/>
  <c r="E75" i="14"/>
  <c r="G75" i="15"/>
  <c r="E57" i="14"/>
  <c r="G57" i="15"/>
  <c r="G74" i="14"/>
  <c r="I74" i="15"/>
  <c r="E49" i="14"/>
  <c r="G49" i="15"/>
  <c r="R43" i="14"/>
  <c r="T43" i="15"/>
  <c r="G85" i="14"/>
  <c r="I85" i="15"/>
  <c r="I73" i="14"/>
  <c r="K73" i="15"/>
  <c r="I87" i="14"/>
  <c r="K87" i="15"/>
  <c r="R75" i="14"/>
  <c r="T75" i="15"/>
  <c r="I85" i="14"/>
  <c r="K85" i="15"/>
  <c r="I51" i="14"/>
  <c r="K51" i="15"/>
  <c r="I101" i="14"/>
  <c r="K101" i="15"/>
  <c r="I63" i="14"/>
  <c r="K63" i="15"/>
  <c r="G103" i="14"/>
  <c r="I103" i="15"/>
  <c r="I53" i="14"/>
  <c r="K53" i="15"/>
  <c r="G76" i="14"/>
  <c r="I76" i="15"/>
  <c r="R23" i="14"/>
  <c r="T23" i="15"/>
  <c r="G10" i="14"/>
  <c r="I10" i="15"/>
  <c r="R85" i="14"/>
  <c r="T85" i="15"/>
  <c r="R29" i="14"/>
  <c r="T29" i="15"/>
  <c r="R101" i="14"/>
  <c r="T101" i="15"/>
  <c r="C10" i="14"/>
  <c r="C7" i="14"/>
  <c r="E7" i="15"/>
  <c r="J7" i="14"/>
  <c r="L7" i="15"/>
  <c r="R55" i="14"/>
  <c r="T55" i="15"/>
  <c r="G45" i="14"/>
  <c r="I45" i="15"/>
  <c r="E85" i="14"/>
  <c r="G85" i="15"/>
  <c r="I75" i="14"/>
  <c r="K75" i="15"/>
  <c r="E93" i="14"/>
  <c r="G93" i="15"/>
  <c r="R51" i="14"/>
  <c r="T51" i="15"/>
  <c r="G63" i="14"/>
  <c r="I63" i="15"/>
  <c r="I79" i="14"/>
  <c r="K79" i="15"/>
  <c r="G91" i="14"/>
  <c r="I91" i="15"/>
  <c r="E62" i="14"/>
  <c r="G62" i="15"/>
  <c r="G97" i="14"/>
  <c r="I97" i="15"/>
  <c r="I71" i="14"/>
  <c r="K71" i="15"/>
  <c r="I68" i="14"/>
  <c r="K68" i="15"/>
  <c r="G66" i="14"/>
  <c r="I66" i="15"/>
  <c r="R103" i="14"/>
  <c r="T103" i="15"/>
  <c r="R97" i="14"/>
  <c r="T97" i="15"/>
  <c r="E71" i="14"/>
  <c r="G71" i="15"/>
  <c r="R77" i="14"/>
  <c r="T77" i="15"/>
  <c r="I91" i="14"/>
  <c r="K91" i="15"/>
  <c r="G89" i="14"/>
  <c r="I89" i="15"/>
  <c r="I57" i="14"/>
  <c r="K57" i="15"/>
  <c r="E103" i="14"/>
  <c r="G103" i="15"/>
  <c r="I81" i="14"/>
  <c r="K81" i="15"/>
  <c r="G73" i="14"/>
  <c r="I73" i="15"/>
  <c r="G99" i="14"/>
  <c r="I99" i="15"/>
  <c r="E59" i="14"/>
  <c r="G59" i="15"/>
  <c r="E82" i="14"/>
  <c r="G82" i="15"/>
  <c r="I100" i="14"/>
  <c r="K100" i="15"/>
  <c r="E65" i="14"/>
  <c r="G65" i="15"/>
  <c r="G81" i="14"/>
  <c r="I81" i="15"/>
  <c r="E77" i="14"/>
  <c r="G77" i="15"/>
  <c r="I77" i="14"/>
  <c r="K77" i="15"/>
  <c r="G75" i="14"/>
  <c r="I75" i="15"/>
  <c r="E91" i="14"/>
  <c r="G91" i="15"/>
  <c r="R65" i="14"/>
  <c r="T65" i="15"/>
  <c r="R73" i="14"/>
  <c r="T73" i="15"/>
  <c r="R47" i="14"/>
  <c r="T47" i="15"/>
  <c r="E12" i="14"/>
  <c r="G12" i="15"/>
  <c r="J76" i="8"/>
  <c r="L100" i="8"/>
  <c r="L14" i="8"/>
  <c r="I82" i="15"/>
  <c r="I102" i="15"/>
  <c r="I50" i="15"/>
  <c r="I90" i="15"/>
  <c r="AZ47" i="6"/>
  <c r="G78" i="15"/>
  <c r="G9" i="8"/>
  <c r="H8" i="8" s="1"/>
  <c r="C12" i="14"/>
  <c r="C56" i="14"/>
  <c r="C68" i="14"/>
  <c r="C104" i="14"/>
  <c r="C60" i="14"/>
  <c r="C16" i="14"/>
  <c r="C106" i="14"/>
  <c r="C48" i="14"/>
  <c r="C94" i="14"/>
  <c r="C52" i="14"/>
  <c r="AZ95" i="6"/>
  <c r="L58" i="8"/>
  <c r="C74" i="14"/>
  <c r="L62" i="8"/>
  <c r="C76" i="14"/>
  <c r="G90" i="15"/>
  <c r="H54" i="8"/>
  <c r="L102" i="8"/>
  <c r="L50" i="8"/>
  <c r="L88" i="8"/>
  <c r="G52" i="15"/>
  <c r="K60" i="15"/>
  <c r="K78" i="15"/>
  <c r="G100" i="15"/>
  <c r="H106" i="8"/>
  <c r="J60" i="8"/>
  <c r="L86" i="8"/>
  <c r="I58" i="15"/>
  <c r="C66" i="14"/>
  <c r="K12" i="15"/>
  <c r="K90" i="15"/>
  <c r="C86" i="14"/>
  <c r="K16" i="15"/>
  <c r="K52" i="15"/>
  <c r="K64" i="15"/>
  <c r="K106" i="15"/>
  <c r="C80" i="14"/>
  <c r="I84" i="15"/>
  <c r="G12" i="14"/>
  <c r="J12" i="8"/>
  <c r="C17" i="14"/>
  <c r="H62" i="8"/>
  <c r="H98" i="8"/>
  <c r="H58" i="8"/>
  <c r="J52" i="8"/>
  <c r="F68" i="8"/>
  <c r="I46" i="15"/>
  <c r="G86" i="15"/>
  <c r="G16" i="14"/>
  <c r="J16" i="8"/>
  <c r="K66" i="15"/>
  <c r="G88" i="15"/>
  <c r="K104" i="15"/>
  <c r="G76" i="15"/>
  <c r="K56" i="15"/>
  <c r="G50" i="15"/>
  <c r="G60" i="15"/>
  <c r="G80" i="15"/>
  <c r="L68" i="8"/>
  <c r="O20" i="14"/>
  <c r="R20" i="8"/>
  <c r="I104" i="15"/>
  <c r="L96" i="8"/>
  <c r="L72" i="8"/>
  <c r="F76" i="8"/>
  <c r="K98" i="15"/>
  <c r="G48" i="15"/>
  <c r="Q22" i="15"/>
  <c r="G94" i="15"/>
  <c r="I70" i="15"/>
  <c r="K70" i="15"/>
  <c r="G104" i="15"/>
  <c r="K94" i="15"/>
  <c r="K46" i="15"/>
  <c r="I100" i="15"/>
  <c r="I96" i="15"/>
  <c r="J80" i="8"/>
  <c r="J66" i="8"/>
  <c r="J64" i="8"/>
  <c r="J98" i="8"/>
  <c r="I48" i="15"/>
  <c r="I62" i="15"/>
  <c r="H72" i="8"/>
  <c r="F16" i="8"/>
  <c r="F14" i="8"/>
  <c r="K76" i="15"/>
  <c r="G46" i="15"/>
  <c r="I106" i="15"/>
  <c r="K92" i="15"/>
  <c r="I10" i="14"/>
  <c r="L10" i="8"/>
  <c r="I72" i="15"/>
  <c r="E14" i="14"/>
  <c r="H14" i="8"/>
  <c r="H13" i="15" s="1"/>
  <c r="F56" i="8"/>
  <c r="K80" i="15"/>
  <c r="I92" i="15"/>
  <c r="I78" i="15"/>
  <c r="G10" i="15"/>
  <c r="I54" i="15"/>
  <c r="I68" i="15"/>
  <c r="I88" i="15"/>
  <c r="I86" i="15"/>
  <c r="F8" i="8"/>
  <c r="F12" i="8"/>
  <c r="AZ57" i="6"/>
  <c r="AZ75" i="6"/>
  <c r="AZ79" i="6"/>
  <c r="AZ97" i="6"/>
  <c r="AZ61" i="6"/>
  <c r="AZ85" i="6"/>
  <c r="AZ71" i="6"/>
  <c r="AZ91" i="6"/>
  <c r="AZ93" i="6"/>
  <c r="AZ59" i="6"/>
  <c r="AZ45" i="6"/>
  <c r="AZ9" i="6"/>
  <c r="AZ49" i="6"/>
  <c r="AZ51" i="6"/>
  <c r="AZ89" i="6"/>
  <c r="BG18" i="1"/>
  <c r="BH18" i="1"/>
  <c r="BK24" i="1"/>
  <c r="BE18" i="1"/>
  <c r="BF16" i="1"/>
  <c r="O15" i="6"/>
  <c r="AZ99" i="6"/>
  <c r="AA17" i="6"/>
  <c r="AZ73" i="6"/>
  <c r="AZ105" i="6"/>
  <c r="U17" i="6"/>
  <c r="AZ65" i="6"/>
  <c r="AS23" i="6"/>
  <c r="AZ103" i="6"/>
  <c r="AZ11" i="6"/>
  <c r="AZ67" i="6"/>
  <c r="AZ77" i="6"/>
  <c r="AZ55" i="6"/>
  <c r="BB16" i="1"/>
  <c r="AZ69" i="6"/>
  <c r="AZ13" i="6"/>
  <c r="AZ81" i="6"/>
  <c r="AZ87" i="6"/>
  <c r="AZ83" i="6"/>
  <c r="AZ63" i="6"/>
  <c r="AZ53" i="6"/>
  <c r="AZ7" i="6"/>
  <c r="BA16" i="1"/>
  <c r="BM16" i="1" s="1"/>
  <c r="AT26" i="1"/>
  <c r="AR25" i="6"/>
  <c r="AQ28" i="6"/>
  <c r="AS28" i="1"/>
  <c r="I17" i="6"/>
  <c r="AB20" i="1"/>
  <c r="V20" i="1"/>
  <c r="P18" i="1"/>
  <c r="J20" i="1"/>
  <c r="E20" i="8" l="1"/>
  <c r="E21" i="8"/>
  <c r="E20" i="15" s="1"/>
  <c r="G18" i="8"/>
  <c r="G19" i="8"/>
  <c r="Q26" i="8"/>
  <c r="Q27" i="8"/>
  <c r="K20" i="8"/>
  <c r="K21" i="8"/>
  <c r="I21" i="8"/>
  <c r="I20" i="8"/>
  <c r="I18" i="14"/>
  <c r="K18" i="15"/>
  <c r="J9" i="14"/>
  <c r="L9" i="15"/>
  <c r="D13" i="14"/>
  <c r="F13" i="15"/>
  <c r="H63" i="14"/>
  <c r="J63" i="15"/>
  <c r="J71" i="14"/>
  <c r="L71" i="15"/>
  <c r="E15" i="14"/>
  <c r="G15" i="15"/>
  <c r="H51" i="14"/>
  <c r="J51" i="15"/>
  <c r="F61" i="14"/>
  <c r="H61" i="15"/>
  <c r="G52" i="14"/>
  <c r="I52" i="15"/>
  <c r="J85" i="14"/>
  <c r="L85" i="15"/>
  <c r="E68" i="14"/>
  <c r="G68" i="15"/>
  <c r="J87" i="14"/>
  <c r="L87" i="15"/>
  <c r="F53" i="14"/>
  <c r="H53" i="15"/>
  <c r="G64" i="14"/>
  <c r="I64" i="15"/>
  <c r="I96" i="14"/>
  <c r="K96" i="15"/>
  <c r="J99" i="14"/>
  <c r="L99" i="15"/>
  <c r="H75" i="14"/>
  <c r="J75" i="15"/>
  <c r="D55" i="14"/>
  <c r="F55" i="15"/>
  <c r="O23" i="14"/>
  <c r="Q23" i="15"/>
  <c r="D15" i="14"/>
  <c r="F15" i="15"/>
  <c r="F71" i="14"/>
  <c r="H71" i="15"/>
  <c r="H65" i="14"/>
  <c r="J65" i="15"/>
  <c r="G17" i="14"/>
  <c r="I17" i="15"/>
  <c r="J67" i="14"/>
  <c r="L67" i="15"/>
  <c r="F57" i="14"/>
  <c r="H57" i="15"/>
  <c r="E92" i="14"/>
  <c r="G92" i="15"/>
  <c r="H59" i="14"/>
  <c r="J59" i="15"/>
  <c r="J49" i="14"/>
  <c r="L49" i="15"/>
  <c r="J57" i="14"/>
  <c r="L57" i="15"/>
  <c r="I54" i="14"/>
  <c r="K54" i="15"/>
  <c r="D11" i="14"/>
  <c r="F11" i="15"/>
  <c r="H79" i="14"/>
  <c r="J79" i="15"/>
  <c r="F97" i="14"/>
  <c r="H97" i="15"/>
  <c r="H11" i="14"/>
  <c r="J11" i="15"/>
  <c r="E98" i="14"/>
  <c r="G98" i="15"/>
  <c r="F7" i="14"/>
  <c r="H7" i="15"/>
  <c r="E96" i="14"/>
  <c r="G96" i="15"/>
  <c r="I82" i="14"/>
  <c r="K82" i="15"/>
  <c r="G56" i="14"/>
  <c r="I56" i="15"/>
  <c r="F105" i="14"/>
  <c r="H105" i="15"/>
  <c r="I84" i="14"/>
  <c r="K84" i="15"/>
  <c r="E84" i="14"/>
  <c r="G84" i="15"/>
  <c r="J101" i="14"/>
  <c r="L101" i="15"/>
  <c r="E70" i="14"/>
  <c r="G70" i="15"/>
  <c r="E102" i="14"/>
  <c r="G102" i="15"/>
  <c r="E56" i="14"/>
  <c r="G56" i="15"/>
  <c r="E66" i="14"/>
  <c r="G66" i="15"/>
  <c r="I74" i="14"/>
  <c r="K74" i="15"/>
  <c r="E19" i="15"/>
  <c r="D7" i="14"/>
  <c r="F7" i="15"/>
  <c r="I17" i="14"/>
  <c r="K17" i="15"/>
  <c r="H97" i="14"/>
  <c r="J97" i="15"/>
  <c r="D75" i="14"/>
  <c r="F75" i="15"/>
  <c r="J95" i="14"/>
  <c r="L95" i="15"/>
  <c r="P19" i="14"/>
  <c r="R19" i="15"/>
  <c r="H15" i="14"/>
  <c r="J15" i="15"/>
  <c r="D67" i="14"/>
  <c r="F67" i="15"/>
  <c r="E64" i="14"/>
  <c r="G64" i="15"/>
  <c r="E74" i="14"/>
  <c r="G74" i="15"/>
  <c r="I48" i="14"/>
  <c r="K48" i="15"/>
  <c r="J61" i="14"/>
  <c r="L61" i="15"/>
  <c r="G94" i="14"/>
  <c r="I94" i="15"/>
  <c r="E58" i="14"/>
  <c r="G58" i="15"/>
  <c r="E8" i="14"/>
  <c r="G8" i="15"/>
  <c r="G60" i="14"/>
  <c r="I60" i="15"/>
  <c r="J13" i="14"/>
  <c r="L13" i="15"/>
  <c r="I58" i="14"/>
  <c r="K58" i="15"/>
  <c r="L48" i="8"/>
  <c r="L54" i="8"/>
  <c r="L74" i="8"/>
  <c r="L82" i="8"/>
  <c r="H102" i="8"/>
  <c r="F52" i="8"/>
  <c r="F74" i="8"/>
  <c r="F86" i="8"/>
  <c r="F48" i="8"/>
  <c r="L84" i="8"/>
  <c r="G102" i="14"/>
  <c r="J102" i="8"/>
  <c r="G90" i="14"/>
  <c r="J90" i="8"/>
  <c r="G50" i="14"/>
  <c r="J50" i="8"/>
  <c r="G82" i="14"/>
  <c r="J82" i="8"/>
  <c r="J56" i="8"/>
  <c r="J94" i="8"/>
  <c r="E78" i="14"/>
  <c r="H78" i="8"/>
  <c r="H66" i="8"/>
  <c r="H56" i="8"/>
  <c r="H64" i="8"/>
  <c r="H96" i="8"/>
  <c r="F106" i="8"/>
  <c r="F104" i="8"/>
  <c r="F80" i="8"/>
  <c r="F94" i="8"/>
  <c r="F60" i="8"/>
  <c r="C96" i="14"/>
  <c r="F96" i="8"/>
  <c r="C84" i="14"/>
  <c r="F84" i="8"/>
  <c r="C18" i="14"/>
  <c r="C88" i="14"/>
  <c r="F88" i="8"/>
  <c r="H92" i="8"/>
  <c r="F13" i="14"/>
  <c r="H68" i="8"/>
  <c r="H84" i="8"/>
  <c r="C82" i="14"/>
  <c r="F82" i="8"/>
  <c r="F81" i="15" s="1"/>
  <c r="E52" i="14"/>
  <c r="H52" i="8"/>
  <c r="C62" i="14"/>
  <c r="F62" i="8"/>
  <c r="E100" i="14"/>
  <c r="H100" i="8"/>
  <c r="C50" i="14"/>
  <c r="F50" i="8"/>
  <c r="C90" i="14"/>
  <c r="F90" i="8"/>
  <c r="I78" i="14"/>
  <c r="L78" i="8"/>
  <c r="G84" i="14"/>
  <c r="J84" i="8"/>
  <c r="I90" i="14"/>
  <c r="L90" i="8"/>
  <c r="L89" i="15" s="1"/>
  <c r="F66" i="8"/>
  <c r="H70" i="8"/>
  <c r="I52" i="14"/>
  <c r="L52" i="8"/>
  <c r="L51" i="15" s="1"/>
  <c r="C100" i="14"/>
  <c r="F100" i="8"/>
  <c r="I60" i="14"/>
  <c r="L60" i="8"/>
  <c r="E90" i="14"/>
  <c r="H90" i="8"/>
  <c r="I16" i="14"/>
  <c r="L16" i="8"/>
  <c r="L18" i="8"/>
  <c r="G58" i="14"/>
  <c r="J58" i="8"/>
  <c r="I106" i="14"/>
  <c r="L106" i="8"/>
  <c r="H74" i="8"/>
  <c r="H73" i="15" s="1"/>
  <c r="I64" i="14"/>
  <c r="L64" i="8"/>
  <c r="I12" i="14"/>
  <c r="L12" i="8"/>
  <c r="C19" i="14"/>
  <c r="G88" i="14"/>
  <c r="J88" i="8"/>
  <c r="J87" i="15" s="1"/>
  <c r="I76" i="14"/>
  <c r="L76" i="8"/>
  <c r="L75" i="15" s="1"/>
  <c r="C102" i="14"/>
  <c r="F102" i="8"/>
  <c r="F101" i="15" s="1"/>
  <c r="I70" i="14"/>
  <c r="L70" i="8"/>
  <c r="L69" i="15" s="1"/>
  <c r="C54" i="14"/>
  <c r="F54" i="8"/>
  <c r="I18" i="15"/>
  <c r="E60" i="14"/>
  <c r="H60" i="8"/>
  <c r="H59" i="15" s="1"/>
  <c r="I104" i="14"/>
  <c r="L104" i="8"/>
  <c r="L103" i="15" s="1"/>
  <c r="G54" i="14"/>
  <c r="J54" i="8"/>
  <c r="I92" i="14"/>
  <c r="L92" i="8"/>
  <c r="L91" i="15" s="1"/>
  <c r="E10" i="14"/>
  <c r="H10" i="8"/>
  <c r="H9" i="15" s="1"/>
  <c r="G92" i="14"/>
  <c r="J92" i="8"/>
  <c r="C72" i="14"/>
  <c r="F72" i="8"/>
  <c r="E48" i="14"/>
  <c r="H48" i="8"/>
  <c r="E50" i="14"/>
  <c r="H50" i="8"/>
  <c r="H49" i="15" s="1"/>
  <c r="E88" i="14"/>
  <c r="H88" i="8"/>
  <c r="E86" i="14"/>
  <c r="H86" i="8"/>
  <c r="C98" i="14"/>
  <c r="F98" i="8"/>
  <c r="G78" i="14"/>
  <c r="J78" i="8"/>
  <c r="J77" i="15" s="1"/>
  <c r="I80" i="14"/>
  <c r="L80" i="8"/>
  <c r="L79" i="15" s="1"/>
  <c r="Q24" i="15"/>
  <c r="G72" i="14"/>
  <c r="J72" i="8"/>
  <c r="G106" i="14"/>
  <c r="J106" i="8"/>
  <c r="J105" i="15" s="1"/>
  <c r="C78" i="14"/>
  <c r="F78" i="8"/>
  <c r="C46" i="14"/>
  <c r="F46" i="8"/>
  <c r="G100" i="14"/>
  <c r="J100" i="8"/>
  <c r="J99" i="15" s="1"/>
  <c r="I98" i="14"/>
  <c r="L98" i="8"/>
  <c r="L97" i="15" s="1"/>
  <c r="G16" i="15"/>
  <c r="E80" i="14"/>
  <c r="H80" i="8"/>
  <c r="C58" i="14"/>
  <c r="F58" i="8"/>
  <c r="F57" i="15" s="1"/>
  <c r="G62" i="14"/>
  <c r="J62" i="8"/>
  <c r="J61" i="15" s="1"/>
  <c r="I46" i="14"/>
  <c r="L46" i="8"/>
  <c r="L45" i="15" s="1"/>
  <c r="G70" i="14"/>
  <c r="J70" i="8"/>
  <c r="E94" i="14"/>
  <c r="H94" i="8"/>
  <c r="I56" i="14"/>
  <c r="L56" i="8"/>
  <c r="L55" i="15" s="1"/>
  <c r="G46" i="14"/>
  <c r="J46" i="8"/>
  <c r="C64" i="14"/>
  <c r="F64" i="8"/>
  <c r="F63" i="15" s="1"/>
  <c r="G48" i="14"/>
  <c r="J48" i="8"/>
  <c r="J47" i="15" s="1"/>
  <c r="I94" i="14"/>
  <c r="L94" i="8"/>
  <c r="L93" i="15" s="1"/>
  <c r="G14" i="14"/>
  <c r="J14" i="8"/>
  <c r="G104" i="14"/>
  <c r="J104" i="8"/>
  <c r="I66" i="14"/>
  <c r="L66" i="8"/>
  <c r="L65" i="15" s="1"/>
  <c r="G68" i="14"/>
  <c r="J68" i="8"/>
  <c r="J67" i="15" s="1"/>
  <c r="E104" i="14"/>
  <c r="H104" i="8"/>
  <c r="C70" i="14"/>
  <c r="F70" i="8"/>
  <c r="G86" i="14"/>
  <c r="J86" i="8"/>
  <c r="J85" i="15" s="1"/>
  <c r="C92" i="14"/>
  <c r="F92" i="8"/>
  <c r="E46" i="14"/>
  <c r="H46" i="8"/>
  <c r="G96" i="14"/>
  <c r="J96" i="8"/>
  <c r="J95" i="15" s="1"/>
  <c r="O22" i="14"/>
  <c r="R22" i="8"/>
  <c r="E76" i="14"/>
  <c r="H76" i="8"/>
  <c r="U8" i="8"/>
  <c r="U7" i="15" s="1"/>
  <c r="BH20" i="1"/>
  <c r="BE20" i="1"/>
  <c r="BF18" i="1"/>
  <c r="BK26" i="1"/>
  <c r="BG20" i="1"/>
  <c r="O17" i="6"/>
  <c r="AS25" i="6"/>
  <c r="AZ15" i="6"/>
  <c r="BB18" i="1"/>
  <c r="AA19" i="6"/>
  <c r="U19" i="6"/>
  <c r="AT28" i="1"/>
  <c r="AR27" i="6"/>
  <c r="AQ30" i="6"/>
  <c r="AS30" i="1"/>
  <c r="BA18" i="1"/>
  <c r="BM18" i="1" s="1"/>
  <c r="I19" i="6"/>
  <c r="AB22" i="1"/>
  <c r="V22" i="1"/>
  <c r="P20" i="1"/>
  <c r="J22" i="1"/>
  <c r="E22" i="8" l="1"/>
  <c r="E23" i="8"/>
  <c r="G21" i="8"/>
  <c r="G20" i="8"/>
  <c r="I22" i="8"/>
  <c r="I23" i="8"/>
  <c r="Q29" i="8"/>
  <c r="Q28" i="8"/>
  <c r="K22" i="8"/>
  <c r="K23" i="8"/>
  <c r="F45" i="14"/>
  <c r="H45" i="15"/>
  <c r="D69" i="14"/>
  <c r="F69" i="15"/>
  <c r="H45" i="14"/>
  <c r="J45" i="15"/>
  <c r="F93" i="14"/>
  <c r="H93" i="15"/>
  <c r="D97" i="14"/>
  <c r="F97" i="15"/>
  <c r="I20" i="14"/>
  <c r="K20" i="15"/>
  <c r="F85" i="14"/>
  <c r="H85" i="15"/>
  <c r="F87" i="14"/>
  <c r="H87" i="15"/>
  <c r="F47" i="14"/>
  <c r="H47" i="15"/>
  <c r="H91" i="14"/>
  <c r="J91" i="15"/>
  <c r="H53" i="14"/>
  <c r="J53" i="15"/>
  <c r="J63" i="14"/>
  <c r="L63" i="15"/>
  <c r="D93" i="14"/>
  <c r="F93" i="15"/>
  <c r="D79" i="14"/>
  <c r="F79" i="15"/>
  <c r="F63" i="14"/>
  <c r="H63" i="15"/>
  <c r="F77" i="14"/>
  <c r="H77" i="15"/>
  <c r="H93" i="14"/>
  <c r="J93" i="15"/>
  <c r="H49" i="14"/>
  <c r="J49" i="15"/>
  <c r="H101" i="14"/>
  <c r="J101" i="15"/>
  <c r="D51" i="14"/>
  <c r="F51" i="15"/>
  <c r="F101" i="14"/>
  <c r="H101" i="15"/>
  <c r="J73" i="14"/>
  <c r="L73" i="15"/>
  <c r="F75" i="14"/>
  <c r="H75" i="15"/>
  <c r="P21" i="14"/>
  <c r="R21" i="15"/>
  <c r="D91" i="14"/>
  <c r="F91" i="15"/>
  <c r="O25" i="14"/>
  <c r="Q25" i="15"/>
  <c r="U14" i="8"/>
  <c r="J13" i="15"/>
  <c r="E22" i="15"/>
  <c r="E21" i="15"/>
  <c r="E17" i="14"/>
  <c r="G17" i="15"/>
  <c r="D45" i="14"/>
  <c r="F45" i="15"/>
  <c r="I19" i="14"/>
  <c r="K19" i="15"/>
  <c r="D53" i="14"/>
  <c r="F53" i="15"/>
  <c r="G19" i="14"/>
  <c r="I19" i="15"/>
  <c r="J11" i="14"/>
  <c r="L11" i="15"/>
  <c r="J105" i="14"/>
  <c r="L105" i="15"/>
  <c r="H57" i="14"/>
  <c r="J57" i="15"/>
  <c r="J15" i="14"/>
  <c r="L15" i="15"/>
  <c r="D99" i="14"/>
  <c r="F99" i="15"/>
  <c r="F69" i="14"/>
  <c r="H69" i="15"/>
  <c r="H83" i="14"/>
  <c r="J83" i="15"/>
  <c r="J77" i="14"/>
  <c r="L77" i="15"/>
  <c r="D49" i="14"/>
  <c r="F49" i="15"/>
  <c r="F99" i="14"/>
  <c r="H99" i="15"/>
  <c r="D61" i="14"/>
  <c r="F61" i="15"/>
  <c r="D83" i="14"/>
  <c r="F83" i="15"/>
  <c r="D103" i="14"/>
  <c r="F103" i="15"/>
  <c r="H55" i="14"/>
  <c r="J55" i="15"/>
  <c r="D85" i="14"/>
  <c r="F85" i="15"/>
  <c r="J53" i="14"/>
  <c r="L53" i="15"/>
  <c r="H69" i="14"/>
  <c r="J69" i="15"/>
  <c r="F79" i="14"/>
  <c r="H79" i="15"/>
  <c r="D71" i="14"/>
  <c r="F71" i="15"/>
  <c r="J17" i="14"/>
  <c r="L17" i="15"/>
  <c r="F51" i="14"/>
  <c r="H51" i="15"/>
  <c r="F83" i="14"/>
  <c r="H83" i="15"/>
  <c r="D87" i="14"/>
  <c r="F87" i="15"/>
  <c r="D105" i="14"/>
  <c r="F105" i="15"/>
  <c r="F55" i="14"/>
  <c r="H55" i="15"/>
  <c r="H81" i="14"/>
  <c r="J81" i="15"/>
  <c r="D73" i="14"/>
  <c r="F73" i="15"/>
  <c r="J47" i="14"/>
  <c r="L47" i="15"/>
  <c r="F103" i="14"/>
  <c r="H103" i="15"/>
  <c r="H103" i="14"/>
  <c r="J103" i="15"/>
  <c r="D77" i="14"/>
  <c r="F77" i="15"/>
  <c r="H71" i="14"/>
  <c r="J71" i="15"/>
  <c r="F89" i="14"/>
  <c r="H89" i="15"/>
  <c r="J59" i="14"/>
  <c r="L59" i="15"/>
  <c r="D65" i="14"/>
  <c r="F65" i="15"/>
  <c r="D89" i="14"/>
  <c r="F89" i="15"/>
  <c r="F67" i="14"/>
  <c r="H67" i="15"/>
  <c r="F91" i="14"/>
  <c r="H91" i="15"/>
  <c r="D95" i="14"/>
  <c r="F95" i="15"/>
  <c r="D59" i="14"/>
  <c r="F59" i="15"/>
  <c r="F95" i="14"/>
  <c r="H95" i="15"/>
  <c r="F65" i="14"/>
  <c r="H65" i="15"/>
  <c r="H89" i="14"/>
  <c r="J89" i="15"/>
  <c r="J83" i="14"/>
  <c r="L83" i="15"/>
  <c r="D47" i="14"/>
  <c r="F47" i="15"/>
  <c r="J81" i="14"/>
  <c r="L81" i="15"/>
  <c r="U12" i="8"/>
  <c r="F18" i="8"/>
  <c r="C20" i="14"/>
  <c r="U72" i="8"/>
  <c r="V8" i="8"/>
  <c r="S7" i="14"/>
  <c r="J51" i="14"/>
  <c r="U52" i="8"/>
  <c r="L20" i="8"/>
  <c r="F73" i="14"/>
  <c r="U74" i="8"/>
  <c r="U84" i="8"/>
  <c r="U54" i="8"/>
  <c r="J89" i="14"/>
  <c r="U90" i="8"/>
  <c r="D81" i="14"/>
  <c r="U82" i="8"/>
  <c r="I20" i="15"/>
  <c r="H77" i="14"/>
  <c r="U78" i="8"/>
  <c r="F59" i="14"/>
  <c r="U60" i="8"/>
  <c r="C21" i="14"/>
  <c r="J93" i="14"/>
  <c r="U94" i="8"/>
  <c r="J45" i="14"/>
  <c r="U46" i="8"/>
  <c r="H105" i="14"/>
  <c r="U106" i="8"/>
  <c r="J69" i="14"/>
  <c r="U70" i="8"/>
  <c r="H85" i="14"/>
  <c r="U86" i="8"/>
  <c r="J65" i="14"/>
  <c r="U66" i="8"/>
  <c r="H13" i="14"/>
  <c r="H99" i="14"/>
  <c r="U100" i="8"/>
  <c r="D101" i="14"/>
  <c r="U102" i="8"/>
  <c r="H67" i="14"/>
  <c r="U68" i="8"/>
  <c r="E16" i="14"/>
  <c r="H16" i="8"/>
  <c r="H15" i="15" s="1"/>
  <c r="G18" i="14"/>
  <c r="J18" i="8"/>
  <c r="H47" i="14"/>
  <c r="U48" i="8"/>
  <c r="D63" i="14"/>
  <c r="U64" i="8"/>
  <c r="H61" i="14"/>
  <c r="U62" i="8"/>
  <c r="J97" i="14"/>
  <c r="U98" i="8"/>
  <c r="O24" i="14"/>
  <c r="R24" i="8"/>
  <c r="H95" i="14"/>
  <c r="U96" i="8"/>
  <c r="J79" i="14"/>
  <c r="U80" i="8"/>
  <c r="F49" i="14"/>
  <c r="U50" i="8"/>
  <c r="F9" i="14"/>
  <c r="U10" i="8"/>
  <c r="J91" i="14"/>
  <c r="U92" i="8"/>
  <c r="J103" i="14"/>
  <c r="U104" i="8"/>
  <c r="J55" i="14"/>
  <c r="U56" i="8"/>
  <c r="D57" i="14"/>
  <c r="U58" i="8"/>
  <c r="J75" i="14"/>
  <c r="U76" i="8"/>
  <c r="H87" i="14"/>
  <c r="U88" i="8"/>
  <c r="BG22" i="1"/>
  <c r="BK28" i="1"/>
  <c r="BH22" i="1"/>
  <c r="BE22" i="1"/>
  <c r="BB20" i="1"/>
  <c r="BF20" i="1"/>
  <c r="AA21" i="6"/>
  <c r="AZ17" i="6"/>
  <c r="U21" i="6"/>
  <c r="AS27" i="6"/>
  <c r="O19" i="6"/>
  <c r="BA20" i="1"/>
  <c r="BM20" i="1" s="1"/>
  <c r="AT30" i="1"/>
  <c r="AR29" i="6"/>
  <c r="AQ32" i="6"/>
  <c r="AS32" i="1"/>
  <c r="I21" i="6"/>
  <c r="AB24" i="1"/>
  <c r="V24" i="1"/>
  <c r="P22" i="1"/>
  <c r="J24" i="1"/>
  <c r="G22" i="8" l="1"/>
  <c r="G23" i="8"/>
  <c r="Q30" i="8"/>
  <c r="Q31" i="8"/>
  <c r="K24" i="8"/>
  <c r="K25" i="8"/>
  <c r="I24" i="8"/>
  <c r="I25" i="8"/>
  <c r="E24" i="8"/>
  <c r="E25" i="8"/>
  <c r="V88" i="8"/>
  <c r="V87" i="15" s="1"/>
  <c r="U87" i="15"/>
  <c r="V104" i="8"/>
  <c r="V103" i="15" s="1"/>
  <c r="U103" i="15"/>
  <c r="V102" i="8"/>
  <c r="V101" i="15" s="1"/>
  <c r="U101" i="15"/>
  <c r="V86" i="8"/>
  <c r="V85" i="15" s="1"/>
  <c r="U85" i="15"/>
  <c r="V70" i="8"/>
  <c r="V69" i="15" s="1"/>
  <c r="U69" i="15"/>
  <c r="V90" i="8"/>
  <c r="V89" i="15" s="1"/>
  <c r="U89" i="15"/>
  <c r="V84" i="8"/>
  <c r="V83" i="15" s="1"/>
  <c r="U83" i="15"/>
  <c r="O26" i="14"/>
  <c r="Q26" i="15"/>
  <c r="V58" i="8"/>
  <c r="V57" i="15" s="1"/>
  <c r="U57" i="15"/>
  <c r="V50" i="8"/>
  <c r="V49" i="15" s="1"/>
  <c r="U49" i="15"/>
  <c r="V62" i="8"/>
  <c r="V61" i="15" s="1"/>
  <c r="U61" i="15"/>
  <c r="V64" i="8"/>
  <c r="V63" i="15" s="1"/>
  <c r="U63" i="15"/>
  <c r="H17" i="14"/>
  <c r="J17" i="15"/>
  <c r="V68" i="8"/>
  <c r="V67" i="15" s="1"/>
  <c r="U67" i="15"/>
  <c r="I21" i="14"/>
  <c r="K21" i="15"/>
  <c r="V60" i="8"/>
  <c r="V59" i="15" s="1"/>
  <c r="U59" i="15"/>
  <c r="V78" i="8"/>
  <c r="V77" i="15" s="1"/>
  <c r="U77" i="15"/>
  <c r="V74" i="8"/>
  <c r="V73" i="15" s="1"/>
  <c r="U73" i="15"/>
  <c r="J19" i="14"/>
  <c r="L19" i="15"/>
  <c r="V72" i="8"/>
  <c r="U71" i="15"/>
  <c r="S11" i="14"/>
  <c r="U11" i="15"/>
  <c r="V14" i="8"/>
  <c r="V13" i="15" s="1"/>
  <c r="U13" i="15"/>
  <c r="V80" i="8"/>
  <c r="V79" i="15" s="1"/>
  <c r="U79" i="15"/>
  <c r="V98" i="8"/>
  <c r="V97" i="15" s="1"/>
  <c r="U97" i="15"/>
  <c r="V100" i="8"/>
  <c r="V99" i="15" s="1"/>
  <c r="U99" i="15"/>
  <c r="O27" i="14"/>
  <c r="Q27" i="15"/>
  <c r="V106" i="8"/>
  <c r="V105" i="15" s="1"/>
  <c r="U105" i="15"/>
  <c r="V46" i="8"/>
  <c r="V45" i="15" s="1"/>
  <c r="U45" i="15"/>
  <c r="V94" i="8"/>
  <c r="V93" i="15" s="1"/>
  <c r="U93" i="15"/>
  <c r="V82" i="8"/>
  <c r="V81" i="15" s="1"/>
  <c r="U81" i="15"/>
  <c r="V54" i="8"/>
  <c r="V53" i="15" s="1"/>
  <c r="U53" i="15"/>
  <c r="V52" i="8"/>
  <c r="V51" i="15" s="1"/>
  <c r="U51" i="15"/>
  <c r="V10" i="8"/>
  <c r="V9" i="15" s="1"/>
  <c r="U9" i="15"/>
  <c r="E23" i="15"/>
  <c r="E24" i="15"/>
  <c r="V76" i="8"/>
  <c r="V75" i="15" s="1"/>
  <c r="U75" i="15"/>
  <c r="V56" i="8"/>
  <c r="V55" i="15" s="1"/>
  <c r="U55" i="15"/>
  <c r="V92" i="8"/>
  <c r="V91" i="15" s="1"/>
  <c r="U91" i="15"/>
  <c r="V96" i="8"/>
  <c r="V95" i="15" s="1"/>
  <c r="U95" i="15"/>
  <c r="P23" i="14"/>
  <c r="R23" i="15"/>
  <c r="V48" i="8"/>
  <c r="V47" i="15" s="1"/>
  <c r="U47" i="15"/>
  <c r="E19" i="14"/>
  <c r="G19" i="15"/>
  <c r="V66" i="8"/>
  <c r="V65" i="15" s="1"/>
  <c r="U65" i="15"/>
  <c r="G21" i="14"/>
  <c r="I21" i="15"/>
  <c r="E18" i="14"/>
  <c r="G18" i="15"/>
  <c r="T7" i="14"/>
  <c r="V7" i="15"/>
  <c r="D17" i="14"/>
  <c r="F17" i="15"/>
  <c r="V12" i="8"/>
  <c r="F20" i="8"/>
  <c r="S71" i="14"/>
  <c r="R26" i="8"/>
  <c r="S51" i="14"/>
  <c r="S81" i="14"/>
  <c r="S83" i="14"/>
  <c r="S53" i="14"/>
  <c r="H18" i="8"/>
  <c r="G20" i="14"/>
  <c r="J20" i="8"/>
  <c r="S73" i="14"/>
  <c r="I22" i="15"/>
  <c r="S89" i="14"/>
  <c r="S59" i="14"/>
  <c r="S9" i="14"/>
  <c r="S79" i="14"/>
  <c r="S97" i="14"/>
  <c r="S63" i="14"/>
  <c r="U16" i="8"/>
  <c r="F15" i="14"/>
  <c r="S101" i="14"/>
  <c r="S65" i="14"/>
  <c r="S45" i="14"/>
  <c r="S69" i="14"/>
  <c r="S99" i="14"/>
  <c r="K22" i="15"/>
  <c r="S105" i="14"/>
  <c r="S93" i="14"/>
  <c r="S77" i="14"/>
  <c r="S95" i="14"/>
  <c r="S47" i="14"/>
  <c r="S57" i="14"/>
  <c r="S49" i="14"/>
  <c r="S61" i="14"/>
  <c r="S67" i="14"/>
  <c r="S87" i="14"/>
  <c r="S103" i="14"/>
  <c r="Q28" i="15"/>
  <c r="S75" i="14"/>
  <c r="S55" i="14"/>
  <c r="S91" i="14"/>
  <c r="S13" i="14"/>
  <c r="S85" i="14"/>
  <c r="BE24" i="1"/>
  <c r="BH24" i="1"/>
  <c r="BK30" i="1"/>
  <c r="BG24" i="1"/>
  <c r="BB22" i="1"/>
  <c r="BF22" i="1"/>
  <c r="AA23" i="6"/>
  <c r="U23" i="6"/>
  <c r="O21" i="6"/>
  <c r="AS29" i="6"/>
  <c r="AZ19" i="6"/>
  <c r="AT32" i="1"/>
  <c r="AR31" i="6"/>
  <c r="AQ34" i="6"/>
  <c r="AS34" i="1"/>
  <c r="BA22" i="1"/>
  <c r="BM22" i="1" s="1"/>
  <c r="I23" i="6"/>
  <c r="AB26" i="1"/>
  <c r="V26" i="1"/>
  <c r="P24" i="1"/>
  <c r="J26" i="1"/>
  <c r="T69" i="14" l="1"/>
  <c r="T67" i="14"/>
  <c r="T87" i="14"/>
  <c r="T57" i="14"/>
  <c r="T73" i="14"/>
  <c r="T101" i="14"/>
  <c r="T51" i="14"/>
  <c r="T63" i="14"/>
  <c r="T13" i="14"/>
  <c r="T97" i="14"/>
  <c r="T83" i="14"/>
  <c r="E27" i="8"/>
  <c r="E26" i="8"/>
  <c r="G24" i="8"/>
  <c r="G25" i="8"/>
  <c r="I26" i="8"/>
  <c r="I27" i="8"/>
  <c r="Q32" i="8"/>
  <c r="Q33" i="8"/>
  <c r="K27" i="8"/>
  <c r="K26" i="8"/>
  <c r="T91" i="14"/>
  <c r="T75" i="14"/>
  <c r="T81" i="14"/>
  <c r="T85" i="14"/>
  <c r="T103" i="14"/>
  <c r="T89" i="14"/>
  <c r="T55" i="14"/>
  <c r="T99" i="14"/>
  <c r="T45" i="14"/>
  <c r="T61" i="14"/>
  <c r="T49" i="14"/>
  <c r="T77" i="14"/>
  <c r="T59" i="14"/>
  <c r="T47" i="14"/>
  <c r="T95" i="14"/>
  <c r="T65" i="14"/>
  <c r="T79" i="14"/>
  <c r="T93" i="14"/>
  <c r="T53" i="14"/>
  <c r="G23" i="14"/>
  <c r="I23" i="15"/>
  <c r="T105" i="14"/>
  <c r="T9" i="14"/>
  <c r="D19" i="14"/>
  <c r="F19" i="15"/>
  <c r="V16" i="8"/>
  <c r="V15" i="15" s="1"/>
  <c r="U15" i="15"/>
  <c r="P25" i="14"/>
  <c r="R25" i="15"/>
  <c r="T71" i="14"/>
  <c r="V71" i="15"/>
  <c r="E26" i="15"/>
  <c r="E25" i="15"/>
  <c r="E20" i="14"/>
  <c r="G20" i="15"/>
  <c r="I23" i="14"/>
  <c r="K23" i="15"/>
  <c r="H19" i="14"/>
  <c r="J19" i="15"/>
  <c r="T11" i="14"/>
  <c r="V11" i="15"/>
  <c r="G24" i="14"/>
  <c r="I24" i="15"/>
  <c r="C23" i="14"/>
  <c r="O29" i="14"/>
  <c r="Q29" i="15"/>
  <c r="E21" i="14"/>
  <c r="G21" i="15"/>
  <c r="U18" i="8"/>
  <c r="U17" i="15" s="1"/>
  <c r="H17" i="15"/>
  <c r="C24" i="14"/>
  <c r="J24" i="8"/>
  <c r="G22" i="14"/>
  <c r="J22" i="8"/>
  <c r="F17" i="14"/>
  <c r="C22" i="14"/>
  <c r="F22" i="8"/>
  <c r="I22" i="14"/>
  <c r="L22" i="8"/>
  <c r="C25" i="14"/>
  <c r="H20" i="8"/>
  <c r="Q30" i="15"/>
  <c r="O28" i="14"/>
  <c r="R28" i="8"/>
  <c r="K24" i="15"/>
  <c r="S15" i="14"/>
  <c r="BG26" i="1"/>
  <c r="BH26" i="1"/>
  <c r="BE26" i="1"/>
  <c r="BK32" i="1"/>
  <c r="BB24" i="1"/>
  <c r="BF24" i="1"/>
  <c r="AA25" i="6"/>
  <c r="O23" i="6"/>
  <c r="AZ21" i="6"/>
  <c r="U25" i="6"/>
  <c r="AS31" i="6"/>
  <c r="AT34" i="1"/>
  <c r="AR33" i="6"/>
  <c r="AQ36" i="6"/>
  <c r="AS36" i="1"/>
  <c r="BA24" i="1"/>
  <c r="BM24" i="1" s="1"/>
  <c r="I25" i="6"/>
  <c r="AB28" i="1"/>
  <c r="V28" i="1"/>
  <c r="P26" i="1"/>
  <c r="J28" i="1"/>
  <c r="T15" i="14" l="1"/>
  <c r="Q34" i="8"/>
  <c r="Q35" i="8"/>
  <c r="K28" i="8"/>
  <c r="K29" i="8"/>
  <c r="I29" i="8"/>
  <c r="I28" i="8"/>
  <c r="G26" i="8"/>
  <c r="G27" i="8"/>
  <c r="E28" i="8"/>
  <c r="E29" i="8"/>
  <c r="E28" i="15" s="1"/>
  <c r="S17" i="14"/>
  <c r="V18" i="8"/>
  <c r="T17" i="14" s="1"/>
  <c r="E27" i="15"/>
  <c r="I25" i="14"/>
  <c r="K25" i="15"/>
  <c r="D21" i="14"/>
  <c r="F21" i="15"/>
  <c r="P27" i="14"/>
  <c r="R27" i="15"/>
  <c r="G25" i="14"/>
  <c r="I25" i="15"/>
  <c r="J21" i="14"/>
  <c r="L21" i="15"/>
  <c r="E23" i="14"/>
  <c r="G23" i="15"/>
  <c r="E22" i="14"/>
  <c r="G22" i="15"/>
  <c r="U20" i="8"/>
  <c r="U19" i="15" s="1"/>
  <c r="H19" i="15"/>
  <c r="H23" i="14"/>
  <c r="J23" i="15"/>
  <c r="H21" i="14"/>
  <c r="J21" i="15"/>
  <c r="O31" i="14"/>
  <c r="Q31" i="15"/>
  <c r="F24" i="8"/>
  <c r="C26" i="14"/>
  <c r="H22" i="8"/>
  <c r="F19" i="14"/>
  <c r="I26" i="15"/>
  <c r="Q32" i="15"/>
  <c r="F26" i="8"/>
  <c r="I24" i="14"/>
  <c r="L24" i="8"/>
  <c r="C27" i="14"/>
  <c r="O30" i="14"/>
  <c r="R30" i="8"/>
  <c r="BH28" i="1"/>
  <c r="BE28" i="1"/>
  <c r="BG28" i="1"/>
  <c r="BK34" i="1"/>
  <c r="BB26" i="1"/>
  <c r="BF26" i="1"/>
  <c r="AA27" i="6"/>
  <c r="AZ23" i="6"/>
  <c r="O25" i="6"/>
  <c r="U27" i="6"/>
  <c r="AS33" i="6"/>
  <c r="AT36" i="1"/>
  <c r="AR35" i="6"/>
  <c r="AQ38" i="6"/>
  <c r="AS38" i="1"/>
  <c r="BA26" i="1"/>
  <c r="BM26" i="1" s="1"/>
  <c r="I27" i="6"/>
  <c r="AB30" i="1"/>
  <c r="V30" i="1"/>
  <c r="P28" i="1"/>
  <c r="J30" i="1"/>
  <c r="E30" i="8" l="1"/>
  <c r="E31" i="8"/>
  <c r="Q37" i="8"/>
  <c r="Q36" i="8"/>
  <c r="I30" i="8"/>
  <c r="I31" i="8"/>
  <c r="K30" i="8"/>
  <c r="K31" i="8"/>
  <c r="G29" i="8"/>
  <c r="G28" i="8"/>
  <c r="V17" i="15"/>
  <c r="S19" i="14"/>
  <c r="P29" i="14"/>
  <c r="R29" i="15"/>
  <c r="D25" i="14"/>
  <c r="F25" i="15"/>
  <c r="I28" i="14"/>
  <c r="K28" i="15"/>
  <c r="E25" i="14"/>
  <c r="G25" i="15"/>
  <c r="F21" i="14"/>
  <c r="H21" i="15"/>
  <c r="D23" i="14"/>
  <c r="F23" i="15"/>
  <c r="I27" i="14"/>
  <c r="K27" i="15"/>
  <c r="O33" i="14"/>
  <c r="Q33" i="15"/>
  <c r="J23" i="14"/>
  <c r="L23" i="15"/>
  <c r="V20" i="8"/>
  <c r="E30" i="15"/>
  <c r="E29" i="15"/>
  <c r="E24" i="14"/>
  <c r="G24" i="15"/>
  <c r="G27" i="14"/>
  <c r="I27" i="15"/>
  <c r="I26" i="14"/>
  <c r="K26" i="15"/>
  <c r="L26" i="8"/>
  <c r="L28" i="8"/>
  <c r="U22" i="8"/>
  <c r="U21" i="15" s="1"/>
  <c r="H24" i="8"/>
  <c r="G26" i="14"/>
  <c r="J26" i="8"/>
  <c r="G26" i="15"/>
  <c r="C29" i="14"/>
  <c r="I28" i="15"/>
  <c r="O32" i="14"/>
  <c r="R32" i="8"/>
  <c r="BE30" i="1"/>
  <c r="BG30" i="1"/>
  <c r="BK36" i="1"/>
  <c r="BH30" i="1"/>
  <c r="BB28" i="1"/>
  <c r="BF28" i="1"/>
  <c r="AZ25" i="6"/>
  <c r="AA29" i="6"/>
  <c r="O27" i="6"/>
  <c r="U29" i="6"/>
  <c r="AS35" i="6"/>
  <c r="AT38" i="1"/>
  <c r="AR37" i="6"/>
  <c r="AQ40" i="6"/>
  <c r="AS40" i="1"/>
  <c r="BA28" i="1"/>
  <c r="BM28" i="1" s="1"/>
  <c r="I29" i="6"/>
  <c r="AB32" i="1"/>
  <c r="V32" i="1"/>
  <c r="P30" i="1"/>
  <c r="J32" i="1"/>
  <c r="E32" i="8" l="1"/>
  <c r="E33" i="8"/>
  <c r="E32" i="15" s="1"/>
  <c r="I32" i="8"/>
  <c r="I33" i="8"/>
  <c r="Q38" i="8"/>
  <c r="Q39" i="8"/>
  <c r="K32" i="8"/>
  <c r="K33" i="8"/>
  <c r="G30" i="8"/>
  <c r="G31" i="8"/>
  <c r="O35" i="14"/>
  <c r="Q35" i="15"/>
  <c r="F23" i="14"/>
  <c r="H23" i="15"/>
  <c r="O34" i="14"/>
  <c r="Q34" i="15"/>
  <c r="E28" i="14"/>
  <c r="G28" i="15"/>
  <c r="T19" i="14"/>
  <c r="V19" i="15"/>
  <c r="E31" i="15"/>
  <c r="E27" i="14"/>
  <c r="G27" i="15"/>
  <c r="G29" i="14"/>
  <c r="I29" i="15"/>
  <c r="H25" i="14"/>
  <c r="J25" i="15"/>
  <c r="J27" i="14"/>
  <c r="L27" i="15"/>
  <c r="P31" i="14"/>
  <c r="R31" i="15"/>
  <c r="I29" i="14"/>
  <c r="K29" i="15"/>
  <c r="J25" i="14"/>
  <c r="L25" i="15"/>
  <c r="R34" i="8"/>
  <c r="C30" i="14"/>
  <c r="V22" i="8"/>
  <c r="U24" i="8"/>
  <c r="U23" i="15" s="1"/>
  <c r="H28" i="8"/>
  <c r="S21" i="14"/>
  <c r="E26" i="14"/>
  <c r="H26" i="8"/>
  <c r="H25" i="15" s="1"/>
  <c r="G28" i="14"/>
  <c r="J28" i="8"/>
  <c r="C28" i="14"/>
  <c r="F28" i="8"/>
  <c r="Q36" i="15"/>
  <c r="I30" i="15"/>
  <c r="K30" i="15"/>
  <c r="BG32" i="1"/>
  <c r="BH32" i="1"/>
  <c r="BK38" i="1"/>
  <c r="BE32" i="1"/>
  <c r="BB30" i="1"/>
  <c r="BF30" i="1"/>
  <c r="O29" i="6"/>
  <c r="AA31" i="6"/>
  <c r="AZ27" i="6"/>
  <c r="U31" i="6"/>
  <c r="AS37" i="6"/>
  <c r="AT40" i="1"/>
  <c r="AR39" i="6"/>
  <c r="AQ42" i="6"/>
  <c r="AS42" i="1"/>
  <c r="BA30" i="1"/>
  <c r="BM30" i="1" s="1"/>
  <c r="I31" i="6"/>
  <c r="AB34" i="1"/>
  <c r="V34" i="1"/>
  <c r="P32" i="1"/>
  <c r="J34" i="1"/>
  <c r="I34" i="8" l="1"/>
  <c r="I35" i="8"/>
  <c r="Q40" i="8"/>
  <c r="Q41" i="8"/>
  <c r="K35" i="8"/>
  <c r="K34" i="8"/>
  <c r="G32" i="8"/>
  <c r="G33" i="8"/>
  <c r="E35" i="8"/>
  <c r="E34" i="15" s="1"/>
  <c r="E34" i="8"/>
  <c r="I32" i="14"/>
  <c r="K32" i="15"/>
  <c r="G31" i="14"/>
  <c r="I31" i="15"/>
  <c r="H27" i="14"/>
  <c r="J27" i="15"/>
  <c r="E33" i="15"/>
  <c r="I31" i="14"/>
  <c r="K31" i="15"/>
  <c r="E29" i="14"/>
  <c r="G29" i="15"/>
  <c r="F27" i="14"/>
  <c r="H27" i="15"/>
  <c r="P33" i="14"/>
  <c r="R33" i="15"/>
  <c r="O38" i="14"/>
  <c r="Q38" i="15"/>
  <c r="D27" i="14"/>
  <c r="F27" i="15"/>
  <c r="O37" i="14"/>
  <c r="Q37" i="15"/>
  <c r="C31" i="14"/>
  <c r="T21" i="14"/>
  <c r="V21" i="15"/>
  <c r="F30" i="8"/>
  <c r="C32" i="14"/>
  <c r="V24" i="8"/>
  <c r="R38" i="8"/>
  <c r="S23" i="14"/>
  <c r="U28" i="8"/>
  <c r="U27" i="15" s="1"/>
  <c r="F25" i="14"/>
  <c r="U26" i="8"/>
  <c r="L32" i="8"/>
  <c r="C33" i="14"/>
  <c r="I30" i="14"/>
  <c r="L30" i="8"/>
  <c r="G30" i="14"/>
  <c r="J30" i="8"/>
  <c r="O36" i="14"/>
  <c r="R36" i="8"/>
  <c r="BH34" i="1"/>
  <c r="BE34" i="1"/>
  <c r="BG34" i="1"/>
  <c r="BK40" i="1"/>
  <c r="BB32" i="1"/>
  <c r="BF32" i="1"/>
  <c r="AZ29" i="6"/>
  <c r="AA33" i="6"/>
  <c r="O31" i="6"/>
  <c r="U33" i="6"/>
  <c r="AS39" i="6"/>
  <c r="AT42" i="1"/>
  <c r="AR41" i="6"/>
  <c r="AQ44" i="6"/>
  <c r="AS44" i="1"/>
  <c r="BA32" i="1"/>
  <c r="BM32" i="1" s="1"/>
  <c r="I33" i="6"/>
  <c r="AB36" i="1"/>
  <c r="V36" i="1"/>
  <c r="P34" i="1"/>
  <c r="J36" i="1"/>
  <c r="G34" i="8" l="1"/>
  <c r="G35" i="8"/>
  <c r="I37" i="8"/>
  <c r="I36" i="8"/>
  <c r="E36" i="8"/>
  <c r="E35" i="15" s="1"/>
  <c r="E37" i="8"/>
  <c r="E36" i="15" s="1"/>
  <c r="Q42" i="8"/>
  <c r="Q43" i="8"/>
  <c r="K36" i="8"/>
  <c r="K37" i="8"/>
  <c r="O39" i="14"/>
  <c r="Q39" i="15"/>
  <c r="E31" i="14"/>
  <c r="G31" i="15"/>
  <c r="J31" i="14"/>
  <c r="L31" i="15"/>
  <c r="D29" i="14"/>
  <c r="F29" i="15"/>
  <c r="I33" i="14"/>
  <c r="K33" i="15"/>
  <c r="V26" i="8"/>
  <c r="V25" i="15" s="1"/>
  <c r="U25" i="15"/>
  <c r="P37" i="14"/>
  <c r="R37" i="15"/>
  <c r="E30" i="14"/>
  <c r="G30" i="15"/>
  <c r="G33" i="14"/>
  <c r="I33" i="15"/>
  <c r="P35" i="14"/>
  <c r="R35" i="15"/>
  <c r="H29" i="14"/>
  <c r="J29" i="15"/>
  <c r="T23" i="14"/>
  <c r="V23" i="15"/>
  <c r="G32" i="14"/>
  <c r="I32" i="15"/>
  <c r="J29" i="14"/>
  <c r="L29" i="15"/>
  <c r="J32" i="8"/>
  <c r="H30" i="8"/>
  <c r="F32" i="8"/>
  <c r="C34" i="14"/>
  <c r="V28" i="8"/>
  <c r="S27" i="14"/>
  <c r="S25" i="14"/>
  <c r="F34" i="8"/>
  <c r="Q40" i="15"/>
  <c r="C35" i="14"/>
  <c r="K34" i="15"/>
  <c r="BG36" i="1"/>
  <c r="BE36" i="1"/>
  <c r="BK42" i="1"/>
  <c r="BH36" i="1"/>
  <c r="BB34" i="1"/>
  <c r="BF34" i="1"/>
  <c r="U35" i="6"/>
  <c r="O33" i="6"/>
  <c r="AA35" i="6"/>
  <c r="AZ31" i="6"/>
  <c r="AS41" i="6"/>
  <c r="AT44" i="1"/>
  <c r="AR43" i="6"/>
  <c r="BA34" i="1"/>
  <c r="BM34" i="1" s="1"/>
  <c r="I35" i="6"/>
  <c r="AB38" i="1"/>
  <c r="V38" i="1"/>
  <c r="P36" i="1"/>
  <c r="J38" i="1"/>
  <c r="E38" i="8" l="1"/>
  <c r="E39" i="8"/>
  <c r="G37" i="8"/>
  <c r="G36" i="8"/>
  <c r="I38" i="8"/>
  <c r="I39" i="8"/>
  <c r="K38" i="8"/>
  <c r="K39" i="8"/>
  <c r="Q45" i="8"/>
  <c r="Q44" i="8"/>
  <c r="T25" i="14"/>
  <c r="G36" i="14"/>
  <c r="I36" i="15"/>
  <c r="E34" i="14"/>
  <c r="G34" i="15"/>
  <c r="G34" i="14"/>
  <c r="I34" i="15"/>
  <c r="U30" i="8"/>
  <c r="U29" i="15" s="1"/>
  <c r="H29" i="15"/>
  <c r="G35" i="14"/>
  <c r="I35" i="15"/>
  <c r="E33" i="14"/>
  <c r="G33" i="15"/>
  <c r="T27" i="14"/>
  <c r="V27" i="15"/>
  <c r="H31" i="14"/>
  <c r="J31" i="15"/>
  <c r="E38" i="15"/>
  <c r="E37" i="15"/>
  <c r="I36" i="14"/>
  <c r="K36" i="15"/>
  <c r="I35" i="14"/>
  <c r="K35" i="15"/>
  <c r="O41" i="14"/>
  <c r="Q41" i="15"/>
  <c r="D33" i="14"/>
  <c r="F33" i="15"/>
  <c r="E32" i="14"/>
  <c r="G32" i="15"/>
  <c r="D31" i="14"/>
  <c r="F31" i="15"/>
  <c r="J34" i="8"/>
  <c r="F29" i="14"/>
  <c r="H32" i="8"/>
  <c r="H34" i="8"/>
  <c r="O40" i="14"/>
  <c r="R40" i="8"/>
  <c r="C37" i="14"/>
  <c r="I34" i="14"/>
  <c r="L34" i="8"/>
  <c r="Q42" i="15"/>
  <c r="J36" i="8"/>
  <c r="L36" i="8"/>
  <c r="BH38" i="1"/>
  <c r="BE38" i="1"/>
  <c r="BG38" i="1"/>
  <c r="BK44" i="1"/>
  <c r="BF36" i="1"/>
  <c r="AZ33" i="6"/>
  <c r="O35" i="6"/>
  <c r="U37" i="6"/>
  <c r="BB36" i="1"/>
  <c r="AA37" i="6"/>
  <c r="AS43" i="6"/>
  <c r="BA36" i="1"/>
  <c r="BM36" i="1" s="1"/>
  <c r="I37" i="6"/>
  <c r="AB40" i="1"/>
  <c r="V40" i="1"/>
  <c r="P38" i="1"/>
  <c r="J40" i="1"/>
  <c r="E40" i="8" l="1"/>
  <c r="E41" i="8"/>
  <c r="G38" i="8"/>
  <c r="G39" i="8"/>
  <c r="I40" i="8"/>
  <c r="I41" i="8"/>
  <c r="K40" i="8"/>
  <c r="K41" i="8"/>
  <c r="V30" i="8"/>
  <c r="T29" i="14" s="1"/>
  <c r="E39" i="15"/>
  <c r="E40" i="15"/>
  <c r="J35" i="14"/>
  <c r="L35" i="15"/>
  <c r="P39" i="14"/>
  <c r="R39" i="15"/>
  <c r="F33" i="14"/>
  <c r="H33" i="15"/>
  <c r="I37" i="14"/>
  <c r="K37" i="15"/>
  <c r="F31" i="14"/>
  <c r="H31" i="15"/>
  <c r="H33" i="14"/>
  <c r="J33" i="15"/>
  <c r="J33" i="14"/>
  <c r="L33" i="15"/>
  <c r="H35" i="14"/>
  <c r="J35" i="15"/>
  <c r="O43" i="14"/>
  <c r="Q43" i="15"/>
  <c r="S29" i="14"/>
  <c r="G37" i="14"/>
  <c r="I37" i="15"/>
  <c r="E35" i="14"/>
  <c r="G35" i="15"/>
  <c r="C38" i="14"/>
  <c r="C36" i="14"/>
  <c r="F36" i="8"/>
  <c r="U34" i="8"/>
  <c r="U33" i="15" s="1"/>
  <c r="U32" i="8"/>
  <c r="U31" i="15" s="1"/>
  <c r="Q44" i="15"/>
  <c r="L38" i="8"/>
  <c r="O42" i="14"/>
  <c r="R42" i="8"/>
  <c r="C39" i="14"/>
  <c r="BH40" i="1"/>
  <c r="BG40" i="1"/>
  <c r="BE40" i="1"/>
  <c r="BF38" i="1"/>
  <c r="O37" i="6"/>
  <c r="AA39" i="6"/>
  <c r="BB38" i="1"/>
  <c r="U39" i="6"/>
  <c r="AZ35" i="6"/>
  <c r="BA38" i="1"/>
  <c r="BM38" i="1" s="1"/>
  <c r="I39" i="6"/>
  <c r="AB42" i="1"/>
  <c r="V42" i="1"/>
  <c r="P40" i="1"/>
  <c r="J42" i="1"/>
  <c r="V29" i="15" l="1"/>
  <c r="E43" i="8"/>
  <c r="E42" i="8"/>
  <c r="G40" i="8"/>
  <c r="G41" i="8"/>
  <c r="I42" i="8"/>
  <c r="I43" i="8"/>
  <c r="K43" i="8"/>
  <c r="K42" i="8"/>
  <c r="J37" i="14"/>
  <c r="L37" i="15"/>
  <c r="D35" i="14"/>
  <c r="F35" i="15"/>
  <c r="I38" i="14"/>
  <c r="K38" i="15"/>
  <c r="E42" i="15"/>
  <c r="E41" i="15"/>
  <c r="E36" i="14"/>
  <c r="G36" i="15"/>
  <c r="I39" i="14"/>
  <c r="K39" i="15"/>
  <c r="G39" i="14"/>
  <c r="I39" i="15"/>
  <c r="P41" i="14"/>
  <c r="R41" i="15"/>
  <c r="E37" i="14"/>
  <c r="G37" i="15"/>
  <c r="G38" i="14"/>
  <c r="I38" i="15"/>
  <c r="J38" i="8"/>
  <c r="F38" i="8"/>
  <c r="C40" i="14"/>
  <c r="V32" i="8"/>
  <c r="S33" i="14"/>
  <c r="V34" i="8"/>
  <c r="S31" i="14"/>
  <c r="O44" i="14"/>
  <c r="R44" i="8"/>
  <c r="H36" i="8"/>
  <c r="C41" i="14"/>
  <c r="F40" i="8"/>
  <c r="K40" i="15"/>
  <c r="I40" i="15"/>
  <c r="G38" i="15"/>
  <c r="BE42" i="1"/>
  <c r="BG42" i="1"/>
  <c r="BH42" i="1"/>
  <c r="BF40" i="1"/>
  <c r="BB40" i="1"/>
  <c r="O39" i="6"/>
  <c r="AZ37" i="6"/>
  <c r="U41" i="6"/>
  <c r="AA41" i="6"/>
  <c r="BA40" i="1"/>
  <c r="BM40" i="1" s="1"/>
  <c r="I41" i="6"/>
  <c r="AB44" i="1"/>
  <c r="V44" i="1"/>
  <c r="P42" i="1"/>
  <c r="J44" i="1"/>
  <c r="K44" i="8" l="1"/>
  <c r="K45" i="8"/>
  <c r="I45" i="8"/>
  <c r="I44" i="8"/>
  <c r="E44" i="8"/>
  <c r="E45" i="8"/>
  <c r="G42" i="8"/>
  <c r="G43" i="8"/>
  <c r="G41" i="14"/>
  <c r="I41" i="15"/>
  <c r="T31" i="14"/>
  <c r="V31" i="15"/>
  <c r="F35" i="14"/>
  <c r="H35" i="15"/>
  <c r="E44" i="15"/>
  <c r="E43" i="15"/>
  <c r="E39" i="14"/>
  <c r="G39" i="15"/>
  <c r="I41" i="14"/>
  <c r="K41" i="15"/>
  <c r="T33" i="14"/>
  <c r="V33" i="15"/>
  <c r="D37" i="14"/>
  <c r="F37" i="15"/>
  <c r="G42" i="14"/>
  <c r="I42" i="15"/>
  <c r="D39" i="14"/>
  <c r="F39" i="15"/>
  <c r="P43" i="14"/>
  <c r="R43" i="15"/>
  <c r="H37" i="14"/>
  <c r="J37" i="15"/>
  <c r="U36" i="8"/>
  <c r="U35" i="15" s="1"/>
  <c r="I40" i="14"/>
  <c r="L40" i="8"/>
  <c r="J42" i="8"/>
  <c r="E38" i="14"/>
  <c r="H38" i="8"/>
  <c r="H37" i="15" s="1"/>
  <c r="G40" i="14"/>
  <c r="J40" i="8"/>
  <c r="C43" i="14"/>
  <c r="K42" i="15"/>
  <c r="BE44" i="1"/>
  <c r="BG44" i="1"/>
  <c r="BH44" i="1"/>
  <c r="BB42" i="1"/>
  <c r="BF42" i="1"/>
  <c r="O41" i="6"/>
  <c r="U43" i="6"/>
  <c r="AZ39" i="6"/>
  <c r="AA43" i="6"/>
  <c r="BA42" i="1"/>
  <c r="BM42" i="1" s="1"/>
  <c r="I43" i="6"/>
  <c r="P44" i="1"/>
  <c r="G45" i="8" l="1"/>
  <c r="G44" i="8"/>
  <c r="H39" i="14"/>
  <c r="J39" i="15"/>
  <c r="H41" i="14"/>
  <c r="J41" i="15"/>
  <c r="E41" i="14"/>
  <c r="G41" i="15"/>
  <c r="I43" i="14"/>
  <c r="K43" i="15"/>
  <c r="G43" i="14"/>
  <c r="I43" i="15"/>
  <c r="J39" i="14"/>
  <c r="L39" i="15"/>
  <c r="E40" i="14"/>
  <c r="G40" i="15"/>
  <c r="H40" i="8"/>
  <c r="U40" i="8" s="1"/>
  <c r="U39" i="15" s="1"/>
  <c r="V36" i="8"/>
  <c r="S35" i="14"/>
  <c r="I42" i="14"/>
  <c r="L42" i="8"/>
  <c r="K44" i="15"/>
  <c r="C42" i="14"/>
  <c r="F42" i="8"/>
  <c r="U38" i="8"/>
  <c r="F37" i="14"/>
  <c r="I44" i="15"/>
  <c r="BB44" i="1"/>
  <c r="BF44" i="1"/>
  <c r="AZ41" i="6"/>
  <c r="O43" i="6"/>
  <c r="BA44" i="1"/>
  <c r="BM44" i="1" s="1"/>
  <c r="D41" i="14" l="1"/>
  <c r="F41" i="15"/>
  <c r="J41" i="14"/>
  <c r="L41" i="15"/>
  <c r="E42" i="14"/>
  <c r="G42" i="15"/>
  <c r="F39" i="14"/>
  <c r="H39" i="15"/>
  <c r="E43" i="14"/>
  <c r="G43" i="15"/>
  <c r="V38" i="8"/>
  <c r="V37" i="15" s="1"/>
  <c r="U37" i="15"/>
  <c r="T35" i="14"/>
  <c r="V35" i="15"/>
  <c r="H42" i="8"/>
  <c r="V40" i="8"/>
  <c r="S37" i="14"/>
  <c r="I44" i="14"/>
  <c r="L44" i="8"/>
  <c r="G44" i="14"/>
  <c r="J44" i="8"/>
  <c r="C44" i="14"/>
  <c r="F44" i="8"/>
  <c r="S39" i="14"/>
  <c r="BM108" i="1"/>
  <c r="BA109" i="1"/>
  <c r="BA108" i="1"/>
  <c r="AZ43" i="6"/>
  <c r="E44" i="14" l="1"/>
  <c r="G44" i="15"/>
  <c r="U42" i="8"/>
  <c r="U41" i="15" s="1"/>
  <c r="H41" i="15"/>
  <c r="H43" i="14"/>
  <c r="J43" i="15"/>
  <c r="T37" i="14"/>
  <c r="D43" i="14"/>
  <c r="F43" i="15"/>
  <c r="J43" i="14"/>
  <c r="L43" i="15"/>
  <c r="T39" i="14"/>
  <c r="V39" i="15"/>
  <c r="F41" i="14"/>
  <c r="H44" i="8"/>
  <c r="I17" i="10"/>
  <c r="J2" i="10"/>
  <c r="I19" i="10"/>
  <c r="L2" i="10"/>
  <c r="H2" i="10"/>
  <c r="B2" i="10"/>
  <c r="V42" i="8" l="1"/>
  <c r="F43" i="14"/>
  <c r="H43" i="15"/>
  <c r="S41" i="14"/>
  <c r="U44" i="8"/>
  <c r="U43" i="15" s="1"/>
  <c r="U108" i="8" l="1"/>
  <c r="I11" i="10" s="1"/>
  <c r="U109" i="8"/>
  <c r="I18" i="10" s="1"/>
  <c r="V44" i="8"/>
  <c r="T43" i="14" s="1"/>
  <c r="S43" i="14"/>
  <c r="T41" i="14"/>
  <c r="V41" i="15"/>
  <c r="C2" i="10" l="1"/>
  <c r="D2" i="10" s="1"/>
  <c r="K2" i="10"/>
  <c r="V108" i="8"/>
  <c r="V43" i="15"/>
  <c r="F2" i="10"/>
  <c r="I2" i="10" l="1"/>
  <c r="I20" i="10"/>
  <c r="M2" i="10"/>
</calcChain>
</file>

<file path=xl/sharedStrings.xml><?xml version="1.0" encoding="utf-8"?>
<sst xmlns="http://schemas.openxmlformats.org/spreadsheetml/2006/main" count="311" uniqueCount="125">
  <si>
    <t>Prezime i ime</t>
  </si>
  <si>
    <t>JMBAG</t>
  </si>
  <si>
    <t>NV1</t>
  </si>
  <si>
    <t>NV2</t>
  </si>
  <si>
    <t>NV3</t>
  </si>
  <si>
    <t>NV4</t>
  </si>
  <si>
    <t>ISHOD POLOŽEN</t>
  </si>
  <si>
    <t>ISHOD 1</t>
  </si>
  <si>
    <t>ISHOD 2</t>
  </si>
  <si>
    <t>ISHOD 3</t>
  </si>
  <si>
    <t>ISHOD 4</t>
  </si>
  <si>
    <t>UK</t>
  </si>
  <si>
    <t>ISHOD 5</t>
  </si>
  <si>
    <t>Rbr.</t>
  </si>
  <si>
    <t>MAX POSTOTAKA</t>
  </si>
  <si>
    <t>KOLEGIJ  UKUPNO</t>
  </si>
  <si>
    <t>MAX B</t>
  </si>
  <si>
    <t>MAX P</t>
  </si>
  <si>
    <t>Način vrednovanja</t>
  </si>
  <si>
    <t>B</t>
  </si>
  <si>
    <t>P</t>
  </si>
  <si>
    <t>B - bodovi</t>
  </si>
  <si>
    <t>P - postoci</t>
  </si>
  <si>
    <t>Ime i prezime nastavnika:</t>
  </si>
  <si>
    <t>Potpis</t>
  </si>
  <si>
    <t>Status studenta:</t>
  </si>
  <si>
    <t>Datum: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</si>
  <si>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</si>
  <si>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</si>
  <si>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</si>
  <si>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</si>
  <si>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</si>
  <si>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</si>
  <si>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</si>
  <si>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</si>
  <si>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</si>
  <si>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</si>
  <si>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</si>
  <si>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</si>
  <si>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</si>
  <si>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</si>
  <si>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</si>
  <si>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</si>
  <si>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</si>
  <si>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</si>
  <si>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</si>
  <si>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</si>
  <si>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</si>
  <si>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</si>
  <si>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</si>
  <si>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</si>
  <si>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</si>
  <si>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</si>
  <si>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</si>
  <si>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</si>
  <si>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</si>
  <si>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</si>
  <si>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</si>
  <si>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</si>
  <si>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</si>
  <si>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</si>
  <si>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</si>
  <si>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</si>
  <si>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</si>
  <si>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</si>
  <si>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</si>
  <si>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</si>
  <si>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</si>
  <si>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</si>
  <si>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</si>
  <si>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</si>
  <si>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</si>
  <si>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</si>
  <si>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</si>
  <si>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</si>
  <si>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</si>
  <si>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</si>
  <si>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ISHOD 6</t>
  </si>
  <si>
    <t>ISHOD 7</t>
  </si>
  <si>
    <t>ISHOD 8</t>
  </si>
  <si>
    <t>Kolegij/Studij:</t>
  </si>
  <si>
    <t>Ishod položen</t>
  </si>
  <si>
    <t>Broj ishoda za parcijalni ispit</t>
  </si>
  <si>
    <t>Napomena</t>
  </si>
  <si>
    <t>ISPIT POLOŽEN</t>
  </si>
  <si>
    <t>Kolegij/ Studij:</t>
  </si>
  <si>
    <t>Položeni/nepoloženi ishodi</t>
  </si>
  <si>
    <t>I1</t>
  </si>
  <si>
    <t>I2</t>
  </si>
  <si>
    <t>I3</t>
  </si>
  <si>
    <t>I4</t>
  </si>
  <si>
    <t>I5</t>
  </si>
  <si>
    <t>I6</t>
  </si>
  <si>
    <t>I7</t>
  </si>
  <si>
    <t>I8</t>
  </si>
  <si>
    <t>aktivan</t>
  </si>
  <si>
    <t>br aktivni</t>
  </si>
  <si>
    <t>Položili</t>
  </si>
  <si>
    <t>Polozili kroz kontinuirano</t>
  </si>
  <si>
    <t>broj aktivnih kontinuirano</t>
  </si>
  <si>
    <t>Prolaznost kontinuirano</t>
  </si>
  <si>
    <t>Prolaznost nakon ispita</t>
  </si>
  <si>
    <t>Prosjek</t>
  </si>
  <si>
    <t>koliko ih je pristupilo cjelovitom</t>
  </si>
  <si>
    <t>Prosjek bodova kontinuirano</t>
  </si>
  <si>
    <t>Prosjek bodova nakon ispita</t>
  </si>
  <si>
    <t>Prosjecna ocjena kontinuirano</t>
  </si>
  <si>
    <t>Prosjecna ocjena nakon ispita</t>
  </si>
  <si>
    <t>Polozili ukupno</t>
  </si>
  <si>
    <t>polozili kroz ispite</t>
  </si>
  <si>
    <t>Broj studenta koji su cjeloviti ispit</t>
  </si>
  <si>
    <t>Odabrali</t>
  </si>
  <si>
    <t>Pristupilli</t>
  </si>
  <si>
    <t>Položili kroz kontinuirano praćenje</t>
  </si>
  <si>
    <t>Položili na ispitnom roku</t>
  </si>
  <si>
    <t>Odabrali cjeloviti ispit</t>
  </si>
  <si>
    <t>Pristupili cjelovitom ispitu</t>
  </si>
  <si>
    <t>Položili cijeloviti ispit</t>
  </si>
  <si>
    <t>Broj aktivnih studenata na kolegiju tijekom semestra</t>
  </si>
  <si>
    <t>Položili ukupno</t>
  </si>
  <si>
    <t>Datum</t>
  </si>
  <si>
    <t>OCJENA</t>
  </si>
  <si>
    <t>________________</t>
  </si>
  <si>
    <t>Ime</t>
  </si>
  <si>
    <t>Prezime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</si>
</sst>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4"/>
      <color theme="1"/>
      <name val="Calibri"/>
      <family val="2"/>
      <charset val="238"/>
      <scheme val="minor"/>
    </font>
    <font>
      <sz val="8"/>
      <name val="Calibri"/>
      <family val="2"/>
      <charset val="238"/>
      <scheme val="minor"/>
    </font>
    <font>
      <b/>
      <sz val="10"/>
      <color theme="1"/>
      <name val="Calibri"/>
      <family val="2"/>
      <charset val="238"/>
      <scheme val="minor"/>
    </font>
    <font>
      <b/>
      <sz val="11"/>
      <color theme="1"/>
      <name val="Calibri"/>
      <family val="2"/>
      <scheme val="minor"/>
    </font>
    <font>
      <sz val="11"/>
      <color rgb="FF00B050"/>
      <name val="Calibri"/>
      <family val="2"/>
      <charset val="238"/>
      <scheme val="minor"/>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4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s>
  <cellStyleXfs count="1">
    <xf numFmtId="0" fontId="0" fillId="0" borderId="0"/>
  </cellStyleXfs>
  <cellXfs count="277">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ill="1" applyAlignment="1">
      <alignment horizontal="center" vertical="center"/>
    </xf>
    <xf numFmtId="2" fontId="0" fillId="0" borderId="2" xfId="0" applyNumberFormat="1" applyBorder="1" applyAlignment="1">
      <alignment horizontal="center" vertical="center" wrapText="1"/>
    </xf>
    <xf numFmtId="2" fontId="0" fillId="0" borderId="5" xfId="0" applyNumberFormat="1" applyBorder="1" applyAlignment="1">
      <alignment horizontal="center" vertical="center" wrapText="1"/>
    </xf>
    <xf numFmtId="2" fontId="0" fillId="0" borderId="7" xfId="0" applyNumberFormat="1" applyBorder="1" applyAlignment="1">
      <alignment horizontal="center" vertical="center" wrapText="1"/>
    </xf>
    <xf numFmtId="1" fontId="0" fillId="0" borderId="0" xfId="0" applyNumberFormat="1" applyAlignment="1">
      <alignment horizontal="center" vertical="center"/>
    </xf>
    <xf numFmtId="2" fontId="0" fillId="0" borderId="2" xfId="0" applyNumberFormat="1" applyBorder="1" applyAlignment="1" applyProtection="1">
      <alignment horizontal="center" vertical="center" wrapText="1"/>
    </xf>
    <xf numFmtId="2" fontId="0" fillId="0" borderId="5" xfId="0" applyNumberFormat="1" applyBorder="1" applyAlignment="1" applyProtection="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10"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2" fontId="1" fillId="0" borderId="33" xfId="0" applyNumberFormat="1" applyFont="1" applyBorder="1" applyAlignment="1">
      <alignment horizontal="center" vertical="center" wrapText="1"/>
    </xf>
    <xf numFmtId="2" fontId="0" fillId="0" borderId="7" xfId="0" applyNumberFormat="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11" xfId="0" applyNumberFormat="1" applyFont="1" applyFill="1" applyBorder="1" applyAlignment="1">
      <alignment horizontal="center" vertical="center" wrapText="1"/>
    </xf>
    <xf numFmtId="2" fontId="1" fillId="0" borderId="15" xfId="0" applyNumberFormat="1" applyFont="1" applyBorder="1" applyAlignment="1">
      <alignment horizontal="center" vertical="center" wrapText="1"/>
    </xf>
    <xf numFmtId="2" fontId="0" fillId="0" borderId="2"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0" fillId="0" borderId="9" xfId="0" applyNumberFormat="1" applyBorder="1" applyAlignment="1" applyProtection="1">
      <alignment horizontal="center" vertical="center" wrapText="1"/>
      <protection locked="0"/>
    </xf>
    <xf numFmtId="2" fontId="0" fillId="3" borderId="5" xfId="0" applyNumberFormat="1" applyFill="1" applyBorder="1" applyAlignment="1" applyProtection="1">
      <alignment horizontal="center" vertical="center" wrapText="1"/>
      <protection locked="0"/>
    </xf>
    <xf numFmtId="2" fontId="0" fillId="2" borderId="28" xfId="0" applyNumberFormat="1" applyFill="1" applyBorder="1" applyAlignment="1">
      <alignment horizontal="center" vertical="center" wrapText="1"/>
    </xf>
    <xf numFmtId="2" fontId="0" fillId="2" borderId="1" xfId="0" applyNumberFormat="1" applyFill="1" applyBorder="1" applyAlignment="1" applyProtection="1">
      <alignment horizontal="center" vertical="center" wrapText="1"/>
      <protection locked="0"/>
    </xf>
    <xf numFmtId="2" fontId="0" fillId="2" borderId="2" xfId="0" applyNumberFormat="1" applyFill="1" applyBorder="1" applyAlignment="1" applyProtection="1">
      <alignment horizontal="center" vertical="center" wrapText="1"/>
      <protection locked="0"/>
    </xf>
    <xf numFmtId="2" fontId="0" fillId="2" borderId="39" xfId="0" applyNumberFormat="1" applyFill="1" applyBorder="1" applyAlignment="1" applyProtection="1">
      <alignment horizontal="center" vertical="center" wrapText="1"/>
      <protection locked="0"/>
    </xf>
    <xf numFmtId="2" fontId="0" fillId="2" borderId="40" xfId="0" applyNumberFormat="1" applyFill="1" applyBorder="1" applyAlignment="1" applyProtection="1">
      <alignment horizontal="center" vertical="center" wrapText="1"/>
      <protection locked="0"/>
    </xf>
    <xf numFmtId="2" fontId="0" fillId="0" borderId="29" xfId="0" applyNumberFormat="1" applyFill="1" applyBorder="1" applyAlignment="1">
      <alignment horizontal="center" vertical="center" wrapText="1"/>
    </xf>
    <xf numFmtId="2" fontId="0" fillId="0" borderId="7" xfId="0" applyNumberFormat="1" applyFill="1" applyBorder="1" applyAlignment="1">
      <alignment horizontal="center" vertical="center" wrapText="1"/>
    </xf>
    <xf numFmtId="2" fontId="0" fillId="0" borderId="6" xfId="0" applyNumberFormat="1" applyFill="1" applyBorder="1" applyAlignment="1">
      <alignment horizontal="center" vertical="center" wrapText="1"/>
    </xf>
    <xf numFmtId="2" fontId="0" fillId="0" borderId="6" xfId="0" applyNumberFormat="1" applyBorder="1" applyAlignment="1">
      <alignment horizontal="center" vertical="center" wrapText="1"/>
    </xf>
    <xf numFmtId="0" fontId="2" fillId="0" borderId="10"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0" xfId="0" applyFont="1" applyAlignment="1" applyProtection="1">
      <alignment horizontal="center" vertical="center" wrapText="1"/>
    </xf>
    <xf numFmtId="1" fontId="0" fillId="0" borderId="0" xfId="0" applyNumberFormat="1" applyBorder="1" applyAlignment="1" applyProtection="1">
      <alignment horizontal="center" vertical="center" wrapText="1"/>
    </xf>
    <xf numFmtId="2" fontId="0" fillId="0" borderId="37" xfId="0" applyNumberFormat="1" applyBorder="1" applyAlignment="1" applyProtection="1">
      <alignment horizontal="center" vertical="center" wrapText="1"/>
    </xf>
    <xf numFmtId="1" fontId="0" fillId="0" borderId="10" xfId="0" applyNumberFormat="1" applyBorder="1" applyAlignment="1" applyProtection="1">
      <alignment horizontal="center" vertical="center" wrapText="1"/>
    </xf>
    <xf numFmtId="2" fontId="0" fillId="0" borderId="10" xfId="0" applyNumberFormat="1" applyBorder="1" applyAlignment="1" applyProtection="1">
      <alignment horizontal="center" vertical="center" wrapText="1"/>
    </xf>
    <xf numFmtId="2" fontId="1" fillId="0" borderId="8" xfId="0" applyNumberFormat="1" applyFont="1" applyFill="1" applyBorder="1" applyAlignment="1" applyProtection="1">
      <alignment horizontal="center" vertical="center" wrapText="1"/>
    </xf>
    <xf numFmtId="2" fontId="1" fillId="0" borderId="11" xfId="0" applyNumberFormat="1" applyFont="1" applyFill="1" applyBorder="1" applyAlignment="1" applyProtection="1">
      <alignment horizontal="center" vertical="center" wrapText="1"/>
    </xf>
    <xf numFmtId="2" fontId="1" fillId="0" borderId="15" xfId="0" applyNumberFormat="1" applyFont="1" applyBorder="1" applyAlignment="1" applyProtection="1">
      <alignment horizontal="center" vertical="center" wrapText="1"/>
    </xf>
    <xf numFmtId="2" fontId="0" fillId="0" borderId="1" xfId="0" applyNumberFormat="1" applyBorder="1" applyAlignment="1" applyProtection="1">
      <alignment horizontal="center" vertical="center" wrapText="1"/>
    </xf>
    <xf numFmtId="2" fontId="0" fillId="0" borderId="9" xfId="0" applyNumberFormat="1" applyBorder="1" applyAlignment="1" applyProtection="1">
      <alignment horizontal="center" vertical="center" wrapText="1"/>
    </xf>
    <xf numFmtId="2" fontId="1" fillId="0" borderId="4" xfId="0" applyNumberFormat="1" applyFont="1" applyBorder="1" applyAlignment="1" applyProtection="1">
      <alignment horizontal="center" vertical="center" wrapText="1"/>
    </xf>
    <xf numFmtId="2" fontId="0" fillId="3" borderId="5" xfId="0" applyNumberFormat="1" applyFill="1" applyBorder="1" applyAlignment="1" applyProtection="1">
      <alignment horizontal="center" vertical="center" wrapText="1"/>
    </xf>
    <xf numFmtId="2" fontId="1" fillId="0" borderId="6" xfId="0" applyNumberFormat="1" applyFont="1" applyBorder="1" applyAlignment="1" applyProtection="1">
      <alignment horizontal="center" vertical="center" wrapText="1"/>
    </xf>
    <xf numFmtId="2" fontId="0" fillId="2" borderId="28" xfId="0" applyNumberFormat="1" applyFill="1" applyBorder="1" applyAlignment="1" applyProtection="1">
      <alignment horizontal="center" vertical="center" wrapText="1"/>
    </xf>
    <xf numFmtId="2" fontId="0" fillId="2" borderId="1" xfId="0" applyNumberFormat="1" applyFill="1" applyBorder="1" applyAlignment="1" applyProtection="1">
      <alignment horizontal="center" vertical="center" wrapText="1"/>
    </xf>
    <xf numFmtId="2" fontId="0" fillId="2" borderId="2" xfId="0" applyNumberFormat="1" applyFill="1" applyBorder="1" applyAlignment="1" applyProtection="1">
      <alignment horizontal="center" vertical="center" wrapText="1"/>
    </xf>
    <xf numFmtId="2" fontId="0" fillId="2" borderId="39" xfId="0" applyNumberFormat="1" applyFill="1" applyBorder="1" applyAlignment="1" applyProtection="1">
      <alignment horizontal="center" vertical="center" wrapText="1"/>
    </xf>
    <xf numFmtId="2" fontId="0" fillId="2" borderId="40" xfId="0" applyNumberFormat="1" applyFill="1" applyBorder="1" applyAlignment="1" applyProtection="1">
      <alignment horizontal="center" vertical="center" wrapText="1"/>
    </xf>
    <xf numFmtId="2" fontId="0" fillId="0" borderId="29" xfId="0" applyNumberFormat="1" applyFill="1" applyBorder="1" applyAlignment="1" applyProtection="1">
      <alignment horizontal="center" vertical="center" wrapText="1"/>
    </xf>
    <xf numFmtId="2" fontId="0" fillId="0" borderId="7" xfId="0" applyNumberFormat="1" applyFill="1" applyBorder="1" applyAlignment="1" applyProtection="1">
      <alignment horizontal="center" vertical="center" wrapText="1"/>
    </xf>
    <xf numFmtId="2" fontId="0" fillId="0" borderId="6" xfId="0" applyNumberFormat="1" applyFill="1" applyBorder="1" applyAlignment="1" applyProtection="1">
      <alignment horizontal="center" vertical="center" wrapText="1"/>
    </xf>
    <xf numFmtId="2" fontId="1" fillId="0" borderId="42" xfId="0" applyNumberFormat="1" applyFont="1" applyBorder="1" applyAlignment="1">
      <alignment horizontal="center" vertical="center" wrapText="1"/>
    </xf>
    <xf numFmtId="2" fontId="1" fillId="0" borderId="31" xfId="0" applyNumberFormat="1" applyFont="1" applyBorder="1" applyAlignment="1">
      <alignment horizontal="center" vertical="center" wrapText="1"/>
    </xf>
    <xf numFmtId="2" fontId="0" fillId="3" borderId="4" xfId="0" applyNumberFormat="1" applyFill="1" applyBorder="1" applyAlignment="1" applyProtection="1">
      <alignment horizontal="center" vertical="center" wrapText="1"/>
      <protection locked="0"/>
    </xf>
    <xf numFmtId="2" fontId="0" fillId="3" borderId="6" xfId="0" applyNumberFormat="1"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1" fillId="0" borderId="33" xfId="0" applyNumberFormat="1" applyFont="1" applyBorder="1" applyAlignment="1">
      <alignment horizontal="center" vertical="center" wrapText="1"/>
    </xf>
    <xf numFmtId="2" fontId="0" fillId="0" borderId="6" xfId="0" applyNumberFormat="1" applyBorder="1" applyAlignment="1">
      <alignment horizontal="center" vertical="center" wrapText="1"/>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6" xfId="0" applyNumberFormat="1" applyBorder="1" applyAlignment="1">
      <alignment horizontal="center" vertical="center"/>
    </xf>
    <xf numFmtId="0" fontId="1" fillId="0" borderId="0" xfId="0" applyFont="1" applyAlignment="1" applyProtection="1">
      <alignment horizontal="center" vertical="center"/>
      <protection locked="0"/>
    </xf>
    <xf numFmtId="2" fontId="0" fillId="0" borderId="28" xfId="0" applyNumberFormat="1" applyBorder="1" applyAlignment="1">
      <alignment horizontal="center" vertical="center"/>
    </xf>
    <xf numFmtId="0" fontId="3" fillId="0" borderId="10" xfId="0" applyFont="1" applyBorder="1" applyAlignment="1" applyProtection="1">
      <alignment vertical="center" wrapText="1"/>
    </xf>
    <xf numFmtId="0" fontId="1" fillId="0" borderId="0" xfId="0" applyFont="1" applyAlignment="1" applyProtection="1">
      <alignment horizontal="center" vertical="center"/>
    </xf>
    <xf numFmtId="14" fontId="0" fillId="0" borderId="0" xfId="0" applyNumberFormat="1" applyAlignment="1">
      <alignment horizontal="center" vertical="center"/>
    </xf>
    <xf numFmtId="0" fontId="0" fillId="0" borderId="0" xfId="0" applyFont="1"/>
    <xf numFmtId="2" fontId="0" fillId="5" borderId="39" xfId="0" applyNumberFormat="1" applyFill="1" applyBorder="1" applyAlignment="1">
      <alignment horizontal="center" vertical="center"/>
    </xf>
    <xf numFmtId="1" fontId="7" fillId="7" borderId="29" xfId="0" applyNumberFormat="1" applyFont="1" applyFill="1" applyBorder="1" applyAlignment="1">
      <alignment horizontal="center" vertical="center" wrapText="1"/>
    </xf>
    <xf numFmtId="2" fontId="1" fillId="7" borderId="29" xfId="0" applyNumberFormat="1" applyFont="1" applyFill="1" applyBorder="1" applyAlignment="1">
      <alignment horizontal="center" vertical="center" wrapText="1"/>
    </xf>
    <xf numFmtId="1" fontId="1" fillId="7" borderId="29" xfId="0" applyNumberFormat="1" applyFont="1" applyFill="1" applyBorder="1" applyAlignment="1">
      <alignment horizontal="center" vertical="center" wrapText="1"/>
    </xf>
    <xf numFmtId="0" fontId="0" fillId="0" borderId="0" xfId="0" applyAlignment="1">
      <alignment vertical="center"/>
    </xf>
    <xf numFmtId="1" fontId="0" fillId="0" borderId="0" xfId="0" applyNumberFormat="1"/>
    <xf numFmtId="0" fontId="0" fillId="0" borderId="0" xfId="0" applyAlignment="1">
      <alignment wrapText="1"/>
    </xf>
    <xf numFmtId="2" fontId="1" fillId="0" borderId="0" xfId="0" applyNumberFormat="1" applyFont="1" applyBorder="1" applyAlignment="1">
      <alignment horizontal="center" vertical="top" wrapText="1"/>
    </xf>
    <xf numFmtId="1" fontId="1" fillId="0" borderId="0" xfId="0" applyNumberFormat="1" applyFont="1" applyBorder="1" applyAlignment="1">
      <alignment horizontal="center" vertical="top" wrapText="1"/>
    </xf>
    <xf numFmtId="0" fontId="8" fillId="0" borderId="0" xfId="0" applyFont="1"/>
    <xf numFmtId="10" fontId="0" fillId="0" borderId="0" xfId="0" applyNumberFormat="1" applyFont="1"/>
    <xf numFmtId="1" fontId="1" fillId="0" borderId="30" xfId="0" applyNumberFormat="1" applyFont="1" applyBorder="1" applyAlignment="1">
      <alignment horizontal="center" wrapText="1"/>
    </xf>
    <xf numFmtId="2" fontId="1" fillId="0" borderId="46" xfId="0" applyNumberFormat="1" applyFont="1" applyBorder="1" applyAlignment="1">
      <alignment horizontal="center" wrapText="1"/>
    </xf>
    <xf numFmtId="2" fontId="1" fillId="0" borderId="14" xfId="0" applyNumberFormat="1" applyFont="1" applyBorder="1" applyAlignment="1">
      <alignment horizontal="center" vertical="center" wrapText="1"/>
    </xf>
    <xf numFmtId="2" fontId="1" fillId="0" borderId="33"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 fontId="7" fillId="6" borderId="30" xfId="0" applyNumberFormat="1" applyFont="1" applyFill="1" applyBorder="1" applyAlignment="1" applyProtection="1">
      <alignment vertical="center" wrapText="1"/>
      <protection locked="0"/>
    </xf>
    <xf numFmtId="2" fontId="0" fillId="4" borderId="1"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46" xfId="0" applyBorder="1" applyAlignment="1" applyProtection="1">
      <alignment horizontal="center" vertical="center"/>
    </xf>
    <xf numFmtId="0" fontId="1" fillId="0" borderId="0" xfId="0" applyFont="1" applyAlignment="1">
      <alignment vertical="center" wrapText="1"/>
    </xf>
    <xf numFmtId="1" fontId="1" fillId="0" borderId="0" xfId="0" applyNumberFormat="1" applyFont="1" applyAlignment="1" applyProtection="1">
      <alignment vertical="center" wrapText="1"/>
    </xf>
    <xf numFmtId="14" fontId="0" fillId="0" borderId="0" xfId="0" applyNumberFormat="1" applyAlignment="1" applyProtection="1">
      <alignment horizontal="center" vertical="center"/>
    </xf>
    <xf numFmtId="2" fontId="1" fillId="0" borderId="42" xfId="0" applyNumberFormat="1" applyFont="1" applyBorder="1" applyAlignment="1" applyProtection="1">
      <alignment horizontal="center" vertical="center" wrapText="1"/>
    </xf>
    <xf numFmtId="2" fontId="0" fillId="3" borderId="4" xfId="0" applyNumberFormat="1" applyFill="1" applyBorder="1" applyAlignment="1" applyProtection="1">
      <alignment horizontal="center" vertical="center" wrapText="1"/>
    </xf>
    <xf numFmtId="2" fontId="1" fillId="0" borderId="31" xfId="0" applyNumberFormat="1" applyFont="1" applyBorder="1" applyAlignment="1" applyProtection="1">
      <alignment horizontal="center" vertical="center" wrapText="1"/>
    </xf>
    <xf numFmtId="2" fontId="0" fillId="3" borderId="6" xfId="0" applyNumberFormat="1" applyFill="1" applyBorder="1" applyAlignment="1" applyProtection="1">
      <alignment horizontal="center" vertical="center" wrapText="1"/>
    </xf>
    <xf numFmtId="2" fontId="0" fillId="0" borderId="28" xfId="0" applyNumberFormat="1" applyBorder="1" applyAlignment="1" applyProtection="1">
      <alignment horizontal="center" vertical="center"/>
    </xf>
    <xf numFmtId="2" fontId="0" fillId="4" borderId="1" xfId="0" applyNumberFormat="1" applyFill="1" applyBorder="1" applyAlignment="1" applyProtection="1">
      <alignment horizontal="center" vertical="center"/>
    </xf>
    <xf numFmtId="2" fontId="0" fillId="0" borderId="29" xfId="0" applyNumberFormat="1" applyBorder="1" applyAlignment="1" applyProtection="1">
      <alignment horizontal="center" vertical="center"/>
    </xf>
    <xf numFmtId="2" fontId="0" fillId="0" borderId="6" xfId="0" applyNumberFormat="1" applyBorder="1" applyAlignment="1" applyProtection="1">
      <alignment horizontal="center" vertical="center"/>
    </xf>
    <xf numFmtId="2" fontId="0" fillId="5" borderId="39" xfId="0" applyNumberFormat="1" applyFill="1" applyBorder="1" applyAlignment="1" applyProtection="1">
      <alignment horizontal="center" vertical="center"/>
    </xf>
    <xf numFmtId="0" fontId="0" fillId="0" borderId="0" xfId="0" applyAlignment="1" applyProtection="1">
      <alignment vertical="center"/>
    </xf>
    <xf numFmtId="1" fontId="7" fillId="7" borderId="29" xfId="0" applyNumberFormat="1" applyFont="1" applyFill="1" applyBorder="1" applyAlignment="1" applyProtection="1">
      <alignment horizontal="center" vertical="center" wrapText="1"/>
    </xf>
    <xf numFmtId="2" fontId="1" fillId="7" borderId="29" xfId="0" applyNumberFormat="1" applyFont="1" applyFill="1" applyBorder="1" applyAlignment="1" applyProtection="1">
      <alignment horizontal="center" vertical="center" wrapText="1"/>
    </xf>
    <xf numFmtId="1" fontId="1" fillId="7" borderId="29" xfId="0" applyNumberFormat="1" applyFont="1" applyFill="1" applyBorder="1" applyAlignment="1" applyProtection="1">
      <alignment horizontal="center" vertical="center" wrapText="1"/>
    </xf>
    <xf numFmtId="1" fontId="7" fillId="6" borderId="30" xfId="0" applyNumberFormat="1" applyFont="1" applyFill="1" applyBorder="1" applyAlignment="1" applyProtection="1">
      <alignment vertical="center" wrapText="1"/>
    </xf>
    <xf numFmtId="2" fontId="0" fillId="0" borderId="6" xfId="0" applyNumberFormat="1" applyBorder="1" applyAlignment="1">
      <alignment horizontal="center" vertical="center" wrapText="1"/>
    </xf>
    <xf numFmtId="0" fontId="1" fillId="0" borderId="0" xfId="0" applyFont="1" applyAlignment="1" applyProtection="1">
      <alignment vertical="center" wrapText="1"/>
    </xf>
    <xf numFmtId="2" fontId="0" fillId="0" borderId="24" xfId="0" applyNumberFormat="1" applyFill="1" applyBorder="1" applyAlignment="1">
      <alignment horizontal="center" vertical="center" wrapText="1"/>
    </xf>
    <xf numFmtId="2" fontId="0" fillId="0" borderId="17" xfId="0" applyNumberFormat="1" applyBorder="1" applyAlignment="1">
      <alignment horizontal="center" vertical="center" wrapText="1"/>
    </xf>
    <xf numFmtId="2" fontId="1" fillId="0" borderId="26" xfId="0" applyNumberFormat="1" applyFont="1" applyBorder="1" applyAlignment="1">
      <alignment horizontal="center" vertical="center" wrapText="1"/>
    </xf>
    <xf numFmtId="2" fontId="0" fillId="0" borderId="18" xfId="0" applyNumberFormat="1" applyBorder="1" applyAlignment="1">
      <alignment horizontal="center" vertical="center" wrapText="1"/>
    </xf>
    <xf numFmtId="2" fontId="0" fillId="0" borderId="17" xfId="0" applyNumberFormat="1" applyFill="1" applyBorder="1" applyAlignment="1">
      <alignment horizontal="center" vertical="center" wrapText="1"/>
    </xf>
    <xf numFmtId="2" fontId="1" fillId="0" borderId="18" xfId="0" applyNumberFormat="1" applyFont="1" applyBorder="1" applyAlignment="1">
      <alignment horizontal="center" vertical="center" wrapText="1"/>
    </xf>
    <xf numFmtId="2" fontId="0" fillId="0" borderId="24" xfId="0" applyNumberFormat="1" applyBorder="1" applyAlignment="1">
      <alignment horizontal="center" vertical="center" wrapText="1"/>
    </xf>
    <xf numFmtId="2" fontId="3" fillId="0" borderId="27" xfId="0" applyNumberFormat="1" applyFont="1" applyBorder="1" applyAlignment="1">
      <alignment horizontal="center" vertical="center" wrapText="1"/>
    </xf>
    <xf numFmtId="2" fontId="4" fillId="0" borderId="30" xfId="0" applyNumberFormat="1" applyFont="1" applyBorder="1" applyAlignment="1">
      <alignment horizontal="center" vertical="center" wrapText="1"/>
    </xf>
    <xf numFmtId="2" fontId="1" fillId="0" borderId="33" xfId="0" applyNumberFormat="1" applyFont="1" applyBorder="1" applyAlignment="1">
      <alignment horizontal="center" vertical="center" wrapText="1"/>
    </xf>
    <xf numFmtId="2" fontId="1" fillId="0" borderId="34" xfId="0" applyNumberFormat="1" applyFont="1" applyBorder="1" applyAlignment="1">
      <alignment horizontal="center" vertical="center" wrapText="1"/>
    </xf>
    <xf numFmtId="2" fontId="1" fillId="0" borderId="14" xfId="0" applyNumberFormat="1" applyFont="1" applyBorder="1" applyAlignment="1">
      <alignment horizontal="center" vertical="center" wrapText="1"/>
    </xf>
    <xf numFmtId="2" fontId="0" fillId="0" borderId="31" xfId="0" applyNumberFormat="1" applyBorder="1" applyAlignment="1">
      <alignment horizontal="center" vertical="center" wrapText="1"/>
    </xf>
    <xf numFmtId="2" fontId="0" fillId="0" borderId="32" xfId="0" applyNumberFormat="1" applyBorder="1" applyAlignment="1">
      <alignment horizontal="center" vertical="center" wrapText="1"/>
    </xf>
    <xf numFmtId="2" fontId="0" fillId="0" borderId="12" xfId="0" applyNumberFormat="1" applyBorder="1" applyAlignment="1">
      <alignment horizontal="center" vertical="center" wrapText="1"/>
    </xf>
    <xf numFmtId="2" fontId="1" fillId="0" borderId="22" xfId="0" applyNumberFormat="1" applyFont="1" applyBorder="1" applyAlignment="1">
      <alignment horizontal="center" vertical="center" wrapText="1"/>
    </xf>
    <xf numFmtId="0" fontId="2" fillId="0" borderId="10" xfId="0" applyFont="1" applyBorder="1" applyAlignment="1">
      <alignment horizontal="center" vertical="center" wrapText="1"/>
    </xf>
    <xf numFmtId="1" fontId="2" fillId="0" borderId="0" xfId="0" applyNumberFormat="1" applyFont="1" applyAlignment="1">
      <alignment horizontal="left" vertical="top" wrapText="1"/>
    </xf>
    <xf numFmtId="0" fontId="2"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top" wrapText="1"/>
      <protection locked="0"/>
    </xf>
    <xf numFmtId="0" fontId="1" fillId="7" borderId="33"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14" xfId="0" applyFont="1" applyFill="1" applyBorder="1" applyAlignment="1">
      <alignment horizontal="center" vertical="center" wrapText="1"/>
    </xf>
    <xf numFmtId="1" fontId="0" fillId="0" borderId="25" xfId="0" applyNumberFormat="1" applyBorder="1" applyAlignment="1">
      <alignment horizontal="center" vertical="center" wrapText="1"/>
    </xf>
    <xf numFmtId="1" fontId="0" fillId="0" borderId="16" xfId="0" applyNumberFormat="1" applyBorder="1" applyAlignment="1">
      <alignment horizontal="center" vertical="center" wrapText="1"/>
    </xf>
    <xf numFmtId="2" fontId="0" fillId="2" borderId="24" xfId="0" applyNumberFormat="1" applyFill="1" applyBorder="1" applyAlignment="1" applyProtection="1">
      <alignment horizontal="center" vertical="center" wrapText="1"/>
    </xf>
    <xf numFmtId="2" fontId="0" fillId="2" borderId="17" xfId="0" applyNumberFormat="1" applyFill="1" applyBorder="1" applyAlignment="1" applyProtection="1">
      <alignment horizontal="center" vertical="center" wrapText="1"/>
    </xf>
    <xf numFmtId="49" fontId="0" fillId="2" borderId="24" xfId="0" applyNumberFormat="1" applyFill="1" applyBorder="1" applyAlignment="1" applyProtection="1">
      <alignment horizontal="center" vertical="center" wrapText="1"/>
    </xf>
    <xf numFmtId="49" fontId="0" fillId="2" borderId="17" xfId="0" applyNumberFormat="1" applyFill="1" applyBorder="1" applyAlignment="1" applyProtection="1">
      <alignment horizontal="center" vertical="center" wrapText="1"/>
    </xf>
    <xf numFmtId="2" fontId="0" fillId="0" borderId="6" xfId="0" applyNumberFormat="1" applyBorder="1" applyAlignment="1">
      <alignment horizontal="center" vertical="center" wrapText="1"/>
    </xf>
    <xf numFmtId="2" fontId="0" fillId="0" borderId="7" xfId="0" applyNumberForma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1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4" fillId="0" borderId="37" xfId="0" applyNumberFormat="1" applyFont="1" applyBorder="1" applyAlignment="1">
      <alignment horizontal="center" vertical="center" wrapText="1"/>
    </xf>
    <xf numFmtId="2" fontId="4" fillId="0" borderId="38" xfId="0" applyNumberFormat="1" applyFont="1" applyBorder="1" applyAlignment="1">
      <alignment horizontal="center" vertical="center" wrapText="1"/>
    </xf>
    <xf numFmtId="0" fontId="1" fillId="0" borderId="10" xfId="0" applyFont="1" applyBorder="1" applyAlignment="1">
      <alignment horizontal="center" vertical="center" wrapText="1"/>
    </xf>
    <xf numFmtId="2" fontId="1" fillId="0" borderId="23" xfId="0" applyNumberFormat="1" applyFont="1" applyBorder="1" applyAlignment="1">
      <alignment horizontal="center" vertical="center" wrapText="1"/>
    </xf>
    <xf numFmtId="2" fontId="0" fillId="0" borderId="35" xfId="0" applyNumberFormat="1" applyBorder="1" applyAlignment="1">
      <alignment horizontal="center" vertical="center" wrapText="1"/>
    </xf>
    <xf numFmtId="2" fontId="0" fillId="0" borderId="19" xfId="0" applyNumberFormat="1" applyBorder="1" applyAlignment="1">
      <alignment horizontal="center" vertical="center" wrapText="1"/>
    </xf>
    <xf numFmtId="2" fontId="0" fillId="0" borderId="22" xfId="0" applyNumberFormat="1" applyBorder="1" applyAlignment="1">
      <alignment horizontal="center" vertical="center" wrapText="1"/>
    </xf>
    <xf numFmtId="1" fontId="1" fillId="0" borderId="26" xfId="0" applyNumberFormat="1" applyFont="1" applyBorder="1" applyAlignment="1">
      <alignment horizontal="center" vertical="center" wrapText="1"/>
    </xf>
    <xf numFmtId="1" fontId="0" fillId="0" borderId="22" xfId="0" applyNumberFormat="1" applyBorder="1" applyAlignment="1">
      <alignment horizontal="center" vertical="center" wrapText="1"/>
    </xf>
    <xf numFmtId="1" fontId="0" fillId="0" borderId="18" xfId="0" applyNumberFormat="1" applyBorder="1" applyAlignment="1">
      <alignment horizontal="center" vertical="center" wrapText="1"/>
    </xf>
    <xf numFmtId="2" fontId="1" fillId="0" borderId="24" xfId="0" applyNumberFormat="1" applyFont="1" applyBorder="1" applyAlignment="1">
      <alignment horizontal="center" vertical="center" wrapText="1"/>
    </xf>
    <xf numFmtId="2" fontId="0" fillId="0" borderId="21" xfId="0" applyNumberFormat="1" applyBorder="1" applyAlignment="1">
      <alignment horizontal="center" vertical="center" wrapText="1"/>
    </xf>
    <xf numFmtId="1" fontId="1" fillId="0" borderId="25" xfId="0" applyNumberFormat="1" applyFont="1" applyBorder="1" applyAlignment="1">
      <alignment horizontal="center" vertical="center" wrapText="1"/>
    </xf>
    <xf numFmtId="1" fontId="0" fillId="0" borderId="20" xfId="0" applyNumberFormat="1" applyBorder="1" applyAlignment="1">
      <alignment horizontal="center" vertical="center" wrapText="1"/>
    </xf>
    <xf numFmtId="2" fontId="1" fillId="0" borderId="26" xfId="0" applyNumberFormat="1" applyFont="1" applyBorder="1" applyAlignment="1" applyProtection="1">
      <alignment horizontal="center" vertical="center" wrapText="1"/>
    </xf>
    <xf numFmtId="2" fontId="1" fillId="0" borderId="18"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wrapText="1"/>
      <protection locked="0"/>
    </xf>
    <xf numFmtId="2" fontId="3" fillId="0" borderId="41" xfId="0" applyNumberFormat="1" applyFont="1" applyBorder="1" applyAlignment="1" applyProtection="1">
      <alignment horizontal="center" vertical="center" wrapText="1"/>
      <protection locked="0"/>
    </xf>
    <xf numFmtId="2" fontId="3" fillId="0" borderId="30" xfId="0" applyNumberFormat="1" applyFont="1" applyBorder="1" applyAlignment="1" applyProtection="1">
      <alignment horizontal="center" vertical="center" wrapText="1"/>
      <protection locked="0"/>
    </xf>
    <xf numFmtId="2" fontId="1" fillId="0" borderId="26" xfId="0" applyNumberFormat="1" applyFont="1" applyBorder="1" applyAlignment="1" applyProtection="1">
      <alignment horizontal="center" vertical="center" wrapText="1"/>
      <protection locked="0"/>
    </xf>
    <xf numFmtId="2" fontId="1" fillId="0" borderId="18" xfId="0" applyNumberFormat="1" applyFont="1" applyBorder="1" applyAlignment="1" applyProtection="1">
      <alignment horizontal="center" vertical="center" wrapText="1"/>
      <protection locked="0"/>
    </xf>
    <xf numFmtId="2" fontId="1" fillId="0" borderId="27" xfId="0" applyNumberFormat="1" applyFont="1" applyBorder="1" applyAlignment="1" applyProtection="1">
      <alignment horizontal="center" vertical="center" wrapText="1"/>
    </xf>
    <xf numFmtId="2" fontId="1" fillId="0" borderId="41" xfId="0" applyNumberFormat="1" applyFont="1" applyBorder="1" applyAlignment="1" applyProtection="1">
      <alignment horizontal="center" vertical="center" wrapText="1"/>
    </xf>
    <xf numFmtId="2" fontId="1" fillId="0" borderId="30" xfId="0" applyNumberFormat="1" applyFont="1" applyBorder="1" applyAlignment="1" applyProtection="1">
      <alignment horizontal="center" vertical="center" wrapText="1"/>
    </xf>
    <xf numFmtId="0" fontId="3" fillId="0" borderId="45"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2" fontId="3" fillId="0" borderId="41" xfId="0" applyNumberFormat="1" applyFont="1"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7" fillId="0" borderId="27" xfId="0" applyFont="1" applyBorder="1" applyAlignment="1">
      <alignment horizontal="center" vertical="center"/>
    </xf>
    <xf numFmtId="0" fontId="7" fillId="0" borderId="41" xfId="0" applyFont="1" applyBorder="1" applyAlignment="1">
      <alignment horizontal="center" vertical="center"/>
    </xf>
    <xf numFmtId="0" fontId="7" fillId="0" borderId="30" xfId="0" applyFont="1" applyBorder="1" applyAlignment="1">
      <alignment horizontal="center" vertical="center"/>
    </xf>
    <xf numFmtId="2" fontId="0" fillId="0" borderId="18" xfId="0" applyNumberFormat="1" applyBorder="1" applyAlignment="1" applyProtection="1">
      <alignment horizontal="center" vertical="center" wrapText="1"/>
    </xf>
    <xf numFmtId="2" fontId="0" fillId="0" borderId="24" xfId="0" applyNumberFormat="1" applyFill="1" applyBorder="1" applyAlignment="1" applyProtection="1">
      <alignment horizontal="center" vertical="center" wrapText="1"/>
    </xf>
    <xf numFmtId="2" fontId="0" fillId="0" borderId="17" xfId="0" applyNumberFormat="1" applyBorder="1" applyAlignment="1" applyProtection="1">
      <alignment horizontal="center" vertical="center" wrapText="1"/>
    </xf>
    <xf numFmtId="2" fontId="0" fillId="0" borderId="17" xfId="0" applyNumberFormat="1" applyFill="1" applyBorder="1" applyAlignment="1" applyProtection="1">
      <alignment horizontal="center" vertical="center" wrapText="1"/>
    </xf>
    <xf numFmtId="2" fontId="3" fillId="0" borderId="27" xfId="0" applyNumberFormat="1" applyFont="1" applyBorder="1" applyAlignment="1" applyProtection="1">
      <alignment horizontal="center" vertical="center" wrapText="1"/>
    </xf>
    <xf numFmtId="2" fontId="4" fillId="0" borderId="30" xfId="0" applyNumberFormat="1" applyFont="1" applyBorder="1" applyAlignment="1" applyProtection="1">
      <alignment horizontal="center" vertical="center" wrapText="1"/>
    </xf>
    <xf numFmtId="1" fontId="0" fillId="0" borderId="25" xfId="0" applyNumberFormat="1" applyBorder="1" applyAlignment="1" applyProtection="1">
      <alignment horizontal="center" vertical="center" wrapText="1"/>
    </xf>
    <xf numFmtId="1" fontId="0" fillId="0" borderId="16" xfId="0" applyNumberFormat="1" applyBorder="1" applyAlignment="1" applyProtection="1">
      <alignment horizontal="center" vertical="center" wrapText="1"/>
    </xf>
    <xf numFmtId="1" fontId="0" fillId="2" borderId="26" xfId="0" applyNumberFormat="1" applyFill="1" applyBorder="1" applyAlignment="1" applyProtection="1">
      <alignment horizontal="center" vertical="center" wrapText="1"/>
    </xf>
    <xf numFmtId="1" fontId="0" fillId="2" borderId="18" xfId="0" applyNumberFormat="1" applyFill="1" applyBorder="1" applyAlignment="1" applyProtection="1">
      <alignment horizontal="center" vertical="center" wrapText="1"/>
    </xf>
    <xf numFmtId="2" fontId="3" fillId="0" borderId="41" xfId="0" applyNumberFormat="1" applyFont="1" applyBorder="1" applyAlignment="1" applyProtection="1">
      <alignment horizontal="center" vertical="center" wrapText="1"/>
    </xf>
    <xf numFmtId="2" fontId="3" fillId="0" borderId="30" xfId="0" applyNumberFormat="1" applyFont="1" applyBorder="1" applyAlignment="1" applyProtection="1">
      <alignment horizontal="center" vertical="center" wrapText="1"/>
    </xf>
    <xf numFmtId="1" fontId="1" fillId="0" borderId="25" xfId="0" applyNumberFormat="1" applyFont="1" applyBorder="1" applyAlignment="1" applyProtection="1">
      <alignment horizontal="center" vertical="center" wrapText="1"/>
    </xf>
    <xf numFmtId="1" fontId="0" fillId="0" borderId="20" xfId="0" applyNumberFormat="1" applyBorder="1" applyAlignment="1" applyProtection="1">
      <alignment horizontal="center" vertical="center" wrapText="1"/>
    </xf>
    <xf numFmtId="1" fontId="1" fillId="0" borderId="26" xfId="0" applyNumberFormat="1" applyFont="1" applyBorder="1" applyAlignment="1" applyProtection="1">
      <alignment horizontal="center" vertical="center" wrapText="1"/>
    </xf>
    <xf numFmtId="1" fontId="0" fillId="0" borderId="22" xfId="0" applyNumberFormat="1" applyBorder="1" applyAlignment="1" applyProtection="1">
      <alignment horizontal="center" vertical="center" wrapText="1"/>
    </xf>
    <xf numFmtId="1" fontId="0" fillId="0" borderId="18" xfId="0" applyNumberFormat="1" applyBorder="1" applyAlignment="1" applyProtection="1">
      <alignment horizontal="center" vertical="center" wrapText="1"/>
    </xf>
    <xf numFmtId="2" fontId="1" fillId="0" borderId="23" xfId="0" applyNumberFormat="1" applyFont="1" applyBorder="1" applyAlignment="1" applyProtection="1">
      <alignment horizontal="center" vertical="center" wrapText="1"/>
    </xf>
    <xf numFmtId="2" fontId="1" fillId="0" borderId="35" xfId="0" applyNumberFormat="1" applyFont="1" applyBorder="1" applyAlignment="1" applyProtection="1">
      <alignment horizontal="center" vertical="center" wrapText="1"/>
    </xf>
    <xf numFmtId="2" fontId="1" fillId="0" borderId="19" xfId="0" applyNumberFormat="1" applyFont="1" applyBorder="1" applyAlignment="1" applyProtection="1">
      <alignment horizontal="center" vertical="center" wrapText="1"/>
    </xf>
    <xf numFmtId="2" fontId="1" fillId="0" borderId="22" xfId="0" applyNumberFormat="1" applyFont="1" applyBorder="1" applyAlignment="1" applyProtection="1">
      <alignment horizontal="center" vertical="center" wrapText="1"/>
    </xf>
    <xf numFmtId="14" fontId="1" fillId="0" borderId="10" xfId="0" applyNumberFormat="1" applyFont="1" applyBorder="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10"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2" fontId="1" fillId="0" borderId="9" xfId="0" applyNumberFormat="1" applyFont="1" applyBorder="1" applyAlignment="1" applyProtection="1">
      <alignment horizontal="center" vertical="center" wrapText="1"/>
    </xf>
    <xf numFmtId="2" fontId="1" fillId="0" borderId="2" xfId="0" applyNumberFormat="1" applyFont="1" applyBorder="1" applyAlignment="1" applyProtection="1">
      <alignment horizontal="center" vertical="center" wrapText="1"/>
    </xf>
    <xf numFmtId="2" fontId="1" fillId="0" borderId="3" xfId="0" applyNumberFormat="1"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2" fontId="1" fillId="0" borderId="33" xfId="0" applyNumberFormat="1" applyFont="1" applyBorder="1" applyAlignment="1" applyProtection="1">
      <alignment horizontal="center" vertical="center" wrapText="1"/>
    </xf>
    <xf numFmtId="2" fontId="1" fillId="0" borderId="34"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6" xfId="0" applyNumberForma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0" fillId="0" borderId="12" xfId="0" applyNumberFormat="1" applyBorder="1" applyAlignment="1" applyProtection="1">
      <alignment horizontal="center" vertical="center" wrapText="1"/>
    </xf>
    <xf numFmtId="2" fontId="0" fillId="0" borderId="31" xfId="0" applyNumberFormat="1" applyBorder="1" applyAlignment="1" applyProtection="1">
      <alignment horizontal="center" vertical="center" wrapText="1"/>
    </xf>
    <xf numFmtId="2" fontId="0" fillId="0" borderId="32" xfId="0" applyNumberFormat="1" applyBorder="1" applyAlignment="1" applyProtection="1">
      <alignment horizontal="center" vertical="center" wrapText="1"/>
    </xf>
    <xf numFmtId="2" fontId="1" fillId="0" borderId="13" xfId="0" applyNumberFormat="1" applyFon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0" fontId="1" fillId="0" borderId="47" xfId="0" applyFont="1" applyBorder="1" applyAlignment="1">
      <alignment horizontal="center" vertical="center" wrapText="1"/>
    </xf>
    <xf numFmtId="1" fontId="1" fillId="0" borderId="48"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2" fontId="0" fillId="0" borderId="28" xfId="0" applyNumberFormat="1" applyBorder="1" applyAlignment="1">
      <alignment horizontal="center" vertical="center" wrapText="1"/>
    </xf>
    <xf numFmtId="0" fontId="0" fillId="0" borderId="29" xfId="0" applyBorder="1" applyAlignment="1">
      <alignment horizontal="center" vertical="center" wrapText="1"/>
    </xf>
    <xf numFmtId="1" fontId="0" fillId="0" borderId="28" xfId="0" applyNumberFormat="1" applyBorder="1" applyAlignment="1">
      <alignment horizontal="center" vertical="center"/>
    </xf>
    <xf numFmtId="0" fontId="0" fillId="0" borderId="29" xfId="0" applyBorder="1" applyAlignment="1">
      <alignment horizontal="center" vertical="center"/>
    </xf>
    <xf numFmtId="2" fontId="1" fillId="0" borderId="33" xfId="0" applyNumberFormat="1"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2" fontId="0" fillId="0" borderId="43" xfId="0" applyNumberFormat="1" applyFill="1" applyBorder="1" applyAlignment="1" applyProtection="1">
      <alignment horizontal="center" vertical="center" wrapText="1"/>
      <protection locked="0"/>
    </xf>
    <xf numFmtId="0" fontId="0" fillId="0" borderId="17" xfId="0" applyFill="1" applyBorder="1" applyAlignment="1">
      <alignment horizontal="center" vertical="center" wrapText="1"/>
    </xf>
    <xf numFmtId="2" fontId="0" fillId="0" borderId="44" xfId="0" applyNumberFormat="1" applyFill="1" applyBorder="1" applyAlignment="1" applyProtection="1">
      <alignment horizontal="center" vertical="center" wrapText="1"/>
      <protection locked="0"/>
    </xf>
    <xf numFmtId="0" fontId="0" fillId="0" borderId="18" xfId="0" applyFill="1" applyBorder="1" applyAlignment="1">
      <alignment horizontal="center" vertical="center" wrapText="1"/>
    </xf>
    <xf numFmtId="0" fontId="0" fillId="0" borderId="27" xfId="0" applyBorder="1" applyAlignment="1" applyProtection="1">
      <alignment horizontal="center" vertical="center"/>
    </xf>
    <xf numFmtId="0" fontId="0" fillId="0" borderId="30" xfId="0" applyBorder="1" applyAlignment="1" applyProtection="1">
      <alignment horizontal="center" vertical="center"/>
    </xf>
    <xf numFmtId="0" fontId="0" fillId="0" borderId="41" xfId="0" applyBorder="1" applyAlignment="1" applyProtection="1">
      <alignment horizontal="center" vertical="center"/>
    </xf>
    <xf numFmtId="0" fontId="1" fillId="0" borderId="0" xfId="0" applyFont="1" applyAlignment="1" applyProtection="1">
      <alignment horizontal="center" vertical="center" wrapText="1"/>
    </xf>
    <xf numFmtId="0" fontId="1" fillId="0" borderId="9" xfId="0" applyFont="1" applyBorder="1" applyAlignment="1" applyProtection="1">
      <alignment horizontal="center" vertical="center" wrapText="1"/>
    </xf>
    <xf numFmtId="2" fontId="0" fillId="0" borderId="43" xfId="0" applyNumberFormat="1"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2" fontId="0" fillId="0" borderId="44" xfId="0" applyNumberForma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0" fontId="1" fillId="0" borderId="14" xfId="0" applyFont="1" applyBorder="1" applyAlignment="1" applyProtection="1">
      <alignment horizontal="center" vertical="center" wrapText="1"/>
    </xf>
    <xf numFmtId="1" fontId="0" fillId="0" borderId="28" xfId="0" applyNumberFormat="1" applyBorder="1" applyAlignment="1" applyProtection="1">
      <alignment horizontal="center" vertical="center"/>
    </xf>
    <xf numFmtId="0" fontId="0" fillId="0" borderId="29" xfId="0" applyBorder="1" applyAlignment="1" applyProtection="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2" fontId="0" fillId="0" borderId="28" xfId="0" applyNumberFormat="1" applyBorder="1" applyAlignment="1" applyProtection="1">
      <alignment horizontal="center" vertical="center" wrapText="1"/>
    </xf>
    <xf numFmtId="0" fontId="0" fillId="0" borderId="29" xfId="0" applyBorder="1" applyAlignment="1" applyProtection="1">
      <alignment horizontal="center" vertical="center" wrapText="1"/>
    </xf>
    <xf numFmtId="2" fontId="1" fillId="0" borderId="24" xfId="0" applyNumberFormat="1" applyFont="1" applyBorder="1" applyAlignment="1" applyProtection="1">
      <alignment horizontal="center" vertical="center" wrapText="1"/>
    </xf>
    <xf numFmtId="2" fontId="0" fillId="0" borderId="21" xfId="0" applyNumberFormat="1" applyBorder="1" applyAlignment="1" applyProtection="1">
      <alignment horizontal="center" vertical="center" wrapText="1"/>
    </xf>
    <xf numFmtId="0" fontId="1" fillId="7" borderId="33" xfId="0" applyFont="1" applyFill="1" applyBorder="1" applyAlignment="1" applyProtection="1">
      <alignment horizontal="center" vertical="center" wrapText="1"/>
    </xf>
    <xf numFmtId="0" fontId="1" fillId="7" borderId="34"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0" borderId="47" xfId="0" applyFont="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1" fontId="1" fillId="0" borderId="48" xfId="0" applyNumberFormat="1" applyFont="1" applyBorder="1" applyAlignment="1" applyProtection="1">
      <alignment horizontal="center" vertical="center" wrapText="1"/>
    </xf>
    <xf numFmtId="1" fontId="1" fillId="0" borderId="10" xfId="0" applyNumberFormat="1" applyFont="1" applyBorder="1" applyAlignment="1" applyProtection="1">
      <alignment horizontal="center" vertical="center" wrapText="1"/>
    </xf>
    <xf numFmtId="0" fontId="0" fillId="0" borderId="10" xfId="0" applyBorder="1" applyAlignment="1" applyProtection="1">
      <alignment horizontal="center" vertical="center"/>
    </xf>
    <xf numFmtId="0" fontId="7" fillId="0" borderId="27"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0" xfId="0" applyFont="1" applyBorder="1" applyAlignment="1" applyProtection="1">
      <alignment horizontal="center" vertical="center"/>
    </xf>
    <xf numFmtId="0" fontId="0" fillId="0" borderId="0" xfId="0" applyProtection="1">
      <protection locked="0"/>
    </xf>
    <xf numFmtId="0" fontId="0" fillId="0" borderId="0" xfId="0" applyAlignment="1">
      <alignment horizontal="center"/>
    </xf>
    <xf numFmtId="0" fontId="0" fillId="0" borderId="0" xfId="0" applyAlignment="1" applyProtection="1">
      <alignment horizontal="center"/>
      <protection locked="0"/>
    </xf>
  </cellXfs>
  <cellStyles count="1">
    <cellStyle name="Normalno" xfId="0" builtinId="0"/>
  </cellStyles>
  <dxfs count="53">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abSelected="1" zoomScale="160" zoomScaleNormal="160" workbookViewId="0">
      <selection activeCell="D1" sqref="D1"/>
    </sheetView>
  </sheetViews>
  <sheetFormatPr defaultRowHeight="15" x14ac:dyDescent="0.25"/>
  <cols>
    <col min="2" max="3" width="20" style="275" hidden="1" customWidth="1"/>
    <col min="4" max="4" width="15.42578125" style="276" customWidth="1"/>
    <col min="5" max="5" width="17.140625" style="276" customWidth="1"/>
    <col min="6" max="6" width="21.85546875" style="276" customWidth="1"/>
    <col min="7" max="12" width="9.140625" style="274"/>
  </cols>
  <sheetData>
    <row r="1" spans="1:6" x14ac:dyDescent="0.25">
      <c r="B1" s="275" t="s">
        <v>0</v>
      </c>
      <c r="C1" s="275" t="s">
        <v>1</v>
      </c>
      <c r="D1" s="276" t="s">
        <v>1</v>
      </c>
      <c r="E1" s="276" t="s">
        <v>123</v>
      </c>
      <c r="F1" s="276" t="s">
        <v>124</v>
      </c>
    </row>
    <row r="2" spans="1:6" x14ac:dyDescent="0.25">
      <c r="A2" t="s">
        <v>27</v>
      </c>
      <c r="B2" s="275" t="str">
        <f>_xlfn.CONCAT(F2," ",E2)</f>
        <v xml:space="preserve"> </v>
      </c>
      <c r="C2" s="275">
        <f>D2</f>
        <v>0</v>
      </c>
    </row>
    <row r="3" spans="1:6" x14ac:dyDescent="0.25">
      <c r="A3" t="s">
        <v>28</v>
      </c>
      <c r="B3" s="275" t="str">
        <f t="shared" ref="B3:B51" si="0">_xlfn.CONCAT(F3," ",E3)</f>
        <v xml:space="preserve"> </v>
      </c>
      <c r="C3" s="275">
        <f t="shared" ref="C3:C51" si="1">D3</f>
        <v>0</v>
      </c>
    </row>
    <row r="4" spans="1:6" x14ac:dyDescent="0.25">
      <c r="A4" t="s">
        <v>29</v>
      </c>
      <c r="B4" s="275" t="str">
        <f t="shared" si="0"/>
        <v xml:space="preserve"> </v>
      </c>
      <c r="C4" s="275">
        <f t="shared" si="1"/>
        <v>0</v>
      </c>
    </row>
    <row r="5" spans="1:6" x14ac:dyDescent="0.25">
      <c r="A5" t="s">
        <v>30</v>
      </c>
      <c r="B5" s="275" t="str">
        <f t="shared" si="0"/>
        <v xml:space="preserve"> </v>
      </c>
      <c r="C5" s="275">
        <f t="shared" si="1"/>
        <v>0</v>
      </c>
    </row>
    <row r="6" spans="1:6" x14ac:dyDescent="0.25">
      <c r="A6" t="s">
        <v>31</v>
      </c>
      <c r="B6" s="275" t="str">
        <f t="shared" si="0"/>
        <v xml:space="preserve"> </v>
      </c>
      <c r="C6" s="275">
        <f t="shared" si="1"/>
        <v>0</v>
      </c>
    </row>
    <row r="7" spans="1:6" x14ac:dyDescent="0.25">
      <c r="A7" t="s">
        <v>32</v>
      </c>
      <c r="B7" s="275" t="str">
        <f t="shared" si="0"/>
        <v xml:space="preserve"> </v>
      </c>
      <c r="C7" s="275">
        <f t="shared" si="1"/>
        <v>0</v>
      </c>
    </row>
    <row r="8" spans="1:6" x14ac:dyDescent="0.25">
      <c r="A8" t="s">
        <v>33</v>
      </c>
      <c r="B8" s="275" t="str">
        <f t="shared" si="0"/>
        <v xml:space="preserve"> </v>
      </c>
      <c r="C8" s="275">
        <f t="shared" si="1"/>
        <v>0</v>
      </c>
    </row>
    <row r="9" spans="1:6" x14ac:dyDescent="0.25">
      <c r="A9" t="s">
        <v>34</v>
      </c>
      <c r="B9" s="275" t="str">
        <f t="shared" si="0"/>
        <v xml:space="preserve"> </v>
      </c>
      <c r="C9" s="275">
        <f t="shared" si="1"/>
        <v>0</v>
      </c>
    </row>
    <row r="10" spans="1:6" x14ac:dyDescent="0.25">
      <c r="A10" t="s">
        <v>35</v>
      </c>
      <c r="B10" s="275" t="str">
        <f t="shared" si="0"/>
        <v xml:space="preserve"> </v>
      </c>
      <c r="C10" s="275">
        <f t="shared" si="1"/>
        <v>0</v>
      </c>
    </row>
    <row r="11" spans="1:6" x14ac:dyDescent="0.25">
      <c r="A11" t="s">
        <v>36</v>
      </c>
      <c r="B11" s="275" t="str">
        <f t="shared" si="0"/>
        <v xml:space="preserve"> </v>
      </c>
      <c r="C11" s="275">
        <f t="shared" si="1"/>
        <v>0</v>
      </c>
    </row>
    <row r="12" spans="1:6" x14ac:dyDescent="0.25">
      <c r="A12" t="s">
        <v>37</v>
      </c>
      <c r="B12" s="275" t="str">
        <f t="shared" si="0"/>
        <v xml:space="preserve"> </v>
      </c>
      <c r="C12" s="275">
        <f t="shared" si="1"/>
        <v>0</v>
      </c>
    </row>
    <row r="13" spans="1:6" x14ac:dyDescent="0.25">
      <c r="A13" t="s">
        <v>38</v>
      </c>
      <c r="B13" s="275" t="str">
        <f t="shared" si="0"/>
        <v xml:space="preserve"> </v>
      </c>
      <c r="C13" s="275">
        <f t="shared" si="1"/>
        <v>0</v>
      </c>
    </row>
    <row r="14" spans="1:6" x14ac:dyDescent="0.25">
      <c r="A14" t="s">
        <v>39</v>
      </c>
      <c r="B14" s="275" t="str">
        <f t="shared" si="0"/>
        <v xml:space="preserve"> </v>
      </c>
      <c r="C14" s="275">
        <f t="shared" si="1"/>
        <v>0</v>
      </c>
    </row>
    <row r="15" spans="1:6" x14ac:dyDescent="0.25">
      <c r="A15" t="s">
        <v>40</v>
      </c>
      <c r="B15" s="275" t="str">
        <f t="shared" si="0"/>
        <v xml:space="preserve"> </v>
      </c>
      <c r="C15" s="275">
        <f t="shared" si="1"/>
        <v>0</v>
      </c>
    </row>
    <row r="16" spans="1:6" x14ac:dyDescent="0.25">
      <c r="A16" t="s">
        <v>41</v>
      </c>
      <c r="B16" s="275" t="str">
        <f t="shared" si="0"/>
        <v xml:space="preserve"> </v>
      </c>
      <c r="C16" s="275">
        <f t="shared" si="1"/>
        <v>0</v>
      </c>
    </row>
    <row r="17" spans="1:3" x14ac:dyDescent="0.25">
      <c r="A17" t="s">
        <v>42</v>
      </c>
      <c r="B17" s="275" t="str">
        <f t="shared" si="0"/>
        <v xml:space="preserve"> </v>
      </c>
      <c r="C17" s="275">
        <f t="shared" si="1"/>
        <v>0</v>
      </c>
    </row>
    <row r="18" spans="1:3" x14ac:dyDescent="0.25">
      <c r="A18" t="s">
        <v>43</v>
      </c>
      <c r="B18" s="275" t="str">
        <f t="shared" si="0"/>
        <v xml:space="preserve"> </v>
      </c>
      <c r="C18" s="275">
        <f t="shared" si="1"/>
        <v>0</v>
      </c>
    </row>
    <row r="19" spans="1:3" x14ac:dyDescent="0.25">
      <c r="A19" t="s">
        <v>44</v>
      </c>
      <c r="B19" s="275" t="str">
        <f t="shared" si="0"/>
        <v xml:space="preserve"> </v>
      </c>
      <c r="C19" s="275">
        <f t="shared" si="1"/>
        <v>0</v>
      </c>
    </row>
    <row r="20" spans="1:3" x14ac:dyDescent="0.25">
      <c r="A20" t="s">
        <v>45</v>
      </c>
      <c r="B20" s="275" t="str">
        <f t="shared" si="0"/>
        <v xml:space="preserve"> </v>
      </c>
      <c r="C20" s="275">
        <f t="shared" si="1"/>
        <v>0</v>
      </c>
    </row>
    <row r="21" spans="1:3" x14ac:dyDescent="0.25">
      <c r="A21" t="s">
        <v>46</v>
      </c>
      <c r="B21" s="275" t="str">
        <f t="shared" si="0"/>
        <v xml:space="preserve"> </v>
      </c>
      <c r="C21" s="275">
        <f t="shared" si="1"/>
        <v>0</v>
      </c>
    </row>
    <row r="22" spans="1:3" x14ac:dyDescent="0.25">
      <c r="A22" t="s">
        <v>47</v>
      </c>
      <c r="B22" s="275" t="str">
        <f t="shared" si="0"/>
        <v xml:space="preserve"> </v>
      </c>
      <c r="C22" s="275">
        <f t="shared" si="1"/>
        <v>0</v>
      </c>
    </row>
    <row r="23" spans="1:3" x14ac:dyDescent="0.25">
      <c r="A23" t="s">
        <v>48</v>
      </c>
      <c r="B23" s="275" t="str">
        <f t="shared" si="0"/>
        <v xml:space="preserve"> </v>
      </c>
      <c r="C23" s="275">
        <f t="shared" si="1"/>
        <v>0</v>
      </c>
    </row>
    <row r="24" spans="1:3" x14ac:dyDescent="0.25">
      <c r="A24" t="s">
        <v>49</v>
      </c>
      <c r="B24" s="275" t="str">
        <f t="shared" si="0"/>
        <v xml:space="preserve"> </v>
      </c>
      <c r="C24" s="275">
        <f t="shared" si="1"/>
        <v>0</v>
      </c>
    </row>
    <row r="25" spans="1:3" x14ac:dyDescent="0.25">
      <c r="A25" t="s">
        <v>50</v>
      </c>
      <c r="B25" s="275" t="str">
        <f t="shared" si="0"/>
        <v xml:space="preserve"> </v>
      </c>
      <c r="C25" s="275">
        <f t="shared" si="1"/>
        <v>0</v>
      </c>
    </row>
    <row r="26" spans="1:3" x14ac:dyDescent="0.25">
      <c r="A26" t="s">
        <v>51</v>
      </c>
      <c r="B26" s="275" t="str">
        <f t="shared" si="0"/>
        <v xml:space="preserve"> </v>
      </c>
      <c r="C26" s="275">
        <f t="shared" si="1"/>
        <v>0</v>
      </c>
    </row>
    <row r="27" spans="1:3" x14ac:dyDescent="0.25">
      <c r="A27" t="s">
        <v>52</v>
      </c>
      <c r="B27" s="275" t="str">
        <f t="shared" si="0"/>
        <v xml:space="preserve"> </v>
      </c>
      <c r="C27" s="275">
        <f t="shared" si="1"/>
        <v>0</v>
      </c>
    </row>
    <row r="28" spans="1:3" x14ac:dyDescent="0.25">
      <c r="A28" t="s">
        <v>53</v>
      </c>
      <c r="B28" s="275" t="str">
        <f t="shared" si="0"/>
        <v xml:space="preserve"> </v>
      </c>
      <c r="C28" s="275">
        <f t="shared" si="1"/>
        <v>0</v>
      </c>
    </row>
    <row r="29" spans="1:3" x14ac:dyDescent="0.25">
      <c r="A29" t="s">
        <v>54</v>
      </c>
      <c r="B29" s="275" t="str">
        <f t="shared" si="0"/>
        <v xml:space="preserve"> </v>
      </c>
      <c r="C29" s="275">
        <f t="shared" si="1"/>
        <v>0</v>
      </c>
    </row>
    <row r="30" spans="1:3" x14ac:dyDescent="0.25">
      <c r="A30" t="s">
        <v>55</v>
      </c>
      <c r="B30" s="275" t="str">
        <f t="shared" si="0"/>
        <v xml:space="preserve"> </v>
      </c>
      <c r="C30" s="275">
        <f t="shared" si="1"/>
        <v>0</v>
      </c>
    </row>
    <row r="31" spans="1:3" x14ac:dyDescent="0.25">
      <c r="A31" t="s">
        <v>56</v>
      </c>
      <c r="B31" s="275" t="str">
        <f t="shared" si="0"/>
        <v xml:space="preserve"> </v>
      </c>
      <c r="C31" s="275">
        <f t="shared" si="1"/>
        <v>0</v>
      </c>
    </row>
    <row r="32" spans="1:3" x14ac:dyDescent="0.25">
      <c r="A32" t="s">
        <v>57</v>
      </c>
      <c r="B32" s="275" t="str">
        <f t="shared" si="0"/>
        <v xml:space="preserve"> </v>
      </c>
      <c r="C32" s="275">
        <f t="shared" si="1"/>
        <v>0</v>
      </c>
    </row>
    <row r="33" spans="1:3" x14ac:dyDescent="0.25">
      <c r="A33" t="s">
        <v>58</v>
      </c>
      <c r="B33" s="275" t="str">
        <f t="shared" si="0"/>
        <v xml:space="preserve"> </v>
      </c>
      <c r="C33" s="275">
        <f t="shared" si="1"/>
        <v>0</v>
      </c>
    </row>
    <row r="34" spans="1:3" x14ac:dyDescent="0.25">
      <c r="A34" t="s">
        <v>59</v>
      </c>
      <c r="B34" s="275" t="str">
        <f t="shared" si="0"/>
        <v xml:space="preserve"> </v>
      </c>
      <c r="C34" s="275">
        <f t="shared" si="1"/>
        <v>0</v>
      </c>
    </row>
    <row r="35" spans="1:3" x14ac:dyDescent="0.25">
      <c r="A35" t="s">
        <v>60</v>
      </c>
      <c r="B35" s="275" t="str">
        <f t="shared" si="0"/>
        <v xml:space="preserve"> </v>
      </c>
      <c r="C35" s="275">
        <f t="shared" si="1"/>
        <v>0</v>
      </c>
    </row>
    <row r="36" spans="1:3" x14ac:dyDescent="0.25">
      <c r="A36" t="s">
        <v>61</v>
      </c>
      <c r="B36" s="275" t="str">
        <f t="shared" si="0"/>
        <v xml:space="preserve"> </v>
      </c>
      <c r="C36" s="275">
        <f t="shared" si="1"/>
        <v>0</v>
      </c>
    </row>
    <row r="37" spans="1:3" x14ac:dyDescent="0.25">
      <c r="A37" t="s">
        <v>62</v>
      </c>
      <c r="B37" s="275" t="str">
        <f t="shared" si="0"/>
        <v xml:space="preserve"> </v>
      </c>
      <c r="C37" s="275">
        <f t="shared" si="1"/>
        <v>0</v>
      </c>
    </row>
    <row r="38" spans="1:3" x14ac:dyDescent="0.25">
      <c r="A38" t="s">
        <v>63</v>
      </c>
      <c r="B38" s="275" t="str">
        <f t="shared" si="0"/>
        <v xml:space="preserve"> </v>
      </c>
      <c r="C38" s="275">
        <f t="shared" si="1"/>
        <v>0</v>
      </c>
    </row>
    <row r="39" spans="1:3" x14ac:dyDescent="0.25">
      <c r="A39" t="s">
        <v>64</v>
      </c>
      <c r="B39" s="275" t="str">
        <f t="shared" si="0"/>
        <v xml:space="preserve"> </v>
      </c>
      <c r="C39" s="275">
        <f t="shared" si="1"/>
        <v>0</v>
      </c>
    </row>
    <row r="40" spans="1:3" x14ac:dyDescent="0.25">
      <c r="A40" t="s">
        <v>65</v>
      </c>
      <c r="B40" s="275" t="str">
        <f t="shared" si="0"/>
        <v xml:space="preserve"> </v>
      </c>
      <c r="C40" s="275">
        <f t="shared" si="1"/>
        <v>0</v>
      </c>
    </row>
    <row r="41" spans="1:3" x14ac:dyDescent="0.25">
      <c r="A41" t="s">
        <v>66</v>
      </c>
      <c r="B41" s="275" t="str">
        <f t="shared" si="0"/>
        <v xml:space="preserve"> </v>
      </c>
      <c r="C41" s="275">
        <f t="shared" si="1"/>
        <v>0</v>
      </c>
    </row>
    <row r="42" spans="1:3" x14ac:dyDescent="0.25">
      <c r="A42" t="s">
        <v>67</v>
      </c>
      <c r="B42" s="275" t="str">
        <f t="shared" si="0"/>
        <v xml:space="preserve"> </v>
      </c>
      <c r="C42" s="275">
        <f t="shared" si="1"/>
        <v>0</v>
      </c>
    </row>
    <row r="43" spans="1:3" x14ac:dyDescent="0.25">
      <c r="A43" t="s">
        <v>68</v>
      </c>
      <c r="B43" s="275" t="str">
        <f t="shared" si="0"/>
        <v xml:space="preserve"> </v>
      </c>
      <c r="C43" s="275">
        <f t="shared" si="1"/>
        <v>0</v>
      </c>
    </row>
    <row r="44" spans="1:3" x14ac:dyDescent="0.25">
      <c r="A44" t="s">
        <v>69</v>
      </c>
      <c r="B44" s="275" t="str">
        <f t="shared" si="0"/>
        <v xml:space="preserve"> </v>
      </c>
      <c r="C44" s="275">
        <f t="shared" si="1"/>
        <v>0</v>
      </c>
    </row>
    <row r="45" spans="1:3" x14ac:dyDescent="0.25">
      <c r="A45" t="s">
        <v>70</v>
      </c>
      <c r="B45" s="275" t="str">
        <f t="shared" si="0"/>
        <v xml:space="preserve"> </v>
      </c>
      <c r="C45" s="275">
        <f t="shared" si="1"/>
        <v>0</v>
      </c>
    </row>
    <row r="46" spans="1:3" x14ac:dyDescent="0.25">
      <c r="A46" t="s">
        <v>71</v>
      </c>
      <c r="B46" s="275" t="str">
        <f t="shared" si="0"/>
        <v xml:space="preserve"> </v>
      </c>
      <c r="C46" s="275">
        <f t="shared" si="1"/>
        <v>0</v>
      </c>
    </row>
    <row r="47" spans="1:3" x14ac:dyDescent="0.25">
      <c r="A47" t="s">
        <v>72</v>
      </c>
      <c r="B47" s="275" t="str">
        <f t="shared" si="0"/>
        <v xml:space="preserve"> </v>
      </c>
      <c r="C47" s="275">
        <f t="shared" si="1"/>
        <v>0</v>
      </c>
    </row>
    <row r="48" spans="1:3" x14ac:dyDescent="0.25">
      <c r="A48" t="s">
        <v>73</v>
      </c>
      <c r="B48" s="275" t="str">
        <f t="shared" si="0"/>
        <v xml:space="preserve"> </v>
      </c>
      <c r="C48" s="275">
        <f t="shared" si="1"/>
        <v>0</v>
      </c>
    </row>
    <row r="49" spans="1:3" x14ac:dyDescent="0.25">
      <c r="A49" t="s">
        <v>74</v>
      </c>
      <c r="B49" s="275" t="str">
        <f t="shared" si="0"/>
        <v xml:space="preserve"> </v>
      </c>
      <c r="C49" s="275">
        <f t="shared" si="1"/>
        <v>0</v>
      </c>
    </row>
    <row r="50" spans="1:3" x14ac:dyDescent="0.25">
      <c r="A50" t="s">
        <v>75</v>
      </c>
      <c r="B50" s="275" t="str">
        <f t="shared" si="0"/>
        <v xml:space="preserve"> </v>
      </c>
      <c r="C50" s="275">
        <f t="shared" si="1"/>
        <v>0</v>
      </c>
    </row>
    <row r="51" spans="1:3" x14ac:dyDescent="0.25">
      <c r="A51" t="s">
        <v>76</v>
      </c>
      <c r="B51" s="275" t="str">
        <f t="shared" si="0"/>
        <v xml:space="preserve"> </v>
      </c>
      <c r="C51" s="275">
        <f t="shared" si="1"/>
        <v>0</v>
      </c>
    </row>
  </sheetData>
  <sheetProtection algorithmName="SHA-512" hashValue="HBXr4ZjxuDfLyZ8pBwHkXDe4Kug15c8UYtAZwMlRNltQ8ShPCozhGuZlXqL/tLEOd7R9C7BtUFcbR3NXHOAmAw==" saltValue="eGydBd6MceoB2S5dC6vPXQ==" spinCount="100000" sheet="1" objects="1" scenarios="1" selectLockedCells="1"/>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BM109"/>
  <sheetViews>
    <sheetView zoomScale="50" zoomScaleNormal="50" workbookViewId="0">
      <pane xSplit="4" ySplit="7" topLeftCell="E8" activePane="bottomRight" state="frozen"/>
      <selection pane="topRight" activeCell="E1" sqref="E1"/>
      <selection pane="bottomLeft" activeCell="A7" sqref="A7"/>
      <selection pane="bottomRight" activeCell="E8" sqref="E8"/>
    </sheetView>
  </sheetViews>
  <sheetFormatPr defaultColWidth="8.85546875" defaultRowHeight="15" x14ac:dyDescent="0.25"/>
  <cols>
    <col min="1" max="1" width="9.140625" style="7" customWidth="1"/>
    <col min="2" max="2" width="25.7109375" style="1" customWidth="1"/>
    <col min="3" max="3" width="17" style="7" customWidth="1"/>
    <col min="4" max="4" width="10" style="1" customWidth="1"/>
    <col min="5" max="8" width="6.85546875" style="1" customWidth="1"/>
    <col min="9" max="9" width="7.42578125" style="1" customWidth="1"/>
    <col min="10" max="10" width="9.28515625" style="2" customWidth="1"/>
    <col min="11" max="15" width="6.85546875" style="1" customWidth="1"/>
    <col min="16" max="16" width="9.5703125" style="2" customWidth="1"/>
    <col min="17" max="21" width="6.85546875" style="1" customWidth="1"/>
    <col min="22" max="22" width="9.28515625" style="2" customWidth="1"/>
    <col min="23" max="27" width="6.85546875" style="1" customWidth="1"/>
    <col min="28" max="28" width="9.5703125" style="2" customWidth="1"/>
    <col min="29" max="33" width="6.85546875" style="2" customWidth="1"/>
    <col min="34" max="34" width="9.5703125" style="2" customWidth="1"/>
    <col min="35" max="39" width="6.85546875" style="2" customWidth="1"/>
    <col min="40" max="40" width="9.5703125" style="2" customWidth="1"/>
    <col min="41" max="45" width="6.85546875" style="2" customWidth="1"/>
    <col min="46" max="46" width="9.5703125" style="2" customWidth="1"/>
    <col min="47" max="51" width="6.85546875" style="1" customWidth="1"/>
    <col min="52" max="52" width="9.28515625" style="2" customWidth="1"/>
    <col min="53" max="53" width="9" style="2" bestFit="1" customWidth="1"/>
    <col min="54" max="54" width="9" style="68" bestFit="1" customWidth="1"/>
    <col min="55" max="55" width="9" style="68" customWidth="1"/>
    <col min="56" max="56" width="32.85546875" style="65" customWidth="1"/>
    <col min="57" max="65" width="8.85546875" style="89"/>
    <col min="66" max="16384" width="8.85546875" style="1"/>
  </cols>
  <sheetData>
    <row r="1" spans="1:65" s="2" customFormat="1" ht="36" customHeight="1" thickBot="1" x14ac:dyDescent="0.3">
      <c r="A1" s="10"/>
      <c r="B1" s="11">
        <f ca="1">TODAY()</f>
        <v>45595</v>
      </c>
      <c r="C1" s="131" t="s">
        <v>23</v>
      </c>
      <c r="D1" s="131"/>
      <c r="E1" s="131"/>
      <c r="F1" s="132"/>
      <c r="G1" s="132"/>
      <c r="H1" s="132"/>
      <c r="I1" s="132"/>
      <c r="J1" s="132"/>
      <c r="K1" s="10"/>
      <c r="L1" s="10"/>
      <c r="M1" s="130" t="s">
        <v>24</v>
      </c>
      <c r="N1" s="130"/>
      <c r="O1" s="153"/>
      <c r="P1" s="153"/>
      <c r="Q1" s="153"/>
      <c r="R1" s="153"/>
      <c r="S1" s="153"/>
      <c r="T1" s="153"/>
      <c r="U1" s="10"/>
      <c r="V1" s="130" t="s">
        <v>80</v>
      </c>
      <c r="W1" s="130"/>
      <c r="X1" s="133"/>
      <c r="Y1" s="133"/>
      <c r="Z1" s="133"/>
      <c r="AA1" s="133"/>
      <c r="AB1" s="133"/>
      <c r="AC1" s="133"/>
      <c r="AD1" s="133"/>
      <c r="AE1" s="12"/>
      <c r="AF1" s="130" t="s">
        <v>25</v>
      </c>
      <c r="AG1" s="130"/>
      <c r="AH1" s="12"/>
      <c r="AI1" s="12"/>
      <c r="AJ1" s="12"/>
      <c r="AK1" s="12"/>
      <c r="AL1" s="12"/>
      <c r="AM1" s="12"/>
      <c r="AN1" s="12"/>
      <c r="AO1" s="12"/>
      <c r="AP1" s="12"/>
      <c r="AQ1" s="12"/>
      <c r="AR1" s="12"/>
      <c r="AS1" s="12"/>
      <c r="AT1" s="12"/>
      <c r="AU1" s="12"/>
      <c r="AV1" s="12"/>
      <c r="AW1" s="10"/>
      <c r="AX1" s="10"/>
      <c r="AY1" s="10"/>
      <c r="AZ1" s="13"/>
      <c r="BA1" s="13"/>
      <c r="BB1" s="67"/>
      <c r="BC1" s="67"/>
      <c r="BD1" s="13"/>
    </row>
    <row r="2" spans="1:65" ht="15.75" thickBot="1" x14ac:dyDescent="0.3">
      <c r="A2" s="134" t="s">
        <v>110</v>
      </c>
      <c r="B2" s="135"/>
      <c r="C2" s="136"/>
    </row>
    <row r="3" spans="1:65" ht="30.75" thickBot="1" x14ac:dyDescent="0.3">
      <c r="A3" s="72" t="s">
        <v>111</v>
      </c>
      <c r="B3" s="73" t="s">
        <v>112</v>
      </c>
      <c r="C3" s="74" t="s">
        <v>97</v>
      </c>
      <c r="D3" s="83" t="s">
        <v>21</v>
      </c>
      <c r="E3" s="145" t="s">
        <v>7</v>
      </c>
      <c r="F3" s="146"/>
      <c r="G3" s="146"/>
      <c r="H3" s="146"/>
      <c r="I3" s="146"/>
      <c r="J3" s="147"/>
      <c r="K3" s="148" t="s">
        <v>8</v>
      </c>
      <c r="L3" s="146"/>
      <c r="M3" s="146"/>
      <c r="N3" s="146"/>
      <c r="O3" s="146"/>
      <c r="P3" s="149"/>
      <c r="Q3" s="145" t="s">
        <v>9</v>
      </c>
      <c r="R3" s="146"/>
      <c r="S3" s="146"/>
      <c r="T3" s="146"/>
      <c r="U3" s="146"/>
      <c r="V3" s="147"/>
      <c r="W3" s="148" t="s">
        <v>10</v>
      </c>
      <c r="X3" s="146"/>
      <c r="Y3" s="146"/>
      <c r="Z3" s="146"/>
      <c r="AA3" s="146"/>
      <c r="AB3" s="149"/>
      <c r="AC3" s="123" t="s">
        <v>12</v>
      </c>
      <c r="AD3" s="124"/>
      <c r="AE3" s="124"/>
      <c r="AF3" s="124"/>
      <c r="AG3" s="124"/>
      <c r="AH3" s="125"/>
      <c r="AI3" s="123" t="s">
        <v>77</v>
      </c>
      <c r="AJ3" s="124"/>
      <c r="AK3" s="124"/>
      <c r="AL3" s="124"/>
      <c r="AM3" s="124"/>
      <c r="AN3" s="125"/>
      <c r="AO3" s="123" t="s">
        <v>78</v>
      </c>
      <c r="AP3" s="124"/>
      <c r="AQ3" s="124"/>
      <c r="AR3" s="124"/>
      <c r="AS3" s="124"/>
      <c r="AT3" s="125"/>
      <c r="AU3" s="123" t="s">
        <v>79</v>
      </c>
      <c r="AV3" s="124"/>
      <c r="AW3" s="124"/>
      <c r="AX3" s="124"/>
      <c r="AY3" s="124"/>
      <c r="AZ3" s="125"/>
      <c r="BA3" s="84" t="s">
        <v>15</v>
      </c>
      <c r="BB3" s="172" t="s">
        <v>82</v>
      </c>
      <c r="BC3" s="172" t="s">
        <v>95</v>
      </c>
      <c r="BD3" s="167" t="s">
        <v>83</v>
      </c>
      <c r="BE3" s="177" t="s">
        <v>86</v>
      </c>
      <c r="BF3" s="177"/>
      <c r="BG3" s="177"/>
      <c r="BH3" s="177"/>
      <c r="BI3" s="177"/>
      <c r="BJ3" s="177"/>
      <c r="BK3" s="177"/>
      <c r="BL3" s="177"/>
      <c r="BM3" s="182" t="s">
        <v>121</v>
      </c>
    </row>
    <row r="4" spans="1:65" ht="28.15" customHeight="1" thickBot="1" x14ac:dyDescent="0.3">
      <c r="A4" s="91"/>
      <c r="B4" s="91"/>
      <c r="C4" s="91"/>
      <c r="D4" s="82" t="s">
        <v>22</v>
      </c>
      <c r="E4" s="143" t="s">
        <v>14</v>
      </c>
      <c r="F4" s="144"/>
      <c r="G4" s="144"/>
      <c r="H4" s="144"/>
      <c r="I4" s="144"/>
      <c r="J4" s="16">
        <f>I7</f>
        <v>0</v>
      </c>
      <c r="K4" s="128" t="s">
        <v>14</v>
      </c>
      <c r="L4" s="144"/>
      <c r="M4" s="144"/>
      <c r="N4" s="144"/>
      <c r="O4" s="144"/>
      <c r="P4" s="17">
        <f>O7</f>
        <v>0</v>
      </c>
      <c r="Q4" s="143" t="s">
        <v>14</v>
      </c>
      <c r="R4" s="144"/>
      <c r="S4" s="144"/>
      <c r="T4" s="144"/>
      <c r="U4" s="144"/>
      <c r="V4" s="16">
        <f>U7</f>
        <v>0</v>
      </c>
      <c r="W4" s="128" t="s">
        <v>14</v>
      </c>
      <c r="X4" s="144"/>
      <c r="Y4" s="144"/>
      <c r="Z4" s="144"/>
      <c r="AA4" s="144"/>
      <c r="AB4" s="17">
        <f>AA7</f>
        <v>0</v>
      </c>
      <c r="AC4" s="126" t="s">
        <v>14</v>
      </c>
      <c r="AD4" s="127"/>
      <c r="AE4" s="127"/>
      <c r="AF4" s="127"/>
      <c r="AG4" s="128"/>
      <c r="AH4" s="16">
        <f>AG7</f>
        <v>0</v>
      </c>
      <c r="AI4" s="126" t="s">
        <v>14</v>
      </c>
      <c r="AJ4" s="127"/>
      <c r="AK4" s="127"/>
      <c r="AL4" s="127"/>
      <c r="AM4" s="128"/>
      <c r="AN4" s="16">
        <f>AM7</f>
        <v>0</v>
      </c>
      <c r="AO4" s="126" t="s">
        <v>14</v>
      </c>
      <c r="AP4" s="127"/>
      <c r="AQ4" s="127"/>
      <c r="AR4" s="127"/>
      <c r="AS4" s="128"/>
      <c r="AT4" s="16">
        <f>AS7</f>
        <v>0</v>
      </c>
      <c r="AU4" s="126" t="s">
        <v>14</v>
      </c>
      <c r="AV4" s="127"/>
      <c r="AW4" s="127"/>
      <c r="AX4" s="127"/>
      <c r="AY4" s="128"/>
      <c r="AZ4" s="16">
        <f>AY7</f>
        <v>0</v>
      </c>
      <c r="BA4" s="18" t="str">
        <f>IF(BA5=100,"OK","GREŠKA")</f>
        <v>GREŠKA</v>
      </c>
      <c r="BB4" s="173"/>
      <c r="BC4" s="173"/>
      <c r="BD4" s="168"/>
      <c r="BE4" s="178"/>
      <c r="BF4" s="178"/>
      <c r="BG4" s="178"/>
      <c r="BH4" s="178"/>
      <c r="BI4" s="178"/>
      <c r="BJ4" s="178"/>
      <c r="BK4" s="178"/>
      <c r="BL4" s="178"/>
      <c r="BM4" s="183"/>
    </row>
    <row r="5" spans="1:65" ht="45" x14ac:dyDescent="0.25">
      <c r="A5" s="163" t="s">
        <v>13</v>
      </c>
      <c r="B5" s="161" t="s">
        <v>0</v>
      </c>
      <c r="C5" s="158" t="s">
        <v>1</v>
      </c>
      <c r="D5" s="14" t="s">
        <v>18</v>
      </c>
      <c r="E5" s="20" t="s">
        <v>2</v>
      </c>
      <c r="F5" s="19" t="s">
        <v>3</v>
      </c>
      <c r="G5" s="19" t="s">
        <v>4</v>
      </c>
      <c r="H5" s="19" t="s">
        <v>5</v>
      </c>
      <c r="I5" s="4" t="s">
        <v>11</v>
      </c>
      <c r="J5" s="116" t="s">
        <v>6</v>
      </c>
      <c r="K5" s="21" t="s">
        <v>2</v>
      </c>
      <c r="L5" s="19" t="s">
        <v>3</v>
      </c>
      <c r="M5" s="19" t="s">
        <v>4</v>
      </c>
      <c r="N5" s="19" t="s">
        <v>5</v>
      </c>
      <c r="O5" s="4" t="s">
        <v>11</v>
      </c>
      <c r="P5" s="116" t="s">
        <v>6</v>
      </c>
      <c r="Q5" s="21" t="s">
        <v>2</v>
      </c>
      <c r="R5" s="19" t="s">
        <v>3</v>
      </c>
      <c r="S5" s="19" t="s">
        <v>4</v>
      </c>
      <c r="T5" s="19" t="s">
        <v>5</v>
      </c>
      <c r="U5" s="4" t="s">
        <v>11</v>
      </c>
      <c r="V5" s="154" t="s">
        <v>6</v>
      </c>
      <c r="W5" s="20" t="s">
        <v>2</v>
      </c>
      <c r="X5" s="19" t="s">
        <v>3</v>
      </c>
      <c r="Y5" s="19" t="s">
        <v>4</v>
      </c>
      <c r="Z5" s="19" t="s">
        <v>5</v>
      </c>
      <c r="AA5" s="4" t="s">
        <v>11</v>
      </c>
      <c r="AB5" s="116" t="s">
        <v>6</v>
      </c>
      <c r="AC5" s="20" t="s">
        <v>2</v>
      </c>
      <c r="AD5" s="19" t="s">
        <v>3</v>
      </c>
      <c r="AE5" s="19" t="s">
        <v>4</v>
      </c>
      <c r="AF5" s="19" t="s">
        <v>5</v>
      </c>
      <c r="AG5" s="4" t="s">
        <v>11</v>
      </c>
      <c r="AH5" s="116" t="s">
        <v>6</v>
      </c>
      <c r="AI5" s="20" t="s">
        <v>2</v>
      </c>
      <c r="AJ5" s="19" t="s">
        <v>3</v>
      </c>
      <c r="AK5" s="19" t="s">
        <v>4</v>
      </c>
      <c r="AL5" s="19" t="s">
        <v>5</v>
      </c>
      <c r="AM5" s="4" t="s">
        <v>11</v>
      </c>
      <c r="AN5" s="116" t="s">
        <v>6</v>
      </c>
      <c r="AO5" s="20" t="s">
        <v>2</v>
      </c>
      <c r="AP5" s="19" t="s">
        <v>3</v>
      </c>
      <c r="AQ5" s="19" t="s">
        <v>4</v>
      </c>
      <c r="AR5" s="19" t="s">
        <v>5</v>
      </c>
      <c r="AS5" s="4" t="s">
        <v>11</v>
      </c>
      <c r="AT5" s="116" t="s">
        <v>6</v>
      </c>
      <c r="AU5" s="20" t="s">
        <v>2</v>
      </c>
      <c r="AV5" s="19" t="s">
        <v>3</v>
      </c>
      <c r="AW5" s="19" t="s">
        <v>4</v>
      </c>
      <c r="AX5" s="19" t="s">
        <v>5</v>
      </c>
      <c r="AY5" s="4" t="s">
        <v>11</v>
      </c>
      <c r="AZ5" s="116" t="s">
        <v>6</v>
      </c>
      <c r="BA5" s="150">
        <f>AZ4+AB4+V4+P4+J4+AH4+AN4+AT4</f>
        <v>0</v>
      </c>
      <c r="BB5" s="173"/>
      <c r="BC5" s="173"/>
      <c r="BD5" s="168"/>
      <c r="BE5" s="178"/>
      <c r="BF5" s="178"/>
      <c r="BG5" s="178"/>
      <c r="BH5" s="178"/>
      <c r="BI5" s="178"/>
      <c r="BJ5" s="178"/>
      <c r="BK5" s="178"/>
      <c r="BL5" s="178"/>
      <c r="BM5" s="183"/>
    </row>
    <row r="6" spans="1:65" ht="15" customHeight="1" x14ac:dyDescent="0.25">
      <c r="A6" s="164"/>
      <c r="B6" s="162"/>
      <c r="C6" s="159"/>
      <c r="D6" s="55" t="s">
        <v>16</v>
      </c>
      <c r="E6" s="57">
        <v>0</v>
      </c>
      <c r="F6" s="22">
        <v>0</v>
      </c>
      <c r="G6" s="22">
        <v>0</v>
      </c>
      <c r="H6" s="22">
        <v>0</v>
      </c>
      <c r="I6" s="5">
        <f>SUM(E6:H6)</f>
        <v>0</v>
      </c>
      <c r="J6" s="157"/>
      <c r="K6" s="57">
        <v>0</v>
      </c>
      <c r="L6" s="22">
        <v>0</v>
      </c>
      <c r="M6" s="22">
        <v>0</v>
      </c>
      <c r="N6" s="22">
        <v>0</v>
      </c>
      <c r="O6" s="5">
        <f>SUM(K6:N6)</f>
        <v>0</v>
      </c>
      <c r="P6" s="157"/>
      <c r="Q6" s="57">
        <v>0</v>
      </c>
      <c r="R6" s="22">
        <v>0</v>
      </c>
      <c r="S6" s="22">
        <v>0</v>
      </c>
      <c r="T6" s="22">
        <v>0</v>
      </c>
      <c r="U6" s="5">
        <f>SUM(Q6:T6)</f>
        <v>0</v>
      </c>
      <c r="V6" s="155"/>
      <c r="W6" s="57">
        <v>0</v>
      </c>
      <c r="X6" s="22">
        <v>0</v>
      </c>
      <c r="Y6" s="22">
        <v>0</v>
      </c>
      <c r="Z6" s="22">
        <v>0</v>
      </c>
      <c r="AA6" s="5">
        <f>SUM(W6:Z6)</f>
        <v>0</v>
      </c>
      <c r="AB6" s="157"/>
      <c r="AC6" s="57">
        <v>0</v>
      </c>
      <c r="AD6" s="22">
        <v>0</v>
      </c>
      <c r="AE6" s="22">
        <v>0</v>
      </c>
      <c r="AF6" s="22">
        <v>0</v>
      </c>
      <c r="AG6" s="5">
        <f>SUM(AC6:AF6)</f>
        <v>0</v>
      </c>
      <c r="AH6" s="129"/>
      <c r="AI6" s="57">
        <v>0</v>
      </c>
      <c r="AJ6" s="22">
        <v>0</v>
      </c>
      <c r="AK6" s="22">
        <v>0</v>
      </c>
      <c r="AL6" s="22">
        <v>0</v>
      </c>
      <c r="AM6" s="5">
        <f>SUM(AI6:AL6)</f>
        <v>0</v>
      </c>
      <c r="AN6" s="129"/>
      <c r="AO6" s="57">
        <v>0</v>
      </c>
      <c r="AP6" s="22">
        <v>0</v>
      </c>
      <c r="AQ6" s="22">
        <v>0</v>
      </c>
      <c r="AR6" s="22">
        <v>0</v>
      </c>
      <c r="AS6" s="5">
        <f>SUM(AO6:AR6)</f>
        <v>0</v>
      </c>
      <c r="AT6" s="129"/>
      <c r="AU6" s="57">
        <v>0</v>
      </c>
      <c r="AV6" s="22">
        <v>0</v>
      </c>
      <c r="AW6" s="22">
        <v>0</v>
      </c>
      <c r="AX6" s="22">
        <v>0</v>
      </c>
      <c r="AY6" s="5">
        <f>SUM(AU6:AX6)</f>
        <v>0</v>
      </c>
      <c r="AZ6" s="129"/>
      <c r="BA6" s="151"/>
      <c r="BB6" s="173"/>
      <c r="BC6" s="173"/>
      <c r="BD6" s="168"/>
      <c r="BE6" s="175" t="s">
        <v>87</v>
      </c>
      <c r="BF6" s="175" t="s">
        <v>88</v>
      </c>
      <c r="BG6" s="175" t="s">
        <v>89</v>
      </c>
      <c r="BH6" s="175" t="s">
        <v>90</v>
      </c>
      <c r="BI6" s="175" t="s">
        <v>91</v>
      </c>
      <c r="BJ6" s="175" t="s">
        <v>92</v>
      </c>
      <c r="BK6" s="175" t="s">
        <v>93</v>
      </c>
      <c r="BL6" s="175" t="s">
        <v>94</v>
      </c>
      <c r="BM6" s="183"/>
    </row>
    <row r="7" spans="1:65" ht="15.75" customHeight="1" thickBot="1" x14ac:dyDescent="0.3">
      <c r="A7" s="138"/>
      <c r="B7" s="115"/>
      <c r="C7" s="160"/>
      <c r="D7" s="56" t="s">
        <v>17</v>
      </c>
      <c r="E7" s="58">
        <v>0</v>
      </c>
      <c r="F7" s="59">
        <v>0</v>
      </c>
      <c r="G7" s="59">
        <v>0</v>
      </c>
      <c r="H7" s="59">
        <v>0</v>
      </c>
      <c r="I7" s="15">
        <f>SUM(E7:H7)</f>
        <v>0</v>
      </c>
      <c r="J7" s="117"/>
      <c r="K7" s="58">
        <v>0</v>
      </c>
      <c r="L7" s="59">
        <v>0</v>
      </c>
      <c r="M7" s="59">
        <v>0</v>
      </c>
      <c r="N7" s="59">
        <v>0</v>
      </c>
      <c r="O7" s="6">
        <f>SUM(K7:N7)</f>
        <v>0</v>
      </c>
      <c r="P7" s="117"/>
      <c r="Q7" s="58">
        <v>0</v>
      </c>
      <c r="R7" s="59">
        <v>0</v>
      </c>
      <c r="S7" s="59">
        <v>0</v>
      </c>
      <c r="T7" s="59">
        <v>0</v>
      </c>
      <c r="U7" s="6">
        <f>SUM(Q7:T7)</f>
        <v>0</v>
      </c>
      <c r="V7" s="156"/>
      <c r="W7" s="58">
        <v>0</v>
      </c>
      <c r="X7" s="59">
        <v>0</v>
      </c>
      <c r="Y7" s="59">
        <v>0</v>
      </c>
      <c r="Z7" s="59">
        <v>0</v>
      </c>
      <c r="AA7" s="6">
        <f>SUM(W7:Z7)</f>
        <v>0</v>
      </c>
      <c r="AB7" s="117"/>
      <c r="AC7" s="58">
        <v>0</v>
      </c>
      <c r="AD7" s="59">
        <v>0</v>
      </c>
      <c r="AE7" s="59">
        <v>0</v>
      </c>
      <c r="AF7" s="59">
        <v>0</v>
      </c>
      <c r="AG7" s="6">
        <f>SUM(AC7:AF7)</f>
        <v>0</v>
      </c>
      <c r="AH7" s="119"/>
      <c r="AI7" s="58">
        <v>0</v>
      </c>
      <c r="AJ7" s="59">
        <v>0</v>
      </c>
      <c r="AK7" s="59">
        <v>0</v>
      </c>
      <c r="AL7" s="59">
        <v>0</v>
      </c>
      <c r="AM7" s="6">
        <f>SUM(AI7:AL7)</f>
        <v>0</v>
      </c>
      <c r="AN7" s="119"/>
      <c r="AO7" s="58">
        <v>0</v>
      </c>
      <c r="AP7" s="59">
        <v>0</v>
      </c>
      <c r="AQ7" s="59">
        <v>0</v>
      </c>
      <c r="AR7" s="59">
        <v>0</v>
      </c>
      <c r="AS7" s="6">
        <f>SUM(AO7:AR7)</f>
        <v>0</v>
      </c>
      <c r="AT7" s="119"/>
      <c r="AU7" s="58">
        <v>0</v>
      </c>
      <c r="AV7" s="59">
        <v>0</v>
      </c>
      <c r="AW7" s="59">
        <v>0</v>
      </c>
      <c r="AX7" s="59">
        <v>0</v>
      </c>
      <c r="AY7" s="6">
        <f>SUM(AU7:AX7)</f>
        <v>0</v>
      </c>
      <c r="AZ7" s="119"/>
      <c r="BA7" s="152"/>
      <c r="BB7" s="174"/>
      <c r="BC7" s="174"/>
      <c r="BD7" s="169"/>
      <c r="BE7" s="176"/>
      <c r="BF7" s="176"/>
      <c r="BG7" s="176"/>
      <c r="BH7" s="176"/>
      <c r="BI7" s="176"/>
      <c r="BJ7" s="176"/>
      <c r="BK7" s="176"/>
      <c r="BL7" s="176"/>
      <c r="BM7" s="184"/>
    </row>
    <row r="8" spans="1:65" ht="15" customHeight="1" x14ac:dyDescent="0.25">
      <c r="A8" s="137">
        <v>1</v>
      </c>
      <c r="B8" s="139" t="str">
        <f>'Popis studenata'!B2</f>
        <v xml:space="preserve"> </v>
      </c>
      <c r="C8" s="141">
        <f>'Popis studenata'!C2</f>
        <v>0</v>
      </c>
      <c r="D8" s="23" t="s">
        <v>19</v>
      </c>
      <c r="E8" s="24"/>
      <c r="F8" s="25"/>
      <c r="G8" s="25"/>
      <c r="H8" s="25"/>
      <c r="I8" s="114">
        <f>IF((E9+F9+G9+H9)&gt;$J$4,"GREŠKA",E9+F9+G9+H9)</f>
        <v>0</v>
      </c>
      <c r="J8" s="116" t="str">
        <f>IF(I8=0,"NE",(IF(I8&gt;=($J$4/2),"DA","NE")))</f>
        <v>NE</v>
      </c>
      <c r="K8" s="26"/>
      <c r="L8" s="27"/>
      <c r="M8" s="27"/>
      <c r="N8" s="27"/>
      <c r="O8" s="114">
        <f>IF((K9+L9+M9+N9)&gt;$P$4,"GREŠKA",K9+L9+M9+N9)</f>
        <v>0</v>
      </c>
      <c r="P8" s="116" t="str">
        <f>IF(O8=0,"NE",(IF(O8&gt;=($P$4/2),"DA","NE")))</f>
        <v>NE</v>
      </c>
      <c r="Q8" s="24"/>
      <c r="R8" s="25"/>
      <c r="S8" s="25"/>
      <c r="T8" s="25"/>
      <c r="U8" s="114">
        <f>IF((Q9+R9+S9+T9)&gt;$V$4,"GREŠKA",Q9+R9+S9+T9)</f>
        <v>0</v>
      </c>
      <c r="V8" s="116" t="str">
        <f>IF(U8=0,"NE",(IF(U8&gt;=($V$4/2),"DA","NE")))</f>
        <v>NE</v>
      </c>
      <c r="W8" s="24"/>
      <c r="X8" s="25"/>
      <c r="Y8" s="25"/>
      <c r="Z8" s="25"/>
      <c r="AA8" s="114">
        <f>IF((W9+X9+Y9+Z9)&gt;$AB$4,"GREŠKA",W9+X9+Y9+Z9)</f>
        <v>0</v>
      </c>
      <c r="AB8" s="116" t="str">
        <f>IF(AA8=0,"NE",(IF(AA8&gt;=($AB$4/2),"DA","NE")))</f>
        <v>NE</v>
      </c>
      <c r="AC8" s="24"/>
      <c r="AD8" s="25"/>
      <c r="AE8" s="25"/>
      <c r="AF8" s="25"/>
      <c r="AG8" s="114">
        <f>IF((AC9+AD9+AE9+AF9)&gt;$AH$4,"GREŠKA",AC9+AD9+AE9+AF9)</f>
        <v>0</v>
      </c>
      <c r="AH8" s="116" t="str">
        <f>IF(AG8=0,"NE",(IF(AG8&gt;=($AH$4/2),"DA","NE")))</f>
        <v>NE</v>
      </c>
      <c r="AI8" s="24"/>
      <c r="AJ8" s="25"/>
      <c r="AK8" s="25"/>
      <c r="AL8" s="25"/>
      <c r="AM8" s="120">
        <f>IF((AI9+AJ9+AK9+AL9)&gt;$AN$4,"GREŠKA",AI9+AJ9+AK9+AL9)</f>
        <v>0</v>
      </c>
      <c r="AN8" s="116" t="str">
        <f>IF(AM8=0,"NE",(IF(AM8&gt;=($AN$4/2),"DA","NE")))</f>
        <v>NE</v>
      </c>
      <c r="AO8" s="24"/>
      <c r="AP8" s="25"/>
      <c r="AQ8" s="25"/>
      <c r="AR8" s="25"/>
      <c r="AS8" s="120">
        <f>IF((AO9+AP9+AQ9+AR9)&gt;$AT$4,"GREŠKA",AO9+AP9+AQ9+AR9)</f>
        <v>0</v>
      </c>
      <c r="AT8" s="116" t="str">
        <f>IF(AS8=0,"NE",(IF(AS8&gt;=($AT$4/2),"DA","NE")))</f>
        <v>NE</v>
      </c>
      <c r="AU8" s="24"/>
      <c r="AV8" s="25"/>
      <c r="AW8" s="25"/>
      <c r="AX8" s="25"/>
      <c r="AY8" s="114">
        <f>IF((AU9+AV9+AW9+AX9)&gt;$AZ$4,"GREŠKA",AU9+AV9+AW9+AX9)</f>
        <v>0</v>
      </c>
      <c r="AZ8" s="116" t="str">
        <f>IF(AY8=0,"NE",(IF(AY8&gt;=($AZ$4/2),"DA","NE")))</f>
        <v>NE</v>
      </c>
      <c r="BA8" s="121">
        <f>IF(AND(J8="da",P8="da",V8="da",AB8="da",AZ8="da",AH8="da",AN8="da",AT8="da"),I8+O8+U8+AA8+AY8+AS8+AM8+AG8,0)</f>
        <v>0</v>
      </c>
      <c r="BB8" s="165" t="str">
        <f>IF(OR(COUNTIF(J8:AZ9,"ne")&gt;4,COUNTIF(J8:AZ9,"ne")=0),"NE",COUNTIF(J8:AZ9,"ne"))</f>
        <v>NE</v>
      </c>
      <c r="BC8" s="172" t="str">
        <f>IF(SUM(COUNTBLANK(E8:H8),COUNTBLANK(K8:N8),COUNTBLANK(Q8:T8),COUNTBLANK(W8:Z8),COUNTBLANK(AC8:AF8),COUNTBLANK(AI8:AL8),COUNTBLANK(AO8:AR8),COUNTBLANK(AU8:AX8))=32,"NE","DA")</f>
        <v>NE</v>
      </c>
      <c r="BD8" s="170"/>
      <c r="BE8" s="179" t="str">
        <f>J8</f>
        <v>NE</v>
      </c>
      <c r="BF8" s="179" t="str">
        <f>P8</f>
        <v>NE</v>
      </c>
      <c r="BG8" s="179" t="str">
        <f>V8</f>
        <v>NE</v>
      </c>
      <c r="BH8" s="179" t="str">
        <f>AB8</f>
        <v>NE</v>
      </c>
      <c r="BI8" s="179" t="str">
        <f>AH8</f>
        <v>NE</v>
      </c>
      <c r="BJ8" s="179" t="str">
        <f>AN8</f>
        <v>NE</v>
      </c>
      <c r="BK8" s="179" t="str">
        <f>AT8</f>
        <v>NE</v>
      </c>
      <c r="BL8" s="179" t="str">
        <f>AZ8</f>
        <v>NE</v>
      </c>
      <c r="BM8" s="180" t="str">
        <f>IF(BA8&lt;50, "NE",IF(BA8&lt;60,2,IF(BA8&lt;75,3,IF(BA8&lt;90,4,5))))</f>
        <v>NE</v>
      </c>
    </row>
    <row r="9" spans="1:65" s="3" customFormat="1" ht="15.75" customHeight="1" thickBot="1" x14ac:dyDescent="0.3">
      <c r="A9" s="138"/>
      <c r="B9" s="140"/>
      <c r="C9" s="142"/>
      <c r="D9" s="28" t="s">
        <v>20</v>
      </c>
      <c r="E9" s="29">
        <f>IF($E$7=0,0,$E$7/$E$6*E8)</f>
        <v>0</v>
      </c>
      <c r="F9" s="29">
        <f>IF($F$7=0,0,$F$7/$F$6*F8)</f>
        <v>0</v>
      </c>
      <c r="G9" s="29">
        <f>IF($G$7=0,0,$G$7/$G$6*G8)</f>
        <v>0</v>
      </c>
      <c r="H9" s="29">
        <f>IF($H$7=0,0,$H$7/$H$6*H8)</f>
        <v>0</v>
      </c>
      <c r="I9" s="115"/>
      <c r="J9" s="117"/>
      <c r="K9" s="30">
        <f>IF($K$7=0,0,$K$7/$K$6*K8)</f>
        <v>0</v>
      </c>
      <c r="L9" s="29">
        <f>IF($L$7=0,0,$L$7/$L$6*L8)</f>
        <v>0</v>
      </c>
      <c r="M9" s="29">
        <f>IF($M$7=0,0,$M$7/$M$6*M8)</f>
        <v>0</v>
      </c>
      <c r="N9" s="29">
        <f>IF($N$7=0,0,$N$7/$N$6*N8)</f>
        <v>0</v>
      </c>
      <c r="O9" s="115"/>
      <c r="P9" s="117"/>
      <c r="Q9" s="30">
        <f>IF($Q$7=0,0,$Q$7/$Q$6*Q8)</f>
        <v>0</v>
      </c>
      <c r="R9" s="29">
        <f>IF($R$7=0,0,$R$7/$R$6*R8)</f>
        <v>0</v>
      </c>
      <c r="S9" s="29">
        <f>IF($S$7=0,0,$S$7/$S$6*S8)</f>
        <v>0</v>
      </c>
      <c r="T9" s="29">
        <f>IF($T$7=0,0,$T$7/$T$6*T8)</f>
        <v>0</v>
      </c>
      <c r="U9" s="115"/>
      <c r="V9" s="117"/>
      <c r="W9" s="30">
        <f>IF($W$7=0,0,$W$7/$W$6*W8)</f>
        <v>0</v>
      </c>
      <c r="X9" s="29">
        <f>IF($X$7=0,0,$X$7/$X$6*X8)</f>
        <v>0</v>
      </c>
      <c r="Y9" s="29">
        <f>IF($Y$7=0,0,$Y$7/$Y$6*Y8)</f>
        <v>0</v>
      </c>
      <c r="Z9" s="29">
        <f>IF($Z$7=0,0,$Z$7/$Z$6*Z8)</f>
        <v>0</v>
      </c>
      <c r="AA9" s="115"/>
      <c r="AB9" s="117"/>
      <c r="AC9" s="30">
        <f>IF($AC$7=0,0,$AC$7/$AC$6*AC8)</f>
        <v>0</v>
      </c>
      <c r="AD9" s="29">
        <f>IF($AD$7=0,0,$AD$7/$AD$6*AD8)</f>
        <v>0</v>
      </c>
      <c r="AE9" s="29">
        <f>IF($AE$7=0,0,$AE$7/$AE$6*AE8)</f>
        <v>0</v>
      </c>
      <c r="AF9" s="29">
        <f>IF($AF$7=0,0,$AF$7/$AF$6*AF8)</f>
        <v>0</v>
      </c>
      <c r="AG9" s="118"/>
      <c r="AH9" s="119"/>
      <c r="AI9" s="31">
        <f>IF($AI$7=0,0,$AI$7/$AI$6*AI8)</f>
        <v>0</v>
      </c>
      <c r="AJ9" s="31">
        <f>IF($AJ$7=0,0,$AJ$7/$AJ$6*AJ8)</f>
        <v>0</v>
      </c>
      <c r="AK9" s="31">
        <f>IF($AK$7=0,0,$AK$7/$AK$6*AK8)</f>
        <v>0</v>
      </c>
      <c r="AL9" s="31">
        <f>IF($AL$7=0,0,$AL$7/$AL$6*AL8)</f>
        <v>0</v>
      </c>
      <c r="AM9" s="115"/>
      <c r="AN9" s="117"/>
      <c r="AO9" s="31">
        <f>IF($AO$7=0,0,$AO$7/$AO$6*AO8)</f>
        <v>0</v>
      </c>
      <c r="AP9" s="31">
        <f>IF($AP$7=0,0,$AP$7/$AP$6*AP8)</f>
        <v>0</v>
      </c>
      <c r="AQ9" s="31">
        <f>IF($AQ$7=0,0,$AQ$7/$AQ$6*AQ8)</f>
        <v>0</v>
      </c>
      <c r="AR9" s="31">
        <f>IF($AR$7=0,0,$AR$7/$AR$6*AR8)</f>
        <v>0</v>
      </c>
      <c r="AS9" s="115"/>
      <c r="AT9" s="117"/>
      <c r="AU9" s="30">
        <f>IF($AU$7=0,0,$AU$7/$AU$6*AU8)</f>
        <v>0</v>
      </c>
      <c r="AV9" s="29">
        <f>IF($AV$7=0,0,$AV$7/$AV$6*AV8)</f>
        <v>0</v>
      </c>
      <c r="AW9" s="29">
        <f>IF($AW$7=0,0,$AW$7/$AW$6*AW8)</f>
        <v>0</v>
      </c>
      <c r="AX9" s="29">
        <f>IF($AX$7=0,0,$AX$7/$AX$6*AX8)</f>
        <v>0</v>
      </c>
      <c r="AY9" s="118"/>
      <c r="AZ9" s="119"/>
      <c r="BA9" s="122"/>
      <c r="BB9" s="166"/>
      <c r="BC9" s="174"/>
      <c r="BD9" s="171"/>
      <c r="BE9" s="176"/>
      <c r="BF9" s="176"/>
      <c r="BG9" s="176"/>
      <c r="BH9" s="176"/>
      <c r="BI9" s="176"/>
      <c r="BJ9" s="176"/>
      <c r="BK9" s="176"/>
      <c r="BL9" s="176"/>
      <c r="BM9" s="181"/>
    </row>
    <row r="10" spans="1:65" ht="15" customHeight="1" x14ac:dyDescent="0.25">
      <c r="A10" s="137">
        <v>2</v>
      </c>
      <c r="B10" s="139" t="str">
        <f>'Popis studenata'!B3</f>
        <v xml:space="preserve"> </v>
      </c>
      <c r="C10" s="141">
        <f>'Popis studenata'!C3</f>
        <v>0</v>
      </c>
      <c r="D10" s="23" t="s">
        <v>19</v>
      </c>
      <c r="E10" s="24"/>
      <c r="F10" s="25"/>
      <c r="G10" s="25"/>
      <c r="H10" s="25"/>
      <c r="I10" s="114">
        <f>IF((E11+F11+G11+H11)&gt;$J$4,"GREŠKA",E11+F11+G11+H11)</f>
        <v>0</v>
      </c>
      <c r="J10" s="116" t="str">
        <f>IF(I10=0,"NE",(IF(I10&gt;=($J$4/2),"DA","NE")))</f>
        <v>NE</v>
      </c>
      <c r="K10" s="24"/>
      <c r="L10" s="25"/>
      <c r="M10" s="25"/>
      <c r="N10" s="25"/>
      <c r="O10" s="114">
        <f>IF((K11+L11+M11+N11)&gt;$P$4,"GREŠKA",K11+L11+M11+N11)</f>
        <v>0</v>
      </c>
      <c r="P10" s="116" t="str">
        <f>IF(O10=0,"NE",(IF(O10&gt;=($P$4/2),"DA","NE")))</f>
        <v>NE</v>
      </c>
      <c r="Q10" s="24"/>
      <c r="R10" s="25"/>
      <c r="S10" s="25"/>
      <c r="T10" s="25"/>
      <c r="U10" s="114">
        <f>IF((Q11+R11+S11+T11)&gt;$V$4,"GREŠKA",Q11+R11+S11+T11)</f>
        <v>0</v>
      </c>
      <c r="V10" s="116" t="str">
        <f>IF(U10=0,"NE",(IF(U10&gt;=($V$4/2),"DA","NE")))</f>
        <v>NE</v>
      </c>
      <c r="W10" s="24"/>
      <c r="X10" s="25"/>
      <c r="Y10" s="25"/>
      <c r="Z10" s="25"/>
      <c r="AA10" s="114">
        <f>IF((W11+X11+Y11+Z11)&gt;$AB$4,"GREŠKA",W11+X11+Y11+Z11)</f>
        <v>0</v>
      </c>
      <c r="AB10" s="116" t="str">
        <f>IF(AA10=0,"NE",(IF(AA10&gt;=($AB$4/2),"DA","NE")))</f>
        <v>NE</v>
      </c>
      <c r="AC10" s="24"/>
      <c r="AD10" s="25"/>
      <c r="AE10" s="25"/>
      <c r="AF10" s="25"/>
      <c r="AG10" s="114">
        <f t="shared" ref="AG10" si="0">IF((AC11+AD11+AE11+AF11)&gt;$AH$4,"GREŠKA",AC11+AD11+AE11+AF11)</f>
        <v>0</v>
      </c>
      <c r="AH10" s="116" t="str">
        <f t="shared" ref="AH10" si="1">IF(AG10=0,"NE",(IF(AG10&gt;=($AH$4/2),"DA","NE")))</f>
        <v>NE</v>
      </c>
      <c r="AI10" s="24"/>
      <c r="AJ10" s="25"/>
      <c r="AK10" s="25"/>
      <c r="AL10" s="25"/>
      <c r="AM10" s="120">
        <f t="shared" ref="AM10" si="2">IF((AI11+AJ11+AK11+AL11)&gt;$AN$4,"GREŠKA",AI11+AJ11+AK11+AL11)</f>
        <v>0</v>
      </c>
      <c r="AN10" s="116" t="str">
        <f t="shared" ref="AN10" si="3">IF(AM10=0,"NE",(IF(AM10&gt;=($AN$4/2),"DA","NE")))</f>
        <v>NE</v>
      </c>
      <c r="AO10" s="24"/>
      <c r="AP10" s="25"/>
      <c r="AQ10" s="25"/>
      <c r="AR10" s="25"/>
      <c r="AS10" s="120">
        <f t="shared" ref="AS10" si="4">IF((AO11+AP11+AQ11+AR11)&gt;$AT$4,"GREŠKA",AO11+AP11+AQ11+AR11)</f>
        <v>0</v>
      </c>
      <c r="AT10" s="116" t="str">
        <f t="shared" ref="AT10" si="5">IF(AS10=0,"NE",(IF(AS10&gt;=($AT$4/2),"DA","NE")))</f>
        <v>NE</v>
      </c>
      <c r="AU10" s="24"/>
      <c r="AV10" s="25"/>
      <c r="AW10" s="25"/>
      <c r="AX10" s="25"/>
      <c r="AY10" s="114">
        <f>IF((AU11+AV11+AW11+AX11)&gt;$AZ$4,"GREŠKA",AU11+AV11+AW11+AX11)</f>
        <v>0</v>
      </c>
      <c r="AZ10" s="116" t="str">
        <f>IF(AY10=0,"NE",(IF(AY10&gt;=($AZ$4/2),"DA","NE")))</f>
        <v>NE</v>
      </c>
      <c r="BA10" s="121">
        <f>IF(AND(J10="da",P10="da",V10="da",AB10="da",AZ10="da",AH10="da",AN10="da",AT10="da"),I10+O10+U10+AA10+AY10+AS10+AM10+AG10,0)</f>
        <v>0</v>
      </c>
      <c r="BB10" s="165" t="str">
        <f t="shared" ref="BB10" si="6">IF(OR(COUNTIF(J10:AZ11,"ne")&gt;4,COUNTIF(J10:AZ11,"ne")=0),"NE",COUNTIF(J10:AZ11,"ne"))</f>
        <v>NE</v>
      </c>
      <c r="BC10" s="172" t="str">
        <f t="shared" ref="BC10" si="7">IF(SUM(COUNTBLANK(E10:H10),COUNTBLANK(K10:N10),COUNTBLANK(Q10:T10),COUNTBLANK(W10:Z10),COUNTBLANK(AC10:AF10),COUNTBLANK(AI10:AL10),COUNTBLANK(AO10:AR10),COUNTBLANK(AU10:AX10))=32,"NE","DA")</f>
        <v>NE</v>
      </c>
      <c r="BD10" s="170"/>
      <c r="BE10" s="179" t="str">
        <f t="shared" ref="BE10" si="8">J10</f>
        <v>NE</v>
      </c>
      <c r="BF10" s="179" t="str">
        <f t="shared" ref="BF10" si="9">P10</f>
        <v>NE</v>
      </c>
      <c r="BG10" s="179" t="str">
        <f t="shared" ref="BG10" si="10">V10</f>
        <v>NE</v>
      </c>
      <c r="BH10" s="179" t="str">
        <f t="shared" ref="BH10" si="11">AB10</f>
        <v>NE</v>
      </c>
      <c r="BI10" s="179" t="str">
        <f t="shared" ref="BI10" si="12">AH10</f>
        <v>NE</v>
      </c>
      <c r="BJ10" s="179" t="str">
        <f t="shared" ref="BJ10" si="13">AN10</f>
        <v>NE</v>
      </c>
      <c r="BK10" s="179" t="str">
        <f t="shared" ref="BK10" si="14">AT10</f>
        <v>NE</v>
      </c>
      <c r="BL10" s="179" t="str">
        <f t="shared" ref="BL10" si="15">AZ10</f>
        <v>NE</v>
      </c>
      <c r="BM10" s="180" t="str">
        <f t="shared" ref="BM10" si="16">IF(BA10&lt;50, "NE",IF(BA10&lt;60,2,IF(BA10&lt;75,3,IF(BA10&lt;90,4,5))))</f>
        <v>NE</v>
      </c>
    </row>
    <row r="11" spans="1:65" ht="15.75" customHeight="1" thickBot="1" x14ac:dyDescent="0.3">
      <c r="A11" s="138"/>
      <c r="B11" s="140"/>
      <c r="C11" s="142"/>
      <c r="D11" s="28" t="s">
        <v>20</v>
      </c>
      <c r="E11" s="29">
        <f>IF($E$7=0,0,$E$7/$E$6*E10)</f>
        <v>0</v>
      </c>
      <c r="F11" s="29">
        <f>IF($F$7=0,0,$F$7/$F$6*F10)</f>
        <v>0</v>
      </c>
      <c r="G11" s="29">
        <f>IF($G$7=0,0,$G$7/$G$6*G10)</f>
        <v>0</v>
      </c>
      <c r="H11" s="29">
        <f>IF($H$7=0,0,$H$7/$H$6*H10)</f>
        <v>0</v>
      </c>
      <c r="I11" s="115"/>
      <c r="J11" s="117"/>
      <c r="K11" s="30">
        <f>IF($K$7=0,0,$K$7/$K$6*K10)</f>
        <v>0</v>
      </c>
      <c r="L11" s="29">
        <f>IF($L$7=0,0,$L$7/$L$6*L10)</f>
        <v>0</v>
      </c>
      <c r="M11" s="29">
        <f>IF($M$7=0,0,$M$7/$M$6*M10)</f>
        <v>0</v>
      </c>
      <c r="N11" s="29">
        <f>IF($N$7=0,0,$N$7/$N$6*N10)</f>
        <v>0</v>
      </c>
      <c r="O11" s="115"/>
      <c r="P11" s="117"/>
      <c r="Q11" s="30">
        <f>IF($Q$7=0,0,$Q$7/$Q$6*Q10)</f>
        <v>0</v>
      </c>
      <c r="R11" s="29">
        <f>IF($R$7=0,0,$R$7/$R$6*R10)</f>
        <v>0</v>
      </c>
      <c r="S11" s="29">
        <f>IF($S$7=0,0,$S$7/$S$6*S10)</f>
        <v>0</v>
      </c>
      <c r="T11" s="29">
        <f>IF($T$7=0,0,$T$7/$T$6*T10)</f>
        <v>0</v>
      </c>
      <c r="U11" s="115"/>
      <c r="V11" s="117"/>
      <c r="W11" s="30">
        <f>IF($W$7=0,0,$W$7/$W$6*W10)</f>
        <v>0</v>
      </c>
      <c r="X11" s="29">
        <f>IF($X$7=0,0,$X$7/$X$6*X10)</f>
        <v>0</v>
      </c>
      <c r="Y11" s="29">
        <f>IF($Y$7=0,0,$Y$7/$Y$6*Y10)</f>
        <v>0</v>
      </c>
      <c r="Z11" s="29">
        <f>IF($Z$7=0,0,$Z$7/$Z$6*Z10)</f>
        <v>0</v>
      </c>
      <c r="AA11" s="115"/>
      <c r="AB11" s="117"/>
      <c r="AC11" s="30">
        <f t="shared" ref="AC11" si="17">IF($AC$7=0,0,$AC$7/$AC$6*AC10)</f>
        <v>0</v>
      </c>
      <c r="AD11" s="29">
        <f t="shared" ref="AD11" si="18">IF($AD$7=0,0,$AD$7/$AD$6*AD10)</f>
        <v>0</v>
      </c>
      <c r="AE11" s="29">
        <f t="shared" ref="AE11" si="19">IF($AE$7=0,0,$AE$7/$AE$6*AE10)</f>
        <v>0</v>
      </c>
      <c r="AF11" s="29">
        <f t="shared" ref="AF11" si="20">IF($AF$7=0,0,$AF$7/$AF$6*AF10)</f>
        <v>0</v>
      </c>
      <c r="AG11" s="118"/>
      <c r="AH11" s="119"/>
      <c r="AI11" s="31">
        <f t="shared" ref="AI11" si="21">IF($AI$7=0,0,$AI$7/$AI$6*AI10)</f>
        <v>0</v>
      </c>
      <c r="AJ11" s="31">
        <f t="shared" ref="AJ11" si="22">IF($AJ$7=0,0,$AJ$7/$AJ$6*AJ10)</f>
        <v>0</v>
      </c>
      <c r="AK11" s="31">
        <f t="shared" ref="AK11" si="23">IF($AK$7=0,0,$AK$7/$AK$6*AK10)</f>
        <v>0</v>
      </c>
      <c r="AL11" s="31">
        <f t="shared" ref="AL11" si="24">IF($AL$7=0,0,$AL$7/$AL$6*AL10)</f>
        <v>0</v>
      </c>
      <c r="AM11" s="115"/>
      <c r="AN11" s="117"/>
      <c r="AO11" s="31">
        <f t="shared" ref="AO11" si="25">IF($AO$7=0,0,$AO$7/$AO$6*AO10)</f>
        <v>0</v>
      </c>
      <c r="AP11" s="31">
        <f t="shared" ref="AP11" si="26">IF($AP$7=0,0,$AP$7/$AP$6*AP10)</f>
        <v>0</v>
      </c>
      <c r="AQ11" s="31">
        <f t="shared" ref="AQ11" si="27">IF($AQ$7=0,0,$AQ$7/$AQ$6*AQ10)</f>
        <v>0</v>
      </c>
      <c r="AR11" s="112">
        <f>IF($AR$7=0,0,$AR$7/$AR$6*AR10)</f>
        <v>0</v>
      </c>
      <c r="AS11" s="115"/>
      <c r="AT11" s="117"/>
      <c r="AU11" s="30">
        <f>IF($AU$7=0,0,$AU$7/$AU$6*AU10)</f>
        <v>0</v>
      </c>
      <c r="AV11" s="29">
        <f>IF($AV$7=0,0,$AV$7/$AV$6*AV10)</f>
        <v>0</v>
      </c>
      <c r="AW11" s="29">
        <f>IF($AW$7=0,0,$AW$7/$AW$6*AW10)</f>
        <v>0</v>
      </c>
      <c r="AX11" s="29">
        <f>IF($AX$7=0,0,$AX$7/$AX$6*AX10)</f>
        <v>0</v>
      </c>
      <c r="AY11" s="118"/>
      <c r="AZ11" s="119"/>
      <c r="BA11" s="122"/>
      <c r="BB11" s="166"/>
      <c r="BC11" s="174"/>
      <c r="BD11" s="171"/>
      <c r="BE11" s="176"/>
      <c r="BF11" s="176"/>
      <c r="BG11" s="176"/>
      <c r="BH11" s="176"/>
      <c r="BI11" s="176"/>
      <c r="BJ11" s="176"/>
      <c r="BK11" s="176"/>
      <c r="BL11" s="176"/>
      <c r="BM11" s="181"/>
    </row>
    <row r="12" spans="1:65" ht="15" customHeight="1" x14ac:dyDescent="0.25">
      <c r="A12" s="137">
        <v>3</v>
      </c>
      <c r="B12" s="139" t="str">
        <f>'Popis studenata'!B4</f>
        <v xml:space="preserve"> </v>
      </c>
      <c r="C12" s="141">
        <f>'Popis studenata'!C4</f>
        <v>0</v>
      </c>
      <c r="D12" s="23" t="s">
        <v>19</v>
      </c>
      <c r="E12" s="24"/>
      <c r="F12" s="25"/>
      <c r="G12" s="25"/>
      <c r="H12" s="25"/>
      <c r="I12" s="114">
        <f>IF((E13+F13+G13+H13)&gt;$J$4,"GREŠKA",E13+F13+G13+H13)</f>
        <v>0</v>
      </c>
      <c r="J12" s="116" t="str">
        <f>IF(I12=0,"NE",(IF(I12&gt;=($J$4/2),"DA","NE")))</f>
        <v>NE</v>
      </c>
      <c r="K12" s="24"/>
      <c r="L12" s="25"/>
      <c r="M12" s="25"/>
      <c r="N12" s="25"/>
      <c r="O12" s="114">
        <f>IF((K13+L13+M13+N13)&gt;$P$4,"GREŠKA",K13+L13+M13+N13)</f>
        <v>0</v>
      </c>
      <c r="P12" s="116" t="str">
        <f>IF(O12=0,"NE",(IF(O12&gt;=($P$4/2),"DA","NE")))</f>
        <v>NE</v>
      </c>
      <c r="Q12" s="24"/>
      <c r="R12" s="25"/>
      <c r="S12" s="25"/>
      <c r="T12" s="25"/>
      <c r="U12" s="114">
        <f>IF((Q13+R13+S13+T13)&gt;$V$4,"GREŠKA",Q13+R13+S13+T13)</f>
        <v>0</v>
      </c>
      <c r="V12" s="116" t="str">
        <f>IF(U12=0,"NE",(IF(U12&gt;=($V$4/2),"DA","NE")))</f>
        <v>NE</v>
      </c>
      <c r="W12" s="24"/>
      <c r="X12" s="25"/>
      <c r="Y12" s="25"/>
      <c r="Z12" s="25"/>
      <c r="AA12" s="114">
        <f>IF((W13+X13+Y13+Z13)&gt;$AB$4,"GREŠKA",W13+X13+Y13+Z13)</f>
        <v>0</v>
      </c>
      <c r="AB12" s="116" t="str">
        <f>IF(AA12=0,"NE",(IF(AA12&gt;=($AB$4/2),"DA","NE")))</f>
        <v>NE</v>
      </c>
      <c r="AC12" s="24"/>
      <c r="AD12" s="25"/>
      <c r="AE12" s="25"/>
      <c r="AF12" s="25"/>
      <c r="AG12" s="114">
        <f t="shared" ref="AG12" si="28">IF((AC13+AD13+AE13+AF13)&gt;$AH$4,"GREŠKA",AC13+AD13+AE13+AF13)</f>
        <v>0</v>
      </c>
      <c r="AH12" s="116" t="str">
        <f t="shared" ref="AH12" si="29">IF(AG12=0,"NE",(IF(AG12&gt;=($AH$4/2),"DA","NE")))</f>
        <v>NE</v>
      </c>
      <c r="AI12" s="24"/>
      <c r="AJ12" s="25"/>
      <c r="AK12" s="25"/>
      <c r="AL12" s="25"/>
      <c r="AM12" s="120">
        <f t="shared" ref="AM12" si="30">IF((AI13+AJ13+AK13+AL13)&gt;$AN$4,"GREŠKA",AI13+AJ13+AK13+AL13)</f>
        <v>0</v>
      </c>
      <c r="AN12" s="116" t="str">
        <f t="shared" ref="AN12" si="31">IF(AM12=0,"NE",(IF(AM12&gt;=($AN$4/2),"DA","NE")))</f>
        <v>NE</v>
      </c>
      <c r="AO12" s="24"/>
      <c r="AP12" s="25"/>
      <c r="AQ12" s="25"/>
      <c r="AR12" s="25"/>
      <c r="AS12" s="120">
        <f t="shared" ref="AS12" si="32">IF((AO13+AP13+AQ13+AR13)&gt;$AT$4,"GREŠKA",AO13+AP13+AQ13+AR13)</f>
        <v>0</v>
      </c>
      <c r="AT12" s="116" t="str">
        <f t="shared" ref="AT12" si="33">IF(AS12=0,"NE",(IF(AS12&gt;=($AT$4/2),"DA","NE")))</f>
        <v>NE</v>
      </c>
      <c r="AU12" s="24"/>
      <c r="AV12" s="25"/>
      <c r="AW12" s="25"/>
      <c r="AX12" s="25"/>
      <c r="AY12" s="114">
        <f>IF((AU13+AV13+AW13+AX13)&gt;$AZ$4,"GREŠKA",AU13+AV13+AW13+AX13)</f>
        <v>0</v>
      </c>
      <c r="AZ12" s="116" t="str">
        <f>IF(AY12=0,"NE",(IF(AY12&gt;=($AZ$4/2),"DA","NE")))</f>
        <v>NE</v>
      </c>
      <c r="BA12" s="121">
        <f>IF(AND(J12="da",P12="da",V12="da",AB12="da",AZ12="da",AH12="da",AN12="da",AT12="da"),I12+O12+U12+AA12+AY12+AS12+AM12+AG12,0)</f>
        <v>0</v>
      </c>
      <c r="BB12" s="165" t="str">
        <f t="shared" ref="BB12" si="34">IF(OR(COUNTIF(J12:AZ13,"ne")&gt;4,COUNTIF(J12:AZ13,"ne")=0),"NE",COUNTIF(J12:AZ13,"ne"))</f>
        <v>NE</v>
      </c>
      <c r="BC12" s="172" t="str">
        <f t="shared" ref="BC12" si="35">IF(SUM(COUNTBLANK(E12:H12),COUNTBLANK(K12:N12),COUNTBLANK(Q12:T12),COUNTBLANK(W12:Z12),COUNTBLANK(AC12:AF12),COUNTBLANK(AI12:AL12),COUNTBLANK(AO12:AR12),COUNTBLANK(AU12:AX12))=32,"NE","DA")</f>
        <v>NE</v>
      </c>
      <c r="BD12" s="170"/>
      <c r="BE12" s="179" t="str">
        <f t="shared" ref="BE12" si="36">J12</f>
        <v>NE</v>
      </c>
      <c r="BF12" s="179" t="str">
        <f t="shared" ref="BF12" si="37">P12</f>
        <v>NE</v>
      </c>
      <c r="BG12" s="179" t="str">
        <f t="shared" ref="BG12" si="38">V12</f>
        <v>NE</v>
      </c>
      <c r="BH12" s="179" t="str">
        <f t="shared" ref="BH12" si="39">AB12</f>
        <v>NE</v>
      </c>
      <c r="BI12" s="179" t="str">
        <f t="shared" ref="BI12" si="40">AH12</f>
        <v>NE</v>
      </c>
      <c r="BJ12" s="179" t="str">
        <f t="shared" ref="BJ12" si="41">AN12</f>
        <v>NE</v>
      </c>
      <c r="BK12" s="179" t="str">
        <f t="shared" ref="BK12" si="42">AT12</f>
        <v>NE</v>
      </c>
      <c r="BL12" s="179" t="str">
        <f t="shared" ref="BL12" si="43">AZ12</f>
        <v>NE</v>
      </c>
      <c r="BM12" s="180" t="str">
        <f t="shared" ref="BM12" si="44">IF(BA12&lt;50, "NE",IF(BA12&lt;60,2,IF(BA12&lt;75,3,IF(BA12&lt;90,4,5))))</f>
        <v>NE</v>
      </c>
    </row>
    <row r="13" spans="1:65" ht="15.75" customHeight="1" thickBot="1" x14ac:dyDescent="0.3">
      <c r="A13" s="138"/>
      <c r="B13" s="140"/>
      <c r="C13" s="142"/>
      <c r="D13" s="28" t="s">
        <v>20</v>
      </c>
      <c r="E13" s="29">
        <f>IF($E$7=0,0,$E$7/$E$6*E12)</f>
        <v>0</v>
      </c>
      <c r="F13" s="29">
        <f>IF($F$7=0,0,$F$7/$F$6*F12)</f>
        <v>0</v>
      </c>
      <c r="G13" s="29">
        <f>IF($G$7=0,0,$G$7/$G$6*G12)</f>
        <v>0</v>
      </c>
      <c r="H13" s="29">
        <f>IF($H$7=0,0,$H$7/$H$6*H12)</f>
        <v>0</v>
      </c>
      <c r="I13" s="115"/>
      <c r="J13" s="117"/>
      <c r="K13" s="30">
        <f>IF($K$7=0,0,$K$7/$K$6*K12)</f>
        <v>0</v>
      </c>
      <c r="L13" s="29">
        <f>IF($L$7=0,0,$L$7/$L$6*L12)</f>
        <v>0</v>
      </c>
      <c r="M13" s="29">
        <f>IF($M$7=0,0,$M$7/$M$6*M12)</f>
        <v>0</v>
      </c>
      <c r="N13" s="29">
        <f>IF($N$7=0,0,$N$7/$N$6*N12)</f>
        <v>0</v>
      </c>
      <c r="O13" s="115"/>
      <c r="P13" s="117"/>
      <c r="Q13" s="30">
        <f>IF($Q$7=0,0,$Q$7/$Q$6*Q12)</f>
        <v>0</v>
      </c>
      <c r="R13" s="29">
        <f>IF($R$7=0,0,$R$7/$R$6*R12)</f>
        <v>0</v>
      </c>
      <c r="S13" s="29">
        <f>IF($S$7=0,0,$S$7/$S$6*S12)</f>
        <v>0</v>
      </c>
      <c r="T13" s="29">
        <f>IF($T$7=0,0,$T$7/$T$6*T12)</f>
        <v>0</v>
      </c>
      <c r="U13" s="115"/>
      <c r="V13" s="117"/>
      <c r="W13" s="30">
        <f>IF($W$7=0,0,$W$7/$W$6*W12)</f>
        <v>0</v>
      </c>
      <c r="X13" s="29">
        <f>IF($X$7=0,0,$X$7/$X$6*X12)</f>
        <v>0</v>
      </c>
      <c r="Y13" s="29">
        <f>IF($Y$7=0,0,$Y$7/$Y$6*Y12)</f>
        <v>0</v>
      </c>
      <c r="Z13" s="29">
        <f>IF($Z$7=0,0,$Z$7/$Z$6*Z12)</f>
        <v>0</v>
      </c>
      <c r="AA13" s="115"/>
      <c r="AB13" s="117"/>
      <c r="AC13" s="30">
        <f t="shared" ref="AC13" si="45">IF($AC$7=0,0,$AC$7/$AC$6*AC12)</f>
        <v>0</v>
      </c>
      <c r="AD13" s="29">
        <f t="shared" ref="AD13" si="46">IF($AD$7=0,0,$AD$7/$AD$6*AD12)</f>
        <v>0</v>
      </c>
      <c r="AE13" s="29">
        <f t="shared" ref="AE13" si="47">IF($AE$7=0,0,$AE$7/$AE$6*AE12)</f>
        <v>0</v>
      </c>
      <c r="AF13" s="29">
        <f t="shared" ref="AF13" si="48">IF($AF$7=0,0,$AF$7/$AF$6*AF12)</f>
        <v>0</v>
      </c>
      <c r="AG13" s="118"/>
      <c r="AH13" s="119"/>
      <c r="AI13" s="31">
        <f t="shared" ref="AI13" si="49">IF($AI$7=0,0,$AI$7/$AI$6*AI12)</f>
        <v>0</v>
      </c>
      <c r="AJ13" s="31">
        <f t="shared" ref="AJ13" si="50">IF($AJ$7=0,0,$AJ$7/$AJ$6*AJ12)</f>
        <v>0</v>
      </c>
      <c r="AK13" s="31">
        <f t="shared" ref="AK13" si="51">IF($AK$7=0,0,$AK$7/$AK$6*AK12)</f>
        <v>0</v>
      </c>
      <c r="AL13" s="31">
        <f t="shared" ref="AL13" si="52">IF($AL$7=0,0,$AL$7/$AL$6*AL12)</f>
        <v>0</v>
      </c>
      <c r="AM13" s="115"/>
      <c r="AN13" s="117"/>
      <c r="AO13" s="31">
        <f t="shared" ref="AO13" si="53">IF($AO$7=0,0,$AO$7/$AO$6*AO12)</f>
        <v>0</v>
      </c>
      <c r="AP13" s="31">
        <f t="shared" ref="AP13" si="54">IF($AP$7=0,0,$AP$7/$AP$6*AP12)</f>
        <v>0</v>
      </c>
      <c r="AQ13" s="31">
        <f t="shared" ref="AQ13" si="55">IF($AQ$7=0,0,$AQ$7/$AQ$6*AQ12)</f>
        <v>0</v>
      </c>
      <c r="AR13" s="112">
        <f>IF($AR$7=0,0,$AR$7/$AR$6*AR12)</f>
        <v>0</v>
      </c>
      <c r="AS13" s="115"/>
      <c r="AT13" s="117"/>
      <c r="AU13" s="30">
        <f>IF($AU$7=0,0,$AU$7/$AU$6*AU12)</f>
        <v>0</v>
      </c>
      <c r="AV13" s="29">
        <f>IF($AV$7=0,0,$AV$7/$AV$6*AV12)</f>
        <v>0</v>
      </c>
      <c r="AW13" s="29">
        <f>IF($AW$7=0,0,$AW$7/$AW$6*AW12)</f>
        <v>0</v>
      </c>
      <c r="AX13" s="29">
        <f>IF($AX$7=0,0,$AX$7/$AX$6*AX12)</f>
        <v>0</v>
      </c>
      <c r="AY13" s="118"/>
      <c r="AZ13" s="119"/>
      <c r="BA13" s="122"/>
      <c r="BB13" s="166"/>
      <c r="BC13" s="174"/>
      <c r="BD13" s="171"/>
      <c r="BE13" s="176"/>
      <c r="BF13" s="176"/>
      <c r="BG13" s="176"/>
      <c r="BH13" s="176"/>
      <c r="BI13" s="176"/>
      <c r="BJ13" s="176"/>
      <c r="BK13" s="176"/>
      <c r="BL13" s="176"/>
      <c r="BM13" s="181"/>
    </row>
    <row r="14" spans="1:65" ht="15" customHeight="1" x14ac:dyDescent="0.25">
      <c r="A14" s="137">
        <v>4</v>
      </c>
      <c r="B14" s="139" t="str">
        <f>'Popis studenata'!B5</f>
        <v xml:space="preserve"> </v>
      </c>
      <c r="C14" s="141">
        <f>'Popis studenata'!C5</f>
        <v>0</v>
      </c>
      <c r="D14" s="23" t="s">
        <v>19</v>
      </c>
      <c r="E14" s="24"/>
      <c r="F14" s="25"/>
      <c r="G14" s="25"/>
      <c r="H14" s="25"/>
      <c r="I14" s="114">
        <f>IF((E15+F15+G15+H15)&gt;$J$4,"GREŠKA",E15+F15+G15+H15)</f>
        <v>0</v>
      </c>
      <c r="J14" s="116" t="str">
        <f>IF(I14=0,"NE",(IF(I14&gt;=($J$4/2),"DA","NE")))</f>
        <v>NE</v>
      </c>
      <c r="K14" s="24"/>
      <c r="L14" s="25"/>
      <c r="M14" s="25"/>
      <c r="N14" s="25"/>
      <c r="O14" s="114">
        <f>IF((K15+L15+M15+N15)&gt;$P$4,"GREŠKA",K15+L15+M15+N15)</f>
        <v>0</v>
      </c>
      <c r="P14" s="116" t="str">
        <f>IF(O14=0,"NE",(IF(O14&gt;=($P$4/2),"DA","NE")))</f>
        <v>NE</v>
      </c>
      <c r="Q14" s="24"/>
      <c r="R14" s="25"/>
      <c r="S14" s="25"/>
      <c r="T14" s="25"/>
      <c r="U14" s="114">
        <f>IF((Q15+R15+S15+T15)&gt;$V$4,"GREŠKA",Q15+R15+S15+T15)</f>
        <v>0</v>
      </c>
      <c r="V14" s="116" t="str">
        <f>IF(U14=0,"NE",(IF(U14&gt;=($V$4/2),"DA","NE")))</f>
        <v>NE</v>
      </c>
      <c r="W14" s="24"/>
      <c r="X14" s="25"/>
      <c r="Y14" s="25"/>
      <c r="Z14" s="25"/>
      <c r="AA14" s="114">
        <f>IF((W15+X15+Y15+Z15)&gt;$AB$4,"GREŠKA",W15+X15+Y15+Z15)</f>
        <v>0</v>
      </c>
      <c r="AB14" s="116" t="str">
        <f>IF(AA14=0,"NE",(IF(AA14&gt;=($AB$4/2),"DA","NE")))</f>
        <v>NE</v>
      </c>
      <c r="AC14" s="24"/>
      <c r="AD14" s="25"/>
      <c r="AE14" s="25"/>
      <c r="AF14" s="25"/>
      <c r="AG14" s="114">
        <f t="shared" ref="AG14" si="56">IF((AC15+AD15+AE15+AF15)&gt;$AH$4,"GREŠKA",AC15+AD15+AE15+AF15)</f>
        <v>0</v>
      </c>
      <c r="AH14" s="116" t="str">
        <f t="shared" ref="AH14" si="57">IF(AG14=0,"NE",(IF(AG14&gt;=($AH$4/2),"DA","NE")))</f>
        <v>NE</v>
      </c>
      <c r="AI14" s="24"/>
      <c r="AJ14" s="25"/>
      <c r="AK14" s="25"/>
      <c r="AL14" s="25"/>
      <c r="AM14" s="120">
        <f t="shared" ref="AM14" si="58">IF((AI15+AJ15+AK15+AL15)&gt;$AN$4,"GREŠKA",AI15+AJ15+AK15+AL15)</f>
        <v>0</v>
      </c>
      <c r="AN14" s="116" t="str">
        <f t="shared" ref="AN14" si="59">IF(AM14=0,"NE",(IF(AM14&gt;=($AN$4/2),"DA","NE")))</f>
        <v>NE</v>
      </c>
      <c r="AO14" s="24"/>
      <c r="AP14" s="25"/>
      <c r="AQ14" s="25"/>
      <c r="AR14" s="25"/>
      <c r="AS14" s="120">
        <f t="shared" ref="AS14" si="60">IF((AO15+AP15+AQ15+AR15)&gt;$AT$4,"GREŠKA",AO15+AP15+AQ15+AR15)</f>
        <v>0</v>
      </c>
      <c r="AT14" s="116" t="str">
        <f t="shared" ref="AT14" si="61">IF(AS14=0,"NE",(IF(AS14&gt;=($AT$4/2),"DA","NE")))</f>
        <v>NE</v>
      </c>
      <c r="AU14" s="24"/>
      <c r="AV14" s="25"/>
      <c r="AW14" s="25"/>
      <c r="AX14" s="25"/>
      <c r="AY14" s="114">
        <f>IF((AU15+AV15+AW15+AX15)&gt;$AZ$4,"GREŠKA",AU15+AV15+AW15+AX15)</f>
        <v>0</v>
      </c>
      <c r="AZ14" s="116" t="str">
        <f>IF(AY14=0,"NE",(IF(AY14&gt;=($AZ$4/2),"DA","NE")))</f>
        <v>NE</v>
      </c>
      <c r="BA14" s="121">
        <f>IF(AND(J14="da",P14="da",V14="da",AB14="da",AZ14="da",AH14="da",AN14="da",AT14="da"),I14+O14+U14+AA14+AY14+AS14+AM14+AG14,0)</f>
        <v>0</v>
      </c>
      <c r="BB14" s="165" t="str">
        <f t="shared" ref="BB14" si="62">IF(OR(COUNTIF(J14:AZ15,"ne")&gt;4,COUNTIF(J14:AZ15,"ne")=0),"NE",COUNTIF(J14:AZ15,"ne"))</f>
        <v>NE</v>
      </c>
      <c r="BC14" s="172" t="str">
        <f t="shared" ref="BC14" si="63">IF(SUM(COUNTBLANK(E14:H14),COUNTBLANK(K14:N14),COUNTBLANK(Q14:T14),COUNTBLANK(W14:Z14),COUNTBLANK(AC14:AF14),COUNTBLANK(AI14:AL14),COUNTBLANK(AO14:AR14),COUNTBLANK(AU14:AX14))=32,"NE","DA")</f>
        <v>NE</v>
      </c>
      <c r="BD14" s="170"/>
      <c r="BE14" s="179" t="str">
        <f t="shared" ref="BE14" si="64">J14</f>
        <v>NE</v>
      </c>
      <c r="BF14" s="179" t="str">
        <f t="shared" ref="BF14" si="65">P14</f>
        <v>NE</v>
      </c>
      <c r="BG14" s="179" t="str">
        <f t="shared" ref="BG14" si="66">V14</f>
        <v>NE</v>
      </c>
      <c r="BH14" s="179" t="str">
        <f t="shared" ref="BH14" si="67">AB14</f>
        <v>NE</v>
      </c>
      <c r="BI14" s="179" t="str">
        <f t="shared" ref="BI14" si="68">AH14</f>
        <v>NE</v>
      </c>
      <c r="BJ14" s="179" t="str">
        <f t="shared" ref="BJ14" si="69">AN14</f>
        <v>NE</v>
      </c>
      <c r="BK14" s="179" t="str">
        <f t="shared" ref="BK14" si="70">AT14</f>
        <v>NE</v>
      </c>
      <c r="BL14" s="179" t="str">
        <f t="shared" ref="BL14" si="71">AZ14</f>
        <v>NE</v>
      </c>
      <c r="BM14" s="180" t="str">
        <f t="shared" ref="BM14" si="72">IF(BA14&lt;50, "NE",IF(BA14&lt;60,2,IF(BA14&lt;75,3,IF(BA14&lt;90,4,5))))</f>
        <v>NE</v>
      </c>
    </row>
    <row r="15" spans="1:65" ht="15.75" customHeight="1" thickBot="1" x14ac:dyDescent="0.3">
      <c r="A15" s="138"/>
      <c r="B15" s="140"/>
      <c r="C15" s="142"/>
      <c r="D15" s="28" t="s">
        <v>20</v>
      </c>
      <c r="E15" s="29">
        <f>IF($E$7=0,0,$E$7/$E$6*E14)</f>
        <v>0</v>
      </c>
      <c r="F15" s="29">
        <f>IF($F$7=0,0,$F$7/$F$6*F14)</f>
        <v>0</v>
      </c>
      <c r="G15" s="29">
        <f>IF($G$7=0,0,$G$7/$G$6*G14)</f>
        <v>0</v>
      </c>
      <c r="H15" s="29">
        <f>IF($H$7=0,0,$H$7/$H$6*H14)</f>
        <v>0</v>
      </c>
      <c r="I15" s="115"/>
      <c r="J15" s="117"/>
      <c r="K15" s="30">
        <f>IF($K$7=0,0,$K$7/$K$6*K14)</f>
        <v>0</v>
      </c>
      <c r="L15" s="29">
        <f>IF($L$7=0,0,$L$7/$L$6*L14)</f>
        <v>0</v>
      </c>
      <c r="M15" s="29">
        <f>IF($M$7=0,0,$M$7/$M$6*M14)</f>
        <v>0</v>
      </c>
      <c r="N15" s="29">
        <f>IF($N$7=0,0,$N$7/$N$6*N14)</f>
        <v>0</v>
      </c>
      <c r="O15" s="115"/>
      <c r="P15" s="117"/>
      <c r="Q15" s="30">
        <f>IF($Q$7=0,0,$Q$7/$Q$6*Q14)</f>
        <v>0</v>
      </c>
      <c r="R15" s="29">
        <f>IF($R$7=0,0,$R$7/$R$6*R14)</f>
        <v>0</v>
      </c>
      <c r="S15" s="29">
        <f>IF($S$7=0,0,$S$7/$S$6*S14)</f>
        <v>0</v>
      </c>
      <c r="T15" s="29">
        <f>IF($T$7=0,0,$T$7/$T$6*T14)</f>
        <v>0</v>
      </c>
      <c r="U15" s="115"/>
      <c r="V15" s="117"/>
      <c r="W15" s="30">
        <f>IF($W$7=0,0,$W$7/$W$6*W14)</f>
        <v>0</v>
      </c>
      <c r="X15" s="29">
        <f>IF($X$7=0,0,$X$7/$X$6*X14)</f>
        <v>0</v>
      </c>
      <c r="Y15" s="29">
        <f>IF($Y$7=0,0,$Y$7/$Y$6*Y14)</f>
        <v>0</v>
      </c>
      <c r="Z15" s="29">
        <f>IF($Z$7=0,0,$Z$7/$Z$6*Z14)</f>
        <v>0</v>
      </c>
      <c r="AA15" s="115"/>
      <c r="AB15" s="117"/>
      <c r="AC15" s="30">
        <f t="shared" ref="AC15" si="73">IF($AC$7=0,0,$AC$7/$AC$6*AC14)</f>
        <v>0</v>
      </c>
      <c r="AD15" s="29">
        <f t="shared" ref="AD15" si="74">IF($AD$7=0,0,$AD$7/$AD$6*AD14)</f>
        <v>0</v>
      </c>
      <c r="AE15" s="29">
        <f t="shared" ref="AE15" si="75">IF($AE$7=0,0,$AE$7/$AE$6*AE14)</f>
        <v>0</v>
      </c>
      <c r="AF15" s="29">
        <f t="shared" ref="AF15" si="76">IF($AF$7=0,0,$AF$7/$AF$6*AF14)</f>
        <v>0</v>
      </c>
      <c r="AG15" s="118"/>
      <c r="AH15" s="119"/>
      <c r="AI15" s="31">
        <f t="shared" ref="AI15" si="77">IF($AI$7=0,0,$AI$7/$AI$6*AI14)</f>
        <v>0</v>
      </c>
      <c r="AJ15" s="31">
        <f t="shared" ref="AJ15" si="78">IF($AJ$7=0,0,$AJ$7/$AJ$6*AJ14)</f>
        <v>0</v>
      </c>
      <c r="AK15" s="31">
        <f t="shared" ref="AK15" si="79">IF($AK$7=0,0,$AK$7/$AK$6*AK14)</f>
        <v>0</v>
      </c>
      <c r="AL15" s="31">
        <f t="shared" ref="AL15" si="80">IF($AL$7=0,0,$AL$7/$AL$6*AL14)</f>
        <v>0</v>
      </c>
      <c r="AM15" s="115"/>
      <c r="AN15" s="117"/>
      <c r="AO15" s="31">
        <f t="shared" ref="AO15" si="81">IF($AO$7=0,0,$AO$7/$AO$6*AO14)</f>
        <v>0</v>
      </c>
      <c r="AP15" s="31">
        <f t="shared" ref="AP15" si="82">IF($AP$7=0,0,$AP$7/$AP$6*AP14)</f>
        <v>0</v>
      </c>
      <c r="AQ15" s="31">
        <f t="shared" ref="AQ15" si="83">IF($AQ$7=0,0,$AQ$7/$AQ$6*AQ14)</f>
        <v>0</v>
      </c>
      <c r="AR15" s="112">
        <f>IF($AR$7=0,0,$AR$7/$AR$6*AR14)</f>
        <v>0</v>
      </c>
      <c r="AS15" s="115"/>
      <c r="AT15" s="117"/>
      <c r="AU15" s="30">
        <f>IF($AU$7=0,0,$AU$7/$AU$6*AU14)</f>
        <v>0</v>
      </c>
      <c r="AV15" s="29">
        <f>IF($AV$7=0,0,$AV$7/$AV$6*AV14)</f>
        <v>0</v>
      </c>
      <c r="AW15" s="29">
        <f>IF($AW$7=0,0,$AW$7/$AW$6*AW14)</f>
        <v>0</v>
      </c>
      <c r="AX15" s="29">
        <f>IF($AX$7=0,0,$AX$7/$AX$6*AX14)</f>
        <v>0</v>
      </c>
      <c r="AY15" s="118"/>
      <c r="AZ15" s="119"/>
      <c r="BA15" s="122"/>
      <c r="BB15" s="166"/>
      <c r="BC15" s="174"/>
      <c r="BD15" s="171"/>
      <c r="BE15" s="176"/>
      <c r="BF15" s="176"/>
      <c r="BG15" s="176"/>
      <c r="BH15" s="176"/>
      <c r="BI15" s="176"/>
      <c r="BJ15" s="176"/>
      <c r="BK15" s="176"/>
      <c r="BL15" s="176"/>
      <c r="BM15" s="181"/>
    </row>
    <row r="16" spans="1:65" ht="15" customHeight="1" x14ac:dyDescent="0.25">
      <c r="A16" s="137">
        <v>5</v>
      </c>
      <c r="B16" s="139" t="str">
        <f>'Popis studenata'!B6</f>
        <v xml:space="preserve"> </v>
      </c>
      <c r="C16" s="141">
        <f>'Popis studenata'!C6</f>
        <v>0</v>
      </c>
      <c r="D16" s="23" t="s">
        <v>19</v>
      </c>
      <c r="E16" s="24"/>
      <c r="F16" s="25"/>
      <c r="G16" s="25"/>
      <c r="H16" s="25"/>
      <c r="I16" s="114">
        <f>IF((E17+F17+G17+H17)&gt;$J$4,"GREŠKA",E17+F17+G17+H17)</f>
        <v>0</v>
      </c>
      <c r="J16" s="116" t="str">
        <f>IF(I16=0,"NE",(IF(I16&gt;=($J$4/2),"DA","NE")))</f>
        <v>NE</v>
      </c>
      <c r="K16" s="24"/>
      <c r="L16" s="25"/>
      <c r="M16" s="25"/>
      <c r="N16" s="25"/>
      <c r="O16" s="114">
        <f>IF((K17+L17+M17+N17)&gt;$P$4,"GREŠKA",K17+L17+M17+N17)</f>
        <v>0</v>
      </c>
      <c r="P16" s="116" t="str">
        <f>IF(O16=0,"NE",(IF(O16&gt;=($P$4/2),"DA","NE")))</f>
        <v>NE</v>
      </c>
      <c r="Q16" s="24"/>
      <c r="R16" s="25"/>
      <c r="S16" s="25"/>
      <c r="T16" s="25"/>
      <c r="U16" s="114">
        <f>IF((Q17+R17+S17+T17)&gt;$V$4,"GREŠKA",Q17+R17+S17+T17)</f>
        <v>0</v>
      </c>
      <c r="V16" s="116" t="str">
        <f>IF(U16=0,"NE",(IF(U16&gt;=($V$4/2),"DA","NE")))</f>
        <v>NE</v>
      </c>
      <c r="W16" s="24"/>
      <c r="X16" s="25"/>
      <c r="Y16" s="25"/>
      <c r="Z16" s="25"/>
      <c r="AA16" s="114">
        <f>IF((W17+X17+Y17+Z17)&gt;$AB$4,"GREŠKA",W17+X17+Y17+Z17)</f>
        <v>0</v>
      </c>
      <c r="AB16" s="116" t="str">
        <f>IF(AA16=0,"NE",(IF(AA16&gt;=($AB$4/2),"DA","NE")))</f>
        <v>NE</v>
      </c>
      <c r="AC16" s="24"/>
      <c r="AD16" s="25"/>
      <c r="AE16" s="25"/>
      <c r="AF16" s="25"/>
      <c r="AG16" s="114">
        <f t="shared" ref="AG16" si="84">IF((AC17+AD17+AE17+AF17)&gt;$AH$4,"GREŠKA",AC17+AD17+AE17+AF17)</f>
        <v>0</v>
      </c>
      <c r="AH16" s="116" t="str">
        <f t="shared" ref="AH16" si="85">IF(AG16=0,"NE",(IF(AG16&gt;=($AH$4/2),"DA","NE")))</f>
        <v>NE</v>
      </c>
      <c r="AI16" s="24"/>
      <c r="AJ16" s="25"/>
      <c r="AK16" s="25"/>
      <c r="AL16" s="25"/>
      <c r="AM16" s="120">
        <f t="shared" ref="AM16" si="86">IF((AI17+AJ17+AK17+AL17)&gt;$AN$4,"GREŠKA",AI17+AJ17+AK17+AL17)</f>
        <v>0</v>
      </c>
      <c r="AN16" s="116" t="str">
        <f t="shared" ref="AN16" si="87">IF(AM16=0,"NE",(IF(AM16&gt;=($AN$4/2),"DA","NE")))</f>
        <v>NE</v>
      </c>
      <c r="AO16" s="24"/>
      <c r="AP16" s="25"/>
      <c r="AQ16" s="25"/>
      <c r="AR16" s="25"/>
      <c r="AS16" s="120">
        <f t="shared" ref="AS16" si="88">IF((AO17+AP17+AQ17+AR17)&gt;$AT$4,"GREŠKA",AO17+AP17+AQ17+AR17)</f>
        <v>0</v>
      </c>
      <c r="AT16" s="116" t="str">
        <f t="shared" ref="AT16" si="89">IF(AS16=0,"NE",(IF(AS16&gt;=($AT$4/2),"DA","NE")))</f>
        <v>NE</v>
      </c>
      <c r="AU16" s="24"/>
      <c r="AV16" s="25"/>
      <c r="AW16" s="25"/>
      <c r="AX16" s="25"/>
      <c r="AY16" s="114">
        <f>IF((AU17+AV17+AW17+AX17)&gt;$AZ$4,"GREŠKA",AU17+AV17+AW17+AX17)</f>
        <v>0</v>
      </c>
      <c r="AZ16" s="116" t="str">
        <f>IF(AY16=0,"NE",(IF(AY16&gt;=($AZ$4/2),"DA","NE")))</f>
        <v>NE</v>
      </c>
      <c r="BA16" s="121">
        <f>IF(AND(J16="da",P16="da",V16="da",AB16="da",AZ16="da",AH16="da",AN16="da",AT16="da"),I16+O16+U16+AA16+AY16+AS16+AM16+AG16,0)</f>
        <v>0</v>
      </c>
      <c r="BB16" s="165" t="str">
        <f t="shared" ref="BB16" si="90">IF(OR(COUNTIF(J16:AZ17,"ne")&gt;4,COUNTIF(J16:AZ17,"ne")=0),"NE",COUNTIF(J16:AZ17,"ne"))</f>
        <v>NE</v>
      </c>
      <c r="BC16" s="172" t="str">
        <f t="shared" ref="BC16" si="91">IF(SUM(COUNTBLANK(E16:H16),COUNTBLANK(K16:N16),COUNTBLANK(Q16:T16),COUNTBLANK(W16:Z16),COUNTBLANK(AC16:AF16),COUNTBLANK(AI16:AL16),COUNTBLANK(AO16:AR16),COUNTBLANK(AU16:AX16))=32,"NE","DA")</f>
        <v>NE</v>
      </c>
      <c r="BD16" s="170"/>
      <c r="BE16" s="179" t="str">
        <f t="shared" ref="BE16" si="92">J16</f>
        <v>NE</v>
      </c>
      <c r="BF16" s="179" t="str">
        <f t="shared" ref="BF16" si="93">P16</f>
        <v>NE</v>
      </c>
      <c r="BG16" s="179" t="str">
        <f t="shared" ref="BG16" si="94">V16</f>
        <v>NE</v>
      </c>
      <c r="BH16" s="179" t="str">
        <f t="shared" ref="BH16" si="95">AB16</f>
        <v>NE</v>
      </c>
      <c r="BI16" s="179" t="str">
        <f t="shared" ref="BI16" si="96">AH16</f>
        <v>NE</v>
      </c>
      <c r="BJ16" s="179" t="str">
        <f t="shared" ref="BJ16" si="97">AN16</f>
        <v>NE</v>
      </c>
      <c r="BK16" s="179" t="str">
        <f t="shared" ref="BK16" si="98">AT16</f>
        <v>NE</v>
      </c>
      <c r="BL16" s="179" t="str">
        <f t="shared" ref="BL16" si="99">AZ16</f>
        <v>NE</v>
      </c>
      <c r="BM16" s="180" t="str">
        <f t="shared" ref="BM16" si="100">IF(BA16&lt;50, "NE",IF(BA16&lt;60,2,IF(BA16&lt;75,3,IF(BA16&lt;90,4,5))))</f>
        <v>NE</v>
      </c>
    </row>
    <row r="17" spans="1:65" ht="15.75" customHeight="1" thickBot="1" x14ac:dyDescent="0.3">
      <c r="A17" s="138"/>
      <c r="B17" s="140"/>
      <c r="C17" s="142"/>
      <c r="D17" s="28" t="s">
        <v>20</v>
      </c>
      <c r="E17" s="29">
        <f>IF($E$7=0,0,$E$7/$E$6*E16)</f>
        <v>0</v>
      </c>
      <c r="F17" s="29">
        <f>IF($F$7=0,0,$F$7/$F$6*F16)</f>
        <v>0</v>
      </c>
      <c r="G17" s="29">
        <f>IF($G$7=0,0,$G$7/$G$6*G16)</f>
        <v>0</v>
      </c>
      <c r="H17" s="29">
        <f>IF($H$7=0,0,$H$7/$H$6*H16)</f>
        <v>0</v>
      </c>
      <c r="I17" s="115"/>
      <c r="J17" s="117"/>
      <c r="K17" s="30">
        <f>IF($K$7=0,0,$K$7/$K$6*K16)</f>
        <v>0</v>
      </c>
      <c r="L17" s="29">
        <f>IF($L$7=0,0,$L$7/$L$6*L16)</f>
        <v>0</v>
      </c>
      <c r="M17" s="29">
        <f>IF($M$7=0,0,$M$7/$M$6*M16)</f>
        <v>0</v>
      </c>
      <c r="N17" s="29">
        <f>IF($N$7=0,0,$N$7/$N$6*N16)</f>
        <v>0</v>
      </c>
      <c r="O17" s="115"/>
      <c r="P17" s="117"/>
      <c r="Q17" s="30">
        <f>IF($Q$7=0,0,$Q$7/$Q$6*Q16)</f>
        <v>0</v>
      </c>
      <c r="R17" s="29">
        <f>IF($R$7=0,0,$R$7/$R$6*R16)</f>
        <v>0</v>
      </c>
      <c r="S17" s="29">
        <f>IF($S$7=0,0,$S$7/$S$6*S16)</f>
        <v>0</v>
      </c>
      <c r="T17" s="29">
        <f>IF($T$7=0,0,$T$7/$T$6*T16)</f>
        <v>0</v>
      </c>
      <c r="U17" s="115"/>
      <c r="V17" s="117"/>
      <c r="W17" s="30">
        <f>IF($W$7=0,0,$W$7/$W$6*W16)</f>
        <v>0</v>
      </c>
      <c r="X17" s="29">
        <f>IF($X$7=0,0,$X$7/$X$6*X16)</f>
        <v>0</v>
      </c>
      <c r="Y17" s="29">
        <f>IF($Y$7=0,0,$Y$7/$Y$6*Y16)</f>
        <v>0</v>
      </c>
      <c r="Z17" s="29">
        <f>IF($Z$7=0,0,$Z$7/$Z$6*Z16)</f>
        <v>0</v>
      </c>
      <c r="AA17" s="115"/>
      <c r="AB17" s="117"/>
      <c r="AC17" s="30">
        <f t="shared" ref="AC17" si="101">IF($AC$7=0,0,$AC$7/$AC$6*AC16)</f>
        <v>0</v>
      </c>
      <c r="AD17" s="29">
        <f t="shared" ref="AD17" si="102">IF($AD$7=0,0,$AD$7/$AD$6*AD16)</f>
        <v>0</v>
      </c>
      <c r="AE17" s="29">
        <f t="shared" ref="AE17" si="103">IF($AE$7=0,0,$AE$7/$AE$6*AE16)</f>
        <v>0</v>
      </c>
      <c r="AF17" s="29">
        <f t="shared" ref="AF17" si="104">IF($AF$7=0,0,$AF$7/$AF$6*AF16)</f>
        <v>0</v>
      </c>
      <c r="AG17" s="118"/>
      <c r="AH17" s="119"/>
      <c r="AI17" s="31">
        <f t="shared" ref="AI17" si="105">IF($AI$7=0,0,$AI$7/$AI$6*AI16)</f>
        <v>0</v>
      </c>
      <c r="AJ17" s="31">
        <f t="shared" ref="AJ17" si="106">IF($AJ$7=0,0,$AJ$7/$AJ$6*AJ16)</f>
        <v>0</v>
      </c>
      <c r="AK17" s="31">
        <f t="shared" ref="AK17" si="107">IF($AK$7=0,0,$AK$7/$AK$6*AK16)</f>
        <v>0</v>
      </c>
      <c r="AL17" s="31">
        <f t="shared" ref="AL17" si="108">IF($AL$7=0,0,$AL$7/$AL$6*AL16)</f>
        <v>0</v>
      </c>
      <c r="AM17" s="115"/>
      <c r="AN17" s="117"/>
      <c r="AO17" s="31">
        <f t="shared" ref="AO17" si="109">IF($AO$7=0,0,$AO$7/$AO$6*AO16)</f>
        <v>0</v>
      </c>
      <c r="AP17" s="31">
        <f t="shared" ref="AP17" si="110">IF($AP$7=0,0,$AP$7/$AP$6*AP16)</f>
        <v>0</v>
      </c>
      <c r="AQ17" s="31">
        <f t="shared" ref="AQ17" si="111">IF($AQ$7=0,0,$AQ$7/$AQ$6*AQ16)</f>
        <v>0</v>
      </c>
      <c r="AR17" s="112">
        <f>IF($AR$7=0,0,$AR$7/$AR$6*AR16)</f>
        <v>0</v>
      </c>
      <c r="AS17" s="115"/>
      <c r="AT17" s="117"/>
      <c r="AU17" s="30">
        <f>IF($AU$7=0,0,$AU$7/$AU$6*AU16)</f>
        <v>0</v>
      </c>
      <c r="AV17" s="29">
        <f>IF($AV$7=0,0,$AV$7/$AV$6*AV16)</f>
        <v>0</v>
      </c>
      <c r="AW17" s="29">
        <f>IF($AW$7=0,0,$AW$7/$AW$6*AW16)</f>
        <v>0</v>
      </c>
      <c r="AX17" s="29">
        <f>IF($AX$7=0,0,$AX$7/$AX$6*AX16)</f>
        <v>0</v>
      </c>
      <c r="AY17" s="118"/>
      <c r="AZ17" s="119"/>
      <c r="BA17" s="122"/>
      <c r="BB17" s="166"/>
      <c r="BC17" s="174"/>
      <c r="BD17" s="171"/>
      <c r="BE17" s="176"/>
      <c r="BF17" s="176"/>
      <c r="BG17" s="176"/>
      <c r="BH17" s="176"/>
      <c r="BI17" s="176"/>
      <c r="BJ17" s="176"/>
      <c r="BK17" s="176"/>
      <c r="BL17" s="176"/>
      <c r="BM17" s="181"/>
    </row>
    <row r="18" spans="1:65" ht="15" customHeight="1" x14ac:dyDescent="0.25">
      <c r="A18" s="137">
        <v>6</v>
      </c>
      <c r="B18" s="139" t="str">
        <f>'Popis studenata'!B7</f>
        <v xml:space="preserve"> </v>
      </c>
      <c r="C18" s="141">
        <f>'Popis studenata'!C7</f>
        <v>0</v>
      </c>
      <c r="D18" s="23" t="s">
        <v>19</v>
      </c>
      <c r="E18" s="24"/>
      <c r="F18" s="25"/>
      <c r="G18" s="25"/>
      <c r="H18" s="25"/>
      <c r="I18" s="114">
        <f>IF((E19+F19+G19+H19)&gt;$J$4,"GREŠKA",E19+F19+G19+H19)</f>
        <v>0</v>
      </c>
      <c r="J18" s="116" t="str">
        <f>IF(I18=0,"NE",(IF(I18&gt;=($J$4/2),"DA","NE")))</f>
        <v>NE</v>
      </c>
      <c r="K18" s="24"/>
      <c r="L18" s="25"/>
      <c r="M18" s="25"/>
      <c r="N18" s="25"/>
      <c r="O18" s="114">
        <f>IF((K19+L19+M19+N19)&gt;$P$4,"GREŠKA",K19+L19+M19+N19)</f>
        <v>0</v>
      </c>
      <c r="P18" s="116" t="str">
        <f>IF(O18=0,"NE",(IF(O18&gt;=($P$4/2),"DA","NE")))</f>
        <v>NE</v>
      </c>
      <c r="Q18" s="24"/>
      <c r="R18" s="25"/>
      <c r="S18" s="25"/>
      <c r="T18" s="25"/>
      <c r="U18" s="114">
        <f>IF((Q19+R19+S19+T19)&gt;$V$4,"GREŠKA",Q19+R19+S19+T19)</f>
        <v>0</v>
      </c>
      <c r="V18" s="116" t="str">
        <f>IF(U18=0,"NE",(IF(U18&gt;=($V$4/2),"DA","NE")))</f>
        <v>NE</v>
      </c>
      <c r="W18" s="24"/>
      <c r="X18" s="25"/>
      <c r="Y18" s="25"/>
      <c r="Z18" s="25"/>
      <c r="AA18" s="114">
        <f>IF((W19+X19+Y19+Z19)&gt;$AB$4,"GREŠKA",W19+X19+Y19+Z19)</f>
        <v>0</v>
      </c>
      <c r="AB18" s="116" t="str">
        <f>IF(AA18=0,"NE",(IF(AA18&gt;=($AB$4/2),"DA","NE")))</f>
        <v>NE</v>
      </c>
      <c r="AC18" s="24"/>
      <c r="AD18" s="25"/>
      <c r="AE18" s="25"/>
      <c r="AF18" s="25"/>
      <c r="AG18" s="114">
        <f t="shared" ref="AG18" si="112">IF((AC19+AD19+AE19+AF19)&gt;$AH$4,"GREŠKA",AC19+AD19+AE19+AF19)</f>
        <v>0</v>
      </c>
      <c r="AH18" s="116" t="str">
        <f t="shared" ref="AH18" si="113">IF(AG18=0,"NE",(IF(AG18&gt;=($AH$4/2),"DA","NE")))</f>
        <v>NE</v>
      </c>
      <c r="AI18" s="24"/>
      <c r="AJ18" s="25"/>
      <c r="AK18" s="25"/>
      <c r="AL18" s="25"/>
      <c r="AM18" s="120">
        <f t="shared" ref="AM18" si="114">IF((AI19+AJ19+AK19+AL19)&gt;$AN$4,"GREŠKA",AI19+AJ19+AK19+AL19)</f>
        <v>0</v>
      </c>
      <c r="AN18" s="116" t="str">
        <f t="shared" ref="AN18" si="115">IF(AM18=0,"NE",(IF(AM18&gt;=($AN$4/2),"DA","NE")))</f>
        <v>NE</v>
      </c>
      <c r="AO18" s="24"/>
      <c r="AP18" s="25"/>
      <c r="AQ18" s="25"/>
      <c r="AR18" s="25"/>
      <c r="AS18" s="120">
        <f t="shared" ref="AS18" si="116">IF((AO19+AP19+AQ19+AR19)&gt;$AT$4,"GREŠKA",AO19+AP19+AQ19+AR19)</f>
        <v>0</v>
      </c>
      <c r="AT18" s="116" t="str">
        <f t="shared" ref="AT18" si="117">IF(AS18=0,"NE",(IF(AS18&gt;=($AT$4/2),"DA","NE")))</f>
        <v>NE</v>
      </c>
      <c r="AU18" s="24"/>
      <c r="AV18" s="25"/>
      <c r="AW18" s="25"/>
      <c r="AX18" s="25"/>
      <c r="AY18" s="114">
        <f>IF((AU19+AV19+AW19+AX19)&gt;$AZ$4,"GREŠKA",AU19+AV19+AW19+AX19)</f>
        <v>0</v>
      </c>
      <c r="AZ18" s="116" t="str">
        <f>IF(AY18=0,"NE",(IF(AY18&gt;=($AZ$4/2),"DA","NE")))</f>
        <v>NE</v>
      </c>
      <c r="BA18" s="121">
        <f>IF(AND(J18="da",P18="da",V18="da",AB18="da",AZ18="da",AH18="da",AN18="da",AT18="da"),I18+O18+U18+AA18+AY18+AS18+AM18+AG18,0)</f>
        <v>0</v>
      </c>
      <c r="BB18" s="165" t="str">
        <f t="shared" ref="BB18" si="118">IF(OR(COUNTIF(J18:AZ19,"ne")&gt;4,COUNTIF(J18:AZ19,"ne")=0),"NE",COUNTIF(J18:AZ19,"ne"))</f>
        <v>NE</v>
      </c>
      <c r="BC18" s="172" t="str">
        <f t="shared" ref="BC18" si="119">IF(SUM(COUNTBLANK(E18:H18),COUNTBLANK(K18:N18),COUNTBLANK(Q18:T18),COUNTBLANK(W18:Z18),COUNTBLANK(AC18:AF18),COUNTBLANK(AI18:AL18),COUNTBLANK(AO18:AR18),COUNTBLANK(AU18:AX18))=32,"NE","DA")</f>
        <v>NE</v>
      </c>
      <c r="BD18" s="170"/>
      <c r="BE18" s="179" t="str">
        <f t="shared" ref="BE18" si="120">J18</f>
        <v>NE</v>
      </c>
      <c r="BF18" s="179" t="str">
        <f t="shared" ref="BF18" si="121">P18</f>
        <v>NE</v>
      </c>
      <c r="BG18" s="179" t="str">
        <f t="shared" ref="BG18" si="122">V18</f>
        <v>NE</v>
      </c>
      <c r="BH18" s="179" t="str">
        <f t="shared" ref="BH18" si="123">AB18</f>
        <v>NE</v>
      </c>
      <c r="BI18" s="179" t="str">
        <f t="shared" ref="BI18" si="124">AH18</f>
        <v>NE</v>
      </c>
      <c r="BJ18" s="179" t="str">
        <f t="shared" ref="BJ18" si="125">AN18</f>
        <v>NE</v>
      </c>
      <c r="BK18" s="179" t="str">
        <f t="shared" ref="BK18" si="126">AT18</f>
        <v>NE</v>
      </c>
      <c r="BL18" s="179" t="str">
        <f t="shared" ref="BL18" si="127">AZ18</f>
        <v>NE</v>
      </c>
      <c r="BM18" s="180" t="str">
        <f t="shared" ref="BM18" si="128">IF(BA18&lt;50, "NE",IF(BA18&lt;60,2,IF(BA18&lt;75,3,IF(BA18&lt;90,4,5))))</f>
        <v>NE</v>
      </c>
    </row>
    <row r="19" spans="1:65" ht="15.75" customHeight="1" thickBot="1" x14ac:dyDescent="0.3">
      <c r="A19" s="138"/>
      <c r="B19" s="140"/>
      <c r="C19" s="142"/>
      <c r="D19" s="28" t="s">
        <v>20</v>
      </c>
      <c r="E19" s="29">
        <f>IF($E$7=0,0,$E$7/$E$6*E18)</f>
        <v>0</v>
      </c>
      <c r="F19" s="29">
        <f>IF($F$7=0,0,$F$7/$F$6*F18)</f>
        <v>0</v>
      </c>
      <c r="G19" s="29">
        <f>IF($G$7=0,0,$G$7/$G$6*G18)</f>
        <v>0</v>
      </c>
      <c r="H19" s="29">
        <f>IF($H$7=0,0,$H$7/$H$6*H18)</f>
        <v>0</v>
      </c>
      <c r="I19" s="115"/>
      <c r="J19" s="117"/>
      <c r="K19" s="30">
        <f>IF($K$7=0,0,$K$7/$K$6*K18)</f>
        <v>0</v>
      </c>
      <c r="L19" s="29">
        <f>IF($L$7=0,0,$L$7/$L$6*L18)</f>
        <v>0</v>
      </c>
      <c r="M19" s="29">
        <f>IF($M$7=0,0,$M$7/$M$6*M18)</f>
        <v>0</v>
      </c>
      <c r="N19" s="29">
        <f>IF($N$7=0,0,$N$7/$N$6*N18)</f>
        <v>0</v>
      </c>
      <c r="O19" s="115"/>
      <c r="P19" s="117"/>
      <c r="Q19" s="30">
        <f>IF($Q$7=0,0,$Q$7/$Q$6*Q18)</f>
        <v>0</v>
      </c>
      <c r="R19" s="29">
        <f>IF($R$7=0,0,$R$7/$R$6*R18)</f>
        <v>0</v>
      </c>
      <c r="S19" s="29">
        <f>IF($S$7=0,0,$S$7/$S$6*S18)</f>
        <v>0</v>
      </c>
      <c r="T19" s="29">
        <f>IF($T$7=0,0,$T$7/$T$6*T18)</f>
        <v>0</v>
      </c>
      <c r="U19" s="115"/>
      <c r="V19" s="117"/>
      <c r="W19" s="30">
        <f>IF($W$7=0,0,$W$7/$W$6*W18)</f>
        <v>0</v>
      </c>
      <c r="X19" s="29">
        <f>IF($X$7=0,0,$X$7/$X$6*X18)</f>
        <v>0</v>
      </c>
      <c r="Y19" s="29">
        <f>IF($Y$7=0,0,$Y$7/$Y$6*Y18)</f>
        <v>0</v>
      </c>
      <c r="Z19" s="29">
        <f>IF($Z$7=0,0,$Z$7/$Z$6*Z18)</f>
        <v>0</v>
      </c>
      <c r="AA19" s="115"/>
      <c r="AB19" s="117"/>
      <c r="AC19" s="30">
        <f t="shared" ref="AC19" si="129">IF($AC$7=0,0,$AC$7/$AC$6*AC18)</f>
        <v>0</v>
      </c>
      <c r="AD19" s="29">
        <f t="shared" ref="AD19" si="130">IF($AD$7=0,0,$AD$7/$AD$6*AD18)</f>
        <v>0</v>
      </c>
      <c r="AE19" s="29">
        <f t="shared" ref="AE19" si="131">IF($AE$7=0,0,$AE$7/$AE$6*AE18)</f>
        <v>0</v>
      </c>
      <c r="AF19" s="29">
        <f t="shared" ref="AF19" si="132">IF($AF$7=0,0,$AF$7/$AF$6*AF18)</f>
        <v>0</v>
      </c>
      <c r="AG19" s="118"/>
      <c r="AH19" s="119"/>
      <c r="AI19" s="31">
        <f t="shared" ref="AI19" si="133">IF($AI$7=0,0,$AI$7/$AI$6*AI18)</f>
        <v>0</v>
      </c>
      <c r="AJ19" s="31">
        <f t="shared" ref="AJ19" si="134">IF($AJ$7=0,0,$AJ$7/$AJ$6*AJ18)</f>
        <v>0</v>
      </c>
      <c r="AK19" s="31">
        <f t="shared" ref="AK19" si="135">IF($AK$7=0,0,$AK$7/$AK$6*AK18)</f>
        <v>0</v>
      </c>
      <c r="AL19" s="31">
        <f t="shared" ref="AL19" si="136">IF($AL$7=0,0,$AL$7/$AL$6*AL18)</f>
        <v>0</v>
      </c>
      <c r="AM19" s="115"/>
      <c r="AN19" s="117"/>
      <c r="AO19" s="31">
        <f t="shared" ref="AO19" si="137">IF($AO$7=0,0,$AO$7/$AO$6*AO18)</f>
        <v>0</v>
      </c>
      <c r="AP19" s="31">
        <f t="shared" ref="AP19" si="138">IF($AP$7=0,0,$AP$7/$AP$6*AP18)</f>
        <v>0</v>
      </c>
      <c r="AQ19" s="31">
        <f t="shared" ref="AQ19" si="139">IF($AQ$7=0,0,$AQ$7/$AQ$6*AQ18)</f>
        <v>0</v>
      </c>
      <c r="AR19" s="112">
        <f>IF($AR$7=0,0,$AR$7/$AR$6*AR18)</f>
        <v>0</v>
      </c>
      <c r="AS19" s="115"/>
      <c r="AT19" s="117"/>
      <c r="AU19" s="30">
        <f>IF($AU$7=0,0,$AU$7/$AU$6*AU18)</f>
        <v>0</v>
      </c>
      <c r="AV19" s="29">
        <f>IF($AV$7=0,0,$AV$7/$AV$6*AV18)</f>
        <v>0</v>
      </c>
      <c r="AW19" s="29">
        <f>IF($AW$7=0,0,$AW$7/$AW$6*AW18)</f>
        <v>0</v>
      </c>
      <c r="AX19" s="29">
        <f>IF($AX$7=0,0,$AX$7/$AX$6*AX18)</f>
        <v>0</v>
      </c>
      <c r="AY19" s="118"/>
      <c r="AZ19" s="119"/>
      <c r="BA19" s="122"/>
      <c r="BB19" s="166"/>
      <c r="BC19" s="174"/>
      <c r="BD19" s="171"/>
      <c r="BE19" s="176"/>
      <c r="BF19" s="176"/>
      <c r="BG19" s="176"/>
      <c r="BH19" s="176"/>
      <c r="BI19" s="176"/>
      <c r="BJ19" s="176"/>
      <c r="BK19" s="176"/>
      <c r="BL19" s="176"/>
      <c r="BM19" s="181"/>
    </row>
    <row r="20" spans="1:65" ht="15" customHeight="1" x14ac:dyDescent="0.25">
      <c r="A20" s="137">
        <v>7</v>
      </c>
      <c r="B20" s="139" t="str">
        <f>'Popis studenata'!B8</f>
        <v xml:space="preserve"> </v>
      </c>
      <c r="C20" s="141">
        <f>'Popis studenata'!C8</f>
        <v>0</v>
      </c>
      <c r="D20" s="23" t="s">
        <v>19</v>
      </c>
      <c r="E20" s="24"/>
      <c r="F20" s="25"/>
      <c r="G20" s="25"/>
      <c r="H20" s="25"/>
      <c r="I20" s="114">
        <f>IF((E21+F21+G21+H21)&gt;$J$4,"GREŠKA",E21+F21+G21+H21)</f>
        <v>0</v>
      </c>
      <c r="J20" s="116" t="str">
        <f>IF(I20=0,"NE",(IF(I20&gt;=($J$4/2),"DA","NE")))</f>
        <v>NE</v>
      </c>
      <c r="K20" s="24"/>
      <c r="L20" s="25"/>
      <c r="M20" s="25"/>
      <c r="N20" s="25"/>
      <c r="O20" s="114">
        <f>IF((K21+L21+M21+N21)&gt;$P$4,"GREŠKA",K21+L21+M21+N21)</f>
        <v>0</v>
      </c>
      <c r="P20" s="116" t="str">
        <f>IF(O20=0,"NE",(IF(O20&gt;=($P$4/2),"DA","NE")))</f>
        <v>NE</v>
      </c>
      <c r="Q20" s="24"/>
      <c r="R20" s="25"/>
      <c r="S20" s="25"/>
      <c r="T20" s="25"/>
      <c r="U20" s="114">
        <f>IF((Q21+R21+S21+T21)&gt;$V$4,"GREŠKA",Q21+R21+S21+T21)</f>
        <v>0</v>
      </c>
      <c r="V20" s="116" t="str">
        <f>IF(U20=0,"NE",(IF(U20&gt;=($V$4/2),"DA","NE")))</f>
        <v>NE</v>
      </c>
      <c r="W20" s="24"/>
      <c r="X20" s="25"/>
      <c r="Y20" s="25"/>
      <c r="Z20" s="25"/>
      <c r="AA20" s="114">
        <f>IF((W21+X21+Y21+Z21)&gt;$AB$4,"GREŠKA",W21+X21+Y21+Z21)</f>
        <v>0</v>
      </c>
      <c r="AB20" s="116" t="str">
        <f>IF(AA20=0,"NE",(IF(AA20&gt;=($AB$4/2),"DA","NE")))</f>
        <v>NE</v>
      </c>
      <c r="AC20" s="24"/>
      <c r="AD20" s="25"/>
      <c r="AE20" s="25"/>
      <c r="AF20" s="25"/>
      <c r="AG20" s="114">
        <f t="shared" ref="AG20" si="140">IF((AC21+AD21+AE21+AF21)&gt;$AH$4,"GREŠKA",AC21+AD21+AE21+AF21)</f>
        <v>0</v>
      </c>
      <c r="AH20" s="116" t="str">
        <f t="shared" ref="AH20" si="141">IF(AG20=0,"NE",(IF(AG20&gt;=($AH$4/2),"DA","NE")))</f>
        <v>NE</v>
      </c>
      <c r="AI20" s="24"/>
      <c r="AJ20" s="25"/>
      <c r="AK20" s="25"/>
      <c r="AL20" s="25"/>
      <c r="AM20" s="120">
        <f t="shared" ref="AM20" si="142">IF((AI21+AJ21+AK21+AL21)&gt;$AN$4,"GREŠKA",AI21+AJ21+AK21+AL21)</f>
        <v>0</v>
      </c>
      <c r="AN20" s="116" t="str">
        <f t="shared" ref="AN20" si="143">IF(AM20=0,"NE",(IF(AM20&gt;=($AN$4/2),"DA","NE")))</f>
        <v>NE</v>
      </c>
      <c r="AO20" s="24"/>
      <c r="AP20" s="25"/>
      <c r="AQ20" s="25"/>
      <c r="AR20" s="25"/>
      <c r="AS20" s="120">
        <f t="shared" ref="AS20" si="144">IF((AO21+AP21+AQ21+AR21)&gt;$AT$4,"GREŠKA",AO21+AP21+AQ21+AR21)</f>
        <v>0</v>
      </c>
      <c r="AT20" s="116" t="str">
        <f t="shared" ref="AT20" si="145">IF(AS20=0,"NE",(IF(AS20&gt;=($AT$4/2),"DA","NE")))</f>
        <v>NE</v>
      </c>
      <c r="AU20" s="24"/>
      <c r="AV20" s="25"/>
      <c r="AW20" s="25"/>
      <c r="AX20" s="25"/>
      <c r="AY20" s="114">
        <f>IF((AU21+AV21+AW21+AX21)&gt;$AZ$4,"GREŠKA",AU21+AV21+AW21+AX21)</f>
        <v>0</v>
      </c>
      <c r="AZ20" s="116" t="str">
        <f>IF(AY20=0,"NE",(IF(AY20&gt;=($AZ$4/2),"DA","NE")))</f>
        <v>NE</v>
      </c>
      <c r="BA20" s="121">
        <f>IF(AND(J20="da",P20="da",V20="da",AB20="da",AZ20="da",AH20="da",AN20="da",AT20="da"),I20+O20+U20+AA20+AY20+AS20+AM20+AG20,0)</f>
        <v>0</v>
      </c>
      <c r="BB20" s="165" t="str">
        <f t="shared" ref="BB20" si="146">IF(OR(COUNTIF(J20:AZ21,"ne")&gt;4,COUNTIF(J20:AZ21,"ne")=0),"NE",COUNTIF(J20:AZ21,"ne"))</f>
        <v>NE</v>
      </c>
      <c r="BC20" s="172" t="str">
        <f t="shared" ref="BC20" si="147">IF(SUM(COUNTBLANK(E20:H20),COUNTBLANK(K20:N20),COUNTBLANK(Q20:T20),COUNTBLANK(W20:Z20),COUNTBLANK(AC20:AF20),COUNTBLANK(AI20:AL20),COUNTBLANK(AO20:AR20),COUNTBLANK(AU20:AX20))=32,"NE","DA")</f>
        <v>NE</v>
      </c>
      <c r="BD20" s="170"/>
      <c r="BE20" s="179" t="str">
        <f t="shared" ref="BE20" si="148">J20</f>
        <v>NE</v>
      </c>
      <c r="BF20" s="179" t="str">
        <f t="shared" ref="BF20" si="149">P20</f>
        <v>NE</v>
      </c>
      <c r="BG20" s="179" t="str">
        <f t="shared" ref="BG20" si="150">V20</f>
        <v>NE</v>
      </c>
      <c r="BH20" s="179" t="str">
        <f t="shared" ref="BH20" si="151">AB20</f>
        <v>NE</v>
      </c>
      <c r="BI20" s="179" t="str">
        <f t="shared" ref="BI20" si="152">AH20</f>
        <v>NE</v>
      </c>
      <c r="BJ20" s="179" t="str">
        <f t="shared" ref="BJ20" si="153">AN20</f>
        <v>NE</v>
      </c>
      <c r="BK20" s="179" t="str">
        <f t="shared" ref="BK20" si="154">AT20</f>
        <v>NE</v>
      </c>
      <c r="BL20" s="179" t="str">
        <f t="shared" ref="BL20" si="155">AZ20</f>
        <v>NE</v>
      </c>
      <c r="BM20" s="180" t="str">
        <f t="shared" ref="BM20" si="156">IF(BA20&lt;50, "NE",IF(BA20&lt;60,2,IF(BA20&lt;75,3,IF(BA20&lt;90,4,5))))</f>
        <v>NE</v>
      </c>
    </row>
    <row r="21" spans="1:65" ht="15.75" customHeight="1" thickBot="1" x14ac:dyDescent="0.3">
      <c r="A21" s="138"/>
      <c r="B21" s="140"/>
      <c r="C21" s="142"/>
      <c r="D21" s="28" t="s">
        <v>20</v>
      </c>
      <c r="E21" s="29">
        <f>IF($E$7=0,0,$E$7/$E$6*E20)</f>
        <v>0</v>
      </c>
      <c r="F21" s="29">
        <f>IF($F$7=0,0,$F$7/$F$6*F20)</f>
        <v>0</v>
      </c>
      <c r="G21" s="29">
        <f>IF($G$7=0,0,$G$7/$G$6*G20)</f>
        <v>0</v>
      </c>
      <c r="H21" s="29">
        <f>IF($H$7=0,0,$H$7/$H$6*H20)</f>
        <v>0</v>
      </c>
      <c r="I21" s="115"/>
      <c r="J21" s="117"/>
      <c r="K21" s="30">
        <f>IF($K$7=0,0,$K$7/$K$6*K20)</f>
        <v>0</v>
      </c>
      <c r="L21" s="29">
        <f>IF($L$7=0,0,$L$7/$L$6*L20)</f>
        <v>0</v>
      </c>
      <c r="M21" s="29">
        <f>IF($M$7=0,0,$M$7/$M$6*M20)</f>
        <v>0</v>
      </c>
      <c r="N21" s="29">
        <f>IF($N$7=0,0,$N$7/$N$6*N20)</f>
        <v>0</v>
      </c>
      <c r="O21" s="115"/>
      <c r="P21" s="117"/>
      <c r="Q21" s="30">
        <f>IF($Q$7=0,0,$Q$7/$Q$6*Q20)</f>
        <v>0</v>
      </c>
      <c r="R21" s="29">
        <f>IF($R$7=0,0,$R$7/$R$6*R20)</f>
        <v>0</v>
      </c>
      <c r="S21" s="29">
        <f>IF($S$7=0,0,$S$7/$S$6*S20)</f>
        <v>0</v>
      </c>
      <c r="T21" s="29">
        <f>IF($T$7=0,0,$T$7/$T$6*T20)</f>
        <v>0</v>
      </c>
      <c r="U21" s="115"/>
      <c r="V21" s="117"/>
      <c r="W21" s="30">
        <f>IF($W$7=0,0,$W$7/$W$6*W20)</f>
        <v>0</v>
      </c>
      <c r="X21" s="29">
        <f>IF($X$7=0,0,$X$7/$X$6*X20)</f>
        <v>0</v>
      </c>
      <c r="Y21" s="29">
        <f>IF($Y$7=0,0,$Y$7/$Y$6*Y20)</f>
        <v>0</v>
      </c>
      <c r="Z21" s="29">
        <f>IF($Z$7=0,0,$Z$7/$Z$6*Z20)</f>
        <v>0</v>
      </c>
      <c r="AA21" s="115"/>
      <c r="AB21" s="117"/>
      <c r="AC21" s="30">
        <f t="shared" ref="AC21" si="157">IF($AC$7=0,0,$AC$7/$AC$6*AC20)</f>
        <v>0</v>
      </c>
      <c r="AD21" s="29">
        <f t="shared" ref="AD21" si="158">IF($AD$7=0,0,$AD$7/$AD$6*AD20)</f>
        <v>0</v>
      </c>
      <c r="AE21" s="29">
        <f t="shared" ref="AE21" si="159">IF($AE$7=0,0,$AE$7/$AE$6*AE20)</f>
        <v>0</v>
      </c>
      <c r="AF21" s="29">
        <f t="shared" ref="AF21" si="160">IF($AF$7=0,0,$AF$7/$AF$6*AF20)</f>
        <v>0</v>
      </c>
      <c r="AG21" s="118"/>
      <c r="AH21" s="119"/>
      <c r="AI21" s="31">
        <f t="shared" ref="AI21" si="161">IF($AI$7=0,0,$AI$7/$AI$6*AI20)</f>
        <v>0</v>
      </c>
      <c r="AJ21" s="31">
        <f t="shared" ref="AJ21" si="162">IF($AJ$7=0,0,$AJ$7/$AJ$6*AJ20)</f>
        <v>0</v>
      </c>
      <c r="AK21" s="31">
        <f t="shared" ref="AK21" si="163">IF($AK$7=0,0,$AK$7/$AK$6*AK20)</f>
        <v>0</v>
      </c>
      <c r="AL21" s="31">
        <f t="shared" ref="AL21" si="164">IF($AL$7=0,0,$AL$7/$AL$6*AL20)</f>
        <v>0</v>
      </c>
      <c r="AM21" s="115"/>
      <c r="AN21" s="117"/>
      <c r="AO21" s="31">
        <f t="shared" ref="AO21" si="165">IF($AO$7=0,0,$AO$7/$AO$6*AO20)</f>
        <v>0</v>
      </c>
      <c r="AP21" s="31">
        <f t="shared" ref="AP21" si="166">IF($AP$7=0,0,$AP$7/$AP$6*AP20)</f>
        <v>0</v>
      </c>
      <c r="AQ21" s="31">
        <f t="shared" ref="AQ21" si="167">IF($AQ$7=0,0,$AQ$7/$AQ$6*AQ20)</f>
        <v>0</v>
      </c>
      <c r="AR21" s="112">
        <f>IF($AR$7=0,0,$AR$7/$AR$6*AR20)</f>
        <v>0</v>
      </c>
      <c r="AS21" s="115"/>
      <c r="AT21" s="117"/>
      <c r="AU21" s="30">
        <f>IF($AU$7=0,0,$AU$7/$AU$6*AU20)</f>
        <v>0</v>
      </c>
      <c r="AV21" s="29">
        <f>IF($AV$7=0,0,$AV$7/$AV$6*AV20)</f>
        <v>0</v>
      </c>
      <c r="AW21" s="29">
        <f>IF($AW$7=0,0,$AW$7/$AW$6*AW20)</f>
        <v>0</v>
      </c>
      <c r="AX21" s="29">
        <f>IF($AX$7=0,0,$AX$7/$AX$6*AX20)</f>
        <v>0</v>
      </c>
      <c r="AY21" s="118"/>
      <c r="AZ21" s="119"/>
      <c r="BA21" s="122"/>
      <c r="BB21" s="166"/>
      <c r="BC21" s="174"/>
      <c r="BD21" s="171"/>
      <c r="BE21" s="176"/>
      <c r="BF21" s="176"/>
      <c r="BG21" s="176"/>
      <c r="BH21" s="176"/>
      <c r="BI21" s="176"/>
      <c r="BJ21" s="176"/>
      <c r="BK21" s="176"/>
      <c r="BL21" s="176"/>
      <c r="BM21" s="181"/>
    </row>
    <row r="22" spans="1:65" ht="15" customHeight="1" x14ac:dyDescent="0.25">
      <c r="A22" s="137">
        <v>8</v>
      </c>
      <c r="B22" s="139" t="str">
        <f>'Popis studenata'!B9</f>
        <v xml:space="preserve"> </v>
      </c>
      <c r="C22" s="141">
        <f>'Popis studenata'!C9</f>
        <v>0</v>
      </c>
      <c r="D22" s="23" t="s">
        <v>19</v>
      </c>
      <c r="E22" s="24"/>
      <c r="F22" s="25"/>
      <c r="G22" s="25"/>
      <c r="H22" s="25"/>
      <c r="I22" s="114">
        <f>IF((E23+F23+G23+H23)&gt;$J$4,"GREŠKA",E23+F23+G23+H23)</f>
        <v>0</v>
      </c>
      <c r="J22" s="116" t="str">
        <f>IF(I22=0,"NE",(IF(I22&gt;=($J$4/2),"DA","NE")))</f>
        <v>NE</v>
      </c>
      <c r="K22" s="24"/>
      <c r="L22" s="25"/>
      <c r="M22" s="25"/>
      <c r="N22" s="25"/>
      <c r="O22" s="114">
        <f>IF((K23+L23+M23+N23)&gt;$P$4,"GREŠKA",K23+L23+M23+N23)</f>
        <v>0</v>
      </c>
      <c r="P22" s="116" t="str">
        <f>IF(O22=0,"NE",(IF(O22&gt;=($P$4/2),"DA","NE")))</f>
        <v>NE</v>
      </c>
      <c r="Q22" s="24"/>
      <c r="R22" s="25"/>
      <c r="S22" s="25"/>
      <c r="T22" s="25"/>
      <c r="U22" s="114">
        <f>IF((Q23+R23+S23+T23)&gt;$V$4,"GREŠKA",Q23+R23+S23+T23)</f>
        <v>0</v>
      </c>
      <c r="V22" s="116" t="str">
        <f>IF(U22=0,"NE",(IF(U22&gt;=($V$4/2),"DA","NE")))</f>
        <v>NE</v>
      </c>
      <c r="W22" s="24"/>
      <c r="X22" s="25"/>
      <c r="Y22" s="25"/>
      <c r="Z22" s="25"/>
      <c r="AA22" s="114">
        <f>IF((W23+X23+Y23+Z23)&gt;$AB$4,"GREŠKA",W23+X23+Y23+Z23)</f>
        <v>0</v>
      </c>
      <c r="AB22" s="116" t="str">
        <f>IF(AA22=0,"NE",(IF(AA22&gt;=($AB$4/2),"DA","NE")))</f>
        <v>NE</v>
      </c>
      <c r="AC22" s="24"/>
      <c r="AD22" s="25"/>
      <c r="AE22" s="25"/>
      <c r="AF22" s="25"/>
      <c r="AG22" s="114">
        <f t="shared" ref="AG22" si="168">IF((AC23+AD23+AE23+AF23)&gt;$AH$4,"GREŠKA",AC23+AD23+AE23+AF23)</f>
        <v>0</v>
      </c>
      <c r="AH22" s="116" t="str">
        <f t="shared" ref="AH22" si="169">IF(AG22=0,"NE",(IF(AG22&gt;=($AH$4/2),"DA","NE")))</f>
        <v>NE</v>
      </c>
      <c r="AI22" s="24"/>
      <c r="AJ22" s="25"/>
      <c r="AK22" s="25"/>
      <c r="AL22" s="25"/>
      <c r="AM22" s="120">
        <f t="shared" ref="AM22" si="170">IF((AI23+AJ23+AK23+AL23)&gt;$AN$4,"GREŠKA",AI23+AJ23+AK23+AL23)</f>
        <v>0</v>
      </c>
      <c r="AN22" s="116" t="str">
        <f t="shared" ref="AN22" si="171">IF(AM22=0,"NE",(IF(AM22&gt;=($AN$4/2),"DA","NE")))</f>
        <v>NE</v>
      </c>
      <c r="AO22" s="24"/>
      <c r="AP22" s="25"/>
      <c r="AQ22" s="25"/>
      <c r="AR22" s="25"/>
      <c r="AS22" s="120">
        <f t="shared" ref="AS22" si="172">IF((AO23+AP23+AQ23+AR23)&gt;$AT$4,"GREŠKA",AO23+AP23+AQ23+AR23)</f>
        <v>0</v>
      </c>
      <c r="AT22" s="116" t="str">
        <f t="shared" ref="AT22" si="173">IF(AS22=0,"NE",(IF(AS22&gt;=($AT$4/2),"DA","NE")))</f>
        <v>NE</v>
      </c>
      <c r="AU22" s="24"/>
      <c r="AV22" s="25"/>
      <c r="AW22" s="25"/>
      <c r="AX22" s="25"/>
      <c r="AY22" s="114">
        <f>IF((AU23+AV23+AW23+AX23)&gt;$AZ$4,"GREŠKA",AU23+AV23+AW23+AX23)</f>
        <v>0</v>
      </c>
      <c r="AZ22" s="116" t="str">
        <f>IF(AY22=0,"NE",(IF(AY22&gt;=($AZ$4/2),"DA","NE")))</f>
        <v>NE</v>
      </c>
      <c r="BA22" s="121">
        <f>IF(AND(J22="da",P22="da",V22="da",AB22="da",AZ22="da",AH22="da",AN22="da",AT22="da"),I22+O22+U22+AA22+AY22+AS22+AM22+AG22,0)</f>
        <v>0</v>
      </c>
      <c r="BB22" s="165" t="str">
        <f t="shared" ref="BB22" si="174">IF(OR(COUNTIF(J22:AZ23,"ne")&gt;4,COUNTIF(J22:AZ23,"ne")=0),"NE",COUNTIF(J22:AZ23,"ne"))</f>
        <v>NE</v>
      </c>
      <c r="BC22" s="172" t="str">
        <f t="shared" ref="BC22" si="175">IF(SUM(COUNTBLANK(E22:H22),COUNTBLANK(K22:N22),COUNTBLANK(Q22:T22),COUNTBLANK(W22:Z22),COUNTBLANK(AC22:AF22),COUNTBLANK(AI22:AL22),COUNTBLANK(AO22:AR22),COUNTBLANK(AU22:AX22))=32,"NE","DA")</f>
        <v>NE</v>
      </c>
      <c r="BD22" s="170"/>
      <c r="BE22" s="179" t="str">
        <f t="shared" ref="BE22" si="176">J22</f>
        <v>NE</v>
      </c>
      <c r="BF22" s="179" t="str">
        <f t="shared" ref="BF22" si="177">P22</f>
        <v>NE</v>
      </c>
      <c r="BG22" s="179" t="str">
        <f t="shared" ref="BG22" si="178">V22</f>
        <v>NE</v>
      </c>
      <c r="BH22" s="179" t="str">
        <f t="shared" ref="BH22" si="179">AB22</f>
        <v>NE</v>
      </c>
      <c r="BI22" s="179" t="str">
        <f t="shared" ref="BI22" si="180">AH22</f>
        <v>NE</v>
      </c>
      <c r="BJ22" s="179" t="str">
        <f t="shared" ref="BJ22" si="181">AN22</f>
        <v>NE</v>
      </c>
      <c r="BK22" s="179" t="str">
        <f t="shared" ref="BK22" si="182">AT22</f>
        <v>NE</v>
      </c>
      <c r="BL22" s="179" t="str">
        <f t="shared" ref="BL22" si="183">AZ22</f>
        <v>NE</v>
      </c>
      <c r="BM22" s="180" t="str">
        <f t="shared" ref="BM22" si="184">IF(BA22&lt;50, "NE",IF(BA22&lt;60,2,IF(BA22&lt;75,3,IF(BA22&lt;90,4,5))))</f>
        <v>NE</v>
      </c>
    </row>
    <row r="23" spans="1:65" ht="15.75" customHeight="1" thickBot="1" x14ac:dyDescent="0.3">
      <c r="A23" s="138"/>
      <c r="B23" s="140"/>
      <c r="C23" s="142"/>
      <c r="D23" s="28" t="s">
        <v>20</v>
      </c>
      <c r="E23" s="29">
        <f>IF($E$7=0,0,$E$7/$E$6*E22)</f>
        <v>0</v>
      </c>
      <c r="F23" s="29">
        <f>IF($F$7=0,0,$F$7/$F$6*F22)</f>
        <v>0</v>
      </c>
      <c r="G23" s="29">
        <f>IF($G$7=0,0,$G$7/$G$6*G22)</f>
        <v>0</v>
      </c>
      <c r="H23" s="29">
        <f>IF($H$7=0,0,$H$7/$H$6*H22)</f>
        <v>0</v>
      </c>
      <c r="I23" s="115"/>
      <c r="J23" s="117"/>
      <c r="K23" s="30">
        <f>IF($K$7=0,0,$K$7/$K$6*K22)</f>
        <v>0</v>
      </c>
      <c r="L23" s="29">
        <f>IF($L$7=0,0,$L$7/$L$6*L22)</f>
        <v>0</v>
      </c>
      <c r="M23" s="29">
        <f>IF($M$7=0,0,$M$7/$M$6*M22)</f>
        <v>0</v>
      </c>
      <c r="N23" s="29">
        <f>IF($N$7=0,0,$N$7/$N$6*N22)</f>
        <v>0</v>
      </c>
      <c r="O23" s="115"/>
      <c r="P23" s="117"/>
      <c r="Q23" s="30">
        <f>IF($Q$7=0,0,$Q$7/$Q$6*Q22)</f>
        <v>0</v>
      </c>
      <c r="R23" s="29">
        <f>IF($R$7=0,0,$R$7/$R$6*R22)</f>
        <v>0</v>
      </c>
      <c r="S23" s="29">
        <f>IF($S$7=0,0,$S$7/$S$6*S22)</f>
        <v>0</v>
      </c>
      <c r="T23" s="29">
        <f>IF($T$7=0,0,$T$7/$T$6*T22)</f>
        <v>0</v>
      </c>
      <c r="U23" s="115"/>
      <c r="V23" s="117"/>
      <c r="W23" s="30">
        <f>IF($W$7=0,0,$W$7/$W$6*W22)</f>
        <v>0</v>
      </c>
      <c r="X23" s="29">
        <f>IF($X$7=0,0,$X$7/$X$6*X22)</f>
        <v>0</v>
      </c>
      <c r="Y23" s="29">
        <f>IF($Y$7=0,0,$Y$7/$Y$6*Y22)</f>
        <v>0</v>
      </c>
      <c r="Z23" s="29">
        <f>IF($Z$7=0,0,$Z$7/$Z$6*Z22)</f>
        <v>0</v>
      </c>
      <c r="AA23" s="115"/>
      <c r="AB23" s="117"/>
      <c r="AC23" s="30">
        <f t="shared" ref="AC23" si="185">IF($AC$7=0,0,$AC$7/$AC$6*AC22)</f>
        <v>0</v>
      </c>
      <c r="AD23" s="29">
        <f t="shared" ref="AD23" si="186">IF($AD$7=0,0,$AD$7/$AD$6*AD22)</f>
        <v>0</v>
      </c>
      <c r="AE23" s="29">
        <f t="shared" ref="AE23" si="187">IF($AE$7=0,0,$AE$7/$AE$6*AE22)</f>
        <v>0</v>
      </c>
      <c r="AF23" s="29">
        <f t="shared" ref="AF23" si="188">IF($AF$7=0,0,$AF$7/$AF$6*AF22)</f>
        <v>0</v>
      </c>
      <c r="AG23" s="118"/>
      <c r="AH23" s="119"/>
      <c r="AI23" s="31">
        <f t="shared" ref="AI23" si="189">IF($AI$7=0,0,$AI$7/$AI$6*AI22)</f>
        <v>0</v>
      </c>
      <c r="AJ23" s="31">
        <f t="shared" ref="AJ23" si="190">IF($AJ$7=0,0,$AJ$7/$AJ$6*AJ22)</f>
        <v>0</v>
      </c>
      <c r="AK23" s="31">
        <f t="shared" ref="AK23" si="191">IF($AK$7=0,0,$AK$7/$AK$6*AK22)</f>
        <v>0</v>
      </c>
      <c r="AL23" s="31">
        <f t="shared" ref="AL23" si="192">IF($AL$7=0,0,$AL$7/$AL$6*AL22)</f>
        <v>0</v>
      </c>
      <c r="AM23" s="115"/>
      <c r="AN23" s="117"/>
      <c r="AO23" s="31">
        <f t="shared" ref="AO23" si="193">IF($AO$7=0,0,$AO$7/$AO$6*AO22)</f>
        <v>0</v>
      </c>
      <c r="AP23" s="31">
        <f t="shared" ref="AP23" si="194">IF($AP$7=0,0,$AP$7/$AP$6*AP22)</f>
        <v>0</v>
      </c>
      <c r="AQ23" s="31">
        <f t="shared" ref="AQ23" si="195">IF($AQ$7=0,0,$AQ$7/$AQ$6*AQ22)</f>
        <v>0</v>
      </c>
      <c r="AR23" s="112">
        <f>IF($AR$7=0,0,$AR$7/$AR$6*AR22)</f>
        <v>0</v>
      </c>
      <c r="AS23" s="115"/>
      <c r="AT23" s="117"/>
      <c r="AU23" s="30">
        <f>IF($AU$7=0,0,$AU$7/$AU$6*AU22)</f>
        <v>0</v>
      </c>
      <c r="AV23" s="29">
        <f>IF($AV$7=0,0,$AV$7/$AV$6*AV22)</f>
        <v>0</v>
      </c>
      <c r="AW23" s="29">
        <f>IF($AW$7=0,0,$AW$7/$AW$6*AW22)</f>
        <v>0</v>
      </c>
      <c r="AX23" s="29">
        <f>IF($AX$7=0,0,$AX$7/$AX$6*AX22)</f>
        <v>0</v>
      </c>
      <c r="AY23" s="118"/>
      <c r="AZ23" s="119"/>
      <c r="BA23" s="122"/>
      <c r="BB23" s="166"/>
      <c r="BC23" s="174"/>
      <c r="BD23" s="171"/>
      <c r="BE23" s="176"/>
      <c r="BF23" s="176"/>
      <c r="BG23" s="176"/>
      <c r="BH23" s="176"/>
      <c r="BI23" s="176"/>
      <c r="BJ23" s="176"/>
      <c r="BK23" s="176"/>
      <c r="BL23" s="176"/>
      <c r="BM23" s="181"/>
    </row>
    <row r="24" spans="1:65" ht="15" customHeight="1" x14ac:dyDescent="0.25">
      <c r="A24" s="137">
        <v>9</v>
      </c>
      <c r="B24" s="139" t="str">
        <f>'Popis studenata'!B10</f>
        <v xml:space="preserve"> </v>
      </c>
      <c r="C24" s="141">
        <f>'Popis studenata'!C10</f>
        <v>0</v>
      </c>
      <c r="D24" s="23" t="s">
        <v>19</v>
      </c>
      <c r="E24" s="24"/>
      <c r="F24" s="25"/>
      <c r="G24" s="25"/>
      <c r="H24" s="25"/>
      <c r="I24" s="114">
        <f>IF((E25+F25+G25+H25)&gt;$J$4,"GREŠKA",E25+F25+G25+H25)</f>
        <v>0</v>
      </c>
      <c r="J24" s="116" t="str">
        <f>IF(I24=0,"NE",(IF(I24&gt;=($J$4/2),"DA","NE")))</f>
        <v>NE</v>
      </c>
      <c r="K24" s="24"/>
      <c r="L24" s="25"/>
      <c r="M24" s="25"/>
      <c r="N24" s="25"/>
      <c r="O24" s="114">
        <f>IF((K25+L25+M25+N25)&gt;$P$4,"GREŠKA",K25+L25+M25+N25)</f>
        <v>0</v>
      </c>
      <c r="P24" s="116" t="str">
        <f>IF(O24=0,"NE",(IF(O24&gt;=($P$4/2),"DA","NE")))</f>
        <v>NE</v>
      </c>
      <c r="Q24" s="24"/>
      <c r="R24" s="25"/>
      <c r="S24" s="25"/>
      <c r="T24" s="25"/>
      <c r="U24" s="114">
        <f>IF((Q25+R25+S25+T25)&gt;$V$4,"GREŠKA",Q25+R25+S25+T25)</f>
        <v>0</v>
      </c>
      <c r="V24" s="116" t="str">
        <f>IF(U24=0,"NE",(IF(U24&gt;=($V$4/2),"DA","NE")))</f>
        <v>NE</v>
      </c>
      <c r="W24" s="24"/>
      <c r="X24" s="25"/>
      <c r="Y24" s="25"/>
      <c r="Z24" s="25"/>
      <c r="AA24" s="114">
        <f>IF((W25+X25+Y25+Z25)&gt;$AB$4,"GREŠKA",W25+X25+Y25+Z25)</f>
        <v>0</v>
      </c>
      <c r="AB24" s="116" t="str">
        <f>IF(AA24=0,"NE",(IF(AA24&gt;=($AB$4/2),"DA","NE")))</f>
        <v>NE</v>
      </c>
      <c r="AC24" s="24"/>
      <c r="AD24" s="25"/>
      <c r="AE24" s="25"/>
      <c r="AF24" s="25"/>
      <c r="AG24" s="114">
        <f t="shared" ref="AG24" si="196">IF((AC25+AD25+AE25+AF25)&gt;$AH$4,"GREŠKA",AC25+AD25+AE25+AF25)</f>
        <v>0</v>
      </c>
      <c r="AH24" s="116" t="str">
        <f t="shared" ref="AH24" si="197">IF(AG24=0,"NE",(IF(AG24&gt;=($AH$4/2),"DA","NE")))</f>
        <v>NE</v>
      </c>
      <c r="AI24" s="24"/>
      <c r="AJ24" s="25"/>
      <c r="AK24" s="25"/>
      <c r="AL24" s="25"/>
      <c r="AM24" s="120">
        <f t="shared" ref="AM24" si="198">IF((AI25+AJ25+AK25+AL25)&gt;$AN$4,"GREŠKA",AI25+AJ25+AK25+AL25)</f>
        <v>0</v>
      </c>
      <c r="AN24" s="116" t="str">
        <f t="shared" ref="AN24" si="199">IF(AM24=0,"NE",(IF(AM24&gt;=($AN$4/2),"DA","NE")))</f>
        <v>NE</v>
      </c>
      <c r="AO24" s="24"/>
      <c r="AP24" s="25"/>
      <c r="AQ24" s="25"/>
      <c r="AR24" s="25"/>
      <c r="AS24" s="120">
        <f t="shared" ref="AS24" si="200">IF((AO25+AP25+AQ25+AR25)&gt;$AT$4,"GREŠKA",AO25+AP25+AQ25+AR25)</f>
        <v>0</v>
      </c>
      <c r="AT24" s="116" t="str">
        <f t="shared" ref="AT24" si="201">IF(AS24=0,"NE",(IF(AS24&gt;=($AT$4/2),"DA","NE")))</f>
        <v>NE</v>
      </c>
      <c r="AU24" s="24"/>
      <c r="AV24" s="25"/>
      <c r="AW24" s="25"/>
      <c r="AX24" s="25"/>
      <c r="AY24" s="114">
        <f>IF((AU25+AV25+AW25+AX25)&gt;$AZ$4,"GREŠKA",AU25+AV25+AW25+AX25)</f>
        <v>0</v>
      </c>
      <c r="AZ24" s="116" t="str">
        <f>IF(AY24=0,"NE",(IF(AY24&gt;=($AZ$4/2),"DA","NE")))</f>
        <v>NE</v>
      </c>
      <c r="BA24" s="121">
        <f>IF(AND(J24="da",P24="da",V24="da",AB24="da",AZ24="da",AH24="da",AN24="da",AT24="da"),I24+O24+U24+AA24+AY24+AS24+AM24+AG24,0)</f>
        <v>0</v>
      </c>
      <c r="BB24" s="165" t="str">
        <f t="shared" ref="BB24" si="202">IF(OR(COUNTIF(J24:AZ25,"ne")&gt;4,COUNTIF(J24:AZ25,"ne")=0),"NE",COUNTIF(J24:AZ25,"ne"))</f>
        <v>NE</v>
      </c>
      <c r="BC24" s="172" t="str">
        <f t="shared" ref="BC24" si="203">IF(SUM(COUNTBLANK(E24:H24),COUNTBLANK(K24:N24),COUNTBLANK(Q24:T24),COUNTBLANK(W24:Z24),COUNTBLANK(AC24:AF24),COUNTBLANK(AI24:AL24),COUNTBLANK(AO24:AR24),COUNTBLANK(AU24:AX24))=32,"NE","DA")</f>
        <v>NE</v>
      </c>
      <c r="BD24" s="170"/>
      <c r="BE24" s="179" t="str">
        <f t="shared" ref="BE24" si="204">J24</f>
        <v>NE</v>
      </c>
      <c r="BF24" s="179" t="str">
        <f t="shared" ref="BF24" si="205">P24</f>
        <v>NE</v>
      </c>
      <c r="BG24" s="179" t="str">
        <f t="shared" ref="BG24" si="206">V24</f>
        <v>NE</v>
      </c>
      <c r="BH24" s="179" t="str">
        <f t="shared" ref="BH24" si="207">AB24</f>
        <v>NE</v>
      </c>
      <c r="BI24" s="179" t="str">
        <f t="shared" ref="BI24" si="208">AH24</f>
        <v>NE</v>
      </c>
      <c r="BJ24" s="179" t="str">
        <f t="shared" ref="BJ24" si="209">AN24</f>
        <v>NE</v>
      </c>
      <c r="BK24" s="179" t="str">
        <f t="shared" ref="BK24" si="210">AT24</f>
        <v>NE</v>
      </c>
      <c r="BL24" s="179" t="str">
        <f t="shared" ref="BL24" si="211">AZ24</f>
        <v>NE</v>
      </c>
      <c r="BM24" s="180" t="str">
        <f t="shared" ref="BM24" si="212">IF(BA24&lt;50, "NE",IF(BA24&lt;60,2,IF(BA24&lt;75,3,IF(BA24&lt;90,4,5))))</f>
        <v>NE</v>
      </c>
    </row>
    <row r="25" spans="1:65" ht="15.75" customHeight="1" thickBot="1" x14ac:dyDescent="0.3">
      <c r="A25" s="138"/>
      <c r="B25" s="140"/>
      <c r="C25" s="142"/>
      <c r="D25" s="28" t="s">
        <v>20</v>
      </c>
      <c r="E25" s="29">
        <f>IF($E$7=0,0,$E$7/$E$6*E24)</f>
        <v>0</v>
      </c>
      <c r="F25" s="29">
        <f>IF($F$7=0,0,$F$7/$F$6*F24)</f>
        <v>0</v>
      </c>
      <c r="G25" s="29">
        <f>IF($G$7=0,0,$G$7/$G$6*G24)</f>
        <v>0</v>
      </c>
      <c r="H25" s="29">
        <f>IF($H$7=0,0,$H$7/$H$6*H24)</f>
        <v>0</v>
      </c>
      <c r="I25" s="115"/>
      <c r="J25" s="117"/>
      <c r="K25" s="30">
        <f>IF($K$7=0,0,$K$7/$K$6*K24)</f>
        <v>0</v>
      </c>
      <c r="L25" s="29">
        <f>IF($L$7=0,0,$L$7/$L$6*L24)</f>
        <v>0</v>
      </c>
      <c r="M25" s="29">
        <f>IF($M$7=0,0,$M$7/$M$6*M24)</f>
        <v>0</v>
      </c>
      <c r="N25" s="29">
        <f>IF($N$7=0,0,$N$7/$N$6*N24)</f>
        <v>0</v>
      </c>
      <c r="O25" s="115"/>
      <c r="P25" s="117"/>
      <c r="Q25" s="30">
        <f>IF($Q$7=0,0,$Q$7/$Q$6*Q24)</f>
        <v>0</v>
      </c>
      <c r="R25" s="29">
        <f>IF($R$7=0,0,$R$7/$R$6*R24)</f>
        <v>0</v>
      </c>
      <c r="S25" s="29">
        <f>IF($S$7=0,0,$S$7/$S$6*S24)</f>
        <v>0</v>
      </c>
      <c r="T25" s="29">
        <f>IF($T$7=0,0,$T$7/$T$6*T24)</f>
        <v>0</v>
      </c>
      <c r="U25" s="115"/>
      <c r="V25" s="117"/>
      <c r="W25" s="30">
        <f>IF($W$7=0,0,$W$7/$W$6*W24)</f>
        <v>0</v>
      </c>
      <c r="X25" s="29">
        <f>IF($X$7=0,0,$X$7/$X$6*X24)</f>
        <v>0</v>
      </c>
      <c r="Y25" s="29">
        <f>IF($Y$7=0,0,$Y$7/$Y$6*Y24)</f>
        <v>0</v>
      </c>
      <c r="Z25" s="29">
        <f>IF($Z$7=0,0,$Z$7/$Z$6*Z24)</f>
        <v>0</v>
      </c>
      <c r="AA25" s="115"/>
      <c r="AB25" s="117"/>
      <c r="AC25" s="30">
        <f t="shared" ref="AC25" si="213">IF($AC$7=0,0,$AC$7/$AC$6*AC24)</f>
        <v>0</v>
      </c>
      <c r="AD25" s="29">
        <f t="shared" ref="AD25" si="214">IF($AD$7=0,0,$AD$7/$AD$6*AD24)</f>
        <v>0</v>
      </c>
      <c r="AE25" s="29">
        <f t="shared" ref="AE25" si="215">IF($AE$7=0,0,$AE$7/$AE$6*AE24)</f>
        <v>0</v>
      </c>
      <c r="AF25" s="29">
        <f t="shared" ref="AF25" si="216">IF($AF$7=0,0,$AF$7/$AF$6*AF24)</f>
        <v>0</v>
      </c>
      <c r="AG25" s="118"/>
      <c r="AH25" s="119"/>
      <c r="AI25" s="31">
        <f t="shared" ref="AI25" si="217">IF($AI$7=0,0,$AI$7/$AI$6*AI24)</f>
        <v>0</v>
      </c>
      <c r="AJ25" s="31">
        <f t="shared" ref="AJ25" si="218">IF($AJ$7=0,0,$AJ$7/$AJ$6*AJ24)</f>
        <v>0</v>
      </c>
      <c r="AK25" s="31">
        <f t="shared" ref="AK25" si="219">IF($AK$7=0,0,$AK$7/$AK$6*AK24)</f>
        <v>0</v>
      </c>
      <c r="AL25" s="31">
        <f t="shared" ref="AL25" si="220">IF($AL$7=0,0,$AL$7/$AL$6*AL24)</f>
        <v>0</v>
      </c>
      <c r="AM25" s="115"/>
      <c r="AN25" s="117"/>
      <c r="AO25" s="31">
        <f t="shared" ref="AO25" si="221">IF($AO$7=0,0,$AO$7/$AO$6*AO24)</f>
        <v>0</v>
      </c>
      <c r="AP25" s="31">
        <f t="shared" ref="AP25" si="222">IF($AP$7=0,0,$AP$7/$AP$6*AP24)</f>
        <v>0</v>
      </c>
      <c r="AQ25" s="31">
        <f t="shared" ref="AQ25" si="223">IF($AQ$7=0,0,$AQ$7/$AQ$6*AQ24)</f>
        <v>0</v>
      </c>
      <c r="AR25" s="112">
        <f>IF($AR$7=0,0,$AR$7/$AR$6*AR24)</f>
        <v>0</v>
      </c>
      <c r="AS25" s="115"/>
      <c r="AT25" s="117"/>
      <c r="AU25" s="30">
        <f>IF($AU$7=0,0,$AU$7/$AU$6*AU24)</f>
        <v>0</v>
      </c>
      <c r="AV25" s="29">
        <f>IF($AV$7=0,0,$AV$7/$AV$6*AV24)</f>
        <v>0</v>
      </c>
      <c r="AW25" s="29">
        <f>IF($AW$7=0,0,$AW$7/$AW$6*AW24)</f>
        <v>0</v>
      </c>
      <c r="AX25" s="29">
        <f>IF($AX$7=0,0,$AX$7/$AX$6*AX24)</f>
        <v>0</v>
      </c>
      <c r="AY25" s="118"/>
      <c r="AZ25" s="119"/>
      <c r="BA25" s="122"/>
      <c r="BB25" s="166"/>
      <c r="BC25" s="174"/>
      <c r="BD25" s="171"/>
      <c r="BE25" s="176"/>
      <c r="BF25" s="176"/>
      <c r="BG25" s="176"/>
      <c r="BH25" s="176"/>
      <c r="BI25" s="176"/>
      <c r="BJ25" s="176"/>
      <c r="BK25" s="176"/>
      <c r="BL25" s="176"/>
      <c r="BM25" s="181"/>
    </row>
    <row r="26" spans="1:65" ht="15" customHeight="1" x14ac:dyDescent="0.25">
      <c r="A26" s="137">
        <v>10</v>
      </c>
      <c r="B26" s="139" t="str">
        <f>'Popis studenata'!B11</f>
        <v xml:space="preserve"> </v>
      </c>
      <c r="C26" s="141">
        <f>'Popis studenata'!C11</f>
        <v>0</v>
      </c>
      <c r="D26" s="23" t="s">
        <v>19</v>
      </c>
      <c r="E26" s="24"/>
      <c r="F26" s="25"/>
      <c r="G26" s="25"/>
      <c r="H26" s="25"/>
      <c r="I26" s="114">
        <f>IF((E27+F27+G27+H27)&gt;$J$4,"GREŠKA",E27+F27+G27+H27)</f>
        <v>0</v>
      </c>
      <c r="J26" s="116" t="str">
        <f>IF(I26=0,"NE",(IF(I26&gt;=($J$4/2),"DA","NE")))</f>
        <v>NE</v>
      </c>
      <c r="K26" s="24"/>
      <c r="L26" s="25"/>
      <c r="M26" s="25"/>
      <c r="N26" s="25"/>
      <c r="O26" s="114">
        <f>IF((K27+L27+M27+N27)&gt;$P$4,"GREŠKA",K27+L27+M27+N27)</f>
        <v>0</v>
      </c>
      <c r="P26" s="116" t="str">
        <f>IF(O26=0,"NE",(IF(O26&gt;=($P$4/2),"DA","NE")))</f>
        <v>NE</v>
      </c>
      <c r="Q26" s="24"/>
      <c r="R26" s="25"/>
      <c r="S26" s="25"/>
      <c r="T26" s="25"/>
      <c r="U26" s="114">
        <f>IF((Q27+R27+S27+T27)&gt;$V$4,"GREŠKA",Q27+R27+S27+T27)</f>
        <v>0</v>
      </c>
      <c r="V26" s="116" t="str">
        <f>IF(U26=0,"NE",(IF(U26&gt;=($V$4/2),"DA","NE")))</f>
        <v>NE</v>
      </c>
      <c r="W26" s="24"/>
      <c r="X26" s="25"/>
      <c r="Y26" s="25"/>
      <c r="Z26" s="25"/>
      <c r="AA26" s="114">
        <f>IF((W27+X27+Y27+Z27)&gt;$AB$4,"GREŠKA",W27+X27+Y27+Z27)</f>
        <v>0</v>
      </c>
      <c r="AB26" s="116" t="str">
        <f>IF(AA26=0,"NE",(IF(AA26&gt;=($AB$4/2),"DA","NE")))</f>
        <v>NE</v>
      </c>
      <c r="AC26" s="24"/>
      <c r="AD26" s="25"/>
      <c r="AE26" s="25"/>
      <c r="AF26" s="25"/>
      <c r="AG26" s="114">
        <f t="shared" ref="AG26" si="224">IF((AC27+AD27+AE27+AF27)&gt;$AH$4,"GREŠKA",AC27+AD27+AE27+AF27)</f>
        <v>0</v>
      </c>
      <c r="AH26" s="116" t="str">
        <f t="shared" ref="AH26" si="225">IF(AG26=0,"NE",(IF(AG26&gt;=($AH$4/2),"DA","NE")))</f>
        <v>NE</v>
      </c>
      <c r="AI26" s="24"/>
      <c r="AJ26" s="25"/>
      <c r="AK26" s="25"/>
      <c r="AL26" s="25"/>
      <c r="AM26" s="120">
        <f t="shared" ref="AM26" si="226">IF((AI27+AJ27+AK27+AL27)&gt;$AN$4,"GREŠKA",AI27+AJ27+AK27+AL27)</f>
        <v>0</v>
      </c>
      <c r="AN26" s="116" t="str">
        <f t="shared" ref="AN26" si="227">IF(AM26=0,"NE",(IF(AM26&gt;=($AN$4/2),"DA","NE")))</f>
        <v>NE</v>
      </c>
      <c r="AO26" s="24"/>
      <c r="AP26" s="25"/>
      <c r="AQ26" s="25"/>
      <c r="AR26" s="25"/>
      <c r="AS26" s="120">
        <f t="shared" ref="AS26" si="228">IF((AO27+AP27+AQ27+AR27)&gt;$AT$4,"GREŠKA",AO27+AP27+AQ27+AR27)</f>
        <v>0</v>
      </c>
      <c r="AT26" s="116" t="str">
        <f t="shared" ref="AT26" si="229">IF(AS26=0,"NE",(IF(AS26&gt;=($AT$4/2),"DA","NE")))</f>
        <v>NE</v>
      </c>
      <c r="AU26" s="24"/>
      <c r="AV26" s="25"/>
      <c r="AW26" s="25"/>
      <c r="AX26" s="25"/>
      <c r="AY26" s="114">
        <f>IF((AU27+AV27+AW27+AX27)&gt;$AZ$4,"GREŠKA",AU27+AV27+AW27+AX27)</f>
        <v>0</v>
      </c>
      <c r="AZ26" s="116" t="str">
        <f>IF(AY26=0,"NE",(IF(AY26&gt;=($AZ$4/2),"DA","NE")))</f>
        <v>NE</v>
      </c>
      <c r="BA26" s="121">
        <f>IF(AND(J26="da",P26="da",V26="da",AB26="da",AZ26="da",AH26="da",AN26="da",AT26="da"),I26+O26+U26+AA26+AY26+AS26+AM26+AG26,0)</f>
        <v>0</v>
      </c>
      <c r="BB26" s="165" t="str">
        <f t="shared" ref="BB26" si="230">IF(OR(COUNTIF(J26:AZ27,"ne")&gt;4,COUNTIF(J26:AZ27,"ne")=0),"NE",COUNTIF(J26:AZ27,"ne"))</f>
        <v>NE</v>
      </c>
      <c r="BC26" s="172" t="str">
        <f t="shared" ref="BC26" si="231">IF(SUM(COUNTBLANK(E26:H26),COUNTBLANK(K26:N26),COUNTBLANK(Q26:T26),COUNTBLANK(W26:Z26),COUNTBLANK(AC26:AF26),COUNTBLANK(AI26:AL26),COUNTBLANK(AO26:AR26),COUNTBLANK(AU26:AX26))=32,"NE","DA")</f>
        <v>NE</v>
      </c>
      <c r="BD26" s="170"/>
      <c r="BE26" s="179" t="str">
        <f t="shared" ref="BE26" si="232">J26</f>
        <v>NE</v>
      </c>
      <c r="BF26" s="179" t="str">
        <f t="shared" ref="BF26" si="233">P26</f>
        <v>NE</v>
      </c>
      <c r="BG26" s="179" t="str">
        <f t="shared" ref="BG26" si="234">V26</f>
        <v>NE</v>
      </c>
      <c r="BH26" s="179" t="str">
        <f t="shared" ref="BH26" si="235">AB26</f>
        <v>NE</v>
      </c>
      <c r="BI26" s="179" t="str">
        <f t="shared" ref="BI26" si="236">AH26</f>
        <v>NE</v>
      </c>
      <c r="BJ26" s="179" t="str">
        <f t="shared" ref="BJ26" si="237">AN26</f>
        <v>NE</v>
      </c>
      <c r="BK26" s="179" t="str">
        <f t="shared" ref="BK26" si="238">AT26</f>
        <v>NE</v>
      </c>
      <c r="BL26" s="179" t="str">
        <f t="shared" ref="BL26" si="239">AZ26</f>
        <v>NE</v>
      </c>
      <c r="BM26" s="180" t="str">
        <f t="shared" ref="BM26" si="240">IF(BA26&lt;50, "NE",IF(BA26&lt;60,2,IF(BA26&lt;75,3,IF(BA26&lt;90,4,5))))</f>
        <v>NE</v>
      </c>
    </row>
    <row r="27" spans="1:65" ht="15.75" customHeight="1" thickBot="1" x14ac:dyDescent="0.3">
      <c r="A27" s="138"/>
      <c r="B27" s="140"/>
      <c r="C27" s="142"/>
      <c r="D27" s="28" t="s">
        <v>20</v>
      </c>
      <c r="E27" s="29">
        <f>IF($E$7=0,0,$E$7/$E$6*E26)</f>
        <v>0</v>
      </c>
      <c r="F27" s="29">
        <f>IF($F$7=0,0,$F$7/$F$6*F26)</f>
        <v>0</v>
      </c>
      <c r="G27" s="29">
        <f>IF($G$7=0,0,$G$7/$G$6*G26)</f>
        <v>0</v>
      </c>
      <c r="H27" s="29">
        <f>IF($H$7=0,0,$H$7/$H$6*H26)</f>
        <v>0</v>
      </c>
      <c r="I27" s="115"/>
      <c r="J27" s="117"/>
      <c r="K27" s="30">
        <f>IF($K$7=0,0,$K$7/$K$6*K26)</f>
        <v>0</v>
      </c>
      <c r="L27" s="29">
        <f>IF($L$7=0,0,$L$7/$L$6*L26)</f>
        <v>0</v>
      </c>
      <c r="M27" s="29">
        <f>IF($M$7=0,0,$M$7/$M$6*M26)</f>
        <v>0</v>
      </c>
      <c r="N27" s="29">
        <f>IF($N$7=0,0,$N$7/$N$6*N26)</f>
        <v>0</v>
      </c>
      <c r="O27" s="115"/>
      <c r="P27" s="117"/>
      <c r="Q27" s="30">
        <f>IF($Q$7=0,0,$Q$7/$Q$6*Q26)</f>
        <v>0</v>
      </c>
      <c r="R27" s="29">
        <f>IF($R$7=0,0,$R$7/$R$6*R26)</f>
        <v>0</v>
      </c>
      <c r="S27" s="29">
        <f>IF($S$7=0,0,$S$7/$S$6*S26)</f>
        <v>0</v>
      </c>
      <c r="T27" s="29">
        <f>IF($T$7=0,0,$T$7/$T$6*T26)</f>
        <v>0</v>
      </c>
      <c r="U27" s="115"/>
      <c r="V27" s="117"/>
      <c r="W27" s="30">
        <f>IF($W$7=0,0,$W$7/$W$6*W26)</f>
        <v>0</v>
      </c>
      <c r="X27" s="29">
        <f>IF($X$7=0,0,$X$7/$X$6*X26)</f>
        <v>0</v>
      </c>
      <c r="Y27" s="29">
        <f>IF($Y$7=0,0,$Y$7/$Y$6*Y26)</f>
        <v>0</v>
      </c>
      <c r="Z27" s="29">
        <f>IF($Z$7=0,0,$Z$7/$Z$6*Z26)</f>
        <v>0</v>
      </c>
      <c r="AA27" s="115"/>
      <c r="AB27" s="117"/>
      <c r="AC27" s="30">
        <f t="shared" ref="AC27" si="241">IF($AC$7=0,0,$AC$7/$AC$6*AC26)</f>
        <v>0</v>
      </c>
      <c r="AD27" s="29">
        <f t="shared" ref="AD27" si="242">IF($AD$7=0,0,$AD$7/$AD$6*AD26)</f>
        <v>0</v>
      </c>
      <c r="AE27" s="29">
        <f t="shared" ref="AE27" si="243">IF($AE$7=0,0,$AE$7/$AE$6*AE26)</f>
        <v>0</v>
      </c>
      <c r="AF27" s="29">
        <f t="shared" ref="AF27" si="244">IF($AF$7=0,0,$AF$7/$AF$6*AF26)</f>
        <v>0</v>
      </c>
      <c r="AG27" s="118"/>
      <c r="AH27" s="119"/>
      <c r="AI27" s="31">
        <f t="shared" ref="AI27" si="245">IF($AI$7=0,0,$AI$7/$AI$6*AI26)</f>
        <v>0</v>
      </c>
      <c r="AJ27" s="31">
        <f t="shared" ref="AJ27" si="246">IF($AJ$7=0,0,$AJ$7/$AJ$6*AJ26)</f>
        <v>0</v>
      </c>
      <c r="AK27" s="31">
        <f t="shared" ref="AK27" si="247">IF($AK$7=0,0,$AK$7/$AK$6*AK26)</f>
        <v>0</v>
      </c>
      <c r="AL27" s="31">
        <f t="shared" ref="AL27" si="248">IF($AL$7=0,0,$AL$7/$AL$6*AL26)</f>
        <v>0</v>
      </c>
      <c r="AM27" s="115"/>
      <c r="AN27" s="117"/>
      <c r="AO27" s="31">
        <f t="shared" ref="AO27" si="249">IF($AO$7=0,0,$AO$7/$AO$6*AO26)</f>
        <v>0</v>
      </c>
      <c r="AP27" s="31">
        <f t="shared" ref="AP27" si="250">IF($AP$7=0,0,$AP$7/$AP$6*AP26)</f>
        <v>0</v>
      </c>
      <c r="AQ27" s="31">
        <f t="shared" ref="AQ27" si="251">IF($AQ$7=0,0,$AQ$7/$AQ$6*AQ26)</f>
        <v>0</v>
      </c>
      <c r="AR27" s="112">
        <f>IF($AR$7=0,0,$AR$7/$AR$6*AR26)</f>
        <v>0</v>
      </c>
      <c r="AS27" s="115"/>
      <c r="AT27" s="117"/>
      <c r="AU27" s="30">
        <f>IF($AU$7=0,0,$AU$7/$AU$6*AU26)</f>
        <v>0</v>
      </c>
      <c r="AV27" s="29">
        <f>IF($AV$7=0,0,$AV$7/$AV$6*AV26)</f>
        <v>0</v>
      </c>
      <c r="AW27" s="29">
        <f>IF($AW$7=0,0,$AW$7/$AW$6*AW26)</f>
        <v>0</v>
      </c>
      <c r="AX27" s="29">
        <f>IF($AX$7=0,0,$AX$7/$AX$6*AX26)</f>
        <v>0</v>
      </c>
      <c r="AY27" s="118"/>
      <c r="AZ27" s="119"/>
      <c r="BA27" s="122"/>
      <c r="BB27" s="166"/>
      <c r="BC27" s="174"/>
      <c r="BD27" s="171"/>
      <c r="BE27" s="176"/>
      <c r="BF27" s="176"/>
      <c r="BG27" s="176"/>
      <c r="BH27" s="176"/>
      <c r="BI27" s="176"/>
      <c r="BJ27" s="176"/>
      <c r="BK27" s="176"/>
      <c r="BL27" s="176"/>
      <c r="BM27" s="181"/>
    </row>
    <row r="28" spans="1:65" ht="15" customHeight="1" x14ac:dyDescent="0.25">
      <c r="A28" s="137">
        <v>11</v>
      </c>
      <c r="B28" s="139" t="str">
        <f>'Popis studenata'!B12</f>
        <v xml:space="preserve"> </v>
      </c>
      <c r="C28" s="141">
        <f>'Popis studenata'!C12</f>
        <v>0</v>
      </c>
      <c r="D28" s="23" t="s">
        <v>19</v>
      </c>
      <c r="E28" s="24"/>
      <c r="F28" s="25"/>
      <c r="G28" s="25"/>
      <c r="H28" s="25"/>
      <c r="I28" s="114">
        <f>IF((E29+F29+G29+H29)&gt;$J$4,"GREŠKA",E29+F29+G29+H29)</f>
        <v>0</v>
      </c>
      <c r="J28" s="116" t="str">
        <f>IF(I28=0,"NE",(IF(I28&gt;=($J$4/2),"DA","NE")))</f>
        <v>NE</v>
      </c>
      <c r="K28" s="24"/>
      <c r="L28" s="25"/>
      <c r="M28" s="25"/>
      <c r="N28" s="25"/>
      <c r="O28" s="114">
        <f>IF((K29+L29+M29+N29)&gt;$P$4,"GREŠKA",K29+L29+M29+N29)</f>
        <v>0</v>
      </c>
      <c r="P28" s="116" t="str">
        <f>IF(O28=0,"NE",(IF(O28&gt;=($P$4/2),"DA","NE")))</f>
        <v>NE</v>
      </c>
      <c r="Q28" s="24"/>
      <c r="R28" s="25"/>
      <c r="S28" s="25"/>
      <c r="T28" s="25"/>
      <c r="U28" s="114">
        <f>IF((Q29+R29+S29+T29)&gt;$V$4,"GREŠKA",Q29+R29+S29+T29)</f>
        <v>0</v>
      </c>
      <c r="V28" s="116" t="str">
        <f>IF(U28=0,"NE",(IF(U28&gt;=($V$4/2),"DA","NE")))</f>
        <v>NE</v>
      </c>
      <c r="W28" s="24"/>
      <c r="X28" s="25"/>
      <c r="Y28" s="25"/>
      <c r="Z28" s="25"/>
      <c r="AA28" s="114">
        <f>IF((W29+X29+Y29+Z29)&gt;$AB$4,"GREŠKA",W29+X29+Y29+Z29)</f>
        <v>0</v>
      </c>
      <c r="AB28" s="116" t="str">
        <f>IF(AA28=0,"NE",(IF(AA28&gt;=($AB$4/2),"DA","NE")))</f>
        <v>NE</v>
      </c>
      <c r="AC28" s="24"/>
      <c r="AD28" s="25"/>
      <c r="AE28" s="25"/>
      <c r="AF28" s="25"/>
      <c r="AG28" s="114">
        <f t="shared" ref="AG28" si="252">IF((AC29+AD29+AE29+AF29)&gt;$AH$4,"GREŠKA",AC29+AD29+AE29+AF29)</f>
        <v>0</v>
      </c>
      <c r="AH28" s="116" t="str">
        <f t="shared" ref="AH28" si="253">IF(AG28=0,"NE",(IF(AG28&gt;=($AH$4/2),"DA","NE")))</f>
        <v>NE</v>
      </c>
      <c r="AI28" s="24"/>
      <c r="AJ28" s="25"/>
      <c r="AK28" s="25"/>
      <c r="AL28" s="25"/>
      <c r="AM28" s="120">
        <f t="shared" ref="AM28" si="254">IF((AI29+AJ29+AK29+AL29)&gt;$AN$4,"GREŠKA",AI29+AJ29+AK29+AL29)</f>
        <v>0</v>
      </c>
      <c r="AN28" s="116" t="str">
        <f t="shared" ref="AN28" si="255">IF(AM28=0,"NE",(IF(AM28&gt;=($AN$4/2),"DA","NE")))</f>
        <v>NE</v>
      </c>
      <c r="AO28" s="24"/>
      <c r="AP28" s="25"/>
      <c r="AQ28" s="25"/>
      <c r="AR28" s="25"/>
      <c r="AS28" s="120">
        <f t="shared" ref="AS28" si="256">IF((AO29+AP29+AQ29+AR29)&gt;$AT$4,"GREŠKA",AO29+AP29+AQ29+AR29)</f>
        <v>0</v>
      </c>
      <c r="AT28" s="116" t="str">
        <f t="shared" ref="AT28" si="257">IF(AS28=0,"NE",(IF(AS28&gt;=($AT$4/2),"DA","NE")))</f>
        <v>NE</v>
      </c>
      <c r="AU28" s="24"/>
      <c r="AV28" s="25"/>
      <c r="AW28" s="25"/>
      <c r="AX28" s="25"/>
      <c r="AY28" s="114">
        <f>IF((AU29+AV29+AW29+AX29)&gt;$AZ$4,"GREŠKA",AU29+AV29+AW29+AX29)</f>
        <v>0</v>
      </c>
      <c r="AZ28" s="116" t="str">
        <f>IF(AY28=0,"NE",(IF(AY28&gt;=($AZ$4/2),"DA","NE")))</f>
        <v>NE</v>
      </c>
      <c r="BA28" s="121">
        <f>IF(AND(J28="da",P28="da",V28="da",AB28="da",AZ28="da",AH28="da",AN28="da",AT28="da"),I28+O28+U28+AA28+AY28+AS28+AM28+AG28,0)</f>
        <v>0</v>
      </c>
      <c r="BB28" s="165" t="str">
        <f t="shared" ref="BB28" si="258">IF(OR(COUNTIF(J28:AZ29,"ne")&gt;4,COUNTIF(J28:AZ29,"ne")=0),"NE",COUNTIF(J28:AZ29,"ne"))</f>
        <v>NE</v>
      </c>
      <c r="BC28" s="172" t="str">
        <f t="shared" ref="BC28" si="259">IF(SUM(COUNTBLANK(E28:H28),COUNTBLANK(K28:N28),COUNTBLANK(Q28:T28),COUNTBLANK(W28:Z28),COUNTBLANK(AC28:AF28),COUNTBLANK(AI28:AL28),COUNTBLANK(AO28:AR28),COUNTBLANK(AU28:AX28))=32,"NE","DA")</f>
        <v>NE</v>
      </c>
      <c r="BD28" s="170"/>
      <c r="BE28" s="179" t="str">
        <f t="shared" ref="BE28" si="260">J28</f>
        <v>NE</v>
      </c>
      <c r="BF28" s="179" t="str">
        <f t="shared" ref="BF28" si="261">P28</f>
        <v>NE</v>
      </c>
      <c r="BG28" s="179" t="str">
        <f t="shared" ref="BG28" si="262">V28</f>
        <v>NE</v>
      </c>
      <c r="BH28" s="179" t="str">
        <f t="shared" ref="BH28" si="263">AB28</f>
        <v>NE</v>
      </c>
      <c r="BI28" s="179" t="str">
        <f t="shared" ref="BI28" si="264">AH28</f>
        <v>NE</v>
      </c>
      <c r="BJ28" s="179" t="str">
        <f t="shared" ref="BJ28" si="265">AN28</f>
        <v>NE</v>
      </c>
      <c r="BK28" s="179" t="str">
        <f t="shared" ref="BK28" si="266">AT28</f>
        <v>NE</v>
      </c>
      <c r="BL28" s="179" t="str">
        <f t="shared" ref="BL28" si="267">AZ28</f>
        <v>NE</v>
      </c>
      <c r="BM28" s="180" t="str">
        <f t="shared" ref="BM28" si="268">IF(BA28&lt;50, "NE",IF(BA28&lt;60,2,IF(BA28&lt;75,3,IF(BA28&lt;90,4,5))))</f>
        <v>NE</v>
      </c>
    </row>
    <row r="29" spans="1:65" ht="15.75" customHeight="1" thickBot="1" x14ac:dyDescent="0.3">
      <c r="A29" s="138"/>
      <c r="B29" s="140"/>
      <c r="C29" s="142"/>
      <c r="D29" s="28" t="s">
        <v>20</v>
      </c>
      <c r="E29" s="29">
        <f>IF($E$7=0,0,$E$7/$E$6*E28)</f>
        <v>0</v>
      </c>
      <c r="F29" s="29">
        <f>IF($F$7=0,0,$F$7/$F$6*F28)</f>
        <v>0</v>
      </c>
      <c r="G29" s="29">
        <f>IF($G$7=0,0,$G$7/$G$6*G28)</f>
        <v>0</v>
      </c>
      <c r="H29" s="29">
        <f>IF($H$7=0,0,$H$7/$H$6*H28)</f>
        <v>0</v>
      </c>
      <c r="I29" s="115"/>
      <c r="J29" s="117"/>
      <c r="K29" s="30">
        <f>IF($K$7=0,0,$K$7/$K$6*K28)</f>
        <v>0</v>
      </c>
      <c r="L29" s="29">
        <f>IF($L$7=0,0,$L$7/$L$6*L28)</f>
        <v>0</v>
      </c>
      <c r="M29" s="29">
        <f>IF($M$7=0,0,$M$7/$M$6*M28)</f>
        <v>0</v>
      </c>
      <c r="N29" s="29">
        <f>IF($N$7=0,0,$N$7/$N$6*N28)</f>
        <v>0</v>
      </c>
      <c r="O29" s="115"/>
      <c r="P29" s="117"/>
      <c r="Q29" s="30">
        <f>IF($Q$7=0,0,$Q$7/$Q$6*Q28)</f>
        <v>0</v>
      </c>
      <c r="R29" s="29">
        <f>IF($R$7=0,0,$R$7/$R$6*R28)</f>
        <v>0</v>
      </c>
      <c r="S29" s="29">
        <f>IF($S$7=0,0,$S$7/$S$6*S28)</f>
        <v>0</v>
      </c>
      <c r="T29" s="29">
        <f>IF($T$7=0,0,$T$7/$T$6*T28)</f>
        <v>0</v>
      </c>
      <c r="U29" s="115"/>
      <c r="V29" s="117"/>
      <c r="W29" s="30">
        <f>IF($W$7=0,0,$W$7/$W$6*W28)</f>
        <v>0</v>
      </c>
      <c r="X29" s="29">
        <f>IF($X$7=0,0,$X$7/$X$6*X28)</f>
        <v>0</v>
      </c>
      <c r="Y29" s="29">
        <f>IF($Y$7=0,0,$Y$7/$Y$6*Y28)</f>
        <v>0</v>
      </c>
      <c r="Z29" s="29">
        <f>IF($Z$7=0,0,$Z$7/$Z$6*Z28)</f>
        <v>0</v>
      </c>
      <c r="AA29" s="115"/>
      <c r="AB29" s="117"/>
      <c r="AC29" s="30">
        <f t="shared" ref="AC29" si="269">IF($AC$7=0,0,$AC$7/$AC$6*AC28)</f>
        <v>0</v>
      </c>
      <c r="AD29" s="29">
        <f t="shared" ref="AD29" si="270">IF($AD$7=0,0,$AD$7/$AD$6*AD28)</f>
        <v>0</v>
      </c>
      <c r="AE29" s="29">
        <f t="shared" ref="AE29" si="271">IF($AE$7=0,0,$AE$7/$AE$6*AE28)</f>
        <v>0</v>
      </c>
      <c r="AF29" s="29">
        <f t="shared" ref="AF29" si="272">IF($AF$7=0,0,$AF$7/$AF$6*AF28)</f>
        <v>0</v>
      </c>
      <c r="AG29" s="118"/>
      <c r="AH29" s="119"/>
      <c r="AI29" s="31">
        <f t="shared" ref="AI29" si="273">IF($AI$7=0,0,$AI$7/$AI$6*AI28)</f>
        <v>0</v>
      </c>
      <c r="AJ29" s="31">
        <f t="shared" ref="AJ29" si="274">IF($AJ$7=0,0,$AJ$7/$AJ$6*AJ28)</f>
        <v>0</v>
      </c>
      <c r="AK29" s="31">
        <f t="shared" ref="AK29" si="275">IF($AK$7=0,0,$AK$7/$AK$6*AK28)</f>
        <v>0</v>
      </c>
      <c r="AL29" s="31">
        <f t="shared" ref="AL29" si="276">IF($AL$7=0,0,$AL$7/$AL$6*AL28)</f>
        <v>0</v>
      </c>
      <c r="AM29" s="115"/>
      <c r="AN29" s="117"/>
      <c r="AO29" s="31">
        <f t="shared" ref="AO29" si="277">IF($AO$7=0,0,$AO$7/$AO$6*AO28)</f>
        <v>0</v>
      </c>
      <c r="AP29" s="31">
        <f t="shared" ref="AP29" si="278">IF($AP$7=0,0,$AP$7/$AP$6*AP28)</f>
        <v>0</v>
      </c>
      <c r="AQ29" s="31">
        <f t="shared" ref="AQ29" si="279">IF($AQ$7=0,0,$AQ$7/$AQ$6*AQ28)</f>
        <v>0</v>
      </c>
      <c r="AR29" s="112">
        <f>IF($AR$7=0,0,$AR$7/$AR$6*AR28)</f>
        <v>0</v>
      </c>
      <c r="AS29" s="115"/>
      <c r="AT29" s="117"/>
      <c r="AU29" s="30">
        <f>IF($AU$7=0,0,$AU$7/$AU$6*AU28)</f>
        <v>0</v>
      </c>
      <c r="AV29" s="29">
        <f>IF($AV$7=0,0,$AV$7/$AV$6*AV28)</f>
        <v>0</v>
      </c>
      <c r="AW29" s="29">
        <f>IF($AW$7=0,0,$AW$7/$AW$6*AW28)</f>
        <v>0</v>
      </c>
      <c r="AX29" s="29">
        <f>IF($AX$7=0,0,$AX$7/$AX$6*AX28)</f>
        <v>0</v>
      </c>
      <c r="AY29" s="118"/>
      <c r="AZ29" s="119"/>
      <c r="BA29" s="122"/>
      <c r="BB29" s="166"/>
      <c r="BC29" s="174"/>
      <c r="BD29" s="171"/>
      <c r="BE29" s="176"/>
      <c r="BF29" s="176"/>
      <c r="BG29" s="176"/>
      <c r="BH29" s="176"/>
      <c r="BI29" s="176"/>
      <c r="BJ29" s="176"/>
      <c r="BK29" s="176"/>
      <c r="BL29" s="176"/>
      <c r="BM29" s="181"/>
    </row>
    <row r="30" spans="1:65" ht="15" customHeight="1" x14ac:dyDescent="0.25">
      <c r="A30" s="137">
        <v>12</v>
      </c>
      <c r="B30" s="139" t="str">
        <f>'Popis studenata'!B13</f>
        <v xml:space="preserve"> </v>
      </c>
      <c r="C30" s="141">
        <f>'Popis studenata'!C13</f>
        <v>0</v>
      </c>
      <c r="D30" s="23" t="s">
        <v>19</v>
      </c>
      <c r="E30" s="24"/>
      <c r="F30" s="25"/>
      <c r="G30" s="25"/>
      <c r="H30" s="25"/>
      <c r="I30" s="114">
        <f>IF((E31+F31+G31+H31)&gt;$J$4,"GREŠKA",E31+F31+G31+H31)</f>
        <v>0</v>
      </c>
      <c r="J30" s="116" t="str">
        <f>IF(I30=0,"NE",(IF(I30&gt;=($J$4/2),"DA","NE")))</f>
        <v>NE</v>
      </c>
      <c r="K30" s="24"/>
      <c r="L30" s="25"/>
      <c r="M30" s="25"/>
      <c r="N30" s="25"/>
      <c r="O30" s="114">
        <f>IF((K31+L31+M31+N31)&gt;$P$4,"GREŠKA",K31+L31+M31+N31)</f>
        <v>0</v>
      </c>
      <c r="P30" s="116" t="str">
        <f>IF(O30=0,"NE",(IF(O30&gt;=($P$4/2),"DA","NE")))</f>
        <v>NE</v>
      </c>
      <c r="Q30" s="24"/>
      <c r="R30" s="25"/>
      <c r="S30" s="25"/>
      <c r="T30" s="25"/>
      <c r="U30" s="114">
        <f>IF((Q31+R31+S31+T31)&gt;$V$4,"GREŠKA",Q31+R31+S31+T31)</f>
        <v>0</v>
      </c>
      <c r="V30" s="116" t="str">
        <f>IF(U30=0,"NE",(IF(U30&gt;=($V$4/2),"DA","NE")))</f>
        <v>NE</v>
      </c>
      <c r="W30" s="24"/>
      <c r="X30" s="25"/>
      <c r="Y30" s="25"/>
      <c r="Z30" s="25"/>
      <c r="AA30" s="114">
        <f>IF((W31+X31+Y31+Z31)&gt;$AB$4,"GREŠKA",W31+X31+Y31+Z31)</f>
        <v>0</v>
      </c>
      <c r="AB30" s="116" t="str">
        <f>IF(AA30=0,"NE",(IF(AA30&gt;=($AB$4/2),"DA","NE")))</f>
        <v>NE</v>
      </c>
      <c r="AC30" s="24"/>
      <c r="AD30" s="25"/>
      <c r="AE30" s="25"/>
      <c r="AF30" s="25"/>
      <c r="AG30" s="114">
        <f t="shared" ref="AG30" si="280">IF((AC31+AD31+AE31+AF31)&gt;$AH$4,"GREŠKA",AC31+AD31+AE31+AF31)</f>
        <v>0</v>
      </c>
      <c r="AH30" s="116" t="str">
        <f t="shared" ref="AH30" si="281">IF(AG30=0,"NE",(IF(AG30&gt;=($AH$4/2),"DA","NE")))</f>
        <v>NE</v>
      </c>
      <c r="AI30" s="24"/>
      <c r="AJ30" s="25"/>
      <c r="AK30" s="25"/>
      <c r="AL30" s="25"/>
      <c r="AM30" s="120">
        <f t="shared" ref="AM30" si="282">IF((AI31+AJ31+AK31+AL31)&gt;$AN$4,"GREŠKA",AI31+AJ31+AK31+AL31)</f>
        <v>0</v>
      </c>
      <c r="AN30" s="116" t="str">
        <f t="shared" ref="AN30" si="283">IF(AM30=0,"NE",(IF(AM30&gt;=($AN$4/2),"DA","NE")))</f>
        <v>NE</v>
      </c>
      <c r="AO30" s="24"/>
      <c r="AP30" s="25"/>
      <c r="AQ30" s="25"/>
      <c r="AR30" s="25"/>
      <c r="AS30" s="120">
        <f t="shared" ref="AS30" si="284">IF((AO31+AP31+AQ31+AR31)&gt;$AT$4,"GREŠKA",AO31+AP31+AQ31+AR31)</f>
        <v>0</v>
      </c>
      <c r="AT30" s="116" t="str">
        <f t="shared" ref="AT30" si="285">IF(AS30=0,"NE",(IF(AS30&gt;=($AT$4/2),"DA","NE")))</f>
        <v>NE</v>
      </c>
      <c r="AU30" s="24"/>
      <c r="AV30" s="25"/>
      <c r="AW30" s="25"/>
      <c r="AX30" s="25"/>
      <c r="AY30" s="114">
        <f>IF((AU31+AV31+AW31+AX31)&gt;$AZ$4,"GREŠKA",AU31+AV31+AW31+AX31)</f>
        <v>0</v>
      </c>
      <c r="AZ30" s="116" t="str">
        <f>IF(AY30=0,"NE",(IF(AY30&gt;=($AZ$4/2),"DA","NE")))</f>
        <v>NE</v>
      </c>
      <c r="BA30" s="121">
        <f>IF(AND(J30="da",P30="da",V30="da",AB30="da",AZ30="da",AH30="da",AN30="da",AT30="da"),I30+O30+U30+AA30+AY30+AS30+AM30+AG30,0)</f>
        <v>0</v>
      </c>
      <c r="BB30" s="165" t="str">
        <f t="shared" ref="BB30" si="286">IF(OR(COUNTIF(J30:AZ31,"ne")&gt;4,COUNTIF(J30:AZ31,"ne")=0),"NE",COUNTIF(J30:AZ31,"ne"))</f>
        <v>NE</v>
      </c>
      <c r="BC30" s="172" t="str">
        <f t="shared" ref="BC30" si="287">IF(SUM(COUNTBLANK(E30:H30),COUNTBLANK(K30:N30),COUNTBLANK(Q30:T30),COUNTBLANK(W30:Z30),COUNTBLANK(AC30:AF30),COUNTBLANK(AI30:AL30),COUNTBLANK(AO30:AR30),COUNTBLANK(AU30:AX30))=32,"NE","DA")</f>
        <v>NE</v>
      </c>
      <c r="BD30" s="170"/>
      <c r="BE30" s="179" t="str">
        <f t="shared" ref="BE30" si="288">J30</f>
        <v>NE</v>
      </c>
      <c r="BF30" s="179" t="str">
        <f t="shared" ref="BF30" si="289">P30</f>
        <v>NE</v>
      </c>
      <c r="BG30" s="179" t="str">
        <f t="shared" ref="BG30" si="290">V30</f>
        <v>NE</v>
      </c>
      <c r="BH30" s="179" t="str">
        <f t="shared" ref="BH30" si="291">AB30</f>
        <v>NE</v>
      </c>
      <c r="BI30" s="179" t="str">
        <f t="shared" ref="BI30" si="292">AH30</f>
        <v>NE</v>
      </c>
      <c r="BJ30" s="179" t="str">
        <f t="shared" ref="BJ30" si="293">AN30</f>
        <v>NE</v>
      </c>
      <c r="BK30" s="179" t="str">
        <f t="shared" ref="BK30" si="294">AT30</f>
        <v>NE</v>
      </c>
      <c r="BL30" s="179" t="str">
        <f t="shared" ref="BL30" si="295">AZ30</f>
        <v>NE</v>
      </c>
      <c r="BM30" s="180" t="str">
        <f t="shared" ref="BM30" si="296">IF(BA30&lt;50, "NE",IF(BA30&lt;60,2,IF(BA30&lt;75,3,IF(BA30&lt;90,4,5))))</f>
        <v>NE</v>
      </c>
    </row>
    <row r="31" spans="1:65" ht="15.75" customHeight="1" thickBot="1" x14ac:dyDescent="0.3">
      <c r="A31" s="138"/>
      <c r="B31" s="140"/>
      <c r="C31" s="142"/>
      <c r="D31" s="28" t="s">
        <v>20</v>
      </c>
      <c r="E31" s="29">
        <f>IF($E$7=0,0,$E$7/$E$6*E30)</f>
        <v>0</v>
      </c>
      <c r="F31" s="29">
        <f>IF($F$7=0,0,$F$7/$F$6*F30)</f>
        <v>0</v>
      </c>
      <c r="G31" s="29">
        <f>IF($G$7=0,0,$G$7/$G$6*G30)</f>
        <v>0</v>
      </c>
      <c r="H31" s="29">
        <f>IF($H$7=0,0,$H$7/$H$6*H30)</f>
        <v>0</v>
      </c>
      <c r="I31" s="115"/>
      <c r="J31" s="117"/>
      <c r="K31" s="30">
        <f>IF($K$7=0,0,$K$7/$K$6*K30)</f>
        <v>0</v>
      </c>
      <c r="L31" s="29">
        <f>IF($L$7=0,0,$L$7/$L$6*L30)</f>
        <v>0</v>
      </c>
      <c r="M31" s="29">
        <f>IF($M$7=0,0,$M$7/$M$6*M30)</f>
        <v>0</v>
      </c>
      <c r="N31" s="29">
        <f>IF($N$7=0,0,$N$7/$N$6*N30)</f>
        <v>0</v>
      </c>
      <c r="O31" s="115"/>
      <c r="P31" s="117"/>
      <c r="Q31" s="30">
        <f>IF($Q$7=0,0,$Q$7/$Q$6*Q30)</f>
        <v>0</v>
      </c>
      <c r="R31" s="29">
        <f>IF($R$7=0,0,$R$7/$R$6*R30)</f>
        <v>0</v>
      </c>
      <c r="S31" s="29">
        <f>IF($S$7=0,0,$S$7/$S$6*S30)</f>
        <v>0</v>
      </c>
      <c r="T31" s="29">
        <f>IF($T$7=0,0,$T$7/$T$6*T30)</f>
        <v>0</v>
      </c>
      <c r="U31" s="115"/>
      <c r="V31" s="117"/>
      <c r="W31" s="30">
        <f>IF($W$7=0,0,$W$7/$W$6*W30)</f>
        <v>0</v>
      </c>
      <c r="X31" s="29">
        <f>IF($X$7=0,0,$X$7/$X$6*X30)</f>
        <v>0</v>
      </c>
      <c r="Y31" s="29">
        <f>IF($Y$7=0,0,$Y$7/$Y$6*Y30)</f>
        <v>0</v>
      </c>
      <c r="Z31" s="29">
        <f>IF($Z$7=0,0,$Z$7/$Z$6*Z30)</f>
        <v>0</v>
      </c>
      <c r="AA31" s="115"/>
      <c r="AB31" s="117"/>
      <c r="AC31" s="30">
        <f t="shared" ref="AC31" si="297">IF($AC$7=0,0,$AC$7/$AC$6*AC30)</f>
        <v>0</v>
      </c>
      <c r="AD31" s="29">
        <f t="shared" ref="AD31" si="298">IF($AD$7=0,0,$AD$7/$AD$6*AD30)</f>
        <v>0</v>
      </c>
      <c r="AE31" s="29">
        <f t="shared" ref="AE31" si="299">IF($AE$7=0,0,$AE$7/$AE$6*AE30)</f>
        <v>0</v>
      </c>
      <c r="AF31" s="29">
        <f t="shared" ref="AF31" si="300">IF($AF$7=0,0,$AF$7/$AF$6*AF30)</f>
        <v>0</v>
      </c>
      <c r="AG31" s="118"/>
      <c r="AH31" s="119"/>
      <c r="AI31" s="31">
        <f t="shared" ref="AI31" si="301">IF($AI$7=0,0,$AI$7/$AI$6*AI30)</f>
        <v>0</v>
      </c>
      <c r="AJ31" s="31">
        <f t="shared" ref="AJ31" si="302">IF($AJ$7=0,0,$AJ$7/$AJ$6*AJ30)</f>
        <v>0</v>
      </c>
      <c r="AK31" s="31">
        <f t="shared" ref="AK31" si="303">IF($AK$7=0,0,$AK$7/$AK$6*AK30)</f>
        <v>0</v>
      </c>
      <c r="AL31" s="31">
        <f t="shared" ref="AL31" si="304">IF($AL$7=0,0,$AL$7/$AL$6*AL30)</f>
        <v>0</v>
      </c>
      <c r="AM31" s="115"/>
      <c r="AN31" s="117"/>
      <c r="AO31" s="31">
        <f t="shared" ref="AO31" si="305">IF($AO$7=0,0,$AO$7/$AO$6*AO30)</f>
        <v>0</v>
      </c>
      <c r="AP31" s="31">
        <f t="shared" ref="AP31" si="306">IF($AP$7=0,0,$AP$7/$AP$6*AP30)</f>
        <v>0</v>
      </c>
      <c r="AQ31" s="31">
        <f t="shared" ref="AQ31" si="307">IF($AQ$7=0,0,$AQ$7/$AQ$6*AQ30)</f>
        <v>0</v>
      </c>
      <c r="AR31" s="112">
        <f>IF($AR$7=0,0,$AR$7/$AR$6*AR30)</f>
        <v>0</v>
      </c>
      <c r="AS31" s="115"/>
      <c r="AT31" s="117"/>
      <c r="AU31" s="30">
        <f>IF($AU$7=0,0,$AU$7/$AU$6*AU30)</f>
        <v>0</v>
      </c>
      <c r="AV31" s="29">
        <f>IF($AV$7=0,0,$AV$7/$AV$6*AV30)</f>
        <v>0</v>
      </c>
      <c r="AW31" s="29">
        <f>IF($AW$7=0,0,$AW$7/$AW$6*AW30)</f>
        <v>0</v>
      </c>
      <c r="AX31" s="29">
        <f>IF($AX$7=0,0,$AX$7/$AX$6*AX30)</f>
        <v>0</v>
      </c>
      <c r="AY31" s="118"/>
      <c r="AZ31" s="119"/>
      <c r="BA31" s="122"/>
      <c r="BB31" s="166"/>
      <c r="BC31" s="174"/>
      <c r="BD31" s="171"/>
      <c r="BE31" s="176"/>
      <c r="BF31" s="176"/>
      <c r="BG31" s="176"/>
      <c r="BH31" s="176"/>
      <c r="BI31" s="176"/>
      <c r="BJ31" s="176"/>
      <c r="BK31" s="176"/>
      <c r="BL31" s="176"/>
      <c r="BM31" s="181"/>
    </row>
    <row r="32" spans="1:65" ht="15" customHeight="1" x14ac:dyDescent="0.25">
      <c r="A32" s="137">
        <v>13</v>
      </c>
      <c r="B32" s="139" t="str">
        <f>'Popis studenata'!B14</f>
        <v xml:space="preserve"> </v>
      </c>
      <c r="C32" s="141">
        <f>'Popis studenata'!C14</f>
        <v>0</v>
      </c>
      <c r="D32" s="23" t="s">
        <v>19</v>
      </c>
      <c r="E32" s="24"/>
      <c r="F32" s="25"/>
      <c r="G32" s="25"/>
      <c r="H32" s="25"/>
      <c r="I32" s="114">
        <f>IF((E33+F33+G33+H33)&gt;$J$4,"GREŠKA",E33+F33+G33+H33)</f>
        <v>0</v>
      </c>
      <c r="J32" s="116" t="str">
        <f>IF(I32=0,"NE",(IF(I32&gt;=($J$4/2),"DA","NE")))</f>
        <v>NE</v>
      </c>
      <c r="K32" s="24"/>
      <c r="L32" s="25"/>
      <c r="M32" s="25"/>
      <c r="N32" s="25"/>
      <c r="O32" s="114">
        <f>IF((K33+L33+M33+N33)&gt;$P$4,"GREŠKA",K33+L33+M33+N33)</f>
        <v>0</v>
      </c>
      <c r="P32" s="116" t="str">
        <f>IF(O32=0,"NE",(IF(O32&gt;=($P$4/2),"DA","NE")))</f>
        <v>NE</v>
      </c>
      <c r="Q32" s="24"/>
      <c r="R32" s="25"/>
      <c r="S32" s="25"/>
      <c r="T32" s="25"/>
      <c r="U32" s="114">
        <f>IF((Q33+R33+S33+T33)&gt;$V$4,"GREŠKA",Q33+R33+S33+T33)</f>
        <v>0</v>
      </c>
      <c r="V32" s="116" t="str">
        <f>IF(U32=0,"NE",(IF(U32&gt;=($V$4/2),"DA","NE")))</f>
        <v>NE</v>
      </c>
      <c r="W32" s="24"/>
      <c r="X32" s="25"/>
      <c r="Y32" s="25"/>
      <c r="Z32" s="25"/>
      <c r="AA32" s="114">
        <f>IF((W33+X33+Y33+Z33)&gt;$AB$4,"GREŠKA",W33+X33+Y33+Z33)</f>
        <v>0</v>
      </c>
      <c r="AB32" s="116" t="str">
        <f>IF(AA32=0,"NE",(IF(AA32&gt;=($AB$4/2),"DA","NE")))</f>
        <v>NE</v>
      </c>
      <c r="AC32" s="24"/>
      <c r="AD32" s="25"/>
      <c r="AE32" s="25"/>
      <c r="AF32" s="25"/>
      <c r="AG32" s="114">
        <f t="shared" ref="AG32" si="308">IF((AC33+AD33+AE33+AF33)&gt;$AH$4,"GREŠKA",AC33+AD33+AE33+AF33)</f>
        <v>0</v>
      </c>
      <c r="AH32" s="116" t="str">
        <f t="shared" ref="AH32" si="309">IF(AG32=0,"NE",(IF(AG32&gt;=($AH$4/2),"DA","NE")))</f>
        <v>NE</v>
      </c>
      <c r="AI32" s="24"/>
      <c r="AJ32" s="25"/>
      <c r="AK32" s="25"/>
      <c r="AL32" s="25"/>
      <c r="AM32" s="120">
        <f t="shared" ref="AM32" si="310">IF((AI33+AJ33+AK33+AL33)&gt;$AN$4,"GREŠKA",AI33+AJ33+AK33+AL33)</f>
        <v>0</v>
      </c>
      <c r="AN32" s="116" t="str">
        <f t="shared" ref="AN32" si="311">IF(AM32=0,"NE",(IF(AM32&gt;=($AN$4/2),"DA","NE")))</f>
        <v>NE</v>
      </c>
      <c r="AO32" s="24"/>
      <c r="AP32" s="25"/>
      <c r="AQ32" s="25"/>
      <c r="AR32" s="25"/>
      <c r="AS32" s="120">
        <f t="shared" ref="AS32" si="312">IF((AO33+AP33+AQ33+AR33)&gt;$AT$4,"GREŠKA",AO33+AP33+AQ33+AR33)</f>
        <v>0</v>
      </c>
      <c r="AT32" s="116" t="str">
        <f t="shared" ref="AT32" si="313">IF(AS32=0,"NE",(IF(AS32&gt;=($AT$4/2),"DA","NE")))</f>
        <v>NE</v>
      </c>
      <c r="AU32" s="24"/>
      <c r="AV32" s="25"/>
      <c r="AW32" s="25"/>
      <c r="AX32" s="25"/>
      <c r="AY32" s="114">
        <f>IF((AU33+AV33+AW33+AX33)&gt;$AZ$4,"GREŠKA",AU33+AV33+AW33+AX33)</f>
        <v>0</v>
      </c>
      <c r="AZ32" s="116" t="str">
        <f>IF(AY32=0,"NE",(IF(AY32&gt;=($AZ$4/2),"DA","NE")))</f>
        <v>NE</v>
      </c>
      <c r="BA32" s="121">
        <f>IF(AND(J32="da",P32="da",V32="da",AB32="da",AZ32="da",AH32="da",AN32="da",AT32="da"),I32+O32+U32+AA32+AY32+AS32+AM32+AG32,0)</f>
        <v>0</v>
      </c>
      <c r="BB32" s="165" t="str">
        <f t="shared" ref="BB32" si="314">IF(OR(COUNTIF(J32:AZ33,"ne")&gt;4,COUNTIF(J32:AZ33,"ne")=0),"NE",COUNTIF(J32:AZ33,"ne"))</f>
        <v>NE</v>
      </c>
      <c r="BC32" s="172" t="str">
        <f t="shared" ref="BC32" si="315">IF(SUM(COUNTBLANK(E32:H32),COUNTBLANK(K32:N32),COUNTBLANK(Q32:T32),COUNTBLANK(W32:Z32),COUNTBLANK(AC32:AF32),COUNTBLANK(AI32:AL32),COUNTBLANK(AO32:AR32),COUNTBLANK(AU32:AX32))=32,"NE","DA")</f>
        <v>NE</v>
      </c>
      <c r="BD32" s="170"/>
      <c r="BE32" s="179" t="str">
        <f t="shared" ref="BE32" si="316">J32</f>
        <v>NE</v>
      </c>
      <c r="BF32" s="179" t="str">
        <f t="shared" ref="BF32" si="317">P32</f>
        <v>NE</v>
      </c>
      <c r="BG32" s="179" t="str">
        <f t="shared" ref="BG32" si="318">V32</f>
        <v>NE</v>
      </c>
      <c r="BH32" s="179" t="str">
        <f t="shared" ref="BH32" si="319">AB32</f>
        <v>NE</v>
      </c>
      <c r="BI32" s="179" t="str">
        <f t="shared" ref="BI32" si="320">AH32</f>
        <v>NE</v>
      </c>
      <c r="BJ32" s="179" t="str">
        <f t="shared" ref="BJ32" si="321">AN32</f>
        <v>NE</v>
      </c>
      <c r="BK32" s="179" t="str">
        <f t="shared" ref="BK32" si="322">AT32</f>
        <v>NE</v>
      </c>
      <c r="BL32" s="179" t="str">
        <f t="shared" ref="BL32" si="323">AZ32</f>
        <v>NE</v>
      </c>
      <c r="BM32" s="180" t="str">
        <f t="shared" ref="BM32" si="324">IF(BA32&lt;50, "NE",IF(BA32&lt;60,2,IF(BA32&lt;75,3,IF(BA32&lt;90,4,5))))</f>
        <v>NE</v>
      </c>
    </row>
    <row r="33" spans="1:65" ht="15.75" customHeight="1" thickBot="1" x14ac:dyDescent="0.3">
      <c r="A33" s="138"/>
      <c r="B33" s="140"/>
      <c r="C33" s="142"/>
      <c r="D33" s="28" t="s">
        <v>20</v>
      </c>
      <c r="E33" s="29">
        <f>IF($E$7=0,0,$E$7/$E$6*E32)</f>
        <v>0</v>
      </c>
      <c r="F33" s="29">
        <f>IF($F$7=0,0,$F$7/$F$6*F32)</f>
        <v>0</v>
      </c>
      <c r="G33" s="29">
        <f>IF($G$7=0,0,$G$7/$G$6*G32)</f>
        <v>0</v>
      </c>
      <c r="H33" s="29">
        <f>IF($H$7=0,0,$H$7/$H$6*H32)</f>
        <v>0</v>
      </c>
      <c r="I33" s="115"/>
      <c r="J33" s="117"/>
      <c r="K33" s="30">
        <f>IF($K$7=0,0,$K$7/$K$6*K32)</f>
        <v>0</v>
      </c>
      <c r="L33" s="29">
        <f>IF($L$7=0,0,$L$7/$L$6*L32)</f>
        <v>0</v>
      </c>
      <c r="M33" s="29">
        <f>IF($M$7=0,0,$M$7/$M$6*M32)</f>
        <v>0</v>
      </c>
      <c r="N33" s="29">
        <f>IF($N$7=0,0,$N$7/$N$6*N32)</f>
        <v>0</v>
      </c>
      <c r="O33" s="115"/>
      <c r="P33" s="117"/>
      <c r="Q33" s="30">
        <f>IF($Q$7=0,0,$Q$7/$Q$6*Q32)</f>
        <v>0</v>
      </c>
      <c r="R33" s="29">
        <f>IF($R$7=0,0,$R$7/$R$6*R32)</f>
        <v>0</v>
      </c>
      <c r="S33" s="29">
        <f>IF($S$7=0,0,$S$7/$S$6*S32)</f>
        <v>0</v>
      </c>
      <c r="T33" s="29">
        <f>IF($T$7=0,0,$T$7/$T$6*T32)</f>
        <v>0</v>
      </c>
      <c r="U33" s="115"/>
      <c r="V33" s="117"/>
      <c r="W33" s="30">
        <f>IF($W$7=0,0,$W$7/$W$6*W32)</f>
        <v>0</v>
      </c>
      <c r="X33" s="29">
        <f>IF($X$7=0,0,$X$7/$X$6*X32)</f>
        <v>0</v>
      </c>
      <c r="Y33" s="29">
        <f>IF($Y$7=0,0,$Y$7/$Y$6*Y32)</f>
        <v>0</v>
      </c>
      <c r="Z33" s="29">
        <f>IF($Z$7=0,0,$Z$7/$Z$6*Z32)</f>
        <v>0</v>
      </c>
      <c r="AA33" s="115"/>
      <c r="AB33" s="117"/>
      <c r="AC33" s="30">
        <f t="shared" ref="AC33" si="325">IF($AC$7=0,0,$AC$7/$AC$6*AC32)</f>
        <v>0</v>
      </c>
      <c r="AD33" s="29">
        <f t="shared" ref="AD33" si="326">IF($AD$7=0,0,$AD$7/$AD$6*AD32)</f>
        <v>0</v>
      </c>
      <c r="AE33" s="29">
        <f t="shared" ref="AE33" si="327">IF($AE$7=0,0,$AE$7/$AE$6*AE32)</f>
        <v>0</v>
      </c>
      <c r="AF33" s="29">
        <f t="shared" ref="AF33" si="328">IF($AF$7=0,0,$AF$7/$AF$6*AF32)</f>
        <v>0</v>
      </c>
      <c r="AG33" s="118"/>
      <c r="AH33" s="119"/>
      <c r="AI33" s="31">
        <f t="shared" ref="AI33" si="329">IF($AI$7=0,0,$AI$7/$AI$6*AI32)</f>
        <v>0</v>
      </c>
      <c r="AJ33" s="31">
        <f t="shared" ref="AJ33" si="330">IF($AJ$7=0,0,$AJ$7/$AJ$6*AJ32)</f>
        <v>0</v>
      </c>
      <c r="AK33" s="31">
        <f t="shared" ref="AK33" si="331">IF($AK$7=0,0,$AK$7/$AK$6*AK32)</f>
        <v>0</v>
      </c>
      <c r="AL33" s="31">
        <f t="shared" ref="AL33" si="332">IF($AL$7=0,0,$AL$7/$AL$6*AL32)</f>
        <v>0</v>
      </c>
      <c r="AM33" s="115"/>
      <c r="AN33" s="117"/>
      <c r="AO33" s="31">
        <f t="shared" ref="AO33" si="333">IF($AO$7=0,0,$AO$7/$AO$6*AO32)</f>
        <v>0</v>
      </c>
      <c r="AP33" s="31">
        <f t="shared" ref="AP33" si="334">IF($AP$7=0,0,$AP$7/$AP$6*AP32)</f>
        <v>0</v>
      </c>
      <c r="AQ33" s="31">
        <f t="shared" ref="AQ33" si="335">IF($AQ$7=0,0,$AQ$7/$AQ$6*AQ32)</f>
        <v>0</v>
      </c>
      <c r="AR33" s="112">
        <f>IF($AR$7=0,0,$AR$7/$AR$6*AR32)</f>
        <v>0</v>
      </c>
      <c r="AS33" s="115"/>
      <c r="AT33" s="117"/>
      <c r="AU33" s="30">
        <f>IF($AU$7=0,0,$AU$7/$AU$6*AU32)</f>
        <v>0</v>
      </c>
      <c r="AV33" s="29">
        <f>IF($AV$7=0,0,$AV$7/$AV$6*AV32)</f>
        <v>0</v>
      </c>
      <c r="AW33" s="29">
        <f>IF($AW$7=0,0,$AW$7/$AW$6*AW32)</f>
        <v>0</v>
      </c>
      <c r="AX33" s="29">
        <f>IF($AX$7=0,0,$AX$7/$AX$6*AX32)</f>
        <v>0</v>
      </c>
      <c r="AY33" s="118"/>
      <c r="AZ33" s="119"/>
      <c r="BA33" s="122"/>
      <c r="BB33" s="166"/>
      <c r="BC33" s="174"/>
      <c r="BD33" s="171"/>
      <c r="BE33" s="176"/>
      <c r="BF33" s="176"/>
      <c r="BG33" s="176"/>
      <c r="BH33" s="176"/>
      <c r="BI33" s="176"/>
      <c r="BJ33" s="176"/>
      <c r="BK33" s="176"/>
      <c r="BL33" s="176"/>
      <c r="BM33" s="181"/>
    </row>
    <row r="34" spans="1:65" ht="15" customHeight="1" x14ac:dyDescent="0.25">
      <c r="A34" s="137">
        <v>14</v>
      </c>
      <c r="B34" s="139" t="str">
        <f>'Popis studenata'!B15</f>
        <v xml:space="preserve"> </v>
      </c>
      <c r="C34" s="141">
        <f>'Popis studenata'!C15</f>
        <v>0</v>
      </c>
      <c r="D34" s="23" t="s">
        <v>19</v>
      </c>
      <c r="E34" s="24"/>
      <c r="F34" s="25"/>
      <c r="G34" s="25"/>
      <c r="H34" s="25"/>
      <c r="I34" s="114">
        <f>IF((E35+F35+G35+H35)&gt;$J$4,"GREŠKA",E35+F35+G35+H35)</f>
        <v>0</v>
      </c>
      <c r="J34" s="116" t="str">
        <f>IF(I34=0,"NE",(IF(I34&gt;=($J$4/2),"DA","NE")))</f>
        <v>NE</v>
      </c>
      <c r="K34" s="24"/>
      <c r="L34" s="25"/>
      <c r="M34" s="25"/>
      <c r="N34" s="25"/>
      <c r="O34" s="114">
        <f>IF((K35+L35+M35+N35)&gt;$P$4,"GREŠKA",K35+L35+M35+N35)</f>
        <v>0</v>
      </c>
      <c r="P34" s="116" t="str">
        <f>IF(O34=0,"NE",(IF(O34&gt;=($P$4/2),"DA","NE")))</f>
        <v>NE</v>
      </c>
      <c r="Q34" s="24"/>
      <c r="R34" s="25"/>
      <c r="S34" s="25"/>
      <c r="T34" s="25"/>
      <c r="U34" s="114">
        <f>IF((Q35+R35+S35+T35)&gt;$V$4,"GREŠKA",Q35+R35+S35+T35)</f>
        <v>0</v>
      </c>
      <c r="V34" s="116" t="str">
        <f>IF(U34=0,"NE",(IF(U34&gt;=($V$4/2),"DA","NE")))</f>
        <v>NE</v>
      </c>
      <c r="W34" s="24"/>
      <c r="X34" s="25"/>
      <c r="Y34" s="25"/>
      <c r="Z34" s="25"/>
      <c r="AA34" s="114">
        <f>IF((W35+X35+Y35+Z35)&gt;$AB$4,"GREŠKA",W35+X35+Y35+Z35)</f>
        <v>0</v>
      </c>
      <c r="AB34" s="116" t="str">
        <f>IF(AA34=0,"NE",(IF(AA34&gt;=($AB$4/2),"DA","NE")))</f>
        <v>NE</v>
      </c>
      <c r="AC34" s="24"/>
      <c r="AD34" s="25"/>
      <c r="AE34" s="25"/>
      <c r="AF34" s="25"/>
      <c r="AG34" s="114">
        <f t="shared" ref="AG34" si="336">IF((AC35+AD35+AE35+AF35)&gt;$AH$4,"GREŠKA",AC35+AD35+AE35+AF35)</f>
        <v>0</v>
      </c>
      <c r="AH34" s="116" t="str">
        <f t="shared" ref="AH34" si="337">IF(AG34=0,"NE",(IF(AG34&gt;=($AH$4/2),"DA","NE")))</f>
        <v>NE</v>
      </c>
      <c r="AI34" s="24"/>
      <c r="AJ34" s="25"/>
      <c r="AK34" s="25"/>
      <c r="AL34" s="25"/>
      <c r="AM34" s="120">
        <f t="shared" ref="AM34" si="338">IF((AI35+AJ35+AK35+AL35)&gt;$AN$4,"GREŠKA",AI35+AJ35+AK35+AL35)</f>
        <v>0</v>
      </c>
      <c r="AN34" s="116" t="str">
        <f t="shared" ref="AN34" si="339">IF(AM34=0,"NE",(IF(AM34&gt;=($AN$4/2),"DA","NE")))</f>
        <v>NE</v>
      </c>
      <c r="AO34" s="24"/>
      <c r="AP34" s="25"/>
      <c r="AQ34" s="25"/>
      <c r="AR34" s="25"/>
      <c r="AS34" s="120">
        <f t="shared" ref="AS34" si="340">IF((AO35+AP35+AQ35+AR35)&gt;$AT$4,"GREŠKA",AO35+AP35+AQ35+AR35)</f>
        <v>0</v>
      </c>
      <c r="AT34" s="116" t="str">
        <f t="shared" ref="AT34" si="341">IF(AS34=0,"NE",(IF(AS34&gt;=($AT$4/2),"DA","NE")))</f>
        <v>NE</v>
      </c>
      <c r="AU34" s="24"/>
      <c r="AV34" s="25"/>
      <c r="AW34" s="25"/>
      <c r="AX34" s="25"/>
      <c r="AY34" s="114">
        <f>IF((AU35+AV35+AW35+AX35)&gt;$AZ$4,"GREŠKA",AU35+AV35+AW35+AX35)</f>
        <v>0</v>
      </c>
      <c r="AZ34" s="116" t="str">
        <f>IF(AY34=0,"NE",(IF(AY34&gt;=($AZ$4/2),"DA","NE")))</f>
        <v>NE</v>
      </c>
      <c r="BA34" s="121">
        <f>IF(AND(J34="da",P34="da",V34="da",AB34="da",AZ34="da",AH34="da",AN34="da",AT34="da"),I34+O34+U34+AA34+AY34+AS34+AM34+AG34,0)</f>
        <v>0</v>
      </c>
      <c r="BB34" s="165" t="str">
        <f t="shared" ref="BB34" si="342">IF(OR(COUNTIF(J34:AZ35,"ne")&gt;4,COUNTIF(J34:AZ35,"ne")=0),"NE",COUNTIF(J34:AZ35,"ne"))</f>
        <v>NE</v>
      </c>
      <c r="BC34" s="172" t="str">
        <f t="shared" ref="BC34" si="343">IF(SUM(COUNTBLANK(E34:H34),COUNTBLANK(K34:N34),COUNTBLANK(Q34:T34),COUNTBLANK(W34:Z34),COUNTBLANK(AC34:AF34),COUNTBLANK(AI34:AL34),COUNTBLANK(AO34:AR34),COUNTBLANK(AU34:AX34))=32,"NE","DA")</f>
        <v>NE</v>
      </c>
      <c r="BD34" s="170"/>
      <c r="BE34" s="179" t="str">
        <f t="shared" ref="BE34" si="344">J34</f>
        <v>NE</v>
      </c>
      <c r="BF34" s="179" t="str">
        <f t="shared" ref="BF34" si="345">P34</f>
        <v>NE</v>
      </c>
      <c r="BG34" s="179" t="str">
        <f t="shared" ref="BG34" si="346">V34</f>
        <v>NE</v>
      </c>
      <c r="BH34" s="179" t="str">
        <f t="shared" ref="BH34" si="347">AB34</f>
        <v>NE</v>
      </c>
      <c r="BI34" s="179" t="str">
        <f t="shared" ref="BI34" si="348">AH34</f>
        <v>NE</v>
      </c>
      <c r="BJ34" s="179" t="str">
        <f t="shared" ref="BJ34" si="349">AN34</f>
        <v>NE</v>
      </c>
      <c r="BK34" s="179" t="str">
        <f t="shared" ref="BK34" si="350">AT34</f>
        <v>NE</v>
      </c>
      <c r="BL34" s="179" t="str">
        <f t="shared" ref="BL34" si="351">AZ34</f>
        <v>NE</v>
      </c>
      <c r="BM34" s="180" t="str">
        <f t="shared" ref="BM34" si="352">IF(BA34&lt;50, "NE",IF(BA34&lt;60,2,IF(BA34&lt;75,3,IF(BA34&lt;90,4,5))))</f>
        <v>NE</v>
      </c>
    </row>
    <row r="35" spans="1:65" ht="15.75" customHeight="1" thickBot="1" x14ac:dyDescent="0.3">
      <c r="A35" s="138"/>
      <c r="B35" s="140"/>
      <c r="C35" s="142"/>
      <c r="D35" s="28" t="s">
        <v>20</v>
      </c>
      <c r="E35" s="29">
        <f>IF($E$7=0,0,$E$7/$E$6*E34)</f>
        <v>0</v>
      </c>
      <c r="F35" s="29">
        <f>IF($F$7=0,0,$F$7/$F$6*F34)</f>
        <v>0</v>
      </c>
      <c r="G35" s="29">
        <f>IF($G$7=0,0,$G$7/$G$6*G34)</f>
        <v>0</v>
      </c>
      <c r="H35" s="29">
        <f>IF($H$7=0,0,$H$7/$H$6*H34)</f>
        <v>0</v>
      </c>
      <c r="I35" s="115"/>
      <c r="J35" s="117"/>
      <c r="K35" s="30">
        <f>IF($K$7=0,0,$K$7/$K$6*K34)</f>
        <v>0</v>
      </c>
      <c r="L35" s="29">
        <f>IF($L$7=0,0,$L$7/$L$6*L34)</f>
        <v>0</v>
      </c>
      <c r="M35" s="29">
        <f>IF($M$7=0,0,$M$7/$M$6*M34)</f>
        <v>0</v>
      </c>
      <c r="N35" s="29">
        <f>IF($N$7=0,0,$N$7/$N$6*N34)</f>
        <v>0</v>
      </c>
      <c r="O35" s="115"/>
      <c r="P35" s="117"/>
      <c r="Q35" s="30">
        <f>IF($Q$7=0,0,$Q$7/$Q$6*Q34)</f>
        <v>0</v>
      </c>
      <c r="R35" s="29">
        <f>IF($R$7=0,0,$R$7/$R$6*R34)</f>
        <v>0</v>
      </c>
      <c r="S35" s="29">
        <f>IF($S$7=0,0,$S$7/$S$6*S34)</f>
        <v>0</v>
      </c>
      <c r="T35" s="29">
        <f>IF($T$7=0,0,$T$7/$T$6*T34)</f>
        <v>0</v>
      </c>
      <c r="U35" s="115"/>
      <c r="V35" s="117"/>
      <c r="W35" s="30">
        <f>IF($W$7=0,0,$W$7/$W$6*W34)</f>
        <v>0</v>
      </c>
      <c r="X35" s="29">
        <f>IF($X$7=0,0,$X$7/$X$6*X34)</f>
        <v>0</v>
      </c>
      <c r="Y35" s="29">
        <f>IF($Y$7=0,0,$Y$7/$Y$6*Y34)</f>
        <v>0</v>
      </c>
      <c r="Z35" s="29">
        <f>IF($Z$7=0,0,$Z$7/$Z$6*Z34)</f>
        <v>0</v>
      </c>
      <c r="AA35" s="115"/>
      <c r="AB35" s="117"/>
      <c r="AC35" s="30">
        <f t="shared" ref="AC35" si="353">IF($AC$7=0,0,$AC$7/$AC$6*AC34)</f>
        <v>0</v>
      </c>
      <c r="AD35" s="29">
        <f t="shared" ref="AD35" si="354">IF($AD$7=0,0,$AD$7/$AD$6*AD34)</f>
        <v>0</v>
      </c>
      <c r="AE35" s="29">
        <f t="shared" ref="AE35" si="355">IF($AE$7=0,0,$AE$7/$AE$6*AE34)</f>
        <v>0</v>
      </c>
      <c r="AF35" s="29">
        <f t="shared" ref="AF35" si="356">IF($AF$7=0,0,$AF$7/$AF$6*AF34)</f>
        <v>0</v>
      </c>
      <c r="AG35" s="118"/>
      <c r="AH35" s="119"/>
      <c r="AI35" s="31">
        <f t="shared" ref="AI35" si="357">IF($AI$7=0,0,$AI$7/$AI$6*AI34)</f>
        <v>0</v>
      </c>
      <c r="AJ35" s="31">
        <f t="shared" ref="AJ35" si="358">IF($AJ$7=0,0,$AJ$7/$AJ$6*AJ34)</f>
        <v>0</v>
      </c>
      <c r="AK35" s="31">
        <f t="shared" ref="AK35" si="359">IF($AK$7=0,0,$AK$7/$AK$6*AK34)</f>
        <v>0</v>
      </c>
      <c r="AL35" s="31">
        <f t="shared" ref="AL35" si="360">IF($AL$7=0,0,$AL$7/$AL$6*AL34)</f>
        <v>0</v>
      </c>
      <c r="AM35" s="115"/>
      <c r="AN35" s="117"/>
      <c r="AO35" s="31">
        <f t="shared" ref="AO35" si="361">IF($AO$7=0,0,$AO$7/$AO$6*AO34)</f>
        <v>0</v>
      </c>
      <c r="AP35" s="31">
        <f t="shared" ref="AP35" si="362">IF($AP$7=0,0,$AP$7/$AP$6*AP34)</f>
        <v>0</v>
      </c>
      <c r="AQ35" s="31">
        <f t="shared" ref="AQ35" si="363">IF($AQ$7=0,0,$AQ$7/$AQ$6*AQ34)</f>
        <v>0</v>
      </c>
      <c r="AR35" s="112">
        <f>IF($AR$7=0,0,$AR$7/$AR$6*AR34)</f>
        <v>0</v>
      </c>
      <c r="AS35" s="115"/>
      <c r="AT35" s="117"/>
      <c r="AU35" s="30">
        <f>IF($AU$7=0,0,$AU$7/$AU$6*AU34)</f>
        <v>0</v>
      </c>
      <c r="AV35" s="29">
        <f>IF($AV$7=0,0,$AV$7/$AV$6*AV34)</f>
        <v>0</v>
      </c>
      <c r="AW35" s="29">
        <f>IF($AW$7=0,0,$AW$7/$AW$6*AW34)</f>
        <v>0</v>
      </c>
      <c r="AX35" s="29">
        <f>IF($AX$7=0,0,$AX$7/$AX$6*AX34)</f>
        <v>0</v>
      </c>
      <c r="AY35" s="118"/>
      <c r="AZ35" s="119"/>
      <c r="BA35" s="122"/>
      <c r="BB35" s="166"/>
      <c r="BC35" s="174"/>
      <c r="BD35" s="171"/>
      <c r="BE35" s="176"/>
      <c r="BF35" s="176"/>
      <c r="BG35" s="176"/>
      <c r="BH35" s="176"/>
      <c r="BI35" s="176"/>
      <c r="BJ35" s="176"/>
      <c r="BK35" s="176"/>
      <c r="BL35" s="176"/>
      <c r="BM35" s="181"/>
    </row>
    <row r="36" spans="1:65" ht="15" customHeight="1" x14ac:dyDescent="0.25">
      <c r="A36" s="137">
        <v>15</v>
      </c>
      <c r="B36" s="139" t="str">
        <f>'Popis studenata'!B16</f>
        <v xml:space="preserve"> </v>
      </c>
      <c r="C36" s="141">
        <f>'Popis studenata'!C16</f>
        <v>0</v>
      </c>
      <c r="D36" s="23" t="s">
        <v>19</v>
      </c>
      <c r="E36" s="24"/>
      <c r="F36" s="25"/>
      <c r="G36" s="25"/>
      <c r="H36" s="25"/>
      <c r="I36" s="114">
        <f>IF((E37+F37+G37+H37)&gt;$J$4,"GREŠKA",E37+F37+G37+H37)</f>
        <v>0</v>
      </c>
      <c r="J36" s="116" t="str">
        <f>IF(I36=0,"NE",(IF(I36&gt;=($J$4/2),"DA","NE")))</f>
        <v>NE</v>
      </c>
      <c r="K36" s="24"/>
      <c r="L36" s="25"/>
      <c r="M36" s="25"/>
      <c r="N36" s="25"/>
      <c r="O36" s="114">
        <f>IF((K37+L37+M37+N37)&gt;$P$4,"GREŠKA",K37+L37+M37+N37)</f>
        <v>0</v>
      </c>
      <c r="P36" s="116" t="str">
        <f>IF(O36=0,"NE",(IF(O36&gt;=($P$4/2),"DA","NE")))</f>
        <v>NE</v>
      </c>
      <c r="Q36" s="24"/>
      <c r="R36" s="25"/>
      <c r="S36" s="25"/>
      <c r="T36" s="25"/>
      <c r="U36" s="114">
        <f>IF((Q37+R37+S37+T37)&gt;$V$4,"GREŠKA",Q37+R37+S37+T37)</f>
        <v>0</v>
      </c>
      <c r="V36" s="116" t="str">
        <f>IF(U36=0,"NE",(IF(U36&gt;=($V$4/2),"DA","NE")))</f>
        <v>NE</v>
      </c>
      <c r="W36" s="24"/>
      <c r="X36" s="25"/>
      <c r="Y36" s="25"/>
      <c r="Z36" s="25"/>
      <c r="AA36" s="114">
        <f>IF((W37+X37+Y37+Z37)&gt;$AB$4,"GREŠKA",W37+X37+Y37+Z37)</f>
        <v>0</v>
      </c>
      <c r="AB36" s="116" t="str">
        <f>IF(AA36=0,"NE",(IF(AA36&gt;=($AB$4/2),"DA","NE")))</f>
        <v>NE</v>
      </c>
      <c r="AC36" s="24"/>
      <c r="AD36" s="25"/>
      <c r="AE36" s="25"/>
      <c r="AF36" s="25"/>
      <c r="AG36" s="114">
        <f t="shared" ref="AG36" si="364">IF((AC37+AD37+AE37+AF37)&gt;$AH$4,"GREŠKA",AC37+AD37+AE37+AF37)</f>
        <v>0</v>
      </c>
      <c r="AH36" s="116" t="str">
        <f t="shared" ref="AH36" si="365">IF(AG36=0,"NE",(IF(AG36&gt;=($AH$4/2),"DA","NE")))</f>
        <v>NE</v>
      </c>
      <c r="AI36" s="24"/>
      <c r="AJ36" s="25"/>
      <c r="AK36" s="25"/>
      <c r="AL36" s="25"/>
      <c r="AM36" s="120">
        <f t="shared" ref="AM36" si="366">IF((AI37+AJ37+AK37+AL37)&gt;$AN$4,"GREŠKA",AI37+AJ37+AK37+AL37)</f>
        <v>0</v>
      </c>
      <c r="AN36" s="116" t="str">
        <f t="shared" ref="AN36" si="367">IF(AM36=0,"NE",(IF(AM36&gt;=($AN$4/2),"DA","NE")))</f>
        <v>NE</v>
      </c>
      <c r="AO36" s="24"/>
      <c r="AP36" s="25"/>
      <c r="AQ36" s="25"/>
      <c r="AR36" s="25"/>
      <c r="AS36" s="120">
        <f t="shared" ref="AS36" si="368">IF((AO37+AP37+AQ37+AR37)&gt;$AT$4,"GREŠKA",AO37+AP37+AQ37+AR37)</f>
        <v>0</v>
      </c>
      <c r="AT36" s="116" t="str">
        <f t="shared" ref="AT36" si="369">IF(AS36=0,"NE",(IF(AS36&gt;=($AT$4/2),"DA","NE")))</f>
        <v>NE</v>
      </c>
      <c r="AU36" s="24"/>
      <c r="AV36" s="25"/>
      <c r="AW36" s="25"/>
      <c r="AX36" s="25"/>
      <c r="AY36" s="114">
        <f>IF((AU37+AV37+AW37+AX37)&gt;$AZ$4,"GREŠKA",AU37+AV37+AW37+AX37)</f>
        <v>0</v>
      </c>
      <c r="AZ36" s="116" t="str">
        <f>IF(AY36=0,"NE",(IF(AY36&gt;=($AZ$4/2),"DA","NE")))</f>
        <v>NE</v>
      </c>
      <c r="BA36" s="121">
        <f>IF(AND(J36="da",P36="da",V36="da",AB36="da",AZ36="da",AH36="da",AN36="da",AT36="da"),I36+O36+U36+AA36+AY36+AS36+AM36+AG36,0)</f>
        <v>0</v>
      </c>
      <c r="BB36" s="165" t="str">
        <f t="shared" ref="BB36" si="370">IF(OR(COUNTIF(J36:AZ37,"ne")&gt;4,COUNTIF(J36:AZ37,"ne")=0),"NE",COUNTIF(J36:AZ37,"ne"))</f>
        <v>NE</v>
      </c>
      <c r="BC36" s="172" t="str">
        <f t="shared" ref="BC36" si="371">IF(SUM(COUNTBLANK(E36:H36),COUNTBLANK(K36:N36),COUNTBLANK(Q36:T36),COUNTBLANK(W36:Z36),COUNTBLANK(AC36:AF36),COUNTBLANK(AI36:AL36),COUNTBLANK(AO36:AR36),COUNTBLANK(AU36:AX36))=32,"NE","DA")</f>
        <v>NE</v>
      </c>
      <c r="BD36" s="170"/>
      <c r="BE36" s="179" t="str">
        <f t="shared" ref="BE36" si="372">J36</f>
        <v>NE</v>
      </c>
      <c r="BF36" s="179" t="str">
        <f t="shared" ref="BF36" si="373">P36</f>
        <v>NE</v>
      </c>
      <c r="BG36" s="179" t="str">
        <f t="shared" ref="BG36" si="374">V36</f>
        <v>NE</v>
      </c>
      <c r="BH36" s="179" t="str">
        <f t="shared" ref="BH36" si="375">AB36</f>
        <v>NE</v>
      </c>
      <c r="BI36" s="179" t="str">
        <f t="shared" ref="BI36" si="376">AH36</f>
        <v>NE</v>
      </c>
      <c r="BJ36" s="179" t="str">
        <f t="shared" ref="BJ36" si="377">AN36</f>
        <v>NE</v>
      </c>
      <c r="BK36" s="179" t="str">
        <f t="shared" ref="BK36" si="378">AT36</f>
        <v>NE</v>
      </c>
      <c r="BL36" s="179" t="str">
        <f t="shared" ref="BL36" si="379">AZ36</f>
        <v>NE</v>
      </c>
      <c r="BM36" s="180" t="str">
        <f t="shared" ref="BM36" si="380">IF(BA36&lt;50, "NE",IF(BA36&lt;60,2,IF(BA36&lt;75,3,IF(BA36&lt;90,4,5))))</f>
        <v>NE</v>
      </c>
    </row>
    <row r="37" spans="1:65" ht="15.75" customHeight="1" thickBot="1" x14ac:dyDescent="0.3">
      <c r="A37" s="138"/>
      <c r="B37" s="140"/>
      <c r="C37" s="142"/>
      <c r="D37" s="28" t="s">
        <v>20</v>
      </c>
      <c r="E37" s="29">
        <f>IF($E$7=0,0,$E$7/$E$6*E36)</f>
        <v>0</v>
      </c>
      <c r="F37" s="29">
        <f>IF($F$7=0,0,$F$7/$F$6*F36)</f>
        <v>0</v>
      </c>
      <c r="G37" s="29">
        <f>IF($G$7=0,0,$G$7/$G$6*G36)</f>
        <v>0</v>
      </c>
      <c r="H37" s="29">
        <f>IF($H$7=0,0,$H$7/$H$6*H36)</f>
        <v>0</v>
      </c>
      <c r="I37" s="115"/>
      <c r="J37" s="117"/>
      <c r="K37" s="30">
        <f>IF($K$7=0,0,$K$7/$K$6*K36)</f>
        <v>0</v>
      </c>
      <c r="L37" s="29">
        <f>IF($L$7=0,0,$L$7/$L$6*L36)</f>
        <v>0</v>
      </c>
      <c r="M37" s="29">
        <f>IF($M$7=0,0,$M$7/$M$6*M36)</f>
        <v>0</v>
      </c>
      <c r="N37" s="29">
        <f>IF($N$7=0,0,$N$7/$N$6*N36)</f>
        <v>0</v>
      </c>
      <c r="O37" s="115"/>
      <c r="P37" s="117"/>
      <c r="Q37" s="30">
        <f>IF($Q$7=0,0,$Q$7/$Q$6*Q36)</f>
        <v>0</v>
      </c>
      <c r="R37" s="29">
        <f>IF($R$7=0,0,$R$7/$R$6*R36)</f>
        <v>0</v>
      </c>
      <c r="S37" s="29">
        <f>IF($S$7=0,0,$S$7/$S$6*S36)</f>
        <v>0</v>
      </c>
      <c r="T37" s="29">
        <f>IF($T$7=0,0,$T$7/$T$6*T36)</f>
        <v>0</v>
      </c>
      <c r="U37" s="115"/>
      <c r="V37" s="117"/>
      <c r="W37" s="30">
        <f>IF($W$7=0,0,$W$7/$W$6*W36)</f>
        <v>0</v>
      </c>
      <c r="X37" s="29">
        <f>IF($X$7=0,0,$X$7/$X$6*X36)</f>
        <v>0</v>
      </c>
      <c r="Y37" s="29">
        <f>IF($Y$7=0,0,$Y$7/$Y$6*Y36)</f>
        <v>0</v>
      </c>
      <c r="Z37" s="29">
        <f>IF($Z$7=0,0,$Z$7/$Z$6*Z36)</f>
        <v>0</v>
      </c>
      <c r="AA37" s="115"/>
      <c r="AB37" s="117"/>
      <c r="AC37" s="30">
        <f t="shared" ref="AC37" si="381">IF($AC$7=0,0,$AC$7/$AC$6*AC36)</f>
        <v>0</v>
      </c>
      <c r="AD37" s="29">
        <f t="shared" ref="AD37" si="382">IF($AD$7=0,0,$AD$7/$AD$6*AD36)</f>
        <v>0</v>
      </c>
      <c r="AE37" s="29">
        <f t="shared" ref="AE37" si="383">IF($AE$7=0,0,$AE$7/$AE$6*AE36)</f>
        <v>0</v>
      </c>
      <c r="AF37" s="29">
        <f t="shared" ref="AF37" si="384">IF($AF$7=0,0,$AF$7/$AF$6*AF36)</f>
        <v>0</v>
      </c>
      <c r="AG37" s="118"/>
      <c r="AH37" s="119"/>
      <c r="AI37" s="31">
        <f t="shared" ref="AI37" si="385">IF($AI$7=0,0,$AI$7/$AI$6*AI36)</f>
        <v>0</v>
      </c>
      <c r="AJ37" s="31">
        <f t="shared" ref="AJ37" si="386">IF($AJ$7=0,0,$AJ$7/$AJ$6*AJ36)</f>
        <v>0</v>
      </c>
      <c r="AK37" s="31">
        <f t="shared" ref="AK37" si="387">IF($AK$7=0,0,$AK$7/$AK$6*AK36)</f>
        <v>0</v>
      </c>
      <c r="AL37" s="31">
        <f t="shared" ref="AL37" si="388">IF($AL$7=0,0,$AL$7/$AL$6*AL36)</f>
        <v>0</v>
      </c>
      <c r="AM37" s="115"/>
      <c r="AN37" s="117"/>
      <c r="AO37" s="31">
        <f t="shared" ref="AO37" si="389">IF($AO$7=0,0,$AO$7/$AO$6*AO36)</f>
        <v>0</v>
      </c>
      <c r="AP37" s="31">
        <f t="shared" ref="AP37" si="390">IF($AP$7=0,0,$AP$7/$AP$6*AP36)</f>
        <v>0</v>
      </c>
      <c r="AQ37" s="31">
        <f t="shared" ref="AQ37" si="391">IF($AQ$7=0,0,$AQ$7/$AQ$6*AQ36)</f>
        <v>0</v>
      </c>
      <c r="AR37" s="112">
        <f>IF($AR$7=0,0,$AR$7/$AR$6*AR36)</f>
        <v>0</v>
      </c>
      <c r="AS37" s="115"/>
      <c r="AT37" s="117"/>
      <c r="AU37" s="30">
        <f>IF($AU$7=0,0,$AU$7/$AU$6*AU36)</f>
        <v>0</v>
      </c>
      <c r="AV37" s="29">
        <f>IF($AV$7=0,0,$AV$7/$AV$6*AV36)</f>
        <v>0</v>
      </c>
      <c r="AW37" s="29">
        <f>IF($AW$7=0,0,$AW$7/$AW$6*AW36)</f>
        <v>0</v>
      </c>
      <c r="AX37" s="29">
        <f>IF($AX$7=0,0,$AX$7/$AX$6*AX36)</f>
        <v>0</v>
      </c>
      <c r="AY37" s="118"/>
      <c r="AZ37" s="119"/>
      <c r="BA37" s="122"/>
      <c r="BB37" s="166"/>
      <c r="BC37" s="174"/>
      <c r="BD37" s="171"/>
      <c r="BE37" s="176"/>
      <c r="BF37" s="176"/>
      <c r="BG37" s="176"/>
      <c r="BH37" s="176"/>
      <c r="BI37" s="176"/>
      <c r="BJ37" s="176"/>
      <c r="BK37" s="176"/>
      <c r="BL37" s="176"/>
      <c r="BM37" s="181"/>
    </row>
    <row r="38" spans="1:65" ht="15" customHeight="1" x14ac:dyDescent="0.25">
      <c r="A38" s="137">
        <v>16</v>
      </c>
      <c r="B38" s="139" t="str">
        <f>'Popis studenata'!B17</f>
        <v xml:space="preserve"> </v>
      </c>
      <c r="C38" s="141">
        <f>'Popis studenata'!C17</f>
        <v>0</v>
      </c>
      <c r="D38" s="23" t="s">
        <v>19</v>
      </c>
      <c r="E38" s="24"/>
      <c r="F38" s="25"/>
      <c r="G38" s="25"/>
      <c r="H38" s="25"/>
      <c r="I38" s="114">
        <f>IF((E39+F39+G39+H39)&gt;$J$4,"GREŠKA",E39+F39+G39+H39)</f>
        <v>0</v>
      </c>
      <c r="J38" s="116" t="str">
        <f>IF(I38=0,"NE",(IF(I38&gt;=($J$4/2),"DA","NE")))</f>
        <v>NE</v>
      </c>
      <c r="K38" s="24"/>
      <c r="L38" s="25"/>
      <c r="M38" s="25"/>
      <c r="N38" s="25"/>
      <c r="O38" s="114">
        <f>IF((K39+L39+M39+N39)&gt;$P$4,"GREŠKA",K39+L39+M39+N39)</f>
        <v>0</v>
      </c>
      <c r="P38" s="116" t="str">
        <f>IF(O38=0,"NE",(IF(O38&gt;=($P$4/2),"DA","NE")))</f>
        <v>NE</v>
      </c>
      <c r="Q38" s="24"/>
      <c r="R38" s="25"/>
      <c r="S38" s="25"/>
      <c r="T38" s="25"/>
      <c r="U38" s="114">
        <f>IF((Q39+R39+S39+T39)&gt;$V$4,"GREŠKA",Q39+R39+S39+T39)</f>
        <v>0</v>
      </c>
      <c r="V38" s="116" t="str">
        <f>IF(U38=0,"NE",(IF(U38&gt;=($V$4/2),"DA","NE")))</f>
        <v>NE</v>
      </c>
      <c r="W38" s="24"/>
      <c r="X38" s="25"/>
      <c r="Y38" s="25"/>
      <c r="Z38" s="25"/>
      <c r="AA38" s="114">
        <f>IF((W39+X39+Y39+Z39)&gt;$AB$4,"GREŠKA",W39+X39+Y39+Z39)</f>
        <v>0</v>
      </c>
      <c r="AB38" s="116" t="str">
        <f>IF(AA38=0,"NE",(IF(AA38&gt;=($AB$4/2),"DA","NE")))</f>
        <v>NE</v>
      </c>
      <c r="AC38" s="24"/>
      <c r="AD38" s="25"/>
      <c r="AE38" s="25"/>
      <c r="AF38" s="25"/>
      <c r="AG38" s="114">
        <f t="shared" ref="AG38" si="392">IF((AC39+AD39+AE39+AF39)&gt;$AH$4,"GREŠKA",AC39+AD39+AE39+AF39)</f>
        <v>0</v>
      </c>
      <c r="AH38" s="116" t="str">
        <f t="shared" ref="AH38" si="393">IF(AG38=0,"NE",(IF(AG38&gt;=($AH$4/2),"DA","NE")))</f>
        <v>NE</v>
      </c>
      <c r="AI38" s="24"/>
      <c r="AJ38" s="25"/>
      <c r="AK38" s="25"/>
      <c r="AL38" s="25"/>
      <c r="AM38" s="120">
        <f t="shared" ref="AM38" si="394">IF((AI39+AJ39+AK39+AL39)&gt;$AN$4,"GREŠKA",AI39+AJ39+AK39+AL39)</f>
        <v>0</v>
      </c>
      <c r="AN38" s="116" t="str">
        <f t="shared" ref="AN38" si="395">IF(AM38=0,"NE",(IF(AM38&gt;=($AN$4/2),"DA","NE")))</f>
        <v>NE</v>
      </c>
      <c r="AO38" s="24"/>
      <c r="AP38" s="25"/>
      <c r="AQ38" s="25"/>
      <c r="AR38" s="25"/>
      <c r="AS38" s="120">
        <f t="shared" ref="AS38" si="396">IF((AO39+AP39+AQ39+AR39)&gt;$AT$4,"GREŠKA",AO39+AP39+AQ39+AR39)</f>
        <v>0</v>
      </c>
      <c r="AT38" s="116" t="str">
        <f t="shared" ref="AT38" si="397">IF(AS38=0,"NE",(IF(AS38&gt;=($AT$4/2),"DA","NE")))</f>
        <v>NE</v>
      </c>
      <c r="AU38" s="24"/>
      <c r="AV38" s="25"/>
      <c r="AW38" s="25"/>
      <c r="AX38" s="25"/>
      <c r="AY38" s="114">
        <f>IF((AU39+AV39+AW39+AX39)&gt;$AZ$4,"GREŠKA",AU39+AV39+AW39+AX39)</f>
        <v>0</v>
      </c>
      <c r="AZ38" s="116" t="str">
        <f>IF(AY38=0,"NE",(IF(AY38&gt;=($AZ$4/2),"DA","NE")))</f>
        <v>NE</v>
      </c>
      <c r="BA38" s="121">
        <f>IF(AND(J38="da",P38="da",V38="da",AB38="da",AZ38="da",AH38="da",AN38="da",AT38="da"),I38+O38+U38+AA38+AY38+AS38+AM38+AG38,0)</f>
        <v>0</v>
      </c>
      <c r="BB38" s="165" t="str">
        <f t="shared" ref="BB38" si="398">IF(OR(COUNTIF(J38:AZ39,"ne")&gt;4,COUNTIF(J38:AZ39,"ne")=0),"NE",COUNTIF(J38:AZ39,"ne"))</f>
        <v>NE</v>
      </c>
      <c r="BC38" s="172" t="str">
        <f t="shared" ref="BC38" si="399">IF(SUM(COUNTBLANK(E38:H38),COUNTBLANK(K38:N38),COUNTBLANK(Q38:T38),COUNTBLANK(W38:Z38),COUNTBLANK(AC38:AF38),COUNTBLANK(AI38:AL38),COUNTBLANK(AO38:AR38),COUNTBLANK(AU38:AX38))=32,"NE","DA")</f>
        <v>NE</v>
      </c>
      <c r="BD38" s="170"/>
      <c r="BE38" s="179" t="str">
        <f t="shared" ref="BE38" si="400">J38</f>
        <v>NE</v>
      </c>
      <c r="BF38" s="179" t="str">
        <f t="shared" ref="BF38" si="401">P38</f>
        <v>NE</v>
      </c>
      <c r="BG38" s="179" t="str">
        <f t="shared" ref="BG38" si="402">V38</f>
        <v>NE</v>
      </c>
      <c r="BH38" s="179" t="str">
        <f t="shared" ref="BH38" si="403">AB38</f>
        <v>NE</v>
      </c>
      <c r="BI38" s="179" t="str">
        <f t="shared" ref="BI38" si="404">AH38</f>
        <v>NE</v>
      </c>
      <c r="BJ38" s="179" t="str">
        <f t="shared" ref="BJ38" si="405">AN38</f>
        <v>NE</v>
      </c>
      <c r="BK38" s="179" t="str">
        <f t="shared" ref="BK38" si="406">AT38</f>
        <v>NE</v>
      </c>
      <c r="BL38" s="179" t="str">
        <f t="shared" ref="BL38" si="407">AZ38</f>
        <v>NE</v>
      </c>
      <c r="BM38" s="180" t="str">
        <f t="shared" ref="BM38" si="408">IF(BA38&lt;50, "NE",IF(BA38&lt;60,2,IF(BA38&lt;75,3,IF(BA38&lt;90,4,5))))</f>
        <v>NE</v>
      </c>
    </row>
    <row r="39" spans="1:65" ht="15.75" customHeight="1" thickBot="1" x14ac:dyDescent="0.3">
      <c r="A39" s="138"/>
      <c r="B39" s="140"/>
      <c r="C39" s="142"/>
      <c r="D39" s="28" t="s">
        <v>20</v>
      </c>
      <c r="E39" s="29">
        <f>IF($E$7=0,0,$E$7/$E$6*E38)</f>
        <v>0</v>
      </c>
      <c r="F39" s="29">
        <f>IF($F$7=0,0,$F$7/$F$6*F38)</f>
        <v>0</v>
      </c>
      <c r="G39" s="29">
        <f>IF($G$7=0,0,$G$7/$G$6*G38)</f>
        <v>0</v>
      </c>
      <c r="H39" s="29">
        <f>IF($H$7=0,0,$H$7/$H$6*H38)</f>
        <v>0</v>
      </c>
      <c r="I39" s="115"/>
      <c r="J39" s="117"/>
      <c r="K39" s="30">
        <f>IF($K$7=0,0,$K$7/$K$6*K38)</f>
        <v>0</v>
      </c>
      <c r="L39" s="29">
        <f>IF($L$7=0,0,$L$7/$L$6*L38)</f>
        <v>0</v>
      </c>
      <c r="M39" s="29">
        <f>IF($M$7=0,0,$M$7/$M$6*M38)</f>
        <v>0</v>
      </c>
      <c r="N39" s="29">
        <f>IF($N$7=0,0,$N$7/$N$6*N38)</f>
        <v>0</v>
      </c>
      <c r="O39" s="115"/>
      <c r="P39" s="117"/>
      <c r="Q39" s="30">
        <f>IF($Q$7=0,0,$Q$7/$Q$6*Q38)</f>
        <v>0</v>
      </c>
      <c r="R39" s="29">
        <f>IF($R$7=0,0,$R$7/$R$6*R38)</f>
        <v>0</v>
      </c>
      <c r="S39" s="29">
        <f>IF($S$7=0,0,$S$7/$S$6*S38)</f>
        <v>0</v>
      </c>
      <c r="T39" s="29">
        <f>IF($T$7=0,0,$T$7/$T$6*T38)</f>
        <v>0</v>
      </c>
      <c r="U39" s="115"/>
      <c r="V39" s="117"/>
      <c r="W39" s="30">
        <f>IF($W$7=0,0,$W$7/$W$6*W38)</f>
        <v>0</v>
      </c>
      <c r="X39" s="29">
        <f>IF($X$7=0,0,$X$7/$X$6*X38)</f>
        <v>0</v>
      </c>
      <c r="Y39" s="29">
        <f>IF($Y$7=0,0,$Y$7/$Y$6*Y38)</f>
        <v>0</v>
      </c>
      <c r="Z39" s="29">
        <f>IF($Z$7=0,0,$Z$7/$Z$6*Z38)</f>
        <v>0</v>
      </c>
      <c r="AA39" s="115"/>
      <c r="AB39" s="117"/>
      <c r="AC39" s="30">
        <f t="shared" ref="AC39" si="409">IF($AC$7=0,0,$AC$7/$AC$6*AC38)</f>
        <v>0</v>
      </c>
      <c r="AD39" s="29">
        <f t="shared" ref="AD39" si="410">IF($AD$7=0,0,$AD$7/$AD$6*AD38)</f>
        <v>0</v>
      </c>
      <c r="AE39" s="29">
        <f t="shared" ref="AE39" si="411">IF($AE$7=0,0,$AE$7/$AE$6*AE38)</f>
        <v>0</v>
      </c>
      <c r="AF39" s="29">
        <f t="shared" ref="AF39" si="412">IF($AF$7=0,0,$AF$7/$AF$6*AF38)</f>
        <v>0</v>
      </c>
      <c r="AG39" s="118"/>
      <c r="AH39" s="119"/>
      <c r="AI39" s="31">
        <f t="shared" ref="AI39" si="413">IF($AI$7=0,0,$AI$7/$AI$6*AI38)</f>
        <v>0</v>
      </c>
      <c r="AJ39" s="31">
        <f t="shared" ref="AJ39" si="414">IF($AJ$7=0,0,$AJ$7/$AJ$6*AJ38)</f>
        <v>0</v>
      </c>
      <c r="AK39" s="31">
        <f t="shared" ref="AK39" si="415">IF($AK$7=0,0,$AK$7/$AK$6*AK38)</f>
        <v>0</v>
      </c>
      <c r="AL39" s="31">
        <f t="shared" ref="AL39" si="416">IF($AL$7=0,0,$AL$7/$AL$6*AL38)</f>
        <v>0</v>
      </c>
      <c r="AM39" s="115"/>
      <c r="AN39" s="117"/>
      <c r="AO39" s="31">
        <f t="shared" ref="AO39" si="417">IF($AO$7=0,0,$AO$7/$AO$6*AO38)</f>
        <v>0</v>
      </c>
      <c r="AP39" s="31">
        <f t="shared" ref="AP39" si="418">IF($AP$7=0,0,$AP$7/$AP$6*AP38)</f>
        <v>0</v>
      </c>
      <c r="AQ39" s="31">
        <f t="shared" ref="AQ39" si="419">IF($AQ$7=0,0,$AQ$7/$AQ$6*AQ38)</f>
        <v>0</v>
      </c>
      <c r="AR39" s="112">
        <f>IF($AR$7=0,0,$AR$7/$AR$6*AR38)</f>
        <v>0</v>
      </c>
      <c r="AS39" s="115"/>
      <c r="AT39" s="117"/>
      <c r="AU39" s="30">
        <f>IF($AU$7=0,0,$AU$7/$AU$6*AU38)</f>
        <v>0</v>
      </c>
      <c r="AV39" s="29">
        <f>IF($AV$7=0,0,$AV$7/$AV$6*AV38)</f>
        <v>0</v>
      </c>
      <c r="AW39" s="29">
        <f>IF($AW$7=0,0,$AW$7/$AW$6*AW38)</f>
        <v>0</v>
      </c>
      <c r="AX39" s="29">
        <f>IF($AX$7=0,0,$AX$7/$AX$6*AX38)</f>
        <v>0</v>
      </c>
      <c r="AY39" s="118"/>
      <c r="AZ39" s="119"/>
      <c r="BA39" s="122"/>
      <c r="BB39" s="166"/>
      <c r="BC39" s="174"/>
      <c r="BD39" s="171"/>
      <c r="BE39" s="176"/>
      <c r="BF39" s="176"/>
      <c r="BG39" s="176"/>
      <c r="BH39" s="176"/>
      <c r="BI39" s="176"/>
      <c r="BJ39" s="176"/>
      <c r="BK39" s="176"/>
      <c r="BL39" s="176"/>
      <c r="BM39" s="181"/>
    </row>
    <row r="40" spans="1:65" ht="15" customHeight="1" x14ac:dyDescent="0.25">
      <c r="A40" s="137">
        <v>17</v>
      </c>
      <c r="B40" s="139" t="str">
        <f>'Popis studenata'!B18</f>
        <v xml:space="preserve"> </v>
      </c>
      <c r="C40" s="141">
        <f>'Popis studenata'!C18</f>
        <v>0</v>
      </c>
      <c r="D40" s="23" t="s">
        <v>19</v>
      </c>
      <c r="E40" s="24"/>
      <c r="F40" s="25"/>
      <c r="G40" s="25"/>
      <c r="H40" s="25"/>
      <c r="I40" s="114">
        <f>IF((E41+F41+G41+H41)&gt;$J$4,"GREŠKA",E41+F41+G41+H41)</f>
        <v>0</v>
      </c>
      <c r="J40" s="116" t="str">
        <f>IF(I40=0,"NE",(IF(I40&gt;=($J$4/2),"DA","NE")))</f>
        <v>NE</v>
      </c>
      <c r="K40" s="24"/>
      <c r="L40" s="25"/>
      <c r="M40" s="25"/>
      <c r="N40" s="25"/>
      <c r="O40" s="114">
        <f>IF((K41+L41+M41+N41)&gt;$P$4,"GREŠKA",K41+L41+M41+N41)</f>
        <v>0</v>
      </c>
      <c r="P40" s="116" t="str">
        <f>IF(O40=0,"NE",(IF(O40&gt;=($P$4/2),"DA","NE")))</f>
        <v>NE</v>
      </c>
      <c r="Q40" s="24"/>
      <c r="R40" s="25"/>
      <c r="S40" s="25"/>
      <c r="T40" s="25"/>
      <c r="U40" s="114">
        <f>IF((Q41+R41+S41+T41)&gt;$V$4,"GREŠKA",Q41+R41+S41+T41)</f>
        <v>0</v>
      </c>
      <c r="V40" s="116" t="str">
        <f>IF(U40=0,"NE",(IF(U40&gt;=($V$4/2),"DA","NE")))</f>
        <v>NE</v>
      </c>
      <c r="W40" s="24"/>
      <c r="X40" s="25"/>
      <c r="Y40" s="25"/>
      <c r="Z40" s="25"/>
      <c r="AA40" s="114">
        <f>IF((W41+X41+Y41+Z41)&gt;$AB$4,"GREŠKA",W41+X41+Y41+Z41)</f>
        <v>0</v>
      </c>
      <c r="AB40" s="116" t="str">
        <f>IF(AA40=0,"NE",(IF(AA40&gt;=($AB$4/2),"DA","NE")))</f>
        <v>NE</v>
      </c>
      <c r="AC40" s="24"/>
      <c r="AD40" s="25"/>
      <c r="AE40" s="25"/>
      <c r="AF40" s="25"/>
      <c r="AG40" s="114">
        <f t="shared" ref="AG40" si="420">IF((AC41+AD41+AE41+AF41)&gt;$AH$4,"GREŠKA",AC41+AD41+AE41+AF41)</f>
        <v>0</v>
      </c>
      <c r="AH40" s="116" t="str">
        <f t="shared" ref="AH40" si="421">IF(AG40=0,"NE",(IF(AG40&gt;=($AH$4/2),"DA","NE")))</f>
        <v>NE</v>
      </c>
      <c r="AI40" s="24"/>
      <c r="AJ40" s="25"/>
      <c r="AK40" s="25"/>
      <c r="AL40" s="25"/>
      <c r="AM40" s="120">
        <f t="shared" ref="AM40" si="422">IF((AI41+AJ41+AK41+AL41)&gt;$AN$4,"GREŠKA",AI41+AJ41+AK41+AL41)</f>
        <v>0</v>
      </c>
      <c r="AN40" s="116" t="str">
        <f t="shared" ref="AN40" si="423">IF(AM40=0,"NE",(IF(AM40&gt;=($AN$4/2),"DA","NE")))</f>
        <v>NE</v>
      </c>
      <c r="AO40" s="24"/>
      <c r="AP40" s="25"/>
      <c r="AQ40" s="25"/>
      <c r="AR40" s="25"/>
      <c r="AS40" s="120">
        <f t="shared" ref="AS40" si="424">IF((AO41+AP41+AQ41+AR41)&gt;$AT$4,"GREŠKA",AO41+AP41+AQ41+AR41)</f>
        <v>0</v>
      </c>
      <c r="AT40" s="116" t="str">
        <f t="shared" ref="AT40" si="425">IF(AS40=0,"NE",(IF(AS40&gt;=($AT$4/2),"DA","NE")))</f>
        <v>NE</v>
      </c>
      <c r="AU40" s="24"/>
      <c r="AV40" s="25"/>
      <c r="AW40" s="25"/>
      <c r="AX40" s="25"/>
      <c r="AY40" s="114">
        <f>IF((AU41+AV41+AW41+AX41)&gt;$AZ$4,"GREŠKA",AU41+AV41+AW41+AX41)</f>
        <v>0</v>
      </c>
      <c r="AZ40" s="116" t="str">
        <f>IF(AY40=0,"NE",(IF(AY40&gt;=($AZ$4/2),"DA","NE")))</f>
        <v>NE</v>
      </c>
      <c r="BA40" s="121">
        <f>IF(AND(J40="da",P40="da",V40="da",AB40="da",AZ40="da",AH40="da",AN40="da",AT40="da"),I40+O40+U40+AA40+AY40+AS40+AM40+AG40,0)</f>
        <v>0</v>
      </c>
      <c r="BB40" s="165" t="str">
        <f t="shared" ref="BB40" si="426">IF(OR(COUNTIF(J40:AZ41,"ne")&gt;4,COUNTIF(J40:AZ41,"ne")=0),"NE",COUNTIF(J40:AZ41,"ne"))</f>
        <v>NE</v>
      </c>
      <c r="BC40" s="172" t="str">
        <f t="shared" ref="BC40" si="427">IF(SUM(COUNTBLANK(E40:H40),COUNTBLANK(K40:N40),COUNTBLANK(Q40:T40),COUNTBLANK(W40:Z40),COUNTBLANK(AC40:AF40),COUNTBLANK(AI40:AL40),COUNTBLANK(AO40:AR40),COUNTBLANK(AU40:AX40))=32,"NE","DA")</f>
        <v>NE</v>
      </c>
      <c r="BD40" s="170"/>
      <c r="BE40" s="179" t="str">
        <f t="shared" ref="BE40" si="428">J40</f>
        <v>NE</v>
      </c>
      <c r="BF40" s="179" t="str">
        <f t="shared" ref="BF40" si="429">P40</f>
        <v>NE</v>
      </c>
      <c r="BG40" s="179" t="str">
        <f t="shared" ref="BG40" si="430">V40</f>
        <v>NE</v>
      </c>
      <c r="BH40" s="179" t="str">
        <f t="shared" ref="BH40" si="431">AB40</f>
        <v>NE</v>
      </c>
      <c r="BI40" s="179" t="str">
        <f t="shared" ref="BI40" si="432">AH40</f>
        <v>NE</v>
      </c>
      <c r="BJ40" s="179" t="str">
        <f t="shared" ref="BJ40" si="433">AN40</f>
        <v>NE</v>
      </c>
      <c r="BK40" s="179" t="str">
        <f t="shared" ref="BK40" si="434">AT40</f>
        <v>NE</v>
      </c>
      <c r="BL40" s="179" t="str">
        <f t="shared" ref="BL40" si="435">AZ40</f>
        <v>NE</v>
      </c>
      <c r="BM40" s="180" t="str">
        <f t="shared" ref="BM40" si="436">IF(BA40&lt;50, "NE",IF(BA40&lt;60,2,IF(BA40&lt;75,3,IF(BA40&lt;90,4,5))))</f>
        <v>NE</v>
      </c>
    </row>
    <row r="41" spans="1:65" ht="15.75" customHeight="1" thickBot="1" x14ac:dyDescent="0.3">
      <c r="A41" s="138"/>
      <c r="B41" s="140"/>
      <c r="C41" s="142"/>
      <c r="D41" s="28" t="s">
        <v>20</v>
      </c>
      <c r="E41" s="29">
        <f>IF($E$7=0,0,$E$7/$E$6*E40)</f>
        <v>0</v>
      </c>
      <c r="F41" s="29">
        <f>IF($F$7=0,0,$F$7/$F$6*F40)</f>
        <v>0</v>
      </c>
      <c r="G41" s="29">
        <f>IF($G$7=0,0,$G$7/$G$6*G40)</f>
        <v>0</v>
      </c>
      <c r="H41" s="29">
        <f>IF($H$7=0,0,$H$7/$H$6*H40)</f>
        <v>0</v>
      </c>
      <c r="I41" s="115"/>
      <c r="J41" s="117"/>
      <c r="K41" s="30">
        <f>IF($K$7=0,0,$K$7/$K$6*K40)</f>
        <v>0</v>
      </c>
      <c r="L41" s="29">
        <f>IF($L$7=0,0,$L$7/$L$6*L40)</f>
        <v>0</v>
      </c>
      <c r="M41" s="29">
        <f>IF($M$7=0,0,$M$7/$M$6*M40)</f>
        <v>0</v>
      </c>
      <c r="N41" s="29">
        <f>IF($N$7=0,0,$N$7/$N$6*N40)</f>
        <v>0</v>
      </c>
      <c r="O41" s="115"/>
      <c r="P41" s="117"/>
      <c r="Q41" s="30">
        <f>IF($Q$7=0,0,$Q$7/$Q$6*Q40)</f>
        <v>0</v>
      </c>
      <c r="R41" s="29">
        <f>IF($R$7=0,0,$R$7/$R$6*R40)</f>
        <v>0</v>
      </c>
      <c r="S41" s="29">
        <f>IF($S$7=0,0,$S$7/$S$6*S40)</f>
        <v>0</v>
      </c>
      <c r="T41" s="29">
        <f>IF($T$7=0,0,$T$7/$T$6*T40)</f>
        <v>0</v>
      </c>
      <c r="U41" s="115"/>
      <c r="V41" s="117"/>
      <c r="W41" s="30">
        <f>IF($W$7=0,0,$W$7/$W$6*W40)</f>
        <v>0</v>
      </c>
      <c r="X41" s="29">
        <f>IF($X$7=0,0,$X$7/$X$6*X40)</f>
        <v>0</v>
      </c>
      <c r="Y41" s="29">
        <f>IF($Y$7=0,0,$Y$7/$Y$6*Y40)</f>
        <v>0</v>
      </c>
      <c r="Z41" s="29">
        <f>IF($Z$7=0,0,$Z$7/$Z$6*Z40)</f>
        <v>0</v>
      </c>
      <c r="AA41" s="115"/>
      <c r="AB41" s="117"/>
      <c r="AC41" s="30">
        <f t="shared" ref="AC41" si="437">IF($AC$7=0,0,$AC$7/$AC$6*AC40)</f>
        <v>0</v>
      </c>
      <c r="AD41" s="29">
        <f t="shared" ref="AD41" si="438">IF($AD$7=0,0,$AD$7/$AD$6*AD40)</f>
        <v>0</v>
      </c>
      <c r="AE41" s="29">
        <f t="shared" ref="AE41" si="439">IF($AE$7=0,0,$AE$7/$AE$6*AE40)</f>
        <v>0</v>
      </c>
      <c r="AF41" s="29">
        <f t="shared" ref="AF41" si="440">IF($AF$7=0,0,$AF$7/$AF$6*AF40)</f>
        <v>0</v>
      </c>
      <c r="AG41" s="118"/>
      <c r="AH41" s="119"/>
      <c r="AI41" s="31">
        <f t="shared" ref="AI41" si="441">IF($AI$7=0,0,$AI$7/$AI$6*AI40)</f>
        <v>0</v>
      </c>
      <c r="AJ41" s="31">
        <f t="shared" ref="AJ41" si="442">IF($AJ$7=0,0,$AJ$7/$AJ$6*AJ40)</f>
        <v>0</v>
      </c>
      <c r="AK41" s="31">
        <f t="shared" ref="AK41" si="443">IF($AK$7=0,0,$AK$7/$AK$6*AK40)</f>
        <v>0</v>
      </c>
      <c r="AL41" s="31">
        <f t="shared" ref="AL41" si="444">IF($AL$7=0,0,$AL$7/$AL$6*AL40)</f>
        <v>0</v>
      </c>
      <c r="AM41" s="115"/>
      <c r="AN41" s="117"/>
      <c r="AO41" s="31">
        <f t="shared" ref="AO41" si="445">IF($AO$7=0,0,$AO$7/$AO$6*AO40)</f>
        <v>0</v>
      </c>
      <c r="AP41" s="31">
        <f t="shared" ref="AP41" si="446">IF($AP$7=0,0,$AP$7/$AP$6*AP40)</f>
        <v>0</v>
      </c>
      <c r="AQ41" s="31">
        <f t="shared" ref="AQ41" si="447">IF($AQ$7=0,0,$AQ$7/$AQ$6*AQ40)</f>
        <v>0</v>
      </c>
      <c r="AR41" s="112">
        <f>IF($AR$7=0,0,$AR$7/$AR$6*AR40)</f>
        <v>0</v>
      </c>
      <c r="AS41" s="115"/>
      <c r="AT41" s="117"/>
      <c r="AU41" s="30">
        <f>IF($AU$7=0,0,$AU$7/$AU$6*AU40)</f>
        <v>0</v>
      </c>
      <c r="AV41" s="29">
        <f>IF($AV$7=0,0,$AV$7/$AV$6*AV40)</f>
        <v>0</v>
      </c>
      <c r="AW41" s="29">
        <f>IF($AW$7=0,0,$AW$7/$AW$6*AW40)</f>
        <v>0</v>
      </c>
      <c r="AX41" s="29">
        <f>IF($AX$7=0,0,$AX$7/$AX$6*AX40)</f>
        <v>0</v>
      </c>
      <c r="AY41" s="118"/>
      <c r="AZ41" s="119"/>
      <c r="BA41" s="122"/>
      <c r="BB41" s="166"/>
      <c r="BC41" s="174"/>
      <c r="BD41" s="171"/>
      <c r="BE41" s="176"/>
      <c r="BF41" s="176"/>
      <c r="BG41" s="176"/>
      <c r="BH41" s="176"/>
      <c r="BI41" s="176"/>
      <c r="BJ41" s="176"/>
      <c r="BK41" s="176"/>
      <c r="BL41" s="176"/>
      <c r="BM41" s="181"/>
    </row>
    <row r="42" spans="1:65" ht="15" customHeight="1" x14ac:dyDescent="0.25">
      <c r="A42" s="137">
        <v>18</v>
      </c>
      <c r="B42" s="139" t="str">
        <f>'Popis studenata'!B19</f>
        <v xml:space="preserve"> </v>
      </c>
      <c r="C42" s="141">
        <f>'Popis studenata'!C19</f>
        <v>0</v>
      </c>
      <c r="D42" s="23" t="s">
        <v>19</v>
      </c>
      <c r="E42" s="24"/>
      <c r="F42" s="25"/>
      <c r="G42" s="25"/>
      <c r="H42" s="25"/>
      <c r="I42" s="114">
        <f>IF((E43+F43+G43+H43)&gt;$J$4,"GREŠKA",E43+F43+G43+H43)</f>
        <v>0</v>
      </c>
      <c r="J42" s="116" t="str">
        <f>IF(I42=0,"NE",(IF(I42&gt;=($J$4/2),"DA","NE")))</f>
        <v>NE</v>
      </c>
      <c r="K42" s="24"/>
      <c r="L42" s="25"/>
      <c r="M42" s="25"/>
      <c r="N42" s="25"/>
      <c r="O42" s="114">
        <f>IF((K43+L43+M43+N43)&gt;$P$4,"GREŠKA",K43+L43+M43+N43)</f>
        <v>0</v>
      </c>
      <c r="P42" s="116" t="str">
        <f>IF(O42=0,"NE",(IF(O42&gt;=($P$4/2),"DA","NE")))</f>
        <v>NE</v>
      </c>
      <c r="Q42" s="24"/>
      <c r="R42" s="25"/>
      <c r="S42" s="25"/>
      <c r="T42" s="25"/>
      <c r="U42" s="114">
        <f>IF((Q43+R43+S43+T43)&gt;$V$4,"GREŠKA",Q43+R43+S43+T43)</f>
        <v>0</v>
      </c>
      <c r="V42" s="116" t="str">
        <f>IF(U42=0,"NE",(IF(U42&gt;=($V$4/2),"DA","NE")))</f>
        <v>NE</v>
      </c>
      <c r="W42" s="24"/>
      <c r="X42" s="25"/>
      <c r="Y42" s="25"/>
      <c r="Z42" s="25"/>
      <c r="AA42" s="114">
        <f>IF((W43+X43+Y43+Z43)&gt;$AB$4,"GREŠKA",W43+X43+Y43+Z43)</f>
        <v>0</v>
      </c>
      <c r="AB42" s="116" t="str">
        <f>IF(AA42=0,"NE",(IF(AA42&gt;=($AB$4/2),"DA","NE")))</f>
        <v>NE</v>
      </c>
      <c r="AC42" s="24"/>
      <c r="AD42" s="25"/>
      <c r="AE42" s="25"/>
      <c r="AF42" s="25"/>
      <c r="AG42" s="114">
        <f t="shared" ref="AG42" si="448">IF((AC43+AD43+AE43+AF43)&gt;$AH$4,"GREŠKA",AC43+AD43+AE43+AF43)</f>
        <v>0</v>
      </c>
      <c r="AH42" s="116" t="str">
        <f t="shared" ref="AH42" si="449">IF(AG42=0,"NE",(IF(AG42&gt;=($AH$4/2),"DA","NE")))</f>
        <v>NE</v>
      </c>
      <c r="AI42" s="24"/>
      <c r="AJ42" s="25"/>
      <c r="AK42" s="25"/>
      <c r="AL42" s="25"/>
      <c r="AM42" s="120">
        <f t="shared" ref="AM42" si="450">IF((AI43+AJ43+AK43+AL43)&gt;$AN$4,"GREŠKA",AI43+AJ43+AK43+AL43)</f>
        <v>0</v>
      </c>
      <c r="AN42" s="116" t="str">
        <f t="shared" ref="AN42" si="451">IF(AM42=0,"NE",(IF(AM42&gt;=($AN$4/2),"DA","NE")))</f>
        <v>NE</v>
      </c>
      <c r="AO42" s="24"/>
      <c r="AP42" s="25"/>
      <c r="AQ42" s="25"/>
      <c r="AR42" s="25"/>
      <c r="AS42" s="120">
        <f t="shared" ref="AS42" si="452">IF((AO43+AP43+AQ43+AR43)&gt;$AT$4,"GREŠKA",AO43+AP43+AQ43+AR43)</f>
        <v>0</v>
      </c>
      <c r="AT42" s="116" t="str">
        <f t="shared" ref="AT42" si="453">IF(AS42=0,"NE",(IF(AS42&gt;=($AT$4/2),"DA","NE")))</f>
        <v>NE</v>
      </c>
      <c r="AU42" s="24"/>
      <c r="AV42" s="25"/>
      <c r="AW42" s="25"/>
      <c r="AX42" s="25"/>
      <c r="AY42" s="114">
        <f>IF((AU43+AV43+AW43+AX43)&gt;$AZ$4,"GREŠKA",AU43+AV43+AW43+AX43)</f>
        <v>0</v>
      </c>
      <c r="AZ42" s="116" t="str">
        <f>IF(AY42=0,"NE",(IF(AY42&gt;=($AZ$4/2),"DA","NE")))</f>
        <v>NE</v>
      </c>
      <c r="BA42" s="121">
        <f>IF(AND(J42="da",P42="da",V42="da",AB42="da",AZ42="da",AH42="da",AN42="da",AT42="da"),I42+O42+U42+AA42+AY42+AS42+AM42+AG42,0)</f>
        <v>0</v>
      </c>
      <c r="BB42" s="165" t="str">
        <f t="shared" ref="BB42" si="454">IF(OR(COUNTIF(J42:AZ43,"ne")&gt;4,COUNTIF(J42:AZ43,"ne")=0),"NE",COUNTIF(J42:AZ43,"ne"))</f>
        <v>NE</v>
      </c>
      <c r="BC42" s="172" t="str">
        <f t="shared" ref="BC42" si="455">IF(SUM(COUNTBLANK(E42:H42),COUNTBLANK(K42:N42),COUNTBLANK(Q42:T42),COUNTBLANK(W42:Z42),COUNTBLANK(AC42:AF42),COUNTBLANK(AI42:AL42),COUNTBLANK(AO42:AR42),COUNTBLANK(AU42:AX42))=32,"NE","DA")</f>
        <v>NE</v>
      </c>
      <c r="BD42" s="170"/>
      <c r="BE42" s="179" t="str">
        <f t="shared" ref="BE42" si="456">J42</f>
        <v>NE</v>
      </c>
      <c r="BF42" s="179" t="str">
        <f t="shared" ref="BF42" si="457">P42</f>
        <v>NE</v>
      </c>
      <c r="BG42" s="179" t="str">
        <f t="shared" ref="BG42" si="458">V42</f>
        <v>NE</v>
      </c>
      <c r="BH42" s="179" t="str">
        <f t="shared" ref="BH42" si="459">AB42</f>
        <v>NE</v>
      </c>
      <c r="BI42" s="179" t="str">
        <f t="shared" ref="BI42" si="460">AH42</f>
        <v>NE</v>
      </c>
      <c r="BJ42" s="179" t="str">
        <f t="shared" ref="BJ42" si="461">AN42</f>
        <v>NE</v>
      </c>
      <c r="BK42" s="179" t="str">
        <f t="shared" ref="BK42" si="462">AT42</f>
        <v>NE</v>
      </c>
      <c r="BL42" s="179" t="str">
        <f t="shared" ref="BL42" si="463">AZ42</f>
        <v>NE</v>
      </c>
      <c r="BM42" s="180" t="str">
        <f t="shared" ref="BM42" si="464">IF(BA42&lt;50, "NE",IF(BA42&lt;60,2,IF(BA42&lt;75,3,IF(BA42&lt;90,4,5))))</f>
        <v>NE</v>
      </c>
    </row>
    <row r="43" spans="1:65" ht="15.75" customHeight="1" thickBot="1" x14ac:dyDescent="0.3">
      <c r="A43" s="138"/>
      <c r="B43" s="140"/>
      <c r="C43" s="142"/>
      <c r="D43" s="28" t="s">
        <v>20</v>
      </c>
      <c r="E43" s="29">
        <f>IF($E$7=0,0,$E$7/$E$6*E42)</f>
        <v>0</v>
      </c>
      <c r="F43" s="29">
        <f>IF($F$7=0,0,$F$7/$F$6*F42)</f>
        <v>0</v>
      </c>
      <c r="G43" s="29">
        <f>IF($G$7=0,0,$G$7/$G$6*G42)</f>
        <v>0</v>
      </c>
      <c r="H43" s="29">
        <f>IF($H$7=0,0,$H$7/$H$6*H42)</f>
        <v>0</v>
      </c>
      <c r="I43" s="115"/>
      <c r="J43" s="117"/>
      <c r="K43" s="30">
        <f>IF($K$7=0,0,$K$7/$K$6*K42)</f>
        <v>0</v>
      </c>
      <c r="L43" s="29">
        <f>IF($L$7=0,0,$L$7/$L$6*L42)</f>
        <v>0</v>
      </c>
      <c r="M43" s="29">
        <f>IF($M$7=0,0,$M$7/$M$6*M42)</f>
        <v>0</v>
      </c>
      <c r="N43" s="29">
        <f>IF($N$7=0,0,$N$7/$N$6*N42)</f>
        <v>0</v>
      </c>
      <c r="O43" s="115"/>
      <c r="P43" s="117"/>
      <c r="Q43" s="30">
        <f>IF($Q$7=0,0,$Q$7/$Q$6*Q42)</f>
        <v>0</v>
      </c>
      <c r="R43" s="29">
        <f>IF($R$7=0,0,$R$7/$R$6*R42)</f>
        <v>0</v>
      </c>
      <c r="S43" s="29">
        <f>IF($S$7=0,0,$S$7/$S$6*S42)</f>
        <v>0</v>
      </c>
      <c r="T43" s="29">
        <f>IF($T$7=0,0,$T$7/$T$6*T42)</f>
        <v>0</v>
      </c>
      <c r="U43" s="115"/>
      <c r="V43" s="117"/>
      <c r="W43" s="30">
        <f>IF($W$7=0,0,$W$7/$W$6*W42)</f>
        <v>0</v>
      </c>
      <c r="X43" s="29">
        <f>IF($X$7=0,0,$X$7/$X$6*X42)</f>
        <v>0</v>
      </c>
      <c r="Y43" s="29">
        <f>IF($Y$7=0,0,$Y$7/$Y$6*Y42)</f>
        <v>0</v>
      </c>
      <c r="Z43" s="29">
        <f>IF($Z$7=0,0,$Z$7/$Z$6*Z42)</f>
        <v>0</v>
      </c>
      <c r="AA43" s="115"/>
      <c r="AB43" s="117"/>
      <c r="AC43" s="30">
        <f t="shared" ref="AC43" si="465">IF($AC$7=0,0,$AC$7/$AC$6*AC42)</f>
        <v>0</v>
      </c>
      <c r="AD43" s="29">
        <f t="shared" ref="AD43" si="466">IF($AD$7=0,0,$AD$7/$AD$6*AD42)</f>
        <v>0</v>
      </c>
      <c r="AE43" s="29">
        <f t="shared" ref="AE43" si="467">IF($AE$7=0,0,$AE$7/$AE$6*AE42)</f>
        <v>0</v>
      </c>
      <c r="AF43" s="29">
        <f t="shared" ref="AF43" si="468">IF($AF$7=0,0,$AF$7/$AF$6*AF42)</f>
        <v>0</v>
      </c>
      <c r="AG43" s="118"/>
      <c r="AH43" s="119"/>
      <c r="AI43" s="31">
        <f t="shared" ref="AI43" si="469">IF($AI$7=0,0,$AI$7/$AI$6*AI42)</f>
        <v>0</v>
      </c>
      <c r="AJ43" s="31">
        <f t="shared" ref="AJ43" si="470">IF($AJ$7=0,0,$AJ$7/$AJ$6*AJ42)</f>
        <v>0</v>
      </c>
      <c r="AK43" s="31">
        <f t="shared" ref="AK43" si="471">IF($AK$7=0,0,$AK$7/$AK$6*AK42)</f>
        <v>0</v>
      </c>
      <c r="AL43" s="31">
        <f t="shared" ref="AL43" si="472">IF($AL$7=0,0,$AL$7/$AL$6*AL42)</f>
        <v>0</v>
      </c>
      <c r="AM43" s="115"/>
      <c r="AN43" s="117"/>
      <c r="AO43" s="31">
        <f t="shared" ref="AO43" si="473">IF($AO$7=0,0,$AO$7/$AO$6*AO42)</f>
        <v>0</v>
      </c>
      <c r="AP43" s="31">
        <f t="shared" ref="AP43" si="474">IF($AP$7=0,0,$AP$7/$AP$6*AP42)</f>
        <v>0</v>
      </c>
      <c r="AQ43" s="31">
        <f t="shared" ref="AQ43" si="475">IF($AQ$7=0,0,$AQ$7/$AQ$6*AQ42)</f>
        <v>0</v>
      </c>
      <c r="AR43" s="112">
        <f>IF($AR$7=0,0,$AR$7/$AR$6*AR42)</f>
        <v>0</v>
      </c>
      <c r="AS43" s="115"/>
      <c r="AT43" s="117"/>
      <c r="AU43" s="30">
        <f>IF($AU$7=0,0,$AU$7/$AU$6*AU42)</f>
        <v>0</v>
      </c>
      <c r="AV43" s="29">
        <f>IF($AV$7=0,0,$AV$7/$AV$6*AV42)</f>
        <v>0</v>
      </c>
      <c r="AW43" s="29">
        <f>IF($AW$7=0,0,$AW$7/$AW$6*AW42)</f>
        <v>0</v>
      </c>
      <c r="AX43" s="29">
        <f>IF($AX$7=0,0,$AX$7/$AX$6*AX42)</f>
        <v>0</v>
      </c>
      <c r="AY43" s="118"/>
      <c r="AZ43" s="119"/>
      <c r="BA43" s="122"/>
      <c r="BB43" s="166"/>
      <c r="BC43" s="174"/>
      <c r="BD43" s="171"/>
      <c r="BE43" s="176"/>
      <c r="BF43" s="176"/>
      <c r="BG43" s="176"/>
      <c r="BH43" s="176"/>
      <c r="BI43" s="176"/>
      <c r="BJ43" s="176"/>
      <c r="BK43" s="176"/>
      <c r="BL43" s="176"/>
      <c r="BM43" s="181"/>
    </row>
    <row r="44" spans="1:65" ht="15" customHeight="1" x14ac:dyDescent="0.25">
      <c r="A44" s="137">
        <v>19</v>
      </c>
      <c r="B44" s="139" t="str">
        <f>'Popis studenata'!B20</f>
        <v xml:space="preserve"> </v>
      </c>
      <c r="C44" s="141">
        <f>'Popis studenata'!C20</f>
        <v>0</v>
      </c>
      <c r="D44" s="23" t="s">
        <v>19</v>
      </c>
      <c r="E44" s="24"/>
      <c r="F44" s="25"/>
      <c r="G44" s="25"/>
      <c r="H44" s="25"/>
      <c r="I44" s="114">
        <f>IF((E45+F45+G45+H45)&gt;$J$4,"GREŠKA",E45+F45+G45+H45)</f>
        <v>0</v>
      </c>
      <c r="J44" s="116" t="str">
        <f>IF(I44=0,"NE",(IF(I44&gt;=($J$4/2),"DA","NE")))</f>
        <v>NE</v>
      </c>
      <c r="K44" s="24"/>
      <c r="L44" s="25"/>
      <c r="M44" s="25"/>
      <c r="N44" s="25"/>
      <c r="O44" s="114">
        <f>IF((K45+L45+M45+N45)&gt;$P$4,"GREŠKA",K45+L45+M45+N45)</f>
        <v>0</v>
      </c>
      <c r="P44" s="116" t="str">
        <f>IF(O44=0,"NE",(IF(O44&gt;=($P$4/2),"DA","NE")))</f>
        <v>NE</v>
      </c>
      <c r="Q44" s="24"/>
      <c r="R44" s="25"/>
      <c r="S44" s="25"/>
      <c r="T44" s="25"/>
      <c r="U44" s="114">
        <f>IF((Q45+R45+S45+T45)&gt;$V$4,"GREŠKA",Q45+R45+S45+T45)</f>
        <v>0</v>
      </c>
      <c r="V44" s="116" t="str">
        <f>IF(U44=0,"NE",(IF(U44&gt;=($V$4/2),"DA","NE")))</f>
        <v>NE</v>
      </c>
      <c r="W44" s="24"/>
      <c r="X44" s="25"/>
      <c r="Y44" s="25"/>
      <c r="Z44" s="25"/>
      <c r="AA44" s="114">
        <f>IF((W45+X45+Y45+Z45)&gt;$AB$4,"GREŠKA",W45+X45+Y45+Z45)</f>
        <v>0</v>
      </c>
      <c r="AB44" s="116" t="str">
        <f>IF(AA44=0,"NE",(IF(AA44&gt;=($AB$4/2),"DA","NE")))</f>
        <v>NE</v>
      </c>
      <c r="AC44" s="24"/>
      <c r="AD44" s="25"/>
      <c r="AE44" s="25"/>
      <c r="AF44" s="25"/>
      <c r="AG44" s="114">
        <f t="shared" ref="AG44" si="476">IF((AC45+AD45+AE45+AF45)&gt;$AH$4,"GREŠKA",AC45+AD45+AE45+AF45)</f>
        <v>0</v>
      </c>
      <c r="AH44" s="116" t="str">
        <f t="shared" ref="AH44" si="477">IF(AG44=0,"NE",(IF(AG44&gt;=($AH$4/2),"DA","NE")))</f>
        <v>NE</v>
      </c>
      <c r="AI44" s="24"/>
      <c r="AJ44" s="25"/>
      <c r="AK44" s="25"/>
      <c r="AL44" s="25"/>
      <c r="AM44" s="120">
        <f t="shared" ref="AM44" si="478">IF((AI45+AJ45+AK45+AL45)&gt;$AN$4,"GREŠKA",AI45+AJ45+AK45+AL45)</f>
        <v>0</v>
      </c>
      <c r="AN44" s="116" t="str">
        <f t="shared" ref="AN44" si="479">IF(AM44=0,"NE",(IF(AM44&gt;=($AN$4/2),"DA","NE")))</f>
        <v>NE</v>
      </c>
      <c r="AO44" s="24"/>
      <c r="AP44" s="25"/>
      <c r="AQ44" s="25"/>
      <c r="AR44" s="25"/>
      <c r="AS44" s="120">
        <f t="shared" ref="AS44" si="480">IF((AO45+AP45+AQ45+AR45)&gt;$AT$4,"GREŠKA",AO45+AP45+AQ45+AR45)</f>
        <v>0</v>
      </c>
      <c r="AT44" s="116" t="str">
        <f t="shared" ref="AT44" si="481">IF(AS44=0,"NE",(IF(AS44&gt;=($AT$4/2),"DA","NE")))</f>
        <v>NE</v>
      </c>
      <c r="AU44" s="24"/>
      <c r="AV44" s="25"/>
      <c r="AW44" s="25"/>
      <c r="AX44" s="25"/>
      <c r="AY44" s="114">
        <f>IF((AU45+AV45+AW45+AX45)&gt;$AZ$4,"GREŠKA",AU45+AV45+AW45+AX45)</f>
        <v>0</v>
      </c>
      <c r="AZ44" s="116" t="str">
        <f>IF(AY44=0,"NE",(IF(AY44&gt;=($AZ$4/2),"DA","NE")))</f>
        <v>NE</v>
      </c>
      <c r="BA44" s="121">
        <f>IF(AND(J44="da",P44="da",V44="da",AB44="da",AZ44="da",AH44="da",AN44="da",AT44="da"),I44+O44+U44+AA44+AY44+AS44+AM44+AG44,0)</f>
        <v>0</v>
      </c>
      <c r="BB44" s="165" t="str">
        <f t="shared" ref="BB44" si="482">IF(OR(COUNTIF(J44:AZ45,"ne")&gt;4,COUNTIF(J44:AZ45,"ne")=0),"NE",COUNTIF(J44:AZ45,"ne"))</f>
        <v>NE</v>
      </c>
      <c r="BC44" s="172" t="str">
        <f t="shared" ref="BC44" si="483">IF(SUM(COUNTBLANK(E44:H44),COUNTBLANK(K44:N44),COUNTBLANK(Q44:T44),COUNTBLANK(W44:Z44),COUNTBLANK(AC44:AF44),COUNTBLANK(AI44:AL44),COUNTBLANK(AO44:AR44),COUNTBLANK(AU44:AX44))=32,"NE","DA")</f>
        <v>NE</v>
      </c>
      <c r="BD44" s="170"/>
      <c r="BE44" s="179" t="str">
        <f t="shared" ref="BE44" si="484">J44</f>
        <v>NE</v>
      </c>
      <c r="BF44" s="179" t="str">
        <f t="shared" ref="BF44" si="485">P44</f>
        <v>NE</v>
      </c>
      <c r="BG44" s="179" t="str">
        <f t="shared" ref="BG44" si="486">V44</f>
        <v>NE</v>
      </c>
      <c r="BH44" s="179" t="str">
        <f t="shared" ref="BH44" si="487">AB44</f>
        <v>NE</v>
      </c>
      <c r="BI44" s="179" t="str">
        <f t="shared" ref="BI44" si="488">AH44</f>
        <v>NE</v>
      </c>
      <c r="BJ44" s="179" t="str">
        <f t="shared" ref="BJ44" si="489">AN44</f>
        <v>NE</v>
      </c>
      <c r="BK44" s="179" t="str">
        <f t="shared" ref="BK44" si="490">AT44</f>
        <v>NE</v>
      </c>
      <c r="BL44" s="179" t="str">
        <f t="shared" ref="BL44" si="491">AZ44</f>
        <v>NE</v>
      </c>
      <c r="BM44" s="180" t="str">
        <f t="shared" ref="BM44" si="492">IF(BA44&lt;50, "NE",IF(BA44&lt;60,2,IF(BA44&lt;75,3,IF(BA44&lt;90,4,5))))</f>
        <v>NE</v>
      </c>
    </row>
    <row r="45" spans="1:65" ht="15.75" customHeight="1" thickBot="1" x14ac:dyDescent="0.3">
      <c r="A45" s="138"/>
      <c r="B45" s="140"/>
      <c r="C45" s="142"/>
      <c r="D45" s="28" t="s">
        <v>20</v>
      </c>
      <c r="E45" s="29">
        <f>IF($E$7=0,0,$E$7/$E$6*E44)</f>
        <v>0</v>
      </c>
      <c r="F45" s="29">
        <f>IF($F$7=0,0,$F$7/$F$6*F44)</f>
        <v>0</v>
      </c>
      <c r="G45" s="29">
        <f>IF($G$7=0,0,$G$7/$G$6*G44)</f>
        <v>0</v>
      </c>
      <c r="H45" s="29">
        <f>IF($H$7=0,0,$H$7/$H$6*H44)</f>
        <v>0</v>
      </c>
      <c r="I45" s="115"/>
      <c r="J45" s="117"/>
      <c r="K45" s="30">
        <f>IF($K$7=0,0,$K$7/$K$6*K44)</f>
        <v>0</v>
      </c>
      <c r="L45" s="29">
        <f>IF($L$7=0,0,$L$7/$L$6*L44)</f>
        <v>0</v>
      </c>
      <c r="M45" s="29">
        <f>IF($M$7=0,0,$M$7/$M$6*M44)</f>
        <v>0</v>
      </c>
      <c r="N45" s="29">
        <f>IF($N$7=0,0,$N$7/$N$6*N44)</f>
        <v>0</v>
      </c>
      <c r="O45" s="115"/>
      <c r="P45" s="117"/>
      <c r="Q45" s="30">
        <f>IF($Q$7=0,0,$Q$7/$Q$6*Q44)</f>
        <v>0</v>
      </c>
      <c r="R45" s="29">
        <f>IF($R$7=0,0,$R$7/$R$6*R44)</f>
        <v>0</v>
      </c>
      <c r="S45" s="29">
        <f>IF($S$7=0,0,$S$7/$S$6*S44)</f>
        <v>0</v>
      </c>
      <c r="T45" s="29">
        <f>IF($T$7=0,0,$T$7/$T$6*T44)</f>
        <v>0</v>
      </c>
      <c r="U45" s="115"/>
      <c r="V45" s="117"/>
      <c r="W45" s="30">
        <f>IF($W$7=0,0,$W$7/$W$6*W44)</f>
        <v>0</v>
      </c>
      <c r="X45" s="29">
        <f>IF($X$7=0,0,$X$7/$X$6*X44)</f>
        <v>0</v>
      </c>
      <c r="Y45" s="29">
        <f>IF($Y$7=0,0,$Y$7/$Y$6*Y44)</f>
        <v>0</v>
      </c>
      <c r="Z45" s="29">
        <f>IF($Z$7=0,0,$Z$7/$Z$6*Z44)</f>
        <v>0</v>
      </c>
      <c r="AA45" s="115"/>
      <c r="AB45" s="117"/>
      <c r="AC45" s="30">
        <f t="shared" ref="AC45:AC107" si="493">IF($AC$7=0,0,$AC$7/$AC$6*AC44)</f>
        <v>0</v>
      </c>
      <c r="AD45" s="29">
        <f t="shared" ref="AD45:AD107" si="494">IF($AD$7=0,0,$AD$7/$AD$6*AD44)</f>
        <v>0</v>
      </c>
      <c r="AE45" s="29">
        <f t="shared" ref="AE45:AE107" si="495">IF($AE$7=0,0,$AE$7/$AE$6*AE44)</f>
        <v>0</v>
      </c>
      <c r="AF45" s="29">
        <f t="shared" ref="AF45:AF107" si="496">IF($AF$7=0,0,$AF$7/$AF$6*AF44)</f>
        <v>0</v>
      </c>
      <c r="AG45" s="118"/>
      <c r="AH45" s="119"/>
      <c r="AI45" s="31">
        <f t="shared" ref="AI45:AI107" si="497">IF($AI$7=0,0,$AI$7/$AI$6*AI44)</f>
        <v>0</v>
      </c>
      <c r="AJ45" s="31">
        <f t="shared" ref="AJ45:AJ107" si="498">IF($AJ$7=0,0,$AJ$7/$AJ$6*AJ44)</f>
        <v>0</v>
      </c>
      <c r="AK45" s="31">
        <f t="shared" ref="AK45:AK107" si="499">IF($AK$7=0,0,$AK$7/$AK$6*AK44)</f>
        <v>0</v>
      </c>
      <c r="AL45" s="31">
        <f t="shared" ref="AL45:AL107" si="500">IF($AL$7=0,0,$AL$7/$AL$6*AL44)</f>
        <v>0</v>
      </c>
      <c r="AM45" s="115"/>
      <c r="AN45" s="117"/>
      <c r="AO45" s="31">
        <f t="shared" ref="AO45:AO107" si="501">IF($AO$7=0,0,$AO$7/$AO$6*AO44)</f>
        <v>0</v>
      </c>
      <c r="AP45" s="31">
        <f t="shared" ref="AP45:AP107" si="502">IF($AP$7=0,0,$AP$7/$AP$6*AP44)</f>
        <v>0</v>
      </c>
      <c r="AQ45" s="31">
        <f t="shared" ref="AQ45:AQ107" si="503">IF($AQ$7=0,0,$AQ$7/$AQ$6*AQ44)</f>
        <v>0</v>
      </c>
      <c r="AR45" s="112">
        <f>IF($AR$7=0,0,$AR$7/$AR$6*AR44)</f>
        <v>0</v>
      </c>
      <c r="AS45" s="115"/>
      <c r="AT45" s="117"/>
      <c r="AU45" s="30">
        <f>IF($AU$7=0,0,$AU$7/$AU$6*AU44)</f>
        <v>0</v>
      </c>
      <c r="AV45" s="29">
        <f>IF($AV$7=0,0,$AV$7/$AV$6*AV44)</f>
        <v>0</v>
      </c>
      <c r="AW45" s="29">
        <f>IF($AW$7=0,0,$AW$7/$AW$6*AW44)</f>
        <v>0</v>
      </c>
      <c r="AX45" s="29">
        <f>IF($AX$7=0,0,$AX$7/$AX$6*AX44)</f>
        <v>0</v>
      </c>
      <c r="AY45" s="118"/>
      <c r="AZ45" s="119"/>
      <c r="BA45" s="122"/>
      <c r="BB45" s="166"/>
      <c r="BC45" s="174"/>
      <c r="BD45" s="171"/>
      <c r="BE45" s="176"/>
      <c r="BF45" s="176"/>
      <c r="BG45" s="176"/>
      <c r="BH45" s="176"/>
      <c r="BI45" s="176"/>
      <c r="BJ45" s="176"/>
      <c r="BK45" s="176"/>
      <c r="BL45" s="176"/>
      <c r="BM45" s="181"/>
    </row>
    <row r="46" spans="1:65" ht="15" customHeight="1" x14ac:dyDescent="0.25">
      <c r="A46" s="137">
        <v>20</v>
      </c>
      <c r="B46" s="139" t="str">
        <f>'Popis studenata'!B21</f>
        <v xml:space="preserve"> </v>
      </c>
      <c r="C46" s="141">
        <f>'Popis studenata'!C21</f>
        <v>0</v>
      </c>
      <c r="D46" s="23" t="s">
        <v>19</v>
      </c>
      <c r="E46" s="24"/>
      <c r="F46" s="25"/>
      <c r="G46" s="25"/>
      <c r="H46" s="25"/>
      <c r="I46" s="114">
        <f t="shared" ref="I46" si="504">IF((E47+F47+G47+H47)&gt;$J$4,"GREŠKA",E47+F47+G47+H47)</f>
        <v>0</v>
      </c>
      <c r="J46" s="116" t="str">
        <f t="shared" ref="J46" si="505">IF(I46=0,"NE",(IF(I46&gt;=($J$4/2),"DA","NE")))</f>
        <v>NE</v>
      </c>
      <c r="K46" s="24"/>
      <c r="L46" s="25"/>
      <c r="M46" s="25"/>
      <c r="N46" s="25"/>
      <c r="O46" s="114">
        <f t="shared" ref="O46" si="506">IF((K47+L47+M47+N47)&gt;$P$4,"GREŠKA",K47+L47+M47+N47)</f>
        <v>0</v>
      </c>
      <c r="P46" s="116" t="str">
        <f t="shared" ref="P46" si="507">IF(O46=0,"NE",(IF(O46&gt;=($P$4/2),"DA","NE")))</f>
        <v>NE</v>
      </c>
      <c r="Q46" s="24"/>
      <c r="R46" s="25"/>
      <c r="S46" s="25"/>
      <c r="T46" s="25"/>
      <c r="U46" s="114">
        <f t="shared" ref="U46" si="508">IF((Q47+R47+S47+T47)&gt;$V$4,"GREŠKA",Q47+R47+S47+T47)</f>
        <v>0</v>
      </c>
      <c r="V46" s="116" t="str">
        <f t="shared" ref="V46" si="509">IF(U46=0,"NE",(IF(U46&gt;=($V$4/2),"DA","NE")))</f>
        <v>NE</v>
      </c>
      <c r="W46" s="24"/>
      <c r="X46" s="25"/>
      <c r="Y46" s="25"/>
      <c r="Z46" s="25"/>
      <c r="AA46" s="114">
        <f t="shared" ref="AA46" si="510">IF((W47+X47+Y47+Z47)&gt;$AB$4,"GREŠKA",W47+X47+Y47+Z47)</f>
        <v>0</v>
      </c>
      <c r="AB46" s="116" t="str">
        <f t="shared" ref="AB46" si="511">IF(AA46=0,"NE",(IF(AA46&gt;=($AB$4/2),"DA","NE")))</f>
        <v>NE</v>
      </c>
      <c r="AC46" s="24"/>
      <c r="AD46" s="25"/>
      <c r="AE46" s="25"/>
      <c r="AF46" s="25"/>
      <c r="AG46" s="114">
        <f t="shared" ref="AG46" si="512">IF((AC47+AD47+AE47+AF47)&gt;$AH$4,"GREŠKA",AC47+AD47+AE47+AF47)</f>
        <v>0</v>
      </c>
      <c r="AH46" s="116" t="str">
        <f t="shared" ref="AH46" si="513">IF(AG46=0,"NE",(IF(AG46&gt;=($AH$4/2),"DA","NE")))</f>
        <v>NE</v>
      </c>
      <c r="AI46" s="24"/>
      <c r="AJ46" s="25"/>
      <c r="AK46" s="25"/>
      <c r="AL46" s="25"/>
      <c r="AM46" s="120">
        <f t="shared" ref="AM46" si="514">IF((AI47+AJ47+AK47+AL47)&gt;$AN$4,"GREŠKA",AI47+AJ47+AK47+AL47)</f>
        <v>0</v>
      </c>
      <c r="AN46" s="116" t="str">
        <f t="shared" ref="AN46" si="515">IF(AM46=0,"NE",(IF(AM46&gt;=($AN$4/2),"DA","NE")))</f>
        <v>NE</v>
      </c>
      <c r="AO46" s="24"/>
      <c r="AP46" s="25"/>
      <c r="AQ46" s="25"/>
      <c r="AR46" s="25"/>
      <c r="AS46" s="120">
        <f t="shared" ref="AS46" si="516">IF((AO47+AP47+AQ47+AR47)&gt;$AT$4,"GREŠKA",AO47+AP47+AQ47+AR47)</f>
        <v>0</v>
      </c>
      <c r="AT46" s="116" t="str">
        <f t="shared" ref="AT46" si="517">IF(AS46=0,"NE",(IF(AS46&gt;=($AT$4/2),"DA","NE")))</f>
        <v>NE</v>
      </c>
      <c r="AU46" s="24"/>
      <c r="AV46" s="25"/>
      <c r="AW46" s="25"/>
      <c r="AX46" s="25"/>
      <c r="AY46" s="114">
        <f t="shared" ref="AY46" si="518">IF((AU47+AV47+AW47+AX47)&gt;$AZ$4,"GREŠKA",AU47+AV47+AW47+AX47)</f>
        <v>0</v>
      </c>
      <c r="AZ46" s="116" t="str">
        <f t="shared" ref="AZ46" si="519">IF(AY46=0,"NE",(IF(AY46&gt;=($AZ$4/2),"DA","NE")))</f>
        <v>NE</v>
      </c>
      <c r="BA46" s="121">
        <f t="shared" ref="BA46" si="520">IF(AND(J46="da",P46="da",V46="da",AB46="da",AZ46="da",AH46="da",AN46="da",AT46="da"),I46+O46+U46+AA46+AY46+AS46+AM46+AG46,0)</f>
        <v>0</v>
      </c>
      <c r="BB46" s="165" t="str">
        <f t="shared" ref="BB46" si="521">IF(OR(COUNTIF(J46:AZ47,"ne")&gt;4,COUNTIF(J46:AZ47,"ne")=0),"NE",COUNTIF(J46:AZ47,"ne"))</f>
        <v>NE</v>
      </c>
      <c r="BC46" s="172" t="str">
        <f t="shared" ref="BC46" si="522">IF(SUM(COUNTBLANK(E46:H46),COUNTBLANK(K46:N46),COUNTBLANK(Q46:T46),COUNTBLANK(W46:Z46),COUNTBLANK(AC46:AF46),COUNTBLANK(AI46:AL46),COUNTBLANK(AO46:AR46),COUNTBLANK(AU46:AX46))=32,"NE","DA")</f>
        <v>NE</v>
      </c>
      <c r="BD46" s="170"/>
      <c r="BE46" s="179" t="str">
        <f t="shared" ref="BE46" si="523">J46</f>
        <v>NE</v>
      </c>
      <c r="BF46" s="179" t="str">
        <f t="shared" ref="BF46" si="524">P46</f>
        <v>NE</v>
      </c>
      <c r="BG46" s="179" t="str">
        <f t="shared" ref="BG46" si="525">V46</f>
        <v>NE</v>
      </c>
      <c r="BH46" s="179" t="str">
        <f t="shared" ref="BH46" si="526">AB46</f>
        <v>NE</v>
      </c>
      <c r="BI46" s="179" t="str">
        <f t="shared" ref="BI46" si="527">AH46</f>
        <v>NE</v>
      </c>
      <c r="BJ46" s="179" t="str">
        <f t="shared" ref="BJ46" si="528">AN46</f>
        <v>NE</v>
      </c>
      <c r="BK46" s="179" t="str">
        <f t="shared" ref="BK46" si="529">AT46</f>
        <v>NE</v>
      </c>
      <c r="BL46" s="179" t="str">
        <f t="shared" ref="BL46" si="530">AZ46</f>
        <v>NE</v>
      </c>
      <c r="BM46" s="180" t="str">
        <f t="shared" ref="BM46" si="531">IF(BA46&lt;50, "NE",IF(BA46&lt;60,2,IF(BA46&lt;75,3,IF(BA46&lt;90,4,5))))</f>
        <v>NE</v>
      </c>
    </row>
    <row r="47" spans="1:65" ht="15.75" customHeight="1" thickBot="1" x14ac:dyDescent="0.3">
      <c r="A47" s="138"/>
      <c r="B47" s="140"/>
      <c r="C47" s="142"/>
      <c r="D47" s="28" t="s">
        <v>20</v>
      </c>
      <c r="E47" s="29">
        <f t="shared" ref="E47" si="532">IF($E$7=0,0,$E$7/$E$6*E46)</f>
        <v>0</v>
      </c>
      <c r="F47" s="29">
        <f t="shared" ref="F47" si="533">IF($F$7=0,0,$F$7/$F$6*F46)</f>
        <v>0</v>
      </c>
      <c r="G47" s="29">
        <f t="shared" ref="G47" si="534">IF($G$7=0,0,$G$7/$G$6*G46)</f>
        <v>0</v>
      </c>
      <c r="H47" s="29">
        <f t="shared" ref="H47" si="535">IF($H$7=0,0,$H$7/$H$6*H46)</f>
        <v>0</v>
      </c>
      <c r="I47" s="115"/>
      <c r="J47" s="117"/>
      <c r="K47" s="30">
        <f t="shared" ref="K47" si="536">IF($K$7=0,0,$K$7/$K$6*K46)</f>
        <v>0</v>
      </c>
      <c r="L47" s="29">
        <f t="shared" ref="L47" si="537">IF($L$7=0,0,$L$7/$L$6*L46)</f>
        <v>0</v>
      </c>
      <c r="M47" s="29">
        <f t="shared" ref="M47" si="538">IF($M$7=0,0,$M$7/$M$6*M46)</f>
        <v>0</v>
      </c>
      <c r="N47" s="29">
        <f t="shared" ref="N47" si="539">IF($N$7=0,0,$N$7/$N$6*N46)</f>
        <v>0</v>
      </c>
      <c r="O47" s="115"/>
      <c r="P47" s="117"/>
      <c r="Q47" s="30">
        <f t="shared" ref="Q47" si="540">IF($Q$7=0,0,$Q$7/$Q$6*Q46)</f>
        <v>0</v>
      </c>
      <c r="R47" s="29">
        <f t="shared" ref="R47" si="541">IF($R$7=0,0,$R$7/$R$6*R46)</f>
        <v>0</v>
      </c>
      <c r="S47" s="29">
        <f t="shared" ref="S47" si="542">IF($S$7=0,0,$S$7/$S$6*S46)</f>
        <v>0</v>
      </c>
      <c r="T47" s="29">
        <f t="shared" ref="T47" si="543">IF($T$7=0,0,$T$7/$T$6*T46)</f>
        <v>0</v>
      </c>
      <c r="U47" s="115"/>
      <c r="V47" s="117"/>
      <c r="W47" s="30">
        <f t="shared" ref="W47" si="544">IF($W$7=0,0,$W$7/$W$6*W46)</f>
        <v>0</v>
      </c>
      <c r="X47" s="29">
        <f t="shared" ref="X47" si="545">IF($X$7=0,0,$X$7/$X$6*X46)</f>
        <v>0</v>
      </c>
      <c r="Y47" s="29">
        <f t="shared" ref="Y47" si="546">IF($Y$7=0,0,$Y$7/$Y$6*Y46)</f>
        <v>0</v>
      </c>
      <c r="Z47" s="29">
        <f t="shared" ref="Z47" si="547">IF($Z$7=0,0,$Z$7/$Z$6*Z46)</f>
        <v>0</v>
      </c>
      <c r="AA47" s="115"/>
      <c r="AB47" s="117"/>
      <c r="AC47" s="30">
        <f t="shared" si="493"/>
        <v>0</v>
      </c>
      <c r="AD47" s="29">
        <f t="shared" si="494"/>
        <v>0</v>
      </c>
      <c r="AE47" s="29">
        <f t="shared" si="495"/>
        <v>0</v>
      </c>
      <c r="AF47" s="29">
        <f t="shared" si="496"/>
        <v>0</v>
      </c>
      <c r="AG47" s="118"/>
      <c r="AH47" s="119"/>
      <c r="AI47" s="61">
        <f t="shared" si="497"/>
        <v>0</v>
      </c>
      <c r="AJ47" s="61">
        <f t="shared" si="498"/>
        <v>0</v>
      </c>
      <c r="AK47" s="61">
        <f t="shared" si="499"/>
        <v>0</v>
      </c>
      <c r="AL47" s="61">
        <f t="shared" si="500"/>
        <v>0</v>
      </c>
      <c r="AM47" s="115"/>
      <c r="AN47" s="117"/>
      <c r="AO47" s="61">
        <f t="shared" si="501"/>
        <v>0</v>
      </c>
      <c r="AP47" s="61">
        <f t="shared" si="502"/>
        <v>0</v>
      </c>
      <c r="AQ47" s="61">
        <f t="shared" si="503"/>
        <v>0</v>
      </c>
      <c r="AR47" s="112">
        <f>IF($AR$7=0,0,$AR$7/$AR$6*AR46)</f>
        <v>0</v>
      </c>
      <c r="AS47" s="115"/>
      <c r="AT47" s="117"/>
      <c r="AU47" s="30">
        <f t="shared" ref="AU47" si="548">IF($AU$7=0,0,$AU$7/$AU$6*AU46)</f>
        <v>0</v>
      </c>
      <c r="AV47" s="29">
        <f t="shared" ref="AV47" si="549">IF($AV$7=0,0,$AV$7/$AV$6*AV46)</f>
        <v>0</v>
      </c>
      <c r="AW47" s="29">
        <f t="shared" ref="AW47" si="550">IF($AW$7=0,0,$AW$7/$AW$6*AW46)</f>
        <v>0</v>
      </c>
      <c r="AX47" s="29">
        <f t="shared" ref="AX47" si="551">IF($AX$7=0,0,$AX$7/$AX$6*AX46)</f>
        <v>0</v>
      </c>
      <c r="AY47" s="118"/>
      <c r="AZ47" s="119"/>
      <c r="BA47" s="122"/>
      <c r="BB47" s="166"/>
      <c r="BC47" s="174"/>
      <c r="BD47" s="171"/>
      <c r="BE47" s="176"/>
      <c r="BF47" s="176"/>
      <c r="BG47" s="176"/>
      <c r="BH47" s="176"/>
      <c r="BI47" s="176"/>
      <c r="BJ47" s="176"/>
      <c r="BK47" s="176"/>
      <c r="BL47" s="176"/>
      <c r="BM47" s="181"/>
    </row>
    <row r="48" spans="1:65" ht="15" customHeight="1" x14ac:dyDescent="0.25">
      <c r="A48" s="137">
        <v>21</v>
      </c>
      <c r="B48" s="139" t="str">
        <f>'Popis studenata'!B22</f>
        <v xml:space="preserve"> </v>
      </c>
      <c r="C48" s="141">
        <f>'Popis studenata'!C22</f>
        <v>0</v>
      </c>
      <c r="D48" s="23" t="s">
        <v>19</v>
      </c>
      <c r="E48" s="24"/>
      <c r="F48" s="25"/>
      <c r="G48" s="25"/>
      <c r="H48" s="25"/>
      <c r="I48" s="114">
        <f t="shared" ref="I48" si="552">IF((E49+F49+G49+H49)&gt;$J$4,"GREŠKA",E49+F49+G49+H49)</f>
        <v>0</v>
      </c>
      <c r="J48" s="116" t="str">
        <f t="shared" ref="J48" si="553">IF(I48=0,"NE",(IF(I48&gt;=($J$4/2),"DA","NE")))</f>
        <v>NE</v>
      </c>
      <c r="K48" s="24"/>
      <c r="L48" s="25"/>
      <c r="M48" s="25"/>
      <c r="N48" s="25"/>
      <c r="O48" s="114">
        <f t="shared" ref="O48" si="554">IF((K49+L49+M49+N49)&gt;$P$4,"GREŠKA",K49+L49+M49+N49)</f>
        <v>0</v>
      </c>
      <c r="P48" s="116" t="str">
        <f t="shared" ref="P48" si="555">IF(O48=0,"NE",(IF(O48&gt;=($P$4/2),"DA","NE")))</f>
        <v>NE</v>
      </c>
      <c r="Q48" s="24"/>
      <c r="R48" s="25"/>
      <c r="S48" s="25"/>
      <c r="T48" s="25"/>
      <c r="U48" s="114">
        <f t="shared" ref="U48" si="556">IF((Q49+R49+S49+T49)&gt;$V$4,"GREŠKA",Q49+R49+S49+T49)</f>
        <v>0</v>
      </c>
      <c r="V48" s="116" t="str">
        <f t="shared" ref="V48" si="557">IF(U48=0,"NE",(IF(U48&gt;=($V$4/2),"DA","NE")))</f>
        <v>NE</v>
      </c>
      <c r="W48" s="24"/>
      <c r="X48" s="25"/>
      <c r="Y48" s="25"/>
      <c r="Z48" s="25"/>
      <c r="AA48" s="114">
        <f t="shared" ref="AA48" si="558">IF((W49+X49+Y49+Z49)&gt;$AB$4,"GREŠKA",W49+X49+Y49+Z49)</f>
        <v>0</v>
      </c>
      <c r="AB48" s="116" t="str">
        <f t="shared" ref="AB48" si="559">IF(AA48=0,"NE",(IF(AA48&gt;=($AB$4/2),"DA","NE")))</f>
        <v>NE</v>
      </c>
      <c r="AC48" s="24"/>
      <c r="AD48" s="25"/>
      <c r="AE48" s="25"/>
      <c r="AF48" s="25"/>
      <c r="AG48" s="114">
        <f t="shared" ref="AG48" si="560">IF((AC49+AD49+AE49+AF49)&gt;$AH$4,"GREŠKA",AC49+AD49+AE49+AF49)</f>
        <v>0</v>
      </c>
      <c r="AH48" s="116" t="str">
        <f t="shared" ref="AH48" si="561">IF(AG48=0,"NE",(IF(AG48&gt;=($AH$4/2),"DA","NE")))</f>
        <v>NE</v>
      </c>
      <c r="AI48" s="24"/>
      <c r="AJ48" s="25"/>
      <c r="AK48" s="25"/>
      <c r="AL48" s="25"/>
      <c r="AM48" s="120">
        <f t="shared" ref="AM48" si="562">IF((AI49+AJ49+AK49+AL49)&gt;$AN$4,"GREŠKA",AI49+AJ49+AK49+AL49)</f>
        <v>0</v>
      </c>
      <c r="AN48" s="116" t="str">
        <f t="shared" ref="AN48" si="563">IF(AM48=0,"NE",(IF(AM48&gt;=($AN$4/2),"DA","NE")))</f>
        <v>NE</v>
      </c>
      <c r="AO48" s="24"/>
      <c r="AP48" s="25"/>
      <c r="AQ48" s="25"/>
      <c r="AR48" s="25"/>
      <c r="AS48" s="120">
        <f t="shared" ref="AS48" si="564">IF((AO49+AP49+AQ49+AR49)&gt;$AT$4,"GREŠKA",AO49+AP49+AQ49+AR49)</f>
        <v>0</v>
      </c>
      <c r="AT48" s="116" t="str">
        <f t="shared" ref="AT48" si="565">IF(AS48=0,"NE",(IF(AS48&gt;=($AT$4/2),"DA","NE")))</f>
        <v>NE</v>
      </c>
      <c r="AU48" s="24"/>
      <c r="AV48" s="25"/>
      <c r="AW48" s="25"/>
      <c r="AX48" s="25"/>
      <c r="AY48" s="114">
        <f t="shared" ref="AY48" si="566">IF((AU49+AV49+AW49+AX49)&gt;$AZ$4,"GREŠKA",AU49+AV49+AW49+AX49)</f>
        <v>0</v>
      </c>
      <c r="AZ48" s="116" t="str">
        <f t="shared" ref="AZ48" si="567">IF(AY48=0,"NE",(IF(AY48&gt;=($AZ$4/2),"DA","NE")))</f>
        <v>NE</v>
      </c>
      <c r="BA48" s="121">
        <f t="shared" ref="BA48" si="568">IF(AND(J48="da",P48="da",V48="da",AB48="da",AZ48="da",AH48="da",AN48="da",AT48="da"),I48+O48+U48+AA48+AY48+AS48+AM48+AG48,0)</f>
        <v>0</v>
      </c>
      <c r="BB48" s="165" t="str">
        <f t="shared" ref="BB48" si="569">IF(OR(COUNTIF(J48:AZ49,"ne")&gt;4,COUNTIF(J48:AZ49,"ne")=0),"NE",COUNTIF(J48:AZ49,"ne"))</f>
        <v>NE</v>
      </c>
      <c r="BC48" s="172" t="str">
        <f t="shared" ref="BC48" si="570">IF(SUM(COUNTBLANK(E48:H48),COUNTBLANK(K48:N48),COUNTBLANK(Q48:T48),COUNTBLANK(W48:Z48),COUNTBLANK(AC48:AF48),COUNTBLANK(AI48:AL48),COUNTBLANK(AO48:AR48),COUNTBLANK(AU48:AX48))=32,"NE","DA")</f>
        <v>NE</v>
      </c>
      <c r="BD48" s="170"/>
      <c r="BE48" s="179" t="str">
        <f t="shared" ref="BE48" si="571">J48</f>
        <v>NE</v>
      </c>
      <c r="BF48" s="179" t="str">
        <f t="shared" ref="BF48" si="572">P48</f>
        <v>NE</v>
      </c>
      <c r="BG48" s="179" t="str">
        <f t="shared" ref="BG48" si="573">V48</f>
        <v>NE</v>
      </c>
      <c r="BH48" s="179" t="str">
        <f t="shared" ref="BH48" si="574">AB48</f>
        <v>NE</v>
      </c>
      <c r="BI48" s="179" t="str">
        <f t="shared" ref="BI48" si="575">AH48</f>
        <v>NE</v>
      </c>
      <c r="BJ48" s="179" t="str">
        <f t="shared" ref="BJ48" si="576">AN48</f>
        <v>NE</v>
      </c>
      <c r="BK48" s="179" t="str">
        <f t="shared" ref="BK48" si="577">AT48</f>
        <v>NE</v>
      </c>
      <c r="BL48" s="179" t="str">
        <f t="shared" ref="BL48" si="578">AZ48</f>
        <v>NE</v>
      </c>
      <c r="BM48" s="180" t="str">
        <f t="shared" ref="BM48" si="579">IF(BA48&lt;50, "NE",IF(BA48&lt;60,2,IF(BA48&lt;75,3,IF(BA48&lt;90,4,5))))</f>
        <v>NE</v>
      </c>
    </row>
    <row r="49" spans="1:65" ht="15.75" customHeight="1" thickBot="1" x14ac:dyDescent="0.3">
      <c r="A49" s="138"/>
      <c r="B49" s="140"/>
      <c r="C49" s="142"/>
      <c r="D49" s="28" t="s">
        <v>20</v>
      </c>
      <c r="E49" s="29">
        <f t="shared" ref="E49" si="580">IF($E$7=0,0,$E$7/$E$6*E48)</f>
        <v>0</v>
      </c>
      <c r="F49" s="29">
        <f t="shared" ref="F49" si="581">IF($F$7=0,0,$F$7/$F$6*F48)</f>
        <v>0</v>
      </c>
      <c r="G49" s="29">
        <f t="shared" ref="G49" si="582">IF($G$7=0,0,$G$7/$G$6*G48)</f>
        <v>0</v>
      </c>
      <c r="H49" s="29">
        <f t="shared" ref="H49" si="583">IF($H$7=0,0,$H$7/$H$6*H48)</f>
        <v>0</v>
      </c>
      <c r="I49" s="115"/>
      <c r="J49" s="117"/>
      <c r="K49" s="30">
        <f t="shared" ref="K49" si="584">IF($K$7=0,0,$K$7/$K$6*K48)</f>
        <v>0</v>
      </c>
      <c r="L49" s="29">
        <f t="shared" ref="L49" si="585">IF($L$7=0,0,$L$7/$L$6*L48)</f>
        <v>0</v>
      </c>
      <c r="M49" s="29">
        <f t="shared" ref="M49" si="586">IF($M$7=0,0,$M$7/$M$6*M48)</f>
        <v>0</v>
      </c>
      <c r="N49" s="29">
        <f t="shared" ref="N49" si="587">IF($N$7=0,0,$N$7/$N$6*N48)</f>
        <v>0</v>
      </c>
      <c r="O49" s="115"/>
      <c r="P49" s="117"/>
      <c r="Q49" s="30">
        <f t="shared" ref="Q49" si="588">IF($Q$7=0,0,$Q$7/$Q$6*Q48)</f>
        <v>0</v>
      </c>
      <c r="R49" s="29">
        <f t="shared" ref="R49" si="589">IF($R$7=0,0,$R$7/$R$6*R48)</f>
        <v>0</v>
      </c>
      <c r="S49" s="29">
        <f t="shared" ref="S49" si="590">IF($S$7=0,0,$S$7/$S$6*S48)</f>
        <v>0</v>
      </c>
      <c r="T49" s="29">
        <f t="shared" ref="T49" si="591">IF($T$7=0,0,$T$7/$T$6*T48)</f>
        <v>0</v>
      </c>
      <c r="U49" s="115"/>
      <c r="V49" s="117"/>
      <c r="W49" s="30">
        <f t="shared" ref="W49" si="592">IF($W$7=0,0,$W$7/$W$6*W48)</f>
        <v>0</v>
      </c>
      <c r="X49" s="29">
        <f t="shared" ref="X49" si="593">IF($X$7=0,0,$X$7/$X$6*X48)</f>
        <v>0</v>
      </c>
      <c r="Y49" s="29">
        <f t="shared" ref="Y49" si="594">IF($Y$7=0,0,$Y$7/$Y$6*Y48)</f>
        <v>0</v>
      </c>
      <c r="Z49" s="29">
        <f t="shared" ref="Z49" si="595">IF($Z$7=0,0,$Z$7/$Z$6*Z48)</f>
        <v>0</v>
      </c>
      <c r="AA49" s="115"/>
      <c r="AB49" s="117"/>
      <c r="AC49" s="30">
        <f t="shared" si="493"/>
        <v>0</v>
      </c>
      <c r="AD49" s="29">
        <f t="shared" si="494"/>
        <v>0</v>
      </c>
      <c r="AE49" s="29">
        <f t="shared" si="495"/>
        <v>0</v>
      </c>
      <c r="AF49" s="29">
        <f t="shared" si="496"/>
        <v>0</v>
      </c>
      <c r="AG49" s="118"/>
      <c r="AH49" s="119"/>
      <c r="AI49" s="61">
        <f t="shared" si="497"/>
        <v>0</v>
      </c>
      <c r="AJ49" s="61">
        <f t="shared" si="498"/>
        <v>0</v>
      </c>
      <c r="AK49" s="61">
        <f t="shared" si="499"/>
        <v>0</v>
      </c>
      <c r="AL49" s="61">
        <f t="shared" si="500"/>
        <v>0</v>
      </c>
      <c r="AM49" s="115"/>
      <c r="AN49" s="117"/>
      <c r="AO49" s="61">
        <f t="shared" si="501"/>
        <v>0</v>
      </c>
      <c r="AP49" s="61">
        <f t="shared" si="502"/>
        <v>0</v>
      </c>
      <c r="AQ49" s="61">
        <f t="shared" si="503"/>
        <v>0</v>
      </c>
      <c r="AR49" s="112">
        <f>IF($AR$7=0,0,$AR$7/$AR$6*AR48)</f>
        <v>0</v>
      </c>
      <c r="AS49" s="115"/>
      <c r="AT49" s="117"/>
      <c r="AU49" s="30">
        <f t="shared" ref="AU49" si="596">IF($AU$7=0,0,$AU$7/$AU$6*AU48)</f>
        <v>0</v>
      </c>
      <c r="AV49" s="29">
        <f t="shared" ref="AV49" si="597">IF($AV$7=0,0,$AV$7/$AV$6*AV48)</f>
        <v>0</v>
      </c>
      <c r="AW49" s="29">
        <f t="shared" ref="AW49" si="598">IF($AW$7=0,0,$AW$7/$AW$6*AW48)</f>
        <v>0</v>
      </c>
      <c r="AX49" s="29">
        <f t="shared" ref="AX49" si="599">IF($AX$7=0,0,$AX$7/$AX$6*AX48)</f>
        <v>0</v>
      </c>
      <c r="AY49" s="118"/>
      <c r="AZ49" s="119"/>
      <c r="BA49" s="122"/>
      <c r="BB49" s="166"/>
      <c r="BC49" s="174"/>
      <c r="BD49" s="171"/>
      <c r="BE49" s="176"/>
      <c r="BF49" s="176"/>
      <c r="BG49" s="176"/>
      <c r="BH49" s="176"/>
      <c r="BI49" s="176"/>
      <c r="BJ49" s="176"/>
      <c r="BK49" s="176"/>
      <c r="BL49" s="176"/>
      <c r="BM49" s="181"/>
    </row>
    <row r="50" spans="1:65" ht="15" customHeight="1" x14ac:dyDescent="0.25">
      <c r="A50" s="137">
        <v>22</v>
      </c>
      <c r="B50" s="139" t="str">
        <f>'Popis studenata'!B23</f>
        <v xml:space="preserve"> </v>
      </c>
      <c r="C50" s="141">
        <f>'Popis studenata'!C23</f>
        <v>0</v>
      </c>
      <c r="D50" s="23" t="s">
        <v>19</v>
      </c>
      <c r="E50" s="24"/>
      <c r="F50" s="25"/>
      <c r="G50" s="25"/>
      <c r="H50" s="25"/>
      <c r="I50" s="114">
        <f t="shared" ref="I50" si="600">IF((E51+F51+G51+H51)&gt;$J$4,"GREŠKA",E51+F51+G51+H51)</f>
        <v>0</v>
      </c>
      <c r="J50" s="116" t="str">
        <f t="shared" ref="J50" si="601">IF(I50=0,"NE",(IF(I50&gt;=($J$4/2),"DA","NE")))</f>
        <v>NE</v>
      </c>
      <c r="K50" s="24"/>
      <c r="L50" s="25"/>
      <c r="M50" s="25"/>
      <c r="N50" s="25"/>
      <c r="O50" s="114">
        <f t="shared" ref="O50" si="602">IF((K51+L51+M51+N51)&gt;$P$4,"GREŠKA",K51+L51+M51+N51)</f>
        <v>0</v>
      </c>
      <c r="P50" s="116" t="str">
        <f t="shared" ref="P50" si="603">IF(O50=0,"NE",(IF(O50&gt;=($P$4/2),"DA","NE")))</f>
        <v>NE</v>
      </c>
      <c r="Q50" s="24"/>
      <c r="R50" s="25"/>
      <c r="S50" s="25"/>
      <c r="T50" s="25"/>
      <c r="U50" s="114">
        <f t="shared" ref="U50" si="604">IF((Q51+R51+S51+T51)&gt;$V$4,"GREŠKA",Q51+R51+S51+T51)</f>
        <v>0</v>
      </c>
      <c r="V50" s="116" t="str">
        <f t="shared" ref="V50" si="605">IF(U50=0,"NE",(IF(U50&gt;=($V$4/2),"DA","NE")))</f>
        <v>NE</v>
      </c>
      <c r="W50" s="24"/>
      <c r="X50" s="25"/>
      <c r="Y50" s="25"/>
      <c r="Z50" s="25"/>
      <c r="AA50" s="114">
        <f t="shared" ref="AA50" si="606">IF((W51+X51+Y51+Z51)&gt;$AB$4,"GREŠKA",W51+X51+Y51+Z51)</f>
        <v>0</v>
      </c>
      <c r="AB50" s="116" t="str">
        <f t="shared" ref="AB50" si="607">IF(AA50=0,"NE",(IF(AA50&gt;=($AB$4/2),"DA","NE")))</f>
        <v>NE</v>
      </c>
      <c r="AC50" s="24"/>
      <c r="AD50" s="25"/>
      <c r="AE50" s="25"/>
      <c r="AF50" s="25"/>
      <c r="AG50" s="114">
        <f t="shared" ref="AG50" si="608">IF((AC51+AD51+AE51+AF51)&gt;$AH$4,"GREŠKA",AC51+AD51+AE51+AF51)</f>
        <v>0</v>
      </c>
      <c r="AH50" s="116" t="str">
        <f t="shared" ref="AH50" si="609">IF(AG50=0,"NE",(IF(AG50&gt;=($AH$4/2),"DA","NE")))</f>
        <v>NE</v>
      </c>
      <c r="AI50" s="24"/>
      <c r="AJ50" s="25"/>
      <c r="AK50" s="25"/>
      <c r="AL50" s="25"/>
      <c r="AM50" s="120">
        <f t="shared" ref="AM50" si="610">IF((AI51+AJ51+AK51+AL51)&gt;$AN$4,"GREŠKA",AI51+AJ51+AK51+AL51)</f>
        <v>0</v>
      </c>
      <c r="AN50" s="116" t="str">
        <f t="shared" ref="AN50" si="611">IF(AM50=0,"NE",(IF(AM50&gt;=($AN$4/2),"DA","NE")))</f>
        <v>NE</v>
      </c>
      <c r="AO50" s="24"/>
      <c r="AP50" s="25"/>
      <c r="AQ50" s="25"/>
      <c r="AR50" s="25"/>
      <c r="AS50" s="120">
        <f t="shared" ref="AS50" si="612">IF((AO51+AP51+AQ51+AR51)&gt;$AT$4,"GREŠKA",AO51+AP51+AQ51+AR51)</f>
        <v>0</v>
      </c>
      <c r="AT50" s="116" t="str">
        <f t="shared" ref="AT50" si="613">IF(AS50=0,"NE",(IF(AS50&gt;=($AT$4/2),"DA","NE")))</f>
        <v>NE</v>
      </c>
      <c r="AU50" s="24"/>
      <c r="AV50" s="25"/>
      <c r="AW50" s="25"/>
      <c r="AX50" s="25"/>
      <c r="AY50" s="114">
        <f t="shared" ref="AY50" si="614">IF((AU51+AV51+AW51+AX51)&gt;$AZ$4,"GREŠKA",AU51+AV51+AW51+AX51)</f>
        <v>0</v>
      </c>
      <c r="AZ50" s="116" t="str">
        <f t="shared" ref="AZ50" si="615">IF(AY50=0,"NE",(IF(AY50&gt;=($AZ$4/2),"DA","NE")))</f>
        <v>NE</v>
      </c>
      <c r="BA50" s="121">
        <f t="shared" ref="BA50" si="616">IF(AND(J50="da",P50="da",V50="da",AB50="da",AZ50="da",AH50="da",AN50="da",AT50="da"),I50+O50+U50+AA50+AY50+AS50+AM50+AG50,0)</f>
        <v>0</v>
      </c>
      <c r="BB50" s="165" t="str">
        <f t="shared" ref="BB50" si="617">IF(OR(COUNTIF(J50:AZ51,"ne")&gt;4,COUNTIF(J50:AZ51,"ne")=0),"NE",COUNTIF(J50:AZ51,"ne"))</f>
        <v>NE</v>
      </c>
      <c r="BC50" s="172" t="str">
        <f t="shared" ref="BC50" si="618">IF(SUM(COUNTBLANK(E50:H50),COUNTBLANK(K50:N50),COUNTBLANK(Q50:T50),COUNTBLANK(W50:Z50),COUNTBLANK(AC50:AF50),COUNTBLANK(AI50:AL50),COUNTBLANK(AO50:AR50),COUNTBLANK(AU50:AX50))=32,"NE","DA")</f>
        <v>NE</v>
      </c>
      <c r="BD50" s="170"/>
      <c r="BE50" s="179" t="str">
        <f t="shared" ref="BE50" si="619">J50</f>
        <v>NE</v>
      </c>
      <c r="BF50" s="179" t="str">
        <f t="shared" ref="BF50" si="620">P50</f>
        <v>NE</v>
      </c>
      <c r="BG50" s="179" t="str">
        <f t="shared" ref="BG50" si="621">V50</f>
        <v>NE</v>
      </c>
      <c r="BH50" s="179" t="str">
        <f t="shared" ref="BH50" si="622">AB50</f>
        <v>NE</v>
      </c>
      <c r="BI50" s="179" t="str">
        <f t="shared" ref="BI50" si="623">AH50</f>
        <v>NE</v>
      </c>
      <c r="BJ50" s="179" t="str">
        <f t="shared" ref="BJ50" si="624">AN50</f>
        <v>NE</v>
      </c>
      <c r="BK50" s="179" t="str">
        <f t="shared" ref="BK50" si="625">AT50</f>
        <v>NE</v>
      </c>
      <c r="BL50" s="179" t="str">
        <f t="shared" ref="BL50" si="626">AZ50</f>
        <v>NE</v>
      </c>
      <c r="BM50" s="180" t="str">
        <f t="shared" ref="BM50" si="627">IF(BA50&lt;50, "NE",IF(BA50&lt;60,2,IF(BA50&lt;75,3,IF(BA50&lt;90,4,5))))</f>
        <v>NE</v>
      </c>
    </row>
    <row r="51" spans="1:65" ht="15.75" customHeight="1" thickBot="1" x14ac:dyDescent="0.3">
      <c r="A51" s="138"/>
      <c r="B51" s="140"/>
      <c r="C51" s="142"/>
      <c r="D51" s="28" t="s">
        <v>20</v>
      </c>
      <c r="E51" s="29">
        <f t="shared" ref="E51" si="628">IF($E$7=0,0,$E$7/$E$6*E50)</f>
        <v>0</v>
      </c>
      <c r="F51" s="29">
        <f t="shared" ref="F51" si="629">IF($F$7=0,0,$F$7/$F$6*F50)</f>
        <v>0</v>
      </c>
      <c r="G51" s="29">
        <f t="shared" ref="G51" si="630">IF($G$7=0,0,$G$7/$G$6*G50)</f>
        <v>0</v>
      </c>
      <c r="H51" s="29">
        <f t="shared" ref="H51" si="631">IF($H$7=0,0,$H$7/$H$6*H50)</f>
        <v>0</v>
      </c>
      <c r="I51" s="115"/>
      <c r="J51" s="117"/>
      <c r="K51" s="30">
        <f t="shared" ref="K51" si="632">IF($K$7=0,0,$K$7/$K$6*K50)</f>
        <v>0</v>
      </c>
      <c r="L51" s="29">
        <f t="shared" ref="L51" si="633">IF($L$7=0,0,$L$7/$L$6*L50)</f>
        <v>0</v>
      </c>
      <c r="M51" s="29">
        <f t="shared" ref="M51" si="634">IF($M$7=0,0,$M$7/$M$6*M50)</f>
        <v>0</v>
      </c>
      <c r="N51" s="29">
        <f t="shared" ref="N51" si="635">IF($N$7=0,0,$N$7/$N$6*N50)</f>
        <v>0</v>
      </c>
      <c r="O51" s="115"/>
      <c r="P51" s="117"/>
      <c r="Q51" s="30">
        <f t="shared" ref="Q51" si="636">IF($Q$7=0,0,$Q$7/$Q$6*Q50)</f>
        <v>0</v>
      </c>
      <c r="R51" s="29">
        <f t="shared" ref="R51" si="637">IF($R$7=0,0,$R$7/$R$6*R50)</f>
        <v>0</v>
      </c>
      <c r="S51" s="29">
        <f t="shared" ref="S51" si="638">IF($S$7=0,0,$S$7/$S$6*S50)</f>
        <v>0</v>
      </c>
      <c r="T51" s="29">
        <f t="shared" ref="T51" si="639">IF($T$7=0,0,$T$7/$T$6*T50)</f>
        <v>0</v>
      </c>
      <c r="U51" s="115"/>
      <c r="V51" s="117"/>
      <c r="W51" s="30">
        <f t="shared" ref="W51" si="640">IF($W$7=0,0,$W$7/$W$6*W50)</f>
        <v>0</v>
      </c>
      <c r="X51" s="29">
        <f t="shared" ref="X51" si="641">IF($X$7=0,0,$X$7/$X$6*X50)</f>
        <v>0</v>
      </c>
      <c r="Y51" s="29">
        <f t="shared" ref="Y51" si="642">IF($Y$7=0,0,$Y$7/$Y$6*Y50)</f>
        <v>0</v>
      </c>
      <c r="Z51" s="29">
        <f t="shared" ref="Z51" si="643">IF($Z$7=0,0,$Z$7/$Z$6*Z50)</f>
        <v>0</v>
      </c>
      <c r="AA51" s="115"/>
      <c r="AB51" s="117"/>
      <c r="AC51" s="30">
        <f t="shared" si="493"/>
        <v>0</v>
      </c>
      <c r="AD51" s="29">
        <f t="shared" si="494"/>
        <v>0</v>
      </c>
      <c r="AE51" s="29">
        <f t="shared" si="495"/>
        <v>0</v>
      </c>
      <c r="AF51" s="29">
        <f t="shared" si="496"/>
        <v>0</v>
      </c>
      <c r="AG51" s="118"/>
      <c r="AH51" s="119"/>
      <c r="AI51" s="61">
        <f t="shared" si="497"/>
        <v>0</v>
      </c>
      <c r="AJ51" s="61">
        <f t="shared" si="498"/>
        <v>0</v>
      </c>
      <c r="AK51" s="61">
        <f t="shared" si="499"/>
        <v>0</v>
      </c>
      <c r="AL51" s="61">
        <f t="shared" si="500"/>
        <v>0</v>
      </c>
      <c r="AM51" s="115"/>
      <c r="AN51" s="117"/>
      <c r="AO51" s="61">
        <f t="shared" si="501"/>
        <v>0</v>
      </c>
      <c r="AP51" s="61">
        <f t="shared" si="502"/>
        <v>0</v>
      </c>
      <c r="AQ51" s="61">
        <f t="shared" si="503"/>
        <v>0</v>
      </c>
      <c r="AR51" s="112">
        <f>IF($AR$7=0,0,$AR$7/$AR$6*AR50)</f>
        <v>0</v>
      </c>
      <c r="AS51" s="115"/>
      <c r="AT51" s="117"/>
      <c r="AU51" s="30">
        <f t="shared" ref="AU51" si="644">IF($AU$7=0,0,$AU$7/$AU$6*AU50)</f>
        <v>0</v>
      </c>
      <c r="AV51" s="29">
        <f t="shared" ref="AV51" si="645">IF($AV$7=0,0,$AV$7/$AV$6*AV50)</f>
        <v>0</v>
      </c>
      <c r="AW51" s="29">
        <f t="shared" ref="AW51" si="646">IF($AW$7=0,0,$AW$7/$AW$6*AW50)</f>
        <v>0</v>
      </c>
      <c r="AX51" s="29">
        <f t="shared" ref="AX51" si="647">IF($AX$7=0,0,$AX$7/$AX$6*AX50)</f>
        <v>0</v>
      </c>
      <c r="AY51" s="118"/>
      <c r="AZ51" s="119"/>
      <c r="BA51" s="122"/>
      <c r="BB51" s="166"/>
      <c r="BC51" s="174"/>
      <c r="BD51" s="171"/>
      <c r="BE51" s="176"/>
      <c r="BF51" s="176"/>
      <c r="BG51" s="176"/>
      <c r="BH51" s="176"/>
      <c r="BI51" s="176"/>
      <c r="BJ51" s="176"/>
      <c r="BK51" s="176"/>
      <c r="BL51" s="176"/>
      <c r="BM51" s="181"/>
    </row>
    <row r="52" spans="1:65" ht="15" customHeight="1" x14ac:dyDescent="0.25">
      <c r="A52" s="137">
        <v>23</v>
      </c>
      <c r="B52" s="139" t="str">
        <f>'Popis studenata'!B24</f>
        <v xml:space="preserve"> </v>
      </c>
      <c r="C52" s="141">
        <f>'Popis studenata'!C24</f>
        <v>0</v>
      </c>
      <c r="D52" s="23" t="s">
        <v>19</v>
      </c>
      <c r="E52" s="24"/>
      <c r="F52" s="25"/>
      <c r="G52" s="25"/>
      <c r="H52" s="25"/>
      <c r="I52" s="114">
        <f t="shared" ref="I52" si="648">IF((E53+F53+G53+H53)&gt;$J$4,"GREŠKA",E53+F53+G53+H53)</f>
        <v>0</v>
      </c>
      <c r="J52" s="116" t="str">
        <f t="shared" ref="J52" si="649">IF(I52=0,"NE",(IF(I52&gt;=($J$4/2),"DA","NE")))</f>
        <v>NE</v>
      </c>
      <c r="K52" s="24"/>
      <c r="L52" s="25"/>
      <c r="M52" s="25"/>
      <c r="N52" s="25"/>
      <c r="O52" s="114">
        <f t="shared" ref="O52" si="650">IF((K53+L53+M53+N53)&gt;$P$4,"GREŠKA",K53+L53+M53+N53)</f>
        <v>0</v>
      </c>
      <c r="P52" s="116" t="str">
        <f t="shared" ref="P52" si="651">IF(O52=0,"NE",(IF(O52&gt;=($P$4/2),"DA","NE")))</f>
        <v>NE</v>
      </c>
      <c r="Q52" s="24"/>
      <c r="R52" s="25"/>
      <c r="S52" s="25"/>
      <c r="T52" s="25"/>
      <c r="U52" s="114">
        <f t="shared" ref="U52" si="652">IF((Q53+R53+S53+T53)&gt;$V$4,"GREŠKA",Q53+R53+S53+T53)</f>
        <v>0</v>
      </c>
      <c r="V52" s="116" t="str">
        <f t="shared" ref="V52" si="653">IF(U52=0,"NE",(IF(U52&gt;=($V$4/2),"DA","NE")))</f>
        <v>NE</v>
      </c>
      <c r="W52" s="24"/>
      <c r="X52" s="25"/>
      <c r="Y52" s="25"/>
      <c r="Z52" s="25"/>
      <c r="AA52" s="114">
        <f t="shared" ref="AA52" si="654">IF((W53+X53+Y53+Z53)&gt;$AB$4,"GREŠKA",W53+X53+Y53+Z53)</f>
        <v>0</v>
      </c>
      <c r="AB52" s="116" t="str">
        <f t="shared" ref="AB52" si="655">IF(AA52=0,"NE",(IF(AA52&gt;=($AB$4/2),"DA","NE")))</f>
        <v>NE</v>
      </c>
      <c r="AC52" s="24"/>
      <c r="AD52" s="25"/>
      <c r="AE52" s="25"/>
      <c r="AF52" s="25"/>
      <c r="AG52" s="114">
        <f t="shared" ref="AG52" si="656">IF((AC53+AD53+AE53+AF53)&gt;$AH$4,"GREŠKA",AC53+AD53+AE53+AF53)</f>
        <v>0</v>
      </c>
      <c r="AH52" s="116" t="str">
        <f t="shared" ref="AH52" si="657">IF(AG52=0,"NE",(IF(AG52&gt;=($AH$4/2),"DA","NE")))</f>
        <v>NE</v>
      </c>
      <c r="AI52" s="24"/>
      <c r="AJ52" s="25"/>
      <c r="AK52" s="25"/>
      <c r="AL52" s="25"/>
      <c r="AM52" s="120">
        <f t="shared" ref="AM52" si="658">IF((AI53+AJ53+AK53+AL53)&gt;$AN$4,"GREŠKA",AI53+AJ53+AK53+AL53)</f>
        <v>0</v>
      </c>
      <c r="AN52" s="116" t="str">
        <f t="shared" ref="AN52" si="659">IF(AM52=0,"NE",(IF(AM52&gt;=($AN$4/2),"DA","NE")))</f>
        <v>NE</v>
      </c>
      <c r="AO52" s="24"/>
      <c r="AP52" s="25"/>
      <c r="AQ52" s="25"/>
      <c r="AR52" s="25"/>
      <c r="AS52" s="120">
        <f t="shared" ref="AS52" si="660">IF((AO53+AP53+AQ53+AR53)&gt;$AT$4,"GREŠKA",AO53+AP53+AQ53+AR53)</f>
        <v>0</v>
      </c>
      <c r="AT52" s="116" t="str">
        <f t="shared" ref="AT52" si="661">IF(AS52=0,"NE",(IF(AS52&gt;=($AT$4/2),"DA","NE")))</f>
        <v>NE</v>
      </c>
      <c r="AU52" s="24"/>
      <c r="AV52" s="25"/>
      <c r="AW52" s="25"/>
      <c r="AX52" s="25"/>
      <c r="AY52" s="114">
        <f t="shared" ref="AY52" si="662">IF((AU53+AV53+AW53+AX53)&gt;$AZ$4,"GREŠKA",AU53+AV53+AW53+AX53)</f>
        <v>0</v>
      </c>
      <c r="AZ52" s="116" t="str">
        <f t="shared" ref="AZ52" si="663">IF(AY52=0,"NE",(IF(AY52&gt;=($AZ$4/2),"DA","NE")))</f>
        <v>NE</v>
      </c>
      <c r="BA52" s="121">
        <f t="shared" ref="BA52" si="664">IF(AND(J52="da",P52="da",V52="da",AB52="da",AZ52="da",AH52="da",AN52="da",AT52="da"),I52+O52+U52+AA52+AY52+AS52+AM52+AG52,0)</f>
        <v>0</v>
      </c>
      <c r="BB52" s="165" t="str">
        <f t="shared" ref="BB52" si="665">IF(OR(COUNTIF(J52:AZ53,"ne")&gt;4,COUNTIF(J52:AZ53,"ne")=0),"NE",COUNTIF(J52:AZ53,"ne"))</f>
        <v>NE</v>
      </c>
      <c r="BC52" s="172" t="str">
        <f t="shared" ref="BC52" si="666">IF(SUM(COUNTBLANK(E52:H52),COUNTBLANK(K52:N52),COUNTBLANK(Q52:T52),COUNTBLANK(W52:Z52),COUNTBLANK(AC52:AF52),COUNTBLANK(AI52:AL52),COUNTBLANK(AO52:AR52),COUNTBLANK(AU52:AX52))=32,"NE","DA")</f>
        <v>NE</v>
      </c>
      <c r="BD52" s="170"/>
      <c r="BE52" s="179" t="str">
        <f t="shared" ref="BE52" si="667">J52</f>
        <v>NE</v>
      </c>
      <c r="BF52" s="179" t="str">
        <f t="shared" ref="BF52" si="668">P52</f>
        <v>NE</v>
      </c>
      <c r="BG52" s="179" t="str">
        <f t="shared" ref="BG52" si="669">V52</f>
        <v>NE</v>
      </c>
      <c r="BH52" s="179" t="str">
        <f t="shared" ref="BH52" si="670">AB52</f>
        <v>NE</v>
      </c>
      <c r="BI52" s="179" t="str">
        <f t="shared" ref="BI52" si="671">AH52</f>
        <v>NE</v>
      </c>
      <c r="BJ52" s="179" t="str">
        <f t="shared" ref="BJ52" si="672">AN52</f>
        <v>NE</v>
      </c>
      <c r="BK52" s="179" t="str">
        <f t="shared" ref="BK52" si="673">AT52</f>
        <v>NE</v>
      </c>
      <c r="BL52" s="179" t="str">
        <f t="shared" ref="BL52" si="674">AZ52</f>
        <v>NE</v>
      </c>
      <c r="BM52" s="180" t="str">
        <f t="shared" ref="BM52" si="675">IF(BA52&lt;50, "NE",IF(BA52&lt;60,2,IF(BA52&lt;75,3,IF(BA52&lt;90,4,5))))</f>
        <v>NE</v>
      </c>
    </row>
    <row r="53" spans="1:65" ht="15.75" customHeight="1" thickBot="1" x14ac:dyDescent="0.3">
      <c r="A53" s="138"/>
      <c r="B53" s="140"/>
      <c r="C53" s="142"/>
      <c r="D53" s="28" t="s">
        <v>20</v>
      </c>
      <c r="E53" s="29">
        <f t="shared" ref="E53" si="676">IF($E$7=0,0,$E$7/$E$6*E52)</f>
        <v>0</v>
      </c>
      <c r="F53" s="29">
        <f t="shared" ref="F53" si="677">IF($F$7=0,0,$F$7/$F$6*F52)</f>
        <v>0</v>
      </c>
      <c r="G53" s="29">
        <f t="shared" ref="G53" si="678">IF($G$7=0,0,$G$7/$G$6*G52)</f>
        <v>0</v>
      </c>
      <c r="H53" s="29">
        <f t="shared" ref="H53" si="679">IF($H$7=0,0,$H$7/$H$6*H52)</f>
        <v>0</v>
      </c>
      <c r="I53" s="115"/>
      <c r="J53" s="117"/>
      <c r="K53" s="30">
        <f t="shared" ref="K53" si="680">IF($K$7=0,0,$K$7/$K$6*K52)</f>
        <v>0</v>
      </c>
      <c r="L53" s="29">
        <f t="shared" ref="L53" si="681">IF($L$7=0,0,$L$7/$L$6*L52)</f>
        <v>0</v>
      </c>
      <c r="M53" s="29">
        <f t="shared" ref="M53" si="682">IF($M$7=0,0,$M$7/$M$6*M52)</f>
        <v>0</v>
      </c>
      <c r="N53" s="29">
        <f t="shared" ref="N53" si="683">IF($N$7=0,0,$N$7/$N$6*N52)</f>
        <v>0</v>
      </c>
      <c r="O53" s="115"/>
      <c r="P53" s="117"/>
      <c r="Q53" s="30">
        <f t="shared" ref="Q53" si="684">IF($Q$7=0,0,$Q$7/$Q$6*Q52)</f>
        <v>0</v>
      </c>
      <c r="R53" s="29">
        <f t="shared" ref="R53" si="685">IF($R$7=0,0,$R$7/$R$6*R52)</f>
        <v>0</v>
      </c>
      <c r="S53" s="29">
        <f t="shared" ref="S53" si="686">IF($S$7=0,0,$S$7/$S$6*S52)</f>
        <v>0</v>
      </c>
      <c r="T53" s="29">
        <f t="shared" ref="T53" si="687">IF($T$7=0,0,$T$7/$T$6*T52)</f>
        <v>0</v>
      </c>
      <c r="U53" s="115"/>
      <c r="V53" s="117"/>
      <c r="W53" s="30">
        <f t="shared" ref="W53" si="688">IF($W$7=0,0,$W$7/$W$6*W52)</f>
        <v>0</v>
      </c>
      <c r="X53" s="29">
        <f t="shared" ref="X53" si="689">IF($X$7=0,0,$X$7/$X$6*X52)</f>
        <v>0</v>
      </c>
      <c r="Y53" s="29">
        <f t="shared" ref="Y53" si="690">IF($Y$7=0,0,$Y$7/$Y$6*Y52)</f>
        <v>0</v>
      </c>
      <c r="Z53" s="29">
        <f t="shared" ref="Z53" si="691">IF($Z$7=0,0,$Z$7/$Z$6*Z52)</f>
        <v>0</v>
      </c>
      <c r="AA53" s="115"/>
      <c r="AB53" s="117"/>
      <c r="AC53" s="30">
        <f t="shared" si="493"/>
        <v>0</v>
      </c>
      <c r="AD53" s="29">
        <f t="shared" si="494"/>
        <v>0</v>
      </c>
      <c r="AE53" s="29">
        <f t="shared" si="495"/>
        <v>0</v>
      </c>
      <c r="AF53" s="29">
        <f t="shared" si="496"/>
        <v>0</v>
      </c>
      <c r="AG53" s="118"/>
      <c r="AH53" s="119"/>
      <c r="AI53" s="61">
        <f t="shared" si="497"/>
        <v>0</v>
      </c>
      <c r="AJ53" s="61">
        <f t="shared" si="498"/>
        <v>0</v>
      </c>
      <c r="AK53" s="61">
        <f t="shared" si="499"/>
        <v>0</v>
      </c>
      <c r="AL53" s="61">
        <f t="shared" si="500"/>
        <v>0</v>
      </c>
      <c r="AM53" s="115"/>
      <c r="AN53" s="117"/>
      <c r="AO53" s="61">
        <f t="shared" si="501"/>
        <v>0</v>
      </c>
      <c r="AP53" s="61">
        <f t="shared" si="502"/>
        <v>0</v>
      </c>
      <c r="AQ53" s="61">
        <f t="shared" si="503"/>
        <v>0</v>
      </c>
      <c r="AR53" s="112">
        <f>IF($AR$7=0,0,$AR$7/$AR$6*AR52)</f>
        <v>0</v>
      </c>
      <c r="AS53" s="115"/>
      <c r="AT53" s="117"/>
      <c r="AU53" s="30">
        <f t="shared" ref="AU53" si="692">IF($AU$7=0,0,$AU$7/$AU$6*AU52)</f>
        <v>0</v>
      </c>
      <c r="AV53" s="29">
        <f t="shared" ref="AV53" si="693">IF($AV$7=0,0,$AV$7/$AV$6*AV52)</f>
        <v>0</v>
      </c>
      <c r="AW53" s="29">
        <f t="shared" ref="AW53" si="694">IF($AW$7=0,0,$AW$7/$AW$6*AW52)</f>
        <v>0</v>
      </c>
      <c r="AX53" s="29">
        <f t="shared" ref="AX53" si="695">IF($AX$7=0,0,$AX$7/$AX$6*AX52)</f>
        <v>0</v>
      </c>
      <c r="AY53" s="118"/>
      <c r="AZ53" s="119"/>
      <c r="BA53" s="122"/>
      <c r="BB53" s="166"/>
      <c r="BC53" s="174"/>
      <c r="BD53" s="171"/>
      <c r="BE53" s="176"/>
      <c r="BF53" s="176"/>
      <c r="BG53" s="176"/>
      <c r="BH53" s="176"/>
      <c r="BI53" s="176"/>
      <c r="BJ53" s="176"/>
      <c r="BK53" s="176"/>
      <c r="BL53" s="176"/>
      <c r="BM53" s="181"/>
    </row>
    <row r="54" spans="1:65" ht="15" customHeight="1" x14ac:dyDescent="0.25">
      <c r="A54" s="137">
        <v>24</v>
      </c>
      <c r="B54" s="139" t="str">
        <f>'Popis studenata'!B25</f>
        <v xml:space="preserve"> </v>
      </c>
      <c r="C54" s="141">
        <f>'Popis studenata'!C25</f>
        <v>0</v>
      </c>
      <c r="D54" s="23" t="s">
        <v>19</v>
      </c>
      <c r="E54" s="24"/>
      <c r="F54" s="25"/>
      <c r="G54" s="25"/>
      <c r="H54" s="25"/>
      <c r="I54" s="114">
        <f t="shared" ref="I54" si="696">IF((E55+F55+G55+H55)&gt;$J$4,"GREŠKA",E55+F55+G55+H55)</f>
        <v>0</v>
      </c>
      <c r="J54" s="116" t="str">
        <f t="shared" ref="J54" si="697">IF(I54=0,"NE",(IF(I54&gt;=($J$4/2),"DA","NE")))</f>
        <v>NE</v>
      </c>
      <c r="K54" s="24"/>
      <c r="L54" s="25"/>
      <c r="M54" s="25"/>
      <c r="N54" s="25"/>
      <c r="O54" s="114">
        <f t="shared" ref="O54" si="698">IF((K55+L55+M55+N55)&gt;$P$4,"GREŠKA",K55+L55+M55+N55)</f>
        <v>0</v>
      </c>
      <c r="P54" s="116" t="str">
        <f t="shared" ref="P54" si="699">IF(O54=0,"NE",(IF(O54&gt;=($P$4/2),"DA","NE")))</f>
        <v>NE</v>
      </c>
      <c r="Q54" s="24"/>
      <c r="R54" s="25"/>
      <c r="S54" s="25"/>
      <c r="T54" s="25"/>
      <c r="U54" s="114">
        <f t="shared" ref="U54" si="700">IF((Q55+R55+S55+T55)&gt;$V$4,"GREŠKA",Q55+R55+S55+T55)</f>
        <v>0</v>
      </c>
      <c r="V54" s="116" t="str">
        <f t="shared" ref="V54" si="701">IF(U54=0,"NE",(IF(U54&gt;=($V$4/2),"DA","NE")))</f>
        <v>NE</v>
      </c>
      <c r="W54" s="24"/>
      <c r="X54" s="25"/>
      <c r="Y54" s="25"/>
      <c r="Z54" s="25"/>
      <c r="AA54" s="114">
        <f t="shared" ref="AA54" si="702">IF((W55+X55+Y55+Z55)&gt;$AB$4,"GREŠKA",W55+X55+Y55+Z55)</f>
        <v>0</v>
      </c>
      <c r="AB54" s="116" t="str">
        <f t="shared" ref="AB54" si="703">IF(AA54=0,"NE",(IF(AA54&gt;=($AB$4/2),"DA","NE")))</f>
        <v>NE</v>
      </c>
      <c r="AC54" s="24"/>
      <c r="AD54" s="25"/>
      <c r="AE54" s="25"/>
      <c r="AF54" s="25"/>
      <c r="AG54" s="114">
        <f t="shared" ref="AG54" si="704">IF((AC55+AD55+AE55+AF55)&gt;$AH$4,"GREŠKA",AC55+AD55+AE55+AF55)</f>
        <v>0</v>
      </c>
      <c r="AH54" s="116" t="str">
        <f t="shared" ref="AH54" si="705">IF(AG54=0,"NE",(IF(AG54&gt;=($AH$4/2),"DA","NE")))</f>
        <v>NE</v>
      </c>
      <c r="AI54" s="24"/>
      <c r="AJ54" s="25"/>
      <c r="AK54" s="25"/>
      <c r="AL54" s="25"/>
      <c r="AM54" s="120">
        <f t="shared" ref="AM54" si="706">IF((AI55+AJ55+AK55+AL55)&gt;$AN$4,"GREŠKA",AI55+AJ55+AK55+AL55)</f>
        <v>0</v>
      </c>
      <c r="AN54" s="116" t="str">
        <f t="shared" ref="AN54" si="707">IF(AM54=0,"NE",(IF(AM54&gt;=($AN$4/2),"DA","NE")))</f>
        <v>NE</v>
      </c>
      <c r="AO54" s="24"/>
      <c r="AP54" s="25"/>
      <c r="AQ54" s="25"/>
      <c r="AR54" s="25"/>
      <c r="AS54" s="120">
        <f t="shared" ref="AS54" si="708">IF((AO55+AP55+AQ55+AR55)&gt;$AT$4,"GREŠKA",AO55+AP55+AQ55+AR55)</f>
        <v>0</v>
      </c>
      <c r="AT54" s="116" t="str">
        <f t="shared" ref="AT54" si="709">IF(AS54=0,"NE",(IF(AS54&gt;=($AT$4/2),"DA","NE")))</f>
        <v>NE</v>
      </c>
      <c r="AU54" s="24"/>
      <c r="AV54" s="25"/>
      <c r="AW54" s="25"/>
      <c r="AX54" s="25"/>
      <c r="AY54" s="114">
        <f t="shared" ref="AY54" si="710">IF((AU55+AV55+AW55+AX55)&gt;$AZ$4,"GREŠKA",AU55+AV55+AW55+AX55)</f>
        <v>0</v>
      </c>
      <c r="AZ54" s="116" t="str">
        <f t="shared" ref="AZ54" si="711">IF(AY54=0,"NE",(IF(AY54&gt;=($AZ$4/2),"DA","NE")))</f>
        <v>NE</v>
      </c>
      <c r="BA54" s="121">
        <f t="shared" ref="BA54" si="712">IF(AND(J54="da",P54="da",V54="da",AB54="da",AZ54="da",AH54="da",AN54="da",AT54="da"),I54+O54+U54+AA54+AY54+AS54+AM54+AG54,0)</f>
        <v>0</v>
      </c>
      <c r="BB54" s="165" t="str">
        <f t="shared" ref="BB54" si="713">IF(OR(COUNTIF(J54:AZ55,"ne")&gt;4,COUNTIF(J54:AZ55,"ne")=0),"NE",COUNTIF(J54:AZ55,"ne"))</f>
        <v>NE</v>
      </c>
      <c r="BC54" s="172" t="str">
        <f t="shared" ref="BC54" si="714">IF(SUM(COUNTBLANK(E54:H54),COUNTBLANK(K54:N54),COUNTBLANK(Q54:T54),COUNTBLANK(W54:Z54),COUNTBLANK(AC54:AF54),COUNTBLANK(AI54:AL54),COUNTBLANK(AO54:AR54),COUNTBLANK(AU54:AX54))=32,"NE","DA")</f>
        <v>NE</v>
      </c>
      <c r="BD54" s="170"/>
      <c r="BE54" s="179" t="str">
        <f t="shared" ref="BE54" si="715">J54</f>
        <v>NE</v>
      </c>
      <c r="BF54" s="179" t="str">
        <f t="shared" ref="BF54" si="716">P54</f>
        <v>NE</v>
      </c>
      <c r="BG54" s="179" t="str">
        <f t="shared" ref="BG54" si="717">V54</f>
        <v>NE</v>
      </c>
      <c r="BH54" s="179" t="str">
        <f t="shared" ref="BH54" si="718">AB54</f>
        <v>NE</v>
      </c>
      <c r="BI54" s="179" t="str">
        <f t="shared" ref="BI54" si="719">AH54</f>
        <v>NE</v>
      </c>
      <c r="BJ54" s="179" t="str">
        <f t="shared" ref="BJ54" si="720">AN54</f>
        <v>NE</v>
      </c>
      <c r="BK54" s="179" t="str">
        <f t="shared" ref="BK54" si="721">AT54</f>
        <v>NE</v>
      </c>
      <c r="BL54" s="179" t="str">
        <f t="shared" ref="BL54" si="722">AZ54</f>
        <v>NE</v>
      </c>
      <c r="BM54" s="180" t="str">
        <f t="shared" ref="BM54" si="723">IF(BA54&lt;50, "NE",IF(BA54&lt;60,2,IF(BA54&lt;75,3,IF(BA54&lt;90,4,5))))</f>
        <v>NE</v>
      </c>
    </row>
    <row r="55" spans="1:65" ht="15.75" customHeight="1" thickBot="1" x14ac:dyDescent="0.3">
      <c r="A55" s="138"/>
      <c r="B55" s="140"/>
      <c r="C55" s="142"/>
      <c r="D55" s="28" t="s">
        <v>20</v>
      </c>
      <c r="E55" s="29">
        <f t="shared" ref="E55" si="724">IF($E$7=0,0,$E$7/$E$6*E54)</f>
        <v>0</v>
      </c>
      <c r="F55" s="29">
        <f t="shared" ref="F55" si="725">IF($F$7=0,0,$F$7/$F$6*F54)</f>
        <v>0</v>
      </c>
      <c r="G55" s="29">
        <f t="shared" ref="G55" si="726">IF($G$7=0,0,$G$7/$G$6*G54)</f>
        <v>0</v>
      </c>
      <c r="H55" s="29">
        <f t="shared" ref="H55" si="727">IF($H$7=0,0,$H$7/$H$6*H54)</f>
        <v>0</v>
      </c>
      <c r="I55" s="115"/>
      <c r="J55" s="117"/>
      <c r="K55" s="30">
        <f t="shared" ref="K55" si="728">IF($K$7=0,0,$K$7/$K$6*K54)</f>
        <v>0</v>
      </c>
      <c r="L55" s="29">
        <f t="shared" ref="L55" si="729">IF($L$7=0,0,$L$7/$L$6*L54)</f>
        <v>0</v>
      </c>
      <c r="M55" s="29">
        <f t="shared" ref="M55" si="730">IF($M$7=0,0,$M$7/$M$6*M54)</f>
        <v>0</v>
      </c>
      <c r="N55" s="29">
        <f t="shared" ref="N55" si="731">IF($N$7=0,0,$N$7/$N$6*N54)</f>
        <v>0</v>
      </c>
      <c r="O55" s="115"/>
      <c r="P55" s="117"/>
      <c r="Q55" s="30">
        <f t="shared" ref="Q55" si="732">IF($Q$7=0,0,$Q$7/$Q$6*Q54)</f>
        <v>0</v>
      </c>
      <c r="R55" s="29">
        <f t="shared" ref="R55" si="733">IF($R$7=0,0,$R$7/$R$6*R54)</f>
        <v>0</v>
      </c>
      <c r="S55" s="29">
        <f t="shared" ref="S55" si="734">IF($S$7=0,0,$S$7/$S$6*S54)</f>
        <v>0</v>
      </c>
      <c r="T55" s="29">
        <f t="shared" ref="T55" si="735">IF($T$7=0,0,$T$7/$T$6*T54)</f>
        <v>0</v>
      </c>
      <c r="U55" s="115"/>
      <c r="V55" s="117"/>
      <c r="W55" s="30">
        <f t="shared" ref="W55" si="736">IF($W$7=0,0,$W$7/$W$6*W54)</f>
        <v>0</v>
      </c>
      <c r="X55" s="29">
        <f t="shared" ref="X55" si="737">IF($X$7=0,0,$X$7/$X$6*X54)</f>
        <v>0</v>
      </c>
      <c r="Y55" s="29">
        <f t="shared" ref="Y55" si="738">IF($Y$7=0,0,$Y$7/$Y$6*Y54)</f>
        <v>0</v>
      </c>
      <c r="Z55" s="29">
        <f t="shared" ref="Z55" si="739">IF($Z$7=0,0,$Z$7/$Z$6*Z54)</f>
        <v>0</v>
      </c>
      <c r="AA55" s="115"/>
      <c r="AB55" s="117"/>
      <c r="AC55" s="30">
        <f t="shared" si="493"/>
        <v>0</v>
      </c>
      <c r="AD55" s="29">
        <f t="shared" si="494"/>
        <v>0</v>
      </c>
      <c r="AE55" s="29">
        <f t="shared" si="495"/>
        <v>0</v>
      </c>
      <c r="AF55" s="29">
        <f t="shared" si="496"/>
        <v>0</v>
      </c>
      <c r="AG55" s="118"/>
      <c r="AH55" s="119"/>
      <c r="AI55" s="61">
        <f t="shared" si="497"/>
        <v>0</v>
      </c>
      <c r="AJ55" s="61">
        <f t="shared" si="498"/>
        <v>0</v>
      </c>
      <c r="AK55" s="61">
        <f t="shared" si="499"/>
        <v>0</v>
      </c>
      <c r="AL55" s="61">
        <f t="shared" si="500"/>
        <v>0</v>
      </c>
      <c r="AM55" s="115"/>
      <c r="AN55" s="117"/>
      <c r="AO55" s="61">
        <f t="shared" si="501"/>
        <v>0</v>
      </c>
      <c r="AP55" s="61">
        <f t="shared" si="502"/>
        <v>0</v>
      </c>
      <c r="AQ55" s="61">
        <f t="shared" si="503"/>
        <v>0</v>
      </c>
      <c r="AR55" s="112">
        <f>IF($AR$7=0,0,$AR$7/$AR$6*AR54)</f>
        <v>0</v>
      </c>
      <c r="AS55" s="115"/>
      <c r="AT55" s="117"/>
      <c r="AU55" s="30">
        <f t="shared" ref="AU55" si="740">IF($AU$7=0,0,$AU$7/$AU$6*AU54)</f>
        <v>0</v>
      </c>
      <c r="AV55" s="29">
        <f t="shared" ref="AV55" si="741">IF($AV$7=0,0,$AV$7/$AV$6*AV54)</f>
        <v>0</v>
      </c>
      <c r="AW55" s="29">
        <f t="shared" ref="AW55" si="742">IF($AW$7=0,0,$AW$7/$AW$6*AW54)</f>
        <v>0</v>
      </c>
      <c r="AX55" s="29">
        <f t="shared" ref="AX55" si="743">IF($AX$7=0,0,$AX$7/$AX$6*AX54)</f>
        <v>0</v>
      </c>
      <c r="AY55" s="118"/>
      <c r="AZ55" s="119"/>
      <c r="BA55" s="122"/>
      <c r="BB55" s="166"/>
      <c r="BC55" s="174"/>
      <c r="BD55" s="171"/>
      <c r="BE55" s="176"/>
      <c r="BF55" s="176"/>
      <c r="BG55" s="176"/>
      <c r="BH55" s="176"/>
      <c r="BI55" s="176"/>
      <c r="BJ55" s="176"/>
      <c r="BK55" s="176"/>
      <c r="BL55" s="176"/>
      <c r="BM55" s="181"/>
    </row>
    <row r="56" spans="1:65" ht="15" customHeight="1" x14ac:dyDescent="0.25">
      <c r="A56" s="137">
        <v>25</v>
      </c>
      <c r="B56" s="139" t="str">
        <f>'Popis studenata'!B26</f>
        <v xml:space="preserve"> </v>
      </c>
      <c r="C56" s="141">
        <f>'Popis studenata'!C26</f>
        <v>0</v>
      </c>
      <c r="D56" s="23" t="s">
        <v>19</v>
      </c>
      <c r="E56" s="24"/>
      <c r="F56" s="25"/>
      <c r="G56" s="25"/>
      <c r="H56" s="25"/>
      <c r="I56" s="114">
        <f t="shared" ref="I56" si="744">IF((E57+F57+G57+H57)&gt;$J$4,"GREŠKA",E57+F57+G57+H57)</f>
        <v>0</v>
      </c>
      <c r="J56" s="116" t="str">
        <f t="shared" ref="J56" si="745">IF(I56=0,"NE",(IF(I56&gt;=($J$4/2),"DA","NE")))</f>
        <v>NE</v>
      </c>
      <c r="K56" s="24"/>
      <c r="L56" s="25"/>
      <c r="M56" s="25"/>
      <c r="N56" s="25"/>
      <c r="O56" s="114">
        <f t="shared" ref="O56" si="746">IF((K57+L57+M57+N57)&gt;$P$4,"GREŠKA",K57+L57+M57+N57)</f>
        <v>0</v>
      </c>
      <c r="P56" s="116" t="str">
        <f t="shared" ref="P56" si="747">IF(O56=0,"NE",(IF(O56&gt;=($P$4/2),"DA","NE")))</f>
        <v>NE</v>
      </c>
      <c r="Q56" s="24"/>
      <c r="R56" s="25"/>
      <c r="S56" s="25"/>
      <c r="T56" s="25"/>
      <c r="U56" s="114">
        <f t="shared" ref="U56" si="748">IF((Q57+R57+S57+T57)&gt;$V$4,"GREŠKA",Q57+R57+S57+T57)</f>
        <v>0</v>
      </c>
      <c r="V56" s="116" t="str">
        <f t="shared" ref="V56" si="749">IF(U56=0,"NE",(IF(U56&gt;=($V$4/2),"DA","NE")))</f>
        <v>NE</v>
      </c>
      <c r="W56" s="24"/>
      <c r="X56" s="25"/>
      <c r="Y56" s="25"/>
      <c r="Z56" s="25"/>
      <c r="AA56" s="114">
        <f t="shared" ref="AA56" si="750">IF((W57+X57+Y57+Z57)&gt;$AB$4,"GREŠKA",W57+X57+Y57+Z57)</f>
        <v>0</v>
      </c>
      <c r="AB56" s="116" t="str">
        <f t="shared" ref="AB56" si="751">IF(AA56=0,"NE",(IF(AA56&gt;=($AB$4/2),"DA","NE")))</f>
        <v>NE</v>
      </c>
      <c r="AC56" s="24"/>
      <c r="AD56" s="25"/>
      <c r="AE56" s="25"/>
      <c r="AF56" s="25"/>
      <c r="AG56" s="114">
        <f t="shared" ref="AG56" si="752">IF((AC57+AD57+AE57+AF57)&gt;$AH$4,"GREŠKA",AC57+AD57+AE57+AF57)</f>
        <v>0</v>
      </c>
      <c r="AH56" s="116" t="str">
        <f t="shared" ref="AH56" si="753">IF(AG56=0,"NE",(IF(AG56&gt;=($AH$4/2),"DA","NE")))</f>
        <v>NE</v>
      </c>
      <c r="AI56" s="24"/>
      <c r="AJ56" s="25"/>
      <c r="AK56" s="25"/>
      <c r="AL56" s="25"/>
      <c r="AM56" s="120">
        <f t="shared" ref="AM56" si="754">IF((AI57+AJ57+AK57+AL57)&gt;$AN$4,"GREŠKA",AI57+AJ57+AK57+AL57)</f>
        <v>0</v>
      </c>
      <c r="AN56" s="116" t="str">
        <f t="shared" ref="AN56" si="755">IF(AM56=0,"NE",(IF(AM56&gt;=($AN$4/2),"DA","NE")))</f>
        <v>NE</v>
      </c>
      <c r="AO56" s="24"/>
      <c r="AP56" s="25"/>
      <c r="AQ56" s="25"/>
      <c r="AR56" s="25"/>
      <c r="AS56" s="120">
        <f t="shared" ref="AS56" si="756">IF((AO57+AP57+AQ57+AR57)&gt;$AT$4,"GREŠKA",AO57+AP57+AQ57+AR57)</f>
        <v>0</v>
      </c>
      <c r="AT56" s="116" t="str">
        <f t="shared" ref="AT56" si="757">IF(AS56=0,"NE",(IF(AS56&gt;=($AT$4/2),"DA","NE")))</f>
        <v>NE</v>
      </c>
      <c r="AU56" s="24"/>
      <c r="AV56" s="25"/>
      <c r="AW56" s="25"/>
      <c r="AX56" s="25"/>
      <c r="AY56" s="114">
        <f t="shared" ref="AY56" si="758">IF((AU57+AV57+AW57+AX57)&gt;$AZ$4,"GREŠKA",AU57+AV57+AW57+AX57)</f>
        <v>0</v>
      </c>
      <c r="AZ56" s="116" t="str">
        <f t="shared" ref="AZ56" si="759">IF(AY56=0,"NE",(IF(AY56&gt;=($AZ$4/2),"DA","NE")))</f>
        <v>NE</v>
      </c>
      <c r="BA56" s="121">
        <f t="shared" ref="BA56" si="760">IF(AND(J56="da",P56="da",V56="da",AB56="da",AZ56="da",AH56="da",AN56="da",AT56="da"),I56+O56+U56+AA56+AY56+AS56+AM56+AG56,0)</f>
        <v>0</v>
      </c>
      <c r="BB56" s="165" t="str">
        <f t="shared" ref="BB56" si="761">IF(OR(COUNTIF(J56:AZ57,"ne")&gt;4,COUNTIF(J56:AZ57,"ne")=0),"NE",COUNTIF(J56:AZ57,"ne"))</f>
        <v>NE</v>
      </c>
      <c r="BC56" s="172" t="str">
        <f t="shared" ref="BC56" si="762">IF(SUM(COUNTBLANK(E56:H56),COUNTBLANK(K56:N56),COUNTBLANK(Q56:T56),COUNTBLANK(W56:Z56),COUNTBLANK(AC56:AF56),COUNTBLANK(AI56:AL56),COUNTBLANK(AO56:AR56),COUNTBLANK(AU56:AX56))=32,"NE","DA")</f>
        <v>NE</v>
      </c>
      <c r="BD56" s="170"/>
      <c r="BE56" s="179" t="str">
        <f t="shared" ref="BE56" si="763">J56</f>
        <v>NE</v>
      </c>
      <c r="BF56" s="179" t="str">
        <f t="shared" ref="BF56" si="764">P56</f>
        <v>NE</v>
      </c>
      <c r="BG56" s="179" t="str">
        <f t="shared" ref="BG56" si="765">V56</f>
        <v>NE</v>
      </c>
      <c r="BH56" s="179" t="str">
        <f t="shared" ref="BH56" si="766">AB56</f>
        <v>NE</v>
      </c>
      <c r="BI56" s="179" t="str">
        <f t="shared" ref="BI56" si="767">AH56</f>
        <v>NE</v>
      </c>
      <c r="BJ56" s="179" t="str">
        <f t="shared" ref="BJ56" si="768">AN56</f>
        <v>NE</v>
      </c>
      <c r="BK56" s="179" t="str">
        <f t="shared" ref="BK56" si="769">AT56</f>
        <v>NE</v>
      </c>
      <c r="BL56" s="179" t="str">
        <f t="shared" ref="BL56" si="770">AZ56</f>
        <v>NE</v>
      </c>
      <c r="BM56" s="180" t="str">
        <f t="shared" ref="BM56" si="771">IF(BA56&lt;50, "NE",IF(BA56&lt;60,2,IF(BA56&lt;75,3,IF(BA56&lt;90,4,5))))</f>
        <v>NE</v>
      </c>
    </row>
    <row r="57" spans="1:65" ht="15.75" customHeight="1" thickBot="1" x14ac:dyDescent="0.3">
      <c r="A57" s="138"/>
      <c r="B57" s="140"/>
      <c r="C57" s="142"/>
      <c r="D57" s="28" t="s">
        <v>20</v>
      </c>
      <c r="E57" s="29">
        <f t="shared" ref="E57" si="772">IF($E$7=0,0,$E$7/$E$6*E56)</f>
        <v>0</v>
      </c>
      <c r="F57" s="29">
        <f t="shared" ref="F57" si="773">IF($F$7=0,0,$F$7/$F$6*F56)</f>
        <v>0</v>
      </c>
      <c r="G57" s="29">
        <f t="shared" ref="G57" si="774">IF($G$7=0,0,$G$7/$G$6*G56)</f>
        <v>0</v>
      </c>
      <c r="H57" s="29">
        <f t="shared" ref="H57" si="775">IF($H$7=0,0,$H$7/$H$6*H56)</f>
        <v>0</v>
      </c>
      <c r="I57" s="115"/>
      <c r="J57" s="117"/>
      <c r="K57" s="30">
        <f t="shared" ref="K57" si="776">IF($K$7=0,0,$K$7/$K$6*K56)</f>
        <v>0</v>
      </c>
      <c r="L57" s="29">
        <f t="shared" ref="L57" si="777">IF($L$7=0,0,$L$7/$L$6*L56)</f>
        <v>0</v>
      </c>
      <c r="M57" s="29">
        <f t="shared" ref="M57" si="778">IF($M$7=0,0,$M$7/$M$6*M56)</f>
        <v>0</v>
      </c>
      <c r="N57" s="29">
        <f t="shared" ref="N57" si="779">IF($N$7=0,0,$N$7/$N$6*N56)</f>
        <v>0</v>
      </c>
      <c r="O57" s="115"/>
      <c r="P57" s="117"/>
      <c r="Q57" s="30">
        <f t="shared" ref="Q57" si="780">IF($Q$7=0,0,$Q$7/$Q$6*Q56)</f>
        <v>0</v>
      </c>
      <c r="R57" s="29">
        <f t="shared" ref="R57" si="781">IF($R$7=0,0,$R$7/$R$6*R56)</f>
        <v>0</v>
      </c>
      <c r="S57" s="29">
        <f t="shared" ref="S57" si="782">IF($S$7=0,0,$S$7/$S$6*S56)</f>
        <v>0</v>
      </c>
      <c r="T57" s="29">
        <f t="shared" ref="T57" si="783">IF($T$7=0,0,$T$7/$T$6*T56)</f>
        <v>0</v>
      </c>
      <c r="U57" s="115"/>
      <c r="V57" s="117"/>
      <c r="W57" s="30">
        <f t="shared" ref="W57" si="784">IF($W$7=0,0,$W$7/$W$6*W56)</f>
        <v>0</v>
      </c>
      <c r="X57" s="29">
        <f t="shared" ref="X57" si="785">IF($X$7=0,0,$X$7/$X$6*X56)</f>
        <v>0</v>
      </c>
      <c r="Y57" s="29">
        <f t="shared" ref="Y57" si="786">IF($Y$7=0,0,$Y$7/$Y$6*Y56)</f>
        <v>0</v>
      </c>
      <c r="Z57" s="29">
        <f t="shared" ref="Z57" si="787">IF($Z$7=0,0,$Z$7/$Z$6*Z56)</f>
        <v>0</v>
      </c>
      <c r="AA57" s="115"/>
      <c r="AB57" s="117"/>
      <c r="AC57" s="30">
        <f t="shared" si="493"/>
        <v>0</v>
      </c>
      <c r="AD57" s="29">
        <f t="shared" si="494"/>
        <v>0</v>
      </c>
      <c r="AE57" s="29">
        <f t="shared" si="495"/>
        <v>0</v>
      </c>
      <c r="AF57" s="29">
        <f t="shared" si="496"/>
        <v>0</v>
      </c>
      <c r="AG57" s="118"/>
      <c r="AH57" s="119"/>
      <c r="AI57" s="61">
        <f t="shared" si="497"/>
        <v>0</v>
      </c>
      <c r="AJ57" s="61">
        <f t="shared" si="498"/>
        <v>0</v>
      </c>
      <c r="AK57" s="61">
        <f t="shared" si="499"/>
        <v>0</v>
      </c>
      <c r="AL57" s="61">
        <f t="shared" si="500"/>
        <v>0</v>
      </c>
      <c r="AM57" s="115"/>
      <c r="AN57" s="117"/>
      <c r="AO57" s="61">
        <f t="shared" si="501"/>
        <v>0</v>
      </c>
      <c r="AP57" s="61">
        <f t="shared" si="502"/>
        <v>0</v>
      </c>
      <c r="AQ57" s="61">
        <f t="shared" si="503"/>
        <v>0</v>
      </c>
      <c r="AR57" s="112">
        <f>IF($AR$7=0,0,$AR$7/$AR$6*AR56)</f>
        <v>0</v>
      </c>
      <c r="AS57" s="115"/>
      <c r="AT57" s="117"/>
      <c r="AU57" s="30">
        <f t="shared" ref="AU57" si="788">IF($AU$7=0,0,$AU$7/$AU$6*AU56)</f>
        <v>0</v>
      </c>
      <c r="AV57" s="29">
        <f t="shared" ref="AV57" si="789">IF($AV$7=0,0,$AV$7/$AV$6*AV56)</f>
        <v>0</v>
      </c>
      <c r="AW57" s="29">
        <f t="shared" ref="AW57" si="790">IF($AW$7=0,0,$AW$7/$AW$6*AW56)</f>
        <v>0</v>
      </c>
      <c r="AX57" s="29">
        <f t="shared" ref="AX57" si="791">IF($AX$7=0,0,$AX$7/$AX$6*AX56)</f>
        <v>0</v>
      </c>
      <c r="AY57" s="118"/>
      <c r="AZ57" s="119"/>
      <c r="BA57" s="122"/>
      <c r="BB57" s="166"/>
      <c r="BC57" s="174"/>
      <c r="BD57" s="171"/>
      <c r="BE57" s="176"/>
      <c r="BF57" s="176"/>
      <c r="BG57" s="176"/>
      <c r="BH57" s="176"/>
      <c r="BI57" s="176"/>
      <c r="BJ57" s="176"/>
      <c r="BK57" s="176"/>
      <c r="BL57" s="176"/>
      <c r="BM57" s="181"/>
    </row>
    <row r="58" spans="1:65" ht="15" customHeight="1" x14ac:dyDescent="0.25">
      <c r="A58" s="137">
        <v>26</v>
      </c>
      <c r="B58" s="139" t="str">
        <f>'Popis studenata'!B27</f>
        <v xml:space="preserve"> </v>
      </c>
      <c r="C58" s="141">
        <f>'Popis studenata'!C27</f>
        <v>0</v>
      </c>
      <c r="D58" s="23" t="s">
        <v>19</v>
      </c>
      <c r="E58" s="24"/>
      <c r="F58" s="25"/>
      <c r="G58" s="25"/>
      <c r="H58" s="25"/>
      <c r="I58" s="114">
        <f t="shared" ref="I58" si="792">IF((E59+F59+G59+H59)&gt;$J$4,"GREŠKA",E59+F59+G59+H59)</f>
        <v>0</v>
      </c>
      <c r="J58" s="116" t="str">
        <f t="shared" ref="J58" si="793">IF(I58=0,"NE",(IF(I58&gt;=($J$4/2),"DA","NE")))</f>
        <v>NE</v>
      </c>
      <c r="K58" s="24"/>
      <c r="L58" s="25"/>
      <c r="M58" s="25"/>
      <c r="N58" s="25"/>
      <c r="O58" s="114">
        <f t="shared" ref="O58" si="794">IF((K59+L59+M59+N59)&gt;$P$4,"GREŠKA",K59+L59+M59+N59)</f>
        <v>0</v>
      </c>
      <c r="P58" s="116" t="str">
        <f t="shared" ref="P58" si="795">IF(O58=0,"NE",(IF(O58&gt;=($P$4/2),"DA","NE")))</f>
        <v>NE</v>
      </c>
      <c r="Q58" s="24"/>
      <c r="R58" s="25"/>
      <c r="S58" s="25"/>
      <c r="T58" s="25"/>
      <c r="U58" s="114">
        <f t="shared" ref="U58" si="796">IF((Q59+R59+S59+T59)&gt;$V$4,"GREŠKA",Q59+R59+S59+T59)</f>
        <v>0</v>
      </c>
      <c r="V58" s="116" t="str">
        <f t="shared" ref="V58" si="797">IF(U58=0,"NE",(IF(U58&gt;=($V$4/2),"DA","NE")))</f>
        <v>NE</v>
      </c>
      <c r="W58" s="24"/>
      <c r="X58" s="25"/>
      <c r="Y58" s="25"/>
      <c r="Z58" s="25"/>
      <c r="AA58" s="114">
        <f t="shared" ref="AA58" si="798">IF((W59+X59+Y59+Z59)&gt;$AB$4,"GREŠKA",W59+X59+Y59+Z59)</f>
        <v>0</v>
      </c>
      <c r="AB58" s="116" t="str">
        <f t="shared" ref="AB58" si="799">IF(AA58=0,"NE",(IF(AA58&gt;=($AB$4/2),"DA","NE")))</f>
        <v>NE</v>
      </c>
      <c r="AC58" s="24"/>
      <c r="AD58" s="25"/>
      <c r="AE58" s="25"/>
      <c r="AF58" s="25"/>
      <c r="AG58" s="114">
        <f t="shared" ref="AG58" si="800">IF((AC59+AD59+AE59+AF59)&gt;$AH$4,"GREŠKA",AC59+AD59+AE59+AF59)</f>
        <v>0</v>
      </c>
      <c r="AH58" s="116" t="str">
        <f t="shared" ref="AH58" si="801">IF(AG58=0,"NE",(IF(AG58&gt;=($AH$4/2),"DA","NE")))</f>
        <v>NE</v>
      </c>
      <c r="AI58" s="24"/>
      <c r="AJ58" s="25"/>
      <c r="AK58" s="25"/>
      <c r="AL58" s="25"/>
      <c r="AM58" s="120">
        <f t="shared" ref="AM58" si="802">IF((AI59+AJ59+AK59+AL59)&gt;$AN$4,"GREŠKA",AI59+AJ59+AK59+AL59)</f>
        <v>0</v>
      </c>
      <c r="AN58" s="116" t="str">
        <f t="shared" ref="AN58" si="803">IF(AM58=0,"NE",(IF(AM58&gt;=($AN$4/2),"DA","NE")))</f>
        <v>NE</v>
      </c>
      <c r="AO58" s="24"/>
      <c r="AP58" s="25"/>
      <c r="AQ58" s="25"/>
      <c r="AR58" s="25"/>
      <c r="AS58" s="120">
        <f t="shared" ref="AS58" si="804">IF((AO59+AP59+AQ59+AR59)&gt;$AT$4,"GREŠKA",AO59+AP59+AQ59+AR59)</f>
        <v>0</v>
      </c>
      <c r="AT58" s="116" t="str">
        <f t="shared" ref="AT58" si="805">IF(AS58=0,"NE",(IF(AS58&gt;=($AT$4/2),"DA","NE")))</f>
        <v>NE</v>
      </c>
      <c r="AU58" s="24"/>
      <c r="AV58" s="25"/>
      <c r="AW58" s="25"/>
      <c r="AX58" s="25"/>
      <c r="AY58" s="114">
        <f t="shared" ref="AY58" si="806">IF((AU59+AV59+AW59+AX59)&gt;$AZ$4,"GREŠKA",AU59+AV59+AW59+AX59)</f>
        <v>0</v>
      </c>
      <c r="AZ58" s="116" t="str">
        <f t="shared" ref="AZ58" si="807">IF(AY58=0,"NE",(IF(AY58&gt;=($AZ$4/2),"DA","NE")))</f>
        <v>NE</v>
      </c>
      <c r="BA58" s="121">
        <f t="shared" ref="BA58" si="808">IF(AND(J58="da",P58="da",V58="da",AB58="da",AZ58="da",AH58="da",AN58="da",AT58="da"),I58+O58+U58+AA58+AY58+AS58+AM58+AG58,0)</f>
        <v>0</v>
      </c>
      <c r="BB58" s="165" t="str">
        <f t="shared" ref="BB58" si="809">IF(OR(COUNTIF(J58:AZ59,"ne")&gt;4,COUNTIF(J58:AZ59,"ne")=0),"NE",COUNTIF(J58:AZ59,"ne"))</f>
        <v>NE</v>
      </c>
      <c r="BC58" s="172" t="str">
        <f t="shared" ref="BC58" si="810">IF(SUM(COUNTBLANK(E58:H58),COUNTBLANK(K58:N58),COUNTBLANK(Q58:T58),COUNTBLANK(W58:Z58),COUNTBLANK(AC58:AF58),COUNTBLANK(AI58:AL58),COUNTBLANK(AO58:AR58),COUNTBLANK(AU58:AX58))=32,"NE","DA")</f>
        <v>NE</v>
      </c>
      <c r="BD58" s="170"/>
      <c r="BE58" s="179" t="str">
        <f t="shared" ref="BE58" si="811">J58</f>
        <v>NE</v>
      </c>
      <c r="BF58" s="179" t="str">
        <f t="shared" ref="BF58" si="812">P58</f>
        <v>NE</v>
      </c>
      <c r="BG58" s="179" t="str">
        <f t="shared" ref="BG58" si="813">V58</f>
        <v>NE</v>
      </c>
      <c r="BH58" s="179" t="str">
        <f t="shared" ref="BH58" si="814">AB58</f>
        <v>NE</v>
      </c>
      <c r="BI58" s="179" t="str">
        <f t="shared" ref="BI58" si="815">AH58</f>
        <v>NE</v>
      </c>
      <c r="BJ58" s="179" t="str">
        <f t="shared" ref="BJ58" si="816">AN58</f>
        <v>NE</v>
      </c>
      <c r="BK58" s="179" t="str">
        <f t="shared" ref="BK58" si="817">AT58</f>
        <v>NE</v>
      </c>
      <c r="BL58" s="179" t="str">
        <f t="shared" ref="BL58" si="818">AZ58</f>
        <v>NE</v>
      </c>
      <c r="BM58" s="180" t="str">
        <f t="shared" ref="BM58" si="819">IF(BA58&lt;50, "NE",IF(BA58&lt;60,2,IF(BA58&lt;75,3,IF(BA58&lt;90,4,5))))</f>
        <v>NE</v>
      </c>
    </row>
    <row r="59" spans="1:65" ht="15.75" customHeight="1" thickBot="1" x14ac:dyDescent="0.3">
      <c r="A59" s="138"/>
      <c r="B59" s="140"/>
      <c r="C59" s="142"/>
      <c r="D59" s="28" t="s">
        <v>20</v>
      </c>
      <c r="E59" s="29">
        <f t="shared" ref="E59" si="820">IF($E$7=0,0,$E$7/$E$6*E58)</f>
        <v>0</v>
      </c>
      <c r="F59" s="29">
        <f t="shared" ref="F59" si="821">IF($F$7=0,0,$F$7/$F$6*F58)</f>
        <v>0</v>
      </c>
      <c r="G59" s="29">
        <f t="shared" ref="G59" si="822">IF($G$7=0,0,$G$7/$G$6*G58)</f>
        <v>0</v>
      </c>
      <c r="H59" s="29">
        <f t="shared" ref="H59" si="823">IF($H$7=0,0,$H$7/$H$6*H58)</f>
        <v>0</v>
      </c>
      <c r="I59" s="115"/>
      <c r="J59" s="117"/>
      <c r="K59" s="30">
        <f t="shared" ref="K59" si="824">IF($K$7=0,0,$K$7/$K$6*K58)</f>
        <v>0</v>
      </c>
      <c r="L59" s="29">
        <f t="shared" ref="L59" si="825">IF($L$7=0,0,$L$7/$L$6*L58)</f>
        <v>0</v>
      </c>
      <c r="M59" s="29">
        <f t="shared" ref="M59" si="826">IF($M$7=0,0,$M$7/$M$6*M58)</f>
        <v>0</v>
      </c>
      <c r="N59" s="29">
        <f t="shared" ref="N59" si="827">IF($N$7=0,0,$N$7/$N$6*N58)</f>
        <v>0</v>
      </c>
      <c r="O59" s="115"/>
      <c r="P59" s="117"/>
      <c r="Q59" s="30">
        <f t="shared" ref="Q59" si="828">IF($Q$7=0,0,$Q$7/$Q$6*Q58)</f>
        <v>0</v>
      </c>
      <c r="R59" s="29">
        <f t="shared" ref="R59" si="829">IF($R$7=0,0,$R$7/$R$6*R58)</f>
        <v>0</v>
      </c>
      <c r="S59" s="29">
        <f t="shared" ref="S59" si="830">IF($S$7=0,0,$S$7/$S$6*S58)</f>
        <v>0</v>
      </c>
      <c r="T59" s="29">
        <f t="shared" ref="T59" si="831">IF($T$7=0,0,$T$7/$T$6*T58)</f>
        <v>0</v>
      </c>
      <c r="U59" s="115"/>
      <c r="V59" s="117"/>
      <c r="W59" s="30">
        <f t="shared" ref="W59" si="832">IF($W$7=0,0,$W$7/$W$6*W58)</f>
        <v>0</v>
      </c>
      <c r="X59" s="29">
        <f t="shared" ref="X59" si="833">IF($X$7=0,0,$X$7/$X$6*X58)</f>
        <v>0</v>
      </c>
      <c r="Y59" s="29">
        <f t="shared" ref="Y59" si="834">IF($Y$7=0,0,$Y$7/$Y$6*Y58)</f>
        <v>0</v>
      </c>
      <c r="Z59" s="29">
        <f t="shared" ref="Z59" si="835">IF($Z$7=0,0,$Z$7/$Z$6*Z58)</f>
        <v>0</v>
      </c>
      <c r="AA59" s="115"/>
      <c r="AB59" s="117"/>
      <c r="AC59" s="30">
        <f t="shared" si="493"/>
        <v>0</v>
      </c>
      <c r="AD59" s="29">
        <f t="shared" si="494"/>
        <v>0</v>
      </c>
      <c r="AE59" s="29">
        <f t="shared" si="495"/>
        <v>0</v>
      </c>
      <c r="AF59" s="29">
        <f t="shared" si="496"/>
        <v>0</v>
      </c>
      <c r="AG59" s="118"/>
      <c r="AH59" s="119"/>
      <c r="AI59" s="61">
        <f t="shared" si="497"/>
        <v>0</v>
      </c>
      <c r="AJ59" s="61">
        <f t="shared" si="498"/>
        <v>0</v>
      </c>
      <c r="AK59" s="61">
        <f t="shared" si="499"/>
        <v>0</v>
      </c>
      <c r="AL59" s="61">
        <f t="shared" si="500"/>
        <v>0</v>
      </c>
      <c r="AM59" s="115"/>
      <c r="AN59" s="117"/>
      <c r="AO59" s="61">
        <f t="shared" si="501"/>
        <v>0</v>
      </c>
      <c r="AP59" s="61">
        <f t="shared" si="502"/>
        <v>0</v>
      </c>
      <c r="AQ59" s="61">
        <f t="shared" si="503"/>
        <v>0</v>
      </c>
      <c r="AR59" s="112">
        <f>IF($AR$7=0,0,$AR$7/$AR$6*AR58)</f>
        <v>0</v>
      </c>
      <c r="AS59" s="115"/>
      <c r="AT59" s="117"/>
      <c r="AU59" s="30">
        <f t="shared" ref="AU59" si="836">IF($AU$7=0,0,$AU$7/$AU$6*AU58)</f>
        <v>0</v>
      </c>
      <c r="AV59" s="29">
        <f t="shared" ref="AV59" si="837">IF($AV$7=0,0,$AV$7/$AV$6*AV58)</f>
        <v>0</v>
      </c>
      <c r="AW59" s="29">
        <f t="shared" ref="AW59" si="838">IF($AW$7=0,0,$AW$7/$AW$6*AW58)</f>
        <v>0</v>
      </c>
      <c r="AX59" s="29">
        <f t="shared" ref="AX59" si="839">IF($AX$7=0,0,$AX$7/$AX$6*AX58)</f>
        <v>0</v>
      </c>
      <c r="AY59" s="118"/>
      <c r="AZ59" s="119"/>
      <c r="BA59" s="122"/>
      <c r="BB59" s="166"/>
      <c r="BC59" s="174"/>
      <c r="BD59" s="171"/>
      <c r="BE59" s="176"/>
      <c r="BF59" s="176"/>
      <c r="BG59" s="176"/>
      <c r="BH59" s="176"/>
      <c r="BI59" s="176"/>
      <c r="BJ59" s="176"/>
      <c r="BK59" s="176"/>
      <c r="BL59" s="176"/>
      <c r="BM59" s="181"/>
    </row>
    <row r="60" spans="1:65" ht="15" customHeight="1" x14ac:dyDescent="0.25">
      <c r="A60" s="137">
        <v>27</v>
      </c>
      <c r="B60" s="139" t="str">
        <f>'Popis studenata'!B28</f>
        <v xml:space="preserve"> </v>
      </c>
      <c r="C60" s="141">
        <f>'Popis studenata'!C28</f>
        <v>0</v>
      </c>
      <c r="D60" s="23" t="s">
        <v>19</v>
      </c>
      <c r="E60" s="24"/>
      <c r="F60" s="25"/>
      <c r="G60" s="25"/>
      <c r="H60" s="25"/>
      <c r="I60" s="114">
        <f t="shared" ref="I60" si="840">IF((E61+F61+G61+H61)&gt;$J$4,"GREŠKA",E61+F61+G61+H61)</f>
        <v>0</v>
      </c>
      <c r="J60" s="116" t="str">
        <f t="shared" ref="J60" si="841">IF(I60=0,"NE",(IF(I60&gt;=($J$4/2),"DA","NE")))</f>
        <v>NE</v>
      </c>
      <c r="K60" s="24"/>
      <c r="L60" s="25"/>
      <c r="M60" s="25"/>
      <c r="N60" s="25"/>
      <c r="O60" s="114">
        <f t="shared" ref="O60" si="842">IF((K61+L61+M61+N61)&gt;$P$4,"GREŠKA",K61+L61+M61+N61)</f>
        <v>0</v>
      </c>
      <c r="P60" s="116" t="str">
        <f t="shared" ref="P60" si="843">IF(O60=0,"NE",(IF(O60&gt;=($P$4/2),"DA","NE")))</f>
        <v>NE</v>
      </c>
      <c r="Q60" s="24"/>
      <c r="R60" s="25"/>
      <c r="S60" s="25"/>
      <c r="T60" s="25"/>
      <c r="U60" s="114">
        <f t="shared" ref="U60" si="844">IF((Q61+R61+S61+T61)&gt;$V$4,"GREŠKA",Q61+R61+S61+T61)</f>
        <v>0</v>
      </c>
      <c r="V60" s="116" t="str">
        <f t="shared" ref="V60" si="845">IF(U60=0,"NE",(IF(U60&gt;=($V$4/2),"DA","NE")))</f>
        <v>NE</v>
      </c>
      <c r="W60" s="24"/>
      <c r="X60" s="25"/>
      <c r="Y60" s="25"/>
      <c r="Z60" s="25"/>
      <c r="AA60" s="114">
        <f t="shared" ref="AA60" si="846">IF((W61+X61+Y61+Z61)&gt;$AB$4,"GREŠKA",W61+X61+Y61+Z61)</f>
        <v>0</v>
      </c>
      <c r="AB60" s="116" t="str">
        <f t="shared" ref="AB60" si="847">IF(AA60=0,"NE",(IF(AA60&gt;=($AB$4/2),"DA","NE")))</f>
        <v>NE</v>
      </c>
      <c r="AC60" s="24"/>
      <c r="AD60" s="25"/>
      <c r="AE60" s="25"/>
      <c r="AF60" s="25"/>
      <c r="AG60" s="114">
        <f t="shared" ref="AG60" si="848">IF((AC61+AD61+AE61+AF61)&gt;$AH$4,"GREŠKA",AC61+AD61+AE61+AF61)</f>
        <v>0</v>
      </c>
      <c r="AH60" s="116" t="str">
        <f t="shared" ref="AH60" si="849">IF(AG60=0,"NE",(IF(AG60&gt;=($AH$4/2),"DA","NE")))</f>
        <v>NE</v>
      </c>
      <c r="AI60" s="24"/>
      <c r="AJ60" s="25"/>
      <c r="AK60" s="25"/>
      <c r="AL60" s="25"/>
      <c r="AM60" s="120">
        <f t="shared" ref="AM60" si="850">IF((AI61+AJ61+AK61+AL61)&gt;$AN$4,"GREŠKA",AI61+AJ61+AK61+AL61)</f>
        <v>0</v>
      </c>
      <c r="AN60" s="116" t="str">
        <f t="shared" ref="AN60" si="851">IF(AM60=0,"NE",(IF(AM60&gt;=($AN$4/2),"DA","NE")))</f>
        <v>NE</v>
      </c>
      <c r="AO60" s="24"/>
      <c r="AP60" s="25"/>
      <c r="AQ60" s="25"/>
      <c r="AR60" s="25"/>
      <c r="AS60" s="120">
        <f t="shared" ref="AS60" si="852">IF((AO61+AP61+AQ61+AR61)&gt;$AT$4,"GREŠKA",AO61+AP61+AQ61+AR61)</f>
        <v>0</v>
      </c>
      <c r="AT60" s="116" t="str">
        <f t="shared" ref="AT60" si="853">IF(AS60=0,"NE",(IF(AS60&gt;=($AT$4/2),"DA","NE")))</f>
        <v>NE</v>
      </c>
      <c r="AU60" s="24"/>
      <c r="AV60" s="25"/>
      <c r="AW60" s="25"/>
      <c r="AX60" s="25"/>
      <c r="AY60" s="114">
        <f t="shared" ref="AY60" si="854">IF((AU61+AV61+AW61+AX61)&gt;$AZ$4,"GREŠKA",AU61+AV61+AW61+AX61)</f>
        <v>0</v>
      </c>
      <c r="AZ60" s="116" t="str">
        <f t="shared" ref="AZ60" si="855">IF(AY60=0,"NE",(IF(AY60&gt;=($AZ$4/2),"DA","NE")))</f>
        <v>NE</v>
      </c>
      <c r="BA60" s="121">
        <f t="shared" ref="BA60" si="856">IF(AND(J60="da",P60="da",V60="da",AB60="da",AZ60="da",AH60="da",AN60="da",AT60="da"),I60+O60+U60+AA60+AY60+AS60+AM60+AG60,0)</f>
        <v>0</v>
      </c>
      <c r="BB60" s="165" t="str">
        <f t="shared" ref="BB60" si="857">IF(OR(COUNTIF(J60:AZ61,"ne")&gt;4,COUNTIF(J60:AZ61,"ne")=0),"NE",COUNTIF(J60:AZ61,"ne"))</f>
        <v>NE</v>
      </c>
      <c r="BC60" s="172" t="str">
        <f t="shared" ref="BC60" si="858">IF(SUM(COUNTBLANK(E60:H60),COUNTBLANK(K60:N60),COUNTBLANK(Q60:T60),COUNTBLANK(W60:Z60),COUNTBLANK(AC60:AF60),COUNTBLANK(AI60:AL60),COUNTBLANK(AO60:AR60),COUNTBLANK(AU60:AX60))=32,"NE","DA")</f>
        <v>NE</v>
      </c>
      <c r="BD60" s="170"/>
      <c r="BE60" s="179" t="str">
        <f t="shared" ref="BE60" si="859">J60</f>
        <v>NE</v>
      </c>
      <c r="BF60" s="179" t="str">
        <f t="shared" ref="BF60" si="860">P60</f>
        <v>NE</v>
      </c>
      <c r="BG60" s="179" t="str">
        <f t="shared" ref="BG60" si="861">V60</f>
        <v>NE</v>
      </c>
      <c r="BH60" s="179" t="str">
        <f t="shared" ref="BH60" si="862">AB60</f>
        <v>NE</v>
      </c>
      <c r="BI60" s="179" t="str">
        <f t="shared" ref="BI60" si="863">AH60</f>
        <v>NE</v>
      </c>
      <c r="BJ60" s="179" t="str">
        <f t="shared" ref="BJ60" si="864">AN60</f>
        <v>NE</v>
      </c>
      <c r="BK60" s="179" t="str">
        <f t="shared" ref="BK60" si="865">AT60</f>
        <v>NE</v>
      </c>
      <c r="BL60" s="179" t="str">
        <f t="shared" ref="BL60" si="866">AZ60</f>
        <v>NE</v>
      </c>
      <c r="BM60" s="180" t="str">
        <f t="shared" ref="BM60" si="867">IF(BA60&lt;50, "NE",IF(BA60&lt;60,2,IF(BA60&lt;75,3,IF(BA60&lt;90,4,5))))</f>
        <v>NE</v>
      </c>
    </row>
    <row r="61" spans="1:65" ht="15.75" customHeight="1" thickBot="1" x14ac:dyDescent="0.3">
      <c r="A61" s="138"/>
      <c r="B61" s="140"/>
      <c r="C61" s="142"/>
      <c r="D61" s="28" t="s">
        <v>20</v>
      </c>
      <c r="E61" s="29">
        <f t="shared" ref="E61" si="868">IF($E$7=0,0,$E$7/$E$6*E60)</f>
        <v>0</v>
      </c>
      <c r="F61" s="29">
        <f t="shared" ref="F61" si="869">IF($F$7=0,0,$F$7/$F$6*F60)</f>
        <v>0</v>
      </c>
      <c r="G61" s="29">
        <f t="shared" ref="G61" si="870">IF($G$7=0,0,$G$7/$G$6*G60)</f>
        <v>0</v>
      </c>
      <c r="H61" s="29">
        <f t="shared" ref="H61" si="871">IF($H$7=0,0,$H$7/$H$6*H60)</f>
        <v>0</v>
      </c>
      <c r="I61" s="115"/>
      <c r="J61" s="117"/>
      <c r="K61" s="30">
        <f t="shared" ref="K61" si="872">IF($K$7=0,0,$K$7/$K$6*K60)</f>
        <v>0</v>
      </c>
      <c r="L61" s="29">
        <f t="shared" ref="L61" si="873">IF($L$7=0,0,$L$7/$L$6*L60)</f>
        <v>0</v>
      </c>
      <c r="M61" s="29">
        <f t="shared" ref="M61" si="874">IF($M$7=0,0,$M$7/$M$6*M60)</f>
        <v>0</v>
      </c>
      <c r="N61" s="29">
        <f t="shared" ref="N61" si="875">IF($N$7=0,0,$N$7/$N$6*N60)</f>
        <v>0</v>
      </c>
      <c r="O61" s="115"/>
      <c r="P61" s="117"/>
      <c r="Q61" s="30">
        <f t="shared" ref="Q61" si="876">IF($Q$7=0,0,$Q$7/$Q$6*Q60)</f>
        <v>0</v>
      </c>
      <c r="R61" s="29">
        <f t="shared" ref="R61" si="877">IF($R$7=0,0,$R$7/$R$6*R60)</f>
        <v>0</v>
      </c>
      <c r="S61" s="29">
        <f t="shared" ref="S61" si="878">IF($S$7=0,0,$S$7/$S$6*S60)</f>
        <v>0</v>
      </c>
      <c r="T61" s="29">
        <f t="shared" ref="T61" si="879">IF($T$7=0,0,$T$7/$T$6*T60)</f>
        <v>0</v>
      </c>
      <c r="U61" s="115"/>
      <c r="V61" s="117"/>
      <c r="W61" s="30">
        <f t="shared" ref="W61" si="880">IF($W$7=0,0,$W$7/$W$6*W60)</f>
        <v>0</v>
      </c>
      <c r="X61" s="29">
        <f t="shared" ref="X61" si="881">IF($X$7=0,0,$X$7/$X$6*X60)</f>
        <v>0</v>
      </c>
      <c r="Y61" s="29">
        <f t="shared" ref="Y61" si="882">IF($Y$7=0,0,$Y$7/$Y$6*Y60)</f>
        <v>0</v>
      </c>
      <c r="Z61" s="29">
        <f t="shared" ref="Z61" si="883">IF($Z$7=0,0,$Z$7/$Z$6*Z60)</f>
        <v>0</v>
      </c>
      <c r="AA61" s="115"/>
      <c r="AB61" s="117"/>
      <c r="AC61" s="30">
        <f t="shared" si="493"/>
        <v>0</v>
      </c>
      <c r="AD61" s="29">
        <f t="shared" si="494"/>
        <v>0</v>
      </c>
      <c r="AE61" s="29">
        <f t="shared" si="495"/>
        <v>0</v>
      </c>
      <c r="AF61" s="29">
        <f t="shared" si="496"/>
        <v>0</v>
      </c>
      <c r="AG61" s="118"/>
      <c r="AH61" s="119"/>
      <c r="AI61" s="61">
        <f t="shared" si="497"/>
        <v>0</v>
      </c>
      <c r="AJ61" s="61">
        <f t="shared" si="498"/>
        <v>0</v>
      </c>
      <c r="AK61" s="61">
        <f t="shared" si="499"/>
        <v>0</v>
      </c>
      <c r="AL61" s="61">
        <f t="shared" si="500"/>
        <v>0</v>
      </c>
      <c r="AM61" s="115"/>
      <c r="AN61" s="117"/>
      <c r="AO61" s="61">
        <f t="shared" si="501"/>
        <v>0</v>
      </c>
      <c r="AP61" s="61">
        <f t="shared" si="502"/>
        <v>0</v>
      </c>
      <c r="AQ61" s="61">
        <f t="shared" si="503"/>
        <v>0</v>
      </c>
      <c r="AR61" s="112">
        <f>IF($AR$7=0,0,$AR$7/$AR$6*AR60)</f>
        <v>0</v>
      </c>
      <c r="AS61" s="115"/>
      <c r="AT61" s="117"/>
      <c r="AU61" s="30">
        <f t="shared" ref="AU61" si="884">IF($AU$7=0,0,$AU$7/$AU$6*AU60)</f>
        <v>0</v>
      </c>
      <c r="AV61" s="29">
        <f t="shared" ref="AV61" si="885">IF($AV$7=0,0,$AV$7/$AV$6*AV60)</f>
        <v>0</v>
      </c>
      <c r="AW61" s="29">
        <f t="shared" ref="AW61" si="886">IF($AW$7=0,0,$AW$7/$AW$6*AW60)</f>
        <v>0</v>
      </c>
      <c r="AX61" s="29">
        <f t="shared" ref="AX61" si="887">IF($AX$7=0,0,$AX$7/$AX$6*AX60)</f>
        <v>0</v>
      </c>
      <c r="AY61" s="118"/>
      <c r="AZ61" s="119"/>
      <c r="BA61" s="122"/>
      <c r="BB61" s="166"/>
      <c r="BC61" s="174"/>
      <c r="BD61" s="171"/>
      <c r="BE61" s="176"/>
      <c r="BF61" s="176"/>
      <c r="BG61" s="176"/>
      <c r="BH61" s="176"/>
      <c r="BI61" s="176"/>
      <c r="BJ61" s="176"/>
      <c r="BK61" s="176"/>
      <c r="BL61" s="176"/>
      <c r="BM61" s="181"/>
    </row>
    <row r="62" spans="1:65" ht="15" customHeight="1" x14ac:dyDescent="0.25">
      <c r="A62" s="137">
        <v>28</v>
      </c>
      <c r="B62" s="139" t="str">
        <f>'Popis studenata'!B29</f>
        <v xml:space="preserve"> </v>
      </c>
      <c r="C62" s="141">
        <f>'Popis studenata'!C29</f>
        <v>0</v>
      </c>
      <c r="D62" s="23" t="s">
        <v>19</v>
      </c>
      <c r="E62" s="24"/>
      <c r="F62" s="25"/>
      <c r="G62" s="25"/>
      <c r="H62" s="25"/>
      <c r="I62" s="114">
        <f t="shared" ref="I62" si="888">IF((E63+F63+G63+H63)&gt;$J$4,"GREŠKA",E63+F63+G63+H63)</f>
        <v>0</v>
      </c>
      <c r="J62" s="116" t="str">
        <f t="shared" ref="J62" si="889">IF(I62=0,"NE",(IF(I62&gt;=($J$4/2),"DA","NE")))</f>
        <v>NE</v>
      </c>
      <c r="K62" s="24"/>
      <c r="L62" s="25"/>
      <c r="M62" s="25"/>
      <c r="N62" s="25"/>
      <c r="O62" s="114">
        <f t="shared" ref="O62" si="890">IF((K63+L63+M63+N63)&gt;$P$4,"GREŠKA",K63+L63+M63+N63)</f>
        <v>0</v>
      </c>
      <c r="P62" s="116" t="str">
        <f t="shared" ref="P62" si="891">IF(O62=0,"NE",(IF(O62&gt;=($P$4/2),"DA","NE")))</f>
        <v>NE</v>
      </c>
      <c r="Q62" s="24"/>
      <c r="R62" s="25"/>
      <c r="S62" s="25"/>
      <c r="T62" s="25"/>
      <c r="U62" s="114">
        <f t="shared" ref="U62" si="892">IF((Q63+R63+S63+T63)&gt;$V$4,"GREŠKA",Q63+R63+S63+T63)</f>
        <v>0</v>
      </c>
      <c r="V62" s="116" t="str">
        <f t="shared" ref="V62" si="893">IF(U62=0,"NE",(IF(U62&gt;=($V$4/2),"DA","NE")))</f>
        <v>NE</v>
      </c>
      <c r="W62" s="24"/>
      <c r="X62" s="25"/>
      <c r="Y62" s="25"/>
      <c r="Z62" s="25"/>
      <c r="AA62" s="114">
        <f t="shared" ref="AA62" si="894">IF((W63+X63+Y63+Z63)&gt;$AB$4,"GREŠKA",W63+X63+Y63+Z63)</f>
        <v>0</v>
      </c>
      <c r="AB62" s="116" t="str">
        <f t="shared" ref="AB62" si="895">IF(AA62=0,"NE",(IF(AA62&gt;=($AB$4/2),"DA","NE")))</f>
        <v>NE</v>
      </c>
      <c r="AC62" s="24"/>
      <c r="AD62" s="25"/>
      <c r="AE62" s="25"/>
      <c r="AF62" s="25"/>
      <c r="AG62" s="114">
        <f t="shared" ref="AG62" si="896">IF((AC63+AD63+AE63+AF63)&gt;$AH$4,"GREŠKA",AC63+AD63+AE63+AF63)</f>
        <v>0</v>
      </c>
      <c r="AH62" s="116" t="str">
        <f t="shared" ref="AH62" si="897">IF(AG62=0,"NE",(IF(AG62&gt;=($AH$4/2),"DA","NE")))</f>
        <v>NE</v>
      </c>
      <c r="AI62" s="24"/>
      <c r="AJ62" s="25"/>
      <c r="AK62" s="25"/>
      <c r="AL62" s="25"/>
      <c r="AM62" s="120">
        <f t="shared" ref="AM62" si="898">IF((AI63+AJ63+AK63+AL63)&gt;$AN$4,"GREŠKA",AI63+AJ63+AK63+AL63)</f>
        <v>0</v>
      </c>
      <c r="AN62" s="116" t="str">
        <f t="shared" ref="AN62" si="899">IF(AM62=0,"NE",(IF(AM62&gt;=($AN$4/2),"DA","NE")))</f>
        <v>NE</v>
      </c>
      <c r="AO62" s="24"/>
      <c r="AP62" s="25"/>
      <c r="AQ62" s="25"/>
      <c r="AR62" s="25"/>
      <c r="AS62" s="120">
        <f t="shared" ref="AS62" si="900">IF((AO63+AP63+AQ63+AR63)&gt;$AT$4,"GREŠKA",AO63+AP63+AQ63+AR63)</f>
        <v>0</v>
      </c>
      <c r="AT62" s="116" t="str">
        <f t="shared" ref="AT62" si="901">IF(AS62=0,"NE",(IF(AS62&gt;=($AT$4/2),"DA","NE")))</f>
        <v>NE</v>
      </c>
      <c r="AU62" s="24"/>
      <c r="AV62" s="25"/>
      <c r="AW62" s="25"/>
      <c r="AX62" s="25"/>
      <c r="AY62" s="114">
        <f t="shared" ref="AY62" si="902">IF((AU63+AV63+AW63+AX63)&gt;$AZ$4,"GREŠKA",AU63+AV63+AW63+AX63)</f>
        <v>0</v>
      </c>
      <c r="AZ62" s="116" t="str">
        <f t="shared" ref="AZ62" si="903">IF(AY62=0,"NE",(IF(AY62&gt;=($AZ$4/2),"DA","NE")))</f>
        <v>NE</v>
      </c>
      <c r="BA62" s="121">
        <f t="shared" ref="BA62" si="904">IF(AND(J62="da",P62="da",V62="da",AB62="da",AZ62="da",AH62="da",AN62="da",AT62="da"),I62+O62+U62+AA62+AY62+AS62+AM62+AG62,0)</f>
        <v>0</v>
      </c>
      <c r="BB62" s="165" t="str">
        <f t="shared" ref="BB62" si="905">IF(OR(COUNTIF(J62:AZ63,"ne")&gt;4,COUNTIF(J62:AZ63,"ne")=0),"NE",COUNTIF(J62:AZ63,"ne"))</f>
        <v>NE</v>
      </c>
      <c r="BC62" s="172" t="str">
        <f t="shared" ref="BC62" si="906">IF(SUM(COUNTBLANK(E62:H62),COUNTBLANK(K62:N62),COUNTBLANK(Q62:T62),COUNTBLANK(W62:Z62),COUNTBLANK(AC62:AF62),COUNTBLANK(AI62:AL62),COUNTBLANK(AO62:AR62),COUNTBLANK(AU62:AX62))=32,"NE","DA")</f>
        <v>NE</v>
      </c>
      <c r="BD62" s="170"/>
      <c r="BE62" s="179" t="str">
        <f t="shared" ref="BE62" si="907">J62</f>
        <v>NE</v>
      </c>
      <c r="BF62" s="179" t="str">
        <f t="shared" ref="BF62" si="908">P62</f>
        <v>NE</v>
      </c>
      <c r="BG62" s="179" t="str">
        <f t="shared" ref="BG62" si="909">V62</f>
        <v>NE</v>
      </c>
      <c r="BH62" s="179" t="str">
        <f t="shared" ref="BH62" si="910">AB62</f>
        <v>NE</v>
      </c>
      <c r="BI62" s="179" t="str">
        <f t="shared" ref="BI62" si="911">AH62</f>
        <v>NE</v>
      </c>
      <c r="BJ62" s="179" t="str">
        <f t="shared" ref="BJ62" si="912">AN62</f>
        <v>NE</v>
      </c>
      <c r="BK62" s="179" t="str">
        <f t="shared" ref="BK62" si="913">AT62</f>
        <v>NE</v>
      </c>
      <c r="BL62" s="179" t="str">
        <f t="shared" ref="BL62" si="914">AZ62</f>
        <v>NE</v>
      </c>
      <c r="BM62" s="180" t="str">
        <f t="shared" ref="BM62" si="915">IF(BA62&lt;50, "NE",IF(BA62&lt;60,2,IF(BA62&lt;75,3,IF(BA62&lt;90,4,5))))</f>
        <v>NE</v>
      </c>
    </row>
    <row r="63" spans="1:65" ht="15.75" customHeight="1" thickBot="1" x14ac:dyDescent="0.3">
      <c r="A63" s="138"/>
      <c r="B63" s="140"/>
      <c r="C63" s="142"/>
      <c r="D63" s="28" t="s">
        <v>20</v>
      </c>
      <c r="E63" s="29">
        <f t="shared" ref="E63" si="916">IF($E$7=0,0,$E$7/$E$6*E62)</f>
        <v>0</v>
      </c>
      <c r="F63" s="29">
        <f t="shared" ref="F63" si="917">IF($F$7=0,0,$F$7/$F$6*F62)</f>
        <v>0</v>
      </c>
      <c r="G63" s="29">
        <f t="shared" ref="G63" si="918">IF($G$7=0,0,$G$7/$G$6*G62)</f>
        <v>0</v>
      </c>
      <c r="H63" s="29">
        <f t="shared" ref="H63" si="919">IF($H$7=0,0,$H$7/$H$6*H62)</f>
        <v>0</v>
      </c>
      <c r="I63" s="115"/>
      <c r="J63" s="117"/>
      <c r="K63" s="30">
        <f t="shared" ref="K63" si="920">IF($K$7=0,0,$K$7/$K$6*K62)</f>
        <v>0</v>
      </c>
      <c r="L63" s="29">
        <f t="shared" ref="L63" si="921">IF($L$7=0,0,$L$7/$L$6*L62)</f>
        <v>0</v>
      </c>
      <c r="M63" s="29">
        <f t="shared" ref="M63" si="922">IF($M$7=0,0,$M$7/$M$6*M62)</f>
        <v>0</v>
      </c>
      <c r="N63" s="29">
        <f t="shared" ref="N63" si="923">IF($N$7=0,0,$N$7/$N$6*N62)</f>
        <v>0</v>
      </c>
      <c r="O63" s="115"/>
      <c r="P63" s="117"/>
      <c r="Q63" s="30">
        <f t="shared" ref="Q63" si="924">IF($Q$7=0,0,$Q$7/$Q$6*Q62)</f>
        <v>0</v>
      </c>
      <c r="R63" s="29">
        <f t="shared" ref="R63" si="925">IF($R$7=0,0,$R$7/$R$6*R62)</f>
        <v>0</v>
      </c>
      <c r="S63" s="29">
        <f t="shared" ref="S63" si="926">IF($S$7=0,0,$S$7/$S$6*S62)</f>
        <v>0</v>
      </c>
      <c r="T63" s="29">
        <f t="shared" ref="T63" si="927">IF($T$7=0,0,$T$7/$T$6*T62)</f>
        <v>0</v>
      </c>
      <c r="U63" s="115"/>
      <c r="V63" s="117"/>
      <c r="W63" s="30">
        <f t="shared" ref="W63" si="928">IF($W$7=0,0,$W$7/$W$6*W62)</f>
        <v>0</v>
      </c>
      <c r="X63" s="29">
        <f t="shared" ref="X63" si="929">IF($X$7=0,0,$X$7/$X$6*X62)</f>
        <v>0</v>
      </c>
      <c r="Y63" s="29">
        <f t="shared" ref="Y63" si="930">IF($Y$7=0,0,$Y$7/$Y$6*Y62)</f>
        <v>0</v>
      </c>
      <c r="Z63" s="29">
        <f t="shared" ref="Z63" si="931">IF($Z$7=0,0,$Z$7/$Z$6*Z62)</f>
        <v>0</v>
      </c>
      <c r="AA63" s="115"/>
      <c r="AB63" s="117"/>
      <c r="AC63" s="30">
        <f t="shared" si="493"/>
        <v>0</v>
      </c>
      <c r="AD63" s="29">
        <f t="shared" si="494"/>
        <v>0</v>
      </c>
      <c r="AE63" s="29">
        <f t="shared" si="495"/>
        <v>0</v>
      </c>
      <c r="AF63" s="29">
        <f t="shared" si="496"/>
        <v>0</v>
      </c>
      <c r="AG63" s="118"/>
      <c r="AH63" s="119"/>
      <c r="AI63" s="61">
        <f t="shared" si="497"/>
        <v>0</v>
      </c>
      <c r="AJ63" s="61">
        <f t="shared" si="498"/>
        <v>0</v>
      </c>
      <c r="AK63" s="61">
        <f t="shared" si="499"/>
        <v>0</v>
      </c>
      <c r="AL63" s="61">
        <f t="shared" si="500"/>
        <v>0</v>
      </c>
      <c r="AM63" s="115"/>
      <c r="AN63" s="117"/>
      <c r="AO63" s="61">
        <f t="shared" si="501"/>
        <v>0</v>
      </c>
      <c r="AP63" s="61">
        <f t="shared" si="502"/>
        <v>0</v>
      </c>
      <c r="AQ63" s="61">
        <f t="shared" si="503"/>
        <v>0</v>
      </c>
      <c r="AR63" s="112">
        <f>IF($AR$7=0,0,$AR$7/$AR$6*AR62)</f>
        <v>0</v>
      </c>
      <c r="AS63" s="115"/>
      <c r="AT63" s="117"/>
      <c r="AU63" s="30">
        <f t="shared" ref="AU63" si="932">IF($AU$7=0,0,$AU$7/$AU$6*AU62)</f>
        <v>0</v>
      </c>
      <c r="AV63" s="29">
        <f t="shared" ref="AV63" si="933">IF($AV$7=0,0,$AV$7/$AV$6*AV62)</f>
        <v>0</v>
      </c>
      <c r="AW63" s="29">
        <f t="shared" ref="AW63" si="934">IF($AW$7=0,0,$AW$7/$AW$6*AW62)</f>
        <v>0</v>
      </c>
      <c r="AX63" s="29">
        <f t="shared" ref="AX63" si="935">IF($AX$7=0,0,$AX$7/$AX$6*AX62)</f>
        <v>0</v>
      </c>
      <c r="AY63" s="118"/>
      <c r="AZ63" s="119"/>
      <c r="BA63" s="122"/>
      <c r="BB63" s="166"/>
      <c r="BC63" s="174"/>
      <c r="BD63" s="171"/>
      <c r="BE63" s="176"/>
      <c r="BF63" s="176"/>
      <c r="BG63" s="176"/>
      <c r="BH63" s="176"/>
      <c r="BI63" s="176"/>
      <c r="BJ63" s="176"/>
      <c r="BK63" s="176"/>
      <c r="BL63" s="176"/>
      <c r="BM63" s="181"/>
    </row>
    <row r="64" spans="1:65" ht="15" customHeight="1" x14ac:dyDescent="0.25">
      <c r="A64" s="137">
        <v>29</v>
      </c>
      <c r="B64" s="139" t="str">
        <f>'Popis studenata'!B30</f>
        <v xml:space="preserve"> </v>
      </c>
      <c r="C64" s="141">
        <f>'Popis studenata'!C30</f>
        <v>0</v>
      </c>
      <c r="D64" s="23" t="s">
        <v>19</v>
      </c>
      <c r="E64" s="24"/>
      <c r="F64" s="25"/>
      <c r="G64" s="25"/>
      <c r="H64" s="25"/>
      <c r="I64" s="114">
        <f t="shared" ref="I64" si="936">IF((E65+F65+G65+H65)&gt;$J$4,"GREŠKA",E65+F65+G65+H65)</f>
        <v>0</v>
      </c>
      <c r="J64" s="116" t="str">
        <f t="shared" ref="J64" si="937">IF(I64=0,"NE",(IF(I64&gt;=($J$4/2),"DA","NE")))</f>
        <v>NE</v>
      </c>
      <c r="K64" s="24"/>
      <c r="L64" s="25"/>
      <c r="M64" s="25"/>
      <c r="N64" s="25"/>
      <c r="O64" s="114">
        <f t="shared" ref="O64" si="938">IF((K65+L65+M65+N65)&gt;$P$4,"GREŠKA",K65+L65+M65+N65)</f>
        <v>0</v>
      </c>
      <c r="P64" s="116" t="str">
        <f t="shared" ref="P64" si="939">IF(O64=0,"NE",(IF(O64&gt;=($P$4/2),"DA","NE")))</f>
        <v>NE</v>
      </c>
      <c r="Q64" s="24"/>
      <c r="R64" s="25"/>
      <c r="S64" s="25"/>
      <c r="T64" s="25"/>
      <c r="U64" s="114">
        <f t="shared" ref="U64" si="940">IF((Q65+R65+S65+T65)&gt;$V$4,"GREŠKA",Q65+R65+S65+T65)</f>
        <v>0</v>
      </c>
      <c r="V64" s="116" t="str">
        <f t="shared" ref="V64" si="941">IF(U64=0,"NE",(IF(U64&gt;=($V$4/2),"DA","NE")))</f>
        <v>NE</v>
      </c>
      <c r="W64" s="24"/>
      <c r="X64" s="25"/>
      <c r="Y64" s="25"/>
      <c r="Z64" s="25"/>
      <c r="AA64" s="114">
        <f t="shared" ref="AA64" si="942">IF((W65+X65+Y65+Z65)&gt;$AB$4,"GREŠKA",W65+X65+Y65+Z65)</f>
        <v>0</v>
      </c>
      <c r="AB64" s="116" t="str">
        <f t="shared" ref="AB64" si="943">IF(AA64=0,"NE",(IF(AA64&gt;=($AB$4/2),"DA","NE")))</f>
        <v>NE</v>
      </c>
      <c r="AC64" s="24"/>
      <c r="AD64" s="25"/>
      <c r="AE64" s="25"/>
      <c r="AF64" s="25"/>
      <c r="AG64" s="114">
        <f t="shared" ref="AG64" si="944">IF((AC65+AD65+AE65+AF65)&gt;$AH$4,"GREŠKA",AC65+AD65+AE65+AF65)</f>
        <v>0</v>
      </c>
      <c r="AH64" s="116" t="str">
        <f t="shared" ref="AH64" si="945">IF(AG64=0,"NE",(IF(AG64&gt;=($AH$4/2),"DA","NE")))</f>
        <v>NE</v>
      </c>
      <c r="AI64" s="24"/>
      <c r="AJ64" s="25"/>
      <c r="AK64" s="25"/>
      <c r="AL64" s="25"/>
      <c r="AM64" s="120">
        <f t="shared" ref="AM64" si="946">IF((AI65+AJ65+AK65+AL65)&gt;$AN$4,"GREŠKA",AI65+AJ65+AK65+AL65)</f>
        <v>0</v>
      </c>
      <c r="AN64" s="116" t="str">
        <f t="shared" ref="AN64" si="947">IF(AM64=0,"NE",(IF(AM64&gt;=($AN$4/2),"DA","NE")))</f>
        <v>NE</v>
      </c>
      <c r="AO64" s="24"/>
      <c r="AP64" s="25"/>
      <c r="AQ64" s="25"/>
      <c r="AR64" s="25"/>
      <c r="AS64" s="120">
        <f t="shared" ref="AS64" si="948">IF((AO65+AP65+AQ65+AR65)&gt;$AT$4,"GREŠKA",AO65+AP65+AQ65+AR65)</f>
        <v>0</v>
      </c>
      <c r="AT64" s="116" t="str">
        <f t="shared" ref="AT64" si="949">IF(AS64=0,"NE",(IF(AS64&gt;=($AT$4/2),"DA","NE")))</f>
        <v>NE</v>
      </c>
      <c r="AU64" s="24"/>
      <c r="AV64" s="25"/>
      <c r="AW64" s="25"/>
      <c r="AX64" s="25"/>
      <c r="AY64" s="114">
        <f t="shared" ref="AY64" si="950">IF((AU65+AV65+AW65+AX65)&gt;$AZ$4,"GREŠKA",AU65+AV65+AW65+AX65)</f>
        <v>0</v>
      </c>
      <c r="AZ64" s="116" t="str">
        <f t="shared" ref="AZ64" si="951">IF(AY64=0,"NE",(IF(AY64&gt;=($AZ$4/2),"DA","NE")))</f>
        <v>NE</v>
      </c>
      <c r="BA64" s="121">
        <f t="shared" ref="BA64" si="952">IF(AND(J64="da",P64="da",V64="da",AB64="da",AZ64="da",AH64="da",AN64="da",AT64="da"),I64+O64+U64+AA64+AY64+AS64+AM64+AG64,0)</f>
        <v>0</v>
      </c>
      <c r="BB64" s="165" t="str">
        <f t="shared" ref="BB64" si="953">IF(OR(COUNTIF(J64:AZ65,"ne")&gt;4,COUNTIF(J64:AZ65,"ne")=0),"NE",COUNTIF(J64:AZ65,"ne"))</f>
        <v>NE</v>
      </c>
      <c r="BC64" s="172" t="str">
        <f t="shared" ref="BC64" si="954">IF(SUM(COUNTBLANK(E64:H64),COUNTBLANK(K64:N64),COUNTBLANK(Q64:T64),COUNTBLANK(W64:Z64),COUNTBLANK(AC64:AF64),COUNTBLANK(AI64:AL64),COUNTBLANK(AO64:AR64),COUNTBLANK(AU64:AX64))=32,"NE","DA")</f>
        <v>NE</v>
      </c>
      <c r="BD64" s="170"/>
      <c r="BE64" s="179" t="str">
        <f t="shared" ref="BE64" si="955">J64</f>
        <v>NE</v>
      </c>
      <c r="BF64" s="179" t="str">
        <f t="shared" ref="BF64" si="956">P64</f>
        <v>NE</v>
      </c>
      <c r="BG64" s="179" t="str">
        <f t="shared" ref="BG64" si="957">V64</f>
        <v>NE</v>
      </c>
      <c r="BH64" s="179" t="str">
        <f t="shared" ref="BH64" si="958">AB64</f>
        <v>NE</v>
      </c>
      <c r="BI64" s="179" t="str">
        <f t="shared" ref="BI64" si="959">AH64</f>
        <v>NE</v>
      </c>
      <c r="BJ64" s="179" t="str">
        <f t="shared" ref="BJ64" si="960">AN64</f>
        <v>NE</v>
      </c>
      <c r="BK64" s="179" t="str">
        <f t="shared" ref="BK64" si="961">AT64</f>
        <v>NE</v>
      </c>
      <c r="BL64" s="179" t="str">
        <f t="shared" ref="BL64" si="962">AZ64</f>
        <v>NE</v>
      </c>
      <c r="BM64" s="180" t="str">
        <f t="shared" ref="BM64" si="963">IF(BA64&lt;50, "NE",IF(BA64&lt;60,2,IF(BA64&lt;75,3,IF(BA64&lt;90,4,5))))</f>
        <v>NE</v>
      </c>
    </row>
    <row r="65" spans="1:65" ht="15.75" customHeight="1" thickBot="1" x14ac:dyDescent="0.3">
      <c r="A65" s="138"/>
      <c r="B65" s="140"/>
      <c r="C65" s="142"/>
      <c r="D65" s="28" t="s">
        <v>20</v>
      </c>
      <c r="E65" s="29">
        <f t="shared" ref="E65" si="964">IF($E$7=0,0,$E$7/$E$6*E64)</f>
        <v>0</v>
      </c>
      <c r="F65" s="29">
        <f t="shared" ref="F65" si="965">IF($F$7=0,0,$F$7/$F$6*F64)</f>
        <v>0</v>
      </c>
      <c r="G65" s="29">
        <f t="shared" ref="G65" si="966">IF($G$7=0,0,$G$7/$G$6*G64)</f>
        <v>0</v>
      </c>
      <c r="H65" s="29">
        <f t="shared" ref="H65" si="967">IF($H$7=0,0,$H$7/$H$6*H64)</f>
        <v>0</v>
      </c>
      <c r="I65" s="115"/>
      <c r="J65" s="117"/>
      <c r="K65" s="30">
        <f t="shared" ref="K65" si="968">IF($K$7=0,0,$K$7/$K$6*K64)</f>
        <v>0</v>
      </c>
      <c r="L65" s="29">
        <f t="shared" ref="L65" si="969">IF($L$7=0,0,$L$7/$L$6*L64)</f>
        <v>0</v>
      </c>
      <c r="M65" s="29">
        <f t="shared" ref="M65" si="970">IF($M$7=0,0,$M$7/$M$6*M64)</f>
        <v>0</v>
      </c>
      <c r="N65" s="29">
        <f t="shared" ref="N65" si="971">IF($N$7=0,0,$N$7/$N$6*N64)</f>
        <v>0</v>
      </c>
      <c r="O65" s="115"/>
      <c r="P65" s="117"/>
      <c r="Q65" s="30">
        <f t="shared" ref="Q65" si="972">IF($Q$7=0,0,$Q$7/$Q$6*Q64)</f>
        <v>0</v>
      </c>
      <c r="R65" s="29">
        <f t="shared" ref="R65" si="973">IF($R$7=0,0,$R$7/$R$6*R64)</f>
        <v>0</v>
      </c>
      <c r="S65" s="29">
        <f t="shared" ref="S65" si="974">IF($S$7=0,0,$S$7/$S$6*S64)</f>
        <v>0</v>
      </c>
      <c r="T65" s="29">
        <f t="shared" ref="T65" si="975">IF($T$7=0,0,$T$7/$T$6*T64)</f>
        <v>0</v>
      </c>
      <c r="U65" s="115"/>
      <c r="V65" s="117"/>
      <c r="W65" s="30">
        <f t="shared" ref="W65" si="976">IF($W$7=0,0,$W$7/$W$6*W64)</f>
        <v>0</v>
      </c>
      <c r="X65" s="29">
        <f t="shared" ref="X65" si="977">IF($X$7=0,0,$X$7/$X$6*X64)</f>
        <v>0</v>
      </c>
      <c r="Y65" s="29">
        <f t="shared" ref="Y65" si="978">IF($Y$7=0,0,$Y$7/$Y$6*Y64)</f>
        <v>0</v>
      </c>
      <c r="Z65" s="29">
        <f t="shared" ref="Z65" si="979">IF($Z$7=0,0,$Z$7/$Z$6*Z64)</f>
        <v>0</v>
      </c>
      <c r="AA65" s="115"/>
      <c r="AB65" s="117"/>
      <c r="AC65" s="30">
        <f t="shared" si="493"/>
        <v>0</v>
      </c>
      <c r="AD65" s="29">
        <f t="shared" si="494"/>
        <v>0</v>
      </c>
      <c r="AE65" s="29">
        <f t="shared" si="495"/>
        <v>0</v>
      </c>
      <c r="AF65" s="29">
        <f t="shared" si="496"/>
        <v>0</v>
      </c>
      <c r="AG65" s="118"/>
      <c r="AH65" s="119"/>
      <c r="AI65" s="61">
        <f t="shared" si="497"/>
        <v>0</v>
      </c>
      <c r="AJ65" s="61">
        <f t="shared" si="498"/>
        <v>0</v>
      </c>
      <c r="AK65" s="61">
        <f t="shared" si="499"/>
        <v>0</v>
      </c>
      <c r="AL65" s="61">
        <f t="shared" si="500"/>
        <v>0</v>
      </c>
      <c r="AM65" s="115"/>
      <c r="AN65" s="117"/>
      <c r="AO65" s="61">
        <f t="shared" si="501"/>
        <v>0</v>
      </c>
      <c r="AP65" s="61">
        <f t="shared" si="502"/>
        <v>0</v>
      </c>
      <c r="AQ65" s="61">
        <f t="shared" si="503"/>
        <v>0</v>
      </c>
      <c r="AR65" s="112">
        <f>IF($AR$7=0,0,$AR$7/$AR$6*AR64)</f>
        <v>0</v>
      </c>
      <c r="AS65" s="115"/>
      <c r="AT65" s="117"/>
      <c r="AU65" s="30">
        <f t="shared" ref="AU65" si="980">IF($AU$7=0,0,$AU$7/$AU$6*AU64)</f>
        <v>0</v>
      </c>
      <c r="AV65" s="29">
        <f t="shared" ref="AV65" si="981">IF($AV$7=0,0,$AV$7/$AV$6*AV64)</f>
        <v>0</v>
      </c>
      <c r="AW65" s="29">
        <f t="shared" ref="AW65" si="982">IF($AW$7=0,0,$AW$7/$AW$6*AW64)</f>
        <v>0</v>
      </c>
      <c r="AX65" s="29">
        <f t="shared" ref="AX65" si="983">IF($AX$7=0,0,$AX$7/$AX$6*AX64)</f>
        <v>0</v>
      </c>
      <c r="AY65" s="118"/>
      <c r="AZ65" s="119"/>
      <c r="BA65" s="122"/>
      <c r="BB65" s="166"/>
      <c r="BC65" s="174"/>
      <c r="BD65" s="171"/>
      <c r="BE65" s="176"/>
      <c r="BF65" s="176"/>
      <c r="BG65" s="176"/>
      <c r="BH65" s="176"/>
      <c r="BI65" s="176"/>
      <c r="BJ65" s="176"/>
      <c r="BK65" s="176"/>
      <c r="BL65" s="176"/>
      <c r="BM65" s="181"/>
    </row>
    <row r="66" spans="1:65" ht="15" customHeight="1" x14ac:dyDescent="0.25">
      <c r="A66" s="137">
        <v>30</v>
      </c>
      <c r="B66" s="139" t="str">
        <f>'Popis studenata'!B31</f>
        <v xml:space="preserve"> </v>
      </c>
      <c r="C66" s="141">
        <f>'Popis studenata'!C31</f>
        <v>0</v>
      </c>
      <c r="D66" s="23" t="s">
        <v>19</v>
      </c>
      <c r="E66" s="24"/>
      <c r="F66" s="25"/>
      <c r="G66" s="25"/>
      <c r="H66" s="25"/>
      <c r="I66" s="114">
        <f t="shared" ref="I66" si="984">IF((E67+F67+G67+H67)&gt;$J$4,"GREŠKA",E67+F67+G67+H67)</f>
        <v>0</v>
      </c>
      <c r="J66" s="116" t="str">
        <f t="shared" ref="J66" si="985">IF(I66=0,"NE",(IF(I66&gt;=($J$4/2),"DA","NE")))</f>
        <v>NE</v>
      </c>
      <c r="K66" s="24"/>
      <c r="L66" s="25"/>
      <c r="M66" s="25"/>
      <c r="N66" s="25"/>
      <c r="O66" s="114">
        <f t="shared" ref="O66" si="986">IF((K67+L67+M67+N67)&gt;$P$4,"GREŠKA",K67+L67+M67+N67)</f>
        <v>0</v>
      </c>
      <c r="P66" s="116" t="str">
        <f t="shared" ref="P66" si="987">IF(O66=0,"NE",(IF(O66&gt;=($P$4/2),"DA","NE")))</f>
        <v>NE</v>
      </c>
      <c r="Q66" s="24"/>
      <c r="R66" s="25"/>
      <c r="S66" s="25"/>
      <c r="T66" s="25"/>
      <c r="U66" s="114">
        <f t="shared" ref="U66" si="988">IF((Q67+R67+S67+T67)&gt;$V$4,"GREŠKA",Q67+R67+S67+T67)</f>
        <v>0</v>
      </c>
      <c r="V66" s="116" t="str">
        <f t="shared" ref="V66" si="989">IF(U66=0,"NE",(IF(U66&gt;=($V$4/2),"DA","NE")))</f>
        <v>NE</v>
      </c>
      <c r="W66" s="24"/>
      <c r="X66" s="25"/>
      <c r="Y66" s="25"/>
      <c r="Z66" s="25"/>
      <c r="AA66" s="114">
        <f t="shared" ref="AA66" si="990">IF((W67+X67+Y67+Z67)&gt;$AB$4,"GREŠKA",W67+X67+Y67+Z67)</f>
        <v>0</v>
      </c>
      <c r="AB66" s="116" t="str">
        <f t="shared" ref="AB66" si="991">IF(AA66=0,"NE",(IF(AA66&gt;=($AB$4/2),"DA","NE")))</f>
        <v>NE</v>
      </c>
      <c r="AC66" s="24"/>
      <c r="AD66" s="25"/>
      <c r="AE66" s="25"/>
      <c r="AF66" s="25"/>
      <c r="AG66" s="114">
        <f t="shared" ref="AG66" si="992">IF((AC67+AD67+AE67+AF67)&gt;$AH$4,"GREŠKA",AC67+AD67+AE67+AF67)</f>
        <v>0</v>
      </c>
      <c r="AH66" s="116" t="str">
        <f t="shared" ref="AH66" si="993">IF(AG66=0,"NE",(IF(AG66&gt;=($AH$4/2),"DA","NE")))</f>
        <v>NE</v>
      </c>
      <c r="AI66" s="24"/>
      <c r="AJ66" s="25"/>
      <c r="AK66" s="25"/>
      <c r="AL66" s="25"/>
      <c r="AM66" s="120">
        <f t="shared" ref="AM66" si="994">IF((AI67+AJ67+AK67+AL67)&gt;$AN$4,"GREŠKA",AI67+AJ67+AK67+AL67)</f>
        <v>0</v>
      </c>
      <c r="AN66" s="116" t="str">
        <f t="shared" ref="AN66" si="995">IF(AM66=0,"NE",(IF(AM66&gt;=($AN$4/2),"DA","NE")))</f>
        <v>NE</v>
      </c>
      <c r="AO66" s="24"/>
      <c r="AP66" s="25"/>
      <c r="AQ66" s="25"/>
      <c r="AR66" s="25"/>
      <c r="AS66" s="120">
        <f t="shared" ref="AS66" si="996">IF((AO67+AP67+AQ67+AR67)&gt;$AT$4,"GREŠKA",AO67+AP67+AQ67+AR67)</f>
        <v>0</v>
      </c>
      <c r="AT66" s="116" t="str">
        <f t="shared" ref="AT66" si="997">IF(AS66=0,"NE",(IF(AS66&gt;=($AT$4/2),"DA","NE")))</f>
        <v>NE</v>
      </c>
      <c r="AU66" s="24"/>
      <c r="AV66" s="25"/>
      <c r="AW66" s="25"/>
      <c r="AX66" s="25"/>
      <c r="AY66" s="114">
        <f t="shared" ref="AY66" si="998">IF((AU67+AV67+AW67+AX67)&gt;$AZ$4,"GREŠKA",AU67+AV67+AW67+AX67)</f>
        <v>0</v>
      </c>
      <c r="AZ66" s="116" t="str">
        <f t="shared" ref="AZ66" si="999">IF(AY66=0,"NE",(IF(AY66&gt;=($AZ$4/2),"DA","NE")))</f>
        <v>NE</v>
      </c>
      <c r="BA66" s="121">
        <f t="shared" ref="BA66" si="1000">IF(AND(J66="da",P66="da",V66="da",AB66="da",AZ66="da",AH66="da",AN66="da",AT66="da"),I66+O66+U66+AA66+AY66+AS66+AM66+AG66,0)</f>
        <v>0</v>
      </c>
      <c r="BB66" s="165" t="str">
        <f t="shared" ref="BB66" si="1001">IF(OR(COUNTIF(J66:AZ67,"ne")&gt;4,COUNTIF(J66:AZ67,"ne")=0),"NE",COUNTIF(J66:AZ67,"ne"))</f>
        <v>NE</v>
      </c>
      <c r="BC66" s="172" t="str">
        <f t="shared" ref="BC66" si="1002">IF(SUM(COUNTBLANK(E66:H66),COUNTBLANK(K66:N66),COUNTBLANK(Q66:T66),COUNTBLANK(W66:Z66),COUNTBLANK(AC66:AF66),COUNTBLANK(AI66:AL66),COUNTBLANK(AO66:AR66),COUNTBLANK(AU66:AX66))=32,"NE","DA")</f>
        <v>NE</v>
      </c>
      <c r="BD66" s="170"/>
      <c r="BE66" s="179" t="str">
        <f t="shared" ref="BE66" si="1003">J66</f>
        <v>NE</v>
      </c>
      <c r="BF66" s="179" t="str">
        <f t="shared" ref="BF66" si="1004">P66</f>
        <v>NE</v>
      </c>
      <c r="BG66" s="179" t="str">
        <f t="shared" ref="BG66" si="1005">V66</f>
        <v>NE</v>
      </c>
      <c r="BH66" s="179" t="str">
        <f t="shared" ref="BH66" si="1006">AB66</f>
        <v>NE</v>
      </c>
      <c r="BI66" s="179" t="str">
        <f t="shared" ref="BI66" si="1007">AH66</f>
        <v>NE</v>
      </c>
      <c r="BJ66" s="179" t="str">
        <f t="shared" ref="BJ66" si="1008">AN66</f>
        <v>NE</v>
      </c>
      <c r="BK66" s="179" t="str">
        <f t="shared" ref="BK66" si="1009">AT66</f>
        <v>NE</v>
      </c>
      <c r="BL66" s="179" t="str">
        <f t="shared" ref="BL66" si="1010">AZ66</f>
        <v>NE</v>
      </c>
      <c r="BM66" s="180" t="str">
        <f t="shared" ref="BM66" si="1011">IF(BA66&lt;50, "NE",IF(BA66&lt;60,2,IF(BA66&lt;75,3,IF(BA66&lt;90,4,5))))</f>
        <v>NE</v>
      </c>
    </row>
    <row r="67" spans="1:65" ht="15.75" customHeight="1" thickBot="1" x14ac:dyDescent="0.3">
      <c r="A67" s="138"/>
      <c r="B67" s="140"/>
      <c r="C67" s="142"/>
      <c r="D67" s="28" t="s">
        <v>20</v>
      </c>
      <c r="E67" s="29">
        <f t="shared" ref="E67" si="1012">IF($E$7=0,0,$E$7/$E$6*E66)</f>
        <v>0</v>
      </c>
      <c r="F67" s="29">
        <f t="shared" ref="F67" si="1013">IF($F$7=0,0,$F$7/$F$6*F66)</f>
        <v>0</v>
      </c>
      <c r="G67" s="29">
        <f t="shared" ref="G67" si="1014">IF($G$7=0,0,$G$7/$G$6*G66)</f>
        <v>0</v>
      </c>
      <c r="H67" s="29">
        <f t="shared" ref="H67" si="1015">IF($H$7=0,0,$H$7/$H$6*H66)</f>
        <v>0</v>
      </c>
      <c r="I67" s="115"/>
      <c r="J67" s="117"/>
      <c r="K67" s="30">
        <f t="shared" ref="K67" si="1016">IF($K$7=0,0,$K$7/$K$6*K66)</f>
        <v>0</v>
      </c>
      <c r="L67" s="29">
        <f t="shared" ref="L67" si="1017">IF($L$7=0,0,$L$7/$L$6*L66)</f>
        <v>0</v>
      </c>
      <c r="M67" s="29">
        <f t="shared" ref="M67" si="1018">IF($M$7=0,0,$M$7/$M$6*M66)</f>
        <v>0</v>
      </c>
      <c r="N67" s="29">
        <f t="shared" ref="N67" si="1019">IF($N$7=0,0,$N$7/$N$6*N66)</f>
        <v>0</v>
      </c>
      <c r="O67" s="115"/>
      <c r="P67" s="117"/>
      <c r="Q67" s="30">
        <f t="shared" ref="Q67" si="1020">IF($Q$7=0,0,$Q$7/$Q$6*Q66)</f>
        <v>0</v>
      </c>
      <c r="R67" s="29">
        <f t="shared" ref="R67" si="1021">IF($R$7=0,0,$R$7/$R$6*R66)</f>
        <v>0</v>
      </c>
      <c r="S67" s="29">
        <f t="shared" ref="S67" si="1022">IF($S$7=0,0,$S$7/$S$6*S66)</f>
        <v>0</v>
      </c>
      <c r="T67" s="29">
        <f t="shared" ref="T67" si="1023">IF($T$7=0,0,$T$7/$T$6*T66)</f>
        <v>0</v>
      </c>
      <c r="U67" s="115"/>
      <c r="V67" s="117"/>
      <c r="W67" s="30">
        <f t="shared" ref="W67" si="1024">IF($W$7=0,0,$W$7/$W$6*W66)</f>
        <v>0</v>
      </c>
      <c r="X67" s="29">
        <f t="shared" ref="X67" si="1025">IF($X$7=0,0,$X$7/$X$6*X66)</f>
        <v>0</v>
      </c>
      <c r="Y67" s="29">
        <f t="shared" ref="Y67" si="1026">IF($Y$7=0,0,$Y$7/$Y$6*Y66)</f>
        <v>0</v>
      </c>
      <c r="Z67" s="29">
        <f t="shared" ref="Z67" si="1027">IF($Z$7=0,0,$Z$7/$Z$6*Z66)</f>
        <v>0</v>
      </c>
      <c r="AA67" s="115"/>
      <c r="AB67" s="117"/>
      <c r="AC67" s="30">
        <f t="shared" si="493"/>
        <v>0</v>
      </c>
      <c r="AD67" s="29">
        <f t="shared" si="494"/>
        <v>0</v>
      </c>
      <c r="AE67" s="29">
        <f t="shared" si="495"/>
        <v>0</v>
      </c>
      <c r="AF67" s="29">
        <f t="shared" si="496"/>
        <v>0</v>
      </c>
      <c r="AG67" s="118"/>
      <c r="AH67" s="119"/>
      <c r="AI67" s="61">
        <f t="shared" si="497"/>
        <v>0</v>
      </c>
      <c r="AJ67" s="61">
        <f t="shared" si="498"/>
        <v>0</v>
      </c>
      <c r="AK67" s="61">
        <f t="shared" si="499"/>
        <v>0</v>
      </c>
      <c r="AL67" s="61">
        <f t="shared" si="500"/>
        <v>0</v>
      </c>
      <c r="AM67" s="115"/>
      <c r="AN67" s="117"/>
      <c r="AO67" s="61">
        <f t="shared" si="501"/>
        <v>0</v>
      </c>
      <c r="AP67" s="61">
        <f t="shared" si="502"/>
        <v>0</v>
      </c>
      <c r="AQ67" s="61">
        <f t="shared" si="503"/>
        <v>0</v>
      </c>
      <c r="AR67" s="112">
        <f>IF($AR$7=0,0,$AR$7/$AR$6*AR66)</f>
        <v>0</v>
      </c>
      <c r="AS67" s="115"/>
      <c r="AT67" s="117"/>
      <c r="AU67" s="30">
        <f t="shared" ref="AU67" si="1028">IF($AU$7=0,0,$AU$7/$AU$6*AU66)</f>
        <v>0</v>
      </c>
      <c r="AV67" s="29">
        <f t="shared" ref="AV67" si="1029">IF($AV$7=0,0,$AV$7/$AV$6*AV66)</f>
        <v>0</v>
      </c>
      <c r="AW67" s="29">
        <f t="shared" ref="AW67" si="1030">IF($AW$7=0,0,$AW$7/$AW$6*AW66)</f>
        <v>0</v>
      </c>
      <c r="AX67" s="29">
        <f t="shared" ref="AX67" si="1031">IF($AX$7=0,0,$AX$7/$AX$6*AX66)</f>
        <v>0</v>
      </c>
      <c r="AY67" s="118"/>
      <c r="AZ67" s="119"/>
      <c r="BA67" s="122"/>
      <c r="BB67" s="166"/>
      <c r="BC67" s="174"/>
      <c r="BD67" s="171"/>
      <c r="BE67" s="176"/>
      <c r="BF67" s="176"/>
      <c r="BG67" s="176"/>
      <c r="BH67" s="176"/>
      <c r="BI67" s="176"/>
      <c r="BJ67" s="176"/>
      <c r="BK67" s="176"/>
      <c r="BL67" s="176"/>
      <c r="BM67" s="181"/>
    </row>
    <row r="68" spans="1:65" ht="15" customHeight="1" x14ac:dyDescent="0.25">
      <c r="A68" s="137">
        <v>31</v>
      </c>
      <c r="B68" s="139" t="str">
        <f>'Popis studenata'!B32</f>
        <v xml:space="preserve"> </v>
      </c>
      <c r="C68" s="141">
        <f>'Popis studenata'!C32</f>
        <v>0</v>
      </c>
      <c r="D68" s="23" t="s">
        <v>19</v>
      </c>
      <c r="E68" s="24"/>
      <c r="F68" s="25"/>
      <c r="G68" s="25"/>
      <c r="H68" s="25"/>
      <c r="I68" s="114">
        <f t="shared" ref="I68" si="1032">IF((E69+F69+G69+H69)&gt;$J$4,"GREŠKA",E69+F69+G69+H69)</f>
        <v>0</v>
      </c>
      <c r="J68" s="116" t="str">
        <f t="shared" ref="J68" si="1033">IF(I68=0,"NE",(IF(I68&gt;=($J$4/2),"DA","NE")))</f>
        <v>NE</v>
      </c>
      <c r="K68" s="24"/>
      <c r="L68" s="25"/>
      <c r="M68" s="25"/>
      <c r="N68" s="25"/>
      <c r="O68" s="114">
        <f t="shared" ref="O68" si="1034">IF((K69+L69+M69+N69)&gt;$P$4,"GREŠKA",K69+L69+M69+N69)</f>
        <v>0</v>
      </c>
      <c r="P68" s="116" t="str">
        <f t="shared" ref="P68" si="1035">IF(O68=0,"NE",(IF(O68&gt;=($P$4/2),"DA","NE")))</f>
        <v>NE</v>
      </c>
      <c r="Q68" s="24"/>
      <c r="R68" s="25"/>
      <c r="S68" s="25"/>
      <c r="T68" s="25"/>
      <c r="U68" s="114">
        <f t="shared" ref="U68" si="1036">IF((Q69+R69+S69+T69)&gt;$V$4,"GREŠKA",Q69+R69+S69+T69)</f>
        <v>0</v>
      </c>
      <c r="V68" s="116" t="str">
        <f t="shared" ref="V68" si="1037">IF(U68=0,"NE",(IF(U68&gt;=($V$4/2),"DA","NE")))</f>
        <v>NE</v>
      </c>
      <c r="W68" s="24"/>
      <c r="X68" s="25"/>
      <c r="Y68" s="25"/>
      <c r="Z68" s="25"/>
      <c r="AA68" s="114">
        <f t="shared" ref="AA68" si="1038">IF((W69+X69+Y69+Z69)&gt;$AB$4,"GREŠKA",W69+X69+Y69+Z69)</f>
        <v>0</v>
      </c>
      <c r="AB68" s="116" t="str">
        <f t="shared" ref="AB68" si="1039">IF(AA68=0,"NE",(IF(AA68&gt;=($AB$4/2),"DA","NE")))</f>
        <v>NE</v>
      </c>
      <c r="AC68" s="24"/>
      <c r="AD68" s="25"/>
      <c r="AE68" s="25"/>
      <c r="AF68" s="25"/>
      <c r="AG68" s="114">
        <f t="shared" ref="AG68" si="1040">IF((AC69+AD69+AE69+AF69)&gt;$AH$4,"GREŠKA",AC69+AD69+AE69+AF69)</f>
        <v>0</v>
      </c>
      <c r="AH68" s="116" t="str">
        <f t="shared" ref="AH68" si="1041">IF(AG68=0,"NE",(IF(AG68&gt;=($AH$4/2),"DA","NE")))</f>
        <v>NE</v>
      </c>
      <c r="AI68" s="24"/>
      <c r="AJ68" s="25"/>
      <c r="AK68" s="25"/>
      <c r="AL68" s="25"/>
      <c r="AM68" s="120">
        <f t="shared" ref="AM68" si="1042">IF((AI69+AJ69+AK69+AL69)&gt;$AN$4,"GREŠKA",AI69+AJ69+AK69+AL69)</f>
        <v>0</v>
      </c>
      <c r="AN68" s="116" t="str">
        <f t="shared" ref="AN68" si="1043">IF(AM68=0,"NE",(IF(AM68&gt;=($AN$4/2),"DA","NE")))</f>
        <v>NE</v>
      </c>
      <c r="AO68" s="24"/>
      <c r="AP68" s="25"/>
      <c r="AQ68" s="25"/>
      <c r="AR68" s="25"/>
      <c r="AS68" s="120">
        <f t="shared" ref="AS68" si="1044">IF((AO69+AP69+AQ69+AR69)&gt;$AT$4,"GREŠKA",AO69+AP69+AQ69+AR69)</f>
        <v>0</v>
      </c>
      <c r="AT68" s="116" t="str">
        <f t="shared" ref="AT68" si="1045">IF(AS68=0,"NE",(IF(AS68&gt;=($AT$4/2),"DA","NE")))</f>
        <v>NE</v>
      </c>
      <c r="AU68" s="24"/>
      <c r="AV68" s="25"/>
      <c r="AW68" s="25"/>
      <c r="AX68" s="25"/>
      <c r="AY68" s="114">
        <f t="shared" ref="AY68" si="1046">IF((AU69+AV69+AW69+AX69)&gt;$AZ$4,"GREŠKA",AU69+AV69+AW69+AX69)</f>
        <v>0</v>
      </c>
      <c r="AZ68" s="116" t="str">
        <f t="shared" ref="AZ68" si="1047">IF(AY68=0,"NE",(IF(AY68&gt;=($AZ$4/2),"DA","NE")))</f>
        <v>NE</v>
      </c>
      <c r="BA68" s="121">
        <f t="shared" ref="BA68" si="1048">IF(AND(J68="da",P68="da",V68="da",AB68="da",AZ68="da",AH68="da",AN68="da",AT68="da"),I68+O68+U68+AA68+AY68+AS68+AM68+AG68,0)</f>
        <v>0</v>
      </c>
      <c r="BB68" s="165" t="str">
        <f t="shared" ref="BB68" si="1049">IF(OR(COUNTIF(J68:AZ69,"ne")&gt;4,COUNTIF(J68:AZ69,"ne")=0),"NE",COUNTIF(J68:AZ69,"ne"))</f>
        <v>NE</v>
      </c>
      <c r="BC68" s="172" t="str">
        <f t="shared" ref="BC68" si="1050">IF(SUM(COUNTBLANK(E68:H68),COUNTBLANK(K68:N68),COUNTBLANK(Q68:T68),COUNTBLANK(W68:Z68),COUNTBLANK(AC68:AF68),COUNTBLANK(AI68:AL68),COUNTBLANK(AO68:AR68),COUNTBLANK(AU68:AX68))=32,"NE","DA")</f>
        <v>NE</v>
      </c>
      <c r="BD68" s="170"/>
      <c r="BE68" s="179" t="str">
        <f t="shared" ref="BE68" si="1051">J68</f>
        <v>NE</v>
      </c>
      <c r="BF68" s="179" t="str">
        <f t="shared" ref="BF68" si="1052">P68</f>
        <v>NE</v>
      </c>
      <c r="BG68" s="179" t="str">
        <f t="shared" ref="BG68" si="1053">V68</f>
        <v>NE</v>
      </c>
      <c r="BH68" s="179" t="str">
        <f t="shared" ref="BH68" si="1054">AB68</f>
        <v>NE</v>
      </c>
      <c r="BI68" s="179" t="str">
        <f t="shared" ref="BI68" si="1055">AH68</f>
        <v>NE</v>
      </c>
      <c r="BJ68" s="179" t="str">
        <f t="shared" ref="BJ68" si="1056">AN68</f>
        <v>NE</v>
      </c>
      <c r="BK68" s="179" t="str">
        <f t="shared" ref="BK68" si="1057">AT68</f>
        <v>NE</v>
      </c>
      <c r="BL68" s="179" t="str">
        <f t="shared" ref="BL68" si="1058">AZ68</f>
        <v>NE</v>
      </c>
      <c r="BM68" s="180" t="str">
        <f t="shared" ref="BM68" si="1059">IF(BA68&lt;50, "NE",IF(BA68&lt;60,2,IF(BA68&lt;75,3,IF(BA68&lt;90,4,5))))</f>
        <v>NE</v>
      </c>
    </row>
    <row r="69" spans="1:65" ht="15.75" customHeight="1" thickBot="1" x14ac:dyDescent="0.3">
      <c r="A69" s="138"/>
      <c r="B69" s="140"/>
      <c r="C69" s="142"/>
      <c r="D69" s="28" t="s">
        <v>20</v>
      </c>
      <c r="E69" s="29">
        <f t="shared" ref="E69" si="1060">IF($E$7=0,0,$E$7/$E$6*E68)</f>
        <v>0</v>
      </c>
      <c r="F69" s="29">
        <f t="shared" ref="F69" si="1061">IF($F$7=0,0,$F$7/$F$6*F68)</f>
        <v>0</v>
      </c>
      <c r="G69" s="29">
        <f t="shared" ref="G69" si="1062">IF($G$7=0,0,$G$7/$G$6*G68)</f>
        <v>0</v>
      </c>
      <c r="H69" s="29">
        <f t="shared" ref="H69" si="1063">IF($H$7=0,0,$H$7/$H$6*H68)</f>
        <v>0</v>
      </c>
      <c r="I69" s="115"/>
      <c r="J69" s="117"/>
      <c r="K69" s="30">
        <f t="shared" ref="K69" si="1064">IF($K$7=0,0,$K$7/$K$6*K68)</f>
        <v>0</v>
      </c>
      <c r="L69" s="29">
        <f t="shared" ref="L69" si="1065">IF($L$7=0,0,$L$7/$L$6*L68)</f>
        <v>0</v>
      </c>
      <c r="M69" s="29">
        <f t="shared" ref="M69" si="1066">IF($M$7=0,0,$M$7/$M$6*M68)</f>
        <v>0</v>
      </c>
      <c r="N69" s="29">
        <f t="shared" ref="N69" si="1067">IF($N$7=0,0,$N$7/$N$6*N68)</f>
        <v>0</v>
      </c>
      <c r="O69" s="115"/>
      <c r="P69" s="117"/>
      <c r="Q69" s="30">
        <f t="shared" ref="Q69" si="1068">IF($Q$7=0,0,$Q$7/$Q$6*Q68)</f>
        <v>0</v>
      </c>
      <c r="R69" s="29">
        <f t="shared" ref="R69" si="1069">IF($R$7=0,0,$R$7/$R$6*R68)</f>
        <v>0</v>
      </c>
      <c r="S69" s="29">
        <f t="shared" ref="S69" si="1070">IF($S$7=0,0,$S$7/$S$6*S68)</f>
        <v>0</v>
      </c>
      <c r="T69" s="29">
        <f t="shared" ref="T69" si="1071">IF($T$7=0,0,$T$7/$T$6*T68)</f>
        <v>0</v>
      </c>
      <c r="U69" s="115"/>
      <c r="V69" s="117"/>
      <c r="W69" s="30">
        <f t="shared" ref="W69" si="1072">IF($W$7=0,0,$W$7/$W$6*W68)</f>
        <v>0</v>
      </c>
      <c r="X69" s="29">
        <f t="shared" ref="X69" si="1073">IF($X$7=0,0,$X$7/$X$6*X68)</f>
        <v>0</v>
      </c>
      <c r="Y69" s="29">
        <f t="shared" ref="Y69" si="1074">IF($Y$7=0,0,$Y$7/$Y$6*Y68)</f>
        <v>0</v>
      </c>
      <c r="Z69" s="29">
        <f t="shared" ref="Z69" si="1075">IF($Z$7=0,0,$Z$7/$Z$6*Z68)</f>
        <v>0</v>
      </c>
      <c r="AA69" s="115"/>
      <c r="AB69" s="117"/>
      <c r="AC69" s="30">
        <f t="shared" si="493"/>
        <v>0</v>
      </c>
      <c r="AD69" s="29">
        <f t="shared" si="494"/>
        <v>0</v>
      </c>
      <c r="AE69" s="29">
        <f t="shared" si="495"/>
        <v>0</v>
      </c>
      <c r="AF69" s="29">
        <f t="shared" si="496"/>
        <v>0</v>
      </c>
      <c r="AG69" s="118"/>
      <c r="AH69" s="119"/>
      <c r="AI69" s="61">
        <f t="shared" si="497"/>
        <v>0</v>
      </c>
      <c r="AJ69" s="61">
        <f t="shared" si="498"/>
        <v>0</v>
      </c>
      <c r="AK69" s="61">
        <f t="shared" si="499"/>
        <v>0</v>
      </c>
      <c r="AL69" s="61">
        <f t="shared" si="500"/>
        <v>0</v>
      </c>
      <c r="AM69" s="115"/>
      <c r="AN69" s="117"/>
      <c r="AO69" s="61">
        <f t="shared" si="501"/>
        <v>0</v>
      </c>
      <c r="AP69" s="61">
        <f t="shared" si="502"/>
        <v>0</v>
      </c>
      <c r="AQ69" s="61">
        <f t="shared" si="503"/>
        <v>0</v>
      </c>
      <c r="AR69" s="112">
        <f>IF($AR$7=0,0,$AR$7/$AR$6*AR68)</f>
        <v>0</v>
      </c>
      <c r="AS69" s="115"/>
      <c r="AT69" s="117"/>
      <c r="AU69" s="30">
        <f t="shared" ref="AU69" si="1076">IF($AU$7=0,0,$AU$7/$AU$6*AU68)</f>
        <v>0</v>
      </c>
      <c r="AV69" s="29">
        <f t="shared" ref="AV69" si="1077">IF($AV$7=0,0,$AV$7/$AV$6*AV68)</f>
        <v>0</v>
      </c>
      <c r="AW69" s="29">
        <f t="shared" ref="AW69" si="1078">IF($AW$7=0,0,$AW$7/$AW$6*AW68)</f>
        <v>0</v>
      </c>
      <c r="AX69" s="29">
        <f t="shared" ref="AX69" si="1079">IF($AX$7=0,0,$AX$7/$AX$6*AX68)</f>
        <v>0</v>
      </c>
      <c r="AY69" s="118"/>
      <c r="AZ69" s="119"/>
      <c r="BA69" s="122"/>
      <c r="BB69" s="166"/>
      <c r="BC69" s="174"/>
      <c r="BD69" s="171"/>
      <c r="BE69" s="176"/>
      <c r="BF69" s="176"/>
      <c r="BG69" s="176"/>
      <c r="BH69" s="176"/>
      <c r="BI69" s="176"/>
      <c r="BJ69" s="176"/>
      <c r="BK69" s="176"/>
      <c r="BL69" s="176"/>
      <c r="BM69" s="181"/>
    </row>
    <row r="70" spans="1:65" ht="15" customHeight="1" x14ac:dyDescent="0.25">
      <c r="A70" s="137">
        <v>32</v>
      </c>
      <c r="B70" s="139" t="str">
        <f>'Popis studenata'!B33</f>
        <v xml:space="preserve"> </v>
      </c>
      <c r="C70" s="141">
        <f>'Popis studenata'!C33</f>
        <v>0</v>
      </c>
      <c r="D70" s="23" t="s">
        <v>19</v>
      </c>
      <c r="E70" s="24"/>
      <c r="F70" s="25"/>
      <c r="G70" s="25"/>
      <c r="H70" s="25"/>
      <c r="I70" s="114">
        <f t="shared" ref="I70" si="1080">IF((E71+F71+G71+H71)&gt;$J$4,"GREŠKA",E71+F71+G71+H71)</f>
        <v>0</v>
      </c>
      <c r="J70" s="116" t="str">
        <f t="shared" ref="J70" si="1081">IF(I70=0,"NE",(IF(I70&gt;=($J$4/2),"DA","NE")))</f>
        <v>NE</v>
      </c>
      <c r="K70" s="24"/>
      <c r="L70" s="25"/>
      <c r="M70" s="25"/>
      <c r="N70" s="25"/>
      <c r="O70" s="114">
        <f t="shared" ref="O70" si="1082">IF((K71+L71+M71+N71)&gt;$P$4,"GREŠKA",K71+L71+M71+N71)</f>
        <v>0</v>
      </c>
      <c r="P70" s="116" t="str">
        <f t="shared" ref="P70" si="1083">IF(O70=0,"NE",(IF(O70&gt;=($P$4/2),"DA","NE")))</f>
        <v>NE</v>
      </c>
      <c r="Q70" s="24"/>
      <c r="R70" s="25"/>
      <c r="S70" s="25"/>
      <c r="T70" s="25"/>
      <c r="U70" s="114">
        <f t="shared" ref="U70" si="1084">IF((Q71+R71+S71+T71)&gt;$V$4,"GREŠKA",Q71+R71+S71+T71)</f>
        <v>0</v>
      </c>
      <c r="V70" s="116" t="str">
        <f t="shared" ref="V70" si="1085">IF(U70=0,"NE",(IF(U70&gt;=($V$4/2),"DA","NE")))</f>
        <v>NE</v>
      </c>
      <c r="W70" s="24"/>
      <c r="X70" s="25"/>
      <c r="Y70" s="25"/>
      <c r="Z70" s="25"/>
      <c r="AA70" s="114">
        <f t="shared" ref="AA70" si="1086">IF((W71+X71+Y71+Z71)&gt;$AB$4,"GREŠKA",W71+X71+Y71+Z71)</f>
        <v>0</v>
      </c>
      <c r="AB70" s="116" t="str">
        <f t="shared" ref="AB70" si="1087">IF(AA70=0,"NE",(IF(AA70&gt;=($AB$4/2),"DA","NE")))</f>
        <v>NE</v>
      </c>
      <c r="AC70" s="24"/>
      <c r="AD70" s="25"/>
      <c r="AE70" s="25"/>
      <c r="AF70" s="25"/>
      <c r="AG70" s="114">
        <f t="shared" ref="AG70" si="1088">IF((AC71+AD71+AE71+AF71)&gt;$AH$4,"GREŠKA",AC71+AD71+AE71+AF71)</f>
        <v>0</v>
      </c>
      <c r="AH70" s="116" t="str">
        <f t="shared" ref="AH70" si="1089">IF(AG70=0,"NE",(IF(AG70&gt;=($AH$4/2),"DA","NE")))</f>
        <v>NE</v>
      </c>
      <c r="AI70" s="24"/>
      <c r="AJ70" s="25"/>
      <c r="AK70" s="25"/>
      <c r="AL70" s="25"/>
      <c r="AM70" s="120">
        <f t="shared" ref="AM70" si="1090">IF((AI71+AJ71+AK71+AL71)&gt;$AN$4,"GREŠKA",AI71+AJ71+AK71+AL71)</f>
        <v>0</v>
      </c>
      <c r="AN70" s="116" t="str">
        <f t="shared" ref="AN70" si="1091">IF(AM70=0,"NE",(IF(AM70&gt;=($AN$4/2),"DA","NE")))</f>
        <v>NE</v>
      </c>
      <c r="AO70" s="24"/>
      <c r="AP70" s="25"/>
      <c r="AQ70" s="25"/>
      <c r="AR70" s="25"/>
      <c r="AS70" s="120">
        <f t="shared" ref="AS70" si="1092">IF((AO71+AP71+AQ71+AR71)&gt;$AT$4,"GREŠKA",AO71+AP71+AQ71+AR71)</f>
        <v>0</v>
      </c>
      <c r="AT70" s="116" t="str">
        <f t="shared" ref="AT70" si="1093">IF(AS70=0,"NE",(IF(AS70&gt;=($AT$4/2),"DA","NE")))</f>
        <v>NE</v>
      </c>
      <c r="AU70" s="24"/>
      <c r="AV70" s="25"/>
      <c r="AW70" s="25"/>
      <c r="AX70" s="25"/>
      <c r="AY70" s="114">
        <f t="shared" ref="AY70" si="1094">IF((AU71+AV71+AW71+AX71)&gt;$AZ$4,"GREŠKA",AU71+AV71+AW71+AX71)</f>
        <v>0</v>
      </c>
      <c r="AZ70" s="116" t="str">
        <f t="shared" ref="AZ70" si="1095">IF(AY70=0,"NE",(IF(AY70&gt;=($AZ$4/2),"DA","NE")))</f>
        <v>NE</v>
      </c>
      <c r="BA70" s="121">
        <f t="shared" ref="BA70" si="1096">IF(AND(J70="da",P70="da",V70="da",AB70="da",AZ70="da",AH70="da",AN70="da",AT70="da"),I70+O70+U70+AA70+AY70+AS70+AM70+AG70,0)</f>
        <v>0</v>
      </c>
      <c r="BB70" s="165" t="str">
        <f t="shared" ref="BB70" si="1097">IF(OR(COUNTIF(J70:AZ71,"ne")&gt;4,COUNTIF(J70:AZ71,"ne")=0),"NE",COUNTIF(J70:AZ71,"ne"))</f>
        <v>NE</v>
      </c>
      <c r="BC70" s="172" t="str">
        <f t="shared" ref="BC70" si="1098">IF(SUM(COUNTBLANK(E70:H70),COUNTBLANK(K70:N70),COUNTBLANK(Q70:T70),COUNTBLANK(W70:Z70),COUNTBLANK(AC70:AF70),COUNTBLANK(AI70:AL70),COUNTBLANK(AO70:AR70),COUNTBLANK(AU70:AX70))=32,"NE","DA")</f>
        <v>NE</v>
      </c>
      <c r="BD70" s="170"/>
      <c r="BE70" s="179" t="str">
        <f t="shared" ref="BE70" si="1099">J70</f>
        <v>NE</v>
      </c>
      <c r="BF70" s="179" t="str">
        <f t="shared" ref="BF70" si="1100">P70</f>
        <v>NE</v>
      </c>
      <c r="BG70" s="179" t="str">
        <f t="shared" ref="BG70" si="1101">V70</f>
        <v>NE</v>
      </c>
      <c r="BH70" s="179" t="str">
        <f t="shared" ref="BH70" si="1102">AB70</f>
        <v>NE</v>
      </c>
      <c r="BI70" s="179" t="str">
        <f t="shared" ref="BI70" si="1103">AH70</f>
        <v>NE</v>
      </c>
      <c r="BJ70" s="179" t="str">
        <f t="shared" ref="BJ70" si="1104">AN70</f>
        <v>NE</v>
      </c>
      <c r="BK70" s="179" t="str">
        <f t="shared" ref="BK70" si="1105">AT70</f>
        <v>NE</v>
      </c>
      <c r="BL70" s="179" t="str">
        <f t="shared" ref="BL70" si="1106">AZ70</f>
        <v>NE</v>
      </c>
      <c r="BM70" s="180" t="str">
        <f t="shared" ref="BM70" si="1107">IF(BA70&lt;50, "NE",IF(BA70&lt;60,2,IF(BA70&lt;75,3,IF(BA70&lt;90,4,5))))</f>
        <v>NE</v>
      </c>
    </row>
    <row r="71" spans="1:65" ht="15.75" customHeight="1" thickBot="1" x14ac:dyDescent="0.3">
      <c r="A71" s="138"/>
      <c r="B71" s="140"/>
      <c r="C71" s="142"/>
      <c r="D71" s="28" t="s">
        <v>20</v>
      </c>
      <c r="E71" s="29">
        <f t="shared" ref="E71" si="1108">IF($E$7=0,0,$E$7/$E$6*E70)</f>
        <v>0</v>
      </c>
      <c r="F71" s="29">
        <f t="shared" ref="F71" si="1109">IF($F$7=0,0,$F$7/$F$6*F70)</f>
        <v>0</v>
      </c>
      <c r="G71" s="29">
        <f t="shared" ref="G71" si="1110">IF($G$7=0,0,$G$7/$G$6*G70)</f>
        <v>0</v>
      </c>
      <c r="H71" s="29">
        <f t="shared" ref="H71" si="1111">IF($H$7=0,0,$H$7/$H$6*H70)</f>
        <v>0</v>
      </c>
      <c r="I71" s="115"/>
      <c r="J71" s="117"/>
      <c r="K71" s="30">
        <f t="shared" ref="K71" si="1112">IF($K$7=0,0,$K$7/$K$6*K70)</f>
        <v>0</v>
      </c>
      <c r="L71" s="29">
        <f t="shared" ref="L71" si="1113">IF($L$7=0,0,$L$7/$L$6*L70)</f>
        <v>0</v>
      </c>
      <c r="M71" s="29">
        <f t="shared" ref="M71" si="1114">IF($M$7=0,0,$M$7/$M$6*M70)</f>
        <v>0</v>
      </c>
      <c r="N71" s="29">
        <f t="shared" ref="N71" si="1115">IF($N$7=0,0,$N$7/$N$6*N70)</f>
        <v>0</v>
      </c>
      <c r="O71" s="115"/>
      <c r="P71" s="117"/>
      <c r="Q71" s="30">
        <f t="shared" ref="Q71" si="1116">IF($Q$7=0,0,$Q$7/$Q$6*Q70)</f>
        <v>0</v>
      </c>
      <c r="R71" s="29">
        <f t="shared" ref="R71" si="1117">IF($R$7=0,0,$R$7/$R$6*R70)</f>
        <v>0</v>
      </c>
      <c r="S71" s="29">
        <f t="shared" ref="S71" si="1118">IF($S$7=0,0,$S$7/$S$6*S70)</f>
        <v>0</v>
      </c>
      <c r="T71" s="29">
        <f t="shared" ref="T71" si="1119">IF($T$7=0,0,$T$7/$T$6*T70)</f>
        <v>0</v>
      </c>
      <c r="U71" s="115"/>
      <c r="V71" s="117"/>
      <c r="W71" s="30">
        <f t="shared" ref="W71" si="1120">IF($W$7=0,0,$W$7/$W$6*W70)</f>
        <v>0</v>
      </c>
      <c r="X71" s="29">
        <f t="shared" ref="X71" si="1121">IF($X$7=0,0,$X$7/$X$6*X70)</f>
        <v>0</v>
      </c>
      <c r="Y71" s="29">
        <f t="shared" ref="Y71" si="1122">IF($Y$7=0,0,$Y$7/$Y$6*Y70)</f>
        <v>0</v>
      </c>
      <c r="Z71" s="29">
        <f t="shared" ref="Z71" si="1123">IF($Z$7=0,0,$Z$7/$Z$6*Z70)</f>
        <v>0</v>
      </c>
      <c r="AA71" s="115"/>
      <c r="AB71" s="117"/>
      <c r="AC71" s="30">
        <f t="shared" si="493"/>
        <v>0</v>
      </c>
      <c r="AD71" s="29">
        <f t="shared" si="494"/>
        <v>0</v>
      </c>
      <c r="AE71" s="29">
        <f t="shared" si="495"/>
        <v>0</v>
      </c>
      <c r="AF71" s="29">
        <f t="shared" si="496"/>
        <v>0</v>
      </c>
      <c r="AG71" s="118"/>
      <c r="AH71" s="119"/>
      <c r="AI71" s="61">
        <f t="shared" si="497"/>
        <v>0</v>
      </c>
      <c r="AJ71" s="61">
        <f t="shared" si="498"/>
        <v>0</v>
      </c>
      <c r="AK71" s="61">
        <f t="shared" si="499"/>
        <v>0</v>
      </c>
      <c r="AL71" s="61">
        <f t="shared" si="500"/>
        <v>0</v>
      </c>
      <c r="AM71" s="115"/>
      <c r="AN71" s="117"/>
      <c r="AO71" s="61">
        <f t="shared" si="501"/>
        <v>0</v>
      </c>
      <c r="AP71" s="61">
        <f t="shared" si="502"/>
        <v>0</v>
      </c>
      <c r="AQ71" s="61">
        <f t="shared" si="503"/>
        <v>0</v>
      </c>
      <c r="AR71" s="112">
        <f>IF($AR$7=0,0,$AR$7/$AR$6*AR70)</f>
        <v>0</v>
      </c>
      <c r="AS71" s="115"/>
      <c r="AT71" s="117"/>
      <c r="AU71" s="30">
        <f t="shared" ref="AU71" si="1124">IF($AU$7=0,0,$AU$7/$AU$6*AU70)</f>
        <v>0</v>
      </c>
      <c r="AV71" s="29">
        <f t="shared" ref="AV71" si="1125">IF($AV$7=0,0,$AV$7/$AV$6*AV70)</f>
        <v>0</v>
      </c>
      <c r="AW71" s="29">
        <f t="shared" ref="AW71" si="1126">IF($AW$7=0,0,$AW$7/$AW$6*AW70)</f>
        <v>0</v>
      </c>
      <c r="AX71" s="29">
        <f t="shared" ref="AX71" si="1127">IF($AX$7=0,0,$AX$7/$AX$6*AX70)</f>
        <v>0</v>
      </c>
      <c r="AY71" s="118"/>
      <c r="AZ71" s="119"/>
      <c r="BA71" s="122"/>
      <c r="BB71" s="166"/>
      <c r="BC71" s="174"/>
      <c r="BD71" s="171"/>
      <c r="BE71" s="176"/>
      <c r="BF71" s="176"/>
      <c r="BG71" s="176"/>
      <c r="BH71" s="176"/>
      <c r="BI71" s="176"/>
      <c r="BJ71" s="176"/>
      <c r="BK71" s="176"/>
      <c r="BL71" s="176"/>
      <c r="BM71" s="181"/>
    </row>
    <row r="72" spans="1:65" ht="15" customHeight="1" x14ac:dyDescent="0.25">
      <c r="A72" s="137">
        <v>33</v>
      </c>
      <c r="B72" s="139" t="str">
        <f>'Popis studenata'!B34</f>
        <v xml:space="preserve"> </v>
      </c>
      <c r="C72" s="141">
        <f>'Popis studenata'!C34</f>
        <v>0</v>
      </c>
      <c r="D72" s="23" t="s">
        <v>19</v>
      </c>
      <c r="E72" s="24"/>
      <c r="F72" s="25"/>
      <c r="G72" s="25"/>
      <c r="H72" s="25"/>
      <c r="I72" s="114">
        <f t="shared" ref="I72" si="1128">IF((E73+F73+G73+H73)&gt;$J$4,"GREŠKA",E73+F73+G73+H73)</f>
        <v>0</v>
      </c>
      <c r="J72" s="116" t="str">
        <f t="shared" ref="J72" si="1129">IF(I72=0,"NE",(IF(I72&gt;=($J$4/2),"DA","NE")))</f>
        <v>NE</v>
      </c>
      <c r="K72" s="24"/>
      <c r="L72" s="25"/>
      <c r="M72" s="25"/>
      <c r="N72" s="25"/>
      <c r="O72" s="114">
        <f t="shared" ref="O72" si="1130">IF((K73+L73+M73+N73)&gt;$P$4,"GREŠKA",K73+L73+M73+N73)</f>
        <v>0</v>
      </c>
      <c r="P72" s="116" t="str">
        <f t="shared" ref="P72" si="1131">IF(O72=0,"NE",(IF(O72&gt;=($P$4/2),"DA","NE")))</f>
        <v>NE</v>
      </c>
      <c r="Q72" s="24"/>
      <c r="R72" s="25"/>
      <c r="S72" s="25"/>
      <c r="T72" s="25"/>
      <c r="U72" s="114">
        <f t="shared" ref="U72" si="1132">IF((Q73+R73+S73+T73)&gt;$V$4,"GREŠKA",Q73+R73+S73+T73)</f>
        <v>0</v>
      </c>
      <c r="V72" s="116" t="str">
        <f t="shared" ref="V72" si="1133">IF(U72=0,"NE",(IF(U72&gt;=($V$4/2),"DA","NE")))</f>
        <v>NE</v>
      </c>
      <c r="W72" s="24"/>
      <c r="X72" s="25"/>
      <c r="Y72" s="25"/>
      <c r="Z72" s="25"/>
      <c r="AA72" s="114">
        <f t="shared" ref="AA72" si="1134">IF((W73+X73+Y73+Z73)&gt;$AB$4,"GREŠKA",W73+X73+Y73+Z73)</f>
        <v>0</v>
      </c>
      <c r="AB72" s="116" t="str">
        <f t="shared" ref="AB72" si="1135">IF(AA72=0,"NE",(IF(AA72&gt;=($AB$4/2),"DA","NE")))</f>
        <v>NE</v>
      </c>
      <c r="AC72" s="24"/>
      <c r="AD72" s="25"/>
      <c r="AE72" s="25"/>
      <c r="AF72" s="25"/>
      <c r="AG72" s="114">
        <f t="shared" ref="AG72" si="1136">IF((AC73+AD73+AE73+AF73)&gt;$AH$4,"GREŠKA",AC73+AD73+AE73+AF73)</f>
        <v>0</v>
      </c>
      <c r="AH72" s="116" t="str">
        <f t="shared" ref="AH72" si="1137">IF(AG72=0,"NE",(IF(AG72&gt;=($AH$4/2),"DA","NE")))</f>
        <v>NE</v>
      </c>
      <c r="AI72" s="24"/>
      <c r="AJ72" s="25"/>
      <c r="AK72" s="25"/>
      <c r="AL72" s="25"/>
      <c r="AM72" s="120">
        <f t="shared" ref="AM72" si="1138">IF((AI73+AJ73+AK73+AL73)&gt;$AN$4,"GREŠKA",AI73+AJ73+AK73+AL73)</f>
        <v>0</v>
      </c>
      <c r="AN72" s="116" t="str">
        <f t="shared" ref="AN72" si="1139">IF(AM72=0,"NE",(IF(AM72&gt;=($AN$4/2),"DA","NE")))</f>
        <v>NE</v>
      </c>
      <c r="AO72" s="24"/>
      <c r="AP72" s="25"/>
      <c r="AQ72" s="25"/>
      <c r="AR72" s="25"/>
      <c r="AS72" s="120">
        <f t="shared" ref="AS72" si="1140">IF((AO73+AP73+AQ73+AR73)&gt;$AT$4,"GREŠKA",AO73+AP73+AQ73+AR73)</f>
        <v>0</v>
      </c>
      <c r="AT72" s="116" t="str">
        <f t="shared" ref="AT72" si="1141">IF(AS72=0,"NE",(IF(AS72&gt;=($AT$4/2),"DA","NE")))</f>
        <v>NE</v>
      </c>
      <c r="AU72" s="24"/>
      <c r="AV72" s="25"/>
      <c r="AW72" s="25"/>
      <c r="AX72" s="25"/>
      <c r="AY72" s="114">
        <f t="shared" ref="AY72" si="1142">IF((AU73+AV73+AW73+AX73)&gt;$AZ$4,"GREŠKA",AU73+AV73+AW73+AX73)</f>
        <v>0</v>
      </c>
      <c r="AZ72" s="116" t="str">
        <f t="shared" ref="AZ72" si="1143">IF(AY72=0,"NE",(IF(AY72&gt;=($AZ$4/2),"DA","NE")))</f>
        <v>NE</v>
      </c>
      <c r="BA72" s="121">
        <f t="shared" ref="BA72" si="1144">IF(AND(J72="da",P72="da",V72="da",AB72="da",AZ72="da",AH72="da",AN72="da",AT72="da"),I72+O72+U72+AA72+AY72+AS72+AM72+AG72,0)</f>
        <v>0</v>
      </c>
      <c r="BB72" s="165" t="str">
        <f t="shared" ref="BB72" si="1145">IF(OR(COUNTIF(J72:AZ73,"ne")&gt;4,COUNTIF(J72:AZ73,"ne")=0),"NE",COUNTIF(J72:AZ73,"ne"))</f>
        <v>NE</v>
      </c>
      <c r="BC72" s="172" t="str">
        <f t="shared" ref="BC72" si="1146">IF(SUM(COUNTBLANK(E72:H72),COUNTBLANK(K72:N72),COUNTBLANK(Q72:T72),COUNTBLANK(W72:Z72),COUNTBLANK(AC72:AF72),COUNTBLANK(AI72:AL72),COUNTBLANK(AO72:AR72),COUNTBLANK(AU72:AX72))=32,"NE","DA")</f>
        <v>NE</v>
      </c>
      <c r="BD72" s="170"/>
      <c r="BE72" s="179" t="str">
        <f t="shared" ref="BE72" si="1147">J72</f>
        <v>NE</v>
      </c>
      <c r="BF72" s="179" t="str">
        <f t="shared" ref="BF72" si="1148">P72</f>
        <v>NE</v>
      </c>
      <c r="BG72" s="179" t="str">
        <f t="shared" ref="BG72" si="1149">V72</f>
        <v>NE</v>
      </c>
      <c r="BH72" s="179" t="str">
        <f t="shared" ref="BH72" si="1150">AB72</f>
        <v>NE</v>
      </c>
      <c r="BI72" s="179" t="str">
        <f t="shared" ref="BI72" si="1151">AH72</f>
        <v>NE</v>
      </c>
      <c r="BJ72" s="179" t="str">
        <f t="shared" ref="BJ72" si="1152">AN72</f>
        <v>NE</v>
      </c>
      <c r="BK72" s="179" t="str">
        <f t="shared" ref="BK72" si="1153">AT72</f>
        <v>NE</v>
      </c>
      <c r="BL72" s="179" t="str">
        <f t="shared" ref="BL72" si="1154">AZ72</f>
        <v>NE</v>
      </c>
      <c r="BM72" s="180" t="str">
        <f t="shared" ref="BM72" si="1155">IF(BA72&lt;50, "NE",IF(BA72&lt;60,2,IF(BA72&lt;75,3,IF(BA72&lt;90,4,5))))</f>
        <v>NE</v>
      </c>
    </row>
    <row r="73" spans="1:65" ht="15.75" customHeight="1" thickBot="1" x14ac:dyDescent="0.3">
      <c r="A73" s="138"/>
      <c r="B73" s="140"/>
      <c r="C73" s="142"/>
      <c r="D73" s="28" t="s">
        <v>20</v>
      </c>
      <c r="E73" s="29">
        <f t="shared" ref="E73" si="1156">IF($E$7=0,0,$E$7/$E$6*E72)</f>
        <v>0</v>
      </c>
      <c r="F73" s="29">
        <f t="shared" ref="F73" si="1157">IF($F$7=0,0,$F$7/$F$6*F72)</f>
        <v>0</v>
      </c>
      <c r="G73" s="29">
        <f t="shared" ref="G73" si="1158">IF($G$7=0,0,$G$7/$G$6*G72)</f>
        <v>0</v>
      </c>
      <c r="H73" s="29">
        <f t="shared" ref="H73" si="1159">IF($H$7=0,0,$H$7/$H$6*H72)</f>
        <v>0</v>
      </c>
      <c r="I73" s="115"/>
      <c r="J73" s="117"/>
      <c r="K73" s="30">
        <f t="shared" ref="K73" si="1160">IF($K$7=0,0,$K$7/$K$6*K72)</f>
        <v>0</v>
      </c>
      <c r="L73" s="29">
        <f t="shared" ref="L73" si="1161">IF($L$7=0,0,$L$7/$L$6*L72)</f>
        <v>0</v>
      </c>
      <c r="M73" s="29">
        <f t="shared" ref="M73" si="1162">IF($M$7=0,0,$M$7/$M$6*M72)</f>
        <v>0</v>
      </c>
      <c r="N73" s="29">
        <f t="shared" ref="N73" si="1163">IF($N$7=0,0,$N$7/$N$6*N72)</f>
        <v>0</v>
      </c>
      <c r="O73" s="115"/>
      <c r="P73" s="117"/>
      <c r="Q73" s="30">
        <f t="shared" ref="Q73" si="1164">IF($Q$7=0,0,$Q$7/$Q$6*Q72)</f>
        <v>0</v>
      </c>
      <c r="R73" s="29">
        <f t="shared" ref="R73" si="1165">IF($R$7=0,0,$R$7/$R$6*R72)</f>
        <v>0</v>
      </c>
      <c r="S73" s="29">
        <f t="shared" ref="S73" si="1166">IF($S$7=0,0,$S$7/$S$6*S72)</f>
        <v>0</v>
      </c>
      <c r="T73" s="29">
        <f t="shared" ref="T73" si="1167">IF($T$7=0,0,$T$7/$T$6*T72)</f>
        <v>0</v>
      </c>
      <c r="U73" s="115"/>
      <c r="V73" s="117"/>
      <c r="W73" s="30">
        <f t="shared" ref="W73" si="1168">IF($W$7=0,0,$W$7/$W$6*W72)</f>
        <v>0</v>
      </c>
      <c r="X73" s="29">
        <f t="shared" ref="X73" si="1169">IF($X$7=0,0,$X$7/$X$6*X72)</f>
        <v>0</v>
      </c>
      <c r="Y73" s="29">
        <f t="shared" ref="Y73" si="1170">IF($Y$7=0,0,$Y$7/$Y$6*Y72)</f>
        <v>0</v>
      </c>
      <c r="Z73" s="29">
        <f t="shared" ref="Z73" si="1171">IF($Z$7=0,0,$Z$7/$Z$6*Z72)</f>
        <v>0</v>
      </c>
      <c r="AA73" s="115"/>
      <c r="AB73" s="117"/>
      <c r="AC73" s="30">
        <f t="shared" si="493"/>
        <v>0</v>
      </c>
      <c r="AD73" s="29">
        <f t="shared" si="494"/>
        <v>0</v>
      </c>
      <c r="AE73" s="29">
        <f t="shared" si="495"/>
        <v>0</v>
      </c>
      <c r="AF73" s="29">
        <f t="shared" si="496"/>
        <v>0</v>
      </c>
      <c r="AG73" s="118"/>
      <c r="AH73" s="119"/>
      <c r="AI73" s="61">
        <f t="shared" si="497"/>
        <v>0</v>
      </c>
      <c r="AJ73" s="61">
        <f t="shared" si="498"/>
        <v>0</v>
      </c>
      <c r="AK73" s="61">
        <f t="shared" si="499"/>
        <v>0</v>
      </c>
      <c r="AL73" s="61">
        <f t="shared" si="500"/>
        <v>0</v>
      </c>
      <c r="AM73" s="115"/>
      <c r="AN73" s="117"/>
      <c r="AO73" s="61">
        <f t="shared" si="501"/>
        <v>0</v>
      </c>
      <c r="AP73" s="61">
        <f t="shared" si="502"/>
        <v>0</v>
      </c>
      <c r="AQ73" s="61">
        <f t="shared" si="503"/>
        <v>0</v>
      </c>
      <c r="AR73" s="112">
        <f>IF($AR$7=0,0,$AR$7/$AR$6*AR72)</f>
        <v>0</v>
      </c>
      <c r="AS73" s="115"/>
      <c r="AT73" s="117"/>
      <c r="AU73" s="30">
        <f t="shared" ref="AU73" si="1172">IF($AU$7=0,0,$AU$7/$AU$6*AU72)</f>
        <v>0</v>
      </c>
      <c r="AV73" s="29">
        <f t="shared" ref="AV73" si="1173">IF($AV$7=0,0,$AV$7/$AV$6*AV72)</f>
        <v>0</v>
      </c>
      <c r="AW73" s="29">
        <f t="shared" ref="AW73" si="1174">IF($AW$7=0,0,$AW$7/$AW$6*AW72)</f>
        <v>0</v>
      </c>
      <c r="AX73" s="29">
        <f t="shared" ref="AX73" si="1175">IF($AX$7=0,0,$AX$7/$AX$6*AX72)</f>
        <v>0</v>
      </c>
      <c r="AY73" s="118"/>
      <c r="AZ73" s="119"/>
      <c r="BA73" s="122"/>
      <c r="BB73" s="166"/>
      <c r="BC73" s="174"/>
      <c r="BD73" s="171"/>
      <c r="BE73" s="176"/>
      <c r="BF73" s="176"/>
      <c r="BG73" s="176"/>
      <c r="BH73" s="176"/>
      <c r="BI73" s="176"/>
      <c r="BJ73" s="176"/>
      <c r="BK73" s="176"/>
      <c r="BL73" s="176"/>
      <c r="BM73" s="181"/>
    </row>
    <row r="74" spans="1:65" ht="15" customHeight="1" x14ac:dyDescent="0.25">
      <c r="A74" s="137">
        <v>34</v>
      </c>
      <c r="B74" s="139" t="str">
        <f>'Popis studenata'!B35</f>
        <v xml:space="preserve"> </v>
      </c>
      <c r="C74" s="141">
        <f>'Popis studenata'!C35</f>
        <v>0</v>
      </c>
      <c r="D74" s="23" t="s">
        <v>19</v>
      </c>
      <c r="E74" s="24"/>
      <c r="F74" s="25"/>
      <c r="G74" s="25"/>
      <c r="H74" s="25"/>
      <c r="I74" s="114">
        <f t="shared" ref="I74" si="1176">IF((E75+F75+G75+H75)&gt;$J$4,"GREŠKA",E75+F75+G75+H75)</f>
        <v>0</v>
      </c>
      <c r="J74" s="116" t="str">
        <f t="shared" ref="J74" si="1177">IF(I74=0,"NE",(IF(I74&gt;=($J$4/2),"DA","NE")))</f>
        <v>NE</v>
      </c>
      <c r="K74" s="24"/>
      <c r="L74" s="25"/>
      <c r="M74" s="25"/>
      <c r="N74" s="25"/>
      <c r="O74" s="114">
        <f t="shared" ref="O74" si="1178">IF((K75+L75+M75+N75)&gt;$P$4,"GREŠKA",K75+L75+M75+N75)</f>
        <v>0</v>
      </c>
      <c r="P74" s="116" t="str">
        <f t="shared" ref="P74" si="1179">IF(O74=0,"NE",(IF(O74&gt;=($P$4/2),"DA","NE")))</f>
        <v>NE</v>
      </c>
      <c r="Q74" s="24"/>
      <c r="R74" s="25"/>
      <c r="S74" s="25"/>
      <c r="T74" s="25"/>
      <c r="U74" s="114">
        <f t="shared" ref="U74" si="1180">IF((Q75+R75+S75+T75)&gt;$V$4,"GREŠKA",Q75+R75+S75+T75)</f>
        <v>0</v>
      </c>
      <c r="V74" s="116" t="str">
        <f t="shared" ref="V74" si="1181">IF(U74=0,"NE",(IF(U74&gt;=($V$4/2),"DA","NE")))</f>
        <v>NE</v>
      </c>
      <c r="W74" s="24"/>
      <c r="X74" s="25"/>
      <c r="Y74" s="25"/>
      <c r="Z74" s="25"/>
      <c r="AA74" s="114">
        <f t="shared" ref="AA74" si="1182">IF((W75+X75+Y75+Z75)&gt;$AB$4,"GREŠKA",W75+X75+Y75+Z75)</f>
        <v>0</v>
      </c>
      <c r="AB74" s="116" t="str">
        <f t="shared" ref="AB74" si="1183">IF(AA74=0,"NE",(IF(AA74&gt;=($AB$4/2),"DA","NE")))</f>
        <v>NE</v>
      </c>
      <c r="AC74" s="24"/>
      <c r="AD74" s="25"/>
      <c r="AE74" s="25"/>
      <c r="AF74" s="25"/>
      <c r="AG74" s="114">
        <f t="shared" ref="AG74" si="1184">IF((AC75+AD75+AE75+AF75)&gt;$AH$4,"GREŠKA",AC75+AD75+AE75+AF75)</f>
        <v>0</v>
      </c>
      <c r="AH74" s="116" t="str">
        <f t="shared" ref="AH74" si="1185">IF(AG74=0,"NE",(IF(AG74&gt;=($AH$4/2),"DA","NE")))</f>
        <v>NE</v>
      </c>
      <c r="AI74" s="24"/>
      <c r="AJ74" s="25"/>
      <c r="AK74" s="25"/>
      <c r="AL74" s="25"/>
      <c r="AM74" s="120">
        <f t="shared" ref="AM74" si="1186">IF((AI75+AJ75+AK75+AL75)&gt;$AN$4,"GREŠKA",AI75+AJ75+AK75+AL75)</f>
        <v>0</v>
      </c>
      <c r="AN74" s="116" t="str">
        <f t="shared" ref="AN74" si="1187">IF(AM74=0,"NE",(IF(AM74&gt;=($AN$4/2),"DA","NE")))</f>
        <v>NE</v>
      </c>
      <c r="AO74" s="24"/>
      <c r="AP74" s="25"/>
      <c r="AQ74" s="25"/>
      <c r="AR74" s="25"/>
      <c r="AS74" s="120">
        <f t="shared" ref="AS74" si="1188">IF((AO75+AP75+AQ75+AR75)&gt;$AT$4,"GREŠKA",AO75+AP75+AQ75+AR75)</f>
        <v>0</v>
      </c>
      <c r="AT74" s="116" t="str">
        <f t="shared" ref="AT74" si="1189">IF(AS74=0,"NE",(IF(AS74&gt;=($AT$4/2),"DA","NE")))</f>
        <v>NE</v>
      </c>
      <c r="AU74" s="24"/>
      <c r="AV74" s="25"/>
      <c r="AW74" s="25"/>
      <c r="AX74" s="25"/>
      <c r="AY74" s="114">
        <f t="shared" ref="AY74" si="1190">IF((AU75+AV75+AW75+AX75)&gt;$AZ$4,"GREŠKA",AU75+AV75+AW75+AX75)</f>
        <v>0</v>
      </c>
      <c r="AZ74" s="116" t="str">
        <f t="shared" ref="AZ74" si="1191">IF(AY74=0,"NE",(IF(AY74&gt;=($AZ$4/2),"DA","NE")))</f>
        <v>NE</v>
      </c>
      <c r="BA74" s="121">
        <f t="shared" ref="BA74" si="1192">IF(AND(J74="da",P74="da",V74="da",AB74="da",AZ74="da",AH74="da",AN74="da",AT74="da"),I74+O74+U74+AA74+AY74+AS74+AM74+AG74,0)</f>
        <v>0</v>
      </c>
      <c r="BB74" s="165" t="str">
        <f t="shared" ref="BB74" si="1193">IF(OR(COUNTIF(J74:AZ75,"ne")&gt;4,COUNTIF(J74:AZ75,"ne")=0),"NE",COUNTIF(J74:AZ75,"ne"))</f>
        <v>NE</v>
      </c>
      <c r="BC74" s="172" t="str">
        <f t="shared" ref="BC74" si="1194">IF(SUM(COUNTBLANK(E74:H74),COUNTBLANK(K74:N74),COUNTBLANK(Q74:T74),COUNTBLANK(W74:Z74),COUNTBLANK(AC74:AF74),COUNTBLANK(AI74:AL74),COUNTBLANK(AO74:AR74),COUNTBLANK(AU74:AX74))=32,"NE","DA")</f>
        <v>NE</v>
      </c>
      <c r="BD74" s="170"/>
      <c r="BE74" s="179" t="str">
        <f t="shared" ref="BE74" si="1195">J74</f>
        <v>NE</v>
      </c>
      <c r="BF74" s="179" t="str">
        <f t="shared" ref="BF74" si="1196">P74</f>
        <v>NE</v>
      </c>
      <c r="BG74" s="179" t="str">
        <f t="shared" ref="BG74" si="1197">V74</f>
        <v>NE</v>
      </c>
      <c r="BH74" s="179" t="str">
        <f t="shared" ref="BH74" si="1198">AB74</f>
        <v>NE</v>
      </c>
      <c r="BI74" s="179" t="str">
        <f t="shared" ref="BI74" si="1199">AH74</f>
        <v>NE</v>
      </c>
      <c r="BJ74" s="179" t="str">
        <f t="shared" ref="BJ74" si="1200">AN74</f>
        <v>NE</v>
      </c>
      <c r="BK74" s="179" t="str">
        <f t="shared" ref="BK74" si="1201">AT74</f>
        <v>NE</v>
      </c>
      <c r="BL74" s="179" t="str">
        <f t="shared" ref="BL74" si="1202">AZ74</f>
        <v>NE</v>
      </c>
      <c r="BM74" s="180" t="str">
        <f t="shared" ref="BM74" si="1203">IF(BA74&lt;50, "NE",IF(BA74&lt;60,2,IF(BA74&lt;75,3,IF(BA74&lt;90,4,5))))</f>
        <v>NE</v>
      </c>
    </row>
    <row r="75" spans="1:65" ht="15.75" customHeight="1" thickBot="1" x14ac:dyDescent="0.3">
      <c r="A75" s="138"/>
      <c r="B75" s="140"/>
      <c r="C75" s="142"/>
      <c r="D75" s="28" t="s">
        <v>20</v>
      </c>
      <c r="E75" s="29">
        <f t="shared" ref="E75" si="1204">IF($E$7=0,0,$E$7/$E$6*E74)</f>
        <v>0</v>
      </c>
      <c r="F75" s="29">
        <f t="shared" ref="F75" si="1205">IF($F$7=0,0,$F$7/$F$6*F74)</f>
        <v>0</v>
      </c>
      <c r="G75" s="29">
        <f t="shared" ref="G75" si="1206">IF($G$7=0,0,$G$7/$G$6*G74)</f>
        <v>0</v>
      </c>
      <c r="H75" s="29">
        <f t="shared" ref="H75" si="1207">IF($H$7=0,0,$H$7/$H$6*H74)</f>
        <v>0</v>
      </c>
      <c r="I75" s="115"/>
      <c r="J75" s="117"/>
      <c r="K75" s="30">
        <f t="shared" ref="K75" si="1208">IF($K$7=0,0,$K$7/$K$6*K74)</f>
        <v>0</v>
      </c>
      <c r="L75" s="29">
        <f t="shared" ref="L75" si="1209">IF($L$7=0,0,$L$7/$L$6*L74)</f>
        <v>0</v>
      </c>
      <c r="M75" s="29">
        <f t="shared" ref="M75" si="1210">IF($M$7=0,0,$M$7/$M$6*M74)</f>
        <v>0</v>
      </c>
      <c r="N75" s="29">
        <f t="shared" ref="N75" si="1211">IF($N$7=0,0,$N$7/$N$6*N74)</f>
        <v>0</v>
      </c>
      <c r="O75" s="115"/>
      <c r="P75" s="117"/>
      <c r="Q75" s="30">
        <f t="shared" ref="Q75" si="1212">IF($Q$7=0,0,$Q$7/$Q$6*Q74)</f>
        <v>0</v>
      </c>
      <c r="R75" s="29">
        <f t="shared" ref="R75" si="1213">IF($R$7=0,0,$R$7/$R$6*R74)</f>
        <v>0</v>
      </c>
      <c r="S75" s="29">
        <f t="shared" ref="S75" si="1214">IF($S$7=0,0,$S$7/$S$6*S74)</f>
        <v>0</v>
      </c>
      <c r="T75" s="29">
        <f t="shared" ref="T75" si="1215">IF($T$7=0,0,$T$7/$T$6*T74)</f>
        <v>0</v>
      </c>
      <c r="U75" s="115"/>
      <c r="V75" s="117"/>
      <c r="W75" s="30">
        <f t="shared" ref="W75" si="1216">IF($W$7=0,0,$W$7/$W$6*W74)</f>
        <v>0</v>
      </c>
      <c r="X75" s="29">
        <f t="shared" ref="X75" si="1217">IF($X$7=0,0,$X$7/$X$6*X74)</f>
        <v>0</v>
      </c>
      <c r="Y75" s="29">
        <f t="shared" ref="Y75" si="1218">IF($Y$7=0,0,$Y$7/$Y$6*Y74)</f>
        <v>0</v>
      </c>
      <c r="Z75" s="29">
        <f t="shared" ref="Z75" si="1219">IF($Z$7=0,0,$Z$7/$Z$6*Z74)</f>
        <v>0</v>
      </c>
      <c r="AA75" s="115"/>
      <c r="AB75" s="117"/>
      <c r="AC75" s="30">
        <f t="shared" si="493"/>
        <v>0</v>
      </c>
      <c r="AD75" s="29">
        <f t="shared" si="494"/>
        <v>0</v>
      </c>
      <c r="AE75" s="29">
        <f t="shared" si="495"/>
        <v>0</v>
      </c>
      <c r="AF75" s="29">
        <f t="shared" si="496"/>
        <v>0</v>
      </c>
      <c r="AG75" s="118"/>
      <c r="AH75" s="119"/>
      <c r="AI75" s="61">
        <f t="shared" si="497"/>
        <v>0</v>
      </c>
      <c r="AJ75" s="61">
        <f t="shared" si="498"/>
        <v>0</v>
      </c>
      <c r="AK75" s="61">
        <f t="shared" si="499"/>
        <v>0</v>
      </c>
      <c r="AL75" s="61">
        <f t="shared" si="500"/>
        <v>0</v>
      </c>
      <c r="AM75" s="115"/>
      <c r="AN75" s="117"/>
      <c r="AO75" s="61">
        <f t="shared" si="501"/>
        <v>0</v>
      </c>
      <c r="AP75" s="61">
        <f t="shared" si="502"/>
        <v>0</v>
      </c>
      <c r="AQ75" s="61">
        <f t="shared" si="503"/>
        <v>0</v>
      </c>
      <c r="AR75" s="112">
        <f>IF($AR$7=0,0,$AR$7/$AR$6*AR74)</f>
        <v>0</v>
      </c>
      <c r="AS75" s="115"/>
      <c r="AT75" s="117"/>
      <c r="AU75" s="30">
        <f t="shared" ref="AU75" si="1220">IF($AU$7=0,0,$AU$7/$AU$6*AU74)</f>
        <v>0</v>
      </c>
      <c r="AV75" s="29">
        <f t="shared" ref="AV75" si="1221">IF($AV$7=0,0,$AV$7/$AV$6*AV74)</f>
        <v>0</v>
      </c>
      <c r="AW75" s="29">
        <f t="shared" ref="AW75" si="1222">IF($AW$7=0,0,$AW$7/$AW$6*AW74)</f>
        <v>0</v>
      </c>
      <c r="AX75" s="29">
        <f t="shared" ref="AX75" si="1223">IF($AX$7=0,0,$AX$7/$AX$6*AX74)</f>
        <v>0</v>
      </c>
      <c r="AY75" s="118"/>
      <c r="AZ75" s="119"/>
      <c r="BA75" s="122"/>
      <c r="BB75" s="166"/>
      <c r="BC75" s="174"/>
      <c r="BD75" s="171"/>
      <c r="BE75" s="176"/>
      <c r="BF75" s="176"/>
      <c r="BG75" s="176"/>
      <c r="BH75" s="176"/>
      <c r="BI75" s="176"/>
      <c r="BJ75" s="176"/>
      <c r="BK75" s="176"/>
      <c r="BL75" s="176"/>
      <c r="BM75" s="181"/>
    </row>
    <row r="76" spans="1:65" ht="15" customHeight="1" x14ac:dyDescent="0.25">
      <c r="A76" s="137">
        <v>35</v>
      </c>
      <c r="B76" s="139" t="str">
        <f>'Popis studenata'!B36</f>
        <v xml:space="preserve"> </v>
      </c>
      <c r="C76" s="141">
        <f>'Popis studenata'!C36</f>
        <v>0</v>
      </c>
      <c r="D76" s="23" t="s">
        <v>19</v>
      </c>
      <c r="E76" s="24"/>
      <c r="F76" s="25"/>
      <c r="G76" s="25"/>
      <c r="H76" s="25"/>
      <c r="I76" s="114">
        <f t="shared" ref="I76" si="1224">IF((E77+F77+G77+H77)&gt;$J$4,"GREŠKA",E77+F77+G77+H77)</f>
        <v>0</v>
      </c>
      <c r="J76" s="116" t="str">
        <f t="shared" ref="J76" si="1225">IF(I76=0,"NE",(IF(I76&gt;=($J$4/2),"DA","NE")))</f>
        <v>NE</v>
      </c>
      <c r="K76" s="24"/>
      <c r="L76" s="25"/>
      <c r="M76" s="25"/>
      <c r="N76" s="25"/>
      <c r="O76" s="114">
        <f t="shared" ref="O76" si="1226">IF((K77+L77+M77+N77)&gt;$P$4,"GREŠKA",K77+L77+M77+N77)</f>
        <v>0</v>
      </c>
      <c r="P76" s="116" t="str">
        <f t="shared" ref="P76" si="1227">IF(O76=0,"NE",(IF(O76&gt;=($P$4/2),"DA","NE")))</f>
        <v>NE</v>
      </c>
      <c r="Q76" s="24"/>
      <c r="R76" s="25"/>
      <c r="S76" s="25"/>
      <c r="T76" s="25"/>
      <c r="U76" s="114">
        <f t="shared" ref="U76" si="1228">IF((Q77+R77+S77+T77)&gt;$V$4,"GREŠKA",Q77+R77+S77+T77)</f>
        <v>0</v>
      </c>
      <c r="V76" s="116" t="str">
        <f t="shared" ref="V76" si="1229">IF(U76=0,"NE",(IF(U76&gt;=($V$4/2),"DA","NE")))</f>
        <v>NE</v>
      </c>
      <c r="W76" s="24"/>
      <c r="X76" s="25"/>
      <c r="Y76" s="25"/>
      <c r="Z76" s="25"/>
      <c r="AA76" s="114">
        <f t="shared" ref="AA76" si="1230">IF((W77+X77+Y77+Z77)&gt;$AB$4,"GREŠKA",W77+X77+Y77+Z77)</f>
        <v>0</v>
      </c>
      <c r="AB76" s="116" t="str">
        <f t="shared" ref="AB76" si="1231">IF(AA76=0,"NE",(IF(AA76&gt;=($AB$4/2),"DA","NE")))</f>
        <v>NE</v>
      </c>
      <c r="AC76" s="24"/>
      <c r="AD76" s="25"/>
      <c r="AE76" s="25"/>
      <c r="AF76" s="25"/>
      <c r="AG76" s="114">
        <f t="shared" ref="AG76" si="1232">IF((AC77+AD77+AE77+AF77)&gt;$AH$4,"GREŠKA",AC77+AD77+AE77+AF77)</f>
        <v>0</v>
      </c>
      <c r="AH76" s="116" t="str">
        <f t="shared" ref="AH76" si="1233">IF(AG76=0,"NE",(IF(AG76&gt;=($AH$4/2),"DA","NE")))</f>
        <v>NE</v>
      </c>
      <c r="AI76" s="24"/>
      <c r="AJ76" s="25"/>
      <c r="AK76" s="25"/>
      <c r="AL76" s="25"/>
      <c r="AM76" s="120">
        <f t="shared" ref="AM76" si="1234">IF((AI77+AJ77+AK77+AL77)&gt;$AN$4,"GREŠKA",AI77+AJ77+AK77+AL77)</f>
        <v>0</v>
      </c>
      <c r="AN76" s="116" t="str">
        <f t="shared" ref="AN76" si="1235">IF(AM76=0,"NE",(IF(AM76&gt;=($AN$4/2),"DA","NE")))</f>
        <v>NE</v>
      </c>
      <c r="AO76" s="24"/>
      <c r="AP76" s="25"/>
      <c r="AQ76" s="25"/>
      <c r="AR76" s="25"/>
      <c r="AS76" s="120">
        <f t="shared" ref="AS76" si="1236">IF((AO77+AP77+AQ77+AR77)&gt;$AT$4,"GREŠKA",AO77+AP77+AQ77+AR77)</f>
        <v>0</v>
      </c>
      <c r="AT76" s="116" t="str">
        <f t="shared" ref="AT76" si="1237">IF(AS76=0,"NE",(IF(AS76&gt;=($AT$4/2),"DA","NE")))</f>
        <v>NE</v>
      </c>
      <c r="AU76" s="24"/>
      <c r="AV76" s="25"/>
      <c r="AW76" s="25"/>
      <c r="AX76" s="25"/>
      <c r="AY76" s="114">
        <f t="shared" ref="AY76" si="1238">IF((AU77+AV77+AW77+AX77)&gt;$AZ$4,"GREŠKA",AU77+AV77+AW77+AX77)</f>
        <v>0</v>
      </c>
      <c r="AZ76" s="116" t="str">
        <f t="shared" ref="AZ76" si="1239">IF(AY76=0,"NE",(IF(AY76&gt;=($AZ$4/2),"DA","NE")))</f>
        <v>NE</v>
      </c>
      <c r="BA76" s="121">
        <f t="shared" ref="BA76" si="1240">IF(AND(J76="da",P76="da",V76="da",AB76="da",AZ76="da",AH76="da",AN76="da",AT76="da"),I76+O76+U76+AA76+AY76+AS76+AM76+AG76,0)</f>
        <v>0</v>
      </c>
      <c r="BB76" s="165" t="str">
        <f t="shared" ref="BB76" si="1241">IF(OR(COUNTIF(J76:AZ77,"ne")&gt;4,COUNTIF(J76:AZ77,"ne")=0),"NE",COUNTIF(J76:AZ77,"ne"))</f>
        <v>NE</v>
      </c>
      <c r="BC76" s="172" t="str">
        <f t="shared" ref="BC76" si="1242">IF(SUM(COUNTBLANK(E76:H76),COUNTBLANK(K76:N76),COUNTBLANK(Q76:T76),COUNTBLANK(W76:Z76),COUNTBLANK(AC76:AF76),COUNTBLANK(AI76:AL76),COUNTBLANK(AO76:AR76),COUNTBLANK(AU76:AX76))=32,"NE","DA")</f>
        <v>NE</v>
      </c>
      <c r="BD76" s="170"/>
      <c r="BE76" s="179" t="str">
        <f t="shared" ref="BE76" si="1243">J76</f>
        <v>NE</v>
      </c>
      <c r="BF76" s="179" t="str">
        <f t="shared" ref="BF76" si="1244">P76</f>
        <v>NE</v>
      </c>
      <c r="BG76" s="179" t="str">
        <f t="shared" ref="BG76" si="1245">V76</f>
        <v>NE</v>
      </c>
      <c r="BH76" s="179" t="str">
        <f t="shared" ref="BH76" si="1246">AB76</f>
        <v>NE</v>
      </c>
      <c r="BI76" s="179" t="str">
        <f t="shared" ref="BI76" si="1247">AH76</f>
        <v>NE</v>
      </c>
      <c r="BJ76" s="179" t="str">
        <f t="shared" ref="BJ76" si="1248">AN76</f>
        <v>NE</v>
      </c>
      <c r="BK76" s="179" t="str">
        <f t="shared" ref="BK76" si="1249">AT76</f>
        <v>NE</v>
      </c>
      <c r="BL76" s="179" t="str">
        <f t="shared" ref="BL76" si="1250">AZ76</f>
        <v>NE</v>
      </c>
      <c r="BM76" s="180" t="str">
        <f t="shared" ref="BM76" si="1251">IF(BA76&lt;50, "NE",IF(BA76&lt;60,2,IF(BA76&lt;75,3,IF(BA76&lt;90,4,5))))</f>
        <v>NE</v>
      </c>
    </row>
    <row r="77" spans="1:65" ht="15.75" customHeight="1" thickBot="1" x14ac:dyDescent="0.3">
      <c r="A77" s="138"/>
      <c r="B77" s="140"/>
      <c r="C77" s="142"/>
      <c r="D77" s="28" t="s">
        <v>20</v>
      </c>
      <c r="E77" s="29">
        <f t="shared" ref="E77" si="1252">IF($E$7=0,0,$E$7/$E$6*E76)</f>
        <v>0</v>
      </c>
      <c r="F77" s="29">
        <f t="shared" ref="F77" si="1253">IF($F$7=0,0,$F$7/$F$6*F76)</f>
        <v>0</v>
      </c>
      <c r="G77" s="29">
        <f t="shared" ref="G77" si="1254">IF($G$7=0,0,$G$7/$G$6*G76)</f>
        <v>0</v>
      </c>
      <c r="H77" s="29">
        <f t="shared" ref="H77" si="1255">IF($H$7=0,0,$H$7/$H$6*H76)</f>
        <v>0</v>
      </c>
      <c r="I77" s="115"/>
      <c r="J77" s="117"/>
      <c r="K77" s="30">
        <f t="shared" ref="K77" si="1256">IF($K$7=0,0,$K$7/$K$6*K76)</f>
        <v>0</v>
      </c>
      <c r="L77" s="29">
        <f t="shared" ref="L77" si="1257">IF($L$7=0,0,$L$7/$L$6*L76)</f>
        <v>0</v>
      </c>
      <c r="M77" s="29">
        <f t="shared" ref="M77" si="1258">IF($M$7=0,0,$M$7/$M$6*M76)</f>
        <v>0</v>
      </c>
      <c r="N77" s="29">
        <f t="shared" ref="N77" si="1259">IF($N$7=0,0,$N$7/$N$6*N76)</f>
        <v>0</v>
      </c>
      <c r="O77" s="115"/>
      <c r="P77" s="117"/>
      <c r="Q77" s="30">
        <f t="shared" ref="Q77" si="1260">IF($Q$7=0,0,$Q$7/$Q$6*Q76)</f>
        <v>0</v>
      </c>
      <c r="R77" s="29">
        <f t="shared" ref="R77" si="1261">IF($R$7=0,0,$R$7/$R$6*R76)</f>
        <v>0</v>
      </c>
      <c r="S77" s="29">
        <f t="shared" ref="S77" si="1262">IF($S$7=0,0,$S$7/$S$6*S76)</f>
        <v>0</v>
      </c>
      <c r="T77" s="29">
        <f t="shared" ref="T77" si="1263">IF($T$7=0,0,$T$7/$T$6*T76)</f>
        <v>0</v>
      </c>
      <c r="U77" s="115"/>
      <c r="V77" s="117"/>
      <c r="W77" s="30">
        <f t="shared" ref="W77" si="1264">IF($W$7=0,0,$W$7/$W$6*W76)</f>
        <v>0</v>
      </c>
      <c r="X77" s="29">
        <f t="shared" ref="X77" si="1265">IF($X$7=0,0,$X$7/$X$6*X76)</f>
        <v>0</v>
      </c>
      <c r="Y77" s="29">
        <f t="shared" ref="Y77" si="1266">IF($Y$7=0,0,$Y$7/$Y$6*Y76)</f>
        <v>0</v>
      </c>
      <c r="Z77" s="29">
        <f t="shared" ref="Z77" si="1267">IF($Z$7=0,0,$Z$7/$Z$6*Z76)</f>
        <v>0</v>
      </c>
      <c r="AA77" s="115"/>
      <c r="AB77" s="117"/>
      <c r="AC77" s="30">
        <f t="shared" si="493"/>
        <v>0</v>
      </c>
      <c r="AD77" s="29">
        <f t="shared" si="494"/>
        <v>0</v>
      </c>
      <c r="AE77" s="29">
        <f t="shared" si="495"/>
        <v>0</v>
      </c>
      <c r="AF77" s="29">
        <f t="shared" si="496"/>
        <v>0</v>
      </c>
      <c r="AG77" s="118"/>
      <c r="AH77" s="119"/>
      <c r="AI77" s="61">
        <f t="shared" si="497"/>
        <v>0</v>
      </c>
      <c r="AJ77" s="61">
        <f t="shared" si="498"/>
        <v>0</v>
      </c>
      <c r="AK77" s="61">
        <f t="shared" si="499"/>
        <v>0</v>
      </c>
      <c r="AL77" s="61">
        <f t="shared" si="500"/>
        <v>0</v>
      </c>
      <c r="AM77" s="115"/>
      <c r="AN77" s="117"/>
      <c r="AO77" s="61">
        <f t="shared" si="501"/>
        <v>0</v>
      </c>
      <c r="AP77" s="61">
        <f t="shared" si="502"/>
        <v>0</v>
      </c>
      <c r="AQ77" s="61">
        <f t="shared" si="503"/>
        <v>0</v>
      </c>
      <c r="AR77" s="112">
        <f>IF($AR$7=0,0,$AR$7/$AR$6*AR76)</f>
        <v>0</v>
      </c>
      <c r="AS77" s="115"/>
      <c r="AT77" s="117"/>
      <c r="AU77" s="30">
        <f t="shared" ref="AU77" si="1268">IF($AU$7=0,0,$AU$7/$AU$6*AU76)</f>
        <v>0</v>
      </c>
      <c r="AV77" s="29">
        <f t="shared" ref="AV77" si="1269">IF($AV$7=0,0,$AV$7/$AV$6*AV76)</f>
        <v>0</v>
      </c>
      <c r="AW77" s="29">
        <f t="shared" ref="AW77" si="1270">IF($AW$7=0,0,$AW$7/$AW$6*AW76)</f>
        <v>0</v>
      </c>
      <c r="AX77" s="29">
        <f t="shared" ref="AX77" si="1271">IF($AX$7=0,0,$AX$7/$AX$6*AX76)</f>
        <v>0</v>
      </c>
      <c r="AY77" s="118"/>
      <c r="AZ77" s="119"/>
      <c r="BA77" s="122"/>
      <c r="BB77" s="166"/>
      <c r="BC77" s="174"/>
      <c r="BD77" s="171"/>
      <c r="BE77" s="176"/>
      <c r="BF77" s="176"/>
      <c r="BG77" s="176"/>
      <c r="BH77" s="176"/>
      <c r="BI77" s="176"/>
      <c r="BJ77" s="176"/>
      <c r="BK77" s="176"/>
      <c r="BL77" s="176"/>
      <c r="BM77" s="181"/>
    </row>
    <row r="78" spans="1:65" ht="15" customHeight="1" x14ac:dyDescent="0.25">
      <c r="A78" s="137">
        <v>36</v>
      </c>
      <c r="B78" s="139" t="str">
        <f>'Popis studenata'!B37</f>
        <v xml:space="preserve"> </v>
      </c>
      <c r="C78" s="141">
        <f>'Popis studenata'!C37</f>
        <v>0</v>
      </c>
      <c r="D78" s="23" t="s">
        <v>19</v>
      </c>
      <c r="E78" s="24"/>
      <c r="F78" s="25"/>
      <c r="G78" s="25"/>
      <c r="H78" s="25"/>
      <c r="I78" s="114">
        <f t="shared" ref="I78" si="1272">IF((E79+F79+G79+H79)&gt;$J$4,"GREŠKA",E79+F79+G79+H79)</f>
        <v>0</v>
      </c>
      <c r="J78" s="116" t="str">
        <f t="shared" ref="J78" si="1273">IF(I78=0,"NE",(IF(I78&gt;=($J$4/2),"DA","NE")))</f>
        <v>NE</v>
      </c>
      <c r="K78" s="24"/>
      <c r="L78" s="25"/>
      <c r="M78" s="25"/>
      <c r="N78" s="25"/>
      <c r="O78" s="114">
        <f t="shared" ref="O78" si="1274">IF((K79+L79+M79+N79)&gt;$P$4,"GREŠKA",K79+L79+M79+N79)</f>
        <v>0</v>
      </c>
      <c r="P78" s="116" t="str">
        <f t="shared" ref="P78" si="1275">IF(O78=0,"NE",(IF(O78&gt;=($P$4/2),"DA","NE")))</f>
        <v>NE</v>
      </c>
      <c r="Q78" s="24"/>
      <c r="R78" s="25"/>
      <c r="S78" s="25"/>
      <c r="T78" s="25"/>
      <c r="U78" s="114">
        <f t="shared" ref="U78" si="1276">IF((Q79+R79+S79+T79)&gt;$V$4,"GREŠKA",Q79+R79+S79+T79)</f>
        <v>0</v>
      </c>
      <c r="V78" s="116" t="str">
        <f t="shared" ref="V78" si="1277">IF(U78=0,"NE",(IF(U78&gt;=($V$4/2),"DA","NE")))</f>
        <v>NE</v>
      </c>
      <c r="W78" s="24"/>
      <c r="X78" s="25"/>
      <c r="Y78" s="25"/>
      <c r="Z78" s="25"/>
      <c r="AA78" s="114">
        <f t="shared" ref="AA78" si="1278">IF((W79+X79+Y79+Z79)&gt;$AB$4,"GREŠKA",W79+X79+Y79+Z79)</f>
        <v>0</v>
      </c>
      <c r="AB78" s="116" t="str">
        <f t="shared" ref="AB78" si="1279">IF(AA78=0,"NE",(IF(AA78&gt;=($AB$4/2),"DA","NE")))</f>
        <v>NE</v>
      </c>
      <c r="AC78" s="24"/>
      <c r="AD78" s="25"/>
      <c r="AE78" s="25"/>
      <c r="AF78" s="25"/>
      <c r="AG78" s="114">
        <f t="shared" ref="AG78" si="1280">IF((AC79+AD79+AE79+AF79)&gt;$AH$4,"GREŠKA",AC79+AD79+AE79+AF79)</f>
        <v>0</v>
      </c>
      <c r="AH78" s="116" t="str">
        <f t="shared" ref="AH78" si="1281">IF(AG78=0,"NE",(IF(AG78&gt;=($AH$4/2),"DA","NE")))</f>
        <v>NE</v>
      </c>
      <c r="AI78" s="24"/>
      <c r="AJ78" s="25"/>
      <c r="AK78" s="25"/>
      <c r="AL78" s="25"/>
      <c r="AM78" s="120">
        <f t="shared" ref="AM78" si="1282">IF((AI79+AJ79+AK79+AL79)&gt;$AN$4,"GREŠKA",AI79+AJ79+AK79+AL79)</f>
        <v>0</v>
      </c>
      <c r="AN78" s="116" t="str">
        <f t="shared" ref="AN78" si="1283">IF(AM78=0,"NE",(IF(AM78&gt;=($AN$4/2),"DA","NE")))</f>
        <v>NE</v>
      </c>
      <c r="AO78" s="24"/>
      <c r="AP78" s="25"/>
      <c r="AQ78" s="25"/>
      <c r="AR78" s="25"/>
      <c r="AS78" s="120">
        <f t="shared" ref="AS78" si="1284">IF((AO79+AP79+AQ79+AR79)&gt;$AT$4,"GREŠKA",AO79+AP79+AQ79+AR79)</f>
        <v>0</v>
      </c>
      <c r="AT78" s="116" t="str">
        <f t="shared" ref="AT78" si="1285">IF(AS78=0,"NE",(IF(AS78&gt;=($AT$4/2),"DA","NE")))</f>
        <v>NE</v>
      </c>
      <c r="AU78" s="24"/>
      <c r="AV78" s="25"/>
      <c r="AW78" s="25"/>
      <c r="AX78" s="25"/>
      <c r="AY78" s="114">
        <f t="shared" ref="AY78" si="1286">IF((AU79+AV79+AW79+AX79)&gt;$AZ$4,"GREŠKA",AU79+AV79+AW79+AX79)</f>
        <v>0</v>
      </c>
      <c r="AZ78" s="116" t="str">
        <f t="shared" ref="AZ78" si="1287">IF(AY78=0,"NE",(IF(AY78&gt;=($AZ$4/2),"DA","NE")))</f>
        <v>NE</v>
      </c>
      <c r="BA78" s="121">
        <f t="shared" ref="BA78" si="1288">IF(AND(J78="da",P78="da",V78="da",AB78="da",AZ78="da",AH78="da",AN78="da",AT78="da"),I78+O78+U78+AA78+AY78+AS78+AM78+AG78,0)</f>
        <v>0</v>
      </c>
      <c r="BB78" s="165" t="str">
        <f t="shared" ref="BB78" si="1289">IF(OR(COUNTIF(J78:AZ79,"ne")&gt;4,COUNTIF(J78:AZ79,"ne")=0),"NE",COUNTIF(J78:AZ79,"ne"))</f>
        <v>NE</v>
      </c>
      <c r="BC78" s="172" t="str">
        <f t="shared" ref="BC78" si="1290">IF(SUM(COUNTBLANK(E78:H78),COUNTBLANK(K78:N78),COUNTBLANK(Q78:T78),COUNTBLANK(W78:Z78),COUNTBLANK(AC78:AF78),COUNTBLANK(AI78:AL78),COUNTBLANK(AO78:AR78),COUNTBLANK(AU78:AX78))=32,"NE","DA")</f>
        <v>NE</v>
      </c>
      <c r="BD78" s="170"/>
      <c r="BE78" s="179" t="str">
        <f t="shared" ref="BE78" si="1291">J78</f>
        <v>NE</v>
      </c>
      <c r="BF78" s="179" t="str">
        <f t="shared" ref="BF78" si="1292">P78</f>
        <v>NE</v>
      </c>
      <c r="BG78" s="179" t="str">
        <f t="shared" ref="BG78" si="1293">V78</f>
        <v>NE</v>
      </c>
      <c r="BH78" s="179" t="str">
        <f t="shared" ref="BH78" si="1294">AB78</f>
        <v>NE</v>
      </c>
      <c r="BI78" s="179" t="str">
        <f t="shared" ref="BI78" si="1295">AH78</f>
        <v>NE</v>
      </c>
      <c r="BJ78" s="179" t="str">
        <f t="shared" ref="BJ78" si="1296">AN78</f>
        <v>NE</v>
      </c>
      <c r="BK78" s="179" t="str">
        <f t="shared" ref="BK78" si="1297">AT78</f>
        <v>NE</v>
      </c>
      <c r="BL78" s="179" t="str">
        <f t="shared" ref="BL78" si="1298">AZ78</f>
        <v>NE</v>
      </c>
      <c r="BM78" s="180" t="str">
        <f t="shared" ref="BM78" si="1299">IF(BA78&lt;50, "NE",IF(BA78&lt;60,2,IF(BA78&lt;75,3,IF(BA78&lt;90,4,5))))</f>
        <v>NE</v>
      </c>
    </row>
    <row r="79" spans="1:65" ht="15.75" customHeight="1" thickBot="1" x14ac:dyDescent="0.3">
      <c r="A79" s="138"/>
      <c r="B79" s="140"/>
      <c r="C79" s="142"/>
      <c r="D79" s="28" t="s">
        <v>20</v>
      </c>
      <c r="E79" s="29">
        <f t="shared" ref="E79" si="1300">IF($E$7=0,0,$E$7/$E$6*E78)</f>
        <v>0</v>
      </c>
      <c r="F79" s="29">
        <f t="shared" ref="F79" si="1301">IF($F$7=0,0,$F$7/$F$6*F78)</f>
        <v>0</v>
      </c>
      <c r="G79" s="29">
        <f t="shared" ref="G79" si="1302">IF($G$7=0,0,$G$7/$G$6*G78)</f>
        <v>0</v>
      </c>
      <c r="H79" s="29">
        <f t="shared" ref="H79" si="1303">IF($H$7=0,0,$H$7/$H$6*H78)</f>
        <v>0</v>
      </c>
      <c r="I79" s="115"/>
      <c r="J79" s="117"/>
      <c r="K79" s="30">
        <f t="shared" ref="K79" si="1304">IF($K$7=0,0,$K$7/$K$6*K78)</f>
        <v>0</v>
      </c>
      <c r="L79" s="29">
        <f t="shared" ref="L79" si="1305">IF($L$7=0,0,$L$7/$L$6*L78)</f>
        <v>0</v>
      </c>
      <c r="M79" s="29">
        <f t="shared" ref="M79" si="1306">IF($M$7=0,0,$M$7/$M$6*M78)</f>
        <v>0</v>
      </c>
      <c r="N79" s="29">
        <f t="shared" ref="N79" si="1307">IF($N$7=0,0,$N$7/$N$6*N78)</f>
        <v>0</v>
      </c>
      <c r="O79" s="115"/>
      <c r="P79" s="117"/>
      <c r="Q79" s="30">
        <f t="shared" ref="Q79" si="1308">IF($Q$7=0,0,$Q$7/$Q$6*Q78)</f>
        <v>0</v>
      </c>
      <c r="R79" s="29">
        <f t="shared" ref="R79" si="1309">IF($R$7=0,0,$R$7/$R$6*R78)</f>
        <v>0</v>
      </c>
      <c r="S79" s="29">
        <f t="shared" ref="S79" si="1310">IF($S$7=0,0,$S$7/$S$6*S78)</f>
        <v>0</v>
      </c>
      <c r="T79" s="29">
        <f t="shared" ref="T79" si="1311">IF($T$7=0,0,$T$7/$T$6*T78)</f>
        <v>0</v>
      </c>
      <c r="U79" s="115"/>
      <c r="V79" s="117"/>
      <c r="W79" s="30">
        <f t="shared" ref="W79" si="1312">IF($W$7=0,0,$W$7/$W$6*W78)</f>
        <v>0</v>
      </c>
      <c r="X79" s="29">
        <f t="shared" ref="X79" si="1313">IF($X$7=0,0,$X$7/$X$6*X78)</f>
        <v>0</v>
      </c>
      <c r="Y79" s="29">
        <f t="shared" ref="Y79" si="1314">IF($Y$7=0,0,$Y$7/$Y$6*Y78)</f>
        <v>0</v>
      </c>
      <c r="Z79" s="29">
        <f t="shared" ref="Z79" si="1315">IF($Z$7=0,0,$Z$7/$Z$6*Z78)</f>
        <v>0</v>
      </c>
      <c r="AA79" s="115"/>
      <c r="AB79" s="117"/>
      <c r="AC79" s="30">
        <f t="shared" si="493"/>
        <v>0</v>
      </c>
      <c r="AD79" s="29">
        <f t="shared" si="494"/>
        <v>0</v>
      </c>
      <c r="AE79" s="29">
        <f t="shared" si="495"/>
        <v>0</v>
      </c>
      <c r="AF79" s="29">
        <f t="shared" si="496"/>
        <v>0</v>
      </c>
      <c r="AG79" s="118"/>
      <c r="AH79" s="119"/>
      <c r="AI79" s="61">
        <f t="shared" si="497"/>
        <v>0</v>
      </c>
      <c r="AJ79" s="61">
        <f t="shared" si="498"/>
        <v>0</v>
      </c>
      <c r="AK79" s="61">
        <f t="shared" si="499"/>
        <v>0</v>
      </c>
      <c r="AL79" s="61">
        <f t="shared" si="500"/>
        <v>0</v>
      </c>
      <c r="AM79" s="115"/>
      <c r="AN79" s="117"/>
      <c r="AO79" s="61">
        <f t="shared" si="501"/>
        <v>0</v>
      </c>
      <c r="AP79" s="61">
        <f t="shared" si="502"/>
        <v>0</v>
      </c>
      <c r="AQ79" s="61">
        <f t="shared" si="503"/>
        <v>0</v>
      </c>
      <c r="AR79" s="112">
        <f>IF($AR$7=0,0,$AR$7/$AR$6*AR78)</f>
        <v>0</v>
      </c>
      <c r="AS79" s="115"/>
      <c r="AT79" s="117"/>
      <c r="AU79" s="30">
        <f t="shared" ref="AU79" si="1316">IF($AU$7=0,0,$AU$7/$AU$6*AU78)</f>
        <v>0</v>
      </c>
      <c r="AV79" s="29">
        <f t="shared" ref="AV79" si="1317">IF($AV$7=0,0,$AV$7/$AV$6*AV78)</f>
        <v>0</v>
      </c>
      <c r="AW79" s="29">
        <f t="shared" ref="AW79" si="1318">IF($AW$7=0,0,$AW$7/$AW$6*AW78)</f>
        <v>0</v>
      </c>
      <c r="AX79" s="29">
        <f t="shared" ref="AX79" si="1319">IF($AX$7=0,0,$AX$7/$AX$6*AX78)</f>
        <v>0</v>
      </c>
      <c r="AY79" s="118"/>
      <c r="AZ79" s="119"/>
      <c r="BA79" s="122"/>
      <c r="BB79" s="166"/>
      <c r="BC79" s="174"/>
      <c r="BD79" s="171"/>
      <c r="BE79" s="176"/>
      <c r="BF79" s="176"/>
      <c r="BG79" s="176"/>
      <c r="BH79" s="176"/>
      <c r="BI79" s="176"/>
      <c r="BJ79" s="176"/>
      <c r="BK79" s="176"/>
      <c r="BL79" s="176"/>
      <c r="BM79" s="181"/>
    </row>
    <row r="80" spans="1:65" ht="15" customHeight="1" x14ac:dyDescent="0.25">
      <c r="A80" s="137">
        <v>37</v>
      </c>
      <c r="B80" s="139" t="str">
        <f>'Popis studenata'!B38</f>
        <v xml:space="preserve"> </v>
      </c>
      <c r="C80" s="141">
        <f>'Popis studenata'!C38</f>
        <v>0</v>
      </c>
      <c r="D80" s="23" t="s">
        <v>19</v>
      </c>
      <c r="E80" s="24"/>
      <c r="F80" s="25"/>
      <c r="G80" s="25"/>
      <c r="H80" s="25"/>
      <c r="I80" s="114">
        <f t="shared" ref="I80" si="1320">IF((E81+F81+G81+H81)&gt;$J$4,"GREŠKA",E81+F81+G81+H81)</f>
        <v>0</v>
      </c>
      <c r="J80" s="116" t="str">
        <f t="shared" ref="J80" si="1321">IF(I80=0,"NE",(IF(I80&gt;=($J$4/2),"DA","NE")))</f>
        <v>NE</v>
      </c>
      <c r="K80" s="24"/>
      <c r="L80" s="25"/>
      <c r="M80" s="25"/>
      <c r="N80" s="25"/>
      <c r="O80" s="114">
        <f t="shared" ref="O80" si="1322">IF((K81+L81+M81+N81)&gt;$P$4,"GREŠKA",K81+L81+M81+N81)</f>
        <v>0</v>
      </c>
      <c r="P80" s="116" t="str">
        <f t="shared" ref="P80" si="1323">IF(O80=0,"NE",(IF(O80&gt;=($P$4/2),"DA","NE")))</f>
        <v>NE</v>
      </c>
      <c r="Q80" s="24"/>
      <c r="R80" s="25"/>
      <c r="S80" s="25"/>
      <c r="T80" s="25"/>
      <c r="U80" s="114">
        <f t="shared" ref="U80" si="1324">IF((Q81+R81+S81+T81)&gt;$V$4,"GREŠKA",Q81+R81+S81+T81)</f>
        <v>0</v>
      </c>
      <c r="V80" s="116" t="str">
        <f t="shared" ref="V80" si="1325">IF(U80=0,"NE",(IF(U80&gt;=($V$4/2),"DA","NE")))</f>
        <v>NE</v>
      </c>
      <c r="W80" s="24"/>
      <c r="X80" s="25"/>
      <c r="Y80" s="25"/>
      <c r="Z80" s="25"/>
      <c r="AA80" s="114">
        <f t="shared" ref="AA80" si="1326">IF((W81+X81+Y81+Z81)&gt;$AB$4,"GREŠKA",W81+X81+Y81+Z81)</f>
        <v>0</v>
      </c>
      <c r="AB80" s="116" t="str">
        <f t="shared" ref="AB80" si="1327">IF(AA80=0,"NE",(IF(AA80&gt;=($AB$4/2),"DA","NE")))</f>
        <v>NE</v>
      </c>
      <c r="AC80" s="24"/>
      <c r="AD80" s="25"/>
      <c r="AE80" s="25"/>
      <c r="AF80" s="25"/>
      <c r="AG80" s="114">
        <f t="shared" ref="AG80" si="1328">IF((AC81+AD81+AE81+AF81)&gt;$AH$4,"GREŠKA",AC81+AD81+AE81+AF81)</f>
        <v>0</v>
      </c>
      <c r="AH80" s="116" t="str">
        <f t="shared" ref="AH80" si="1329">IF(AG80=0,"NE",(IF(AG80&gt;=($AH$4/2),"DA","NE")))</f>
        <v>NE</v>
      </c>
      <c r="AI80" s="24"/>
      <c r="AJ80" s="25"/>
      <c r="AK80" s="25"/>
      <c r="AL80" s="25"/>
      <c r="AM80" s="120">
        <f t="shared" ref="AM80" si="1330">IF((AI81+AJ81+AK81+AL81)&gt;$AN$4,"GREŠKA",AI81+AJ81+AK81+AL81)</f>
        <v>0</v>
      </c>
      <c r="AN80" s="116" t="str">
        <f t="shared" ref="AN80" si="1331">IF(AM80=0,"NE",(IF(AM80&gt;=($AN$4/2),"DA","NE")))</f>
        <v>NE</v>
      </c>
      <c r="AO80" s="24"/>
      <c r="AP80" s="25"/>
      <c r="AQ80" s="25"/>
      <c r="AR80" s="25"/>
      <c r="AS80" s="120">
        <f t="shared" ref="AS80" si="1332">IF((AO81+AP81+AQ81+AR81)&gt;$AT$4,"GREŠKA",AO81+AP81+AQ81+AR81)</f>
        <v>0</v>
      </c>
      <c r="AT80" s="116" t="str">
        <f t="shared" ref="AT80" si="1333">IF(AS80=0,"NE",(IF(AS80&gt;=($AT$4/2),"DA","NE")))</f>
        <v>NE</v>
      </c>
      <c r="AU80" s="24"/>
      <c r="AV80" s="25"/>
      <c r="AW80" s="25"/>
      <c r="AX80" s="25"/>
      <c r="AY80" s="114">
        <f t="shared" ref="AY80" si="1334">IF((AU81+AV81+AW81+AX81)&gt;$AZ$4,"GREŠKA",AU81+AV81+AW81+AX81)</f>
        <v>0</v>
      </c>
      <c r="AZ80" s="116" t="str">
        <f t="shared" ref="AZ80" si="1335">IF(AY80=0,"NE",(IF(AY80&gt;=($AZ$4/2),"DA","NE")))</f>
        <v>NE</v>
      </c>
      <c r="BA80" s="121">
        <f t="shared" ref="BA80" si="1336">IF(AND(J80="da",P80="da",V80="da",AB80="da",AZ80="da",AH80="da",AN80="da",AT80="da"),I80+O80+U80+AA80+AY80+AS80+AM80+AG80,0)</f>
        <v>0</v>
      </c>
      <c r="BB80" s="165" t="str">
        <f t="shared" ref="BB80" si="1337">IF(OR(COUNTIF(J80:AZ81,"ne")&gt;4,COUNTIF(J80:AZ81,"ne")=0),"NE",COUNTIF(J80:AZ81,"ne"))</f>
        <v>NE</v>
      </c>
      <c r="BC80" s="172" t="str">
        <f t="shared" ref="BC80" si="1338">IF(SUM(COUNTBLANK(E80:H80),COUNTBLANK(K80:N80),COUNTBLANK(Q80:T80),COUNTBLANK(W80:Z80),COUNTBLANK(AC80:AF80),COUNTBLANK(AI80:AL80),COUNTBLANK(AO80:AR80),COUNTBLANK(AU80:AX80))=32,"NE","DA")</f>
        <v>NE</v>
      </c>
      <c r="BD80" s="170"/>
      <c r="BE80" s="179" t="str">
        <f t="shared" ref="BE80" si="1339">J80</f>
        <v>NE</v>
      </c>
      <c r="BF80" s="179" t="str">
        <f t="shared" ref="BF80" si="1340">P80</f>
        <v>NE</v>
      </c>
      <c r="BG80" s="179" t="str">
        <f t="shared" ref="BG80" si="1341">V80</f>
        <v>NE</v>
      </c>
      <c r="BH80" s="179" t="str">
        <f t="shared" ref="BH80" si="1342">AB80</f>
        <v>NE</v>
      </c>
      <c r="BI80" s="179" t="str">
        <f t="shared" ref="BI80" si="1343">AH80</f>
        <v>NE</v>
      </c>
      <c r="BJ80" s="179" t="str">
        <f t="shared" ref="BJ80" si="1344">AN80</f>
        <v>NE</v>
      </c>
      <c r="BK80" s="179" t="str">
        <f t="shared" ref="BK80" si="1345">AT80</f>
        <v>NE</v>
      </c>
      <c r="BL80" s="179" t="str">
        <f t="shared" ref="BL80" si="1346">AZ80</f>
        <v>NE</v>
      </c>
      <c r="BM80" s="180" t="str">
        <f t="shared" ref="BM80" si="1347">IF(BA80&lt;50, "NE",IF(BA80&lt;60,2,IF(BA80&lt;75,3,IF(BA80&lt;90,4,5))))</f>
        <v>NE</v>
      </c>
    </row>
    <row r="81" spans="1:65" ht="15.75" customHeight="1" thickBot="1" x14ac:dyDescent="0.3">
      <c r="A81" s="138"/>
      <c r="B81" s="140"/>
      <c r="C81" s="142"/>
      <c r="D81" s="28" t="s">
        <v>20</v>
      </c>
      <c r="E81" s="29">
        <f t="shared" ref="E81" si="1348">IF($E$7=0,0,$E$7/$E$6*E80)</f>
        <v>0</v>
      </c>
      <c r="F81" s="29">
        <f t="shared" ref="F81" si="1349">IF($F$7=0,0,$F$7/$F$6*F80)</f>
        <v>0</v>
      </c>
      <c r="G81" s="29">
        <f t="shared" ref="G81" si="1350">IF($G$7=0,0,$G$7/$G$6*G80)</f>
        <v>0</v>
      </c>
      <c r="H81" s="29">
        <f t="shared" ref="H81" si="1351">IF($H$7=0,0,$H$7/$H$6*H80)</f>
        <v>0</v>
      </c>
      <c r="I81" s="115"/>
      <c r="J81" s="117"/>
      <c r="K81" s="30">
        <f t="shared" ref="K81" si="1352">IF($K$7=0,0,$K$7/$K$6*K80)</f>
        <v>0</v>
      </c>
      <c r="L81" s="29">
        <f t="shared" ref="L81" si="1353">IF($L$7=0,0,$L$7/$L$6*L80)</f>
        <v>0</v>
      </c>
      <c r="M81" s="29">
        <f t="shared" ref="M81" si="1354">IF($M$7=0,0,$M$7/$M$6*M80)</f>
        <v>0</v>
      </c>
      <c r="N81" s="29">
        <f t="shared" ref="N81" si="1355">IF($N$7=0,0,$N$7/$N$6*N80)</f>
        <v>0</v>
      </c>
      <c r="O81" s="115"/>
      <c r="P81" s="117"/>
      <c r="Q81" s="30">
        <f t="shared" ref="Q81" si="1356">IF($Q$7=0,0,$Q$7/$Q$6*Q80)</f>
        <v>0</v>
      </c>
      <c r="R81" s="29">
        <f t="shared" ref="R81" si="1357">IF($R$7=0,0,$R$7/$R$6*R80)</f>
        <v>0</v>
      </c>
      <c r="S81" s="29">
        <f t="shared" ref="S81" si="1358">IF($S$7=0,0,$S$7/$S$6*S80)</f>
        <v>0</v>
      </c>
      <c r="T81" s="29">
        <f t="shared" ref="T81" si="1359">IF($T$7=0,0,$T$7/$T$6*T80)</f>
        <v>0</v>
      </c>
      <c r="U81" s="115"/>
      <c r="V81" s="117"/>
      <c r="W81" s="30">
        <f t="shared" ref="W81" si="1360">IF($W$7=0,0,$W$7/$W$6*W80)</f>
        <v>0</v>
      </c>
      <c r="X81" s="29">
        <f t="shared" ref="X81" si="1361">IF($X$7=0,0,$X$7/$X$6*X80)</f>
        <v>0</v>
      </c>
      <c r="Y81" s="29">
        <f t="shared" ref="Y81" si="1362">IF($Y$7=0,0,$Y$7/$Y$6*Y80)</f>
        <v>0</v>
      </c>
      <c r="Z81" s="29">
        <f t="shared" ref="Z81" si="1363">IF($Z$7=0,0,$Z$7/$Z$6*Z80)</f>
        <v>0</v>
      </c>
      <c r="AA81" s="115"/>
      <c r="AB81" s="117"/>
      <c r="AC81" s="30">
        <f t="shared" si="493"/>
        <v>0</v>
      </c>
      <c r="AD81" s="29">
        <f t="shared" si="494"/>
        <v>0</v>
      </c>
      <c r="AE81" s="29">
        <f t="shared" si="495"/>
        <v>0</v>
      </c>
      <c r="AF81" s="29">
        <f t="shared" si="496"/>
        <v>0</v>
      </c>
      <c r="AG81" s="118"/>
      <c r="AH81" s="119"/>
      <c r="AI81" s="61">
        <f t="shared" si="497"/>
        <v>0</v>
      </c>
      <c r="AJ81" s="61">
        <f t="shared" si="498"/>
        <v>0</v>
      </c>
      <c r="AK81" s="61">
        <f t="shared" si="499"/>
        <v>0</v>
      </c>
      <c r="AL81" s="61">
        <f t="shared" si="500"/>
        <v>0</v>
      </c>
      <c r="AM81" s="115"/>
      <c r="AN81" s="117"/>
      <c r="AO81" s="61">
        <f t="shared" si="501"/>
        <v>0</v>
      </c>
      <c r="AP81" s="61">
        <f t="shared" si="502"/>
        <v>0</v>
      </c>
      <c r="AQ81" s="61">
        <f t="shared" si="503"/>
        <v>0</v>
      </c>
      <c r="AR81" s="112">
        <f>IF($AR$7=0,0,$AR$7/$AR$6*AR80)</f>
        <v>0</v>
      </c>
      <c r="AS81" s="115"/>
      <c r="AT81" s="117"/>
      <c r="AU81" s="30">
        <f t="shared" ref="AU81" si="1364">IF($AU$7=0,0,$AU$7/$AU$6*AU80)</f>
        <v>0</v>
      </c>
      <c r="AV81" s="29">
        <f t="shared" ref="AV81" si="1365">IF($AV$7=0,0,$AV$7/$AV$6*AV80)</f>
        <v>0</v>
      </c>
      <c r="AW81" s="29">
        <f t="shared" ref="AW81" si="1366">IF($AW$7=0,0,$AW$7/$AW$6*AW80)</f>
        <v>0</v>
      </c>
      <c r="AX81" s="29">
        <f t="shared" ref="AX81" si="1367">IF($AX$7=0,0,$AX$7/$AX$6*AX80)</f>
        <v>0</v>
      </c>
      <c r="AY81" s="118"/>
      <c r="AZ81" s="119"/>
      <c r="BA81" s="122"/>
      <c r="BB81" s="166"/>
      <c r="BC81" s="174"/>
      <c r="BD81" s="171"/>
      <c r="BE81" s="176"/>
      <c r="BF81" s="176"/>
      <c r="BG81" s="176"/>
      <c r="BH81" s="176"/>
      <c r="BI81" s="176"/>
      <c r="BJ81" s="176"/>
      <c r="BK81" s="176"/>
      <c r="BL81" s="176"/>
      <c r="BM81" s="181"/>
    </row>
    <row r="82" spans="1:65" ht="15" customHeight="1" x14ac:dyDescent="0.25">
      <c r="A82" s="137">
        <v>38</v>
      </c>
      <c r="B82" s="139" t="str">
        <f>'Popis studenata'!B39</f>
        <v xml:space="preserve"> </v>
      </c>
      <c r="C82" s="141">
        <f>'Popis studenata'!C39</f>
        <v>0</v>
      </c>
      <c r="D82" s="23" t="s">
        <v>19</v>
      </c>
      <c r="E82" s="24"/>
      <c r="F82" s="25"/>
      <c r="G82" s="25"/>
      <c r="H82" s="25"/>
      <c r="I82" s="114">
        <f t="shared" ref="I82" si="1368">IF((E83+F83+G83+H83)&gt;$J$4,"GREŠKA",E83+F83+G83+H83)</f>
        <v>0</v>
      </c>
      <c r="J82" s="116" t="str">
        <f t="shared" ref="J82" si="1369">IF(I82=0,"NE",(IF(I82&gt;=($J$4/2),"DA","NE")))</f>
        <v>NE</v>
      </c>
      <c r="K82" s="24"/>
      <c r="L82" s="25"/>
      <c r="M82" s="25"/>
      <c r="N82" s="25"/>
      <c r="O82" s="114">
        <f t="shared" ref="O82" si="1370">IF((K83+L83+M83+N83)&gt;$P$4,"GREŠKA",K83+L83+M83+N83)</f>
        <v>0</v>
      </c>
      <c r="P82" s="116" t="str">
        <f t="shared" ref="P82" si="1371">IF(O82=0,"NE",(IF(O82&gt;=($P$4/2),"DA","NE")))</f>
        <v>NE</v>
      </c>
      <c r="Q82" s="24"/>
      <c r="R82" s="25"/>
      <c r="S82" s="25"/>
      <c r="T82" s="25"/>
      <c r="U82" s="114">
        <f t="shared" ref="U82" si="1372">IF((Q83+R83+S83+T83)&gt;$V$4,"GREŠKA",Q83+R83+S83+T83)</f>
        <v>0</v>
      </c>
      <c r="V82" s="116" t="str">
        <f t="shared" ref="V82" si="1373">IF(U82=0,"NE",(IF(U82&gt;=($V$4/2),"DA","NE")))</f>
        <v>NE</v>
      </c>
      <c r="W82" s="24"/>
      <c r="X82" s="25"/>
      <c r="Y82" s="25"/>
      <c r="Z82" s="25"/>
      <c r="AA82" s="114">
        <f t="shared" ref="AA82" si="1374">IF((W83+X83+Y83+Z83)&gt;$AB$4,"GREŠKA",W83+X83+Y83+Z83)</f>
        <v>0</v>
      </c>
      <c r="AB82" s="116" t="str">
        <f t="shared" ref="AB82" si="1375">IF(AA82=0,"NE",(IF(AA82&gt;=($AB$4/2),"DA","NE")))</f>
        <v>NE</v>
      </c>
      <c r="AC82" s="24"/>
      <c r="AD82" s="25"/>
      <c r="AE82" s="25"/>
      <c r="AF82" s="25"/>
      <c r="AG82" s="114">
        <f t="shared" ref="AG82" si="1376">IF((AC83+AD83+AE83+AF83)&gt;$AH$4,"GREŠKA",AC83+AD83+AE83+AF83)</f>
        <v>0</v>
      </c>
      <c r="AH82" s="116" t="str">
        <f t="shared" ref="AH82" si="1377">IF(AG82=0,"NE",(IF(AG82&gt;=($AH$4/2),"DA","NE")))</f>
        <v>NE</v>
      </c>
      <c r="AI82" s="24"/>
      <c r="AJ82" s="25"/>
      <c r="AK82" s="25"/>
      <c r="AL82" s="25"/>
      <c r="AM82" s="120">
        <f t="shared" ref="AM82" si="1378">IF((AI83+AJ83+AK83+AL83)&gt;$AN$4,"GREŠKA",AI83+AJ83+AK83+AL83)</f>
        <v>0</v>
      </c>
      <c r="AN82" s="116" t="str">
        <f t="shared" ref="AN82" si="1379">IF(AM82=0,"NE",(IF(AM82&gt;=($AN$4/2),"DA","NE")))</f>
        <v>NE</v>
      </c>
      <c r="AO82" s="24"/>
      <c r="AP82" s="25"/>
      <c r="AQ82" s="25"/>
      <c r="AR82" s="25"/>
      <c r="AS82" s="120">
        <f t="shared" ref="AS82" si="1380">IF((AO83+AP83+AQ83+AR83)&gt;$AT$4,"GREŠKA",AO83+AP83+AQ83+AR83)</f>
        <v>0</v>
      </c>
      <c r="AT82" s="116" t="str">
        <f t="shared" ref="AT82" si="1381">IF(AS82=0,"NE",(IF(AS82&gt;=($AT$4/2),"DA","NE")))</f>
        <v>NE</v>
      </c>
      <c r="AU82" s="24"/>
      <c r="AV82" s="25"/>
      <c r="AW82" s="25"/>
      <c r="AX82" s="25"/>
      <c r="AY82" s="114">
        <f t="shared" ref="AY82" si="1382">IF((AU83+AV83+AW83+AX83)&gt;$AZ$4,"GREŠKA",AU83+AV83+AW83+AX83)</f>
        <v>0</v>
      </c>
      <c r="AZ82" s="116" t="str">
        <f t="shared" ref="AZ82" si="1383">IF(AY82=0,"NE",(IF(AY82&gt;=($AZ$4/2),"DA","NE")))</f>
        <v>NE</v>
      </c>
      <c r="BA82" s="121">
        <f t="shared" ref="BA82" si="1384">IF(AND(J82="da",P82="da",V82="da",AB82="da",AZ82="da",AH82="da",AN82="da",AT82="da"),I82+O82+U82+AA82+AY82+AS82+AM82+AG82,0)</f>
        <v>0</v>
      </c>
      <c r="BB82" s="165" t="str">
        <f t="shared" ref="BB82" si="1385">IF(OR(COUNTIF(J82:AZ83,"ne")&gt;4,COUNTIF(J82:AZ83,"ne")=0),"NE",COUNTIF(J82:AZ83,"ne"))</f>
        <v>NE</v>
      </c>
      <c r="BC82" s="172" t="str">
        <f t="shared" ref="BC82" si="1386">IF(SUM(COUNTBLANK(E82:H82),COUNTBLANK(K82:N82),COUNTBLANK(Q82:T82),COUNTBLANK(W82:Z82),COUNTBLANK(AC82:AF82),COUNTBLANK(AI82:AL82),COUNTBLANK(AO82:AR82),COUNTBLANK(AU82:AX82))=32,"NE","DA")</f>
        <v>NE</v>
      </c>
      <c r="BD82" s="170"/>
      <c r="BE82" s="179" t="str">
        <f t="shared" ref="BE82" si="1387">J82</f>
        <v>NE</v>
      </c>
      <c r="BF82" s="179" t="str">
        <f t="shared" ref="BF82" si="1388">P82</f>
        <v>NE</v>
      </c>
      <c r="BG82" s="179" t="str">
        <f t="shared" ref="BG82" si="1389">V82</f>
        <v>NE</v>
      </c>
      <c r="BH82" s="179" t="str">
        <f t="shared" ref="BH82" si="1390">AB82</f>
        <v>NE</v>
      </c>
      <c r="BI82" s="179" t="str">
        <f t="shared" ref="BI82" si="1391">AH82</f>
        <v>NE</v>
      </c>
      <c r="BJ82" s="179" t="str">
        <f t="shared" ref="BJ82" si="1392">AN82</f>
        <v>NE</v>
      </c>
      <c r="BK82" s="179" t="str">
        <f t="shared" ref="BK82" si="1393">AT82</f>
        <v>NE</v>
      </c>
      <c r="BL82" s="179" t="str">
        <f t="shared" ref="BL82" si="1394">AZ82</f>
        <v>NE</v>
      </c>
      <c r="BM82" s="180" t="str">
        <f t="shared" ref="BM82" si="1395">IF(BA82&lt;50, "NE",IF(BA82&lt;60,2,IF(BA82&lt;75,3,IF(BA82&lt;90,4,5))))</f>
        <v>NE</v>
      </c>
    </row>
    <row r="83" spans="1:65" ht="15.75" customHeight="1" thickBot="1" x14ac:dyDescent="0.3">
      <c r="A83" s="138"/>
      <c r="B83" s="140"/>
      <c r="C83" s="142"/>
      <c r="D83" s="28" t="s">
        <v>20</v>
      </c>
      <c r="E83" s="29">
        <f t="shared" ref="E83" si="1396">IF($E$7=0,0,$E$7/$E$6*E82)</f>
        <v>0</v>
      </c>
      <c r="F83" s="29">
        <f t="shared" ref="F83" si="1397">IF($F$7=0,0,$F$7/$F$6*F82)</f>
        <v>0</v>
      </c>
      <c r="G83" s="29">
        <f t="shared" ref="G83" si="1398">IF($G$7=0,0,$G$7/$G$6*G82)</f>
        <v>0</v>
      </c>
      <c r="H83" s="29">
        <f t="shared" ref="H83" si="1399">IF($H$7=0,0,$H$7/$H$6*H82)</f>
        <v>0</v>
      </c>
      <c r="I83" s="115"/>
      <c r="J83" s="117"/>
      <c r="K83" s="30">
        <f t="shared" ref="K83" si="1400">IF($K$7=0,0,$K$7/$K$6*K82)</f>
        <v>0</v>
      </c>
      <c r="L83" s="29">
        <f t="shared" ref="L83" si="1401">IF($L$7=0,0,$L$7/$L$6*L82)</f>
        <v>0</v>
      </c>
      <c r="M83" s="29">
        <f t="shared" ref="M83" si="1402">IF($M$7=0,0,$M$7/$M$6*M82)</f>
        <v>0</v>
      </c>
      <c r="N83" s="29">
        <f t="shared" ref="N83" si="1403">IF($N$7=0,0,$N$7/$N$6*N82)</f>
        <v>0</v>
      </c>
      <c r="O83" s="115"/>
      <c r="P83" s="117"/>
      <c r="Q83" s="30">
        <f t="shared" ref="Q83" si="1404">IF($Q$7=0,0,$Q$7/$Q$6*Q82)</f>
        <v>0</v>
      </c>
      <c r="R83" s="29">
        <f t="shared" ref="R83" si="1405">IF($R$7=0,0,$R$7/$R$6*R82)</f>
        <v>0</v>
      </c>
      <c r="S83" s="29">
        <f t="shared" ref="S83" si="1406">IF($S$7=0,0,$S$7/$S$6*S82)</f>
        <v>0</v>
      </c>
      <c r="T83" s="29">
        <f t="shared" ref="T83" si="1407">IF($T$7=0,0,$T$7/$T$6*T82)</f>
        <v>0</v>
      </c>
      <c r="U83" s="115"/>
      <c r="V83" s="117"/>
      <c r="W83" s="30">
        <f t="shared" ref="W83" si="1408">IF($W$7=0,0,$W$7/$W$6*W82)</f>
        <v>0</v>
      </c>
      <c r="X83" s="29">
        <f t="shared" ref="X83" si="1409">IF($X$7=0,0,$X$7/$X$6*X82)</f>
        <v>0</v>
      </c>
      <c r="Y83" s="29">
        <f t="shared" ref="Y83" si="1410">IF($Y$7=0,0,$Y$7/$Y$6*Y82)</f>
        <v>0</v>
      </c>
      <c r="Z83" s="29">
        <f t="shared" ref="Z83" si="1411">IF($Z$7=0,0,$Z$7/$Z$6*Z82)</f>
        <v>0</v>
      </c>
      <c r="AA83" s="115"/>
      <c r="AB83" s="117"/>
      <c r="AC83" s="30">
        <f t="shared" si="493"/>
        <v>0</v>
      </c>
      <c r="AD83" s="29">
        <f t="shared" si="494"/>
        <v>0</v>
      </c>
      <c r="AE83" s="29">
        <f t="shared" si="495"/>
        <v>0</v>
      </c>
      <c r="AF83" s="29">
        <f t="shared" si="496"/>
        <v>0</v>
      </c>
      <c r="AG83" s="118"/>
      <c r="AH83" s="119"/>
      <c r="AI83" s="61">
        <f t="shared" si="497"/>
        <v>0</v>
      </c>
      <c r="AJ83" s="61">
        <f t="shared" si="498"/>
        <v>0</v>
      </c>
      <c r="AK83" s="61">
        <f t="shared" si="499"/>
        <v>0</v>
      </c>
      <c r="AL83" s="61">
        <f t="shared" si="500"/>
        <v>0</v>
      </c>
      <c r="AM83" s="115"/>
      <c r="AN83" s="117"/>
      <c r="AO83" s="61">
        <f t="shared" si="501"/>
        <v>0</v>
      </c>
      <c r="AP83" s="61">
        <f t="shared" si="502"/>
        <v>0</v>
      </c>
      <c r="AQ83" s="61">
        <f t="shared" si="503"/>
        <v>0</v>
      </c>
      <c r="AR83" s="112">
        <f>IF($AR$7=0,0,$AR$7/$AR$6*AR82)</f>
        <v>0</v>
      </c>
      <c r="AS83" s="115"/>
      <c r="AT83" s="117"/>
      <c r="AU83" s="30">
        <f t="shared" ref="AU83" si="1412">IF($AU$7=0,0,$AU$7/$AU$6*AU82)</f>
        <v>0</v>
      </c>
      <c r="AV83" s="29">
        <f t="shared" ref="AV83" si="1413">IF($AV$7=0,0,$AV$7/$AV$6*AV82)</f>
        <v>0</v>
      </c>
      <c r="AW83" s="29">
        <f t="shared" ref="AW83" si="1414">IF($AW$7=0,0,$AW$7/$AW$6*AW82)</f>
        <v>0</v>
      </c>
      <c r="AX83" s="29">
        <f t="shared" ref="AX83" si="1415">IF($AX$7=0,0,$AX$7/$AX$6*AX82)</f>
        <v>0</v>
      </c>
      <c r="AY83" s="118"/>
      <c r="AZ83" s="119"/>
      <c r="BA83" s="122"/>
      <c r="BB83" s="166"/>
      <c r="BC83" s="174"/>
      <c r="BD83" s="171"/>
      <c r="BE83" s="176"/>
      <c r="BF83" s="176"/>
      <c r="BG83" s="176"/>
      <c r="BH83" s="176"/>
      <c r="BI83" s="176"/>
      <c r="BJ83" s="176"/>
      <c r="BK83" s="176"/>
      <c r="BL83" s="176"/>
      <c r="BM83" s="181"/>
    </row>
    <row r="84" spans="1:65" ht="15" customHeight="1" x14ac:dyDescent="0.25">
      <c r="A84" s="137">
        <v>39</v>
      </c>
      <c r="B84" s="139" t="str">
        <f>'Popis studenata'!B40</f>
        <v xml:space="preserve"> </v>
      </c>
      <c r="C84" s="141">
        <f>'Popis studenata'!C40</f>
        <v>0</v>
      </c>
      <c r="D84" s="23" t="s">
        <v>19</v>
      </c>
      <c r="E84" s="24"/>
      <c r="F84" s="25"/>
      <c r="G84" s="25"/>
      <c r="H84" s="25"/>
      <c r="I84" s="114">
        <f t="shared" ref="I84" si="1416">IF((E85+F85+G85+H85)&gt;$J$4,"GREŠKA",E85+F85+G85+H85)</f>
        <v>0</v>
      </c>
      <c r="J84" s="116" t="str">
        <f t="shared" ref="J84" si="1417">IF(I84=0,"NE",(IF(I84&gt;=($J$4/2),"DA","NE")))</f>
        <v>NE</v>
      </c>
      <c r="K84" s="24"/>
      <c r="L84" s="25"/>
      <c r="M84" s="25"/>
      <c r="N84" s="25"/>
      <c r="O84" s="114">
        <f t="shared" ref="O84" si="1418">IF((K85+L85+M85+N85)&gt;$P$4,"GREŠKA",K85+L85+M85+N85)</f>
        <v>0</v>
      </c>
      <c r="P84" s="116" t="str">
        <f t="shared" ref="P84" si="1419">IF(O84=0,"NE",(IF(O84&gt;=($P$4/2),"DA","NE")))</f>
        <v>NE</v>
      </c>
      <c r="Q84" s="24"/>
      <c r="R84" s="25"/>
      <c r="S84" s="25"/>
      <c r="T84" s="25"/>
      <c r="U84" s="114">
        <f t="shared" ref="U84" si="1420">IF((Q85+R85+S85+T85)&gt;$V$4,"GREŠKA",Q85+R85+S85+T85)</f>
        <v>0</v>
      </c>
      <c r="V84" s="116" t="str">
        <f t="shared" ref="V84" si="1421">IF(U84=0,"NE",(IF(U84&gt;=($V$4/2),"DA","NE")))</f>
        <v>NE</v>
      </c>
      <c r="W84" s="24"/>
      <c r="X84" s="25"/>
      <c r="Y84" s="25"/>
      <c r="Z84" s="25"/>
      <c r="AA84" s="114">
        <f t="shared" ref="AA84" si="1422">IF((W85+X85+Y85+Z85)&gt;$AB$4,"GREŠKA",W85+X85+Y85+Z85)</f>
        <v>0</v>
      </c>
      <c r="AB84" s="116" t="str">
        <f t="shared" ref="AB84" si="1423">IF(AA84=0,"NE",(IF(AA84&gt;=($AB$4/2),"DA","NE")))</f>
        <v>NE</v>
      </c>
      <c r="AC84" s="24"/>
      <c r="AD84" s="25"/>
      <c r="AE84" s="25"/>
      <c r="AF84" s="25"/>
      <c r="AG84" s="114">
        <f t="shared" ref="AG84" si="1424">IF((AC85+AD85+AE85+AF85)&gt;$AH$4,"GREŠKA",AC85+AD85+AE85+AF85)</f>
        <v>0</v>
      </c>
      <c r="AH84" s="116" t="str">
        <f t="shared" ref="AH84" si="1425">IF(AG84=0,"NE",(IF(AG84&gt;=($AH$4/2),"DA","NE")))</f>
        <v>NE</v>
      </c>
      <c r="AI84" s="24"/>
      <c r="AJ84" s="25"/>
      <c r="AK84" s="25"/>
      <c r="AL84" s="25"/>
      <c r="AM84" s="120">
        <f t="shared" ref="AM84" si="1426">IF((AI85+AJ85+AK85+AL85)&gt;$AN$4,"GREŠKA",AI85+AJ85+AK85+AL85)</f>
        <v>0</v>
      </c>
      <c r="AN84" s="116" t="str">
        <f t="shared" ref="AN84" si="1427">IF(AM84=0,"NE",(IF(AM84&gt;=($AN$4/2),"DA","NE")))</f>
        <v>NE</v>
      </c>
      <c r="AO84" s="24"/>
      <c r="AP84" s="25"/>
      <c r="AQ84" s="25"/>
      <c r="AR84" s="25"/>
      <c r="AS84" s="120">
        <f t="shared" ref="AS84" si="1428">IF((AO85+AP85+AQ85+AR85)&gt;$AT$4,"GREŠKA",AO85+AP85+AQ85+AR85)</f>
        <v>0</v>
      </c>
      <c r="AT84" s="116" t="str">
        <f t="shared" ref="AT84" si="1429">IF(AS84=0,"NE",(IF(AS84&gt;=($AT$4/2),"DA","NE")))</f>
        <v>NE</v>
      </c>
      <c r="AU84" s="24"/>
      <c r="AV84" s="25"/>
      <c r="AW84" s="25"/>
      <c r="AX84" s="25"/>
      <c r="AY84" s="114">
        <f t="shared" ref="AY84" si="1430">IF((AU85+AV85+AW85+AX85)&gt;$AZ$4,"GREŠKA",AU85+AV85+AW85+AX85)</f>
        <v>0</v>
      </c>
      <c r="AZ84" s="116" t="str">
        <f t="shared" ref="AZ84" si="1431">IF(AY84=0,"NE",(IF(AY84&gt;=($AZ$4/2),"DA","NE")))</f>
        <v>NE</v>
      </c>
      <c r="BA84" s="121">
        <f t="shared" ref="BA84" si="1432">IF(AND(J84="da",P84="da",V84="da",AB84="da",AZ84="da",AH84="da",AN84="da",AT84="da"),I84+O84+U84+AA84+AY84+AS84+AM84+AG84,0)</f>
        <v>0</v>
      </c>
      <c r="BB84" s="165" t="str">
        <f t="shared" ref="BB84" si="1433">IF(OR(COUNTIF(J84:AZ85,"ne")&gt;4,COUNTIF(J84:AZ85,"ne")=0),"NE",COUNTIF(J84:AZ85,"ne"))</f>
        <v>NE</v>
      </c>
      <c r="BC84" s="172" t="str">
        <f t="shared" ref="BC84" si="1434">IF(SUM(COUNTBLANK(E84:H84),COUNTBLANK(K84:N84),COUNTBLANK(Q84:T84),COUNTBLANK(W84:Z84),COUNTBLANK(AC84:AF84),COUNTBLANK(AI84:AL84),COUNTBLANK(AO84:AR84),COUNTBLANK(AU84:AX84))=32,"NE","DA")</f>
        <v>NE</v>
      </c>
      <c r="BD84" s="170"/>
      <c r="BE84" s="179" t="str">
        <f t="shared" ref="BE84" si="1435">J84</f>
        <v>NE</v>
      </c>
      <c r="BF84" s="179" t="str">
        <f t="shared" ref="BF84" si="1436">P84</f>
        <v>NE</v>
      </c>
      <c r="BG84" s="179" t="str">
        <f t="shared" ref="BG84" si="1437">V84</f>
        <v>NE</v>
      </c>
      <c r="BH84" s="179" t="str">
        <f t="shared" ref="BH84" si="1438">AB84</f>
        <v>NE</v>
      </c>
      <c r="BI84" s="179" t="str">
        <f t="shared" ref="BI84" si="1439">AH84</f>
        <v>NE</v>
      </c>
      <c r="BJ84" s="179" t="str">
        <f t="shared" ref="BJ84" si="1440">AN84</f>
        <v>NE</v>
      </c>
      <c r="BK84" s="179" t="str">
        <f t="shared" ref="BK84" si="1441">AT84</f>
        <v>NE</v>
      </c>
      <c r="BL84" s="179" t="str">
        <f t="shared" ref="BL84" si="1442">AZ84</f>
        <v>NE</v>
      </c>
      <c r="BM84" s="180" t="str">
        <f t="shared" ref="BM84" si="1443">IF(BA84&lt;50, "NE",IF(BA84&lt;60,2,IF(BA84&lt;75,3,IF(BA84&lt;90,4,5))))</f>
        <v>NE</v>
      </c>
    </row>
    <row r="85" spans="1:65" ht="15.75" customHeight="1" thickBot="1" x14ac:dyDescent="0.3">
      <c r="A85" s="138"/>
      <c r="B85" s="140"/>
      <c r="C85" s="142"/>
      <c r="D85" s="28" t="s">
        <v>20</v>
      </c>
      <c r="E85" s="29">
        <f t="shared" ref="E85" si="1444">IF($E$7=0,0,$E$7/$E$6*E84)</f>
        <v>0</v>
      </c>
      <c r="F85" s="29">
        <f t="shared" ref="F85" si="1445">IF($F$7=0,0,$F$7/$F$6*F84)</f>
        <v>0</v>
      </c>
      <c r="G85" s="29">
        <f t="shared" ref="G85" si="1446">IF($G$7=0,0,$G$7/$G$6*G84)</f>
        <v>0</v>
      </c>
      <c r="H85" s="29">
        <f t="shared" ref="H85" si="1447">IF($H$7=0,0,$H$7/$H$6*H84)</f>
        <v>0</v>
      </c>
      <c r="I85" s="115"/>
      <c r="J85" s="117"/>
      <c r="K85" s="30">
        <f t="shared" ref="K85" si="1448">IF($K$7=0,0,$K$7/$K$6*K84)</f>
        <v>0</v>
      </c>
      <c r="L85" s="29">
        <f t="shared" ref="L85" si="1449">IF($L$7=0,0,$L$7/$L$6*L84)</f>
        <v>0</v>
      </c>
      <c r="M85" s="29">
        <f t="shared" ref="M85" si="1450">IF($M$7=0,0,$M$7/$M$6*M84)</f>
        <v>0</v>
      </c>
      <c r="N85" s="29">
        <f t="shared" ref="N85" si="1451">IF($N$7=0,0,$N$7/$N$6*N84)</f>
        <v>0</v>
      </c>
      <c r="O85" s="115"/>
      <c r="P85" s="117"/>
      <c r="Q85" s="30">
        <f t="shared" ref="Q85" si="1452">IF($Q$7=0,0,$Q$7/$Q$6*Q84)</f>
        <v>0</v>
      </c>
      <c r="R85" s="29">
        <f t="shared" ref="R85" si="1453">IF($R$7=0,0,$R$7/$R$6*R84)</f>
        <v>0</v>
      </c>
      <c r="S85" s="29">
        <f t="shared" ref="S85" si="1454">IF($S$7=0,0,$S$7/$S$6*S84)</f>
        <v>0</v>
      </c>
      <c r="T85" s="29">
        <f t="shared" ref="T85" si="1455">IF($T$7=0,0,$T$7/$T$6*T84)</f>
        <v>0</v>
      </c>
      <c r="U85" s="115"/>
      <c r="V85" s="117"/>
      <c r="W85" s="30">
        <f t="shared" ref="W85" si="1456">IF($W$7=0,0,$W$7/$W$6*W84)</f>
        <v>0</v>
      </c>
      <c r="X85" s="29">
        <f t="shared" ref="X85" si="1457">IF($X$7=0,0,$X$7/$X$6*X84)</f>
        <v>0</v>
      </c>
      <c r="Y85" s="29">
        <f t="shared" ref="Y85" si="1458">IF($Y$7=0,0,$Y$7/$Y$6*Y84)</f>
        <v>0</v>
      </c>
      <c r="Z85" s="29">
        <f t="shared" ref="Z85" si="1459">IF($Z$7=0,0,$Z$7/$Z$6*Z84)</f>
        <v>0</v>
      </c>
      <c r="AA85" s="115"/>
      <c r="AB85" s="117"/>
      <c r="AC85" s="30">
        <f t="shared" si="493"/>
        <v>0</v>
      </c>
      <c r="AD85" s="29">
        <f t="shared" si="494"/>
        <v>0</v>
      </c>
      <c r="AE85" s="29">
        <f t="shared" si="495"/>
        <v>0</v>
      </c>
      <c r="AF85" s="29">
        <f t="shared" si="496"/>
        <v>0</v>
      </c>
      <c r="AG85" s="118"/>
      <c r="AH85" s="119"/>
      <c r="AI85" s="61">
        <f t="shared" si="497"/>
        <v>0</v>
      </c>
      <c r="AJ85" s="61">
        <f t="shared" si="498"/>
        <v>0</v>
      </c>
      <c r="AK85" s="61">
        <f t="shared" si="499"/>
        <v>0</v>
      </c>
      <c r="AL85" s="61">
        <f t="shared" si="500"/>
        <v>0</v>
      </c>
      <c r="AM85" s="115"/>
      <c r="AN85" s="117"/>
      <c r="AO85" s="61">
        <f t="shared" si="501"/>
        <v>0</v>
      </c>
      <c r="AP85" s="61">
        <f t="shared" si="502"/>
        <v>0</v>
      </c>
      <c r="AQ85" s="61">
        <f t="shared" si="503"/>
        <v>0</v>
      </c>
      <c r="AR85" s="112">
        <f>IF($AR$7=0,0,$AR$7/$AR$6*AR84)</f>
        <v>0</v>
      </c>
      <c r="AS85" s="115"/>
      <c r="AT85" s="117"/>
      <c r="AU85" s="30">
        <f t="shared" ref="AU85" si="1460">IF($AU$7=0,0,$AU$7/$AU$6*AU84)</f>
        <v>0</v>
      </c>
      <c r="AV85" s="29">
        <f t="shared" ref="AV85" si="1461">IF($AV$7=0,0,$AV$7/$AV$6*AV84)</f>
        <v>0</v>
      </c>
      <c r="AW85" s="29">
        <f t="shared" ref="AW85" si="1462">IF($AW$7=0,0,$AW$7/$AW$6*AW84)</f>
        <v>0</v>
      </c>
      <c r="AX85" s="29">
        <f t="shared" ref="AX85" si="1463">IF($AX$7=0,0,$AX$7/$AX$6*AX84)</f>
        <v>0</v>
      </c>
      <c r="AY85" s="118"/>
      <c r="AZ85" s="119"/>
      <c r="BA85" s="122"/>
      <c r="BB85" s="166"/>
      <c r="BC85" s="174"/>
      <c r="BD85" s="171"/>
      <c r="BE85" s="176"/>
      <c r="BF85" s="176"/>
      <c r="BG85" s="176"/>
      <c r="BH85" s="176"/>
      <c r="BI85" s="176"/>
      <c r="BJ85" s="176"/>
      <c r="BK85" s="176"/>
      <c r="BL85" s="176"/>
      <c r="BM85" s="181"/>
    </row>
    <row r="86" spans="1:65" ht="15" customHeight="1" x14ac:dyDescent="0.25">
      <c r="A86" s="137">
        <v>40</v>
      </c>
      <c r="B86" s="139" t="str">
        <f>'Popis studenata'!B41</f>
        <v xml:space="preserve"> </v>
      </c>
      <c r="C86" s="141">
        <f>'Popis studenata'!C41</f>
        <v>0</v>
      </c>
      <c r="D86" s="23" t="s">
        <v>19</v>
      </c>
      <c r="E86" s="24"/>
      <c r="F86" s="25"/>
      <c r="G86" s="25"/>
      <c r="H86" s="25"/>
      <c r="I86" s="114">
        <f t="shared" ref="I86" si="1464">IF((E87+F87+G87+H87)&gt;$J$4,"GREŠKA",E87+F87+G87+H87)</f>
        <v>0</v>
      </c>
      <c r="J86" s="116" t="str">
        <f t="shared" ref="J86" si="1465">IF(I86=0,"NE",(IF(I86&gt;=($J$4/2),"DA","NE")))</f>
        <v>NE</v>
      </c>
      <c r="K86" s="24"/>
      <c r="L86" s="25"/>
      <c r="M86" s="25"/>
      <c r="N86" s="25"/>
      <c r="O86" s="114">
        <f t="shared" ref="O86" si="1466">IF((K87+L87+M87+N87)&gt;$P$4,"GREŠKA",K87+L87+M87+N87)</f>
        <v>0</v>
      </c>
      <c r="P86" s="116" t="str">
        <f t="shared" ref="P86" si="1467">IF(O86=0,"NE",(IF(O86&gt;=($P$4/2),"DA","NE")))</f>
        <v>NE</v>
      </c>
      <c r="Q86" s="24"/>
      <c r="R86" s="25"/>
      <c r="S86" s="25"/>
      <c r="T86" s="25"/>
      <c r="U86" s="114">
        <f t="shared" ref="U86" si="1468">IF((Q87+R87+S87+T87)&gt;$V$4,"GREŠKA",Q87+R87+S87+T87)</f>
        <v>0</v>
      </c>
      <c r="V86" s="116" t="str">
        <f t="shared" ref="V86" si="1469">IF(U86=0,"NE",(IF(U86&gt;=($V$4/2),"DA","NE")))</f>
        <v>NE</v>
      </c>
      <c r="W86" s="24"/>
      <c r="X86" s="25"/>
      <c r="Y86" s="25"/>
      <c r="Z86" s="25"/>
      <c r="AA86" s="114">
        <f t="shared" ref="AA86" si="1470">IF((W87+X87+Y87+Z87)&gt;$AB$4,"GREŠKA",W87+X87+Y87+Z87)</f>
        <v>0</v>
      </c>
      <c r="AB86" s="116" t="str">
        <f t="shared" ref="AB86" si="1471">IF(AA86=0,"NE",(IF(AA86&gt;=($AB$4/2),"DA","NE")))</f>
        <v>NE</v>
      </c>
      <c r="AC86" s="24"/>
      <c r="AD86" s="25"/>
      <c r="AE86" s="25"/>
      <c r="AF86" s="25"/>
      <c r="AG86" s="114">
        <f t="shared" ref="AG86" si="1472">IF((AC87+AD87+AE87+AF87)&gt;$AH$4,"GREŠKA",AC87+AD87+AE87+AF87)</f>
        <v>0</v>
      </c>
      <c r="AH86" s="116" t="str">
        <f t="shared" ref="AH86" si="1473">IF(AG86=0,"NE",(IF(AG86&gt;=($AH$4/2),"DA","NE")))</f>
        <v>NE</v>
      </c>
      <c r="AI86" s="24"/>
      <c r="AJ86" s="25"/>
      <c r="AK86" s="25"/>
      <c r="AL86" s="25"/>
      <c r="AM86" s="120">
        <f t="shared" ref="AM86" si="1474">IF((AI87+AJ87+AK87+AL87)&gt;$AN$4,"GREŠKA",AI87+AJ87+AK87+AL87)</f>
        <v>0</v>
      </c>
      <c r="AN86" s="116" t="str">
        <f t="shared" ref="AN86" si="1475">IF(AM86=0,"NE",(IF(AM86&gt;=($AN$4/2),"DA","NE")))</f>
        <v>NE</v>
      </c>
      <c r="AO86" s="24"/>
      <c r="AP86" s="25"/>
      <c r="AQ86" s="25"/>
      <c r="AR86" s="25"/>
      <c r="AS86" s="120">
        <f t="shared" ref="AS86" si="1476">IF((AO87+AP87+AQ87+AR87)&gt;$AT$4,"GREŠKA",AO87+AP87+AQ87+AR87)</f>
        <v>0</v>
      </c>
      <c r="AT86" s="116" t="str">
        <f t="shared" ref="AT86" si="1477">IF(AS86=0,"NE",(IF(AS86&gt;=($AT$4/2),"DA","NE")))</f>
        <v>NE</v>
      </c>
      <c r="AU86" s="24"/>
      <c r="AV86" s="25"/>
      <c r="AW86" s="25"/>
      <c r="AX86" s="25"/>
      <c r="AY86" s="114">
        <f t="shared" ref="AY86" si="1478">IF((AU87+AV87+AW87+AX87)&gt;$AZ$4,"GREŠKA",AU87+AV87+AW87+AX87)</f>
        <v>0</v>
      </c>
      <c r="AZ86" s="116" t="str">
        <f t="shared" ref="AZ86" si="1479">IF(AY86=0,"NE",(IF(AY86&gt;=($AZ$4/2),"DA","NE")))</f>
        <v>NE</v>
      </c>
      <c r="BA86" s="121">
        <f t="shared" ref="BA86" si="1480">IF(AND(J86="da",P86="da",V86="da",AB86="da",AZ86="da",AH86="da",AN86="da",AT86="da"),I86+O86+U86+AA86+AY86+AS86+AM86+AG86,0)</f>
        <v>0</v>
      </c>
      <c r="BB86" s="165" t="str">
        <f t="shared" ref="BB86" si="1481">IF(OR(COUNTIF(J86:AZ87,"ne")&gt;4,COUNTIF(J86:AZ87,"ne")=0),"NE",COUNTIF(J86:AZ87,"ne"))</f>
        <v>NE</v>
      </c>
      <c r="BC86" s="172" t="str">
        <f t="shared" ref="BC86" si="1482">IF(SUM(COUNTBLANK(E86:H86),COUNTBLANK(K86:N86),COUNTBLANK(Q86:T86),COUNTBLANK(W86:Z86),COUNTBLANK(AC86:AF86),COUNTBLANK(AI86:AL86),COUNTBLANK(AO86:AR86),COUNTBLANK(AU86:AX86))=32,"NE","DA")</f>
        <v>NE</v>
      </c>
      <c r="BD86" s="170"/>
      <c r="BE86" s="179" t="str">
        <f t="shared" ref="BE86" si="1483">J86</f>
        <v>NE</v>
      </c>
      <c r="BF86" s="179" t="str">
        <f t="shared" ref="BF86" si="1484">P86</f>
        <v>NE</v>
      </c>
      <c r="BG86" s="179" t="str">
        <f t="shared" ref="BG86" si="1485">V86</f>
        <v>NE</v>
      </c>
      <c r="BH86" s="179" t="str">
        <f t="shared" ref="BH86" si="1486">AB86</f>
        <v>NE</v>
      </c>
      <c r="BI86" s="179" t="str">
        <f t="shared" ref="BI86" si="1487">AH86</f>
        <v>NE</v>
      </c>
      <c r="BJ86" s="179" t="str">
        <f t="shared" ref="BJ86" si="1488">AN86</f>
        <v>NE</v>
      </c>
      <c r="BK86" s="179" t="str">
        <f t="shared" ref="BK86" si="1489">AT86</f>
        <v>NE</v>
      </c>
      <c r="BL86" s="179" t="str">
        <f t="shared" ref="BL86" si="1490">AZ86</f>
        <v>NE</v>
      </c>
      <c r="BM86" s="180" t="str">
        <f t="shared" ref="BM86" si="1491">IF(BA86&lt;50, "NE",IF(BA86&lt;60,2,IF(BA86&lt;75,3,IF(BA86&lt;90,4,5))))</f>
        <v>NE</v>
      </c>
    </row>
    <row r="87" spans="1:65" ht="15.75" customHeight="1" thickBot="1" x14ac:dyDescent="0.3">
      <c r="A87" s="138"/>
      <c r="B87" s="140"/>
      <c r="C87" s="142"/>
      <c r="D87" s="28" t="s">
        <v>20</v>
      </c>
      <c r="E87" s="29">
        <f t="shared" ref="E87" si="1492">IF($E$7=0,0,$E$7/$E$6*E86)</f>
        <v>0</v>
      </c>
      <c r="F87" s="29">
        <f t="shared" ref="F87" si="1493">IF($F$7=0,0,$F$7/$F$6*F86)</f>
        <v>0</v>
      </c>
      <c r="G87" s="29">
        <f t="shared" ref="G87" si="1494">IF($G$7=0,0,$G$7/$G$6*G86)</f>
        <v>0</v>
      </c>
      <c r="H87" s="29">
        <f t="shared" ref="H87" si="1495">IF($H$7=0,0,$H$7/$H$6*H86)</f>
        <v>0</v>
      </c>
      <c r="I87" s="115"/>
      <c r="J87" s="117"/>
      <c r="K87" s="30">
        <f t="shared" ref="K87" si="1496">IF($K$7=0,0,$K$7/$K$6*K86)</f>
        <v>0</v>
      </c>
      <c r="L87" s="29">
        <f t="shared" ref="L87" si="1497">IF($L$7=0,0,$L$7/$L$6*L86)</f>
        <v>0</v>
      </c>
      <c r="M87" s="29">
        <f t="shared" ref="M87" si="1498">IF($M$7=0,0,$M$7/$M$6*M86)</f>
        <v>0</v>
      </c>
      <c r="N87" s="29">
        <f t="shared" ref="N87" si="1499">IF($N$7=0,0,$N$7/$N$6*N86)</f>
        <v>0</v>
      </c>
      <c r="O87" s="115"/>
      <c r="P87" s="117"/>
      <c r="Q87" s="30">
        <f t="shared" ref="Q87" si="1500">IF($Q$7=0,0,$Q$7/$Q$6*Q86)</f>
        <v>0</v>
      </c>
      <c r="R87" s="29">
        <f t="shared" ref="R87" si="1501">IF($R$7=0,0,$R$7/$R$6*R86)</f>
        <v>0</v>
      </c>
      <c r="S87" s="29">
        <f t="shared" ref="S87" si="1502">IF($S$7=0,0,$S$7/$S$6*S86)</f>
        <v>0</v>
      </c>
      <c r="T87" s="29">
        <f t="shared" ref="T87" si="1503">IF($T$7=0,0,$T$7/$T$6*T86)</f>
        <v>0</v>
      </c>
      <c r="U87" s="115"/>
      <c r="V87" s="117"/>
      <c r="W87" s="30">
        <f t="shared" ref="W87" si="1504">IF($W$7=0,0,$W$7/$W$6*W86)</f>
        <v>0</v>
      </c>
      <c r="X87" s="29">
        <f t="shared" ref="X87" si="1505">IF($X$7=0,0,$X$7/$X$6*X86)</f>
        <v>0</v>
      </c>
      <c r="Y87" s="29">
        <f t="shared" ref="Y87" si="1506">IF($Y$7=0,0,$Y$7/$Y$6*Y86)</f>
        <v>0</v>
      </c>
      <c r="Z87" s="29">
        <f t="shared" ref="Z87" si="1507">IF($Z$7=0,0,$Z$7/$Z$6*Z86)</f>
        <v>0</v>
      </c>
      <c r="AA87" s="115"/>
      <c r="AB87" s="117"/>
      <c r="AC87" s="30">
        <f t="shared" si="493"/>
        <v>0</v>
      </c>
      <c r="AD87" s="29">
        <f t="shared" si="494"/>
        <v>0</v>
      </c>
      <c r="AE87" s="29">
        <f t="shared" si="495"/>
        <v>0</v>
      </c>
      <c r="AF87" s="29">
        <f t="shared" si="496"/>
        <v>0</v>
      </c>
      <c r="AG87" s="118"/>
      <c r="AH87" s="119"/>
      <c r="AI87" s="61">
        <f t="shared" si="497"/>
        <v>0</v>
      </c>
      <c r="AJ87" s="61">
        <f t="shared" si="498"/>
        <v>0</v>
      </c>
      <c r="AK87" s="61">
        <f t="shared" si="499"/>
        <v>0</v>
      </c>
      <c r="AL87" s="61">
        <f t="shared" si="500"/>
        <v>0</v>
      </c>
      <c r="AM87" s="115"/>
      <c r="AN87" s="117"/>
      <c r="AO87" s="61">
        <f t="shared" si="501"/>
        <v>0</v>
      </c>
      <c r="AP87" s="61">
        <f t="shared" si="502"/>
        <v>0</v>
      </c>
      <c r="AQ87" s="61">
        <f t="shared" si="503"/>
        <v>0</v>
      </c>
      <c r="AR87" s="112">
        <f>IF($AR$7=0,0,$AR$7/$AR$6*AR86)</f>
        <v>0</v>
      </c>
      <c r="AS87" s="115"/>
      <c r="AT87" s="117"/>
      <c r="AU87" s="30">
        <f t="shared" ref="AU87" si="1508">IF($AU$7=0,0,$AU$7/$AU$6*AU86)</f>
        <v>0</v>
      </c>
      <c r="AV87" s="29">
        <f t="shared" ref="AV87" si="1509">IF($AV$7=0,0,$AV$7/$AV$6*AV86)</f>
        <v>0</v>
      </c>
      <c r="AW87" s="29">
        <f t="shared" ref="AW87" si="1510">IF($AW$7=0,0,$AW$7/$AW$6*AW86)</f>
        <v>0</v>
      </c>
      <c r="AX87" s="29">
        <f t="shared" ref="AX87" si="1511">IF($AX$7=0,0,$AX$7/$AX$6*AX86)</f>
        <v>0</v>
      </c>
      <c r="AY87" s="118"/>
      <c r="AZ87" s="119"/>
      <c r="BA87" s="122"/>
      <c r="BB87" s="166"/>
      <c r="BC87" s="174"/>
      <c r="BD87" s="171"/>
      <c r="BE87" s="176"/>
      <c r="BF87" s="176"/>
      <c r="BG87" s="176"/>
      <c r="BH87" s="176"/>
      <c r="BI87" s="176"/>
      <c r="BJ87" s="176"/>
      <c r="BK87" s="176"/>
      <c r="BL87" s="176"/>
      <c r="BM87" s="181"/>
    </row>
    <row r="88" spans="1:65" ht="15" customHeight="1" x14ac:dyDescent="0.25">
      <c r="A88" s="137">
        <v>41</v>
      </c>
      <c r="B88" s="139" t="str">
        <f>'Popis studenata'!B42</f>
        <v xml:space="preserve"> </v>
      </c>
      <c r="C88" s="141">
        <f>'Popis studenata'!C42</f>
        <v>0</v>
      </c>
      <c r="D88" s="23" t="s">
        <v>19</v>
      </c>
      <c r="E88" s="24"/>
      <c r="F88" s="25"/>
      <c r="G88" s="25"/>
      <c r="H88" s="25"/>
      <c r="I88" s="114">
        <f t="shared" ref="I88" si="1512">IF((E89+F89+G89+H89)&gt;$J$4,"GREŠKA",E89+F89+G89+H89)</f>
        <v>0</v>
      </c>
      <c r="J88" s="116" t="str">
        <f t="shared" ref="J88" si="1513">IF(I88=0,"NE",(IF(I88&gt;=($J$4/2),"DA","NE")))</f>
        <v>NE</v>
      </c>
      <c r="K88" s="24"/>
      <c r="L88" s="25"/>
      <c r="M88" s="25"/>
      <c r="N88" s="25"/>
      <c r="O88" s="114">
        <f t="shared" ref="O88" si="1514">IF((K89+L89+M89+N89)&gt;$P$4,"GREŠKA",K89+L89+M89+N89)</f>
        <v>0</v>
      </c>
      <c r="P88" s="116" t="str">
        <f t="shared" ref="P88" si="1515">IF(O88=0,"NE",(IF(O88&gt;=($P$4/2),"DA","NE")))</f>
        <v>NE</v>
      </c>
      <c r="Q88" s="24"/>
      <c r="R88" s="25"/>
      <c r="S88" s="25"/>
      <c r="T88" s="25"/>
      <c r="U88" s="114">
        <f t="shared" ref="U88" si="1516">IF((Q89+R89+S89+T89)&gt;$V$4,"GREŠKA",Q89+R89+S89+T89)</f>
        <v>0</v>
      </c>
      <c r="V88" s="116" t="str">
        <f t="shared" ref="V88" si="1517">IF(U88=0,"NE",(IF(U88&gt;=($V$4/2),"DA","NE")))</f>
        <v>NE</v>
      </c>
      <c r="W88" s="24"/>
      <c r="X88" s="25"/>
      <c r="Y88" s="25"/>
      <c r="Z88" s="25"/>
      <c r="AA88" s="114">
        <f t="shared" ref="AA88" si="1518">IF((W89+X89+Y89+Z89)&gt;$AB$4,"GREŠKA",W89+X89+Y89+Z89)</f>
        <v>0</v>
      </c>
      <c r="AB88" s="116" t="str">
        <f t="shared" ref="AB88" si="1519">IF(AA88=0,"NE",(IF(AA88&gt;=($AB$4/2),"DA","NE")))</f>
        <v>NE</v>
      </c>
      <c r="AC88" s="24"/>
      <c r="AD88" s="25"/>
      <c r="AE88" s="25"/>
      <c r="AF88" s="25"/>
      <c r="AG88" s="114">
        <f t="shared" ref="AG88" si="1520">IF((AC89+AD89+AE89+AF89)&gt;$AH$4,"GREŠKA",AC89+AD89+AE89+AF89)</f>
        <v>0</v>
      </c>
      <c r="AH88" s="116" t="str">
        <f t="shared" ref="AH88" si="1521">IF(AG88=0,"NE",(IF(AG88&gt;=($AH$4/2),"DA","NE")))</f>
        <v>NE</v>
      </c>
      <c r="AI88" s="24"/>
      <c r="AJ88" s="25"/>
      <c r="AK88" s="25"/>
      <c r="AL88" s="25"/>
      <c r="AM88" s="120">
        <f t="shared" ref="AM88" si="1522">IF((AI89+AJ89+AK89+AL89)&gt;$AN$4,"GREŠKA",AI89+AJ89+AK89+AL89)</f>
        <v>0</v>
      </c>
      <c r="AN88" s="116" t="str">
        <f t="shared" ref="AN88" si="1523">IF(AM88=0,"NE",(IF(AM88&gt;=($AN$4/2),"DA","NE")))</f>
        <v>NE</v>
      </c>
      <c r="AO88" s="24"/>
      <c r="AP88" s="25"/>
      <c r="AQ88" s="25"/>
      <c r="AR88" s="25"/>
      <c r="AS88" s="120">
        <f t="shared" ref="AS88" si="1524">IF((AO89+AP89+AQ89+AR89)&gt;$AT$4,"GREŠKA",AO89+AP89+AQ89+AR89)</f>
        <v>0</v>
      </c>
      <c r="AT88" s="116" t="str">
        <f t="shared" ref="AT88" si="1525">IF(AS88=0,"NE",(IF(AS88&gt;=($AT$4/2),"DA","NE")))</f>
        <v>NE</v>
      </c>
      <c r="AU88" s="24"/>
      <c r="AV88" s="25"/>
      <c r="AW88" s="25"/>
      <c r="AX88" s="25"/>
      <c r="AY88" s="114">
        <f t="shared" ref="AY88" si="1526">IF((AU89+AV89+AW89+AX89)&gt;$AZ$4,"GREŠKA",AU89+AV89+AW89+AX89)</f>
        <v>0</v>
      </c>
      <c r="AZ88" s="116" t="str">
        <f t="shared" ref="AZ88" si="1527">IF(AY88=0,"NE",(IF(AY88&gt;=($AZ$4/2),"DA","NE")))</f>
        <v>NE</v>
      </c>
      <c r="BA88" s="121">
        <f t="shared" ref="BA88" si="1528">IF(AND(J88="da",P88="da",V88="da",AB88="da",AZ88="da",AH88="da",AN88="da",AT88="da"),I88+O88+U88+AA88+AY88+AS88+AM88+AG88,0)</f>
        <v>0</v>
      </c>
      <c r="BB88" s="165" t="str">
        <f t="shared" ref="BB88" si="1529">IF(OR(COUNTIF(J88:AZ89,"ne")&gt;4,COUNTIF(J88:AZ89,"ne")=0),"NE",COUNTIF(J88:AZ89,"ne"))</f>
        <v>NE</v>
      </c>
      <c r="BC88" s="172" t="str">
        <f t="shared" ref="BC88" si="1530">IF(SUM(COUNTBLANK(E88:H88),COUNTBLANK(K88:N88),COUNTBLANK(Q88:T88),COUNTBLANK(W88:Z88),COUNTBLANK(AC88:AF88),COUNTBLANK(AI88:AL88),COUNTBLANK(AO88:AR88),COUNTBLANK(AU88:AX88))=32,"NE","DA")</f>
        <v>NE</v>
      </c>
      <c r="BD88" s="170"/>
      <c r="BE88" s="179" t="str">
        <f t="shared" ref="BE88" si="1531">J88</f>
        <v>NE</v>
      </c>
      <c r="BF88" s="179" t="str">
        <f t="shared" ref="BF88" si="1532">P88</f>
        <v>NE</v>
      </c>
      <c r="BG88" s="179" t="str">
        <f t="shared" ref="BG88" si="1533">V88</f>
        <v>NE</v>
      </c>
      <c r="BH88" s="179" t="str">
        <f t="shared" ref="BH88" si="1534">AB88</f>
        <v>NE</v>
      </c>
      <c r="BI88" s="179" t="str">
        <f t="shared" ref="BI88" si="1535">AH88</f>
        <v>NE</v>
      </c>
      <c r="BJ88" s="179" t="str">
        <f t="shared" ref="BJ88" si="1536">AN88</f>
        <v>NE</v>
      </c>
      <c r="BK88" s="179" t="str">
        <f t="shared" ref="BK88" si="1537">AT88</f>
        <v>NE</v>
      </c>
      <c r="BL88" s="179" t="str">
        <f t="shared" ref="BL88" si="1538">AZ88</f>
        <v>NE</v>
      </c>
      <c r="BM88" s="180" t="str">
        <f t="shared" ref="BM88" si="1539">IF(BA88&lt;50, "NE",IF(BA88&lt;60,2,IF(BA88&lt;75,3,IF(BA88&lt;90,4,5))))</f>
        <v>NE</v>
      </c>
    </row>
    <row r="89" spans="1:65" ht="15.75" customHeight="1" thickBot="1" x14ac:dyDescent="0.3">
      <c r="A89" s="138"/>
      <c r="B89" s="140"/>
      <c r="C89" s="142"/>
      <c r="D89" s="28" t="s">
        <v>20</v>
      </c>
      <c r="E89" s="29">
        <f t="shared" ref="E89" si="1540">IF($E$7=0,0,$E$7/$E$6*E88)</f>
        <v>0</v>
      </c>
      <c r="F89" s="29">
        <f t="shared" ref="F89" si="1541">IF($F$7=0,0,$F$7/$F$6*F88)</f>
        <v>0</v>
      </c>
      <c r="G89" s="29">
        <f t="shared" ref="G89" si="1542">IF($G$7=0,0,$G$7/$G$6*G88)</f>
        <v>0</v>
      </c>
      <c r="H89" s="29">
        <f t="shared" ref="H89" si="1543">IF($H$7=0,0,$H$7/$H$6*H88)</f>
        <v>0</v>
      </c>
      <c r="I89" s="115"/>
      <c r="J89" s="117"/>
      <c r="K89" s="30">
        <f t="shared" ref="K89" si="1544">IF($K$7=0,0,$K$7/$K$6*K88)</f>
        <v>0</v>
      </c>
      <c r="L89" s="29">
        <f t="shared" ref="L89" si="1545">IF($L$7=0,0,$L$7/$L$6*L88)</f>
        <v>0</v>
      </c>
      <c r="M89" s="29">
        <f t="shared" ref="M89" si="1546">IF($M$7=0,0,$M$7/$M$6*M88)</f>
        <v>0</v>
      </c>
      <c r="N89" s="29">
        <f t="shared" ref="N89" si="1547">IF($N$7=0,0,$N$7/$N$6*N88)</f>
        <v>0</v>
      </c>
      <c r="O89" s="115"/>
      <c r="P89" s="117"/>
      <c r="Q89" s="30">
        <f t="shared" ref="Q89" si="1548">IF($Q$7=0,0,$Q$7/$Q$6*Q88)</f>
        <v>0</v>
      </c>
      <c r="R89" s="29">
        <f t="shared" ref="R89" si="1549">IF($R$7=0,0,$R$7/$R$6*R88)</f>
        <v>0</v>
      </c>
      <c r="S89" s="29">
        <f t="shared" ref="S89" si="1550">IF($S$7=0,0,$S$7/$S$6*S88)</f>
        <v>0</v>
      </c>
      <c r="T89" s="29">
        <f t="shared" ref="T89" si="1551">IF($T$7=0,0,$T$7/$T$6*T88)</f>
        <v>0</v>
      </c>
      <c r="U89" s="115"/>
      <c r="V89" s="117"/>
      <c r="W89" s="30">
        <f t="shared" ref="W89" si="1552">IF($W$7=0,0,$W$7/$W$6*W88)</f>
        <v>0</v>
      </c>
      <c r="X89" s="29">
        <f t="shared" ref="X89" si="1553">IF($X$7=0,0,$X$7/$X$6*X88)</f>
        <v>0</v>
      </c>
      <c r="Y89" s="29">
        <f t="shared" ref="Y89" si="1554">IF($Y$7=0,0,$Y$7/$Y$6*Y88)</f>
        <v>0</v>
      </c>
      <c r="Z89" s="29">
        <f t="shared" ref="Z89" si="1555">IF($Z$7=0,0,$Z$7/$Z$6*Z88)</f>
        <v>0</v>
      </c>
      <c r="AA89" s="115"/>
      <c r="AB89" s="117"/>
      <c r="AC89" s="30">
        <f t="shared" si="493"/>
        <v>0</v>
      </c>
      <c r="AD89" s="29">
        <f t="shared" si="494"/>
        <v>0</v>
      </c>
      <c r="AE89" s="29">
        <f t="shared" si="495"/>
        <v>0</v>
      </c>
      <c r="AF89" s="29">
        <f t="shared" si="496"/>
        <v>0</v>
      </c>
      <c r="AG89" s="118"/>
      <c r="AH89" s="119"/>
      <c r="AI89" s="61">
        <f t="shared" si="497"/>
        <v>0</v>
      </c>
      <c r="AJ89" s="61">
        <f t="shared" si="498"/>
        <v>0</v>
      </c>
      <c r="AK89" s="61">
        <f t="shared" si="499"/>
        <v>0</v>
      </c>
      <c r="AL89" s="61">
        <f t="shared" si="500"/>
        <v>0</v>
      </c>
      <c r="AM89" s="115"/>
      <c r="AN89" s="117"/>
      <c r="AO89" s="61">
        <f t="shared" si="501"/>
        <v>0</v>
      </c>
      <c r="AP89" s="61">
        <f t="shared" si="502"/>
        <v>0</v>
      </c>
      <c r="AQ89" s="61">
        <f t="shared" si="503"/>
        <v>0</v>
      </c>
      <c r="AR89" s="112">
        <f>IF($AR$7=0,0,$AR$7/$AR$6*AR88)</f>
        <v>0</v>
      </c>
      <c r="AS89" s="115"/>
      <c r="AT89" s="117"/>
      <c r="AU89" s="30">
        <f t="shared" ref="AU89" si="1556">IF($AU$7=0,0,$AU$7/$AU$6*AU88)</f>
        <v>0</v>
      </c>
      <c r="AV89" s="29">
        <f t="shared" ref="AV89" si="1557">IF($AV$7=0,0,$AV$7/$AV$6*AV88)</f>
        <v>0</v>
      </c>
      <c r="AW89" s="29">
        <f t="shared" ref="AW89" si="1558">IF($AW$7=0,0,$AW$7/$AW$6*AW88)</f>
        <v>0</v>
      </c>
      <c r="AX89" s="29">
        <f t="shared" ref="AX89" si="1559">IF($AX$7=0,0,$AX$7/$AX$6*AX88)</f>
        <v>0</v>
      </c>
      <c r="AY89" s="118"/>
      <c r="AZ89" s="119"/>
      <c r="BA89" s="122"/>
      <c r="BB89" s="166"/>
      <c r="BC89" s="174"/>
      <c r="BD89" s="171"/>
      <c r="BE89" s="176"/>
      <c r="BF89" s="176"/>
      <c r="BG89" s="176"/>
      <c r="BH89" s="176"/>
      <c r="BI89" s="176"/>
      <c r="BJ89" s="176"/>
      <c r="BK89" s="176"/>
      <c r="BL89" s="176"/>
      <c r="BM89" s="181"/>
    </row>
    <row r="90" spans="1:65" ht="15" customHeight="1" x14ac:dyDescent="0.25">
      <c r="A90" s="137">
        <v>42</v>
      </c>
      <c r="B90" s="139" t="str">
        <f>'Popis studenata'!B43</f>
        <v xml:space="preserve"> </v>
      </c>
      <c r="C90" s="141">
        <f>'Popis studenata'!C43</f>
        <v>0</v>
      </c>
      <c r="D90" s="23" t="s">
        <v>19</v>
      </c>
      <c r="E90" s="24"/>
      <c r="F90" s="25"/>
      <c r="G90" s="25"/>
      <c r="H90" s="25"/>
      <c r="I90" s="114">
        <f t="shared" ref="I90" si="1560">IF((E91+F91+G91+H91)&gt;$J$4,"GREŠKA",E91+F91+G91+H91)</f>
        <v>0</v>
      </c>
      <c r="J90" s="116" t="str">
        <f t="shared" ref="J90" si="1561">IF(I90=0,"NE",(IF(I90&gt;=($J$4/2),"DA","NE")))</f>
        <v>NE</v>
      </c>
      <c r="K90" s="24"/>
      <c r="L90" s="25"/>
      <c r="M90" s="25"/>
      <c r="N90" s="25"/>
      <c r="O90" s="114">
        <f t="shared" ref="O90" si="1562">IF((K91+L91+M91+N91)&gt;$P$4,"GREŠKA",K91+L91+M91+N91)</f>
        <v>0</v>
      </c>
      <c r="P90" s="116" t="str">
        <f t="shared" ref="P90" si="1563">IF(O90=0,"NE",(IF(O90&gt;=($P$4/2),"DA","NE")))</f>
        <v>NE</v>
      </c>
      <c r="Q90" s="24"/>
      <c r="R90" s="25"/>
      <c r="S90" s="25"/>
      <c r="T90" s="25"/>
      <c r="U90" s="114">
        <f t="shared" ref="U90" si="1564">IF((Q91+R91+S91+T91)&gt;$V$4,"GREŠKA",Q91+R91+S91+T91)</f>
        <v>0</v>
      </c>
      <c r="V90" s="116" t="str">
        <f t="shared" ref="V90" si="1565">IF(U90=0,"NE",(IF(U90&gt;=($V$4/2),"DA","NE")))</f>
        <v>NE</v>
      </c>
      <c r="W90" s="24"/>
      <c r="X90" s="25"/>
      <c r="Y90" s="25"/>
      <c r="Z90" s="25"/>
      <c r="AA90" s="114">
        <f t="shared" ref="AA90" si="1566">IF((W91+X91+Y91+Z91)&gt;$AB$4,"GREŠKA",W91+X91+Y91+Z91)</f>
        <v>0</v>
      </c>
      <c r="AB90" s="116" t="str">
        <f t="shared" ref="AB90" si="1567">IF(AA90=0,"NE",(IF(AA90&gt;=($AB$4/2),"DA","NE")))</f>
        <v>NE</v>
      </c>
      <c r="AC90" s="24"/>
      <c r="AD90" s="25"/>
      <c r="AE90" s="25"/>
      <c r="AF90" s="25"/>
      <c r="AG90" s="114">
        <f t="shared" ref="AG90" si="1568">IF((AC91+AD91+AE91+AF91)&gt;$AH$4,"GREŠKA",AC91+AD91+AE91+AF91)</f>
        <v>0</v>
      </c>
      <c r="AH90" s="116" t="str">
        <f t="shared" ref="AH90" si="1569">IF(AG90=0,"NE",(IF(AG90&gt;=($AH$4/2),"DA","NE")))</f>
        <v>NE</v>
      </c>
      <c r="AI90" s="24"/>
      <c r="AJ90" s="25"/>
      <c r="AK90" s="25"/>
      <c r="AL90" s="25"/>
      <c r="AM90" s="120">
        <f t="shared" ref="AM90" si="1570">IF((AI91+AJ91+AK91+AL91)&gt;$AN$4,"GREŠKA",AI91+AJ91+AK91+AL91)</f>
        <v>0</v>
      </c>
      <c r="AN90" s="116" t="str">
        <f t="shared" ref="AN90" si="1571">IF(AM90=0,"NE",(IF(AM90&gt;=($AN$4/2),"DA","NE")))</f>
        <v>NE</v>
      </c>
      <c r="AO90" s="24"/>
      <c r="AP90" s="25"/>
      <c r="AQ90" s="25"/>
      <c r="AR90" s="25"/>
      <c r="AS90" s="120">
        <f t="shared" ref="AS90" si="1572">IF((AO91+AP91+AQ91+AR91)&gt;$AT$4,"GREŠKA",AO91+AP91+AQ91+AR91)</f>
        <v>0</v>
      </c>
      <c r="AT90" s="116" t="str">
        <f t="shared" ref="AT90" si="1573">IF(AS90=0,"NE",(IF(AS90&gt;=($AT$4/2),"DA","NE")))</f>
        <v>NE</v>
      </c>
      <c r="AU90" s="24"/>
      <c r="AV90" s="25"/>
      <c r="AW90" s="25"/>
      <c r="AX90" s="25"/>
      <c r="AY90" s="114">
        <f t="shared" ref="AY90" si="1574">IF((AU91+AV91+AW91+AX91)&gt;$AZ$4,"GREŠKA",AU91+AV91+AW91+AX91)</f>
        <v>0</v>
      </c>
      <c r="AZ90" s="116" t="str">
        <f t="shared" ref="AZ90" si="1575">IF(AY90=0,"NE",(IF(AY90&gt;=($AZ$4/2),"DA","NE")))</f>
        <v>NE</v>
      </c>
      <c r="BA90" s="121">
        <f t="shared" ref="BA90" si="1576">IF(AND(J90="da",P90="da",V90="da",AB90="da",AZ90="da",AH90="da",AN90="da",AT90="da"),I90+O90+U90+AA90+AY90+AS90+AM90+AG90,0)</f>
        <v>0</v>
      </c>
      <c r="BB90" s="165" t="str">
        <f t="shared" ref="BB90" si="1577">IF(OR(COUNTIF(J90:AZ91,"ne")&gt;4,COUNTIF(J90:AZ91,"ne")=0),"NE",COUNTIF(J90:AZ91,"ne"))</f>
        <v>NE</v>
      </c>
      <c r="BC90" s="172" t="str">
        <f t="shared" ref="BC90" si="1578">IF(SUM(COUNTBLANK(E90:H90),COUNTBLANK(K90:N90),COUNTBLANK(Q90:T90),COUNTBLANK(W90:Z90),COUNTBLANK(AC90:AF90),COUNTBLANK(AI90:AL90),COUNTBLANK(AO90:AR90),COUNTBLANK(AU90:AX90))=32,"NE","DA")</f>
        <v>NE</v>
      </c>
      <c r="BD90" s="170"/>
      <c r="BE90" s="179" t="str">
        <f t="shared" ref="BE90" si="1579">J90</f>
        <v>NE</v>
      </c>
      <c r="BF90" s="179" t="str">
        <f t="shared" ref="BF90" si="1580">P90</f>
        <v>NE</v>
      </c>
      <c r="BG90" s="179" t="str">
        <f t="shared" ref="BG90" si="1581">V90</f>
        <v>NE</v>
      </c>
      <c r="BH90" s="179" t="str">
        <f t="shared" ref="BH90" si="1582">AB90</f>
        <v>NE</v>
      </c>
      <c r="BI90" s="179" t="str">
        <f t="shared" ref="BI90" si="1583">AH90</f>
        <v>NE</v>
      </c>
      <c r="BJ90" s="179" t="str">
        <f t="shared" ref="BJ90" si="1584">AN90</f>
        <v>NE</v>
      </c>
      <c r="BK90" s="179" t="str">
        <f t="shared" ref="BK90" si="1585">AT90</f>
        <v>NE</v>
      </c>
      <c r="BL90" s="179" t="str">
        <f t="shared" ref="BL90" si="1586">AZ90</f>
        <v>NE</v>
      </c>
      <c r="BM90" s="180" t="str">
        <f t="shared" ref="BM90" si="1587">IF(BA90&lt;50, "NE",IF(BA90&lt;60,2,IF(BA90&lt;75,3,IF(BA90&lt;90,4,5))))</f>
        <v>NE</v>
      </c>
    </row>
    <row r="91" spans="1:65" ht="15.75" customHeight="1" thickBot="1" x14ac:dyDescent="0.3">
      <c r="A91" s="138"/>
      <c r="B91" s="140"/>
      <c r="C91" s="142"/>
      <c r="D91" s="28" t="s">
        <v>20</v>
      </c>
      <c r="E91" s="29">
        <f t="shared" ref="E91" si="1588">IF($E$7=0,0,$E$7/$E$6*E90)</f>
        <v>0</v>
      </c>
      <c r="F91" s="29">
        <f t="shared" ref="F91" si="1589">IF($F$7=0,0,$F$7/$F$6*F90)</f>
        <v>0</v>
      </c>
      <c r="G91" s="29">
        <f t="shared" ref="G91" si="1590">IF($G$7=0,0,$G$7/$G$6*G90)</f>
        <v>0</v>
      </c>
      <c r="H91" s="29">
        <f t="shared" ref="H91" si="1591">IF($H$7=0,0,$H$7/$H$6*H90)</f>
        <v>0</v>
      </c>
      <c r="I91" s="115"/>
      <c r="J91" s="117"/>
      <c r="K91" s="30">
        <f t="shared" ref="K91" si="1592">IF($K$7=0,0,$K$7/$K$6*K90)</f>
        <v>0</v>
      </c>
      <c r="L91" s="29">
        <f t="shared" ref="L91" si="1593">IF($L$7=0,0,$L$7/$L$6*L90)</f>
        <v>0</v>
      </c>
      <c r="M91" s="29">
        <f t="shared" ref="M91" si="1594">IF($M$7=0,0,$M$7/$M$6*M90)</f>
        <v>0</v>
      </c>
      <c r="N91" s="29">
        <f t="shared" ref="N91" si="1595">IF($N$7=0,0,$N$7/$N$6*N90)</f>
        <v>0</v>
      </c>
      <c r="O91" s="115"/>
      <c r="P91" s="117"/>
      <c r="Q91" s="30">
        <f t="shared" ref="Q91" si="1596">IF($Q$7=0,0,$Q$7/$Q$6*Q90)</f>
        <v>0</v>
      </c>
      <c r="R91" s="29">
        <f t="shared" ref="R91" si="1597">IF($R$7=0,0,$R$7/$R$6*R90)</f>
        <v>0</v>
      </c>
      <c r="S91" s="29">
        <f t="shared" ref="S91" si="1598">IF($S$7=0,0,$S$7/$S$6*S90)</f>
        <v>0</v>
      </c>
      <c r="T91" s="29">
        <f t="shared" ref="T91" si="1599">IF($T$7=0,0,$T$7/$T$6*T90)</f>
        <v>0</v>
      </c>
      <c r="U91" s="115"/>
      <c r="V91" s="117"/>
      <c r="W91" s="30">
        <f t="shared" ref="W91" si="1600">IF($W$7=0,0,$W$7/$W$6*W90)</f>
        <v>0</v>
      </c>
      <c r="X91" s="29">
        <f t="shared" ref="X91" si="1601">IF($X$7=0,0,$X$7/$X$6*X90)</f>
        <v>0</v>
      </c>
      <c r="Y91" s="29">
        <f t="shared" ref="Y91" si="1602">IF($Y$7=0,0,$Y$7/$Y$6*Y90)</f>
        <v>0</v>
      </c>
      <c r="Z91" s="29">
        <f t="shared" ref="Z91" si="1603">IF($Z$7=0,0,$Z$7/$Z$6*Z90)</f>
        <v>0</v>
      </c>
      <c r="AA91" s="115"/>
      <c r="AB91" s="117"/>
      <c r="AC91" s="30">
        <f t="shared" si="493"/>
        <v>0</v>
      </c>
      <c r="AD91" s="29">
        <f t="shared" si="494"/>
        <v>0</v>
      </c>
      <c r="AE91" s="29">
        <f t="shared" si="495"/>
        <v>0</v>
      </c>
      <c r="AF91" s="29">
        <f t="shared" si="496"/>
        <v>0</v>
      </c>
      <c r="AG91" s="118"/>
      <c r="AH91" s="119"/>
      <c r="AI91" s="61">
        <f t="shared" si="497"/>
        <v>0</v>
      </c>
      <c r="AJ91" s="61">
        <f t="shared" si="498"/>
        <v>0</v>
      </c>
      <c r="AK91" s="61">
        <f t="shared" si="499"/>
        <v>0</v>
      </c>
      <c r="AL91" s="61">
        <f t="shared" si="500"/>
        <v>0</v>
      </c>
      <c r="AM91" s="115"/>
      <c r="AN91" s="117"/>
      <c r="AO91" s="61">
        <f t="shared" si="501"/>
        <v>0</v>
      </c>
      <c r="AP91" s="61">
        <f t="shared" si="502"/>
        <v>0</v>
      </c>
      <c r="AQ91" s="61">
        <f t="shared" si="503"/>
        <v>0</v>
      </c>
      <c r="AR91" s="112">
        <f>IF($AR$7=0,0,$AR$7/$AR$6*AR90)</f>
        <v>0</v>
      </c>
      <c r="AS91" s="115"/>
      <c r="AT91" s="117"/>
      <c r="AU91" s="30">
        <f t="shared" ref="AU91" si="1604">IF($AU$7=0,0,$AU$7/$AU$6*AU90)</f>
        <v>0</v>
      </c>
      <c r="AV91" s="29">
        <f t="shared" ref="AV91" si="1605">IF($AV$7=0,0,$AV$7/$AV$6*AV90)</f>
        <v>0</v>
      </c>
      <c r="AW91" s="29">
        <f t="shared" ref="AW91" si="1606">IF($AW$7=0,0,$AW$7/$AW$6*AW90)</f>
        <v>0</v>
      </c>
      <c r="AX91" s="29">
        <f t="shared" ref="AX91" si="1607">IF($AX$7=0,0,$AX$7/$AX$6*AX90)</f>
        <v>0</v>
      </c>
      <c r="AY91" s="118"/>
      <c r="AZ91" s="119"/>
      <c r="BA91" s="122"/>
      <c r="BB91" s="166"/>
      <c r="BC91" s="174"/>
      <c r="BD91" s="171"/>
      <c r="BE91" s="176"/>
      <c r="BF91" s="176"/>
      <c r="BG91" s="176"/>
      <c r="BH91" s="176"/>
      <c r="BI91" s="176"/>
      <c r="BJ91" s="176"/>
      <c r="BK91" s="176"/>
      <c r="BL91" s="176"/>
      <c r="BM91" s="181"/>
    </row>
    <row r="92" spans="1:65" ht="15" customHeight="1" x14ac:dyDescent="0.25">
      <c r="A92" s="137">
        <v>43</v>
      </c>
      <c r="B92" s="139" t="str">
        <f>'Popis studenata'!B44</f>
        <v xml:space="preserve"> </v>
      </c>
      <c r="C92" s="141">
        <f>'Popis studenata'!C44</f>
        <v>0</v>
      </c>
      <c r="D92" s="23" t="s">
        <v>19</v>
      </c>
      <c r="E92" s="24"/>
      <c r="F92" s="25"/>
      <c r="G92" s="25"/>
      <c r="H92" s="25"/>
      <c r="I92" s="114">
        <f t="shared" ref="I92" si="1608">IF((E93+F93+G93+H93)&gt;$J$4,"GREŠKA",E93+F93+G93+H93)</f>
        <v>0</v>
      </c>
      <c r="J92" s="116" t="str">
        <f t="shared" ref="J92" si="1609">IF(I92=0,"NE",(IF(I92&gt;=($J$4/2),"DA","NE")))</f>
        <v>NE</v>
      </c>
      <c r="K92" s="24"/>
      <c r="L92" s="25"/>
      <c r="M92" s="25"/>
      <c r="N92" s="25"/>
      <c r="O92" s="114">
        <f t="shared" ref="O92" si="1610">IF((K93+L93+M93+N93)&gt;$P$4,"GREŠKA",K93+L93+M93+N93)</f>
        <v>0</v>
      </c>
      <c r="P92" s="116" t="str">
        <f t="shared" ref="P92" si="1611">IF(O92=0,"NE",(IF(O92&gt;=($P$4/2),"DA","NE")))</f>
        <v>NE</v>
      </c>
      <c r="Q92" s="24"/>
      <c r="R92" s="25"/>
      <c r="S92" s="25"/>
      <c r="T92" s="25"/>
      <c r="U92" s="114">
        <f t="shared" ref="U92" si="1612">IF((Q93+R93+S93+T93)&gt;$V$4,"GREŠKA",Q93+R93+S93+T93)</f>
        <v>0</v>
      </c>
      <c r="V92" s="116" t="str">
        <f t="shared" ref="V92" si="1613">IF(U92=0,"NE",(IF(U92&gt;=($V$4/2),"DA","NE")))</f>
        <v>NE</v>
      </c>
      <c r="W92" s="24"/>
      <c r="X92" s="25"/>
      <c r="Y92" s="25"/>
      <c r="Z92" s="25"/>
      <c r="AA92" s="114">
        <f t="shared" ref="AA92" si="1614">IF((W93+X93+Y93+Z93)&gt;$AB$4,"GREŠKA",W93+X93+Y93+Z93)</f>
        <v>0</v>
      </c>
      <c r="AB92" s="116" t="str">
        <f t="shared" ref="AB92" si="1615">IF(AA92=0,"NE",(IF(AA92&gt;=($AB$4/2),"DA","NE")))</f>
        <v>NE</v>
      </c>
      <c r="AC92" s="24"/>
      <c r="AD92" s="25"/>
      <c r="AE92" s="25"/>
      <c r="AF92" s="25"/>
      <c r="AG92" s="114">
        <f t="shared" ref="AG92" si="1616">IF((AC93+AD93+AE93+AF93)&gt;$AH$4,"GREŠKA",AC93+AD93+AE93+AF93)</f>
        <v>0</v>
      </c>
      <c r="AH92" s="116" t="str">
        <f t="shared" ref="AH92" si="1617">IF(AG92=0,"NE",(IF(AG92&gt;=($AH$4/2),"DA","NE")))</f>
        <v>NE</v>
      </c>
      <c r="AI92" s="24"/>
      <c r="AJ92" s="25"/>
      <c r="AK92" s="25"/>
      <c r="AL92" s="25"/>
      <c r="AM92" s="120">
        <f t="shared" ref="AM92" si="1618">IF((AI93+AJ93+AK93+AL93)&gt;$AN$4,"GREŠKA",AI93+AJ93+AK93+AL93)</f>
        <v>0</v>
      </c>
      <c r="AN92" s="116" t="str">
        <f t="shared" ref="AN92" si="1619">IF(AM92=0,"NE",(IF(AM92&gt;=($AN$4/2),"DA","NE")))</f>
        <v>NE</v>
      </c>
      <c r="AO92" s="24"/>
      <c r="AP92" s="25"/>
      <c r="AQ92" s="25"/>
      <c r="AR92" s="25"/>
      <c r="AS92" s="120">
        <f t="shared" ref="AS92" si="1620">IF((AO93+AP93+AQ93+AR93)&gt;$AT$4,"GREŠKA",AO93+AP93+AQ93+AR93)</f>
        <v>0</v>
      </c>
      <c r="AT92" s="116" t="str">
        <f t="shared" ref="AT92" si="1621">IF(AS92=0,"NE",(IF(AS92&gt;=($AT$4/2),"DA","NE")))</f>
        <v>NE</v>
      </c>
      <c r="AU92" s="24"/>
      <c r="AV92" s="25"/>
      <c r="AW92" s="25"/>
      <c r="AX92" s="25"/>
      <c r="AY92" s="114">
        <f t="shared" ref="AY92" si="1622">IF((AU93+AV93+AW93+AX93)&gt;$AZ$4,"GREŠKA",AU93+AV93+AW93+AX93)</f>
        <v>0</v>
      </c>
      <c r="AZ92" s="116" t="str">
        <f t="shared" ref="AZ92" si="1623">IF(AY92=0,"NE",(IF(AY92&gt;=($AZ$4/2),"DA","NE")))</f>
        <v>NE</v>
      </c>
      <c r="BA92" s="121">
        <f t="shared" ref="BA92" si="1624">IF(AND(J92="da",P92="da",V92="da",AB92="da",AZ92="da",AH92="da",AN92="da",AT92="da"),I92+O92+U92+AA92+AY92+AS92+AM92+AG92,0)</f>
        <v>0</v>
      </c>
      <c r="BB92" s="165" t="str">
        <f t="shared" ref="BB92" si="1625">IF(OR(COUNTIF(J92:AZ93,"ne")&gt;4,COUNTIF(J92:AZ93,"ne")=0),"NE",COUNTIF(J92:AZ93,"ne"))</f>
        <v>NE</v>
      </c>
      <c r="BC92" s="172" t="str">
        <f t="shared" ref="BC92" si="1626">IF(SUM(COUNTBLANK(E92:H92),COUNTBLANK(K92:N92),COUNTBLANK(Q92:T92),COUNTBLANK(W92:Z92),COUNTBLANK(AC92:AF92),COUNTBLANK(AI92:AL92),COUNTBLANK(AO92:AR92),COUNTBLANK(AU92:AX92))=32,"NE","DA")</f>
        <v>NE</v>
      </c>
      <c r="BD92" s="170"/>
      <c r="BE92" s="179" t="str">
        <f t="shared" ref="BE92" si="1627">J92</f>
        <v>NE</v>
      </c>
      <c r="BF92" s="179" t="str">
        <f t="shared" ref="BF92" si="1628">P92</f>
        <v>NE</v>
      </c>
      <c r="BG92" s="179" t="str">
        <f t="shared" ref="BG92" si="1629">V92</f>
        <v>NE</v>
      </c>
      <c r="BH92" s="179" t="str">
        <f t="shared" ref="BH92" si="1630">AB92</f>
        <v>NE</v>
      </c>
      <c r="BI92" s="179" t="str">
        <f t="shared" ref="BI92" si="1631">AH92</f>
        <v>NE</v>
      </c>
      <c r="BJ92" s="179" t="str">
        <f t="shared" ref="BJ92" si="1632">AN92</f>
        <v>NE</v>
      </c>
      <c r="BK92" s="179" t="str">
        <f t="shared" ref="BK92" si="1633">AT92</f>
        <v>NE</v>
      </c>
      <c r="BL92" s="179" t="str">
        <f t="shared" ref="BL92" si="1634">AZ92</f>
        <v>NE</v>
      </c>
      <c r="BM92" s="180" t="str">
        <f t="shared" ref="BM92" si="1635">IF(BA92&lt;50, "NE",IF(BA92&lt;60,2,IF(BA92&lt;75,3,IF(BA92&lt;90,4,5))))</f>
        <v>NE</v>
      </c>
    </row>
    <row r="93" spans="1:65" ht="15.75" customHeight="1" thickBot="1" x14ac:dyDescent="0.3">
      <c r="A93" s="138"/>
      <c r="B93" s="140"/>
      <c r="C93" s="142"/>
      <c r="D93" s="28" t="s">
        <v>20</v>
      </c>
      <c r="E93" s="29">
        <f t="shared" ref="E93" si="1636">IF($E$7=0,0,$E$7/$E$6*E92)</f>
        <v>0</v>
      </c>
      <c r="F93" s="29">
        <f t="shared" ref="F93" si="1637">IF($F$7=0,0,$F$7/$F$6*F92)</f>
        <v>0</v>
      </c>
      <c r="G93" s="29">
        <f t="shared" ref="G93" si="1638">IF($G$7=0,0,$G$7/$G$6*G92)</f>
        <v>0</v>
      </c>
      <c r="H93" s="29">
        <f t="shared" ref="H93" si="1639">IF($H$7=0,0,$H$7/$H$6*H92)</f>
        <v>0</v>
      </c>
      <c r="I93" s="115"/>
      <c r="J93" s="117"/>
      <c r="K93" s="30">
        <f t="shared" ref="K93" si="1640">IF($K$7=0,0,$K$7/$K$6*K92)</f>
        <v>0</v>
      </c>
      <c r="L93" s="29">
        <f t="shared" ref="L93" si="1641">IF($L$7=0,0,$L$7/$L$6*L92)</f>
        <v>0</v>
      </c>
      <c r="M93" s="29">
        <f t="shared" ref="M93" si="1642">IF($M$7=0,0,$M$7/$M$6*M92)</f>
        <v>0</v>
      </c>
      <c r="N93" s="29">
        <f t="shared" ref="N93" si="1643">IF($N$7=0,0,$N$7/$N$6*N92)</f>
        <v>0</v>
      </c>
      <c r="O93" s="115"/>
      <c r="P93" s="117"/>
      <c r="Q93" s="30">
        <f t="shared" ref="Q93" si="1644">IF($Q$7=0,0,$Q$7/$Q$6*Q92)</f>
        <v>0</v>
      </c>
      <c r="R93" s="29">
        <f t="shared" ref="R93" si="1645">IF($R$7=0,0,$R$7/$R$6*R92)</f>
        <v>0</v>
      </c>
      <c r="S93" s="29">
        <f t="shared" ref="S93" si="1646">IF($S$7=0,0,$S$7/$S$6*S92)</f>
        <v>0</v>
      </c>
      <c r="T93" s="29">
        <f t="shared" ref="T93" si="1647">IF($T$7=0,0,$T$7/$T$6*T92)</f>
        <v>0</v>
      </c>
      <c r="U93" s="115"/>
      <c r="V93" s="117"/>
      <c r="W93" s="30">
        <f t="shared" ref="W93" si="1648">IF($W$7=0,0,$W$7/$W$6*W92)</f>
        <v>0</v>
      </c>
      <c r="X93" s="29">
        <f t="shared" ref="X93" si="1649">IF($X$7=0,0,$X$7/$X$6*X92)</f>
        <v>0</v>
      </c>
      <c r="Y93" s="29">
        <f t="shared" ref="Y93" si="1650">IF($Y$7=0,0,$Y$7/$Y$6*Y92)</f>
        <v>0</v>
      </c>
      <c r="Z93" s="29">
        <f t="shared" ref="Z93" si="1651">IF($Z$7=0,0,$Z$7/$Z$6*Z92)</f>
        <v>0</v>
      </c>
      <c r="AA93" s="115"/>
      <c r="AB93" s="117"/>
      <c r="AC93" s="30">
        <f t="shared" si="493"/>
        <v>0</v>
      </c>
      <c r="AD93" s="29">
        <f t="shared" si="494"/>
        <v>0</v>
      </c>
      <c r="AE93" s="29">
        <f t="shared" si="495"/>
        <v>0</v>
      </c>
      <c r="AF93" s="29">
        <f t="shared" si="496"/>
        <v>0</v>
      </c>
      <c r="AG93" s="118"/>
      <c r="AH93" s="119"/>
      <c r="AI93" s="61">
        <f t="shared" si="497"/>
        <v>0</v>
      </c>
      <c r="AJ93" s="61">
        <f t="shared" si="498"/>
        <v>0</v>
      </c>
      <c r="AK93" s="61">
        <f t="shared" si="499"/>
        <v>0</v>
      </c>
      <c r="AL93" s="61">
        <f t="shared" si="500"/>
        <v>0</v>
      </c>
      <c r="AM93" s="115"/>
      <c r="AN93" s="117"/>
      <c r="AO93" s="61">
        <f t="shared" si="501"/>
        <v>0</v>
      </c>
      <c r="AP93" s="61">
        <f t="shared" si="502"/>
        <v>0</v>
      </c>
      <c r="AQ93" s="61">
        <f t="shared" si="503"/>
        <v>0</v>
      </c>
      <c r="AR93" s="112">
        <f>IF($AR$7=0,0,$AR$7/$AR$6*AR92)</f>
        <v>0</v>
      </c>
      <c r="AS93" s="115"/>
      <c r="AT93" s="117"/>
      <c r="AU93" s="30">
        <f t="shared" ref="AU93" si="1652">IF($AU$7=0,0,$AU$7/$AU$6*AU92)</f>
        <v>0</v>
      </c>
      <c r="AV93" s="29">
        <f t="shared" ref="AV93" si="1653">IF($AV$7=0,0,$AV$7/$AV$6*AV92)</f>
        <v>0</v>
      </c>
      <c r="AW93" s="29">
        <f t="shared" ref="AW93" si="1654">IF($AW$7=0,0,$AW$7/$AW$6*AW92)</f>
        <v>0</v>
      </c>
      <c r="AX93" s="29">
        <f t="shared" ref="AX93" si="1655">IF($AX$7=0,0,$AX$7/$AX$6*AX92)</f>
        <v>0</v>
      </c>
      <c r="AY93" s="118"/>
      <c r="AZ93" s="119"/>
      <c r="BA93" s="122"/>
      <c r="BB93" s="166"/>
      <c r="BC93" s="174"/>
      <c r="BD93" s="171"/>
      <c r="BE93" s="176"/>
      <c r="BF93" s="176"/>
      <c r="BG93" s="176"/>
      <c r="BH93" s="176"/>
      <c r="BI93" s="176"/>
      <c r="BJ93" s="176"/>
      <c r="BK93" s="176"/>
      <c r="BL93" s="176"/>
      <c r="BM93" s="181"/>
    </row>
    <row r="94" spans="1:65" ht="15" customHeight="1" x14ac:dyDescent="0.25">
      <c r="A94" s="137">
        <v>44</v>
      </c>
      <c r="B94" s="139" t="str">
        <f>'Popis studenata'!B45</f>
        <v xml:space="preserve"> </v>
      </c>
      <c r="C94" s="141">
        <f>'Popis studenata'!C45</f>
        <v>0</v>
      </c>
      <c r="D94" s="23" t="s">
        <v>19</v>
      </c>
      <c r="E94" s="24"/>
      <c r="F94" s="25"/>
      <c r="G94" s="25"/>
      <c r="H94" s="25"/>
      <c r="I94" s="114">
        <f t="shared" ref="I94" si="1656">IF((E95+F95+G95+H95)&gt;$J$4,"GREŠKA",E95+F95+G95+H95)</f>
        <v>0</v>
      </c>
      <c r="J94" s="116" t="str">
        <f t="shared" ref="J94" si="1657">IF(I94=0,"NE",(IF(I94&gt;=($J$4/2),"DA","NE")))</f>
        <v>NE</v>
      </c>
      <c r="K94" s="24"/>
      <c r="L94" s="25"/>
      <c r="M94" s="25"/>
      <c r="N94" s="25"/>
      <c r="O94" s="114">
        <f t="shared" ref="O94" si="1658">IF((K95+L95+M95+N95)&gt;$P$4,"GREŠKA",K95+L95+M95+N95)</f>
        <v>0</v>
      </c>
      <c r="P94" s="116" t="str">
        <f t="shared" ref="P94" si="1659">IF(O94=0,"NE",(IF(O94&gt;=($P$4/2),"DA","NE")))</f>
        <v>NE</v>
      </c>
      <c r="Q94" s="24"/>
      <c r="R94" s="25"/>
      <c r="S94" s="25"/>
      <c r="T94" s="25"/>
      <c r="U94" s="114">
        <f t="shared" ref="U94" si="1660">IF((Q95+R95+S95+T95)&gt;$V$4,"GREŠKA",Q95+R95+S95+T95)</f>
        <v>0</v>
      </c>
      <c r="V94" s="116" t="str">
        <f t="shared" ref="V94" si="1661">IF(U94=0,"NE",(IF(U94&gt;=($V$4/2),"DA","NE")))</f>
        <v>NE</v>
      </c>
      <c r="W94" s="24"/>
      <c r="X94" s="25"/>
      <c r="Y94" s="25"/>
      <c r="Z94" s="25"/>
      <c r="AA94" s="114">
        <f t="shared" ref="AA94" si="1662">IF((W95+X95+Y95+Z95)&gt;$AB$4,"GREŠKA",W95+X95+Y95+Z95)</f>
        <v>0</v>
      </c>
      <c r="AB94" s="116" t="str">
        <f t="shared" ref="AB94" si="1663">IF(AA94=0,"NE",(IF(AA94&gt;=($AB$4/2),"DA","NE")))</f>
        <v>NE</v>
      </c>
      <c r="AC94" s="24"/>
      <c r="AD94" s="25"/>
      <c r="AE94" s="25"/>
      <c r="AF94" s="25"/>
      <c r="AG94" s="114">
        <f t="shared" ref="AG94" si="1664">IF((AC95+AD95+AE95+AF95)&gt;$AH$4,"GREŠKA",AC95+AD95+AE95+AF95)</f>
        <v>0</v>
      </c>
      <c r="AH94" s="116" t="str">
        <f t="shared" ref="AH94" si="1665">IF(AG94=0,"NE",(IF(AG94&gt;=($AH$4/2),"DA","NE")))</f>
        <v>NE</v>
      </c>
      <c r="AI94" s="24"/>
      <c r="AJ94" s="25"/>
      <c r="AK94" s="25"/>
      <c r="AL94" s="25"/>
      <c r="AM94" s="120">
        <f t="shared" ref="AM94" si="1666">IF((AI95+AJ95+AK95+AL95)&gt;$AN$4,"GREŠKA",AI95+AJ95+AK95+AL95)</f>
        <v>0</v>
      </c>
      <c r="AN94" s="116" t="str">
        <f t="shared" ref="AN94" si="1667">IF(AM94=0,"NE",(IF(AM94&gt;=($AN$4/2),"DA","NE")))</f>
        <v>NE</v>
      </c>
      <c r="AO94" s="24"/>
      <c r="AP94" s="25"/>
      <c r="AQ94" s="25"/>
      <c r="AR94" s="25"/>
      <c r="AS94" s="120">
        <f t="shared" ref="AS94" si="1668">IF((AO95+AP95+AQ95+AR95)&gt;$AT$4,"GREŠKA",AO95+AP95+AQ95+AR95)</f>
        <v>0</v>
      </c>
      <c r="AT94" s="116" t="str">
        <f t="shared" ref="AT94" si="1669">IF(AS94=0,"NE",(IF(AS94&gt;=($AT$4/2),"DA","NE")))</f>
        <v>NE</v>
      </c>
      <c r="AU94" s="24"/>
      <c r="AV94" s="25"/>
      <c r="AW94" s="25"/>
      <c r="AX94" s="25"/>
      <c r="AY94" s="114">
        <f t="shared" ref="AY94" si="1670">IF((AU95+AV95+AW95+AX95)&gt;$AZ$4,"GREŠKA",AU95+AV95+AW95+AX95)</f>
        <v>0</v>
      </c>
      <c r="AZ94" s="116" t="str">
        <f t="shared" ref="AZ94" si="1671">IF(AY94=0,"NE",(IF(AY94&gt;=($AZ$4/2),"DA","NE")))</f>
        <v>NE</v>
      </c>
      <c r="BA94" s="121">
        <f t="shared" ref="BA94" si="1672">IF(AND(J94="da",P94="da",V94="da",AB94="da",AZ94="da",AH94="da",AN94="da",AT94="da"),I94+O94+U94+AA94+AY94+AS94+AM94+AG94,0)</f>
        <v>0</v>
      </c>
      <c r="BB94" s="165" t="str">
        <f t="shared" ref="BB94" si="1673">IF(OR(COUNTIF(J94:AZ95,"ne")&gt;4,COUNTIF(J94:AZ95,"ne")=0),"NE",COUNTIF(J94:AZ95,"ne"))</f>
        <v>NE</v>
      </c>
      <c r="BC94" s="172" t="str">
        <f t="shared" ref="BC94" si="1674">IF(SUM(COUNTBLANK(E94:H94),COUNTBLANK(K94:N94),COUNTBLANK(Q94:T94),COUNTBLANK(W94:Z94),COUNTBLANK(AC94:AF94),COUNTBLANK(AI94:AL94),COUNTBLANK(AO94:AR94),COUNTBLANK(AU94:AX94))=32,"NE","DA")</f>
        <v>NE</v>
      </c>
      <c r="BD94" s="170"/>
      <c r="BE94" s="179" t="str">
        <f t="shared" ref="BE94" si="1675">J94</f>
        <v>NE</v>
      </c>
      <c r="BF94" s="179" t="str">
        <f t="shared" ref="BF94" si="1676">P94</f>
        <v>NE</v>
      </c>
      <c r="BG94" s="179" t="str">
        <f t="shared" ref="BG94" si="1677">V94</f>
        <v>NE</v>
      </c>
      <c r="BH94" s="179" t="str">
        <f t="shared" ref="BH94" si="1678">AB94</f>
        <v>NE</v>
      </c>
      <c r="BI94" s="179" t="str">
        <f t="shared" ref="BI94" si="1679">AH94</f>
        <v>NE</v>
      </c>
      <c r="BJ94" s="179" t="str">
        <f t="shared" ref="BJ94" si="1680">AN94</f>
        <v>NE</v>
      </c>
      <c r="BK94" s="179" t="str">
        <f t="shared" ref="BK94" si="1681">AT94</f>
        <v>NE</v>
      </c>
      <c r="BL94" s="179" t="str">
        <f t="shared" ref="BL94" si="1682">AZ94</f>
        <v>NE</v>
      </c>
      <c r="BM94" s="180" t="str">
        <f t="shared" ref="BM94" si="1683">IF(BA94&lt;50, "NE",IF(BA94&lt;60,2,IF(BA94&lt;75,3,IF(BA94&lt;90,4,5))))</f>
        <v>NE</v>
      </c>
    </row>
    <row r="95" spans="1:65" ht="15.75" customHeight="1" thickBot="1" x14ac:dyDescent="0.3">
      <c r="A95" s="138"/>
      <c r="B95" s="140"/>
      <c r="C95" s="142"/>
      <c r="D95" s="28" t="s">
        <v>20</v>
      </c>
      <c r="E95" s="29">
        <f t="shared" ref="E95" si="1684">IF($E$7=0,0,$E$7/$E$6*E94)</f>
        <v>0</v>
      </c>
      <c r="F95" s="29">
        <f t="shared" ref="F95" si="1685">IF($F$7=0,0,$F$7/$F$6*F94)</f>
        <v>0</v>
      </c>
      <c r="G95" s="29">
        <f t="shared" ref="G95" si="1686">IF($G$7=0,0,$G$7/$G$6*G94)</f>
        <v>0</v>
      </c>
      <c r="H95" s="29">
        <f t="shared" ref="H95" si="1687">IF($H$7=0,0,$H$7/$H$6*H94)</f>
        <v>0</v>
      </c>
      <c r="I95" s="115"/>
      <c r="J95" s="117"/>
      <c r="K95" s="30">
        <f t="shared" ref="K95" si="1688">IF($K$7=0,0,$K$7/$K$6*K94)</f>
        <v>0</v>
      </c>
      <c r="L95" s="29">
        <f t="shared" ref="L95" si="1689">IF($L$7=0,0,$L$7/$L$6*L94)</f>
        <v>0</v>
      </c>
      <c r="M95" s="29">
        <f t="shared" ref="M95" si="1690">IF($M$7=0,0,$M$7/$M$6*M94)</f>
        <v>0</v>
      </c>
      <c r="N95" s="29">
        <f t="shared" ref="N95" si="1691">IF($N$7=0,0,$N$7/$N$6*N94)</f>
        <v>0</v>
      </c>
      <c r="O95" s="115"/>
      <c r="P95" s="117"/>
      <c r="Q95" s="30">
        <f t="shared" ref="Q95" si="1692">IF($Q$7=0,0,$Q$7/$Q$6*Q94)</f>
        <v>0</v>
      </c>
      <c r="R95" s="29">
        <f t="shared" ref="R95" si="1693">IF($R$7=0,0,$R$7/$R$6*R94)</f>
        <v>0</v>
      </c>
      <c r="S95" s="29">
        <f t="shared" ref="S95" si="1694">IF($S$7=0,0,$S$7/$S$6*S94)</f>
        <v>0</v>
      </c>
      <c r="T95" s="29">
        <f t="shared" ref="T95" si="1695">IF($T$7=0,0,$T$7/$T$6*T94)</f>
        <v>0</v>
      </c>
      <c r="U95" s="115"/>
      <c r="V95" s="117"/>
      <c r="W95" s="30">
        <f t="shared" ref="W95" si="1696">IF($W$7=0,0,$W$7/$W$6*W94)</f>
        <v>0</v>
      </c>
      <c r="X95" s="29">
        <f t="shared" ref="X95" si="1697">IF($X$7=0,0,$X$7/$X$6*X94)</f>
        <v>0</v>
      </c>
      <c r="Y95" s="29">
        <f t="shared" ref="Y95" si="1698">IF($Y$7=0,0,$Y$7/$Y$6*Y94)</f>
        <v>0</v>
      </c>
      <c r="Z95" s="29">
        <f t="shared" ref="Z95" si="1699">IF($Z$7=0,0,$Z$7/$Z$6*Z94)</f>
        <v>0</v>
      </c>
      <c r="AA95" s="115"/>
      <c r="AB95" s="117"/>
      <c r="AC95" s="30">
        <f t="shared" si="493"/>
        <v>0</v>
      </c>
      <c r="AD95" s="29">
        <f t="shared" si="494"/>
        <v>0</v>
      </c>
      <c r="AE95" s="29">
        <f t="shared" si="495"/>
        <v>0</v>
      </c>
      <c r="AF95" s="29">
        <f t="shared" si="496"/>
        <v>0</v>
      </c>
      <c r="AG95" s="118"/>
      <c r="AH95" s="119"/>
      <c r="AI95" s="61">
        <f t="shared" si="497"/>
        <v>0</v>
      </c>
      <c r="AJ95" s="61">
        <f t="shared" si="498"/>
        <v>0</v>
      </c>
      <c r="AK95" s="61">
        <f t="shared" si="499"/>
        <v>0</v>
      </c>
      <c r="AL95" s="61">
        <f t="shared" si="500"/>
        <v>0</v>
      </c>
      <c r="AM95" s="115"/>
      <c r="AN95" s="117"/>
      <c r="AO95" s="61">
        <f t="shared" si="501"/>
        <v>0</v>
      </c>
      <c r="AP95" s="61">
        <f t="shared" si="502"/>
        <v>0</v>
      </c>
      <c r="AQ95" s="61">
        <f t="shared" si="503"/>
        <v>0</v>
      </c>
      <c r="AR95" s="112">
        <f>IF($AR$7=0,0,$AR$7/$AR$6*AR94)</f>
        <v>0</v>
      </c>
      <c r="AS95" s="115"/>
      <c r="AT95" s="117"/>
      <c r="AU95" s="30">
        <f t="shared" ref="AU95" si="1700">IF($AU$7=0,0,$AU$7/$AU$6*AU94)</f>
        <v>0</v>
      </c>
      <c r="AV95" s="29">
        <f t="shared" ref="AV95" si="1701">IF($AV$7=0,0,$AV$7/$AV$6*AV94)</f>
        <v>0</v>
      </c>
      <c r="AW95" s="29">
        <f t="shared" ref="AW95" si="1702">IF($AW$7=0,0,$AW$7/$AW$6*AW94)</f>
        <v>0</v>
      </c>
      <c r="AX95" s="29">
        <f t="shared" ref="AX95" si="1703">IF($AX$7=0,0,$AX$7/$AX$6*AX94)</f>
        <v>0</v>
      </c>
      <c r="AY95" s="118"/>
      <c r="AZ95" s="119"/>
      <c r="BA95" s="122"/>
      <c r="BB95" s="166"/>
      <c r="BC95" s="174"/>
      <c r="BD95" s="171"/>
      <c r="BE95" s="176"/>
      <c r="BF95" s="176"/>
      <c r="BG95" s="176"/>
      <c r="BH95" s="176"/>
      <c r="BI95" s="176"/>
      <c r="BJ95" s="176"/>
      <c r="BK95" s="176"/>
      <c r="BL95" s="176"/>
      <c r="BM95" s="181"/>
    </row>
    <row r="96" spans="1:65" ht="15" customHeight="1" x14ac:dyDescent="0.25">
      <c r="A96" s="137">
        <v>45</v>
      </c>
      <c r="B96" s="139" t="str">
        <f>'Popis studenata'!B46</f>
        <v xml:space="preserve"> </v>
      </c>
      <c r="C96" s="141">
        <f>'Popis studenata'!C46</f>
        <v>0</v>
      </c>
      <c r="D96" s="23" t="s">
        <v>19</v>
      </c>
      <c r="E96" s="24"/>
      <c r="F96" s="25"/>
      <c r="G96" s="25"/>
      <c r="H96" s="25"/>
      <c r="I96" s="114">
        <f t="shared" ref="I96" si="1704">IF((E97+F97+G97+H97)&gt;$J$4,"GREŠKA",E97+F97+G97+H97)</f>
        <v>0</v>
      </c>
      <c r="J96" s="116" t="str">
        <f t="shared" ref="J96" si="1705">IF(I96=0,"NE",(IF(I96&gt;=($J$4/2),"DA","NE")))</f>
        <v>NE</v>
      </c>
      <c r="K96" s="24"/>
      <c r="L96" s="25"/>
      <c r="M96" s="25"/>
      <c r="N96" s="25"/>
      <c r="O96" s="114">
        <f t="shared" ref="O96" si="1706">IF((K97+L97+M97+N97)&gt;$P$4,"GREŠKA",K97+L97+M97+N97)</f>
        <v>0</v>
      </c>
      <c r="P96" s="116" t="str">
        <f t="shared" ref="P96" si="1707">IF(O96=0,"NE",(IF(O96&gt;=($P$4/2),"DA","NE")))</f>
        <v>NE</v>
      </c>
      <c r="Q96" s="24"/>
      <c r="R96" s="25"/>
      <c r="S96" s="25"/>
      <c r="T96" s="25"/>
      <c r="U96" s="114">
        <f t="shared" ref="U96" si="1708">IF((Q97+R97+S97+T97)&gt;$V$4,"GREŠKA",Q97+R97+S97+T97)</f>
        <v>0</v>
      </c>
      <c r="V96" s="116" t="str">
        <f t="shared" ref="V96" si="1709">IF(U96=0,"NE",(IF(U96&gt;=($V$4/2),"DA","NE")))</f>
        <v>NE</v>
      </c>
      <c r="W96" s="24"/>
      <c r="X96" s="25"/>
      <c r="Y96" s="25"/>
      <c r="Z96" s="25"/>
      <c r="AA96" s="114">
        <f t="shared" ref="AA96" si="1710">IF((W97+X97+Y97+Z97)&gt;$AB$4,"GREŠKA",W97+X97+Y97+Z97)</f>
        <v>0</v>
      </c>
      <c r="AB96" s="116" t="str">
        <f t="shared" ref="AB96" si="1711">IF(AA96=0,"NE",(IF(AA96&gt;=($AB$4/2),"DA","NE")))</f>
        <v>NE</v>
      </c>
      <c r="AC96" s="24"/>
      <c r="AD96" s="25"/>
      <c r="AE96" s="25"/>
      <c r="AF96" s="25"/>
      <c r="AG96" s="114">
        <f t="shared" ref="AG96" si="1712">IF((AC97+AD97+AE97+AF97)&gt;$AH$4,"GREŠKA",AC97+AD97+AE97+AF97)</f>
        <v>0</v>
      </c>
      <c r="AH96" s="116" t="str">
        <f t="shared" ref="AH96" si="1713">IF(AG96=0,"NE",(IF(AG96&gt;=($AH$4/2),"DA","NE")))</f>
        <v>NE</v>
      </c>
      <c r="AI96" s="24"/>
      <c r="AJ96" s="25"/>
      <c r="AK96" s="25"/>
      <c r="AL96" s="25"/>
      <c r="AM96" s="120">
        <f t="shared" ref="AM96" si="1714">IF((AI97+AJ97+AK97+AL97)&gt;$AN$4,"GREŠKA",AI97+AJ97+AK97+AL97)</f>
        <v>0</v>
      </c>
      <c r="AN96" s="116" t="str">
        <f t="shared" ref="AN96" si="1715">IF(AM96=0,"NE",(IF(AM96&gt;=($AN$4/2),"DA","NE")))</f>
        <v>NE</v>
      </c>
      <c r="AO96" s="24"/>
      <c r="AP96" s="25"/>
      <c r="AQ96" s="25"/>
      <c r="AR96" s="25"/>
      <c r="AS96" s="120">
        <f t="shared" ref="AS96" si="1716">IF((AO97+AP97+AQ97+AR97)&gt;$AT$4,"GREŠKA",AO97+AP97+AQ97+AR97)</f>
        <v>0</v>
      </c>
      <c r="AT96" s="116" t="str">
        <f t="shared" ref="AT96" si="1717">IF(AS96=0,"NE",(IF(AS96&gt;=($AT$4/2),"DA","NE")))</f>
        <v>NE</v>
      </c>
      <c r="AU96" s="24"/>
      <c r="AV96" s="25"/>
      <c r="AW96" s="25"/>
      <c r="AX96" s="25"/>
      <c r="AY96" s="114">
        <f t="shared" ref="AY96" si="1718">IF((AU97+AV97+AW97+AX97)&gt;$AZ$4,"GREŠKA",AU97+AV97+AW97+AX97)</f>
        <v>0</v>
      </c>
      <c r="AZ96" s="116" t="str">
        <f t="shared" ref="AZ96" si="1719">IF(AY96=0,"NE",(IF(AY96&gt;=($AZ$4/2),"DA","NE")))</f>
        <v>NE</v>
      </c>
      <c r="BA96" s="121">
        <f t="shared" ref="BA96" si="1720">IF(AND(J96="da",P96="da",V96="da",AB96="da",AZ96="da",AH96="da",AN96="da",AT96="da"),I96+O96+U96+AA96+AY96+AS96+AM96+AG96,0)</f>
        <v>0</v>
      </c>
      <c r="BB96" s="165" t="str">
        <f t="shared" ref="BB96" si="1721">IF(OR(COUNTIF(J96:AZ97,"ne")&gt;4,COUNTIF(J96:AZ97,"ne")=0),"NE",COUNTIF(J96:AZ97,"ne"))</f>
        <v>NE</v>
      </c>
      <c r="BC96" s="172" t="str">
        <f t="shared" ref="BC96" si="1722">IF(SUM(COUNTBLANK(E96:H96),COUNTBLANK(K96:N96),COUNTBLANK(Q96:T96),COUNTBLANK(W96:Z96),COUNTBLANK(AC96:AF96),COUNTBLANK(AI96:AL96),COUNTBLANK(AO96:AR96),COUNTBLANK(AU96:AX96))=32,"NE","DA")</f>
        <v>NE</v>
      </c>
      <c r="BD96" s="170"/>
      <c r="BE96" s="179" t="str">
        <f t="shared" ref="BE96" si="1723">J96</f>
        <v>NE</v>
      </c>
      <c r="BF96" s="179" t="str">
        <f t="shared" ref="BF96" si="1724">P96</f>
        <v>NE</v>
      </c>
      <c r="BG96" s="179" t="str">
        <f t="shared" ref="BG96" si="1725">V96</f>
        <v>NE</v>
      </c>
      <c r="BH96" s="179" t="str">
        <f t="shared" ref="BH96" si="1726">AB96</f>
        <v>NE</v>
      </c>
      <c r="BI96" s="179" t="str">
        <f t="shared" ref="BI96" si="1727">AH96</f>
        <v>NE</v>
      </c>
      <c r="BJ96" s="179" t="str">
        <f t="shared" ref="BJ96" si="1728">AN96</f>
        <v>NE</v>
      </c>
      <c r="BK96" s="179" t="str">
        <f t="shared" ref="BK96" si="1729">AT96</f>
        <v>NE</v>
      </c>
      <c r="BL96" s="179" t="str">
        <f t="shared" ref="BL96" si="1730">AZ96</f>
        <v>NE</v>
      </c>
      <c r="BM96" s="180" t="str">
        <f t="shared" ref="BM96" si="1731">IF(BA96&lt;50, "NE",IF(BA96&lt;60,2,IF(BA96&lt;75,3,IF(BA96&lt;90,4,5))))</f>
        <v>NE</v>
      </c>
    </row>
    <row r="97" spans="1:65" ht="15.75" customHeight="1" thickBot="1" x14ac:dyDescent="0.3">
      <c r="A97" s="138"/>
      <c r="B97" s="140"/>
      <c r="C97" s="142"/>
      <c r="D97" s="28" t="s">
        <v>20</v>
      </c>
      <c r="E97" s="29">
        <f t="shared" ref="E97" si="1732">IF($E$7=0,0,$E$7/$E$6*E96)</f>
        <v>0</v>
      </c>
      <c r="F97" s="29">
        <f t="shared" ref="F97" si="1733">IF($F$7=0,0,$F$7/$F$6*F96)</f>
        <v>0</v>
      </c>
      <c r="G97" s="29">
        <f t="shared" ref="G97" si="1734">IF($G$7=0,0,$G$7/$G$6*G96)</f>
        <v>0</v>
      </c>
      <c r="H97" s="29">
        <f t="shared" ref="H97" si="1735">IF($H$7=0,0,$H$7/$H$6*H96)</f>
        <v>0</v>
      </c>
      <c r="I97" s="115"/>
      <c r="J97" s="117"/>
      <c r="K97" s="30">
        <f t="shared" ref="K97" si="1736">IF($K$7=0,0,$K$7/$K$6*K96)</f>
        <v>0</v>
      </c>
      <c r="L97" s="29">
        <f t="shared" ref="L97" si="1737">IF($L$7=0,0,$L$7/$L$6*L96)</f>
        <v>0</v>
      </c>
      <c r="M97" s="29">
        <f t="shared" ref="M97" si="1738">IF($M$7=0,0,$M$7/$M$6*M96)</f>
        <v>0</v>
      </c>
      <c r="N97" s="29">
        <f t="shared" ref="N97" si="1739">IF($N$7=0,0,$N$7/$N$6*N96)</f>
        <v>0</v>
      </c>
      <c r="O97" s="115"/>
      <c r="P97" s="117"/>
      <c r="Q97" s="30">
        <f t="shared" ref="Q97" si="1740">IF($Q$7=0,0,$Q$7/$Q$6*Q96)</f>
        <v>0</v>
      </c>
      <c r="R97" s="29">
        <f t="shared" ref="R97" si="1741">IF($R$7=0,0,$R$7/$R$6*R96)</f>
        <v>0</v>
      </c>
      <c r="S97" s="29">
        <f t="shared" ref="S97" si="1742">IF($S$7=0,0,$S$7/$S$6*S96)</f>
        <v>0</v>
      </c>
      <c r="T97" s="29">
        <f t="shared" ref="T97" si="1743">IF($T$7=0,0,$T$7/$T$6*T96)</f>
        <v>0</v>
      </c>
      <c r="U97" s="115"/>
      <c r="V97" s="117"/>
      <c r="W97" s="30">
        <f t="shared" ref="W97" si="1744">IF($W$7=0,0,$W$7/$W$6*W96)</f>
        <v>0</v>
      </c>
      <c r="X97" s="29">
        <f t="shared" ref="X97" si="1745">IF($X$7=0,0,$X$7/$X$6*X96)</f>
        <v>0</v>
      </c>
      <c r="Y97" s="29">
        <f t="shared" ref="Y97" si="1746">IF($Y$7=0,0,$Y$7/$Y$6*Y96)</f>
        <v>0</v>
      </c>
      <c r="Z97" s="29">
        <f t="shared" ref="Z97" si="1747">IF($Z$7=0,0,$Z$7/$Z$6*Z96)</f>
        <v>0</v>
      </c>
      <c r="AA97" s="115"/>
      <c r="AB97" s="117"/>
      <c r="AC97" s="30">
        <f t="shared" si="493"/>
        <v>0</v>
      </c>
      <c r="AD97" s="29">
        <f t="shared" si="494"/>
        <v>0</v>
      </c>
      <c r="AE97" s="29">
        <f t="shared" si="495"/>
        <v>0</v>
      </c>
      <c r="AF97" s="29">
        <f t="shared" si="496"/>
        <v>0</v>
      </c>
      <c r="AG97" s="118"/>
      <c r="AH97" s="119"/>
      <c r="AI97" s="61">
        <f t="shared" si="497"/>
        <v>0</v>
      </c>
      <c r="AJ97" s="61">
        <f t="shared" si="498"/>
        <v>0</v>
      </c>
      <c r="AK97" s="61">
        <f t="shared" si="499"/>
        <v>0</v>
      </c>
      <c r="AL97" s="61">
        <f t="shared" si="500"/>
        <v>0</v>
      </c>
      <c r="AM97" s="115"/>
      <c r="AN97" s="117"/>
      <c r="AO97" s="61">
        <f t="shared" si="501"/>
        <v>0</v>
      </c>
      <c r="AP97" s="61">
        <f t="shared" si="502"/>
        <v>0</v>
      </c>
      <c r="AQ97" s="61">
        <f t="shared" si="503"/>
        <v>0</v>
      </c>
      <c r="AR97" s="112">
        <f>IF($AR$7=0,0,$AR$7/$AR$6*AR96)</f>
        <v>0</v>
      </c>
      <c r="AS97" s="115"/>
      <c r="AT97" s="117"/>
      <c r="AU97" s="30">
        <f t="shared" ref="AU97" si="1748">IF($AU$7=0,0,$AU$7/$AU$6*AU96)</f>
        <v>0</v>
      </c>
      <c r="AV97" s="29">
        <f t="shared" ref="AV97" si="1749">IF($AV$7=0,0,$AV$7/$AV$6*AV96)</f>
        <v>0</v>
      </c>
      <c r="AW97" s="29">
        <f t="shared" ref="AW97" si="1750">IF($AW$7=0,0,$AW$7/$AW$6*AW96)</f>
        <v>0</v>
      </c>
      <c r="AX97" s="29">
        <f t="shared" ref="AX97" si="1751">IF($AX$7=0,0,$AX$7/$AX$6*AX96)</f>
        <v>0</v>
      </c>
      <c r="AY97" s="118"/>
      <c r="AZ97" s="119"/>
      <c r="BA97" s="122"/>
      <c r="BB97" s="166"/>
      <c r="BC97" s="174"/>
      <c r="BD97" s="171"/>
      <c r="BE97" s="176"/>
      <c r="BF97" s="176"/>
      <c r="BG97" s="176"/>
      <c r="BH97" s="176"/>
      <c r="BI97" s="176"/>
      <c r="BJ97" s="176"/>
      <c r="BK97" s="176"/>
      <c r="BL97" s="176"/>
      <c r="BM97" s="181"/>
    </row>
    <row r="98" spans="1:65" ht="15" customHeight="1" x14ac:dyDescent="0.25">
      <c r="A98" s="137">
        <v>46</v>
      </c>
      <c r="B98" s="139" t="str">
        <f>'Popis studenata'!B47</f>
        <v xml:space="preserve"> </v>
      </c>
      <c r="C98" s="141">
        <f>'Popis studenata'!C47</f>
        <v>0</v>
      </c>
      <c r="D98" s="23" t="s">
        <v>19</v>
      </c>
      <c r="E98" s="24"/>
      <c r="F98" s="25"/>
      <c r="G98" s="25"/>
      <c r="H98" s="25"/>
      <c r="I98" s="114">
        <f t="shared" ref="I98" si="1752">IF((E99+F99+G99+H99)&gt;$J$4,"GREŠKA",E99+F99+G99+H99)</f>
        <v>0</v>
      </c>
      <c r="J98" s="116" t="str">
        <f t="shared" ref="J98" si="1753">IF(I98=0,"NE",(IF(I98&gt;=($J$4/2),"DA","NE")))</f>
        <v>NE</v>
      </c>
      <c r="K98" s="24"/>
      <c r="L98" s="25"/>
      <c r="M98" s="25"/>
      <c r="N98" s="25"/>
      <c r="O98" s="114">
        <f t="shared" ref="O98" si="1754">IF((K99+L99+M99+N99)&gt;$P$4,"GREŠKA",K99+L99+M99+N99)</f>
        <v>0</v>
      </c>
      <c r="P98" s="116" t="str">
        <f t="shared" ref="P98" si="1755">IF(O98=0,"NE",(IF(O98&gt;=($P$4/2),"DA","NE")))</f>
        <v>NE</v>
      </c>
      <c r="Q98" s="24"/>
      <c r="R98" s="25"/>
      <c r="S98" s="25"/>
      <c r="T98" s="25"/>
      <c r="U98" s="114">
        <f t="shared" ref="U98" si="1756">IF((Q99+R99+S99+T99)&gt;$V$4,"GREŠKA",Q99+R99+S99+T99)</f>
        <v>0</v>
      </c>
      <c r="V98" s="116" t="str">
        <f t="shared" ref="V98" si="1757">IF(U98=0,"NE",(IF(U98&gt;=($V$4/2),"DA","NE")))</f>
        <v>NE</v>
      </c>
      <c r="W98" s="24"/>
      <c r="X98" s="25"/>
      <c r="Y98" s="25"/>
      <c r="Z98" s="25"/>
      <c r="AA98" s="114">
        <f t="shared" ref="AA98" si="1758">IF((W99+X99+Y99+Z99)&gt;$AB$4,"GREŠKA",W99+X99+Y99+Z99)</f>
        <v>0</v>
      </c>
      <c r="AB98" s="116" t="str">
        <f t="shared" ref="AB98" si="1759">IF(AA98=0,"NE",(IF(AA98&gt;=($AB$4/2),"DA","NE")))</f>
        <v>NE</v>
      </c>
      <c r="AC98" s="24"/>
      <c r="AD98" s="25"/>
      <c r="AE98" s="25"/>
      <c r="AF98" s="25"/>
      <c r="AG98" s="114">
        <f t="shared" ref="AG98" si="1760">IF((AC99+AD99+AE99+AF99)&gt;$AH$4,"GREŠKA",AC99+AD99+AE99+AF99)</f>
        <v>0</v>
      </c>
      <c r="AH98" s="116" t="str">
        <f t="shared" ref="AH98" si="1761">IF(AG98=0,"NE",(IF(AG98&gt;=($AH$4/2),"DA","NE")))</f>
        <v>NE</v>
      </c>
      <c r="AI98" s="24"/>
      <c r="AJ98" s="25"/>
      <c r="AK98" s="25"/>
      <c r="AL98" s="25"/>
      <c r="AM98" s="120">
        <f t="shared" ref="AM98" si="1762">IF((AI99+AJ99+AK99+AL99)&gt;$AN$4,"GREŠKA",AI99+AJ99+AK99+AL99)</f>
        <v>0</v>
      </c>
      <c r="AN98" s="116" t="str">
        <f t="shared" ref="AN98" si="1763">IF(AM98=0,"NE",(IF(AM98&gt;=($AN$4/2),"DA","NE")))</f>
        <v>NE</v>
      </c>
      <c r="AO98" s="24"/>
      <c r="AP98" s="25"/>
      <c r="AQ98" s="25"/>
      <c r="AR98" s="25"/>
      <c r="AS98" s="120">
        <f t="shared" ref="AS98" si="1764">IF((AO99+AP99+AQ99+AR99)&gt;$AT$4,"GREŠKA",AO99+AP99+AQ99+AR99)</f>
        <v>0</v>
      </c>
      <c r="AT98" s="116" t="str">
        <f t="shared" ref="AT98" si="1765">IF(AS98=0,"NE",(IF(AS98&gt;=($AT$4/2),"DA","NE")))</f>
        <v>NE</v>
      </c>
      <c r="AU98" s="24"/>
      <c r="AV98" s="25"/>
      <c r="AW98" s="25"/>
      <c r="AX98" s="25"/>
      <c r="AY98" s="114">
        <f t="shared" ref="AY98" si="1766">IF((AU99+AV99+AW99+AX99)&gt;$AZ$4,"GREŠKA",AU99+AV99+AW99+AX99)</f>
        <v>0</v>
      </c>
      <c r="AZ98" s="116" t="str">
        <f t="shared" ref="AZ98" si="1767">IF(AY98=0,"NE",(IF(AY98&gt;=($AZ$4/2),"DA","NE")))</f>
        <v>NE</v>
      </c>
      <c r="BA98" s="121">
        <f t="shared" ref="BA98" si="1768">IF(AND(J98="da",P98="da",V98="da",AB98="da",AZ98="da",AH98="da",AN98="da",AT98="da"),I98+O98+U98+AA98+AY98+AS98+AM98+AG98,0)</f>
        <v>0</v>
      </c>
      <c r="BB98" s="165" t="str">
        <f t="shared" ref="BB98" si="1769">IF(OR(COUNTIF(J98:AZ99,"ne")&gt;4,COUNTIF(J98:AZ99,"ne")=0),"NE",COUNTIF(J98:AZ99,"ne"))</f>
        <v>NE</v>
      </c>
      <c r="BC98" s="172" t="str">
        <f t="shared" ref="BC98" si="1770">IF(SUM(COUNTBLANK(E98:H98),COUNTBLANK(K98:N98),COUNTBLANK(Q98:T98),COUNTBLANK(W98:Z98),COUNTBLANK(AC98:AF98),COUNTBLANK(AI98:AL98),COUNTBLANK(AO98:AR98),COUNTBLANK(AU98:AX98))=32,"NE","DA")</f>
        <v>NE</v>
      </c>
      <c r="BD98" s="170"/>
      <c r="BE98" s="179" t="str">
        <f t="shared" ref="BE98" si="1771">J98</f>
        <v>NE</v>
      </c>
      <c r="BF98" s="179" t="str">
        <f t="shared" ref="BF98" si="1772">P98</f>
        <v>NE</v>
      </c>
      <c r="BG98" s="179" t="str">
        <f t="shared" ref="BG98" si="1773">V98</f>
        <v>NE</v>
      </c>
      <c r="BH98" s="179" t="str">
        <f t="shared" ref="BH98" si="1774">AB98</f>
        <v>NE</v>
      </c>
      <c r="BI98" s="179" t="str">
        <f t="shared" ref="BI98" si="1775">AH98</f>
        <v>NE</v>
      </c>
      <c r="BJ98" s="179" t="str">
        <f t="shared" ref="BJ98" si="1776">AN98</f>
        <v>NE</v>
      </c>
      <c r="BK98" s="179" t="str">
        <f t="shared" ref="BK98" si="1777">AT98</f>
        <v>NE</v>
      </c>
      <c r="BL98" s="179" t="str">
        <f t="shared" ref="BL98" si="1778">AZ98</f>
        <v>NE</v>
      </c>
      <c r="BM98" s="180" t="str">
        <f t="shared" ref="BM98" si="1779">IF(BA98&lt;50, "NE",IF(BA98&lt;60,2,IF(BA98&lt;75,3,IF(BA98&lt;90,4,5))))</f>
        <v>NE</v>
      </c>
    </row>
    <row r="99" spans="1:65" ht="15.75" customHeight="1" thickBot="1" x14ac:dyDescent="0.3">
      <c r="A99" s="138"/>
      <c r="B99" s="140"/>
      <c r="C99" s="142"/>
      <c r="D99" s="28" t="s">
        <v>20</v>
      </c>
      <c r="E99" s="29">
        <f t="shared" ref="E99" si="1780">IF($E$7=0,0,$E$7/$E$6*E98)</f>
        <v>0</v>
      </c>
      <c r="F99" s="29">
        <f t="shared" ref="F99" si="1781">IF($F$7=0,0,$F$7/$F$6*F98)</f>
        <v>0</v>
      </c>
      <c r="G99" s="29">
        <f t="shared" ref="G99" si="1782">IF($G$7=0,0,$G$7/$G$6*G98)</f>
        <v>0</v>
      </c>
      <c r="H99" s="29">
        <f t="shared" ref="H99" si="1783">IF($H$7=0,0,$H$7/$H$6*H98)</f>
        <v>0</v>
      </c>
      <c r="I99" s="115"/>
      <c r="J99" s="117"/>
      <c r="K99" s="30">
        <f t="shared" ref="K99" si="1784">IF($K$7=0,0,$K$7/$K$6*K98)</f>
        <v>0</v>
      </c>
      <c r="L99" s="29">
        <f t="shared" ref="L99" si="1785">IF($L$7=0,0,$L$7/$L$6*L98)</f>
        <v>0</v>
      </c>
      <c r="M99" s="29">
        <f t="shared" ref="M99" si="1786">IF($M$7=0,0,$M$7/$M$6*M98)</f>
        <v>0</v>
      </c>
      <c r="N99" s="29">
        <f t="shared" ref="N99" si="1787">IF($N$7=0,0,$N$7/$N$6*N98)</f>
        <v>0</v>
      </c>
      <c r="O99" s="115"/>
      <c r="P99" s="117"/>
      <c r="Q99" s="30">
        <f t="shared" ref="Q99" si="1788">IF($Q$7=0,0,$Q$7/$Q$6*Q98)</f>
        <v>0</v>
      </c>
      <c r="R99" s="29">
        <f t="shared" ref="R99" si="1789">IF($R$7=0,0,$R$7/$R$6*R98)</f>
        <v>0</v>
      </c>
      <c r="S99" s="29">
        <f t="shared" ref="S99" si="1790">IF($S$7=0,0,$S$7/$S$6*S98)</f>
        <v>0</v>
      </c>
      <c r="T99" s="29">
        <f t="shared" ref="T99" si="1791">IF($T$7=0,0,$T$7/$T$6*T98)</f>
        <v>0</v>
      </c>
      <c r="U99" s="115"/>
      <c r="V99" s="117"/>
      <c r="W99" s="30">
        <f t="shared" ref="W99" si="1792">IF($W$7=0,0,$W$7/$W$6*W98)</f>
        <v>0</v>
      </c>
      <c r="X99" s="29">
        <f t="shared" ref="X99" si="1793">IF($X$7=0,0,$X$7/$X$6*X98)</f>
        <v>0</v>
      </c>
      <c r="Y99" s="29">
        <f t="shared" ref="Y99" si="1794">IF($Y$7=0,0,$Y$7/$Y$6*Y98)</f>
        <v>0</v>
      </c>
      <c r="Z99" s="29">
        <f t="shared" ref="Z99" si="1795">IF($Z$7=0,0,$Z$7/$Z$6*Z98)</f>
        <v>0</v>
      </c>
      <c r="AA99" s="115"/>
      <c r="AB99" s="117"/>
      <c r="AC99" s="30">
        <f t="shared" si="493"/>
        <v>0</v>
      </c>
      <c r="AD99" s="29">
        <f t="shared" si="494"/>
        <v>0</v>
      </c>
      <c r="AE99" s="29">
        <f t="shared" si="495"/>
        <v>0</v>
      </c>
      <c r="AF99" s="29">
        <f t="shared" si="496"/>
        <v>0</v>
      </c>
      <c r="AG99" s="118"/>
      <c r="AH99" s="119"/>
      <c r="AI99" s="61">
        <f t="shared" si="497"/>
        <v>0</v>
      </c>
      <c r="AJ99" s="61">
        <f t="shared" si="498"/>
        <v>0</v>
      </c>
      <c r="AK99" s="61">
        <f t="shared" si="499"/>
        <v>0</v>
      </c>
      <c r="AL99" s="61">
        <f t="shared" si="500"/>
        <v>0</v>
      </c>
      <c r="AM99" s="115"/>
      <c r="AN99" s="117"/>
      <c r="AO99" s="61">
        <f t="shared" si="501"/>
        <v>0</v>
      </c>
      <c r="AP99" s="61">
        <f t="shared" si="502"/>
        <v>0</v>
      </c>
      <c r="AQ99" s="61">
        <f t="shared" si="503"/>
        <v>0</v>
      </c>
      <c r="AR99" s="112">
        <f>IF($AR$7=0,0,$AR$7/$AR$6*AR98)</f>
        <v>0</v>
      </c>
      <c r="AS99" s="115"/>
      <c r="AT99" s="117"/>
      <c r="AU99" s="30">
        <f t="shared" ref="AU99" si="1796">IF($AU$7=0,0,$AU$7/$AU$6*AU98)</f>
        <v>0</v>
      </c>
      <c r="AV99" s="29">
        <f t="shared" ref="AV99" si="1797">IF($AV$7=0,0,$AV$7/$AV$6*AV98)</f>
        <v>0</v>
      </c>
      <c r="AW99" s="29">
        <f t="shared" ref="AW99" si="1798">IF($AW$7=0,0,$AW$7/$AW$6*AW98)</f>
        <v>0</v>
      </c>
      <c r="AX99" s="29">
        <f t="shared" ref="AX99" si="1799">IF($AX$7=0,0,$AX$7/$AX$6*AX98)</f>
        <v>0</v>
      </c>
      <c r="AY99" s="118"/>
      <c r="AZ99" s="119"/>
      <c r="BA99" s="122"/>
      <c r="BB99" s="166"/>
      <c r="BC99" s="174"/>
      <c r="BD99" s="171"/>
      <c r="BE99" s="176"/>
      <c r="BF99" s="176"/>
      <c r="BG99" s="176"/>
      <c r="BH99" s="176"/>
      <c r="BI99" s="176"/>
      <c r="BJ99" s="176"/>
      <c r="BK99" s="176"/>
      <c r="BL99" s="176"/>
      <c r="BM99" s="181"/>
    </row>
    <row r="100" spans="1:65" ht="15" customHeight="1" x14ac:dyDescent="0.25">
      <c r="A100" s="137">
        <v>47</v>
      </c>
      <c r="B100" s="139" t="str">
        <f>'Popis studenata'!B48</f>
        <v xml:space="preserve"> </v>
      </c>
      <c r="C100" s="141">
        <f>'Popis studenata'!C48</f>
        <v>0</v>
      </c>
      <c r="D100" s="23" t="s">
        <v>19</v>
      </c>
      <c r="E100" s="24"/>
      <c r="F100" s="25"/>
      <c r="G100" s="25"/>
      <c r="H100" s="25"/>
      <c r="I100" s="114">
        <f t="shared" ref="I100" si="1800">IF((E101+F101+G101+H101)&gt;$J$4,"GREŠKA",E101+F101+G101+H101)</f>
        <v>0</v>
      </c>
      <c r="J100" s="116" t="str">
        <f t="shared" ref="J100" si="1801">IF(I100=0,"NE",(IF(I100&gt;=($J$4/2),"DA","NE")))</f>
        <v>NE</v>
      </c>
      <c r="K100" s="24"/>
      <c r="L100" s="25"/>
      <c r="M100" s="25"/>
      <c r="N100" s="25"/>
      <c r="O100" s="114">
        <f t="shared" ref="O100" si="1802">IF((K101+L101+M101+N101)&gt;$P$4,"GREŠKA",K101+L101+M101+N101)</f>
        <v>0</v>
      </c>
      <c r="P100" s="116" t="str">
        <f t="shared" ref="P100" si="1803">IF(O100=0,"NE",(IF(O100&gt;=($P$4/2),"DA","NE")))</f>
        <v>NE</v>
      </c>
      <c r="Q100" s="24"/>
      <c r="R100" s="25"/>
      <c r="S100" s="25"/>
      <c r="T100" s="25"/>
      <c r="U100" s="114">
        <f t="shared" ref="U100" si="1804">IF((Q101+R101+S101+T101)&gt;$V$4,"GREŠKA",Q101+R101+S101+T101)</f>
        <v>0</v>
      </c>
      <c r="V100" s="116" t="str">
        <f t="shared" ref="V100" si="1805">IF(U100=0,"NE",(IF(U100&gt;=($V$4/2),"DA","NE")))</f>
        <v>NE</v>
      </c>
      <c r="W100" s="24"/>
      <c r="X100" s="25"/>
      <c r="Y100" s="25"/>
      <c r="Z100" s="25"/>
      <c r="AA100" s="114">
        <f t="shared" ref="AA100" si="1806">IF((W101+X101+Y101+Z101)&gt;$AB$4,"GREŠKA",W101+X101+Y101+Z101)</f>
        <v>0</v>
      </c>
      <c r="AB100" s="116" t="str">
        <f t="shared" ref="AB100" si="1807">IF(AA100=0,"NE",(IF(AA100&gt;=($AB$4/2),"DA","NE")))</f>
        <v>NE</v>
      </c>
      <c r="AC100" s="24"/>
      <c r="AD100" s="25"/>
      <c r="AE100" s="25"/>
      <c r="AF100" s="25"/>
      <c r="AG100" s="114">
        <f t="shared" ref="AG100" si="1808">IF((AC101+AD101+AE101+AF101)&gt;$AH$4,"GREŠKA",AC101+AD101+AE101+AF101)</f>
        <v>0</v>
      </c>
      <c r="AH100" s="116" t="str">
        <f t="shared" ref="AH100" si="1809">IF(AG100=0,"NE",(IF(AG100&gt;=($AH$4/2),"DA","NE")))</f>
        <v>NE</v>
      </c>
      <c r="AI100" s="24"/>
      <c r="AJ100" s="25"/>
      <c r="AK100" s="25"/>
      <c r="AL100" s="25"/>
      <c r="AM100" s="120">
        <f t="shared" ref="AM100" si="1810">IF((AI101+AJ101+AK101+AL101)&gt;$AN$4,"GREŠKA",AI101+AJ101+AK101+AL101)</f>
        <v>0</v>
      </c>
      <c r="AN100" s="116" t="str">
        <f t="shared" ref="AN100" si="1811">IF(AM100=0,"NE",(IF(AM100&gt;=($AN$4/2),"DA","NE")))</f>
        <v>NE</v>
      </c>
      <c r="AO100" s="24"/>
      <c r="AP100" s="25"/>
      <c r="AQ100" s="25"/>
      <c r="AR100" s="25"/>
      <c r="AS100" s="120">
        <f t="shared" ref="AS100" si="1812">IF((AO101+AP101+AQ101+AR101)&gt;$AT$4,"GREŠKA",AO101+AP101+AQ101+AR101)</f>
        <v>0</v>
      </c>
      <c r="AT100" s="116" t="str">
        <f t="shared" ref="AT100" si="1813">IF(AS100=0,"NE",(IF(AS100&gt;=($AT$4/2),"DA","NE")))</f>
        <v>NE</v>
      </c>
      <c r="AU100" s="24"/>
      <c r="AV100" s="25"/>
      <c r="AW100" s="25"/>
      <c r="AX100" s="25"/>
      <c r="AY100" s="114">
        <f t="shared" ref="AY100" si="1814">IF((AU101+AV101+AW101+AX101)&gt;$AZ$4,"GREŠKA",AU101+AV101+AW101+AX101)</f>
        <v>0</v>
      </c>
      <c r="AZ100" s="116" t="str">
        <f t="shared" ref="AZ100" si="1815">IF(AY100=0,"NE",(IF(AY100&gt;=($AZ$4/2),"DA","NE")))</f>
        <v>NE</v>
      </c>
      <c r="BA100" s="121">
        <f t="shared" ref="BA100" si="1816">IF(AND(J100="da",P100="da",V100="da",AB100="da",AZ100="da",AH100="da",AN100="da",AT100="da"),I100+O100+U100+AA100+AY100+AS100+AM100+AG100,0)</f>
        <v>0</v>
      </c>
      <c r="BB100" s="165" t="str">
        <f t="shared" ref="BB100" si="1817">IF(OR(COUNTIF(J100:AZ101,"ne")&gt;4,COUNTIF(J100:AZ101,"ne")=0),"NE",COUNTIF(J100:AZ101,"ne"))</f>
        <v>NE</v>
      </c>
      <c r="BC100" s="172" t="str">
        <f t="shared" ref="BC100" si="1818">IF(SUM(COUNTBLANK(E100:H100),COUNTBLANK(K100:N100),COUNTBLANK(Q100:T100),COUNTBLANK(W100:Z100),COUNTBLANK(AC100:AF100),COUNTBLANK(AI100:AL100),COUNTBLANK(AO100:AR100),COUNTBLANK(AU100:AX100))=32,"NE","DA")</f>
        <v>NE</v>
      </c>
      <c r="BD100" s="170"/>
      <c r="BE100" s="179" t="str">
        <f t="shared" ref="BE100" si="1819">J100</f>
        <v>NE</v>
      </c>
      <c r="BF100" s="179" t="str">
        <f t="shared" ref="BF100" si="1820">P100</f>
        <v>NE</v>
      </c>
      <c r="BG100" s="179" t="str">
        <f t="shared" ref="BG100" si="1821">V100</f>
        <v>NE</v>
      </c>
      <c r="BH100" s="179" t="str">
        <f t="shared" ref="BH100" si="1822">AB100</f>
        <v>NE</v>
      </c>
      <c r="BI100" s="179" t="str">
        <f t="shared" ref="BI100" si="1823">AH100</f>
        <v>NE</v>
      </c>
      <c r="BJ100" s="179" t="str">
        <f t="shared" ref="BJ100" si="1824">AN100</f>
        <v>NE</v>
      </c>
      <c r="BK100" s="179" t="str">
        <f t="shared" ref="BK100" si="1825">AT100</f>
        <v>NE</v>
      </c>
      <c r="BL100" s="179" t="str">
        <f t="shared" ref="BL100" si="1826">AZ100</f>
        <v>NE</v>
      </c>
      <c r="BM100" s="180" t="str">
        <f t="shared" ref="BM100" si="1827">IF(BA100&lt;50, "NE",IF(BA100&lt;60,2,IF(BA100&lt;75,3,IF(BA100&lt;90,4,5))))</f>
        <v>NE</v>
      </c>
    </row>
    <row r="101" spans="1:65" ht="15.75" customHeight="1" thickBot="1" x14ac:dyDescent="0.3">
      <c r="A101" s="138"/>
      <c r="B101" s="140"/>
      <c r="C101" s="142"/>
      <c r="D101" s="28" t="s">
        <v>20</v>
      </c>
      <c r="E101" s="29">
        <f t="shared" ref="E101" si="1828">IF($E$7=0,0,$E$7/$E$6*E100)</f>
        <v>0</v>
      </c>
      <c r="F101" s="29">
        <f t="shared" ref="F101" si="1829">IF($F$7=0,0,$F$7/$F$6*F100)</f>
        <v>0</v>
      </c>
      <c r="G101" s="29">
        <f t="shared" ref="G101" si="1830">IF($G$7=0,0,$G$7/$G$6*G100)</f>
        <v>0</v>
      </c>
      <c r="H101" s="29">
        <f t="shared" ref="H101" si="1831">IF($H$7=0,0,$H$7/$H$6*H100)</f>
        <v>0</v>
      </c>
      <c r="I101" s="115"/>
      <c r="J101" s="117"/>
      <c r="K101" s="30">
        <f t="shared" ref="K101" si="1832">IF($K$7=0,0,$K$7/$K$6*K100)</f>
        <v>0</v>
      </c>
      <c r="L101" s="29">
        <f t="shared" ref="L101" si="1833">IF($L$7=0,0,$L$7/$L$6*L100)</f>
        <v>0</v>
      </c>
      <c r="M101" s="29">
        <f t="shared" ref="M101" si="1834">IF($M$7=0,0,$M$7/$M$6*M100)</f>
        <v>0</v>
      </c>
      <c r="N101" s="29">
        <f t="shared" ref="N101" si="1835">IF($N$7=0,0,$N$7/$N$6*N100)</f>
        <v>0</v>
      </c>
      <c r="O101" s="115"/>
      <c r="P101" s="117"/>
      <c r="Q101" s="30">
        <f t="shared" ref="Q101" si="1836">IF($Q$7=0,0,$Q$7/$Q$6*Q100)</f>
        <v>0</v>
      </c>
      <c r="R101" s="29">
        <f t="shared" ref="R101" si="1837">IF($R$7=0,0,$R$7/$R$6*R100)</f>
        <v>0</v>
      </c>
      <c r="S101" s="29">
        <f t="shared" ref="S101" si="1838">IF($S$7=0,0,$S$7/$S$6*S100)</f>
        <v>0</v>
      </c>
      <c r="T101" s="29">
        <f t="shared" ref="T101" si="1839">IF($T$7=0,0,$T$7/$T$6*T100)</f>
        <v>0</v>
      </c>
      <c r="U101" s="115"/>
      <c r="V101" s="117"/>
      <c r="W101" s="30">
        <f t="shared" ref="W101" si="1840">IF($W$7=0,0,$W$7/$W$6*W100)</f>
        <v>0</v>
      </c>
      <c r="X101" s="29">
        <f t="shared" ref="X101" si="1841">IF($X$7=0,0,$X$7/$X$6*X100)</f>
        <v>0</v>
      </c>
      <c r="Y101" s="29">
        <f t="shared" ref="Y101" si="1842">IF($Y$7=0,0,$Y$7/$Y$6*Y100)</f>
        <v>0</v>
      </c>
      <c r="Z101" s="29">
        <f t="shared" ref="Z101" si="1843">IF($Z$7=0,0,$Z$7/$Z$6*Z100)</f>
        <v>0</v>
      </c>
      <c r="AA101" s="115"/>
      <c r="AB101" s="117"/>
      <c r="AC101" s="30">
        <f t="shared" si="493"/>
        <v>0</v>
      </c>
      <c r="AD101" s="29">
        <f t="shared" si="494"/>
        <v>0</v>
      </c>
      <c r="AE101" s="29">
        <f t="shared" si="495"/>
        <v>0</v>
      </c>
      <c r="AF101" s="29">
        <f t="shared" si="496"/>
        <v>0</v>
      </c>
      <c r="AG101" s="118"/>
      <c r="AH101" s="119"/>
      <c r="AI101" s="61">
        <f t="shared" si="497"/>
        <v>0</v>
      </c>
      <c r="AJ101" s="61">
        <f t="shared" si="498"/>
        <v>0</v>
      </c>
      <c r="AK101" s="61">
        <f t="shared" si="499"/>
        <v>0</v>
      </c>
      <c r="AL101" s="61">
        <f t="shared" si="500"/>
        <v>0</v>
      </c>
      <c r="AM101" s="115"/>
      <c r="AN101" s="117"/>
      <c r="AO101" s="61">
        <f t="shared" si="501"/>
        <v>0</v>
      </c>
      <c r="AP101" s="61">
        <f t="shared" si="502"/>
        <v>0</v>
      </c>
      <c r="AQ101" s="61">
        <f t="shared" si="503"/>
        <v>0</v>
      </c>
      <c r="AR101" s="112">
        <f>IF($AR$7=0,0,$AR$7/$AR$6*AR100)</f>
        <v>0</v>
      </c>
      <c r="AS101" s="115"/>
      <c r="AT101" s="117"/>
      <c r="AU101" s="30">
        <f t="shared" ref="AU101" si="1844">IF($AU$7=0,0,$AU$7/$AU$6*AU100)</f>
        <v>0</v>
      </c>
      <c r="AV101" s="29">
        <f t="shared" ref="AV101" si="1845">IF($AV$7=0,0,$AV$7/$AV$6*AV100)</f>
        <v>0</v>
      </c>
      <c r="AW101" s="29">
        <f t="shared" ref="AW101" si="1846">IF($AW$7=0,0,$AW$7/$AW$6*AW100)</f>
        <v>0</v>
      </c>
      <c r="AX101" s="29">
        <f t="shared" ref="AX101" si="1847">IF($AX$7=0,0,$AX$7/$AX$6*AX100)</f>
        <v>0</v>
      </c>
      <c r="AY101" s="118"/>
      <c r="AZ101" s="119"/>
      <c r="BA101" s="122"/>
      <c r="BB101" s="166"/>
      <c r="BC101" s="174"/>
      <c r="BD101" s="171"/>
      <c r="BE101" s="176"/>
      <c r="BF101" s="176"/>
      <c r="BG101" s="176"/>
      <c r="BH101" s="176"/>
      <c r="BI101" s="176"/>
      <c r="BJ101" s="176"/>
      <c r="BK101" s="176"/>
      <c r="BL101" s="176"/>
      <c r="BM101" s="181"/>
    </row>
    <row r="102" spans="1:65" ht="15" customHeight="1" x14ac:dyDescent="0.25">
      <c r="A102" s="137">
        <v>48</v>
      </c>
      <c r="B102" s="139" t="str">
        <f>'Popis studenata'!B49</f>
        <v xml:space="preserve"> </v>
      </c>
      <c r="C102" s="141">
        <f>'Popis studenata'!C49</f>
        <v>0</v>
      </c>
      <c r="D102" s="23" t="s">
        <v>19</v>
      </c>
      <c r="E102" s="24"/>
      <c r="F102" s="25"/>
      <c r="G102" s="25"/>
      <c r="H102" s="25"/>
      <c r="I102" s="114">
        <f t="shared" ref="I102" si="1848">IF((E103+F103+G103+H103)&gt;$J$4,"GREŠKA",E103+F103+G103+H103)</f>
        <v>0</v>
      </c>
      <c r="J102" s="116" t="str">
        <f t="shared" ref="J102" si="1849">IF(I102=0,"NE",(IF(I102&gt;=($J$4/2),"DA","NE")))</f>
        <v>NE</v>
      </c>
      <c r="K102" s="24"/>
      <c r="L102" s="25"/>
      <c r="M102" s="25"/>
      <c r="N102" s="25"/>
      <c r="O102" s="114">
        <f t="shared" ref="O102" si="1850">IF((K103+L103+M103+N103)&gt;$P$4,"GREŠKA",K103+L103+M103+N103)</f>
        <v>0</v>
      </c>
      <c r="P102" s="116" t="str">
        <f t="shared" ref="P102" si="1851">IF(O102=0,"NE",(IF(O102&gt;=($P$4/2),"DA","NE")))</f>
        <v>NE</v>
      </c>
      <c r="Q102" s="24"/>
      <c r="R102" s="25"/>
      <c r="S102" s="25"/>
      <c r="T102" s="25"/>
      <c r="U102" s="114">
        <f t="shared" ref="U102" si="1852">IF((Q103+R103+S103+T103)&gt;$V$4,"GREŠKA",Q103+R103+S103+T103)</f>
        <v>0</v>
      </c>
      <c r="V102" s="116" t="str">
        <f t="shared" ref="V102" si="1853">IF(U102=0,"NE",(IF(U102&gt;=($V$4/2),"DA","NE")))</f>
        <v>NE</v>
      </c>
      <c r="W102" s="24"/>
      <c r="X102" s="25"/>
      <c r="Y102" s="25"/>
      <c r="Z102" s="25"/>
      <c r="AA102" s="114">
        <f t="shared" ref="AA102" si="1854">IF((W103+X103+Y103+Z103)&gt;$AB$4,"GREŠKA",W103+X103+Y103+Z103)</f>
        <v>0</v>
      </c>
      <c r="AB102" s="116" t="str">
        <f t="shared" ref="AB102" si="1855">IF(AA102=0,"NE",(IF(AA102&gt;=($AB$4/2),"DA","NE")))</f>
        <v>NE</v>
      </c>
      <c r="AC102" s="24"/>
      <c r="AD102" s="25"/>
      <c r="AE102" s="25"/>
      <c r="AF102" s="25"/>
      <c r="AG102" s="114">
        <f t="shared" ref="AG102" si="1856">IF((AC103+AD103+AE103+AF103)&gt;$AH$4,"GREŠKA",AC103+AD103+AE103+AF103)</f>
        <v>0</v>
      </c>
      <c r="AH102" s="116" t="str">
        <f t="shared" ref="AH102" si="1857">IF(AG102=0,"NE",(IF(AG102&gt;=($AH$4/2),"DA","NE")))</f>
        <v>NE</v>
      </c>
      <c r="AI102" s="24"/>
      <c r="AJ102" s="25"/>
      <c r="AK102" s="25"/>
      <c r="AL102" s="25"/>
      <c r="AM102" s="120">
        <f t="shared" ref="AM102" si="1858">IF((AI103+AJ103+AK103+AL103)&gt;$AN$4,"GREŠKA",AI103+AJ103+AK103+AL103)</f>
        <v>0</v>
      </c>
      <c r="AN102" s="116" t="str">
        <f t="shared" ref="AN102" si="1859">IF(AM102=0,"NE",(IF(AM102&gt;=($AN$4/2),"DA","NE")))</f>
        <v>NE</v>
      </c>
      <c r="AO102" s="24"/>
      <c r="AP102" s="25"/>
      <c r="AQ102" s="25"/>
      <c r="AR102" s="25"/>
      <c r="AS102" s="120">
        <f t="shared" ref="AS102" si="1860">IF((AO103+AP103+AQ103+AR103)&gt;$AT$4,"GREŠKA",AO103+AP103+AQ103+AR103)</f>
        <v>0</v>
      </c>
      <c r="AT102" s="116" t="str">
        <f t="shared" ref="AT102" si="1861">IF(AS102=0,"NE",(IF(AS102&gt;=($AT$4/2),"DA","NE")))</f>
        <v>NE</v>
      </c>
      <c r="AU102" s="24"/>
      <c r="AV102" s="25"/>
      <c r="AW102" s="25"/>
      <c r="AX102" s="25"/>
      <c r="AY102" s="114">
        <f t="shared" ref="AY102" si="1862">IF((AU103+AV103+AW103+AX103)&gt;$AZ$4,"GREŠKA",AU103+AV103+AW103+AX103)</f>
        <v>0</v>
      </c>
      <c r="AZ102" s="116" t="str">
        <f t="shared" ref="AZ102" si="1863">IF(AY102=0,"NE",(IF(AY102&gt;=($AZ$4/2),"DA","NE")))</f>
        <v>NE</v>
      </c>
      <c r="BA102" s="121">
        <f t="shared" ref="BA102" si="1864">IF(AND(J102="da",P102="da",V102="da",AB102="da",AZ102="da",AH102="da",AN102="da",AT102="da"),I102+O102+U102+AA102+AY102+AS102+AM102+AG102,0)</f>
        <v>0</v>
      </c>
      <c r="BB102" s="165" t="str">
        <f t="shared" ref="BB102" si="1865">IF(OR(COUNTIF(J102:AZ103,"ne")&gt;4,COUNTIF(J102:AZ103,"ne")=0),"NE",COUNTIF(J102:AZ103,"ne"))</f>
        <v>NE</v>
      </c>
      <c r="BC102" s="172" t="str">
        <f t="shared" ref="BC102" si="1866">IF(SUM(COUNTBLANK(E102:H102),COUNTBLANK(K102:N102),COUNTBLANK(Q102:T102),COUNTBLANK(W102:Z102),COUNTBLANK(AC102:AF102),COUNTBLANK(AI102:AL102),COUNTBLANK(AO102:AR102),COUNTBLANK(AU102:AX102))=32,"NE","DA")</f>
        <v>NE</v>
      </c>
      <c r="BD102" s="170"/>
      <c r="BE102" s="179" t="str">
        <f t="shared" ref="BE102" si="1867">J102</f>
        <v>NE</v>
      </c>
      <c r="BF102" s="179" t="str">
        <f t="shared" ref="BF102" si="1868">P102</f>
        <v>NE</v>
      </c>
      <c r="BG102" s="179" t="str">
        <f t="shared" ref="BG102" si="1869">V102</f>
        <v>NE</v>
      </c>
      <c r="BH102" s="179" t="str">
        <f t="shared" ref="BH102" si="1870">AB102</f>
        <v>NE</v>
      </c>
      <c r="BI102" s="179" t="str">
        <f t="shared" ref="BI102" si="1871">AH102</f>
        <v>NE</v>
      </c>
      <c r="BJ102" s="179" t="str">
        <f t="shared" ref="BJ102" si="1872">AN102</f>
        <v>NE</v>
      </c>
      <c r="BK102" s="179" t="str">
        <f t="shared" ref="BK102" si="1873">AT102</f>
        <v>NE</v>
      </c>
      <c r="BL102" s="179" t="str">
        <f t="shared" ref="BL102" si="1874">AZ102</f>
        <v>NE</v>
      </c>
      <c r="BM102" s="180" t="str">
        <f t="shared" ref="BM102" si="1875">IF(BA102&lt;50, "NE",IF(BA102&lt;60,2,IF(BA102&lt;75,3,IF(BA102&lt;90,4,5))))</f>
        <v>NE</v>
      </c>
    </row>
    <row r="103" spans="1:65" ht="15.75" customHeight="1" thickBot="1" x14ac:dyDescent="0.3">
      <c r="A103" s="138"/>
      <c r="B103" s="140"/>
      <c r="C103" s="142"/>
      <c r="D103" s="28" t="s">
        <v>20</v>
      </c>
      <c r="E103" s="29">
        <f t="shared" ref="E103" si="1876">IF($E$7=0,0,$E$7/$E$6*E102)</f>
        <v>0</v>
      </c>
      <c r="F103" s="29">
        <f t="shared" ref="F103" si="1877">IF($F$7=0,0,$F$7/$F$6*F102)</f>
        <v>0</v>
      </c>
      <c r="G103" s="29">
        <f t="shared" ref="G103" si="1878">IF($G$7=0,0,$G$7/$G$6*G102)</f>
        <v>0</v>
      </c>
      <c r="H103" s="29">
        <f t="shared" ref="H103" si="1879">IF($H$7=0,0,$H$7/$H$6*H102)</f>
        <v>0</v>
      </c>
      <c r="I103" s="115"/>
      <c r="J103" s="117"/>
      <c r="K103" s="30">
        <f t="shared" ref="K103" si="1880">IF($K$7=0,0,$K$7/$K$6*K102)</f>
        <v>0</v>
      </c>
      <c r="L103" s="29">
        <f t="shared" ref="L103" si="1881">IF($L$7=0,0,$L$7/$L$6*L102)</f>
        <v>0</v>
      </c>
      <c r="M103" s="29">
        <f t="shared" ref="M103" si="1882">IF($M$7=0,0,$M$7/$M$6*M102)</f>
        <v>0</v>
      </c>
      <c r="N103" s="29">
        <f t="shared" ref="N103" si="1883">IF($N$7=0,0,$N$7/$N$6*N102)</f>
        <v>0</v>
      </c>
      <c r="O103" s="115"/>
      <c r="P103" s="117"/>
      <c r="Q103" s="30">
        <f t="shared" ref="Q103" si="1884">IF($Q$7=0,0,$Q$7/$Q$6*Q102)</f>
        <v>0</v>
      </c>
      <c r="R103" s="29">
        <f t="shared" ref="R103" si="1885">IF($R$7=0,0,$R$7/$R$6*R102)</f>
        <v>0</v>
      </c>
      <c r="S103" s="29">
        <f t="shared" ref="S103" si="1886">IF($S$7=0,0,$S$7/$S$6*S102)</f>
        <v>0</v>
      </c>
      <c r="T103" s="29">
        <f t="shared" ref="T103" si="1887">IF($T$7=0,0,$T$7/$T$6*T102)</f>
        <v>0</v>
      </c>
      <c r="U103" s="115"/>
      <c r="V103" s="117"/>
      <c r="W103" s="30">
        <f t="shared" ref="W103" si="1888">IF($W$7=0,0,$W$7/$W$6*W102)</f>
        <v>0</v>
      </c>
      <c r="X103" s="29">
        <f t="shared" ref="X103" si="1889">IF($X$7=0,0,$X$7/$X$6*X102)</f>
        <v>0</v>
      </c>
      <c r="Y103" s="29">
        <f t="shared" ref="Y103" si="1890">IF($Y$7=0,0,$Y$7/$Y$6*Y102)</f>
        <v>0</v>
      </c>
      <c r="Z103" s="29">
        <f t="shared" ref="Z103" si="1891">IF($Z$7=0,0,$Z$7/$Z$6*Z102)</f>
        <v>0</v>
      </c>
      <c r="AA103" s="115"/>
      <c r="AB103" s="117"/>
      <c r="AC103" s="30">
        <f t="shared" si="493"/>
        <v>0</v>
      </c>
      <c r="AD103" s="29">
        <f t="shared" si="494"/>
        <v>0</v>
      </c>
      <c r="AE103" s="29">
        <f t="shared" si="495"/>
        <v>0</v>
      </c>
      <c r="AF103" s="29">
        <f t="shared" si="496"/>
        <v>0</v>
      </c>
      <c r="AG103" s="118"/>
      <c r="AH103" s="119"/>
      <c r="AI103" s="61">
        <f t="shared" si="497"/>
        <v>0</v>
      </c>
      <c r="AJ103" s="61">
        <f t="shared" si="498"/>
        <v>0</v>
      </c>
      <c r="AK103" s="61">
        <f t="shared" si="499"/>
        <v>0</v>
      </c>
      <c r="AL103" s="61">
        <f t="shared" si="500"/>
        <v>0</v>
      </c>
      <c r="AM103" s="115"/>
      <c r="AN103" s="117"/>
      <c r="AO103" s="61">
        <f t="shared" si="501"/>
        <v>0</v>
      </c>
      <c r="AP103" s="61">
        <f t="shared" si="502"/>
        <v>0</v>
      </c>
      <c r="AQ103" s="61">
        <f t="shared" si="503"/>
        <v>0</v>
      </c>
      <c r="AR103" s="112">
        <f>IF($AR$7=0,0,$AR$7/$AR$6*AR102)</f>
        <v>0</v>
      </c>
      <c r="AS103" s="115"/>
      <c r="AT103" s="117"/>
      <c r="AU103" s="30">
        <f t="shared" ref="AU103" si="1892">IF($AU$7=0,0,$AU$7/$AU$6*AU102)</f>
        <v>0</v>
      </c>
      <c r="AV103" s="29">
        <f t="shared" ref="AV103" si="1893">IF($AV$7=0,0,$AV$7/$AV$6*AV102)</f>
        <v>0</v>
      </c>
      <c r="AW103" s="29">
        <f t="shared" ref="AW103" si="1894">IF($AW$7=0,0,$AW$7/$AW$6*AW102)</f>
        <v>0</v>
      </c>
      <c r="AX103" s="29">
        <f t="shared" ref="AX103" si="1895">IF($AX$7=0,0,$AX$7/$AX$6*AX102)</f>
        <v>0</v>
      </c>
      <c r="AY103" s="118"/>
      <c r="AZ103" s="119"/>
      <c r="BA103" s="122"/>
      <c r="BB103" s="166"/>
      <c r="BC103" s="174"/>
      <c r="BD103" s="171"/>
      <c r="BE103" s="176"/>
      <c r="BF103" s="176"/>
      <c r="BG103" s="176"/>
      <c r="BH103" s="176"/>
      <c r="BI103" s="176"/>
      <c r="BJ103" s="176"/>
      <c r="BK103" s="176"/>
      <c r="BL103" s="176"/>
      <c r="BM103" s="181"/>
    </row>
    <row r="104" spans="1:65" ht="15" customHeight="1" x14ac:dyDescent="0.25">
      <c r="A104" s="137">
        <v>49</v>
      </c>
      <c r="B104" s="139" t="str">
        <f>'Popis studenata'!B50</f>
        <v xml:space="preserve"> </v>
      </c>
      <c r="C104" s="141">
        <f>'Popis studenata'!C50</f>
        <v>0</v>
      </c>
      <c r="D104" s="23" t="s">
        <v>19</v>
      </c>
      <c r="E104" s="24"/>
      <c r="F104" s="25"/>
      <c r="G104" s="25"/>
      <c r="H104" s="25"/>
      <c r="I104" s="114">
        <f t="shared" ref="I104" si="1896">IF((E105+F105+G105+H105)&gt;$J$4,"GREŠKA",E105+F105+G105+H105)</f>
        <v>0</v>
      </c>
      <c r="J104" s="116" t="str">
        <f t="shared" ref="J104" si="1897">IF(I104=0,"NE",(IF(I104&gt;=($J$4/2),"DA","NE")))</f>
        <v>NE</v>
      </c>
      <c r="K104" s="24"/>
      <c r="L104" s="25"/>
      <c r="M104" s="25"/>
      <c r="N104" s="25"/>
      <c r="O104" s="114">
        <f t="shared" ref="O104" si="1898">IF((K105+L105+M105+N105)&gt;$P$4,"GREŠKA",K105+L105+M105+N105)</f>
        <v>0</v>
      </c>
      <c r="P104" s="116" t="str">
        <f t="shared" ref="P104" si="1899">IF(O104=0,"NE",(IF(O104&gt;=($P$4/2),"DA","NE")))</f>
        <v>NE</v>
      </c>
      <c r="Q104" s="24"/>
      <c r="R104" s="25"/>
      <c r="S104" s="25"/>
      <c r="T104" s="25"/>
      <c r="U104" s="114">
        <f t="shared" ref="U104" si="1900">IF((Q105+R105+S105+T105)&gt;$V$4,"GREŠKA",Q105+R105+S105+T105)</f>
        <v>0</v>
      </c>
      <c r="V104" s="116" t="str">
        <f t="shared" ref="V104" si="1901">IF(U104=0,"NE",(IF(U104&gt;=($V$4/2),"DA","NE")))</f>
        <v>NE</v>
      </c>
      <c r="W104" s="24"/>
      <c r="X104" s="25"/>
      <c r="Y104" s="25"/>
      <c r="Z104" s="25"/>
      <c r="AA104" s="114">
        <f t="shared" ref="AA104" si="1902">IF((W105+X105+Y105+Z105)&gt;$AB$4,"GREŠKA",W105+X105+Y105+Z105)</f>
        <v>0</v>
      </c>
      <c r="AB104" s="116" t="str">
        <f t="shared" ref="AB104" si="1903">IF(AA104=0,"NE",(IF(AA104&gt;=($AB$4/2),"DA","NE")))</f>
        <v>NE</v>
      </c>
      <c r="AC104" s="24"/>
      <c r="AD104" s="25"/>
      <c r="AE104" s="25"/>
      <c r="AF104" s="25"/>
      <c r="AG104" s="114">
        <f t="shared" ref="AG104" si="1904">IF((AC105+AD105+AE105+AF105)&gt;$AH$4,"GREŠKA",AC105+AD105+AE105+AF105)</f>
        <v>0</v>
      </c>
      <c r="AH104" s="116" t="str">
        <f t="shared" ref="AH104" si="1905">IF(AG104=0,"NE",(IF(AG104&gt;=($AH$4/2),"DA","NE")))</f>
        <v>NE</v>
      </c>
      <c r="AI104" s="24"/>
      <c r="AJ104" s="25"/>
      <c r="AK104" s="25"/>
      <c r="AL104" s="25"/>
      <c r="AM104" s="120">
        <f t="shared" ref="AM104" si="1906">IF((AI105+AJ105+AK105+AL105)&gt;$AN$4,"GREŠKA",AI105+AJ105+AK105+AL105)</f>
        <v>0</v>
      </c>
      <c r="AN104" s="116" t="str">
        <f t="shared" ref="AN104" si="1907">IF(AM104=0,"NE",(IF(AM104&gt;=($AN$4/2),"DA","NE")))</f>
        <v>NE</v>
      </c>
      <c r="AO104" s="24"/>
      <c r="AP104" s="25"/>
      <c r="AQ104" s="25"/>
      <c r="AR104" s="25"/>
      <c r="AS104" s="120">
        <f t="shared" ref="AS104" si="1908">IF((AO105+AP105+AQ105+AR105)&gt;$AT$4,"GREŠKA",AO105+AP105+AQ105+AR105)</f>
        <v>0</v>
      </c>
      <c r="AT104" s="116" t="str">
        <f t="shared" ref="AT104" si="1909">IF(AS104=0,"NE",(IF(AS104&gt;=($AT$4/2),"DA","NE")))</f>
        <v>NE</v>
      </c>
      <c r="AU104" s="24"/>
      <c r="AV104" s="25"/>
      <c r="AW104" s="25"/>
      <c r="AX104" s="25"/>
      <c r="AY104" s="114">
        <f t="shared" ref="AY104" si="1910">IF((AU105+AV105+AW105+AX105)&gt;$AZ$4,"GREŠKA",AU105+AV105+AW105+AX105)</f>
        <v>0</v>
      </c>
      <c r="AZ104" s="116" t="str">
        <f t="shared" ref="AZ104" si="1911">IF(AY104=0,"NE",(IF(AY104&gt;=($AZ$4/2),"DA","NE")))</f>
        <v>NE</v>
      </c>
      <c r="BA104" s="121">
        <f t="shared" ref="BA104" si="1912">IF(AND(J104="da",P104="da",V104="da",AB104="da",AZ104="da",AH104="da",AN104="da",AT104="da"),I104+O104+U104+AA104+AY104+AS104+AM104+AG104,0)</f>
        <v>0</v>
      </c>
      <c r="BB104" s="165" t="str">
        <f t="shared" ref="BB104" si="1913">IF(OR(COUNTIF(J104:AZ105,"ne")&gt;4,COUNTIF(J104:AZ105,"ne")=0),"NE",COUNTIF(J104:AZ105,"ne"))</f>
        <v>NE</v>
      </c>
      <c r="BC104" s="172" t="str">
        <f t="shared" ref="BC104" si="1914">IF(SUM(COUNTBLANK(E104:H104),COUNTBLANK(K104:N104),COUNTBLANK(Q104:T104),COUNTBLANK(W104:Z104),COUNTBLANK(AC104:AF104),COUNTBLANK(AI104:AL104),COUNTBLANK(AO104:AR104),COUNTBLANK(AU104:AX104))=32,"NE","DA")</f>
        <v>NE</v>
      </c>
      <c r="BD104" s="170"/>
      <c r="BE104" s="179" t="str">
        <f t="shared" ref="BE104" si="1915">J104</f>
        <v>NE</v>
      </c>
      <c r="BF104" s="179" t="str">
        <f t="shared" ref="BF104" si="1916">P104</f>
        <v>NE</v>
      </c>
      <c r="BG104" s="179" t="str">
        <f t="shared" ref="BG104" si="1917">V104</f>
        <v>NE</v>
      </c>
      <c r="BH104" s="179" t="str">
        <f t="shared" ref="BH104" si="1918">AB104</f>
        <v>NE</v>
      </c>
      <c r="BI104" s="179" t="str">
        <f t="shared" ref="BI104" si="1919">AH104</f>
        <v>NE</v>
      </c>
      <c r="BJ104" s="179" t="str">
        <f t="shared" ref="BJ104" si="1920">AN104</f>
        <v>NE</v>
      </c>
      <c r="BK104" s="179" t="str">
        <f t="shared" ref="BK104" si="1921">AT104</f>
        <v>NE</v>
      </c>
      <c r="BL104" s="179" t="str">
        <f t="shared" ref="BL104" si="1922">AZ104</f>
        <v>NE</v>
      </c>
      <c r="BM104" s="180" t="str">
        <f t="shared" ref="BM104" si="1923">IF(BA104&lt;50, "NE",IF(BA104&lt;60,2,IF(BA104&lt;75,3,IF(BA104&lt;90,4,5))))</f>
        <v>NE</v>
      </c>
    </row>
    <row r="105" spans="1:65" ht="15.75" customHeight="1" thickBot="1" x14ac:dyDescent="0.3">
      <c r="A105" s="138"/>
      <c r="B105" s="140"/>
      <c r="C105" s="142"/>
      <c r="D105" s="28" t="s">
        <v>20</v>
      </c>
      <c r="E105" s="29">
        <f t="shared" ref="E105" si="1924">IF($E$7=0,0,$E$7/$E$6*E104)</f>
        <v>0</v>
      </c>
      <c r="F105" s="29">
        <f t="shared" ref="F105" si="1925">IF($F$7=0,0,$F$7/$F$6*F104)</f>
        <v>0</v>
      </c>
      <c r="G105" s="29">
        <f t="shared" ref="G105" si="1926">IF($G$7=0,0,$G$7/$G$6*G104)</f>
        <v>0</v>
      </c>
      <c r="H105" s="29">
        <f t="shared" ref="H105" si="1927">IF($H$7=0,0,$H$7/$H$6*H104)</f>
        <v>0</v>
      </c>
      <c r="I105" s="115"/>
      <c r="J105" s="117"/>
      <c r="K105" s="30">
        <f t="shared" ref="K105" si="1928">IF($K$7=0,0,$K$7/$K$6*K104)</f>
        <v>0</v>
      </c>
      <c r="L105" s="29">
        <f t="shared" ref="L105" si="1929">IF($L$7=0,0,$L$7/$L$6*L104)</f>
        <v>0</v>
      </c>
      <c r="M105" s="29">
        <f t="shared" ref="M105" si="1930">IF($M$7=0,0,$M$7/$M$6*M104)</f>
        <v>0</v>
      </c>
      <c r="N105" s="29">
        <f t="shared" ref="N105" si="1931">IF($N$7=0,0,$N$7/$N$6*N104)</f>
        <v>0</v>
      </c>
      <c r="O105" s="115"/>
      <c r="P105" s="117"/>
      <c r="Q105" s="30">
        <f t="shared" ref="Q105" si="1932">IF($Q$7=0,0,$Q$7/$Q$6*Q104)</f>
        <v>0</v>
      </c>
      <c r="R105" s="29">
        <f t="shared" ref="R105" si="1933">IF($R$7=0,0,$R$7/$R$6*R104)</f>
        <v>0</v>
      </c>
      <c r="S105" s="29">
        <f t="shared" ref="S105" si="1934">IF($S$7=0,0,$S$7/$S$6*S104)</f>
        <v>0</v>
      </c>
      <c r="T105" s="29">
        <f t="shared" ref="T105" si="1935">IF($T$7=0,0,$T$7/$T$6*T104)</f>
        <v>0</v>
      </c>
      <c r="U105" s="115"/>
      <c r="V105" s="117"/>
      <c r="W105" s="30">
        <f t="shared" ref="W105" si="1936">IF($W$7=0,0,$W$7/$W$6*W104)</f>
        <v>0</v>
      </c>
      <c r="X105" s="29">
        <f t="shared" ref="X105" si="1937">IF($X$7=0,0,$X$7/$X$6*X104)</f>
        <v>0</v>
      </c>
      <c r="Y105" s="29">
        <f t="shared" ref="Y105" si="1938">IF($Y$7=0,0,$Y$7/$Y$6*Y104)</f>
        <v>0</v>
      </c>
      <c r="Z105" s="29">
        <f t="shared" ref="Z105" si="1939">IF($Z$7=0,0,$Z$7/$Z$6*Z104)</f>
        <v>0</v>
      </c>
      <c r="AA105" s="115"/>
      <c r="AB105" s="117"/>
      <c r="AC105" s="30">
        <f t="shared" si="493"/>
        <v>0</v>
      </c>
      <c r="AD105" s="29">
        <f t="shared" si="494"/>
        <v>0</v>
      </c>
      <c r="AE105" s="29">
        <f t="shared" si="495"/>
        <v>0</v>
      </c>
      <c r="AF105" s="29">
        <f t="shared" si="496"/>
        <v>0</v>
      </c>
      <c r="AG105" s="118"/>
      <c r="AH105" s="119"/>
      <c r="AI105" s="61">
        <f t="shared" si="497"/>
        <v>0</v>
      </c>
      <c r="AJ105" s="61">
        <f t="shared" si="498"/>
        <v>0</v>
      </c>
      <c r="AK105" s="61">
        <f t="shared" si="499"/>
        <v>0</v>
      </c>
      <c r="AL105" s="61">
        <f t="shared" si="500"/>
        <v>0</v>
      </c>
      <c r="AM105" s="115"/>
      <c r="AN105" s="117"/>
      <c r="AO105" s="61">
        <f t="shared" si="501"/>
        <v>0</v>
      </c>
      <c r="AP105" s="61">
        <f t="shared" si="502"/>
        <v>0</v>
      </c>
      <c r="AQ105" s="61">
        <f t="shared" si="503"/>
        <v>0</v>
      </c>
      <c r="AR105" s="112">
        <f>IF($AR$7=0,0,$AR$7/$AR$6*AR104)</f>
        <v>0</v>
      </c>
      <c r="AS105" s="115"/>
      <c r="AT105" s="117"/>
      <c r="AU105" s="30">
        <f t="shared" ref="AU105" si="1940">IF($AU$7=0,0,$AU$7/$AU$6*AU104)</f>
        <v>0</v>
      </c>
      <c r="AV105" s="29">
        <f t="shared" ref="AV105" si="1941">IF($AV$7=0,0,$AV$7/$AV$6*AV104)</f>
        <v>0</v>
      </c>
      <c r="AW105" s="29">
        <f t="shared" ref="AW105" si="1942">IF($AW$7=0,0,$AW$7/$AW$6*AW104)</f>
        <v>0</v>
      </c>
      <c r="AX105" s="29">
        <f t="shared" ref="AX105" si="1943">IF($AX$7=0,0,$AX$7/$AX$6*AX104)</f>
        <v>0</v>
      </c>
      <c r="AY105" s="118"/>
      <c r="AZ105" s="119"/>
      <c r="BA105" s="122"/>
      <c r="BB105" s="166"/>
      <c r="BC105" s="174"/>
      <c r="BD105" s="171"/>
      <c r="BE105" s="176"/>
      <c r="BF105" s="176"/>
      <c r="BG105" s="176"/>
      <c r="BH105" s="176"/>
      <c r="BI105" s="176"/>
      <c r="BJ105" s="176"/>
      <c r="BK105" s="176"/>
      <c r="BL105" s="176"/>
      <c r="BM105" s="181"/>
    </row>
    <row r="106" spans="1:65" ht="15" customHeight="1" x14ac:dyDescent="0.25">
      <c r="A106" s="137">
        <v>50</v>
      </c>
      <c r="B106" s="139" t="str">
        <f>'Popis studenata'!B51</f>
        <v xml:space="preserve"> </v>
      </c>
      <c r="C106" s="141">
        <f>'Popis studenata'!C51</f>
        <v>0</v>
      </c>
      <c r="D106" s="23" t="s">
        <v>19</v>
      </c>
      <c r="E106" s="24"/>
      <c r="F106" s="25"/>
      <c r="G106" s="25"/>
      <c r="H106" s="25"/>
      <c r="I106" s="114">
        <f t="shared" ref="I106" si="1944">IF((E107+F107+G107+H107)&gt;$J$4,"GREŠKA",E107+F107+G107+H107)</f>
        <v>0</v>
      </c>
      <c r="J106" s="116" t="str">
        <f t="shared" ref="J106" si="1945">IF(I106=0,"NE",(IF(I106&gt;=($J$4/2),"DA","NE")))</f>
        <v>NE</v>
      </c>
      <c r="K106" s="24"/>
      <c r="L106" s="25"/>
      <c r="M106" s="25"/>
      <c r="N106" s="25"/>
      <c r="O106" s="114">
        <f t="shared" ref="O106" si="1946">IF((K107+L107+M107+N107)&gt;$P$4,"GREŠKA",K107+L107+M107+N107)</f>
        <v>0</v>
      </c>
      <c r="P106" s="116" t="str">
        <f t="shared" ref="P106" si="1947">IF(O106=0,"NE",(IF(O106&gt;=($P$4/2),"DA","NE")))</f>
        <v>NE</v>
      </c>
      <c r="Q106" s="24"/>
      <c r="R106" s="25"/>
      <c r="S106" s="25"/>
      <c r="T106" s="25"/>
      <c r="U106" s="114">
        <f t="shared" ref="U106" si="1948">IF((Q107+R107+S107+T107)&gt;$V$4,"GREŠKA",Q107+R107+S107+T107)</f>
        <v>0</v>
      </c>
      <c r="V106" s="116" t="str">
        <f t="shared" ref="V106" si="1949">IF(U106=0,"NE",(IF(U106&gt;=($V$4/2),"DA","NE")))</f>
        <v>NE</v>
      </c>
      <c r="W106" s="24"/>
      <c r="X106" s="25"/>
      <c r="Y106" s="25"/>
      <c r="Z106" s="25"/>
      <c r="AA106" s="114">
        <f t="shared" ref="AA106" si="1950">IF((W107+X107+Y107+Z107)&gt;$AB$4,"GREŠKA",W107+X107+Y107+Z107)</f>
        <v>0</v>
      </c>
      <c r="AB106" s="116" t="str">
        <f t="shared" ref="AB106" si="1951">IF(AA106=0,"NE",(IF(AA106&gt;=($AB$4/2),"DA","NE")))</f>
        <v>NE</v>
      </c>
      <c r="AC106" s="24"/>
      <c r="AD106" s="25"/>
      <c r="AE106" s="25"/>
      <c r="AF106" s="25"/>
      <c r="AG106" s="114">
        <f t="shared" ref="AG106" si="1952">IF((AC107+AD107+AE107+AF107)&gt;$AH$4,"GREŠKA",AC107+AD107+AE107+AF107)</f>
        <v>0</v>
      </c>
      <c r="AH106" s="116" t="str">
        <f t="shared" ref="AH106" si="1953">IF(AG106=0,"NE",(IF(AG106&gt;=($AH$4/2),"DA","NE")))</f>
        <v>NE</v>
      </c>
      <c r="AI106" s="24"/>
      <c r="AJ106" s="25"/>
      <c r="AK106" s="25"/>
      <c r="AL106" s="25"/>
      <c r="AM106" s="120">
        <f t="shared" ref="AM106" si="1954">IF((AI107+AJ107+AK107+AL107)&gt;$AN$4,"GREŠKA",AI107+AJ107+AK107+AL107)</f>
        <v>0</v>
      </c>
      <c r="AN106" s="116" t="str">
        <f t="shared" ref="AN106" si="1955">IF(AM106=0,"NE",(IF(AM106&gt;=($AN$4/2),"DA","NE")))</f>
        <v>NE</v>
      </c>
      <c r="AO106" s="24"/>
      <c r="AP106" s="25"/>
      <c r="AQ106" s="25"/>
      <c r="AR106" s="25"/>
      <c r="AS106" s="120">
        <f t="shared" ref="AS106" si="1956">IF((AO107+AP107+AQ107+AR107)&gt;$AT$4,"GREŠKA",AO107+AP107+AQ107+AR107)</f>
        <v>0</v>
      </c>
      <c r="AT106" s="116" t="str">
        <f t="shared" ref="AT106" si="1957">IF(AS106=0,"NE",(IF(AS106&gt;=($AT$4/2),"DA","NE")))</f>
        <v>NE</v>
      </c>
      <c r="AU106" s="24"/>
      <c r="AV106" s="25"/>
      <c r="AW106" s="25"/>
      <c r="AX106" s="25"/>
      <c r="AY106" s="114">
        <f t="shared" ref="AY106" si="1958">IF((AU107+AV107+AW107+AX107)&gt;$AZ$4,"GREŠKA",AU107+AV107+AW107+AX107)</f>
        <v>0</v>
      </c>
      <c r="AZ106" s="116" t="str">
        <f t="shared" ref="AZ106" si="1959">IF(AY106=0,"NE",(IF(AY106&gt;=($AZ$4/2),"DA","NE")))</f>
        <v>NE</v>
      </c>
      <c r="BA106" s="121">
        <f t="shared" ref="BA106" si="1960">IF(AND(J106="da",P106="da",V106="da",AB106="da",AZ106="da",AH106="da",AN106="da",AT106="da"),I106+O106+U106+AA106+AY106+AS106+AM106+AG106,0)</f>
        <v>0</v>
      </c>
      <c r="BB106" s="165" t="str">
        <f t="shared" ref="BB106" si="1961">IF(OR(COUNTIF(J106:AZ107,"ne")&gt;4,COUNTIF(J106:AZ107,"ne")=0),"NE",COUNTIF(J106:AZ107,"ne"))</f>
        <v>NE</v>
      </c>
      <c r="BC106" s="172" t="str">
        <f t="shared" ref="BC106" si="1962">IF(SUM(COUNTBLANK(E106:H106),COUNTBLANK(K106:N106),COUNTBLANK(Q106:T106),COUNTBLANK(W106:Z106),COUNTBLANK(AC106:AF106),COUNTBLANK(AI106:AL106),COUNTBLANK(AO106:AR106),COUNTBLANK(AU106:AX106))=32,"NE","DA")</f>
        <v>NE</v>
      </c>
      <c r="BD106" s="170"/>
      <c r="BE106" s="179" t="str">
        <f t="shared" ref="BE106" si="1963">J106</f>
        <v>NE</v>
      </c>
      <c r="BF106" s="179" t="str">
        <f t="shared" ref="BF106" si="1964">P106</f>
        <v>NE</v>
      </c>
      <c r="BG106" s="179" t="str">
        <f t="shared" ref="BG106" si="1965">V106</f>
        <v>NE</v>
      </c>
      <c r="BH106" s="179" t="str">
        <f t="shared" ref="BH106" si="1966">AB106</f>
        <v>NE</v>
      </c>
      <c r="BI106" s="179" t="str">
        <f t="shared" ref="BI106" si="1967">AH106</f>
        <v>NE</v>
      </c>
      <c r="BJ106" s="179" t="str">
        <f t="shared" ref="BJ106" si="1968">AN106</f>
        <v>NE</v>
      </c>
      <c r="BK106" s="179" t="str">
        <f t="shared" ref="BK106" si="1969">AT106</f>
        <v>NE</v>
      </c>
      <c r="BL106" s="179" t="str">
        <f t="shared" ref="BL106" si="1970">AZ106</f>
        <v>NE</v>
      </c>
      <c r="BM106" s="180" t="str">
        <f t="shared" ref="BM106" si="1971">IF(BA106&lt;50, "NE",IF(BA106&lt;60,2,IF(BA106&lt;75,3,IF(BA106&lt;90,4,5))))</f>
        <v>NE</v>
      </c>
    </row>
    <row r="107" spans="1:65" ht="15.75" customHeight="1" thickBot="1" x14ac:dyDescent="0.3">
      <c r="A107" s="138"/>
      <c r="B107" s="140"/>
      <c r="C107" s="142"/>
      <c r="D107" s="28" t="s">
        <v>20</v>
      </c>
      <c r="E107" s="29">
        <f t="shared" ref="E107" si="1972">IF($E$7=0,0,$E$7/$E$6*E106)</f>
        <v>0</v>
      </c>
      <c r="F107" s="29">
        <f t="shared" ref="F107" si="1973">IF($F$7=0,0,$F$7/$F$6*F106)</f>
        <v>0</v>
      </c>
      <c r="G107" s="29">
        <f t="shared" ref="G107" si="1974">IF($G$7=0,0,$G$7/$G$6*G106)</f>
        <v>0</v>
      </c>
      <c r="H107" s="29">
        <f t="shared" ref="H107" si="1975">IF($H$7=0,0,$H$7/$H$6*H106)</f>
        <v>0</v>
      </c>
      <c r="I107" s="115"/>
      <c r="J107" s="117"/>
      <c r="K107" s="30">
        <f t="shared" ref="K107" si="1976">IF($K$7=0,0,$K$7/$K$6*K106)</f>
        <v>0</v>
      </c>
      <c r="L107" s="29">
        <f t="shared" ref="L107" si="1977">IF($L$7=0,0,$L$7/$L$6*L106)</f>
        <v>0</v>
      </c>
      <c r="M107" s="29">
        <f t="shared" ref="M107" si="1978">IF($M$7=0,0,$M$7/$M$6*M106)</f>
        <v>0</v>
      </c>
      <c r="N107" s="29">
        <f t="shared" ref="N107" si="1979">IF($N$7=0,0,$N$7/$N$6*N106)</f>
        <v>0</v>
      </c>
      <c r="O107" s="115"/>
      <c r="P107" s="117"/>
      <c r="Q107" s="30">
        <f t="shared" ref="Q107" si="1980">IF($Q$7=0,0,$Q$7/$Q$6*Q106)</f>
        <v>0</v>
      </c>
      <c r="R107" s="29">
        <f t="shared" ref="R107" si="1981">IF($R$7=0,0,$R$7/$R$6*R106)</f>
        <v>0</v>
      </c>
      <c r="S107" s="29">
        <f t="shared" ref="S107" si="1982">IF($S$7=0,0,$S$7/$S$6*S106)</f>
        <v>0</v>
      </c>
      <c r="T107" s="29">
        <f t="shared" ref="T107" si="1983">IF($T$7=0,0,$T$7/$T$6*T106)</f>
        <v>0</v>
      </c>
      <c r="U107" s="115"/>
      <c r="V107" s="117"/>
      <c r="W107" s="30">
        <f t="shared" ref="W107" si="1984">IF($W$7=0,0,$W$7/$W$6*W106)</f>
        <v>0</v>
      </c>
      <c r="X107" s="29">
        <f t="shared" ref="X107" si="1985">IF($X$7=0,0,$X$7/$X$6*X106)</f>
        <v>0</v>
      </c>
      <c r="Y107" s="29">
        <f t="shared" ref="Y107" si="1986">IF($Y$7=0,0,$Y$7/$Y$6*Y106)</f>
        <v>0</v>
      </c>
      <c r="Z107" s="29">
        <f t="shared" ref="Z107" si="1987">IF($Z$7=0,0,$Z$7/$Z$6*Z106)</f>
        <v>0</v>
      </c>
      <c r="AA107" s="115"/>
      <c r="AB107" s="117"/>
      <c r="AC107" s="30">
        <f t="shared" si="493"/>
        <v>0</v>
      </c>
      <c r="AD107" s="29">
        <f t="shared" si="494"/>
        <v>0</v>
      </c>
      <c r="AE107" s="29">
        <f t="shared" si="495"/>
        <v>0</v>
      </c>
      <c r="AF107" s="29">
        <f t="shared" si="496"/>
        <v>0</v>
      </c>
      <c r="AG107" s="118"/>
      <c r="AH107" s="119"/>
      <c r="AI107" s="61">
        <f t="shared" si="497"/>
        <v>0</v>
      </c>
      <c r="AJ107" s="61">
        <f t="shared" si="498"/>
        <v>0</v>
      </c>
      <c r="AK107" s="61">
        <f t="shared" si="499"/>
        <v>0</v>
      </c>
      <c r="AL107" s="61">
        <f t="shared" si="500"/>
        <v>0</v>
      </c>
      <c r="AM107" s="115"/>
      <c r="AN107" s="117"/>
      <c r="AO107" s="61">
        <f t="shared" si="501"/>
        <v>0</v>
      </c>
      <c r="AP107" s="61">
        <f t="shared" si="502"/>
        <v>0</v>
      </c>
      <c r="AQ107" s="61">
        <f t="shared" si="503"/>
        <v>0</v>
      </c>
      <c r="AR107" s="112">
        <f>IF($AR$7=0,0,$AR$7/$AR$6*AR106)</f>
        <v>0</v>
      </c>
      <c r="AS107" s="115"/>
      <c r="AT107" s="117"/>
      <c r="AU107" s="30">
        <f t="shared" ref="AU107" si="1988">IF($AU$7=0,0,$AU$7/$AU$6*AU106)</f>
        <v>0</v>
      </c>
      <c r="AV107" s="29">
        <f t="shared" ref="AV107" si="1989">IF($AV$7=0,0,$AV$7/$AV$6*AV106)</f>
        <v>0</v>
      </c>
      <c r="AW107" s="29">
        <f t="shared" ref="AW107" si="1990">IF($AW$7=0,0,$AW$7/$AW$6*AW106)</f>
        <v>0</v>
      </c>
      <c r="AX107" s="29">
        <f t="shared" ref="AX107" si="1991">IF($AX$7=0,0,$AX$7/$AX$6*AX106)</f>
        <v>0</v>
      </c>
      <c r="AY107" s="118"/>
      <c r="AZ107" s="119"/>
      <c r="BA107" s="122"/>
      <c r="BB107" s="166"/>
      <c r="BC107" s="174"/>
      <c r="BD107" s="171"/>
      <c r="BE107" s="176"/>
      <c r="BF107" s="176"/>
      <c r="BG107" s="176"/>
      <c r="BH107" s="176"/>
      <c r="BI107" s="176"/>
      <c r="BJ107" s="176"/>
      <c r="BK107" s="176"/>
      <c r="BL107" s="176"/>
      <c r="BM107" s="181"/>
    </row>
    <row r="108" spans="1:65" hidden="1" x14ac:dyDescent="0.25">
      <c r="AZ108" s="2" t="s">
        <v>97</v>
      </c>
      <c r="BA108" s="2">
        <f>COUNTIF(BA8:BA107,"&gt;0")</f>
        <v>0</v>
      </c>
      <c r="BB108" s="68" t="s">
        <v>96</v>
      </c>
      <c r="BC108" s="68">
        <f>COUNTIF(BC8:BC107,"DA")</f>
        <v>0</v>
      </c>
      <c r="BM108" s="89" t="e">
        <f>AVERAGEIF(BM8:BM107,"&gt;=2")</f>
        <v>#DIV/0!</v>
      </c>
    </row>
    <row r="109" spans="1:65" hidden="1" x14ac:dyDescent="0.25">
      <c r="AZ109" s="2" t="s">
        <v>102</v>
      </c>
      <c r="BA109" s="2" t="e">
        <f>AVERAGEIF(BA8:BA107,"&gt;0")</f>
        <v>#DIV/0!</v>
      </c>
    </row>
  </sheetData>
  <sheetProtection algorithmName="SHA-512" hashValue="GeCmWxHuCc2LtKmq72oyLkyelZQR6/UdZ94PzR+Dj/p1HwWq7JOtM2sKH2XlxT0lqLdYyBzhzNou3d1loB+Fjw==" saltValue="ZPgXpL4DlfmZyzPKumHK1A==" spinCount="100000" sheet="1" selectLockedCells="1"/>
  <mergeCells count="1649">
    <mergeCell ref="BM92:BM93"/>
    <mergeCell ref="BM94:BM95"/>
    <mergeCell ref="BM96:BM97"/>
    <mergeCell ref="BM98:BM99"/>
    <mergeCell ref="BM100:BM101"/>
    <mergeCell ref="BM102:BM103"/>
    <mergeCell ref="BM104:BM105"/>
    <mergeCell ref="BM106:BM107"/>
    <mergeCell ref="BM36:BM37"/>
    <mergeCell ref="BM38:BM39"/>
    <mergeCell ref="BM40:BM41"/>
    <mergeCell ref="BM42:BM43"/>
    <mergeCell ref="BM44:BM45"/>
    <mergeCell ref="BM46:BM47"/>
    <mergeCell ref="BM48:BM49"/>
    <mergeCell ref="BM50:BM51"/>
    <mergeCell ref="BM52:BM53"/>
    <mergeCell ref="BM54:BM55"/>
    <mergeCell ref="BM56:BM57"/>
    <mergeCell ref="BM58:BM59"/>
    <mergeCell ref="BM60:BM61"/>
    <mergeCell ref="BM62:BM63"/>
    <mergeCell ref="BM64:BM65"/>
    <mergeCell ref="BM66:BM67"/>
    <mergeCell ref="BM68:BM69"/>
    <mergeCell ref="BM70:BM71"/>
    <mergeCell ref="BM72:BM73"/>
    <mergeCell ref="BM74:BM75"/>
    <mergeCell ref="BM76:BM77"/>
    <mergeCell ref="BM78:BM79"/>
    <mergeCell ref="BM80:BM81"/>
    <mergeCell ref="BM82:BM83"/>
    <mergeCell ref="BM84:BM85"/>
    <mergeCell ref="BM86:BM87"/>
    <mergeCell ref="BM88:BM89"/>
    <mergeCell ref="BM90:BM91"/>
    <mergeCell ref="BM3:BM7"/>
    <mergeCell ref="BM8:BM9"/>
    <mergeCell ref="BM10:BM11"/>
    <mergeCell ref="BM12:BM13"/>
    <mergeCell ref="BM14:BM15"/>
    <mergeCell ref="BM16:BM17"/>
    <mergeCell ref="BM18:BM19"/>
    <mergeCell ref="BM20:BM21"/>
    <mergeCell ref="BM22:BM23"/>
    <mergeCell ref="BM24:BM25"/>
    <mergeCell ref="BM26:BM27"/>
    <mergeCell ref="BM28:BM29"/>
    <mergeCell ref="BM30:BM31"/>
    <mergeCell ref="BM32:BM33"/>
    <mergeCell ref="BM34:BM35"/>
    <mergeCell ref="BC74:BC75"/>
    <mergeCell ref="BC76:BC77"/>
    <mergeCell ref="BC78:BC79"/>
    <mergeCell ref="BC80:BC81"/>
    <mergeCell ref="BC82:BC83"/>
    <mergeCell ref="BC84:BC85"/>
    <mergeCell ref="BC86:BC87"/>
    <mergeCell ref="BC88:BC89"/>
    <mergeCell ref="BC90:BC91"/>
    <mergeCell ref="BC92:BC93"/>
    <mergeCell ref="BC94:BC95"/>
    <mergeCell ref="BC96:BC97"/>
    <mergeCell ref="BC98:BC99"/>
    <mergeCell ref="BC100:BC101"/>
    <mergeCell ref="BC102:BC103"/>
    <mergeCell ref="BC104:BC105"/>
    <mergeCell ref="BC106:BC107"/>
    <mergeCell ref="BC40:BC41"/>
    <mergeCell ref="BC42:BC43"/>
    <mergeCell ref="BC44:BC45"/>
    <mergeCell ref="BC46:BC47"/>
    <mergeCell ref="BC48:BC49"/>
    <mergeCell ref="BC50:BC51"/>
    <mergeCell ref="BC52:BC53"/>
    <mergeCell ref="BC54:BC55"/>
    <mergeCell ref="BC56:BC57"/>
    <mergeCell ref="BC58:BC59"/>
    <mergeCell ref="BC60:BC61"/>
    <mergeCell ref="BC62:BC63"/>
    <mergeCell ref="BC64:BC65"/>
    <mergeCell ref="BC66:BC67"/>
    <mergeCell ref="BC68:BC69"/>
    <mergeCell ref="BC70:BC71"/>
    <mergeCell ref="BC72:BC73"/>
    <mergeCell ref="BC3:BC7"/>
    <mergeCell ref="BC8:BC9"/>
    <mergeCell ref="BC10:BC11"/>
    <mergeCell ref="BC12:BC13"/>
    <mergeCell ref="BC14:BC15"/>
    <mergeCell ref="BC16:BC17"/>
    <mergeCell ref="BC18:BC19"/>
    <mergeCell ref="BC20:BC21"/>
    <mergeCell ref="BC22:BC23"/>
    <mergeCell ref="BC24:BC25"/>
    <mergeCell ref="BC26:BC27"/>
    <mergeCell ref="BC28:BC29"/>
    <mergeCell ref="BC30:BC31"/>
    <mergeCell ref="BC32:BC33"/>
    <mergeCell ref="BC34:BC35"/>
    <mergeCell ref="BC36:BC37"/>
    <mergeCell ref="BC38:BC39"/>
    <mergeCell ref="BE106:BE107"/>
    <mergeCell ref="BF106:BF107"/>
    <mergeCell ref="BG106:BG107"/>
    <mergeCell ref="BH106:BH107"/>
    <mergeCell ref="BI106:BI107"/>
    <mergeCell ref="BJ106:BJ107"/>
    <mergeCell ref="BK106:BK107"/>
    <mergeCell ref="BL106:BL107"/>
    <mergeCell ref="BE100:BE101"/>
    <mergeCell ref="BF100:BF101"/>
    <mergeCell ref="BG100:BG101"/>
    <mergeCell ref="BH100:BH101"/>
    <mergeCell ref="BI100:BI101"/>
    <mergeCell ref="BJ100:BJ101"/>
    <mergeCell ref="BK100:BK101"/>
    <mergeCell ref="BL100:BL101"/>
    <mergeCell ref="BE102:BE103"/>
    <mergeCell ref="BF102:BF103"/>
    <mergeCell ref="BG102:BG103"/>
    <mergeCell ref="BH102:BH103"/>
    <mergeCell ref="BI102:BI103"/>
    <mergeCell ref="BJ102:BJ103"/>
    <mergeCell ref="BK102:BK103"/>
    <mergeCell ref="BL102:BL103"/>
    <mergeCell ref="BE104:BE105"/>
    <mergeCell ref="BF104:BF105"/>
    <mergeCell ref="BG104:BG105"/>
    <mergeCell ref="BH104:BH105"/>
    <mergeCell ref="BI104:BI105"/>
    <mergeCell ref="BJ104:BJ105"/>
    <mergeCell ref="BK104:BK105"/>
    <mergeCell ref="BL104:BL105"/>
    <mergeCell ref="BE94:BE95"/>
    <mergeCell ref="BF94:BF95"/>
    <mergeCell ref="BG94:BG95"/>
    <mergeCell ref="BH94:BH95"/>
    <mergeCell ref="BI94:BI95"/>
    <mergeCell ref="BJ94:BJ95"/>
    <mergeCell ref="BK94:BK95"/>
    <mergeCell ref="BL94:BL95"/>
    <mergeCell ref="BE96:BE97"/>
    <mergeCell ref="BF96:BF97"/>
    <mergeCell ref="BG96:BG97"/>
    <mergeCell ref="BH96:BH97"/>
    <mergeCell ref="BI96:BI97"/>
    <mergeCell ref="BJ96:BJ97"/>
    <mergeCell ref="BK96:BK97"/>
    <mergeCell ref="BL96:BL97"/>
    <mergeCell ref="BE98:BE99"/>
    <mergeCell ref="BF98:BF99"/>
    <mergeCell ref="BG98:BG99"/>
    <mergeCell ref="BH98:BH99"/>
    <mergeCell ref="BI98:BI99"/>
    <mergeCell ref="BJ98:BJ99"/>
    <mergeCell ref="BK98:BK99"/>
    <mergeCell ref="BL98:BL99"/>
    <mergeCell ref="BE88:BE89"/>
    <mergeCell ref="BF88:BF89"/>
    <mergeCell ref="BG88:BG89"/>
    <mergeCell ref="BH88:BH89"/>
    <mergeCell ref="BI88:BI89"/>
    <mergeCell ref="BJ88:BJ89"/>
    <mergeCell ref="BK88:BK89"/>
    <mergeCell ref="BL88:BL89"/>
    <mergeCell ref="BE90:BE91"/>
    <mergeCell ref="BF90:BF91"/>
    <mergeCell ref="BG90:BG91"/>
    <mergeCell ref="BH90:BH91"/>
    <mergeCell ref="BI90:BI91"/>
    <mergeCell ref="BJ90:BJ91"/>
    <mergeCell ref="BK90:BK91"/>
    <mergeCell ref="BL90:BL91"/>
    <mergeCell ref="BE92:BE93"/>
    <mergeCell ref="BF92:BF93"/>
    <mergeCell ref="BG92:BG93"/>
    <mergeCell ref="BH92:BH93"/>
    <mergeCell ref="BI92:BI93"/>
    <mergeCell ref="BJ92:BJ93"/>
    <mergeCell ref="BK92:BK93"/>
    <mergeCell ref="BL92:BL93"/>
    <mergeCell ref="BE82:BE83"/>
    <mergeCell ref="BF82:BF83"/>
    <mergeCell ref="BG82:BG83"/>
    <mergeCell ref="BH82:BH83"/>
    <mergeCell ref="BI82:BI83"/>
    <mergeCell ref="BJ82:BJ83"/>
    <mergeCell ref="BK82:BK83"/>
    <mergeCell ref="BL82:BL83"/>
    <mergeCell ref="BE84:BE85"/>
    <mergeCell ref="BF84:BF85"/>
    <mergeCell ref="BG84:BG85"/>
    <mergeCell ref="BH84:BH85"/>
    <mergeCell ref="BI84:BI85"/>
    <mergeCell ref="BJ84:BJ85"/>
    <mergeCell ref="BK84:BK85"/>
    <mergeCell ref="BL84:BL85"/>
    <mergeCell ref="BE86:BE87"/>
    <mergeCell ref="BF86:BF87"/>
    <mergeCell ref="BG86:BG87"/>
    <mergeCell ref="BH86:BH87"/>
    <mergeCell ref="BI86:BI87"/>
    <mergeCell ref="BJ86:BJ87"/>
    <mergeCell ref="BK86:BK87"/>
    <mergeCell ref="BL86:BL87"/>
    <mergeCell ref="BE76:BE77"/>
    <mergeCell ref="BF76:BF77"/>
    <mergeCell ref="BG76:BG77"/>
    <mergeCell ref="BH76:BH77"/>
    <mergeCell ref="BI76:BI77"/>
    <mergeCell ref="BJ76:BJ77"/>
    <mergeCell ref="BK76:BK77"/>
    <mergeCell ref="BL76:BL77"/>
    <mergeCell ref="BE78:BE79"/>
    <mergeCell ref="BF78:BF79"/>
    <mergeCell ref="BG78:BG79"/>
    <mergeCell ref="BH78:BH79"/>
    <mergeCell ref="BI78:BI79"/>
    <mergeCell ref="BJ78:BJ79"/>
    <mergeCell ref="BK78:BK79"/>
    <mergeCell ref="BL78:BL79"/>
    <mergeCell ref="BE80:BE81"/>
    <mergeCell ref="BF80:BF81"/>
    <mergeCell ref="BG80:BG81"/>
    <mergeCell ref="BH80:BH81"/>
    <mergeCell ref="BI80:BI81"/>
    <mergeCell ref="BJ80:BJ81"/>
    <mergeCell ref="BK80:BK81"/>
    <mergeCell ref="BL80:BL81"/>
    <mergeCell ref="BE70:BE71"/>
    <mergeCell ref="BF70:BF71"/>
    <mergeCell ref="BG70:BG71"/>
    <mergeCell ref="BH70:BH71"/>
    <mergeCell ref="BI70:BI71"/>
    <mergeCell ref="BJ70:BJ71"/>
    <mergeCell ref="BK70:BK71"/>
    <mergeCell ref="BL70:BL71"/>
    <mergeCell ref="BE72:BE73"/>
    <mergeCell ref="BF72:BF73"/>
    <mergeCell ref="BG72:BG73"/>
    <mergeCell ref="BH72:BH73"/>
    <mergeCell ref="BI72:BI73"/>
    <mergeCell ref="BJ72:BJ73"/>
    <mergeCell ref="BK72:BK73"/>
    <mergeCell ref="BL72:BL73"/>
    <mergeCell ref="BE74:BE75"/>
    <mergeCell ref="BF74:BF75"/>
    <mergeCell ref="BG74:BG75"/>
    <mergeCell ref="BH74:BH75"/>
    <mergeCell ref="BI74:BI75"/>
    <mergeCell ref="BJ74:BJ75"/>
    <mergeCell ref="BK74:BK75"/>
    <mergeCell ref="BL74:BL75"/>
    <mergeCell ref="BE64:BE65"/>
    <mergeCell ref="BF64:BF65"/>
    <mergeCell ref="BG64:BG65"/>
    <mergeCell ref="BH64:BH65"/>
    <mergeCell ref="BI64:BI65"/>
    <mergeCell ref="BJ64:BJ65"/>
    <mergeCell ref="BK64:BK65"/>
    <mergeCell ref="BL64:BL65"/>
    <mergeCell ref="BE66:BE67"/>
    <mergeCell ref="BF66:BF67"/>
    <mergeCell ref="BG66:BG67"/>
    <mergeCell ref="BH66:BH67"/>
    <mergeCell ref="BI66:BI67"/>
    <mergeCell ref="BJ66:BJ67"/>
    <mergeCell ref="BK66:BK67"/>
    <mergeCell ref="BL66:BL67"/>
    <mergeCell ref="BE68:BE69"/>
    <mergeCell ref="BF68:BF69"/>
    <mergeCell ref="BG68:BG69"/>
    <mergeCell ref="BH68:BH69"/>
    <mergeCell ref="BI68:BI69"/>
    <mergeCell ref="BJ68:BJ69"/>
    <mergeCell ref="BK68:BK69"/>
    <mergeCell ref="BL68:BL69"/>
    <mergeCell ref="BE58:BE59"/>
    <mergeCell ref="BF58:BF59"/>
    <mergeCell ref="BG58:BG59"/>
    <mergeCell ref="BH58:BH59"/>
    <mergeCell ref="BI58:BI59"/>
    <mergeCell ref="BJ58:BJ59"/>
    <mergeCell ref="BK58:BK59"/>
    <mergeCell ref="BL58:BL59"/>
    <mergeCell ref="BE60:BE61"/>
    <mergeCell ref="BF60:BF61"/>
    <mergeCell ref="BG60:BG61"/>
    <mergeCell ref="BH60:BH61"/>
    <mergeCell ref="BI60:BI61"/>
    <mergeCell ref="BJ60:BJ61"/>
    <mergeCell ref="BK60:BK61"/>
    <mergeCell ref="BL60:BL61"/>
    <mergeCell ref="BE62:BE63"/>
    <mergeCell ref="BF62:BF63"/>
    <mergeCell ref="BG62:BG63"/>
    <mergeCell ref="BH62:BH63"/>
    <mergeCell ref="BI62:BI63"/>
    <mergeCell ref="BJ62:BJ63"/>
    <mergeCell ref="BK62:BK63"/>
    <mergeCell ref="BL62:BL63"/>
    <mergeCell ref="BE52:BE53"/>
    <mergeCell ref="BF52:BF53"/>
    <mergeCell ref="BG52:BG53"/>
    <mergeCell ref="BH52:BH53"/>
    <mergeCell ref="BI52:BI53"/>
    <mergeCell ref="BJ52:BJ53"/>
    <mergeCell ref="BK52:BK53"/>
    <mergeCell ref="BL52:BL53"/>
    <mergeCell ref="BE54:BE55"/>
    <mergeCell ref="BF54:BF55"/>
    <mergeCell ref="BG54:BG55"/>
    <mergeCell ref="BH54:BH55"/>
    <mergeCell ref="BI54:BI55"/>
    <mergeCell ref="BJ54:BJ55"/>
    <mergeCell ref="BK54:BK55"/>
    <mergeCell ref="BL54:BL55"/>
    <mergeCell ref="BE56:BE57"/>
    <mergeCell ref="BF56:BF57"/>
    <mergeCell ref="BG56:BG57"/>
    <mergeCell ref="BH56:BH57"/>
    <mergeCell ref="BI56:BI57"/>
    <mergeCell ref="BJ56:BJ57"/>
    <mergeCell ref="BK56:BK57"/>
    <mergeCell ref="BL56:BL57"/>
    <mergeCell ref="BE46:BE47"/>
    <mergeCell ref="BF46:BF47"/>
    <mergeCell ref="BG46:BG47"/>
    <mergeCell ref="BH46:BH47"/>
    <mergeCell ref="BI46:BI47"/>
    <mergeCell ref="BJ46:BJ47"/>
    <mergeCell ref="BK46:BK47"/>
    <mergeCell ref="BL46:BL47"/>
    <mergeCell ref="BE48:BE49"/>
    <mergeCell ref="BF48:BF49"/>
    <mergeCell ref="BG48:BG49"/>
    <mergeCell ref="BH48:BH49"/>
    <mergeCell ref="BI48:BI49"/>
    <mergeCell ref="BJ48:BJ49"/>
    <mergeCell ref="BK48:BK49"/>
    <mergeCell ref="BL48:BL49"/>
    <mergeCell ref="BE50:BE51"/>
    <mergeCell ref="BF50:BF51"/>
    <mergeCell ref="BG50:BG51"/>
    <mergeCell ref="BH50:BH51"/>
    <mergeCell ref="BI50:BI51"/>
    <mergeCell ref="BJ50:BJ51"/>
    <mergeCell ref="BK50:BK51"/>
    <mergeCell ref="BL50:BL51"/>
    <mergeCell ref="BE40:BE41"/>
    <mergeCell ref="BF40:BF41"/>
    <mergeCell ref="BG40:BG41"/>
    <mergeCell ref="BH40:BH41"/>
    <mergeCell ref="BI40:BI41"/>
    <mergeCell ref="BJ40:BJ41"/>
    <mergeCell ref="BK40:BK41"/>
    <mergeCell ref="BL40:BL41"/>
    <mergeCell ref="BE42:BE43"/>
    <mergeCell ref="BF42:BF43"/>
    <mergeCell ref="BG42:BG43"/>
    <mergeCell ref="BH42:BH43"/>
    <mergeCell ref="BI42:BI43"/>
    <mergeCell ref="BJ42:BJ43"/>
    <mergeCell ref="BK42:BK43"/>
    <mergeCell ref="BL42:BL43"/>
    <mergeCell ref="BE44:BE45"/>
    <mergeCell ref="BF44:BF45"/>
    <mergeCell ref="BG44:BG45"/>
    <mergeCell ref="BH44:BH45"/>
    <mergeCell ref="BI44:BI45"/>
    <mergeCell ref="BJ44:BJ45"/>
    <mergeCell ref="BK44:BK45"/>
    <mergeCell ref="BL44:BL45"/>
    <mergeCell ref="BE34:BE35"/>
    <mergeCell ref="BF34:BF35"/>
    <mergeCell ref="BG34:BG35"/>
    <mergeCell ref="BH34:BH35"/>
    <mergeCell ref="BI34:BI35"/>
    <mergeCell ref="BJ34:BJ35"/>
    <mergeCell ref="BK34:BK35"/>
    <mergeCell ref="BL34:BL35"/>
    <mergeCell ref="BE36:BE37"/>
    <mergeCell ref="BF36:BF37"/>
    <mergeCell ref="BG36:BG37"/>
    <mergeCell ref="BH36:BH37"/>
    <mergeCell ref="BI36:BI37"/>
    <mergeCell ref="BJ36:BJ37"/>
    <mergeCell ref="BK36:BK37"/>
    <mergeCell ref="BL36:BL37"/>
    <mergeCell ref="BE38:BE39"/>
    <mergeCell ref="BF38:BF39"/>
    <mergeCell ref="BG38:BG39"/>
    <mergeCell ref="BH38:BH39"/>
    <mergeCell ref="BI38:BI39"/>
    <mergeCell ref="BJ38:BJ39"/>
    <mergeCell ref="BK38:BK39"/>
    <mergeCell ref="BL38:BL39"/>
    <mergeCell ref="BE28:BE29"/>
    <mergeCell ref="BF28:BF29"/>
    <mergeCell ref="BG28:BG29"/>
    <mergeCell ref="BH28:BH29"/>
    <mergeCell ref="BI28:BI29"/>
    <mergeCell ref="BJ28:BJ29"/>
    <mergeCell ref="BK28:BK29"/>
    <mergeCell ref="BL28:BL29"/>
    <mergeCell ref="BE30:BE31"/>
    <mergeCell ref="BF30:BF31"/>
    <mergeCell ref="BG30:BG31"/>
    <mergeCell ref="BH30:BH31"/>
    <mergeCell ref="BI30:BI31"/>
    <mergeCell ref="BJ30:BJ31"/>
    <mergeCell ref="BK30:BK31"/>
    <mergeCell ref="BL30:BL31"/>
    <mergeCell ref="BE32:BE33"/>
    <mergeCell ref="BF32:BF33"/>
    <mergeCell ref="BG32:BG33"/>
    <mergeCell ref="BH32:BH33"/>
    <mergeCell ref="BI32:BI33"/>
    <mergeCell ref="BJ32:BJ33"/>
    <mergeCell ref="BK32:BK33"/>
    <mergeCell ref="BL32:BL33"/>
    <mergeCell ref="BE22:BE23"/>
    <mergeCell ref="BF22:BF23"/>
    <mergeCell ref="BG22:BG23"/>
    <mergeCell ref="BH22:BH23"/>
    <mergeCell ref="BI22:BI23"/>
    <mergeCell ref="BJ22:BJ23"/>
    <mergeCell ref="BK22:BK23"/>
    <mergeCell ref="BL22:BL23"/>
    <mergeCell ref="BE24:BE25"/>
    <mergeCell ref="BF24:BF25"/>
    <mergeCell ref="BG24:BG25"/>
    <mergeCell ref="BH24:BH25"/>
    <mergeCell ref="BI24:BI25"/>
    <mergeCell ref="BJ24:BJ25"/>
    <mergeCell ref="BK24:BK25"/>
    <mergeCell ref="BL24:BL25"/>
    <mergeCell ref="BE26:BE27"/>
    <mergeCell ref="BF26:BF27"/>
    <mergeCell ref="BG26:BG27"/>
    <mergeCell ref="BH26:BH27"/>
    <mergeCell ref="BI26:BI27"/>
    <mergeCell ref="BJ26:BJ27"/>
    <mergeCell ref="BK26:BK27"/>
    <mergeCell ref="BL26:BL27"/>
    <mergeCell ref="BE16:BE17"/>
    <mergeCell ref="BF16:BF17"/>
    <mergeCell ref="BG16:BG17"/>
    <mergeCell ref="BH16:BH17"/>
    <mergeCell ref="BI16:BI17"/>
    <mergeCell ref="BJ16:BJ17"/>
    <mergeCell ref="BK16:BK17"/>
    <mergeCell ref="BL16:BL17"/>
    <mergeCell ref="BE18:BE19"/>
    <mergeCell ref="BF18:BF19"/>
    <mergeCell ref="BG18:BG19"/>
    <mergeCell ref="BH18:BH19"/>
    <mergeCell ref="BI18:BI19"/>
    <mergeCell ref="BJ18:BJ19"/>
    <mergeCell ref="BK18:BK19"/>
    <mergeCell ref="BL18:BL19"/>
    <mergeCell ref="BE20:BE21"/>
    <mergeCell ref="BF20:BF21"/>
    <mergeCell ref="BG20:BG21"/>
    <mergeCell ref="BH20:BH21"/>
    <mergeCell ref="BI20:BI21"/>
    <mergeCell ref="BJ20:BJ21"/>
    <mergeCell ref="BK20:BK21"/>
    <mergeCell ref="BL20:BL21"/>
    <mergeCell ref="BE10:BE11"/>
    <mergeCell ref="BF10:BF11"/>
    <mergeCell ref="BG10:BG11"/>
    <mergeCell ref="BH10:BH11"/>
    <mergeCell ref="BI10:BI11"/>
    <mergeCell ref="BJ10:BJ11"/>
    <mergeCell ref="BK10:BK11"/>
    <mergeCell ref="BL10:BL11"/>
    <mergeCell ref="BE12:BE13"/>
    <mergeCell ref="BF12:BF13"/>
    <mergeCell ref="BG12:BG13"/>
    <mergeCell ref="BH12:BH13"/>
    <mergeCell ref="BI12:BI13"/>
    <mergeCell ref="BJ12:BJ13"/>
    <mergeCell ref="BK12:BK13"/>
    <mergeCell ref="BL12:BL13"/>
    <mergeCell ref="BE14:BE15"/>
    <mergeCell ref="BF14:BF15"/>
    <mergeCell ref="BG14:BG15"/>
    <mergeCell ref="BH14:BH15"/>
    <mergeCell ref="BI14:BI15"/>
    <mergeCell ref="BJ14:BJ15"/>
    <mergeCell ref="BK14:BK15"/>
    <mergeCell ref="BL14:BL15"/>
    <mergeCell ref="BE6:BE7"/>
    <mergeCell ref="BF6:BF7"/>
    <mergeCell ref="BG6:BG7"/>
    <mergeCell ref="BH6:BH7"/>
    <mergeCell ref="BI6:BI7"/>
    <mergeCell ref="BJ6:BJ7"/>
    <mergeCell ref="BK6:BK7"/>
    <mergeCell ref="BL6:BL7"/>
    <mergeCell ref="BE3:BL5"/>
    <mergeCell ref="BE8:BE9"/>
    <mergeCell ref="BF8:BF9"/>
    <mergeCell ref="BG8:BG9"/>
    <mergeCell ref="BH8:BH9"/>
    <mergeCell ref="BI8:BI9"/>
    <mergeCell ref="BJ8:BJ9"/>
    <mergeCell ref="BK8:BK9"/>
    <mergeCell ref="BL8:BL9"/>
    <mergeCell ref="BD106:BD107"/>
    <mergeCell ref="BD72:BD73"/>
    <mergeCell ref="BD74:BD75"/>
    <mergeCell ref="BD76:BD77"/>
    <mergeCell ref="BD78:BD79"/>
    <mergeCell ref="BD80:BD81"/>
    <mergeCell ref="BD82:BD83"/>
    <mergeCell ref="BD84:BD85"/>
    <mergeCell ref="BD86:BD87"/>
    <mergeCell ref="BD88:BD89"/>
    <mergeCell ref="BD90:BD91"/>
    <mergeCell ref="BD92:BD93"/>
    <mergeCell ref="BD94:BD95"/>
    <mergeCell ref="BD96:BD97"/>
    <mergeCell ref="BD98:BD99"/>
    <mergeCell ref="BD100:BD101"/>
    <mergeCell ref="BD102:BD103"/>
    <mergeCell ref="BD104:BD105"/>
    <mergeCell ref="BD38:BD39"/>
    <mergeCell ref="BD40:BD41"/>
    <mergeCell ref="BD42:BD43"/>
    <mergeCell ref="BD44:BD45"/>
    <mergeCell ref="BD46:BD47"/>
    <mergeCell ref="BD48:BD49"/>
    <mergeCell ref="BD50:BD51"/>
    <mergeCell ref="BD52:BD53"/>
    <mergeCell ref="BD54:BD55"/>
    <mergeCell ref="BD56:BD57"/>
    <mergeCell ref="BD58:BD59"/>
    <mergeCell ref="BD60:BD61"/>
    <mergeCell ref="BD62:BD63"/>
    <mergeCell ref="BD64:BD65"/>
    <mergeCell ref="BD66:BD67"/>
    <mergeCell ref="BD68:BD69"/>
    <mergeCell ref="BD70:BD71"/>
    <mergeCell ref="BD3:BD7"/>
    <mergeCell ref="BD8:BD9"/>
    <mergeCell ref="BD10:BD11"/>
    <mergeCell ref="BD12:BD13"/>
    <mergeCell ref="BD14:BD15"/>
    <mergeCell ref="BD16:BD17"/>
    <mergeCell ref="BD18:BD19"/>
    <mergeCell ref="BD20:BD21"/>
    <mergeCell ref="BD22:BD23"/>
    <mergeCell ref="BD24:BD25"/>
    <mergeCell ref="BD26:BD27"/>
    <mergeCell ref="BD28:BD29"/>
    <mergeCell ref="BD30:BD31"/>
    <mergeCell ref="BD32:BD33"/>
    <mergeCell ref="BD34:BD35"/>
    <mergeCell ref="BD36:BD37"/>
    <mergeCell ref="BB3:BB7"/>
    <mergeCell ref="BB8:BB9"/>
    <mergeCell ref="BB10:BB11"/>
    <mergeCell ref="BB12:BB13"/>
    <mergeCell ref="BB14:BB15"/>
    <mergeCell ref="BB16:BB17"/>
    <mergeCell ref="BB18:BB19"/>
    <mergeCell ref="BB20:BB21"/>
    <mergeCell ref="BB22:BB23"/>
    <mergeCell ref="BB24:BB25"/>
    <mergeCell ref="BB26:BB27"/>
    <mergeCell ref="BB28:BB29"/>
    <mergeCell ref="BB30:BB31"/>
    <mergeCell ref="BB32:BB33"/>
    <mergeCell ref="BB34:BB35"/>
    <mergeCell ref="BB36:BB37"/>
    <mergeCell ref="BB74:BB75"/>
    <mergeCell ref="BB76:BB77"/>
    <mergeCell ref="BB78:BB79"/>
    <mergeCell ref="BB80:BB81"/>
    <mergeCell ref="BB82:BB83"/>
    <mergeCell ref="BB84:BB85"/>
    <mergeCell ref="BB86:BB87"/>
    <mergeCell ref="BB88:BB89"/>
    <mergeCell ref="BB90:BB91"/>
    <mergeCell ref="BB92:BB93"/>
    <mergeCell ref="BB94:BB95"/>
    <mergeCell ref="BB96:BB97"/>
    <mergeCell ref="BB98:BB99"/>
    <mergeCell ref="BB100:BB101"/>
    <mergeCell ref="BB102:BB103"/>
    <mergeCell ref="BB104:BB105"/>
    <mergeCell ref="BB106:BB107"/>
    <mergeCell ref="BB40:BB41"/>
    <mergeCell ref="BB42:BB43"/>
    <mergeCell ref="BB44:BB45"/>
    <mergeCell ref="BB46:BB47"/>
    <mergeCell ref="BB48:BB49"/>
    <mergeCell ref="BB50:BB51"/>
    <mergeCell ref="BB52:BB53"/>
    <mergeCell ref="BB54:BB55"/>
    <mergeCell ref="BB56:BB57"/>
    <mergeCell ref="BB58:BB59"/>
    <mergeCell ref="BB60:BB61"/>
    <mergeCell ref="BB62:BB63"/>
    <mergeCell ref="BB64:BB65"/>
    <mergeCell ref="BB66:BB67"/>
    <mergeCell ref="BB68:BB69"/>
    <mergeCell ref="BB70:BB71"/>
    <mergeCell ref="BB72:BB73"/>
    <mergeCell ref="BB38:BB39"/>
    <mergeCell ref="BA102:BA103"/>
    <mergeCell ref="V102:V103"/>
    <mergeCell ref="AA102:AA103"/>
    <mergeCell ref="AB102:AB103"/>
    <mergeCell ref="AY102:AY103"/>
    <mergeCell ref="AZ102:AZ103"/>
    <mergeCell ref="I102:I103"/>
    <mergeCell ref="J102:J103"/>
    <mergeCell ref="O102:O103"/>
    <mergeCell ref="P102:P103"/>
    <mergeCell ref="U102:U103"/>
    <mergeCell ref="AG102:AG103"/>
    <mergeCell ref="AH102:AH103"/>
    <mergeCell ref="AM102:AM103"/>
    <mergeCell ref="AN102:AN103"/>
    <mergeCell ref="BA106:BA107"/>
    <mergeCell ref="V106:V107"/>
    <mergeCell ref="AA106:AA107"/>
    <mergeCell ref="AB106:AB107"/>
    <mergeCell ref="AY106:AY107"/>
    <mergeCell ref="AZ106:AZ107"/>
    <mergeCell ref="BA98:BA99"/>
    <mergeCell ref="I100:I101"/>
    <mergeCell ref="J100:J101"/>
    <mergeCell ref="O100:O101"/>
    <mergeCell ref="P100:P101"/>
    <mergeCell ref="U100:U101"/>
    <mergeCell ref="V100:V101"/>
    <mergeCell ref="AA100:AA101"/>
    <mergeCell ref="AB100:AB101"/>
    <mergeCell ref="AY100:AY101"/>
    <mergeCell ref="AZ100:AZ101"/>
    <mergeCell ref="BA100:BA101"/>
    <mergeCell ref="V98:V99"/>
    <mergeCell ref="AA98:AA99"/>
    <mergeCell ref="AB98:AB99"/>
    <mergeCell ref="AY98:AY99"/>
    <mergeCell ref="AZ98:AZ99"/>
    <mergeCell ref="I98:I99"/>
    <mergeCell ref="J98:J99"/>
    <mergeCell ref="O98:O99"/>
    <mergeCell ref="P98:P99"/>
    <mergeCell ref="U98:U99"/>
    <mergeCell ref="AG98:AG99"/>
    <mergeCell ref="AG100:AG101"/>
    <mergeCell ref="AH98:AH99"/>
    <mergeCell ref="AH100:AH101"/>
    <mergeCell ref="AM98:AM99"/>
    <mergeCell ref="AN98:AN99"/>
    <mergeCell ref="AM100:AM101"/>
    <mergeCell ref="AN100:AN101"/>
    <mergeCell ref="BA94:BA95"/>
    <mergeCell ref="I96:I97"/>
    <mergeCell ref="J96:J97"/>
    <mergeCell ref="O96:O97"/>
    <mergeCell ref="P96:P97"/>
    <mergeCell ref="U96:U97"/>
    <mergeCell ref="V96:V97"/>
    <mergeCell ref="AA96:AA97"/>
    <mergeCell ref="AB96:AB97"/>
    <mergeCell ref="AY96:AY97"/>
    <mergeCell ref="AZ96:AZ97"/>
    <mergeCell ref="BA96:BA97"/>
    <mergeCell ref="V94:V95"/>
    <mergeCell ref="AA94:AA95"/>
    <mergeCell ref="AB94:AB95"/>
    <mergeCell ref="AY94:AY95"/>
    <mergeCell ref="AZ94:AZ95"/>
    <mergeCell ref="I94:I95"/>
    <mergeCell ref="J94:J95"/>
    <mergeCell ref="O94:O95"/>
    <mergeCell ref="P94:P95"/>
    <mergeCell ref="U94:U95"/>
    <mergeCell ref="AG94:AG95"/>
    <mergeCell ref="AG96:AG97"/>
    <mergeCell ref="AH94:AH95"/>
    <mergeCell ref="AH96:AH97"/>
    <mergeCell ref="AM94:AM95"/>
    <mergeCell ref="AN94:AN95"/>
    <mergeCell ref="AM96:AM97"/>
    <mergeCell ref="AN96:AN97"/>
    <mergeCell ref="BA90:BA91"/>
    <mergeCell ref="I92:I93"/>
    <mergeCell ref="J92:J93"/>
    <mergeCell ref="O92:O93"/>
    <mergeCell ref="P92:P93"/>
    <mergeCell ref="U92:U93"/>
    <mergeCell ref="V92:V93"/>
    <mergeCell ref="AA92:AA93"/>
    <mergeCell ref="AB92:AB93"/>
    <mergeCell ref="AY92:AY93"/>
    <mergeCell ref="AZ92:AZ93"/>
    <mergeCell ref="BA92:BA93"/>
    <mergeCell ref="V90:V91"/>
    <mergeCell ref="AA90:AA91"/>
    <mergeCell ref="AB90:AB91"/>
    <mergeCell ref="AY90:AY91"/>
    <mergeCell ref="AZ90:AZ91"/>
    <mergeCell ref="I90:I91"/>
    <mergeCell ref="J90:J91"/>
    <mergeCell ref="O90:O91"/>
    <mergeCell ref="P90:P91"/>
    <mergeCell ref="U90:U91"/>
    <mergeCell ref="AG90:AG91"/>
    <mergeCell ref="AG92:AG93"/>
    <mergeCell ref="AH90:AH91"/>
    <mergeCell ref="AH92:AH93"/>
    <mergeCell ref="AM90:AM91"/>
    <mergeCell ref="AN90:AN91"/>
    <mergeCell ref="AM92:AM93"/>
    <mergeCell ref="AN92:AN93"/>
    <mergeCell ref="BA86:BA87"/>
    <mergeCell ref="I88:I89"/>
    <mergeCell ref="J88:J89"/>
    <mergeCell ref="O88:O89"/>
    <mergeCell ref="P88:P89"/>
    <mergeCell ref="U88:U89"/>
    <mergeCell ref="V88:V89"/>
    <mergeCell ref="AA88:AA89"/>
    <mergeCell ref="AB88:AB89"/>
    <mergeCell ref="AY88:AY89"/>
    <mergeCell ref="AZ88:AZ89"/>
    <mergeCell ref="BA88:BA89"/>
    <mergeCell ref="V86:V87"/>
    <mergeCell ref="AA86:AA87"/>
    <mergeCell ref="AB86:AB87"/>
    <mergeCell ref="AY86:AY87"/>
    <mergeCell ref="AZ86:AZ87"/>
    <mergeCell ref="I86:I87"/>
    <mergeCell ref="J86:J87"/>
    <mergeCell ref="O86:O87"/>
    <mergeCell ref="P86:P87"/>
    <mergeCell ref="U86:U87"/>
    <mergeCell ref="AG86:AG87"/>
    <mergeCell ref="AG88:AG89"/>
    <mergeCell ref="AH86:AH87"/>
    <mergeCell ref="AH88:AH89"/>
    <mergeCell ref="AM86:AM87"/>
    <mergeCell ref="AN86:AN87"/>
    <mergeCell ref="AM88:AM89"/>
    <mergeCell ref="AN88:AN89"/>
    <mergeCell ref="AS86:AS87"/>
    <mergeCell ref="AT86:AT87"/>
    <mergeCell ref="BA82:BA83"/>
    <mergeCell ref="I84:I85"/>
    <mergeCell ref="J84:J85"/>
    <mergeCell ref="O84:O85"/>
    <mergeCell ref="P84:P85"/>
    <mergeCell ref="U84:U85"/>
    <mergeCell ref="V84:V85"/>
    <mergeCell ref="AA84:AA85"/>
    <mergeCell ref="AB84:AB85"/>
    <mergeCell ref="AY84:AY85"/>
    <mergeCell ref="AZ84:AZ85"/>
    <mergeCell ref="BA84:BA85"/>
    <mergeCell ref="V82:V83"/>
    <mergeCell ref="AA82:AA83"/>
    <mergeCell ref="AB82:AB83"/>
    <mergeCell ref="AY82:AY83"/>
    <mergeCell ref="AZ82:AZ83"/>
    <mergeCell ref="I82:I83"/>
    <mergeCell ref="J82:J83"/>
    <mergeCell ref="O82:O83"/>
    <mergeCell ref="P82:P83"/>
    <mergeCell ref="U82:U83"/>
    <mergeCell ref="AG82:AG83"/>
    <mergeCell ref="AG84:AG85"/>
    <mergeCell ref="AH82:AH83"/>
    <mergeCell ref="AH84:AH85"/>
    <mergeCell ref="AM82:AM83"/>
    <mergeCell ref="AN82:AN83"/>
    <mergeCell ref="AM84:AM85"/>
    <mergeCell ref="AN84:AN85"/>
    <mergeCell ref="AT84:AT85"/>
    <mergeCell ref="BA78:BA79"/>
    <mergeCell ref="I80:I81"/>
    <mergeCell ref="J80:J81"/>
    <mergeCell ref="O80:O81"/>
    <mergeCell ref="P80:P81"/>
    <mergeCell ref="U80:U81"/>
    <mergeCell ref="V80:V81"/>
    <mergeCell ref="AA80:AA81"/>
    <mergeCell ref="AB80:AB81"/>
    <mergeCell ref="AY80:AY81"/>
    <mergeCell ref="AZ80:AZ81"/>
    <mergeCell ref="BA80:BA81"/>
    <mergeCell ref="V78:V79"/>
    <mergeCell ref="AA78:AA79"/>
    <mergeCell ref="AB78:AB79"/>
    <mergeCell ref="AY78:AY79"/>
    <mergeCell ref="AZ78:AZ79"/>
    <mergeCell ref="I78:I79"/>
    <mergeCell ref="J78:J79"/>
    <mergeCell ref="O78:O79"/>
    <mergeCell ref="P78:P79"/>
    <mergeCell ref="U78:U79"/>
    <mergeCell ref="AG78:AG79"/>
    <mergeCell ref="AG80:AG81"/>
    <mergeCell ref="AH78:AH79"/>
    <mergeCell ref="AH80:AH81"/>
    <mergeCell ref="AM78:AM79"/>
    <mergeCell ref="AN78:AN79"/>
    <mergeCell ref="AM80:AM81"/>
    <mergeCell ref="AN80:AN81"/>
    <mergeCell ref="I76:I77"/>
    <mergeCell ref="J76:J77"/>
    <mergeCell ref="O76:O77"/>
    <mergeCell ref="P76:P77"/>
    <mergeCell ref="U76:U77"/>
    <mergeCell ref="V76:V77"/>
    <mergeCell ref="AA76:AA77"/>
    <mergeCell ref="AB76:AB77"/>
    <mergeCell ref="AY76:AY77"/>
    <mergeCell ref="AZ76:AZ77"/>
    <mergeCell ref="BA76:BA77"/>
    <mergeCell ref="V74:V75"/>
    <mergeCell ref="AA74:AA75"/>
    <mergeCell ref="AB74:AB75"/>
    <mergeCell ref="AY74:AY75"/>
    <mergeCell ref="AZ74:AZ75"/>
    <mergeCell ref="I74:I75"/>
    <mergeCell ref="J74:J75"/>
    <mergeCell ref="O74:O75"/>
    <mergeCell ref="P74:P75"/>
    <mergeCell ref="U74:U75"/>
    <mergeCell ref="AG74:AG75"/>
    <mergeCell ref="AG76:AG77"/>
    <mergeCell ref="AH74:AH75"/>
    <mergeCell ref="AH76:AH77"/>
    <mergeCell ref="AM74:AM75"/>
    <mergeCell ref="AN74:AN75"/>
    <mergeCell ref="AM76:AM77"/>
    <mergeCell ref="AN76:AN77"/>
    <mergeCell ref="I72:I73"/>
    <mergeCell ref="J72:J73"/>
    <mergeCell ref="O72:O73"/>
    <mergeCell ref="P72:P73"/>
    <mergeCell ref="U72:U73"/>
    <mergeCell ref="V72:V73"/>
    <mergeCell ref="AA72:AA73"/>
    <mergeCell ref="AB72:AB73"/>
    <mergeCell ref="AY72:AY73"/>
    <mergeCell ref="AZ72:AZ73"/>
    <mergeCell ref="BA72:BA73"/>
    <mergeCell ref="V70:V71"/>
    <mergeCell ref="AA70:AA71"/>
    <mergeCell ref="AB70:AB71"/>
    <mergeCell ref="AY70:AY71"/>
    <mergeCell ref="AZ70:AZ71"/>
    <mergeCell ref="I70:I71"/>
    <mergeCell ref="J70:J71"/>
    <mergeCell ref="O70:O71"/>
    <mergeCell ref="P70:P71"/>
    <mergeCell ref="U70:U71"/>
    <mergeCell ref="AG70:AG71"/>
    <mergeCell ref="AG72:AG73"/>
    <mergeCell ref="AH70:AH71"/>
    <mergeCell ref="AH72:AH73"/>
    <mergeCell ref="AM70:AM71"/>
    <mergeCell ref="AN70:AN71"/>
    <mergeCell ref="AM72:AM73"/>
    <mergeCell ref="AN72:AN73"/>
    <mergeCell ref="I68:I69"/>
    <mergeCell ref="J68:J69"/>
    <mergeCell ref="O68:O69"/>
    <mergeCell ref="P68:P69"/>
    <mergeCell ref="U68:U69"/>
    <mergeCell ref="V68:V69"/>
    <mergeCell ref="AA68:AA69"/>
    <mergeCell ref="AB68:AB69"/>
    <mergeCell ref="AY68:AY69"/>
    <mergeCell ref="AZ68:AZ69"/>
    <mergeCell ref="BA68:BA69"/>
    <mergeCell ref="V66:V67"/>
    <mergeCell ref="AA66:AA67"/>
    <mergeCell ref="AB66:AB67"/>
    <mergeCell ref="AY66:AY67"/>
    <mergeCell ref="AZ66:AZ67"/>
    <mergeCell ref="I66:I67"/>
    <mergeCell ref="J66:J67"/>
    <mergeCell ref="O66:O67"/>
    <mergeCell ref="P66:P67"/>
    <mergeCell ref="U66:U67"/>
    <mergeCell ref="AG66:AG67"/>
    <mergeCell ref="AG68:AG69"/>
    <mergeCell ref="AH66:AH67"/>
    <mergeCell ref="AH68:AH69"/>
    <mergeCell ref="AM66:AM67"/>
    <mergeCell ref="AN66:AN67"/>
    <mergeCell ref="AM68:AM69"/>
    <mergeCell ref="AN68:AN69"/>
    <mergeCell ref="AS66:AS67"/>
    <mergeCell ref="AT66:AT67"/>
    <mergeCell ref="I64:I65"/>
    <mergeCell ref="J64:J65"/>
    <mergeCell ref="O64:O65"/>
    <mergeCell ref="P64:P65"/>
    <mergeCell ref="U64:U65"/>
    <mergeCell ref="V64:V65"/>
    <mergeCell ref="AA64:AA65"/>
    <mergeCell ref="AB64:AB65"/>
    <mergeCell ref="AY64:AY65"/>
    <mergeCell ref="AZ64:AZ65"/>
    <mergeCell ref="BA64:BA65"/>
    <mergeCell ref="V62:V63"/>
    <mergeCell ref="AA62:AA63"/>
    <mergeCell ref="AB62:AB63"/>
    <mergeCell ref="AY62:AY63"/>
    <mergeCell ref="AZ62:AZ63"/>
    <mergeCell ref="I62:I63"/>
    <mergeCell ref="J62:J63"/>
    <mergeCell ref="O62:O63"/>
    <mergeCell ref="P62:P63"/>
    <mergeCell ref="U62:U63"/>
    <mergeCell ref="AG62:AG63"/>
    <mergeCell ref="AG64:AG65"/>
    <mergeCell ref="AM62:AM63"/>
    <mergeCell ref="AN62:AN63"/>
    <mergeCell ref="AM64:AM65"/>
    <mergeCell ref="AN64:AN65"/>
    <mergeCell ref="AS62:AS63"/>
    <mergeCell ref="AT62:AT63"/>
    <mergeCell ref="AS64:AS65"/>
    <mergeCell ref="AT64:AT65"/>
    <mergeCell ref="I60:I61"/>
    <mergeCell ref="J60:J61"/>
    <mergeCell ref="O60:O61"/>
    <mergeCell ref="P60:P61"/>
    <mergeCell ref="U60:U61"/>
    <mergeCell ref="V60:V61"/>
    <mergeCell ref="AA60:AA61"/>
    <mergeCell ref="AB60:AB61"/>
    <mergeCell ref="AY60:AY61"/>
    <mergeCell ref="AZ60:AZ61"/>
    <mergeCell ref="BA60:BA61"/>
    <mergeCell ref="V58:V59"/>
    <mergeCell ref="AA58:AA59"/>
    <mergeCell ref="AB58:AB59"/>
    <mergeCell ref="AY58:AY59"/>
    <mergeCell ref="AZ58:AZ59"/>
    <mergeCell ref="I58:I59"/>
    <mergeCell ref="J58:J59"/>
    <mergeCell ref="O58:O59"/>
    <mergeCell ref="P58:P59"/>
    <mergeCell ref="U58:U59"/>
    <mergeCell ref="AG58:AG59"/>
    <mergeCell ref="AG60:AG61"/>
    <mergeCell ref="AM58:AM59"/>
    <mergeCell ref="AN58:AN59"/>
    <mergeCell ref="AM60:AM61"/>
    <mergeCell ref="AN60:AN61"/>
    <mergeCell ref="AS58:AS59"/>
    <mergeCell ref="AT58:AT59"/>
    <mergeCell ref="AS60:AS61"/>
    <mergeCell ref="AT60:AT61"/>
    <mergeCell ref="AH58:AH59"/>
    <mergeCell ref="I56:I57"/>
    <mergeCell ref="J56:J57"/>
    <mergeCell ref="O56:O57"/>
    <mergeCell ref="P56:P57"/>
    <mergeCell ref="U56:U57"/>
    <mergeCell ref="V56:V57"/>
    <mergeCell ref="AA56:AA57"/>
    <mergeCell ref="AB56:AB57"/>
    <mergeCell ref="AY56:AY57"/>
    <mergeCell ref="AZ56:AZ57"/>
    <mergeCell ref="BA56:BA57"/>
    <mergeCell ref="V54:V55"/>
    <mergeCell ref="AA54:AA55"/>
    <mergeCell ref="AB54:AB55"/>
    <mergeCell ref="AY54:AY55"/>
    <mergeCell ref="AZ54:AZ55"/>
    <mergeCell ref="I54:I55"/>
    <mergeCell ref="J54:J55"/>
    <mergeCell ref="O54:O55"/>
    <mergeCell ref="P54:P55"/>
    <mergeCell ref="U54:U55"/>
    <mergeCell ref="AG54:AG55"/>
    <mergeCell ref="AG56:AG57"/>
    <mergeCell ref="AM54:AM55"/>
    <mergeCell ref="AN54:AN55"/>
    <mergeCell ref="AM56:AM57"/>
    <mergeCell ref="AN56:AN57"/>
    <mergeCell ref="AS54:AS55"/>
    <mergeCell ref="AT54:AT55"/>
    <mergeCell ref="AS56:AS57"/>
    <mergeCell ref="AT56:AT57"/>
    <mergeCell ref="AH56:AH57"/>
    <mergeCell ref="I52:I53"/>
    <mergeCell ref="J52:J53"/>
    <mergeCell ref="O52:O53"/>
    <mergeCell ref="P52:P53"/>
    <mergeCell ref="U52:U53"/>
    <mergeCell ref="V52:V53"/>
    <mergeCell ref="AA52:AA53"/>
    <mergeCell ref="AB52:AB53"/>
    <mergeCell ref="AY52:AY53"/>
    <mergeCell ref="AZ52:AZ53"/>
    <mergeCell ref="BA52:BA53"/>
    <mergeCell ref="V50:V51"/>
    <mergeCell ref="AA50:AA51"/>
    <mergeCell ref="AB50:AB51"/>
    <mergeCell ref="AY50:AY51"/>
    <mergeCell ref="AZ50:AZ51"/>
    <mergeCell ref="I50:I51"/>
    <mergeCell ref="J50:J51"/>
    <mergeCell ref="O50:O51"/>
    <mergeCell ref="P50:P51"/>
    <mergeCell ref="U50:U51"/>
    <mergeCell ref="AG50:AG51"/>
    <mergeCell ref="AG52:AG53"/>
    <mergeCell ref="AM50:AM51"/>
    <mergeCell ref="AN50:AN51"/>
    <mergeCell ref="AM52:AM53"/>
    <mergeCell ref="AN52:AN53"/>
    <mergeCell ref="AS50:AS51"/>
    <mergeCell ref="AT50:AT51"/>
    <mergeCell ref="AS52:AS53"/>
    <mergeCell ref="AT52:AT53"/>
    <mergeCell ref="I48:I49"/>
    <mergeCell ref="J48:J49"/>
    <mergeCell ref="O48:O49"/>
    <mergeCell ref="P48:P49"/>
    <mergeCell ref="U48:U49"/>
    <mergeCell ref="V48:V49"/>
    <mergeCell ref="AA48:AA49"/>
    <mergeCell ref="AB48:AB49"/>
    <mergeCell ref="AY48:AY49"/>
    <mergeCell ref="AZ48:AZ49"/>
    <mergeCell ref="BA48:BA49"/>
    <mergeCell ref="V46:V47"/>
    <mergeCell ref="AA46:AA47"/>
    <mergeCell ref="AB46:AB47"/>
    <mergeCell ref="AY46:AY47"/>
    <mergeCell ref="AZ46:AZ47"/>
    <mergeCell ref="I46:I47"/>
    <mergeCell ref="J46:J47"/>
    <mergeCell ref="O46:O47"/>
    <mergeCell ref="P46:P47"/>
    <mergeCell ref="U46:U47"/>
    <mergeCell ref="AG46:AG47"/>
    <mergeCell ref="AG48:AG49"/>
    <mergeCell ref="AM46:AM47"/>
    <mergeCell ref="AN46:AN47"/>
    <mergeCell ref="AM48:AM49"/>
    <mergeCell ref="AN48:AN49"/>
    <mergeCell ref="AS46:AS47"/>
    <mergeCell ref="AT46:AT47"/>
    <mergeCell ref="AS48:AS49"/>
    <mergeCell ref="AT48:AT49"/>
    <mergeCell ref="I44:I45"/>
    <mergeCell ref="J44:J45"/>
    <mergeCell ref="O44:O45"/>
    <mergeCell ref="P44:P45"/>
    <mergeCell ref="U44:U45"/>
    <mergeCell ref="V44:V45"/>
    <mergeCell ref="AA44:AA45"/>
    <mergeCell ref="AB44:AB45"/>
    <mergeCell ref="AY44:AY45"/>
    <mergeCell ref="AZ44:AZ45"/>
    <mergeCell ref="BA44:BA45"/>
    <mergeCell ref="V42:V43"/>
    <mergeCell ref="AA42:AA43"/>
    <mergeCell ref="AB42:AB43"/>
    <mergeCell ref="AY42:AY43"/>
    <mergeCell ref="AZ42:AZ43"/>
    <mergeCell ref="I42:I43"/>
    <mergeCell ref="J42:J43"/>
    <mergeCell ref="O42:O43"/>
    <mergeCell ref="P42:P43"/>
    <mergeCell ref="U42:U43"/>
    <mergeCell ref="AG42:AG43"/>
    <mergeCell ref="AG44:AG45"/>
    <mergeCell ref="AM42:AM43"/>
    <mergeCell ref="AN42:AN43"/>
    <mergeCell ref="AM44:AM45"/>
    <mergeCell ref="AN44:AN45"/>
    <mergeCell ref="AS42:AS43"/>
    <mergeCell ref="AT42:AT43"/>
    <mergeCell ref="AS44:AS45"/>
    <mergeCell ref="AT44:AT45"/>
    <mergeCell ref="I40:I41"/>
    <mergeCell ref="J40:J41"/>
    <mergeCell ref="O40:O41"/>
    <mergeCell ref="P40:P41"/>
    <mergeCell ref="U40:U41"/>
    <mergeCell ref="V40:V41"/>
    <mergeCell ref="AA40:AA41"/>
    <mergeCell ref="AB40:AB41"/>
    <mergeCell ref="AY40:AY41"/>
    <mergeCell ref="AZ40:AZ41"/>
    <mergeCell ref="BA40:BA41"/>
    <mergeCell ref="V38:V39"/>
    <mergeCell ref="AA38:AA39"/>
    <mergeCell ref="AB38:AB39"/>
    <mergeCell ref="AY38:AY39"/>
    <mergeCell ref="AZ38:AZ39"/>
    <mergeCell ref="I38:I39"/>
    <mergeCell ref="J38:J39"/>
    <mergeCell ref="O38:O39"/>
    <mergeCell ref="P38:P39"/>
    <mergeCell ref="U38:U39"/>
    <mergeCell ref="AG38:AG39"/>
    <mergeCell ref="AG40:AG41"/>
    <mergeCell ref="AM38:AM39"/>
    <mergeCell ref="AN38:AN39"/>
    <mergeCell ref="AM40:AM41"/>
    <mergeCell ref="AN40:AN41"/>
    <mergeCell ref="AS38:AS39"/>
    <mergeCell ref="AT38:AT39"/>
    <mergeCell ref="AS40:AS41"/>
    <mergeCell ref="AT40:AT41"/>
    <mergeCell ref="I36:I37"/>
    <mergeCell ref="J36:J37"/>
    <mergeCell ref="O36:O37"/>
    <mergeCell ref="P36:P37"/>
    <mergeCell ref="U36:U37"/>
    <mergeCell ref="V36:V37"/>
    <mergeCell ref="AA36:AA37"/>
    <mergeCell ref="AB36:AB37"/>
    <mergeCell ref="AY36:AY37"/>
    <mergeCell ref="AZ36:AZ37"/>
    <mergeCell ref="BA36:BA37"/>
    <mergeCell ref="V34:V35"/>
    <mergeCell ref="AA34:AA35"/>
    <mergeCell ref="AB34:AB35"/>
    <mergeCell ref="AY34:AY35"/>
    <mergeCell ref="AZ34:AZ35"/>
    <mergeCell ref="I34:I35"/>
    <mergeCell ref="J34:J35"/>
    <mergeCell ref="O34:O35"/>
    <mergeCell ref="P34:P35"/>
    <mergeCell ref="U34:U35"/>
    <mergeCell ref="AG34:AG35"/>
    <mergeCell ref="AG36:AG37"/>
    <mergeCell ref="AM34:AM35"/>
    <mergeCell ref="AN34:AN35"/>
    <mergeCell ref="AM36:AM37"/>
    <mergeCell ref="AN36:AN37"/>
    <mergeCell ref="AS34:AS35"/>
    <mergeCell ref="AT34:AT35"/>
    <mergeCell ref="AS36:AS37"/>
    <mergeCell ref="AT36:AT37"/>
    <mergeCell ref="I32:I33"/>
    <mergeCell ref="J32:J33"/>
    <mergeCell ref="O32:O33"/>
    <mergeCell ref="P32:P33"/>
    <mergeCell ref="U32:U33"/>
    <mergeCell ref="V32:V33"/>
    <mergeCell ref="AA32:AA33"/>
    <mergeCell ref="AB32:AB33"/>
    <mergeCell ref="AY32:AY33"/>
    <mergeCell ref="AZ32:AZ33"/>
    <mergeCell ref="BA32:BA33"/>
    <mergeCell ref="V30:V31"/>
    <mergeCell ref="AA30:AA31"/>
    <mergeCell ref="AB30:AB31"/>
    <mergeCell ref="AY30:AY31"/>
    <mergeCell ref="AZ30:AZ31"/>
    <mergeCell ref="I30:I31"/>
    <mergeCell ref="J30:J31"/>
    <mergeCell ref="O30:O31"/>
    <mergeCell ref="P30:P31"/>
    <mergeCell ref="U30:U31"/>
    <mergeCell ref="AG30:AG31"/>
    <mergeCell ref="AG32:AG33"/>
    <mergeCell ref="AM32:AM33"/>
    <mergeCell ref="AN32:AN33"/>
    <mergeCell ref="AS30:AS31"/>
    <mergeCell ref="AT30:AT31"/>
    <mergeCell ref="AS32:AS33"/>
    <mergeCell ref="AT32:AT33"/>
    <mergeCell ref="AH30:AH31"/>
    <mergeCell ref="AH32:AH33"/>
    <mergeCell ref="BA26:BA27"/>
    <mergeCell ref="I28:I29"/>
    <mergeCell ref="J28:J29"/>
    <mergeCell ref="O28:O29"/>
    <mergeCell ref="P28:P29"/>
    <mergeCell ref="U28:U29"/>
    <mergeCell ref="V28:V29"/>
    <mergeCell ref="AA28:AA29"/>
    <mergeCell ref="AB28:AB29"/>
    <mergeCell ref="AY28:AY29"/>
    <mergeCell ref="AZ28:AZ29"/>
    <mergeCell ref="BA28:BA29"/>
    <mergeCell ref="V26:V27"/>
    <mergeCell ref="AA26:AA27"/>
    <mergeCell ref="AB26:AB27"/>
    <mergeCell ref="AY26:AY27"/>
    <mergeCell ref="AZ26:AZ27"/>
    <mergeCell ref="I26:I27"/>
    <mergeCell ref="J26:J27"/>
    <mergeCell ref="O26:O27"/>
    <mergeCell ref="P26:P27"/>
    <mergeCell ref="U26:U27"/>
    <mergeCell ref="AG26:AG27"/>
    <mergeCell ref="AG28:AG29"/>
    <mergeCell ref="AH26:AH27"/>
    <mergeCell ref="AH28:AH29"/>
    <mergeCell ref="AS28:AS29"/>
    <mergeCell ref="AT28:AT29"/>
    <mergeCell ref="AS26:AS27"/>
    <mergeCell ref="AT26:AT27"/>
    <mergeCell ref="AM26:AM27"/>
    <mergeCell ref="AN26:AN27"/>
    <mergeCell ref="BA22:BA23"/>
    <mergeCell ref="I24:I25"/>
    <mergeCell ref="J24:J25"/>
    <mergeCell ref="O24:O25"/>
    <mergeCell ref="P24:P25"/>
    <mergeCell ref="U24:U25"/>
    <mergeCell ref="V24:V25"/>
    <mergeCell ref="AA24:AA25"/>
    <mergeCell ref="AB24:AB25"/>
    <mergeCell ref="AY24:AY25"/>
    <mergeCell ref="AZ24:AZ25"/>
    <mergeCell ref="BA24:BA25"/>
    <mergeCell ref="V22:V23"/>
    <mergeCell ref="AA22:AA23"/>
    <mergeCell ref="AB22:AB23"/>
    <mergeCell ref="AY22:AY23"/>
    <mergeCell ref="AZ22:AZ23"/>
    <mergeCell ref="I22:I23"/>
    <mergeCell ref="J22:J23"/>
    <mergeCell ref="O22:O23"/>
    <mergeCell ref="P22:P23"/>
    <mergeCell ref="U22:U23"/>
    <mergeCell ref="AG22:AG23"/>
    <mergeCell ref="AG24:AG25"/>
    <mergeCell ref="AH22:AH23"/>
    <mergeCell ref="AH24:AH25"/>
    <mergeCell ref="AM22:AM23"/>
    <mergeCell ref="AN22:AN23"/>
    <mergeCell ref="AM24:AM25"/>
    <mergeCell ref="AN24:AN25"/>
    <mergeCell ref="AS22:AS23"/>
    <mergeCell ref="AT22:AT23"/>
    <mergeCell ref="BA18:BA19"/>
    <mergeCell ref="I20:I21"/>
    <mergeCell ref="J20:J21"/>
    <mergeCell ref="O20:O21"/>
    <mergeCell ref="P20:P21"/>
    <mergeCell ref="U20:U21"/>
    <mergeCell ref="V20:V21"/>
    <mergeCell ref="AA20:AA21"/>
    <mergeCell ref="AB20:AB21"/>
    <mergeCell ref="AY20:AY21"/>
    <mergeCell ref="AZ20:AZ21"/>
    <mergeCell ref="BA20:BA21"/>
    <mergeCell ref="V18:V19"/>
    <mergeCell ref="AA18:AA19"/>
    <mergeCell ref="AB18:AB19"/>
    <mergeCell ref="AY18:AY19"/>
    <mergeCell ref="AZ18:AZ19"/>
    <mergeCell ref="I18:I19"/>
    <mergeCell ref="J18:J19"/>
    <mergeCell ref="O18:O19"/>
    <mergeCell ref="P18:P19"/>
    <mergeCell ref="U18:U19"/>
    <mergeCell ref="AG18:AG19"/>
    <mergeCell ref="AG20:AG21"/>
    <mergeCell ref="AH18:AH19"/>
    <mergeCell ref="AH20:AH21"/>
    <mergeCell ref="AS18:AS19"/>
    <mergeCell ref="AT18:AT19"/>
    <mergeCell ref="AS20:AS21"/>
    <mergeCell ref="AT20:AT21"/>
    <mergeCell ref="BA14:BA15"/>
    <mergeCell ref="A16:A17"/>
    <mergeCell ref="B16:B17"/>
    <mergeCell ref="C16:C17"/>
    <mergeCell ref="I16:I17"/>
    <mergeCell ref="J16:J17"/>
    <mergeCell ref="O16:O17"/>
    <mergeCell ref="P16:P17"/>
    <mergeCell ref="U16:U17"/>
    <mergeCell ref="V16:V17"/>
    <mergeCell ref="AA16:AA17"/>
    <mergeCell ref="AB16:AB17"/>
    <mergeCell ref="AY16:AY17"/>
    <mergeCell ref="AZ16:AZ17"/>
    <mergeCell ref="BA16:BA17"/>
    <mergeCell ref="U14:U15"/>
    <mergeCell ref="V14:V15"/>
    <mergeCell ref="AA14:AA15"/>
    <mergeCell ref="AB14:AB15"/>
    <mergeCell ref="AY14:AY15"/>
    <mergeCell ref="A14:A15"/>
    <mergeCell ref="I14:I15"/>
    <mergeCell ref="J14:J15"/>
    <mergeCell ref="O14:O15"/>
    <mergeCell ref="P14:P15"/>
    <mergeCell ref="B14:B15"/>
    <mergeCell ref="C14:C15"/>
    <mergeCell ref="AG14:AG15"/>
    <mergeCell ref="AG16:AG17"/>
    <mergeCell ref="AH14:AH15"/>
    <mergeCell ref="AH16:AH17"/>
    <mergeCell ref="AT16:AT17"/>
    <mergeCell ref="BA10:BA11"/>
    <mergeCell ref="A12:A13"/>
    <mergeCell ref="I12:I13"/>
    <mergeCell ref="J12:J13"/>
    <mergeCell ref="O12:O13"/>
    <mergeCell ref="P12:P13"/>
    <mergeCell ref="U12:U13"/>
    <mergeCell ref="V12:V13"/>
    <mergeCell ref="AA12:AA13"/>
    <mergeCell ref="AB12:AB13"/>
    <mergeCell ref="AY12:AY13"/>
    <mergeCell ref="AZ12:AZ13"/>
    <mergeCell ref="BA12:BA13"/>
    <mergeCell ref="U10:U11"/>
    <mergeCell ref="V10:V11"/>
    <mergeCell ref="AA10:AA11"/>
    <mergeCell ref="AB10:AB11"/>
    <mergeCell ref="AY10:AY11"/>
    <mergeCell ref="A10:A11"/>
    <mergeCell ref="I10:I11"/>
    <mergeCell ref="J10:J11"/>
    <mergeCell ref="O10:O11"/>
    <mergeCell ref="A106:A107"/>
    <mergeCell ref="B106:B107"/>
    <mergeCell ref="C106:C107"/>
    <mergeCell ref="A102:A103"/>
    <mergeCell ref="B102:B103"/>
    <mergeCell ref="C102:C103"/>
    <mergeCell ref="A104:A105"/>
    <mergeCell ref="B104:B105"/>
    <mergeCell ref="C104:C105"/>
    <mergeCell ref="A98:A99"/>
    <mergeCell ref="B98:B99"/>
    <mergeCell ref="C98:C99"/>
    <mergeCell ref="A100:A101"/>
    <mergeCell ref="B100:B101"/>
    <mergeCell ref="C100:C101"/>
    <mergeCell ref="A94:A95"/>
    <mergeCell ref="B94:B95"/>
    <mergeCell ref="C94:C95"/>
    <mergeCell ref="A96:A97"/>
    <mergeCell ref="B96:B97"/>
    <mergeCell ref="C96:C97"/>
    <mergeCell ref="A90:A91"/>
    <mergeCell ref="B90:B91"/>
    <mergeCell ref="C90:C91"/>
    <mergeCell ref="A92:A93"/>
    <mergeCell ref="B92:B93"/>
    <mergeCell ref="C92:C93"/>
    <mergeCell ref="A86:A87"/>
    <mergeCell ref="B86:B87"/>
    <mergeCell ref="C86:C87"/>
    <mergeCell ref="A88:A89"/>
    <mergeCell ref="B88:B89"/>
    <mergeCell ref="C88:C89"/>
    <mergeCell ref="A82:A83"/>
    <mergeCell ref="B82:B83"/>
    <mergeCell ref="C82:C83"/>
    <mergeCell ref="A84:A85"/>
    <mergeCell ref="B84:B85"/>
    <mergeCell ref="C84:C85"/>
    <mergeCell ref="A78:A79"/>
    <mergeCell ref="B78:B79"/>
    <mergeCell ref="C78:C79"/>
    <mergeCell ref="A80:A81"/>
    <mergeCell ref="B80:B81"/>
    <mergeCell ref="C80:C81"/>
    <mergeCell ref="A74:A75"/>
    <mergeCell ref="B74:B75"/>
    <mergeCell ref="C74:C75"/>
    <mergeCell ref="A76:A77"/>
    <mergeCell ref="B76:B77"/>
    <mergeCell ref="C76:C77"/>
    <mergeCell ref="A70:A71"/>
    <mergeCell ref="B70:B71"/>
    <mergeCell ref="C70:C71"/>
    <mergeCell ref="A72:A73"/>
    <mergeCell ref="B72:B73"/>
    <mergeCell ref="C72:C73"/>
    <mergeCell ref="A66:A67"/>
    <mergeCell ref="B66:B67"/>
    <mergeCell ref="C66:C67"/>
    <mergeCell ref="A68:A69"/>
    <mergeCell ref="B68:B69"/>
    <mergeCell ref="C68:C69"/>
    <mergeCell ref="A62:A63"/>
    <mergeCell ref="B62:B63"/>
    <mergeCell ref="C62:C63"/>
    <mergeCell ref="A64:A65"/>
    <mergeCell ref="B64:B65"/>
    <mergeCell ref="C64:C65"/>
    <mergeCell ref="A58:A59"/>
    <mergeCell ref="B58:B59"/>
    <mergeCell ref="C58:C59"/>
    <mergeCell ref="A60:A61"/>
    <mergeCell ref="B60:B61"/>
    <mergeCell ref="C60:C61"/>
    <mergeCell ref="A54:A55"/>
    <mergeCell ref="B54:B55"/>
    <mergeCell ref="C54:C55"/>
    <mergeCell ref="A56:A57"/>
    <mergeCell ref="B56:B57"/>
    <mergeCell ref="C56:C57"/>
    <mergeCell ref="A50:A51"/>
    <mergeCell ref="B50:B51"/>
    <mergeCell ref="C50:C51"/>
    <mergeCell ref="A52:A53"/>
    <mergeCell ref="B52:B53"/>
    <mergeCell ref="C52:C53"/>
    <mergeCell ref="A46:A47"/>
    <mergeCell ref="B46:B47"/>
    <mergeCell ref="C46:C47"/>
    <mergeCell ref="A48:A49"/>
    <mergeCell ref="B48:B49"/>
    <mergeCell ref="C48:C49"/>
    <mergeCell ref="B22:B23"/>
    <mergeCell ref="C22:C23"/>
    <mergeCell ref="A24:A25"/>
    <mergeCell ref="B24:B25"/>
    <mergeCell ref="C24:C25"/>
    <mergeCell ref="A18:A19"/>
    <mergeCell ref="B18:B19"/>
    <mergeCell ref="C18:C19"/>
    <mergeCell ref="A20:A21"/>
    <mergeCell ref="B20:B21"/>
    <mergeCell ref="C20:C21"/>
    <mergeCell ref="A42:A43"/>
    <mergeCell ref="B42:B43"/>
    <mergeCell ref="C42:C43"/>
    <mergeCell ref="A44:A45"/>
    <mergeCell ref="B44:B45"/>
    <mergeCell ref="C44:C45"/>
    <mergeCell ref="A38:A39"/>
    <mergeCell ref="B38:B39"/>
    <mergeCell ref="C38:C39"/>
    <mergeCell ref="A40:A41"/>
    <mergeCell ref="B40:B41"/>
    <mergeCell ref="C40:C41"/>
    <mergeCell ref="A34:A35"/>
    <mergeCell ref="B34:B35"/>
    <mergeCell ref="C34:C35"/>
    <mergeCell ref="A36:A37"/>
    <mergeCell ref="B36:B37"/>
    <mergeCell ref="C36:C37"/>
    <mergeCell ref="BA8:BA9"/>
    <mergeCell ref="BA5:BA7"/>
    <mergeCell ref="O1:T1"/>
    <mergeCell ref="AU3:AZ3"/>
    <mergeCell ref="AG8:AG9"/>
    <mergeCell ref="A8:A9"/>
    <mergeCell ref="B10:B11"/>
    <mergeCell ref="C10:C11"/>
    <mergeCell ref="B12:B13"/>
    <mergeCell ref="C12:C13"/>
    <mergeCell ref="AZ10:AZ11"/>
    <mergeCell ref="V5:V7"/>
    <mergeCell ref="AB5:AB7"/>
    <mergeCell ref="B8:B9"/>
    <mergeCell ref="C8:C9"/>
    <mergeCell ref="J8:J9"/>
    <mergeCell ref="P8:P9"/>
    <mergeCell ref="V8:V9"/>
    <mergeCell ref="AB8:AB9"/>
    <mergeCell ref="I8:I9"/>
    <mergeCell ref="O8:O9"/>
    <mergeCell ref="U8:U9"/>
    <mergeCell ref="AA8:AA9"/>
    <mergeCell ref="C5:C7"/>
    <mergeCell ref="B5:B7"/>
    <mergeCell ref="A5:A7"/>
    <mergeCell ref="J5:J7"/>
    <mergeCell ref="P5:P7"/>
    <mergeCell ref="AZ8:AZ9"/>
    <mergeCell ref="AY8:AY9"/>
    <mergeCell ref="P10:P11"/>
    <mergeCell ref="AG10:AG11"/>
    <mergeCell ref="AZ5:AZ7"/>
    <mergeCell ref="AC4:AG4"/>
    <mergeCell ref="AC3:AH3"/>
    <mergeCell ref="E4:I4"/>
    <mergeCell ref="K4:O4"/>
    <mergeCell ref="Q4:U4"/>
    <mergeCell ref="W4:AA4"/>
    <mergeCell ref="E3:J3"/>
    <mergeCell ref="K3:P3"/>
    <mergeCell ref="Q3:V3"/>
    <mergeCell ref="W3:AB3"/>
    <mergeCell ref="AZ14:AZ15"/>
    <mergeCell ref="I106:I107"/>
    <mergeCell ref="J106:J107"/>
    <mergeCell ref="O106:O107"/>
    <mergeCell ref="P106:P107"/>
    <mergeCell ref="U106:U107"/>
    <mergeCell ref="AG106:AG107"/>
    <mergeCell ref="AH106:AH107"/>
    <mergeCell ref="AM106:AM107"/>
    <mergeCell ref="AN106:AN107"/>
    <mergeCell ref="AG12:AG13"/>
    <mergeCell ref="AS106:AS107"/>
    <mergeCell ref="AT106:AT107"/>
    <mergeCell ref="AH40:AH41"/>
    <mergeCell ref="AH42:AH43"/>
    <mergeCell ref="AH44:AH45"/>
    <mergeCell ref="AH46:AH47"/>
    <mergeCell ref="AN28:AN29"/>
    <mergeCell ref="AM30:AM31"/>
    <mergeCell ref="AH52:AH53"/>
    <mergeCell ref="AH54:AH55"/>
    <mergeCell ref="AH60:AH61"/>
    <mergeCell ref="AH62:AH63"/>
    <mergeCell ref="AH64:AH65"/>
    <mergeCell ref="V1:W1"/>
    <mergeCell ref="C1:E1"/>
    <mergeCell ref="F1:J1"/>
    <mergeCell ref="AF1:AG1"/>
    <mergeCell ref="M1:N1"/>
    <mergeCell ref="AH5:AH7"/>
    <mergeCell ref="AH8:AH9"/>
    <mergeCell ref="AH10:AH11"/>
    <mergeCell ref="AH12:AH13"/>
    <mergeCell ref="AH34:AH35"/>
    <mergeCell ref="AH36:AH37"/>
    <mergeCell ref="AH38:AH39"/>
    <mergeCell ref="X1:AD1"/>
    <mergeCell ref="A2:C2"/>
    <mergeCell ref="AH48:AH49"/>
    <mergeCell ref="AH50:AH51"/>
    <mergeCell ref="A30:A31"/>
    <mergeCell ref="B30:B31"/>
    <mergeCell ref="C30:C31"/>
    <mergeCell ref="A32:A33"/>
    <mergeCell ref="B32:B33"/>
    <mergeCell ref="C32:C33"/>
    <mergeCell ref="A26:A27"/>
    <mergeCell ref="B26:B27"/>
    <mergeCell ref="C26:C27"/>
    <mergeCell ref="A28:A29"/>
    <mergeCell ref="B28:B29"/>
    <mergeCell ref="C28:C29"/>
    <mergeCell ref="A22:A23"/>
    <mergeCell ref="AS24:AS25"/>
    <mergeCell ref="AT24:AT25"/>
    <mergeCell ref="AI3:AN3"/>
    <mergeCell ref="AI4:AM4"/>
    <mergeCell ref="AU4:AY4"/>
    <mergeCell ref="AN5:AN7"/>
    <mergeCell ref="AM8:AM9"/>
    <mergeCell ref="AN8:AN9"/>
    <mergeCell ref="AM10:AM11"/>
    <mergeCell ref="AN10:AN11"/>
    <mergeCell ref="AM12:AM13"/>
    <mergeCell ref="AN12:AN13"/>
    <mergeCell ref="AM14:AM15"/>
    <mergeCell ref="AN14:AN15"/>
    <mergeCell ref="AM16:AM17"/>
    <mergeCell ref="AN16:AN17"/>
    <mergeCell ref="AM18:AM19"/>
    <mergeCell ref="AN18:AN19"/>
    <mergeCell ref="AM20:AM21"/>
    <mergeCell ref="AN20:AN21"/>
    <mergeCell ref="AO3:AT3"/>
    <mergeCell ref="AO4:AS4"/>
    <mergeCell ref="AT5:AT7"/>
    <mergeCell ref="AS8:AS9"/>
    <mergeCell ref="AT8:AT9"/>
    <mergeCell ref="AS10:AS11"/>
    <mergeCell ref="AT10:AT11"/>
    <mergeCell ref="AS12:AS13"/>
    <mergeCell ref="AT12:AT13"/>
    <mergeCell ref="AS14:AS15"/>
    <mergeCell ref="AT14:AT15"/>
    <mergeCell ref="AS16:AS17"/>
    <mergeCell ref="AT88:AT89"/>
    <mergeCell ref="AS90:AS91"/>
    <mergeCell ref="AT90:AT91"/>
    <mergeCell ref="AS92:AS93"/>
    <mergeCell ref="AT92:AT93"/>
    <mergeCell ref="AS94:AS95"/>
    <mergeCell ref="AT94:AT95"/>
    <mergeCell ref="AS96:AS97"/>
    <mergeCell ref="AT96:AT97"/>
    <mergeCell ref="AS98:AS99"/>
    <mergeCell ref="AT98:AT99"/>
    <mergeCell ref="AS100:AS101"/>
    <mergeCell ref="AT100:AT101"/>
    <mergeCell ref="AS102:AS103"/>
    <mergeCell ref="AT102:AT103"/>
    <mergeCell ref="BA104:BA105"/>
    <mergeCell ref="AM28:AM29"/>
    <mergeCell ref="AS84:AS85"/>
    <mergeCell ref="AS68:AS69"/>
    <mergeCell ref="AN30:AN31"/>
    <mergeCell ref="BA30:BA31"/>
    <mergeCell ref="BA34:BA35"/>
    <mergeCell ref="BA38:BA39"/>
    <mergeCell ref="BA42:BA43"/>
    <mergeCell ref="BA46:BA47"/>
    <mergeCell ref="BA50:BA51"/>
    <mergeCell ref="BA54:BA55"/>
    <mergeCell ref="BA58:BA59"/>
    <mergeCell ref="BA62:BA63"/>
    <mergeCell ref="BA66:BA67"/>
    <mergeCell ref="BA70:BA71"/>
    <mergeCell ref="BA74:BA75"/>
    <mergeCell ref="I104:I105"/>
    <mergeCell ref="J104:J105"/>
    <mergeCell ref="O104:O105"/>
    <mergeCell ref="P104:P105"/>
    <mergeCell ref="U104:U105"/>
    <mergeCell ref="V104:V105"/>
    <mergeCell ref="AA104:AA105"/>
    <mergeCell ref="AB104:AB105"/>
    <mergeCell ref="AG104:AG105"/>
    <mergeCell ref="AH104:AH105"/>
    <mergeCell ref="AM104:AM105"/>
    <mergeCell ref="AN104:AN105"/>
    <mergeCell ref="AS104:AS105"/>
    <mergeCell ref="AT104:AT105"/>
    <mergeCell ref="AY104:AY105"/>
    <mergeCell ref="AZ104:AZ105"/>
    <mergeCell ref="AT68:AT69"/>
    <mergeCell ref="AS70:AS71"/>
    <mergeCell ref="AT70:AT71"/>
    <mergeCell ref="AS72:AS73"/>
    <mergeCell ref="AT72:AT73"/>
    <mergeCell ref="AS74:AS75"/>
    <mergeCell ref="AT74:AT75"/>
    <mergeCell ref="AS76:AS77"/>
    <mergeCell ref="AT76:AT77"/>
    <mergeCell ref="AS78:AS79"/>
    <mergeCell ref="AT78:AT79"/>
    <mergeCell ref="AS80:AS81"/>
    <mergeCell ref="AT80:AT81"/>
    <mergeCell ref="AS82:AS83"/>
    <mergeCell ref="AT82:AT83"/>
    <mergeCell ref="AS88:AS89"/>
  </mergeCells>
  <conditionalFormatting sqref="P8:P107 V8:V107 AB8:AB107 AZ8:AZ107 AH8:AH107 AN8:AN107 AT8:AT107 J3:J1048576">
    <cfRule type="cellIs" dxfId="52" priority="52" operator="equal">
      <formula>"ne"</formula>
    </cfRule>
    <cfRule type="cellIs" dxfId="51" priority="53" operator="equal">
      <formula>"da"</formula>
    </cfRule>
    <cfRule type="cellIs" dxfId="50" priority="54" operator="equal">
      <formula>"da"</formula>
    </cfRule>
  </conditionalFormatting>
  <conditionalFormatting sqref="P3:P7 P46:P1048576">
    <cfRule type="cellIs" dxfId="49" priority="50" operator="equal">
      <formula>"ne"</formula>
    </cfRule>
    <cfRule type="cellIs" dxfId="48" priority="51" operator="equal">
      <formula>"da"</formula>
    </cfRule>
  </conditionalFormatting>
  <conditionalFormatting sqref="BB8:BC8 BB9:BB107 BC10 BC12 BC14 BC16 BC18 BC20 BC22 BC24 BC26 BC28 BC30 BC32 BC34 BC36 BC38 BC40 BC42 BC44 BC46 BC48 BC50 BC52 BC54 BC56 BC58 BC60 BC62 BC64 BC66 BC68 BC70 BC72 BC74 BC76 BC78 BC80 BC82 BC84 BC86 BC88 BC90 BC92 BC94 BC96 BC98 BC100 BC102 BC104 BC106">
    <cfRule type="cellIs" dxfId="47" priority="14" operator="equal">
      <formula>"ne"</formula>
    </cfRule>
    <cfRule type="cellIs" dxfId="46" priority="15" operator="equal">
      <formula>"da"</formula>
    </cfRule>
    <cfRule type="cellIs" dxfId="45" priority="16" operator="equal">
      <formula>"da"</formula>
    </cfRule>
  </conditionalFormatting>
  <conditionalFormatting sqref="BB8:BC8 BB4:BB7 BB108:BC1048576 BB9:BB107 BC10 BC12 BC14 BC16 BC18 BC20 BC22 BC24 BC26 BC28 BC30 BC32 BC34 BC36 BC38 BC40 BC42 BC44 BC46 BC48 BC50 BC52 BC54 BC56 BC58 BC60 BC62 BC64 BC66 BC68 BC70 BC72 BC74 BC76 BC78 BC80 BC82 BC84 BC86 BC88 BC90 BC92 BC94 BC96 BC98 BC100 BC102 BC104 BC106 BB3:BC3 BB1:BD1 BD3:BD1048576">
    <cfRule type="cellIs" dxfId="44" priority="9" operator="equal">
      <formula>"ne"</formula>
    </cfRule>
    <cfRule type="cellIs" dxfId="43" priority="10" operator="between">
      <formula>1</formula>
      <formula>4</formula>
    </cfRule>
  </conditionalFormatting>
  <conditionalFormatting sqref="BD8:BD107">
    <cfRule type="cellIs" dxfId="42" priority="5" operator="equal">
      <formula>"ne"</formula>
    </cfRule>
    <cfRule type="cellIs" dxfId="41" priority="6" operator="equal">
      <formula>"da"</formula>
    </cfRule>
    <cfRule type="cellIs" dxfId="40" priority="7" operator="equal">
      <formula>"da"</formula>
    </cfRule>
  </conditionalFormatting>
  <conditionalFormatting sqref="BE8:BM107">
    <cfRule type="cellIs" dxfId="39" priority="2" stopIfTrue="1" operator="equal">
      <formula>"ne"</formula>
    </cfRule>
  </conditionalFormatting>
  <conditionalFormatting sqref="BE8:BM107">
    <cfRule type="cellIs" dxfId="38" priority="1" stopIfTrue="1" operator="equal">
      <formula>"da"</formula>
    </cfRule>
  </conditionalFormatting>
  <pageMargins left="0.25" right="0.25" top="0.75" bottom="0.75" header="0.3" footer="0.3"/>
  <pageSetup paperSize="9" scale="31" fitToHeight="0"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6"/>
  <sheetViews>
    <sheetView zoomScale="50" zoomScaleNormal="50" workbookViewId="0">
      <selection activeCell="BB4" sqref="BB4"/>
    </sheetView>
  </sheetViews>
  <sheetFormatPr defaultColWidth="8.85546875" defaultRowHeight="15" x14ac:dyDescent="0.25"/>
  <cols>
    <col min="1" max="1" width="6.7109375" style="7" bestFit="1" customWidth="1"/>
    <col min="2" max="2" width="17" style="7" customWidth="1"/>
    <col min="3" max="3" width="8" style="89" bestFit="1" customWidth="1"/>
    <col min="4" max="5" width="7" style="89" bestFit="1" customWidth="1"/>
    <col min="6" max="8" width="6.42578125" style="89" bestFit="1" customWidth="1"/>
    <col min="9" max="9" width="9.28515625" style="2" customWidth="1"/>
    <col min="10" max="12" width="7" style="89" bestFit="1" customWidth="1"/>
    <col min="13" max="13" width="7.42578125" style="89" bestFit="1" customWidth="1"/>
    <col min="14" max="14" width="6.42578125" style="89" bestFit="1" customWidth="1"/>
    <col min="15" max="15" width="9.5703125" style="2" customWidth="1"/>
    <col min="16" max="20" width="6.42578125" style="89" bestFit="1" customWidth="1"/>
    <col min="21" max="21" width="9.28515625" style="2" customWidth="1"/>
    <col min="22" max="25" width="7" style="89" bestFit="1" customWidth="1"/>
    <col min="26" max="26" width="6.42578125" style="89" bestFit="1" customWidth="1"/>
    <col min="27" max="27" width="9.5703125" style="2" customWidth="1"/>
    <col min="28" max="32" width="6.85546875" style="2" customWidth="1"/>
    <col min="33" max="33" width="9.5703125" style="2" customWidth="1"/>
    <col min="34" max="38" width="6.85546875" style="2" customWidth="1"/>
    <col min="39" max="39" width="9.5703125" style="2" customWidth="1"/>
    <col min="40" max="44" width="6.85546875" style="2" customWidth="1"/>
    <col min="45" max="45" width="9.5703125" style="2" customWidth="1"/>
    <col min="46" max="49" width="7" style="89" bestFit="1" customWidth="1"/>
    <col min="50" max="50" width="6.42578125" style="89" bestFit="1" customWidth="1"/>
    <col min="51" max="51" width="9.28515625" style="2" customWidth="1"/>
    <col min="52" max="52" width="9" style="2" bestFit="1" customWidth="1"/>
    <col min="53" max="16384" width="8.85546875" style="89"/>
  </cols>
  <sheetData>
    <row r="1" spans="1:52" s="2" customFormat="1" ht="36" customHeight="1" thickBot="1" x14ac:dyDescent="0.3">
      <c r="A1" s="90"/>
      <c r="B1" s="207" t="s">
        <v>23</v>
      </c>
      <c r="C1" s="207"/>
      <c r="D1" s="207"/>
      <c r="E1" s="208">
        <f>'Analitika nastave'!$F$1</f>
        <v>0</v>
      </c>
      <c r="F1" s="208"/>
      <c r="G1" s="208"/>
      <c r="H1" s="208"/>
      <c r="I1" s="208"/>
      <c r="J1" s="208"/>
      <c r="K1" s="208"/>
      <c r="L1" s="32"/>
      <c r="M1" s="208" t="s">
        <v>26</v>
      </c>
      <c r="N1" s="208"/>
      <c r="O1" s="206">
        <f ca="1">'Analitika nastave'!$B$1</f>
        <v>45595</v>
      </c>
      <c r="P1" s="206"/>
      <c r="Q1" s="33"/>
      <c r="R1" s="34"/>
      <c r="S1" s="213" t="s">
        <v>80</v>
      </c>
      <c r="T1" s="208"/>
      <c r="U1" s="214">
        <f>'Analitika nastave'!$X$1</f>
        <v>0</v>
      </c>
      <c r="V1" s="214"/>
      <c r="W1" s="214"/>
      <c r="X1" s="214"/>
      <c r="Y1" s="214"/>
      <c r="Z1" s="214"/>
      <c r="AA1" s="214"/>
      <c r="AB1" s="34"/>
      <c r="AC1" s="208" t="s">
        <v>25</v>
      </c>
      <c r="AD1" s="208"/>
      <c r="AE1" s="209">
        <f>'Analitika nastave'!$AH$1</f>
        <v>0</v>
      </c>
      <c r="AF1" s="209"/>
      <c r="AG1" s="34"/>
      <c r="AH1" s="34"/>
      <c r="AI1" s="34"/>
      <c r="AJ1" s="34"/>
      <c r="AK1" s="34"/>
      <c r="AL1" s="34"/>
      <c r="AM1" s="34"/>
      <c r="AN1" s="34"/>
      <c r="AO1" s="34"/>
      <c r="AP1" s="34"/>
      <c r="AQ1" s="34"/>
      <c r="AR1" s="34"/>
      <c r="AS1" s="34"/>
      <c r="AT1" s="34"/>
      <c r="AU1" s="34"/>
      <c r="AV1" s="34"/>
      <c r="AW1" s="34"/>
      <c r="AX1" s="34"/>
      <c r="AY1" s="34"/>
      <c r="AZ1" s="34"/>
    </row>
    <row r="2" spans="1:52" ht="30" x14ac:dyDescent="0.25">
      <c r="A2" s="35"/>
      <c r="B2" s="78" t="s">
        <v>21</v>
      </c>
      <c r="C2" s="36"/>
      <c r="D2" s="210" t="str">
        <f>'Analitika nastave'!E3</f>
        <v>ISHOD 1</v>
      </c>
      <c r="E2" s="211"/>
      <c r="F2" s="211"/>
      <c r="G2" s="211"/>
      <c r="H2" s="211"/>
      <c r="I2" s="212"/>
      <c r="J2" s="210" t="str">
        <f>'Analitika nastave'!K3</f>
        <v>ISHOD 2</v>
      </c>
      <c r="K2" s="211"/>
      <c r="L2" s="211"/>
      <c r="M2" s="211"/>
      <c r="N2" s="211"/>
      <c r="O2" s="223"/>
      <c r="P2" s="224" t="str">
        <f>'Analitika nastave'!Q3</f>
        <v>ISHOD 3</v>
      </c>
      <c r="Q2" s="211"/>
      <c r="R2" s="211"/>
      <c r="S2" s="211"/>
      <c r="T2" s="211"/>
      <c r="U2" s="212"/>
      <c r="V2" s="210" t="str">
        <f>'Analitika nastave'!W3</f>
        <v>ISHOD 4</v>
      </c>
      <c r="W2" s="211"/>
      <c r="X2" s="211"/>
      <c r="Y2" s="211"/>
      <c r="Z2" s="211"/>
      <c r="AA2" s="223"/>
      <c r="AB2" s="215" t="str">
        <f>'Analitika nastave'!AC3</f>
        <v>ISHOD 5</v>
      </c>
      <c r="AC2" s="216"/>
      <c r="AD2" s="216"/>
      <c r="AE2" s="216"/>
      <c r="AF2" s="216"/>
      <c r="AG2" s="217"/>
      <c r="AH2" s="215" t="str">
        <f>'Analitika nastave'!AI3</f>
        <v>ISHOD 6</v>
      </c>
      <c r="AI2" s="216"/>
      <c r="AJ2" s="216"/>
      <c r="AK2" s="216"/>
      <c r="AL2" s="216"/>
      <c r="AM2" s="217"/>
      <c r="AN2" s="215" t="str">
        <f>'Analitika nastave'!AO3</f>
        <v>ISHOD 7</v>
      </c>
      <c r="AO2" s="216"/>
      <c r="AP2" s="216"/>
      <c r="AQ2" s="216"/>
      <c r="AR2" s="216"/>
      <c r="AS2" s="217"/>
      <c r="AT2" s="215" t="str">
        <f>'Analitika nastave'!AU3</f>
        <v>ISHOD 8</v>
      </c>
      <c r="AU2" s="216"/>
      <c r="AV2" s="216"/>
      <c r="AW2" s="216"/>
      <c r="AX2" s="216"/>
      <c r="AY2" s="217"/>
      <c r="AZ2" s="86" t="str">
        <f>'Analitika nastave'!BA3</f>
        <v>KOLEGIJ  UKUPNO</v>
      </c>
    </row>
    <row r="3" spans="1:52" ht="15.75" thickBot="1" x14ac:dyDescent="0.3">
      <c r="A3" s="37"/>
      <c r="B3" s="79" t="s">
        <v>22</v>
      </c>
      <c r="C3" s="38"/>
      <c r="D3" s="218" t="str">
        <f>'Analitika nastave'!E4</f>
        <v>MAX POSTOTAKA</v>
      </c>
      <c r="E3" s="219"/>
      <c r="F3" s="219"/>
      <c r="G3" s="219"/>
      <c r="H3" s="219"/>
      <c r="I3" s="39">
        <f>'Analitika nastave'!J4</f>
        <v>0</v>
      </c>
      <c r="J3" s="220" t="str">
        <f>'Analitika nastave'!K4</f>
        <v>MAX POSTOTAKA</v>
      </c>
      <c r="K3" s="219"/>
      <c r="L3" s="219"/>
      <c r="M3" s="219"/>
      <c r="N3" s="219"/>
      <c r="O3" s="40">
        <f>'Analitika nastave'!P4</f>
        <v>0</v>
      </c>
      <c r="P3" s="218" t="str">
        <f>'Analitika nastave'!Q4</f>
        <v>MAX POSTOTAKA</v>
      </c>
      <c r="Q3" s="219"/>
      <c r="R3" s="219"/>
      <c r="S3" s="219"/>
      <c r="T3" s="219"/>
      <c r="U3" s="39">
        <f>'Analitika nastave'!V4</f>
        <v>0</v>
      </c>
      <c r="V3" s="220" t="str">
        <f>'Analitika nastave'!W4</f>
        <v>MAX POSTOTAKA</v>
      </c>
      <c r="W3" s="219"/>
      <c r="X3" s="219"/>
      <c r="Y3" s="219"/>
      <c r="Z3" s="219"/>
      <c r="AA3" s="40">
        <f>'Analitika nastave'!AB4</f>
        <v>0</v>
      </c>
      <c r="AB3" s="221" t="str">
        <f>'Analitika nastave'!AC4</f>
        <v>MAX POSTOTAKA</v>
      </c>
      <c r="AC3" s="222"/>
      <c r="AD3" s="222"/>
      <c r="AE3" s="222"/>
      <c r="AF3" s="220"/>
      <c r="AG3" s="39">
        <f>'Analitika nastave'!AH4</f>
        <v>0</v>
      </c>
      <c r="AH3" s="221" t="str">
        <f>'Analitika nastave'!AI4</f>
        <v>MAX POSTOTAKA</v>
      </c>
      <c r="AI3" s="222"/>
      <c r="AJ3" s="222"/>
      <c r="AK3" s="222"/>
      <c r="AL3" s="220"/>
      <c r="AM3" s="39">
        <f>'Analitika nastave'!AN4</f>
        <v>0</v>
      </c>
      <c r="AN3" s="221" t="str">
        <f>'Analitika nastave'!AO4</f>
        <v>MAX POSTOTAKA</v>
      </c>
      <c r="AO3" s="222"/>
      <c r="AP3" s="222"/>
      <c r="AQ3" s="222"/>
      <c r="AR3" s="220"/>
      <c r="AS3" s="39">
        <f>'Analitika nastave'!AT4</f>
        <v>0</v>
      </c>
      <c r="AT3" s="221" t="str">
        <f>'Analitika nastave'!AU4</f>
        <v>MAX POSTOTAKA</v>
      </c>
      <c r="AU3" s="222"/>
      <c r="AV3" s="222"/>
      <c r="AW3" s="222"/>
      <c r="AX3" s="220"/>
      <c r="AY3" s="39">
        <f>'Analitika nastave'!AZ4</f>
        <v>0</v>
      </c>
      <c r="AZ3" s="41" t="str">
        <f>'Analitika nastave'!BA4</f>
        <v>GREŠKA</v>
      </c>
    </row>
    <row r="4" spans="1:52" ht="45" x14ac:dyDescent="0.25">
      <c r="A4" s="197" t="s">
        <v>13</v>
      </c>
      <c r="B4" s="199" t="str">
        <f>'Analitika nastave'!C5</f>
        <v>JMBAG</v>
      </c>
      <c r="C4" s="88" t="str">
        <f>'Analitika nastave'!D5</f>
        <v>Način vrednovanja</v>
      </c>
      <c r="D4" s="8" t="str">
        <f>'Analitika nastave'!E5</f>
        <v>NV1</v>
      </c>
      <c r="E4" s="8" t="str">
        <f>'Analitika nastave'!F5</f>
        <v>NV2</v>
      </c>
      <c r="F4" s="8" t="str">
        <f>'Analitika nastave'!G5</f>
        <v>NV3</v>
      </c>
      <c r="G4" s="8" t="str">
        <f>'Analitika nastave'!H5</f>
        <v>NV4</v>
      </c>
      <c r="H4" s="8" t="str">
        <f>'Analitika nastave'!I5</f>
        <v>UK</v>
      </c>
      <c r="I4" s="202" t="str">
        <f>'Analitika nastave'!J5</f>
        <v>ISHOD POLOŽEN</v>
      </c>
      <c r="J4" s="42" t="str">
        <f>'Analitika nastave'!K5</f>
        <v>NV1</v>
      </c>
      <c r="K4" s="8" t="str">
        <f>'Analitika nastave'!L5</f>
        <v>NV2</v>
      </c>
      <c r="L4" s="8" t="str">
        <f>'Analitika nastave'!M5</f>
        <v>NV3</v>
      </c>
      <c r="M4" s="8" t="str">
        <f>'Analitika nastave'!N5</f>
        <v>NV4</v>
      </c>
      <c r="N4" s="8" t="str">
        <f>'Analitika nastave'!O5</f>
        <v>UK</v>
      </c>
      <c r="O4" s="165" t="str">
        <f>'Analitika nastave'!P5</f>
        <v>ISHOD POLOŽEN</v>
      </c>
      <c r="P4" s="43" t="str">
        <f>'Analitika nastave'!Q5</f>
        <v>NV1</v>
      </c>
      <c r="Q4" s="8" t="str">
        <f>'Analitika nastave'!R5</f>
        <v>NV2</v>
      </c>
      <c r="R4" s="8" t="str">
        <f>'Analitika nastave'!S5</f>
        <v>NV3</v>
      </c>
      <c r="S4" s="8" t="str">
        <f>'Analitika nastave'!T5</f>
        <v>NV4</v>
      </c>
      <c r="T4" s="8" t="str">
        <f>'Analitika nastave'!U5</f>
        <v>UK</v>
      </c>
      <c r="U4" s="202" t="str">
        <f>'Analitika nastave'!V5</f>
        <v>ISHOD POLOŽEN</v>
      </c>
      <c r="V4" s="42" t="str">
        <f>'Analitika nastave'!W5</f>
        <v>NV1</v>
      </c>
      <c r="W4" s="8" t="str">
        <f>'Analitika nastave'!X5</f>
        <v>NV2</v>
      </c>
      <c r="X4" s="8" t="str">
        <f>'Analitika nastave'!Y5</f>
        <v>NV3</v>
      </c>
      <c r="Y4" s="8" t="str">
        <f>'Analitika nastave'!Z5</f>
        <v>NV4</v>
      </c>
      <c r="Z4" s="8" t="str">
        <f>'Analitika nastave'!AA5</f>
        <v>UK</v>
      </c>
      <c r="AA4" s="165" t="str">
        <f>'Analitika nastave'!AB5</f>
        <v>ISHOD POLOŽEN</v>
      </c>
      <c r="AB4" s="42" t="str">
        <f>'Analitika nastave'!AC5</f>
        <v>NV1</v>
      </c>
      <c r="AC4" s="8" t="str">
        <f>'Analitika nastave'!AD5</f>
        <v>NV2</v>
      </c>
      <c r="AD4" s="8" t="str">
        <f>'Analitika nastave'!AE5</f>
        <v>NV3</v>
      </c>
      <c r="AE4" s="8" t="str">
        <f>'Analitika nastave'!AF5</f>
        <v>NV4</v>
      </c>
      <c r="AF4" s="8" t="str">
        <f>'Analitika nastave'!AG5</f>
        <v>UK</v>
      </c>
      <c r="AG4" s="165" t="str">
        <f>'Analitika nastave'!AH5</f>
        <v>ISHOD POLOŽEN</v>
      </c>
      <c r="AH4" s="42" t="str">
        <f>'Analitika nastave'!AI5</f>
        <v>NV1</v>
      </c>
      <c r="AI4" s="8" t="str">
        <f>'Analitika nastave'!AJ5</f>
        <v>NV2</v>
      </c>
      <c r="AJ4" s="8" t="str">
        <f>'Analitika nastave'!AK5</f>
        <v>NV3</v>
      </c>
      <c r="AK4" s="8" t="str">
        <f>'Analitika nastave'!AL5</f>
        <v>NV4</v>
      </c>
      <c r="AL4" s="8" t="str">
        <f>'Analitika nastave'!AM5</f>
        <v>UK</v>
      </c>
      <c r="AM4" s="165" t="str">
        <f>'Analitika nastave'!AN5</f>
        <v>ISHOD POLOŽEN</v>
      </c>
      <c r="AN4" s="42" t="str">
        <f>'Analitika nastave'!AO5</f>
        <v>NV1</v>
      </c>
      <c r="AO4" s="8" t="str">
        <f>'Analitika nastave'!AP5</f>
        <v>NV2</v>
      </c>
      <c r="AP4" s="8" t="str">
        <f>'Analitika nastave'!AQ5</f>
        <v>NV3</v>
      </c>
      <c r="AQ4" s="8" t="str">
        <f>'Analitika nastave'!AR5</f>
        <v>NV4</v>
      </c>
      <c r="AR4" s="8" t="str">
        <f>'Analitika nastave'!AS5</f>
        <v>UK</v>
      </c>
      <c r="AS4" s="165" t="str">
        <f>'Analitika nastave'!AT5</f>
        <v>ISHOD POLOŽEN</v>
      </c>
      <c r="AT4" s="42" t="str">
        <f>'Analitika nastave'!AU5</f>
        <v>NV1</v>
      </c>
      <c r="AU4" s="8" t="str">
        <f>'Analitika nastave'!AV5</f>
        <v>NV2</v>
      </c>
      <c r="AV4" s="8" t="str">
        <f>'Analitika nastave'!AW5</f>
        <v>NV3</v>
      </c>
      <c r="AW4" s="8" t="str">
        <f>'Analitika nastave'!AX5</f>
        <v>NV4</v>
      </c>
      <c r="AX4" s="8" t="str">
        <f>'Analitika nastave'!AY5</f>
        <v>UK</v>
      </c>
      <c r="AY4" s="165" t="str">
        <f>'Analitika nastave'!AZ5</f>
        <v>ISHOD POLOŽEN</v>
      </c>
      <c r="AZ4" s="189">
        <f>'Analitika nastave'!BA5</f>
        <v>0</v>
      </c>
    </row>
    <row r="5" spans="1:52" ht="15" customHeight="1" x14ac:dyDescent="0.25">
      <c r="A5" s="198"/>
      <c r="B5" s="200"/>
      <c r="C5" s="44" t="str">
        <f>'Analitika nastave'!D6</f>
        <v>MAX B</v>
      </c>
      <c r="D5" s="45">
        <f>'Analitika nastave'!E6</f>
        <v>0</v>
      </c>
      <c r="E5" s="45">
        <f>'Analitika nastave'!F6</f>
        <v>0</v>
      </c>
      <c r="F5" s="45">
        <f>'Analitika nastave'!G6</f>
        <v>0</v>
      </c>
      <c r="G5" s="45">
        <f>'Analitika nastave'!H6</f>
        <v>0</v>
      </c>
      <c r="H5" s="9">
        <f>'Analitika nastave'!I6</f>
        <v>0</v>
      </c>
      <c r="I5" s="203"/>
      <c r="J5" s="45">
        <f>'Analitika nastave'!K6</f>
        <v>0</v>
      </c>
      <c r="K5" s="45">
        <f>'Analitika nastave'!L6</f>
        <v>0</v>
      </c>
      <c r="L5" s="45">
        <f>'Analitika nastave'!M6</f>
        <v>0</v>
      </c>
      <c r="M5" s="45">
        <f>'Analitika nastave'!N6</f>
        <v>0</v>
      </c>
      <c r="N5" s="9">
        <f>'Analitika nastave'!O6</f>
        <v>0</v>
      </c>
      <c r="O5" s="205"/>
      <c r="P5" s="45">
        <f>'Analitika nastave'!Q6</f>
        <v>0</v>
      </c>
      <c r="Q5" s="45">
        <f>'Analitika nastave'!R6</f>
        <v>0</v>
      </c>
      <c r="R5" s="45">
        <f>'Analitika nastave'!S6</f>
        <v>0</v>
      </c>
      <c r="S5" s="45">
        <f>'Analitika nastave'!T6</f>
        <v>0</v>
      </c>
      <c r="T5" s="9">
        <f>'Analitika nastave'!U6</f>
        <v>0</v>
      </c>
      <c r="U5" s="203"/>
      <c r="V5" s="45">
        <f>'Analitika nastave'!W6</f>
        <v>0</v>
      </c>
      <c r="W5" s="45">
        <f>'Analitika nastave'!X6</f>
        <v>0</v>
      </c>
      <c r="X5" s="45">
        <f>'Analitika nastave'!Y6</f>
        <v>0</v>
      </c>
      <c r="Y5" s="45">
        <f>'Analitika nastave'!Z6</f>
        <v>0</v>
      </c>
      <c r="Z5" s="9">
        <f>'Analitika nastave'!AA6</f>
        <v>0</v>
      </c>
      <c r="AA5" s="205"/>
      <c r="AB5" s="45">
        <f>'Analitika nastave'!AC6</f>
        <v>0</v>
      </c>
      <c r="AC5" s="45">
        <f>'Analitika nastave'!AD6</f>
        <v>0</v>
      </c>
      <c r="AD5" s="45">
        <f>'Analitika nastave'!AE6</f>
        <v>0</v>
      </c>
      <c r="AE5" s="45">
        <f>'Analitika nastave'!AF6</f>
        <v>0</v>
      </c>
      <c r="AF5" s="9">
        <f>'Analitika nastave'!AG6</f>
        <v>0</v>
      </c>
      <c r="AG5" s="205"/>
      <c r="AH5" s="45">
        <f>'Analitika nastave'!AI6</f>
        <v>0</v>
      </c>
      <c r="AI5" s="45">
        <f>'Analitika nastave'!AJ6</f>
        <v>0</v>
      </c>
      <c r="AJ5" s="45">
        <f>'Analitika nastave'!AK6</f>
        <v>0</v>
      </c>
      <c r="AK5" s="45">
        <f>'Analitika nastave'!AL6</f>
        <v>0</v>
      </c>
      <c r="AL5" s="9">
        <f>'Analitika nastave'!AM6</f>
        <v>0</v>
      </c>
      <c r="AM5" s="205"/>
      <c r="AN5" s="45">
        <f>'Analitika nastave'!AO6</f>
        <v>0</v>
      </c>
      <c r="AO5" s="45">
        <f>'Analitika nastave'!AP6</f>
        <v>0</v>
      </c>
      <c r="AP5" s="45">
        <f>'Analitika nastave'!AQ6</f>
        <v>0</v>
      </c>
      <c r="AQ5" s="45">
        <f>'Analitika nastave'!AR6</f>
        <v>0</v>
      </c>
      <c r="AR5" s="9">
        <f>'Analitika nastave'!AS6</f>
        <v>0</v>
      </c>
      <c r="AS5" s="205"/>
      <c r="AT5" s="45">
        <f>'Analitika nastave'!AU6</f>
        <v>0</v>
      </c>
      <c r="AU5" s="45">
        <f>'Analitika nastave'!AV6</f>
        <v>0</v>
      </c>
      <c r="AV5" s="45">
        <f>'Analitika nastave'!AW6</f>
        <v>0</v>
      </c>
      <c r="AW5" s="45">
        <f>'Analitika nastave'!AX6</f>
        <v>0</v>
      </c>
      <c r="AX5" s="9">
        <f>'Analitika nastave'!AY6</f>
        <v>0</v>
      </c>
      <c r="AY5" s="205"/>
      <c r="AZ5" s="195"/>
    </row>
    <row r="6" spans="1:52" ht="15.75" customHeight="1" thickBot="1" x14ac:dyDescent="0.3">
      <c r="A6" s="192"/>
      <c r="B6" s="201"/>
      <c r="C6" s="46" t="str">
        <f>'Analitika nastave'!D7</f>
        <v>MAX P</v>
      </c>
      <c r="D6" s="45">
        <f>'Analitika nastave'!E7</f>
        <v>0</v>
      </c>
      <c r="E6" s="45">
        <f>'Analitika nastave'!F7</f>
        <v>0</v>
      </c>
      <c r="F6" s="45">
        <f>'Analitika nastave'!G7</f>
        <v>0</v>
      </c>
      <c r="G6" s="45">
        <f>'Analitika nastave'!H7</f>
        <v>0</v>
      </c>
      <c r="H6" s="87">
        <f>'Analitika nastave'!I7</f>
        <v>0</v>
      </c>
      <c r="I6" s="204"/>
      <c r="J6" s="45">
        <f>'Analitika nastave'!K7</f>
        <v>0</v>
      </c>
      <c r="K6" s="45">
        <f>'Analitika nastave'!L7</f>
        <v>0</v>
      </c>
      <c r="L6" s="45">
        <f>'Analitika nastave'!M7</f>
        <v>0</v>
      </c>
      <c r="M6" s="45">
        <f>'Analitika nastave'!N7</f>
        <v>0</v>
      </c>
      <c r="N6" s="87">
        <f>'Analitika nastave'!O7</f>
        <v>0</v>
      </c>
      <c r="O6" s="166"/>
      <c r="P6" s="45">
        <f>'Analitika nastave'!Q7</f>
        <v>0</v>
      </c>
      <c r="Q6" s="45">
        <f>'Analitika nastave'!R7</f>
        <v>0</v>
      </c>
      <c r="R6" s="45">
        <f>'Analitika nastave'!S7</f>
        <v>0</v>
      </c>
      <c r="S6" s="45">
        <f>'Analitika nastave'!T7</f>
        <v>0</v>
      </c>
      <c r="T6" s="87">
        <f>'Analitika nastave'!U7</f>
        <v>0</v>
      </c>
      <c r="U6" s="204"/>
      <c r="V6" s="45">
        <f>'Analitika nastave'!W7</f>
        <v>0</v>
      </c>
      <c r="W6" s="45">
        <f>'Analitika nastave'!X7</f>
        <v>0</v>
      </c>
      <c r="X6" s="45">
        <f>'Analitika nastave'!Y7</f>
        <v>0</v>
      </c>
      <c r="Y6" s="45">
        <f>'Analitika nastave'!Z7</f>
        <v>0</v>
      </c>
      <c r="Z6" s="87">
        <f>'Analitika nastave'!AA7</f>
        <v>0</v>
      </c>
      <c r="AA6" s="166"/>
      <c r="AB6" s="45">
        <f>'Analitika nastave'!AC7</f>
        <v>0</v>
      </c>
      <c r="AC6" s="45">
        <f>'Analitika nastave'!AD7</f>
        <v>0</v>
      </c>
      <c r="AD6" s="45">
        <f>'Analitika nastave'!AE7</f>
        <v>0</v>
      </c>
      <c r="AE6" s="45">
        <f>'Analitika nastave'!AF7</f>
        <v>0</v>
      </c>
      <c r="AF6" s="87">
        <f>'Analitika nastave'!AG7</f>
        <v>0</v>
      </c>
      <c r="AG6" s="166"/>
      <c r="AH6" s="45">
        <f>'Analitika nastave'!AI7</f>
        <v>0</v>
      </c>
      <c r="AI6" s="45">
        <f>'Analitika nastave'!AJ7</f>
        <v>0</v>
      </c>
      <c r="AJ6" s="45">
        <f>'Analitika nastave'!AK7</f>
        <v>0</v>
      </c>
      <c r="AK6" s="45">
        <f>'Analitika nastave'!AL7</f>
        <v>0</v>
      </c>
      <c r="AL6" s="87">
        <f>'Analitika nastave'!AM7</f>
        <v>0</v>
      </c>
      <c r="AM6" s="166"/>
      <c r="AN6" s="45">
        <f>'Analitika nastave'!AO7</f>
        <v>0</v>
      </c>
      <c r="AO6" s="45">
        <f>'Analitika nastave'!AP7</f>
        <v>0</v>
      </c>
      <c r="AP6" s="45">
        <f>'Analitika nastave'!AQ7</f>
        <v>0</v>
      </c>
      <c r="AQ6" s="45">
        <f>'Analitika nastave'!AR7</f>
        <v>0</v>
      </c>
      <c r="AR6" s="87">
        <f>'Analitika nastave'!AS7</f>
        <v>0</v>
      </c>
      <c r="AS6" s="166"/>
      <c r="AT6" s="45">
        <f>'Analitika nastave'!AU7</f>
        <v>0</v>
      </c>
      <c r="AU6" s="45">
        <f>'Analitika nastave'!AV7</f>
        <v>0</v>
      </c>
      <c r="AV6" s="45">
        <f>'Analitika nastave'!AW7</f>
        <v>0</v>
      </c>
      <c r="AW6" s="45">
        <f>'Analitika nastave'!AX7</f>
        <v>0</v>
      </c>
      <c r="AX6" s="87">
        <f>'Analitika nastave'!AY7</f>
        <v>0</v>
      </c>
      <c r="AY6" s="166"/>
      <c r="AZ6" s="196"/>
    </row>
    <row r="7" spans="1:52" x14ac:dyDescent="0.25">
      <c r="A7" s="191">
        <v>1</v>
      </c>
      <c r="B7" s="193">
        <f>'Analitika nastave'!C8</f>
        <v>0</v>
      </c>
      <c r="C7" s="47" t="str">
        <f>'Analitika nastave'!D8</f>
        <v>B</v>
      </c>
      <c r="D7" s="48">
        <f>'Analitika nastave'!E8</f>
        <v>0</v>
      </c>
      <c r="E7" s="49">
        <f>'Analitika nastave'!F8</f>
        <v>0</v>
      </c>
      <c r="F7" s="49">
        <f>'Analitika nastave'!G8</f>
        <v>0</v>
      </c>
      <c r="G7" s="49">
        <f>'Analitika nastave'!H8</f>
        <v>0</v>
      </c>
      <c r="H7" s="186">
        <f>'Analitika nastave'!I8</f>
        <v>0</v>
      </c>
      <c r="I7" s="165" t="str">
        <f>'Analitika nastave'!J8</f>
        <v>NE</v>
      </c>
      <c r="J7" s="50">
        <f>'Analitika nastave'!K8</f>
        <v>0</v>
      </c>
      <c r="K7" s="51">
        <f>'Analitika nastave'!L8</f>
        <v>0</v>
      </c>
      <c r="L7" s="51">
        <f>'Analitika nastave'!M8</f>
        <v>0</v>
      </c>
      <c r="M7" s="51">
        <f>'Analitika nastave'!N8</f>
        <v>0</v>
      </c>
      <c r="N7" s="186">
        <f>'Analitika nastave'!O8</f>
        <v>0</v>
      </c>
      <c r="O7" s="165" t="str">
        <f>'Analitika nastave'!P8</f>
        <v>NE</v>
      </c>
      <c r="P7" s="48">
        <f>'Analitika nastave'!Q8</f>
        <v>0</v>
      </c>
      <c r="Q7" s="49">
        <f>'Analitika nastave'!R8</f>
        <v>0</v>
      </c>
      <c r="R7" s="49">
        <f>'Analitika nastave'!S8</f>
        <v>0</v>
      </c>
      <c r="S7" s="49">
        <f>'Analitika nastave'!T8</f>
        <v>0</v>
      </c>
      <c r="T7" s="186">
        <f>'Analitika nastave'!U8</f>
        <v>0</v>
      </c>
      <c r="U7" s="165" t="str">
        <f>'Analitika nastave'!V8</f>
        <v>NE</v>
      </c>
      <c r="V7" s="48">
        <f>'Analitika nastave'!W8</f>
        <v>0</v>
      </c>
      <c r="W7" s="49">
        <f>'Analitika nastave'!X8</f>
        <v>0</v>
      </c>
      <c r="X7" s="49">
        <f>'Analitika nastave'!Y8</f>
        <v>0</v>
      </c>
      <c r="Y7" s="49">
        <f>'Analitika nastave'!Z8</f>
        <v>0</v>
      </c>
      <c r="Z7" s="186">
        <f>'Analitika nastave'!AA8</f>
        <v>0</v>
      </c>
      <c r="AA7" s="165" t="str">
        <f>'Analitika nastave'!AB8</f>
        <v>NE</v>
      </c>
      <c r="AB7" s="48">
        <f>'Analitika nastave'!AC8</f>
        <v>0</v>
      </c>
      <c r="AC7" s="49">
        <f>'Analitika nastave'!AD8</f>
        <v>0</v>
      </c>
      <c r="AD7" s="49">
        <f>'Analitika nastave'!AE8</f>
        <v>0</v>
      </c>
      <c r="AE7" s="49">
        <f>'Analitika nastave'!AF8</f>
        <v>0</v>
      </c>
      <c r="AF7" s="186">
        <f>'Analitika nastave'!AG8</f>
        <v>0</v>
      </c>
      <c r="AG7" s="165" t="str">
        <f>'Analitika nastave'!AH8</f>
        <v>NE</v>
      </c>
      <c r="AH7" s="48">
        <f>'Analitika nastave'!AI8</f>
        <v>0</v>
      </c>
      <c r="AI7" s="49">
        <f>'Analitika nastave'!AJ8</f>
        <v>0</v>
      </c>
      <c r="AJ7" s="49">
        <f>'Analitika nastave'!AK8</f>
        <v>0</v>
      </c>
      <c r="AK7" s="49">
        <f>'Analitika nastave'!AL8</f>
        <v>0</v>
      </c>
      <c r="AL7" s="186">
        <f>'Analitika nastave'!AM8</f>
        <v>0</v>
      </c>
      <c r="AM7" s="165" t="str">
        <f>'Analitika nastave'!AN8</f>
        <v>NE</v>
      </c>
      <c r="AN7" s="48">
        <f>'Analitika nastave'!AO8</f>
        <v>0</v>
      </c>
      <c r="AO7" s="49">
        <f>'Analitika nastave'!AP8</f>
        <v>0</v>
      </c>
      <c r="AP7" s="49">
        <f>'Analitika nastave'!AQ8</f>
        <v>0</v>
      </c>
      <c r="AQ7" s="49">
        <f>'Analitika nastave'!AR8</f>
        <v>0</v>
      </c>
      <c r="AR7" s="186">
        <f>'Analitika nastave'!AS8</f>
        <v>0</v>
      </c>
      <c r="AS7" s="165" t="str">
        <f>'Analitika nastave'!AT8</f>
        <v>NE</v>
      </c>
      <c r="AT7" s="48">
        <f>'Analitika nastave'!AU8</f>
        <v>0</v>
      </c>
      <c r="AU7" s="49">
        <f>'Analitika nastave'!AV8</f>
        <v>0</v>
      </c>
      <c r="AV7" s="49">
        <f>'Analitika nastave'!AW8</f>
        <v>0</v>
      </c>
      <c r="AW7" s="49">
        <f>'Analitika nastave'!AX8</f>
        <v>0</v>
      </c>
      <c r="AX7" s="186">
        <f>'Analitika nastave'!AY8</f>
        <v>0</v>
      </c>
      <c r="AY7" s="165" t="str">
        <f>'Analitika nastave'!AZ8</f>
        <v>NE</v>
      </c>
      <c r="AZ7" s="189">
        <f>'Analitika nastave'!BA8</f>
        <v>0</v>
      </c>
    </row>
    <row r="8" spans="1:52" s="3" customFormat="1" ht="15.75" thickBot="1" x14ac:dyDescent="0.3">
      <c r="A8" s="192"/>
      <c r="B8" s="194"/>
      <c r="C8" s="52" t="str">
        <f>'Analitika nastave'!D9</f>
        <v>P</v>
      </c>
      <c r="D8" s="53">
        <f>'Analitika nastave'!E9</f>
        <v>0</v>
      </c>
      <c r="E8" s="53">
        <f>'Analitika nastave'!F9</f>
        <v>0</v>
      </c>
      <c r="F8" s="53">
        <f>'Analitika nastave'!G9</f>
        <v>0</v>
      </c>
      <c r="G8" s="53">
        <f>'Analitika nastave'!H9</f>
        <v>0</v>
      </c>
      <c r="H8" s="187"/>
      <c r="I8" s="185"/>
      <c r="J8" s="54">
        <f>'Analitika nastave'!K9</f>
        <v>0</v>
      </c>
      <c r="K8" s="53">
        <f>'Analitika nastave'!L9</f>
        <v>0</v>
      </c>
      <c r="L8" s="53">
        <f>'Analitika nastave'!M9</f>
        <v>0</v>
      </c>
      <c r="M8" s="53">
        <f>'Analitika nastave'!N9</f>
        <v>0</v>
      </c>
      <c r="N8" s="187"/>
      <c r="O8" s="185"/>
      <c r="P8" s="54">
        <f>'Analitika nastave'!Q9</f>
        <v>0</v>
      </c>
      <c r="Q8" s="53">
        <f>'Analitika nastave'!R9</f>
        <v>0</v>
      </c>
      <c r="R8" s="53">
        <f>'Analitika nastave'!S9</f>
        <v>0</v>
      </c>
      <c r="S8" s="53">
        <f>'Analitika nastave'!T9</f>
        <v>0</v>
      </c>
      <c r="T8" s="187"/>
      <c r="U8" s="185"/>
      <c r="V8" s="54">
        <f>'Analitika nastave'!W9</f>
        <v>0</v>
      </c>
      <c r="W8" s="53">
        <f>'Analitika nastave'!X9</f>
        <v>0</v>
      </c>
      <c r="X8" s="53">
        <f>'Analitika nastave'!Y9</f>
        <v>0</v>
      </c>
      <c r="Y8" s="53">
        <f>'Analitika nastave'!Z9</f>
        <v>0</v>
      </c>
      <c r="Z8" s="187"/>
      <c r="AA8" s="185"/>
      <c r="AB8" s="54">
        <f>'Analitika nastave'!AC9</f>
        <v>0</v>
      </c>
      <c r="AC8" s="53">
        <f>'Analitika nastave'!AD9</f>
        <v>0</v>
      </c>
      <c r="AD8" s="53">
        <f>'Analitika nastave'!AE9</f>
        <v>0</v>
      </c>
      <c r="AE8" s="53">
        <f>'Analitika nastave'!AF9</f>
        <v>0</v>
      </c>
      <c r="AF8" s="188"/>
      <c r="AG8" s="185"/>
      <c r="AH8" s="54">
        <f>'Analitika nastave'!AI9</f>
        <v>0</v>
      </c>
      <c r="AI8" s="53">
        <f>'Analitika nastave'!AJ9</f>
        <v>0</v>
      </c>
      <c r="AJ8" s="53">
        <f>'Analitika nastave'!AK9</f>
        <v>0</v>
      </c>
      <c r="AK8" s="53">
        <f>'Analitika nastave'!AL9</f>
        <v>0</v>
      </c>
      <c r="AL8" s="188"/>
      <c r="AM8" s="185"/>
      <c r="AN8" s="54">
        <f>'Analitika nastave'!AO9</f>
        <v>0</v>
      </c>
      <c r="AO8" s="53">
        <f>'Analitika nastave'!AP9</f>
        <v>0</v>
      </c>
      <c r="AP8" s="53">
        <f>'Analitika nastave'!AQ9</f>
        <v>0</v>
      </c>
      <c r="AQ8" s="53">
        <f>'Analitika nastave'!AR9</f>
        <v>0</v>
      </c>
      <c r="AR8" s="188"/>
      <c r="AS8" s="185"/>
      <c r="AT8" s="54">
        <f>'Analitika nastave'!AU9</f>
        <v>0</v>
      </c>
      <c r="AU8" s="53">
        <f>'Analitika nastave'!AV9</f>
        <v>0</v>
      </c>
      <c r="AV8" s="53">
        <f>'Analitika nastave'!AW9</f>
        <v>0</v>
      </c>
      <c r="AW8" s="53">
        <f>'Analitika nastave'!AX9</f>
        <v>0</v>
      </c>
      <c r="AX8" s="188"/>
      <c r="AY8" s="185"/>
      <c r="AZ8" s="190"/>
    </row>
    <row r="9" spans="1:52" ht="15" customHeight="1" x14ac:dyDescent="0.25">
      <c r="A9" s="191">
        <v>2</v>
      </c>
      <c r="B9" s="193">
        <f>'Analitika nastave'!C10</f>
        <v>0</v>
      </c>
      <c r="C9" s="47" t="str">
        <f>'Analitika nastave'!D10</f>
        <v>B</v>
      </c>
      <c r="D9" s="48">
        <f>'Analitika nastave'!E10</f>
        <v>0</v>
      </c>
      <c r="E9" s="49">
        <f>'Analitika nastave'!F10</f>
        <v>0</v>
      </c>
      <c r="F9" s="49">
        <f>'Analitika nastave'!G10</f>
        <v>0</v>
      </c>
      <c r="G9" s="49">
        <f>'Analitika nastave'!H10</f>
        <v>0</v>
      </c>
      <c r="H9" s="186">
        <f>'Analitika nastave'!I10</f>
        <v>0</v>
      </c>
      <c r="I9" s="165" t="str">
        <f>'Analitika nastave'!J10</f>
        <v>NE</v>
      </c>
      <c r="J9" s="48">
        <f>'Analitika nastave'!K10</f>
        <v>0</v>
      </c>
      <c r="K9" s="49">
        <f>'Analitika nastave'!L10</f>
        <v>0</v>
      </c>
      <c r="L9" s="49">
        <f>'Analitika nastave'!M10</f>
        <v>0</v>
      </c>
      <c r="M9" s="49">
        <f>'Analitika nastave'!N10</f>
        <v>0</v>
      </c>
      <c r="N9" s="186">
        <f>'Analitika nastave'!O10</f>
        <v>0</v>
      </c>
      <c r="O9" s="165" t="str">
        <f>'Analitika nastave'!P10</f>
        <v>NE</v>
      </c>
      <c r="P9" s="48">
        <f>'Analitika nastave'!Q10</f>
        <v>0</v>
      </c>
      <c r="Q9" s="49">
        <f>'Analitika nastave'!R10</f>
        <v>0</v>
      </c>
      <c r="R9" s="49">
        <f>'Analitika nastave'!S10</f>
        <v>0</v>
      </c>
      <c r="S9" s="49">
        <f>'Analitika nastave'!T10</f>
        <v>0</v>
      </c>
      <c r="T9" s="186">
        <f>'Analitika nastave'!U10</f>
        <v>0</v>
      </c>
      <c r="U9" s="165" t="str">
        <f>'Analitika nastave'!V10</f>
        <v>NE</v>
      </c>
      <c r="V9" s="48">
        <f>'Analitika nastave'!W10</f>
        <v>0</v>
      </c>
      <c r="W9" s="49">
        <f>'Analitika nastave'!X10</f>
        <v>0</v>
      </c>
      <c r="X9" s="49">
        <f>'Analitika nastave'!Y10</f>
        <v>0</v>
      </c>
      <c r="Y9" s="49">
        <f>'Analitika nastave'!Z10</f>
        <v>0</v>
      </c>
      <c r="Z9" s="186">
        <f>'Analitika nastave'!AA10</f>
        <v>0</v>
      </c>
      <c r="AA9" s="165" t="str">
        <f>'Analitika nastave'!AB10</f>
        <v>NE</v>
      </c>
      <c r="AB9" s="48">
        <f>'Analitika nastave'!AC10</f>
        <v>0</v>
      </c>
      <c r="AC9" s="49">
        <f>'Analitika nastave'!AD10</f>
        <v>0</v>
      </c>
      <c r="AD9" s="49">
        <f>'Analitika nastave'!AE10</f>
        <v>0</v>
      </c>
      <c r="AE9" s="49">
        <f>'Analitika nastave'!AF10</f>
        <v>0</v>
      </c>
      <c r="AF9" s="186">
        <f>'Analitika nastave'!AG10</f>
        <v>0</v>
      </c>
      <c r="AG9" s="165" t="str">
        <f>'Analitika nastave'!AH10</f>
        <v>NE</v>
      </c>
      <c r="AH9" s="48">
        <f>'Analitika nastave'!AI10</f>
        <v>0</v>
      </c>
      <c r="AI9" s="49">
        <f>'Analitika nastave'!AJ10</f>
        <v>0</v>
      </c>
      <c r="AJ9" s="49">
        <f>'Analitika nastave'!AK10</f>
        <v>0</v>
      </c>
      <c r="AK9" s="49">
        <f>'Analitika nastave'!AL10</f>
        <v>0</v>
      </c>
      <c r="AL9" s="186">
        <f>'Analitika nastave'!AM10</f>
        <v>0</v>
      </c>
      <c r="AM9" s="165" t="str">
        <f>'Analitika nastave'!AN10</f>
        <v>NE</v>
      </c>
      <c r="AN9" s="48">
        <f>'Analitika nastave'!AO10</f>
        <v>0</v>
      </c>
      <c r="AO9" s="49">
        <f>'Analitika nastave'!AP10</f>
        <v>0</v>
      </c>
      <c r="AP9" s="49">
        <f>'Analitika nastave'!AQ10</f>
        <v>0</v>
      </c>
      <c r="AQ9" s="49">
        <f>'Analitika nastave'!AR10</f>
        <v>0</v>
      </c>
      <c r="AR9" s="186">
        <f>'Analitika nastave'!AS10</f>
        <v>0</v>
      </c>
      <c r="AS9" s="165" t="str">
        <f>'Analitika nastave'!AT10</f>
        <v>NE</v>
      </c>
      <c r="AT9" s="48">
        <f>'Analitika nastave'!AU10</f>
        <v>0</v>
      </c>
      <c r="AU9" s="49">
        <f>'Analitika nastave'!AV10</f>
        <v>0</v>
      </c>
      <c r="AV9" s="49">
        <f>'Analitika nastave'!AW10</f>
        <v>0</v>
      </c>
      <c r="AW9" s="49">
        <f>'Analitika nastave'!AX10</f>
        <v>0</v>
      </c>
      <c r="AX9" s="186">
        <f>'Analitika nastave'!AY10</f>
        <v>0</v>
      </c>
      <c r="AY9" s="165" t="str">
        <f>'Analitika nastave'!AZ10</f>
        <v>NE</v>
      </c>
      <c r="AZ9" s="189">
        <f>'Analitika nastave'!BA10</f>
        <v>0</v>
      </c>
    </row>
    <row r="10" spans="1:52" ht="15.75" customHeight="1" thickBot="1" x14ac:dyDescent="0.3">
      <c r="A10" s="192"/>
      <c r="B10" s="194"/>
      <c r="C10" s="52" t="str">
        <f>'Analitika nastave'!D11</f>
        <v>P</v>
      </c>
      <c r="D10" s="53">
        <f>'Analitika nastave'!E11</f>
        <v>0</v>
      </c>
      <c r="E10" s="53">
        <f>'Analitika nastave'!F11</f>
        <v>0</v>
      </c>
      <c r="F10" s="53">
        <f>'Analitika nastave'!G11</f>
        <v>0</v>
      </c>
      <c r="G10" s="53">
        <f>'Analitika nastave'!H11</f>
        <v>0</v>
      </c>
      <c r="H10" s="187"/>
      <c r="I10" s="185"/>
      <c r="J10" s="54">
        <f>'Analitika nastave'!K11</f>
        <v>0</v>
      </c>
      <c r="K10" s="53">
        <f>'Analitika nastave'!L11</f>
        <v>0</v>
      </c>
      <c r="L10" s="53">
        <f>'Analitika nastave'!M11</f>
        <v>0</v>
      </c>
      <c r="M10" s="53">
        <f>'Analitika nastave'!N11</f>
        <v>0</v>
      </c>
      <c r="N10" s="187"/>
      <c r="O10" s="185"/>
      <c r="P10" s="54">
        <f>'Analitika nastave'!Q11</f>
        <v>0</v>
      </c>
      <c r="Q10" s="53">
        <f>'Analitika nastave'!R11</f>
        <v>0</v>
      </c>
      <c r="R10" s="53">
        <f>'Analitika nastave'!S11</f>
        <v>0</v>
      </c>
      <c r="S10" s="53">
        <f>'Analitika nastave'!T11</f>
        <v>0</v>
      </c>
      <c r="T10" s="187"/>
      <c r="U10" s="185"/>
      <c r="V10" s="54">
        <f>'Analitika nastave'!W11</f>
        <v>0</v>
      </c>
      <c r="W10" s="53">
        <f>'Analitika nastave'!X11</f>
        <v>0</v>
      </c>
      <c r="X10" s="53">
        <f>'Analitika nastave'!Y11</f>
        <v>0</v>
      </c>
      <c r="Y10" s="53">
        <f>'Analitika nastave'!Z11</f>
        <v>0</v>
      </c>
      <c r="Z10" s="187"/>
      <c r="AA10" s="185"/>
      <c r="AB10" s="54">
        <f>'Analitika nastave'!AC11</f>
        <v>0</v>
      </c>
      <c r="AC10" s="53">
        <f>'Analitika nastave'!AD11</f>
        <v>0</v>
      </c>
      <c r="AD10" s="53">
        <f>'Analitika nastave'!AE11</f>
        <v>0</v>
      </c>
      <c r="AE10" s="53">
        <f>'Analitika nastave'!AF11</f>
        <v>0</v>
      </c>
      <c r="AF10" s="188"/>
      <c r="AG10" s="185"/>
      <c r="AH10" s="54">
        <f>'Analitika nastave'!AI11</f>
        <v>0</v>
      </c>
      <c r="AI10" s="53">
        <f>'Analitika nastave'!AJ11</f>
        <v>0</v>
      </c>
      <c r="AJ10" s="53">
        <f>'Analitika nastave'!AK11</f>
        <v>0</v>
      </c>
      <c r="AK10" s="53">
        <f>'Analitika nastave'!AL11</f>
        <v>0</v>
      </c>
      <c r="AL10" s="188"/>
      <c r="AM10" s="185"/>
      <c r="AN10" s="54">
        <f>'Analitika nastave'!AO11</f>
        <v>0</v>
      </c>
      <c r="AO10" s="53">
        <f>'Analitika nastave'!AP11</f>
        <v>0</v>
      </c>
      <c r="AP10" s="53">
        <f>'Analitika nastave'!AQ11</f>
        <v>0</v>
      </c>
      <c r="AQ10" s="53">
        <f>'Analitika nastave'!AR11</f>
        <v>0</v>
      </c>
      <c r="AR10" s="188"/>
      <c r="AS10" s="185"/>
      <c r="AT10" s="54">
        <f>'Analitika nastave'!AU11</f>
        <v>0</v>
      </c>
      <c r="AU10" s="53">
        <f>'Analitika nastave'!AV11</f>
        <v>0</v>
      </c>
      <c r="AV10" s="53">
        <f>'Analitika nastave'!AW11</f>
        <v>0</v>
      </c>
      <c r="AW10" s="53">
        <f>'Analitika nastave'!AX11</f>
        <v>0</v>
      </c>
      <c r="AX10" s="188"/>
      <c r="AY10" s="185"/>
      <c r="AZ10" s="190"/>
    </row>
    <row r="11" spans="1:52" ht="15" customHeight="1" x14ac:dyDescent="0.25">
      <c r="A11" s="191">
        <v>3</v>
      </c>
      <c r="B11" s="193">
        <f>'Analitika nastave'!C12</f>
        <v>0</v>
      </c>
      <c r="C11" s="47" t="str">
        <f>'Analitika nastave'!D12</f>
        <v>B</v>
      </c>
      <c r="D11" s="48">
        <f>'Analitika nastave'!E12</f>
        <v>0</v>
      </c>
      <c r="E11" s="49">
        <f>'Analitika nastave'!F12</f>
        <v>0</v>
      </c>
      <c r="F11" s="49">
        <f>'Analitika nastave'!G12</f>
        <v>0</v>
      </c>
      <c r="G11" s="49">
        <f>'Analitika nastave'!H12</f>
        <v>0</v>
      </c>
      <c r="H11" s="186">
        <f>'Analitika nastave'!I12</f>
        <v>0</v>
      </c>
      <c r="I11" s="165" t="str">
        <f>'Analitika nastave'!J12</f>
        <v>NE</v>
      </c>
      <c r="J11" s="48">
        <f>'Analitika nastave'!K12</f>
        <v>0</v>
      </c>
      <c r="K11" s="49">
        <f>'Analitika nastave'!L12</f>
        <v>0</v>
      </c>
      <c r="L11" s="49">
        <f>'Analitika nastave'!M12</f>
        <v>0</v>
      </c>
      <c r="M11" s="49">
        <f>'Analitika nastave'!N12</f>
        <v>0</v>
      </c>
      <c r="N11" s="186">
        <f>'Analitika nastave'!O12</f>
        <v>0</v>
      </c>
      <c r="O11" s="165" t="str">
        <f>'Analitika nastave'!P12</f>
        <v>NE</v>
      </c>
      <c r="P11" s="48">
        <f>'Analitika nastave'!Q12</f>
        <v>0</v>
      </c>
      <c r="Q11" s="49">
        <f>'Analitika nastave'!R12</f>
        <v>0</v>
      </c>
      <c r="R11" s="49">
        <f>'Analitika nastave'!S12</f>
        <v>0</v>
      </c>
      <c r="S11" s="49">
        <f>'Analitika nastave'!T12</f>
        <v>0</v>
      </c>
      <c r="T11" s="186">
        <f>'Analitika nastave'!U12</f>
        <v>0</v>
      </c>
      <c r="U11" s="165" t="str">
        <f>'Analitika nastave'!V12</f>
        <v>NE</v>
      </c>
      <c r="V11" s="48">
        <f>'Analitika nastave'!W12</f>
        <v>0</v>
      </c>
      <c r="W11" s="49">
        <f>'Analitika nastave'!X12</f>
        <v>0</v>
      </c>
      <c r="X11" s="49">
        <f>'Analitika nastave'!Y12</f>
        <v>0</v>
      </c>
      <c r="Y11" s="49">
        <f>'Analitika nastave'!Z12</f>
        <v>0</v>
      </c>
      <c r="Z11" s="186">
        <f>'Analitika nastave'!AA12</f>
        <v>0</v>
      </c>
      <c r="AA11" s="165" t="str">
        <f>'Analitika nastave'!AB12</f>
        <v>NE</v>
      </c>
      <c r="AB11" s="48">
        <f>'Analitika nastave'!AC12</f>
        <v>0</v>
      </c>
      <c r="AC11" s="49">
        <f>'Analitika nastave'!AD12</f>
        <v>0</v>
      </c>
      <c r="AD11" s="49">
        <f>'Analitika nastave'!AE12</f>
        <v>0</v>
      </c>
      <c r="AE11" s="49">
        <f>'Analitika nastave'!AF12</f>
        <v>0</v>
      </c>
      <c r="AF11" s="186">
        <f>'Analitika nastave'!AG12</f>
        <v>0</v>
      </c>
      <c r="AG11" s="165" t="str">
        <f>'Analitika nastave'!AH12</f>
        <v>NE</v>
      </c>
      <c r="AH11" s="48">
        <f>'Analitika nastave'!AI12</f>
        <v>0</v>
      </c>
      <c r="AI11" s="49">
        <f>'Analitika nastave'!AJ12</f>
        <v>0</v>
      </c>
      <c r="AJ11" s="49">
        <f>'Analitika nastave'!AK12</f>
        <v>0</v>
      </c>
      <c r="AK11" s="49">
        <f>'Analitika nastave'!AL12</f>
        <v>0</v>
      </c>
      <c r="AL11" s="186">
        <f>'Analitika nastave'!AM12</f>
        <v>0</v>
      </c>
      <c r="AM11" s="165" t="str">
        <f>'Analitika nastave'!AN12</f>
        <v>NE</v>
      </c>
      <c r="AN11" s="48">
        <f>'Analitika nastave'!AO12</f>
        <v>0</v>
      </c>
      <c r="AO11" s="49">
        <f>'Analitika nastave'!AP12</f>
        <v>0</v>
      </c>
      <c r="AP11" s="49">
        <f>'Analitika nastave'!AQ12</f>
        <v>0</v>
      </c>
      <c r="AQ11" s="49">
        <f>'Analitika nastave'!AR12</f>
        <v>0</v>
      </c>
      <c r="AR11" s="186">
        <f>'Analitika nastave'!AS12</f>
        <v>0</v>
      </c>
      <c r="AS11" s="165" t="str">
        <f>'Analitika nastave'!AT12</f>
        <v>NE</v>
      </c>
      <c r="AT11" s="48">
        <f>'Analitika nastave'!AU12</f>
        <v>0</v>
      </c>
      <c r="AU11" s="49">
        <f>'Analitika nastave'!AV12</f>
        <v>0</v>
      </c>
      <c r="AV11" s="49">
        <f>'Analitika nastave'!AW12</f>
        <v>0</v>
      </c>
      <c r="AW11" s="49">
        <f>'Analitika nastave'!AX12</f>
        <v>0</v>
      </c>
      <c r="AX11" s="186">
        <f>'Analitika nastave'!AY12</f>
        <v>0</v>
      </c>
      <c r="AY11" s="165" t="str">
        <f>'Analitika nastave'!AZ12</f>
        <v>NE</v>
      </c>
      <c r="AZ11" s="189">
        <f>'Analitika nastave'!BA12</f>
        <v>0</v>
      </c>
    </row>
    <row r="12" spans="1:52" ht="15.75" customHeight="1" thickBot="1" x14ac:dyDescent="0.3">
      <c r="A12" s="192"/>
      <c r="B12" s="194"/>
      <c r="C12" s="52" t="str">
        <f>'Analitika nastave'!D13</f>
        <v>P</v>
      </c>
      <c r="D12" s="53">
        <f>'Analitika nastave'!E13</f>
        <v>0</v>
      </c>
      <c r="E12" s="53">
        <f>'Analitika nastave'!F13</f>
        <v>0</v>
      </c>
      <c r="F12" s="53">
        <f>'Analitika nastave'!G13</f>
        <v>0</v>
      </c>
      <c r="G12" s="53">
        <f>'Analitika nastave'!H13</f>
        <v>0</v>
      </c>
      <c r="H12" s="187"/>
      <c r="I12" s="185"/>
      <c r="J12" s="54">
        <f>'Analitika nastave'!K13</f>
        <v>0</v>
      </c>
      <c r="K12" s="53">
        <f>'Analitika nastave'!L13</f>
        <v>0</v>
      </c>
      <c r="L12" s="53">
        <f>'Analitika nastave'!M13</f>
        <v>0</v>
      </c>
      <c r="M12" s="53">
        <f>'Analitika nastave'!N13</f>
        <v>0</v>
      </c>
      <c r="N12" s="187"/>
      <c r="O12" s="185"/>
      <c r="P12" s="54">
        <f>'Analitika nastave'!Q13</f>
        <v>0</v>
      </c>
      <c r="Q12" s="53">
        <f>'Analitika nastave'!R13</f>
        <v>0</v>
      </c>
      <c r="R12" s="53">
        <f>'Analitika nastave'!S13</f>
        <v>0</v>
      </c>
      <c r="S12" s="53">
        <f>'Analitika nastave'!T13</f>
        <v>0</v>
      </c>
      <c r="T12" s="187"/>
      <c r="U12" s="185"/>
      <c r="V12" s="54">
        <f>'Analitika nastave'!W13</f>
        <v>0</v>
      </c>
      <c r="W12" s="53">
        <f>'Analitika nastave'!X13</f>
        <v>0</v>
      </c>
      <c r="X12" s="53">
        <f>'Analitika nastave'!Y13</f>
        <v>0</v>
      </c>
      <c r="Y12" s="53">
        <f>'Analitika nastave'!Z13</f>
        <v>0</v>
      </c>
      <c r="Z12" s="187"/>
      <c r="AA12" s="185"/>
      <c r="AB12" s="54">
        <f>'Analitika nastave'!AC13</f>
        <v>0</v>
      </c>
      <c r="AC12" s="53">
        <f>'Analitika nastave'!AD13</f>
        <v>0</v>
      </c>
      <c r="AD12" s="53">
        <f>'Analitika nastave'!AE13</f>
        <v>0</v>
      </c>
      <c r="AE12" s="53">
        <f>'Analitika nastave'!AF13</f>
        <v>0</v>
      </c>
      <c r="AF12" s="188"/>
      <c r="AG12" s="185"/>
      <c r="AH12" s="54">
        <f>'Analitika nastave'!AI13</f>
        <v>0</v>
      </c>
      <c r="AI12" s="53">
        <f>'Analitika nastave'!AJ13</f>
        <v>0</v>
      </c>
      <c r="AJ12" s="53">
        <f>'Analitika nastave'!AK13</f>
        <v>0</v>
      </c>
      <c r="AK12" s="53">
        <f>'Analitika nastave'!AL13</f>
        <v>0</v>
      </c>
      <c r="AL12" s="188"/>
      <c r="AM12" s="185"/>
      <c r="AN12" s="54">
        <f>'Analitika nastave'!AO13</f>
        <v>0</v>
      </c>
      <c r="AO12" s="53">
        <f>'Analitika nastave'!AP13</f>
        <v>0</v>
      </c>
      <c r="AP12" s="53">
        <f>'Analitika nastave'!AQ13</f>
        <v>0</v>
      </c>
      <c r="AQ12" s="53">
        <f>'Analitika nastave'!AR13</f>
        <v>0</v>
      </c>
      <c r="AR12" s="188"/>
      <c r="AS12" s="185"/>
      <c r="AT12" s="54">
        <f>'Analitika nastave'!AU13</f>
        <v>0</v>
      </c>
      <c r="AU12" s="53">
        <f>'Analitika nastave'!AV13</f>
        <v>0</v>
      </c>
      <c r="AV12" s="53">
        <f>'Analitika nastave'!AW13</f>
        <v>0</v>
      </c>
      <c r="AW12" s="53">
        <f>'Analitika nastave'!AX13</f>
        <v>0</v>
      </c>
      <c r="AX12" s="188"/>
      <c r="AY12" s="185"/>
      <c r="AZ12" s="190"/>
    </row>
    <row r="13" spans="1:52" ht="15" customHeight="1" x14ac:dyDescent="0.25">
      <c r="A13" s="191">
        <v>4</v>
      </c>
      <c r="B13" s="193">
        <f>'Analitika nastave'!C14</f>
        <v>0</v>
      </c>
      <c r="C13" s="47" t="str">
        <f>'Analitika nastave'!D14</f>
        <v>B</v>
      </c>
      <c r="D13" s="48">
        <f>'Analitika nastave'!E14</f>
        <v>0</v>
      </c>
      <c r="E13" s="49">
        <f>'Analitika nastave'!F14</f>
        <v>0</v>
      </c>
      <c r="F13" s="49">
        <f>'Analitika nastave'!G14</f>
        <v>0</v>
      </c>
      <c r="G13" s="49">
        <f>'Analitika nastave'!H14</f>
        <v>0</v>
      </c>
      <c r="H13" s="186">
        <f>'Analitika nastave'!I14</f>
        <v>0</v>
      </c>
      <c r="I13" s="165" t="str">
        <f>'Analitika nastave'!J14</f>
        <v>NE</v>
      </c>
      <c r="J13" s="48">
        <f>'Analitika nastave'!K14</f>
        <v>0</v>
      </c>
      <c r="K13" s="49">
        <f>'Analitika nastave'!L14</f>
        <v>0</v>
      </c>
      <c r="L13" s="49">
        <f>'Analitika nastave'!M14</f>
        <v>0</v>
      </c>
      <c r="M13" s="49">
        <f>'Analitika nastave'!N14</f>
        <v>0</v>
      </c>
      <c r="N13" s="186">
        <f>'Analitika nastave'!O14</f>
        <v>0</v>
      </c>
      <c r="O13" s="165" t="str">
        <f>'Analitika nastave'!P14</f>
        <v>NE</v>
      </c>
      <c r="P13" s="48">
        <f>'Analitika nastave'!Q14</f>
        <v>0</v>
      </c>
      <c r="Q13" s="49">
        <f>'Analitika nastave'!R14</f>
        <v>0</v>
      </c>
      <c r="R13" s="49">
        <f>'Analitika nastave'!S14</f>
        <v>0</v>
      </c>
      <c r="S13" s="49">
        <f>'Analitika nastave'!T14</f>
        <v>0</v>
      </c>
      <c r="T13" s="186">
        <f>'Analitika nastave'!U14</f>
        <v>0</v>
      </c>
      <c r="U13" s="165" t="str">
        <f>'Analitika nastave'!V14</f>
        <v>NE</v>
      </c>
      <c r="V13" s="48">
        <f>'Analitika nastave'!W14</f>
        <v>0</v>
      </c>
      <c r="W13" s="49">
        <f>'Analitika nastave'!X14</f>
        <v>0</v>
      </c>
      <c r="X13" s="49">
        <f>'Analitika nastave'!Y14</f>
        <v>0</v>
      </c>
      <c r="Y13" s="49">
        <f>'Analitika nastave'!Z14</f>
        <v>0</v>
      </c>
      <c r="Z13" s="186">
        <f>'Analitika nastave'!AA14</f>
        <v>0</v>
      </c>
      <c r="AA13" s="165" t="str">
        <f>'Analitika nastave'!AB14</f>
        <v>NE</v>
      </c>
      <c r="AB13" s="48">
        <f>'Analitika nastave'!AC14</f>
        <v>0</v>
      </c>
      <c r="AC13" s="49">
        <f>'Analitika nastave'!AD14</f>
        <v>0</v>
      </c>
      <c r="AD13" s="49">
        <f>'Analitika nastave'!AE14</f>
        <v>0</v>
      </c>
      <c r="AE13" s="49">
        <f>'Analitika nastave'!AF14</f>
        <v>0</v>
      </c>
      <c r="AF13" s="186">
        <f>'Analitika nastave'!AG14</f>
        <v>0</v>
      </c>
      <c r="AG13" s="165" t="str">
        <f>'Analitika nastave'!AH14</f>
        <v>NE</v>
      </c>
      <c r="AH13" s="48">
        <f>'Analitika nastave'!AI14</f>
        <v>0</v>
      </c>
      <c r="AI13" s="49">
        <f>'Analitika nastave'!AJ14</f>
        <v>0</v>
      </c>
      <c r="AJ13" s="49">
        <f>'Analitika nastave'!AK14</f>
        <v>0</v>
      </c>
      <c r="AK13" s="49">
        <f>'Analitika nastave'!AL14</f>
        <v>0</v>
      </c>
      <c r="AL13" s="186">
        <f>'Analitika nastave'!AM14</f>
        <v>0</v>
      </c>
      <c r="AM13" s="165" t="str">
        <f>'Analitika nastave'!AN14</f>
        <v>NE</v>
      </c>
      <c r="AN13" s="48">
        <f>'Analitika nastave'!AO14</f>
        <v>0</v>
      </c>
      <c r="AO13" s="49">
        <f>'Analitika nastave'!AP14</f>
        <v>0</v>
      </c>
      <c r="AP13" s="49">
        <f>'Analitika nastave'!AQ14</f>
        <v>0</v>
      </c>
      <c r="AQ13" s="49">
        <f>'Analitika nastave'!AR14</f>
        <v>0</v>
      </c>
      <c r="AR13" s="186">
        <f>'Analitika nastave'!AS14</f>
        <v>0</v>
      </c>
      <c r="AS13" s="165" t="str">
        <f>'Analitika nastave'!AT14</f>
        <v>NE</v>
      </c>
      <c r="AT13" s="48">
        <f>'Analitika nastave'!AU14</f>
        <v>0</v>
      </c>
      <c r="AU13" s="49">
        <f>'Analitika nastave'!AV14</f>
        <v>0</v>
      </c>
      <c r="AV13" s="49">
        <f>'Analitika nastave'!AW14</f>
        <v>0</v>
      </c>
      <c r="AW13" s="49">
        <f>'Analitika nastave'!AX14</f>
        <v>0</v>
      </c>
      <c r="AX13" s="186">
        <f>'Analitika nastave'!AY14</f>
        <v>0</v>
      </c>
      <c r="AY13" s="165" t="str">
        <f>'Analitika nastave'!AZ14</f>
        <v>NE</v>
      </c>
      <c r="AZ13" s="189">
        <f>'Analitika nastave'!BA14</f>
        <v>0</v>
      </c>
    </row>
    <row r="14" spans="1:52" ht="15.75" customHeight="1" thickBot="1" x14ac:dyDescent="0.3">
      <c r="A14" s="192"/>
      <c r="B14" s="194"/>
      <c r="C14" s="52" t="str">
        <f>'Analitika nastave'!D15</f>
        <v>P</v>
      </c>
      <c r="D14" s="53">
        <f>'Analitika nastave'!E15</f>
        <v>0</v>
      </c>
      <c r="E14" s="53">
        <f>'Analitika nastave'!F15</f>
        <v>0</v>
      </c>
      <c r="F14" s="53">
        <f>'Analitika nastave'!G15</f>
        <v>0</v>
      </c>
      <c r="G14" s="53">
        <f>'Analitika nastave'!H15</f>
        <v>0</v>
      </c>
      <c r="H14" s="187"/>
      <c r="I14" s="185"/>
      <c r="J14" s="54">
        <f>'Analitika nastave'!K15</f>
        <v>0</v>
      </c>
      <c r="K14" s="53">
        <f>'Analitika nastave'!L15</f>
        <v>0</v>
      </c>
      <c r="L14" s="53">
        <f>'Analitika nastave'!M15</f>
        <v>0</v>
      </c>
      <c r="M14" s="53">
        <f>'Analitika nastave'!N15</f>
        <v>0</v>
      </c>
      <c r="N14" s="187"/>
      <c r="O14" s="185"/>
      <c r="P14" s="54">
        <f>'Analitika nastave'!Q15</f>
        <v>0</v>
      </c>
      <c r="Q14" s="53">
        <f>'Analitika nastave'!R15</f>
        <v>0</v>
      </c>
      <c r="R14" s="53">
        <f>'Analitika nastave'!S15</f>
        <v>0</v>
      </c>
      <c r="S14" s="53">
        <f>'Analitika nastave'!T15</f>
        <v>0</v>
      </c>
      <c r="T14" s="187"/>
      <c r="U14" s="185"/>
      <c r="V14" s="54">
        <f>'Analitika nastave'!W15</f>
        <v>0</v>
      </c>
      <c r="W14" s="53">
        <f>'Analitika nastave'!X15</f>
        <v>0</v>
      </c>
      <c r="X14" s="53">
        <f>'Analitika nastave'!Y15</f>
        <v>0</v>
      </c>
      <c r="Y14" s="53">
        <f>'Analitika nastave'!Z15</f>
        <v>0</v>
      </c>
      <c r="Z14" s="187"/>
      <c r="AA14" s="185"/>
      <c r="AB14" s="54">
        <f>'Analitika nastave'!AC15</f>
        <v>0</v>
      </c>
      <c r="AC14" s="53">
        <f>'Analitika nastave'!AD15</f>
        <v>0</v>
      </c>
      <c r="AD14" s="53">
        <f>'Analitika nastave'!AE15</f>
        <v>0</v>
      </c>
      <c r="AE14" s="53">
        <f>'Analitika nastave'!AF15</f>
        <v>0</v>
      </c>
      <c r="AF14" s="188"/>
      <c r="AG14" s="185"/>
      <c r="AH14" s="54">
        <f>'Analitika nastave'!AI15</f>
        <v>0</v>
      </c>
      <c r="AI14" s="53">
        <f>'Analitika nastave'!AJ15</f>
        <v>0</v>
      </c>
      <c r="AJ14" s="53">
        <f>'Analitika nastave'!AK15</f>
        <v>0</v>
      </c>
      <c r="AK14" s="53">
        <f>'Analitika nastave'!AL15</f>
        <v>0</v>
      </c>
      <c r="AL14" s="188"/>
      <c r="AM14" s="185"/>
      <c r="AN14" s="54">
        <f>'Analitika nastave'!AO15</f>
        <v>0</v>
      </c>
      <c r="AO14" s="53">
        <f>'Analitika nastave'!AP15</f>
        <v>0</v>
      </c>
      <c r="AP14" s="53">
        <f>'Analitika nastave'!AQ15</f>
        <v>0</v>
      </c>
      <c r="AQ14" s="53">
        <f>'Analitika nastave'!AR15</f>
        <v>0</v>
      </c>
      <c r="AR14" s="188"/>
      <c r="AS14" s="185"/>
      <c r="AT14" s="54">
        <f>'Analitika nastave'!AU15</f>
        <v>0</v>
      </c>
      <c r="AU14" s="53">
        <f>'Analitika nastave'!AV15</f>
        <v>0</v>
      </c>
      <c r="AV14" s="53">
        <f>'Analitika nastave'!AW15</f>
        <v>0</v>
      </c>
      <c r="AW14" s="53">
        <f>'Analitika nastave'!AX15</f>
        <v>0</v>
      </c>
      <c r="AX14" s="188"/>
      <c r="AY14" s="185"/>
      <c r="AZ14" s="190"/>
    </row>
    <row r="15" spans="1:52" ht="15" customHeight="1" x14ac:dyDescent="0.25">
      <c r="A15" s="191">
        <v>5</v>
      </c>
      <c r="B15" s="193">
        <f>'Analitika nastave'!C16</f>
        <v>0</v>
      </c>
      <c r="C15" s="47" t="str">
        <f>'Analitika nastave'!D16</f>
        <v>B</v>
      </c>
      <c r="D15" s="48">
        <f>'Analitika nastave'!E16</f>
        <v>0</v>
      </c>
      <c r="E15" s="49">
        <f>'Analitika nastave'!F16</f>
        <v>0</v>
      </c>
      <c r="F15" s="49">
        <f>'Analitika nastave'!G16</f>
        <v>0</v>
      </c>
      <c r="G15" s="49">
        <f>'Analitika nastave'!H16</f>
        <v>0</v>
      </c>
      <c r="H15" s="186">
        <f>'Analitika nastave'!I16</f>
        <v>0</v>
      </c>
      <c r="I15" s="165" t="str">
        <f>'Analitika nastave'!J16</f>
        <v>NE</v>
      </c>
      <c r="J15" s="48">
        <f>'Analitika nastave'!K16</f>
        <v>0</v>
      </c>
      <c r="K15" s="49">
        <f>'Analitika nastave'!L16</f>
        <v>0</v>
      </c>
      <c r="L15" s="49">
        <f>'Analitika nastave'!M16</f>
        <v>0</v>
      </c>
      <c r="M15" s="49">
        <f>'Analitika nastave'!N16</f>
        <v>0</v>
      </c>
      <c r="N15" s="186">
        <f>'Analitika nastave'!O16</f>
        <v>0</v>
      </c>
      <c r="O15" s="165" t="str">
        <f>'Analitika nastave'!P16</f>
        <v>NE</v>
      </c>
      <c r="P15" s="48">
        <f>'Analitika nastave'!Q16</f>
        <v>0</v>
      </c>
      <c r="Q15" s="49">
        <f>'Analitika nastave'!R16</f>
        <v>0</v>
      </c>
      <c r="R15" s="49">
        <f>'Analitika nastave'!S16</f>
        <v>0</v>
      </c>
      <c r="S15" s="49">
        <f>'Analitika nastave'!T16</f>
        <v>0</v>
      </c>
      <c r="T15" s="186">
        <f>'Analitika nastave'!U16</f>
        <v>0</v>
      </c>
      <c r="U15" s="165" t="str">
        <f>'Analitika nastave'!V16</f>
        <v>NE</v>
      </c>
      <c r="V15" s="48">
        <f>'Analitika nastave'!W16</f>
        <v>0</v>
      </c>
      <c r="W15" s="49">
        <f>'Analitika nastave'!X16</f>
        <v>0</v>
      </c>
      <c r="X15" s="49">
        <f>'Analitika nastave'!Y16</f>
        <v>0</v>
      </c>
      <c r="Y15" s="49">
        <f>'Analitika nastave'!Z16</f>
        <v>0</v>
      </c>
      <c r="Z15" s="186">
        <f>'Analitika nastave'!AA16</f>
        <v>0</v>
      </c>
      <c r="AA15" s="165" t="str">
        <f>'Analitika nastave'!AB16</f>
        <v>NE</v>
      </c>
      <c r="AB15" s="48">
        <f>'Analitika nastave'!AC16</f>
        <v>0</v>
      </c>
      <c r="AC15" s="49">
        <f>'Analitika nastave'!AD16</f>
        <v>0</v>
      </c>
      <c r="AD15" s="49">
        <f>'Analitika nastave'!AE16</f>
        <v>0</v>
      </c>
      <c r="AE15" s="49">
        <f>'Analitika nastave'!AF16</f>
        <v>0</v>
      </c>
      <c r="AF15" s="186">
        <f>'Analitika nastave'!AG16</f>
        <v>0</v>
      </c>
      <c r="AG15" s="165" t="str">
        <f>'Analitika nastave'!AH16</f>
        <v>NE</v>
      </c>
      <c r="AH15" s="48">
        <f>'Analitika nastave'!AI16</f>
        <v>0</v>
      </c>
      <c r="AI15" s="49">
        <f>'Analitika nastave'!AJ16</f>
        <v>0</v>
      </c>
      <c r="AJ15" s="49">
        <f>'Analitika nastave'!AK16</f>
        <v>0</v>
      </c>
      <c r="AK15" s="49">
        <f>'Analitika nastave'!AL16</f>
        <v>0</v>
      </c>
      <c r="AL15" s="186">
        <f>'Analitika nastave'!AM16</f>
        <v>0</v>
      </c>
      <c r="AM15" s="165" t="str">
        <f>'Analitika nastave'!AN16</f>
        <v>NE</v>
      </c>
      <c r="AN15" s="48">
        <f>'Analitika nastave'!AO16</f>
        <v>0</v>
      </c>
      <c r="AO15" s="49">
        <f>'Analitika nastave'!AP16</f>
        <v>0</v>
      </c>
      <c r="AP15" s="49">
        <f>'Analitika nastave'!AQ16</f>
        <v>0</v>
      </c>
      <c r="AQ15" s="49">
        <f>'Analitika nastave'!AR16</f>
        <v>0</v>
      </c>
      <c r="AR15" s="186">
        <f>'Analitika nastave'!AS16</f>
        <v>0</v>
      </c>
      <c r="AS15" s="165" t="str">
        <f>'Analitika nastave'!AT16</f>
        <v>NE</v>
      </c>
      <c r="AT15" s="48">
        <f>'Analitika nastave'!AU16</f>
        <v>0</v>
      </c>
      <c r="AU15" s="49">
        <f>'Analitika nastave'!AV16</f>
        <v>0</v>
      </c>
      <c r="AV15" s="49">
        <f>'Analitika nastave'!AW16</f>
        <v>0</v>
      </c>
      <c r="AW15" s="49">
        <f>'Analitika nastave'!AX16</f>
        <v>0</v>
      </c>
      <c r="AX15" s="186">
        <f>'Analitika nastave'!AY16</f>
        <v>0</v>
      </c>
      <c r="AY15" s="165" t="str">
        <f>'Analitika nastave'!AZ16</f>
        <v>NE</v>
      </c>
      <c r="AZ15" s="189">
        <f>'Analitika nastave'!BA16</f>
        <v>0</v>
      </c>
    </row>
    <row r="16" spans="1:52" ht="15.75" customHeight="1" thickBot="1" x14ac:dyDescent="0.3">
      <c r="A16" s="192"/>
      <c r="B16" s="194"/>
      <c r="C16" s="52" t="str">
        <f>'Analitika nastave'!D17</f>
        <v>P</v>
      </c>
      <c r="D16" s="53">
        <f>'Analitika nastave'!E17</f>
        <v>0</v>
      </c>
      <c r="E16" s="53">
        <f>'Analitika nastave'!F17</f>
        <v>0</v>
      </c>
      <c r="F16" s="53">
        <f>'Analitika nastave'!G17</f>
        <v>0</v>
      </c>
      <c r="G16" s="53">
        <f>'Analitika nastave'!H17</f>
        <v>0</v>
      </c>
      <c r="H16" s="187"/>
      <c r="I16" s="185"/>
      <c r="J16" s="54">
        <f>'Analitika nastave'!K17</f>
        <v>0</v>
      </c>
      <c r="K16" s="53">
        <f>'Analitika nastave'!L17</f>
        <v>0</v>
      </c>
      <c r="L16" s="53">
        <f>'Analitika nastave'!M17</f>
        <v>0</v>
      </c>
      <c r="M16" s="53">
        <f>'Analitika nastave'!N17</f>
        <v>0</v>
      </c>
      <c r="N16" s="187"/>
      <c r="O16" s="185"/>
      <c r="P16" s="54">
        <f>'Analitika nastave'!Q17</f>
        <v>0</v>
      </c>
      <c r="Q16" s="53">
        <f>'Analitika nastave'!R17</f>
        <v>0</v>
      </c>
      <c r="R16" s="53">
        <f>'Analitika nastave'!S17</f>
        <v>0</v>
      </c>
      <c r="S16" s="53">
        <f>'Analitika nastave'!T17</f>
        <v>0</v>
      </c>
      <c r="T16" s="187"/>
      <c r="U16" s="185"/>
      <c r="V16" s="54">
        <f>'Analitika nastave'!W17</f>
        <v>0</v>
      </c>
      <c r="W16" s="53">
        <f>'Analitika nastave'!X17</f>
        <v>0</v>
      </c>
      <c r="X16" s="53">
        <f>'Analitika nastave'!Y17</f>
        <v>0</v>
      </c>
      <c r="Y16" s="53">
        <f>'Analitika nastave'!Z17</f>
        <v>0</v>
      </c>
      <c r="Z16" s="187"/>
      <c r="AA16" s="185"/>
      <c r="AB16" s="54">
        <f>'Analitika nastave'!AC17</f>
        <v>0</v>
      </c>
      <c r="AC16" s="53">
        <f>'Analitika nastave'!AD17</f>
        <v>0</v>
      </c>
      <c r="AD16" s="53">
        <f>'Analitika nastave'!AE17</f>
        <v>0</v>
      </c>
      <c r="AE16" s="53">
        <f>'Analitika nastave'!AF17</f>
        <v>0</v>
      </c>
      <c r="AF16" s="188"/>
      <c r="AG16" s="185"/>
      <c r="AH16" s="54">
        <f>'Analitika nastave'!AI17</f>
        <v>0</v>
      </c>
      <c r="AI16" s="53">
        <f>'Analitika nastave'!AJ17</f>
        <v>0</v>
      </c>
      <c r="AJ16" s="53">
        <f>'Analitika nastave'!AK17</f>
        <v>0</v>
      </c>
      <c r="AK16" s="53">
        <f>'Analitika nastave'!AL17</f>
        <v>0</v>
      </c>
      <c r="AL16" s="188"/>
      <c r="AM16" s="185"/>
      <c r="AN16" s="54">
        <f>'Analitika nastave'!AO17</f>
        <v>0</v>
      </c>
      <c r="AO16" s="53">
        <f>'Analitika nastave'!AP17</f>
        <v>0</v>
      </c>
      <c r="AP16" s="53">
        <f>'Analitika nastave'!AQ17</f>
        <v>0</v>
      </c>
      <c r="AQ16" s="53">
        <f>'Analitika nastave'!AR17</f>
        <v>0</v>
      </c>
      <c r="AR16" s="188"/>
      <c r="AS16" s="185"/>
      <c r="AT16" s="54">
        <f>'Analitika nastave'!AU17</f>
        <v>0</v>
      </c>
      <c r="AU16" s="53">
        <f>'Analitika nastave'!AV17</f>
        <v>0</v>
      </c>
      <c r="AV16" s="53">
        <f>'Analitika nastave'!AW17</f>
        <v>0</v>
      </c>
      <c r="AW16" s="53">
        <f>'Analitika nastave'!AX17</f>
        <v>0</v>
      </c>
      <c r="AX16" s="188"/>
      <c r="AY16" s="185"/>
      <c r="AZ16" s="190"/>
    </row>
    <row r="17" spans="1:52" ht="15" customHeight="1" x14ac:dyDescent="0.25">
      <c r="A17" s="191">
        <v>6</v>
      </c>
      <c r="B17" s="193">
        <f>'Analitika nastave'!C18</f>
        <v>0</v>
      </c>
      <c r="C17" s="47" t="str">
        <f>'Analitika nastave'!D18</f>
        <v>B</v>
      </c>
      <c r="D17" s="48">
        <f>'Analitika nastave'!E18</f>
        <v>0</v>
      </c>
      <c r="E17" s="49">
        <f>'Analitika nastave'!F18</f>
        <v>0</v>
      </c>
      <c r="F17" s="49">
        <f>'Analitika nastave'!G18</f>
        <v>0</v>
      </c>
      <c r="G17" s="49">
        <f>'Analitika nastave'!H18</f>
        <v>0</v>
      </c>
      <c r="H17" s="186">
        <f>'Analitika nastave'!I18</f>
        <v>0</v>
      </c>
      <c r="I17" s="165" t="str">
        <f>'Analitika nastave'!J18</f>
        <v>NE</v>
      </c>
      <c r="J17" s="48">
        <f>'Analitika nastave'!K18</f>
        <v>0</v>
      </c>
      <c r="K17" s="49">
        <f>'Analitika nastave'!L18</f>
        <v>0</v>
      </c>
      <c r="L17" s="49">
        <f>'Analitika nastave'!M18</f>
        <v>0</v>
      </c>
      <c r="M17" s="49">
        <f>'Analitika nastave'!N18</f>
        <v>0</v>
      </c>
      <c r="N17" s="186">
        <f>'Analitika nastave'!O18</f>
        <v>0</v>
      </c>
      <c r="O17" s="165" t="str">
        <f>'Analitika nastave'!P18</f>
        <v>NE</v>
      </c>
      <c r="P17" s="48">
        <f>'Analitika nastave'!Q18</f>
        <v>0</v>
      </c>
      <c r="Q17" s="49">
        <f>'Analitika nastave'!R18</f>
        <v>0</v>
      </c>
      <c r="R17" s="49">
        <f>'Analitika nastave'!S18</f>
        <v>0</v>
      </c>
      <c r="S17" s="49">
        <f>'Analitika nastave'!T18</f>
        <v>0</v>
      </c>
      <c r="T17" s="186">
        <f>'Analitika nastave'!U18</f>
        <v>0</v>
      </c>
      <c r="U17" s="165" t="str">
        <f>'Analitika nastave'!V18</f>
        <v>NE</v>
      </c>
      <c r="V17" s="48">
        <f>'Analitika nastave'!W18</f>
        <v>0</v>
      </c>
      <c r="W17" s="49">
        <f>'Analitika nastave'!X18</f>
        <v>0</v>
      </c>
      <c r="X17" s="49">
        <f>'Analitika nastave'!Y18</f>
        <v>0</v>
      </c>
      <c r="Y17" s="49">
        <f>'Analitika nastave'!Z18</f>
        <v>0</v>
      </c>
      <c r="Z17" s="186">
        <f>'Analitika nastave'!AA18</f>
        <v>0</v>
      </c>
      <c r="AA17" s="165" t="str">
        <f>'Analitika nastave'!AB18</f>
        <v>NE</v>
      </c>
      <c r="AB17" s="48">
        <f>'Analitika nastave'!AC18</f>
        <v>0</v>
      </c>
      <c r="AC17" s="49">
        <f>'Analitika nastave'!AD18</f>
        <v>0</v>
      </c>
      <c r="AD17" s="49">
        <f>'Analitika nastave'!AE18</f>
        <v>0</v>
      </c>
      <c r="AE17" s="49">
        <f>'Analitika nastave'!AF18</f>
        <v>0</v>
      </c>
      <c r="AF17" s="186">
        <f>'Analitika nastave'!AG18</f>
        <v>0</v>
      </c>
      <c r="AG17" s="165" t="str">
        <f>'Analitika nastave'!AH18</f>
        <v>NE</v>
      </c>
      <c r="AH17" s="48">
        <f>'Analitika nastave'!AI18</f>
        <v>0</v>
      </c>
      <c r="AI17" s="49">
        <f>'Analitika nastave'!AJ18</f>
        <v>0</v>
      </c>
      <c r="AJ17" s="49">
        <f>'Analitika nastave'!AK18</f>
        <v>0</v>
      </c>
      <c r="AK17" s="49">
        <f>'Analitika nastave'!AL18</f>
        <v>0</v>
      </c>
      <c r="AL17" s="186">
        <f>'Analitika nastave'!AM18</f>
        <v>0</v>
      </c>
      <c r="AM17" s="165" t="str">
        <f>'Analitika nastave'!AN18</f>
        <v>NE</v>
      </c>
      <c r="AN17" s="48">
        <f>'Analitika nastave'!AO18</f>
        <v>0</v>
      </c>
      <c r="AO17" s="49">
        <f>'Analitika nastave'!AP18</f>
        <v>0</v>
      </c>
      <c r="AP17" s="49">
        <f>'Analitika nastave'!AQ18</f>
        <v>0</v>
      </c>
      <c r="AQ17" s="49">
        <f>'Analitika nastave'!AR18</f>
        <v>0</v>
      </c>
      <c r="AR17" s="186">
        <f>'Analitika nastave'!AS18</f>
        <v>0</v>
      </c>
      <c r="AS17" s="165" t="str">
        <f>'Analitika nastave'!AT18</f>
        <v>NE</v>
      </c>
      <c r="AT17" s="48">
        <f>'Analitika nastave'!AU18</f>
        <v>0</v>
      </c>
      <c r="AU17" s="49">
        <f>'Analitika nastave'!AV18</f>
        <v>0</v>
      </c>
      <c r="AV17" s="49">
        <f>'Analitika nastave'!AW18</f>
        <v>0</v>
      </c>
      <c r="AW17" s="49">
        <f>'Analitika nastave'!AX18</f>
        <v>0</v>
      </c>
      <c r="AX17" s="186">
        <f>'Analitika nastave'!AY18</f>
        <v>0</v>
      </c>
      <c r="AY17" s="165" t="str">
        <f>'Analitika nastave'!AZ18</f>
        <v>NE</v>
      </c>
      <c r="AZ17" s="189">
        <f>'Analitika nastave'!BA18</f>
        <v>0</v>
      </c>
    </row>
    <row r="18" spans="1:52" ht="15.75" customHeight="1" thickBot="1" x14ac:dyDescent="0.3">
      <c r="A18" s="192"/>
      <c r="B18" s="194"/>
      <c r="C18" s="52" t="str">
        <f>'Analitika nastave'!D19</f>
        <v>P</v>
      </c>
      <c r="D18" s="53">
        <f>'Analitika nastave'!E19</f>
        <v>0</v>
      </c>
      <c r="E18" s="53">
        <f>'Analitika nastave'!F19</f>
        <v>0</v>
      </c>
      <c r="F18" s="53">
        <f>'Analitika nastave'!G19</f>
        <v>0</v>
      </c>
      <c r="G18" s="53">
        <f>'Analitika nastave'!H19</f>
        <v>0</v>
      </c>
      <c r="H18" s="187"/>
      <c r="I18" s="185"/>
      <c r="J18" s="54">
        <f>'Analitika nastave'!K19</f>
        <v>0</v>
      </c>
      <c r="K18" s="53">
        <f>'Analitika nastave'!L19</f>
        <v>0</v>
      </c>
      <c r="L18" s="53">
        <f>'Analitika nastave'!M19</f>
        <v>0</v>
      </c>
      <c r="M18" s="53">
        <f>'Analitika nastave'!N19</f>
        <v>0</v>
      </c>
      <c r="N18" s="187"/>
      <c r="O18" s="185"/>
      <c r="P18" s="54">
        <f>'Analitika nastave'!Q19</f>
        <v>0</v>
      </c>
      <c r="Q18" s="53">
        <f>'Analitika nastave'!R19</f>
        <v>0</v>
      </c>
      <c r="R18" s="53">
        <f>'Analitika nastave'!S19</f>
        <v>0</v>
      </c>
      <c r="S18" s="53">
        <f>'Analitika nastave'!T19</f>
        <v>0</v>
      </c>
      <c r="T18" s="187"/>
      <c r="U18" s="185"/>
      <c r="V18" s="54">
        <f>'Analitika nastave'!W19</f>
        <v>0</v>
      </c>
      <c r="W18" s="53">
        <f>'Analitika nastave'!X19</f>
        <v>0</v>
      </c>
      <c r="X18" s="53">
        <f>'Analitika nastave'!Y19</f>
        <v>0</v>
      </c>
      <c r="Y18" s="53">
        <f>'Analitika nastave'!Z19</f>
        <v>0</v>
      </c>
      <c r="Z18" s="187"/>
      <c r="AA18" s="185"/>
      <c r="AB18" s="54">
        <f>'Analitika nastave'!AC19</f>
        <v>0</v>
      </c>
      <c r="AC18" s="53">
        <f>'Analitika nastave'!AD19</f>
        <v>0</v>
      </c>
      <c r="AD18" s="53">
        <f>'Analitika nastave'!AE19</f>
        <v>0</v>
      </c>
      <c r="AE18" s="53">
        <f>'Analitika nastave'!AF19</f>
        <v>0</v>
      </c>
      <c r="AF18" s="188"/>
      <c r="AG18" s="185"/>
      <c r="AH18" s="54">
        <f>'Analitika nastave'!AI19</f>
        <v>0</v>
      </c>
      <c r="AI18" s="53">
        <f>'Analitika nastave'!AJ19</f>
        <v>0</v>
      </c>
      <c r="AJ18" s="53">
        <f>'Analitika nastave'!AK19</f>
        <v>0</v>
      </c>
      <c r="AK18" s="53">
        <f>'Analitika nastave'!AL19</f>
        <v>0</v>
      </c>
      <c r="AL18" s="188"/>
      <c r="AM18" s="185"/>
      <c r="AN18" s="54">
        <f>'Analitika nastave'!AO19</f>
        <v>0</v>
      </c>
      <c r="AO18" s="53">
        <f>'Analitika nastave'!AP19</f>
        <v>0</v>
      </c>
      <c r="AP18" s="53">
        <f>'Analitika nastave'!AQ19</f>
        <v>0</v>
      </c>
      <c r="AQ18" s="53">
        <f>'Analitika nastave'!AR19</f>
        <v>0</v>
      </c>
      <c r="AR18" s="188"/>
      <c r="AS18" s="185"/>
      <c r="AT18" s="54">
        <f>'Analitika nastave'!AU19</f>
        <v>0</v>
      </c>
      <c r="AU18" s="53">
        <f>'Analitika nastave'!AV19</f>
        <v>0</v>
      </c>
      <c r="AV18" s="53">
        <f>'Analitika nastave'!AW19</f>
        <v>0</v>
      </c>
      <c r="AW18" s="53">
        <f>'Analitika nastave'!AX19</f>
        <v>0</v>
      </c>
      <c r="AX18" s="188"/>
      <c r="AY18" s="185"/>
      <c r="AZ18" s="190"/>
    </row>
    <row r="19" spans="1:52" ht="15" customHeight="1" x14ac:dyDescent="0.25">
      <c r="A19" s="191">
        <v>7</v>
      </c>
      <c r="B19" s="193">
        <f>'Analitika nastave'!C20</f>
        <v>0</v>
      </c>
      <c r="C19" s="47" t="str">
        <f>'Analitika nastave'!D20</f>
        <v>B</v>
      </c>
      <c r="D19" s="48">
        <f>'Analitika nastave'!E20</f>
        <v>0</v>
      </c>
      <c r="E19" s="49">
        <f>'Analitika nastave'!F20</f>
        <v>0</v>
      </c>
      <c r="F19" s="49">
        <f>'Analitika nastave'!G20</f>
        <v>0</v>
      </c>
      <c r="G19" s="49">
        <f>'Analitika nastave'!H20</f>
        <v>0</v>
      </c>
      <c r="H19" s="186">
        <f>'Analitika nastave'!I20</f>
        <v>0</v>
      </c>
      <c r="I19" s="165" t="str">
        <f>'Analitika nastave'!J20</f>
        <v>NE</v>
      </c>
      <c r="J19" s="48">
        <f>'Analitika nastave'!K20</f>
        <v>0</v>
      </c>
      <c r="K19" s="49">
        <f>'Analitika nastave'!L20</f>
        <v>0</v>
      </c>
      <c r="L19" s="49">
        <f>'Analitika nastave'!M20</f>
        <v>0</v>
      </c>
      <c r="M19" s="49">
        <f>'Analitika nastave'!N20</f>
        <v>0</v>
      </c>
      <c r="N19" s="186">
        <f>'Analitika nastave'!O20</f>
        <v>0</v>
      </c>
      <c r="O19" s="165" t="str">
        <f>'Analitika nastave'!P20</f>
        <v>NE</v>
      </c>
      <c r="P19" s="48">
        <f>'Analitika nastave'!Q20</f>
        <v>0</v>
      </c>
      <c r="Q19" s="49">
        <f>'Analitika nastave'!R20</f>
        <v>0</v>
      </c>
      <c r="R19" s="49">
        <f>'Analitika nastave'!S20</f>
        <v>0</v>
      </c>
      <c r="S19" s="49">
        <f>'Analitika nastave'!T20</f>
        <v>0</v>
      </c>
      <c r="T19" s="186">
        <f>'Analitika nastave'!U20</f>
        <v>0</v>
      </c>
      <c r="U19" s="165" t="str">
        <f>'Analitika nastave'!V20</f>
        <v>NE</v>
      </c>
      <c r="V19" s="48">
        <f>'Analitika nastave'!W20</f>
        <v>0</v>
      </c>
      <c r="W19" s="49">
        <f>'Analitika nastave'!X20</f>
        <v>0</v>
      </c>
      <c r="X19" s="49">
        <f>'Analitika nastave'!Y20</f>
        <v>0</v>
      </c>
      <c r="Y19" s="49">
        <f>'Analitika nastave'!Z20</f>
        <v>0</v>
      </c>
      <c r="Z19" s="186">
        <f>'Analitika nastave'!AA20</f>
        <v>0</v>
      </c>
      <c r="AA19" s="165" t="str">
        <f>'Analitika nastave'!AB20</f>
        <v>NE</v>
      </c>
      <c r="AB19" s="48">
        <f>'Analitika nastave'!AC20</f>
        <v>0</v>
      </c>
      <c r="AC19" s="49">
        <f>'Analitika nastave'!AD20</f>
        <v>0</v>
      </c>
      <c r="AD19" s="49">
        <f>'Analitika nastave'!AE20</f>
        <v>0</v>
      </c>
      <c r="AE19" s="49">
        <f>'Analitika nastave'!AF20</f>
        <v>0</v>
      </c>
      <c r="AF19" s="186">
        <f>'Analitika nastave'!AG20</f>
        <v>0</v>
      </c>
      <c r="AG19" s="165" t="str">
        <f>'Analitika nastave'!AH20</f>
        <v>NE</v>
      </c>
      <c r="AH19" s="48">
        <f>'Analitika nastave'!AI20</f>
        <v>0</v>
      </c>
      <c r="AI19" s="49">
        <f>'Analitika nastave'!AJ20</f>
        <v>0</v>
      </c>
      <c r="AJ19" s="49">
        <f>'Analitika nastave'!AK20</f>
        <v>0</v>
      </c>
      <c r="AK19" s="49">
        <f>'Analitika nastave'!AL20</f>
        <v>0</v>
      </c>
      <c r="AL19" s="186">
        <f>'Analitika nastave'!AM20</f>
        <v>0</v>
      </c>
      <c r="AM19" s="165" t="str">
        <f>'Analitika nastave'!AN20</f>
        <v>NE</v>
      </c>
      <c r="AN19" s="48">
        <f>'Analitika nastave'!AO20</f>
        <v>0</v>
      </c>
      <c r="AO19" s="49">
        <f>'Analitika nastave'!AP20</f>
        <v>0</v>
      </c>
      <c r="AP19" s="49">
        <f>'Analitika nastave'!AQ20</f>
        <v>0</v>
      </c>
      <c r="AQ19" s="49">
        <f>'Analitika nastave'!AR20</f>
        <v>0</v>
      </c>
      <c r="AR19" s="186">
        <f>'Analitika nastave'!AS20</f>
        <v>0</v>
      </c>
      <c r="AS19" s="165" t="str">
        <f>'Analitika nastave'!AT20</f>
        <v>NE</v>
      </c>
      <c r="AT19" s="48">
        <f>'Analitika nastave'!AU20</f>
        <v>0</v>
      </c>
      <c r="AU19" s="49">
        <f>'Analitika nastave'!AV20</f>
        <v>0</v>
      </c>
      <c r="AV19" s="49">
        <f>'Analitika nastave'!AW20</f>
        <v>0</v>
      </c>
      <c r="AW19" s="49">
        <f>'Analitika nastave'!AX20</f>
        <v>0</v>
      </c>
      <c r="AX19" s="186">
        <f>'Analitika nastave'!AY20</f>
        <v>0</v>
      </c>
      <c r="AY19" s="165" t="str">
        <f>'Analitika nastave'!AZ20</f>
        <v>NE</v>
      </c>
      <c r="AZ19" s="189">
        <f>'Analitika nastave'!BA20</f>
        <v>0</v>
      </c>
    </row>
    <row r="20" spans="1:52" ht="15.75" customHeight="1" thickBot="1" x14ac:dyDescent="0.3">
      <c r="A20" s="192"/>
      <c r="B20" s="194"/>
      <c r="C20" s="52" t="str">
        <f>'Analitika nastave'!D21</f>
        <v>P</v>
      </c>
      <c r="D20" s="53">
        <f>'Analitika nastave'!E21</f>
        <v>0</v>
      </c>
      <c r="E20" s="53">
        <f>'Analitika nastave'!F21</f>
        <v>0</v>
      </c>
      <c r="F20" s="53">
        <f>'Analitika nastave'!G21</f>
        <v>0</v>
      </c>
      <c r="G20" s="53">
        <f>'Analitika nastave'!H21</f>
        <v>0</v>
      </c>
      <c r="H20" s="187"/>
      <c r="I20" s="185"/>
      <c r="J20" s="54">
        <f>'Analitika nastave'!K21</f>
        <v>0</v>
      </c>
      <c r="K20" s="53">
        <f>'Analitika nastave'!L21</f>
        <v>0</v>
      </c>
      <c r="L20" s="53">
        <f>'Analitika nastave'!M21</f>
        <v>0</v>
      </c>
      <c r="M20" s="53">
        <f>'Analitika nastave'!N21</f>
        <v>0</v>
      </c>
      <c r="N20" s="187"/>
      <c r="O20" s="185"/>
      <c r="P20" s="54">
        <f>'Analitika nastave'!Q21</f>
        <v>0</v>
      </c>
      <c r="Q20" s="53">
        <f>'Analitika nastave'!R21</f>
        <v>0</v>
      </c>
      <c r="R20" s="53">
        <f>'Analitika nastave'!S21</f>
        <v>0</v>
      </c>
      <c r="S20" s="53">
        <f>'Analitika nastave'!T21</f>
        <v>0</v>
      </c>
      <c r="T20" s="187"/>
      <c r="U20" s="185"/>
      <c r="V20" s="54">
        <f>'Analitika nastave'!W21</f>
        <v>0</v>
      </c>
      <c r="W20" s="53">
        <f>'Analitika nastave'!X21</f>
        <v>0</v>
      </c>
      <c r="X20" s="53">
        <f>'Analitika nastave'!Y21</f>
        <v>0</v>
      </c>
      <c r="Y20" s="53">
        <f>'Analitika nastave'!Z21</f>
        <v>0</v>
      </c>
      <c r="Z20" s="187"/>
      <c r="AA20" s="185"/>
      <c r="AB20" s="54">
        <f>'Analitika nastave'!AC21</f>
        <v>0</v>
      </c>
      <c r="AC20" s="53">
        <f>'Analitika nastave'!AD21</f>
        <v>0</v>
      </c>
      <c r="AD20" s="53">
        <f>'Analitika nastave'!AE21</f>
        <v>0</v>
      </c>
      <c r="AE20" s="53">
        <f>'Analitika nastave'!AF21</f>
        <v>0</v>
      </c>
      <c r="AF20" s="188"/>
      <c r="AG20" s="185"/>
      <c r="AH20" s="54">
        <f>'Analitika nastave'!AI21</f>
        <v>0</v>
      </c>
      <c r="AI20" s="53">
        <f>'Analitika nastave'!AJ21</f>
        <v>0</v>
      </c>
      <c r="AJ20" s="53">
        <f>'Analitika nastave'!AK21</f>
        <v>0</v>
      </c>
      <c r="AK20" s="53">
        <f>'Analitika nastave'!AL21</f>
        <v>0</v>
      </c>
      <c r="AL20" s="188"/>
      <c r="AM20" s="185"/>
      <c r="AN20" s="54">
        <f>'Analitika nastave'!AO21</f>
        <v>0</v>
      </c>
      <c r="AO20" s="53">
        <f>'Analitika nastave'!AP21</f>
        <v>0</v>
      </c>
      <c r="AP20" s="53">
        <f>'Analitika nastave'!AQ21</f>
        <v>0</v>
      </c>
      <c r="AQ20" s="53">
        <f>'Analitika nastave'!AR21</f>
        <v>0</v>
      </c>
      <c r="AR20" s="188"/>
      <c r="AS20" s="185"/>
      <c r="AT20" s="54">
        <f>'Analitika nastave'!AU21</f>
        <v>0</v>
      </c>
      <c r="AU20" s="53">
        <f>'Analitika nastave'!AV21</f>
        <v>0</v>
      </c>
      <c r="AV20" s="53">
        <f>'Analitika nastave'!AW21</f>
        <v>0</v>
      </c>
      <c r="AW20" s="53">
        <f>'Analitika nastave'!AX21</f>
        <v>0</v>
      </c>
      <c r="AX20" s="188"/>
      <c r="AY20" s="185"/>
      <c r="AZ20" s="190"/>
    </row>
    <row r="21" spans="1:52" ht="15" customHeight="1" x14ac:dyDescent="0.25">
      <c r="A21" s="191">
        <v>8</v>
      </c>
      <c r="B21" s="193">
        <f>'Analitika nastave'!C22</f>
        <v>0</v>
      </c>
      <c r="C21" s="47" t="str">
        <f>'Analitika nastave'!D22</f>
        <v>B</v>
      </c>
      <c r="D21" s="48">
        <f>'Analitika nastave'!E22</f>
        <v>0</v>
      </c>
      <c r="E21" s="49">
        <f>'Analitika nastave'!F22</f>
        <v>0</v>
      </c>
      <c r="F21" s="49">
        <f>'Analitika nastave'!G22</f>
        <v>0</v>
      </c>
      <c r="G21" s="49">
        <f>'Analitika nastave'!H22</f>
        <v>0</v>
      </c>
      <c r="H21" s="186">
        <f>'Analitika nastave'!I22</f>
        <v>0</v>
      </c>
      <c r="I21" s="165" t="str">
        <f>'Analitika nastave'!J22</f>
        <v>NE</v>
      </c>
      <c r="J21" s="48">
        <f>'Analitika nastave'!K22</f>
        <v>0</v>
      </c>
      <c r="K21" s="49">
        <f>'Analitika nastave'!L22</f>
        <v>0</v>
      </c>
      <c r="L21" s="49">
        <f>'Analitika nastave'!M22</f>
        <v>0</v>
      </c>
      <c r="M21" s="49">
        <f>'Analitika nastave'!N22</f>
        <v>0</v>
      </c>
      <c r="N21" s="186">
        <f>'Analitika nastave'!O22</f>
        <v>0</v>
      </c>
      <c r="O21" s="165" t="str">
        <f>'Analitika nastave'!P22</f>
        <v>NE</v>
      </c>
      <c r="P21" s="48">
        <f>'Analitika nastave'!Q22</f>
        <v>0</v>
      </c>
      <c r="Q21" s="49">
        <f>'Analitika nastave'!R22</f>
        <v>0</v>
      </c>
      <c r="R21" s="49">
        <f>'Analitika nastave'!S22</f>
        <v>0</v>
      </c>
      <c r="S21" s="49">
        <f>'Analitika nastave'!T22</f>
        <v>0</v>
      </c>
      <c r="T21" s="186">
        <f>'Analitika nastave'!U22</f>
        <v>0</v>
      </c>
      <c r="U21" s="165" t="str">
        <f>'Analitika nastave'!V22</f>
        <v>NE</v>
      </c>
      <c r="V21" s="48">
        <f>'Analitika nastave'!W22</f>
        <v>0</v>
      </c>
      <c r="W21" s="49">
        <f>'Analitika nastave'!X22</f>
        <v>0</v>
      </c>
      <c r="X21" s="49">
        <f>'Analitika nastave'!Y22</f>
        <v>0</v>
      </c>
      <c r="Y21" s="49">
        <f>'Analitika nastave'!Z22</f>
        <v>0</v>
      </c>
      <c r="Z21" s="186">
        <f>'Analitika nastave'!AA22</f>
        <v>0</v>
      </c>
      <c r="AA21" s="165" t="str">
        <f>'Analitika nastave'!AB22</f>
        <v>NE</v>
      </c>
      <c r="AB21" s="48">
        <f>'Analitika nastave'!AC22</f>
        <v>0</v>
      </c>
      <c r="AC21" s="49">
        <f>'Analitika nastave'!AD22</f>
        <v>0</v>
      </c>
      <c r="AD21" s="49">
        <f>'Analitika nastave'!AE22</f>
        <v>0</v>
      </c>
      <c r="AE21" s="49">
        <f>'Analitika nastave'!AF22</f>
        <v>0</v>
      </c>
      <c r="AF21" s="186">
        <f>'Analitika nastave'!AG22</f>
        <v>0</v>
      </c>
      <c r="AG21" s="165" t="str">
        <f>'Analitika nastave'!AH22</f>
        <v>NE</v>
      </c>
      <c r="AH21" s="48">
        <f>'Analitika nastave'!AI22</f>
        <v>0</v>
      </c>
      <c r="AI21" s="49">
        <f>'Analitika nastave'!AJ22</f>
        <v>0</v>
      </c>
      <c r="AJ21" s="49">
        <f>'Analitika nastave'!AK22</f>
        <v>0</v>
      </c>
      <c r="AK21" s="49">
        <f>'Analitika nastave'!AL22</f>
        <v>0</v>
      </c>
      <c r="AL21" s="186">
        <f>'Analitika nastave'!AM22</f>
        <v>0</v>
      </c>
      <c r="AM21" s="165" t="str">
        <f>'Analitika nastave'!AN22</f>
        <v>NE</v>
      </c>
      <c r="AN21" s="48">
        <f>'Analitika nastave'!AO22</f>
        <v>0</v>
      </c>
      <c r="AO21" s="49">
        <f>'Analitika nastave'!AP22</f>
        <v>0</v>
      </c>
      <c r="AP21" s="49">
        <f>'Analitika nastave'!AQ22</f>
        <v>0</v>
      </c>
      <c r="AQ21" s="49">
        <f>'Analitika nastave'!AR22</f>
        <v>0</v>
      </c>
      <c r="AR21" s="186">
        <f>'Analitika nastave'!AS22</f>
        <v>0</v>
      </c>
      <c r="AS21" s="165" t="str">
        <f>'Analitika nastave'!AT22</f>
        <v>NE</v>
      </c>
      <c r="AT21" s="48">
        <f>'Analitika nastave'!AU22</f>
        <v>0</v>
      </c>
      <c r="AU21" s="49">
        <f>'Analitika nastave'!AV22</f>
        <v>0</v>
      </c>
      <c r="AV21" s="49">
        <f>'Analitika nastave'!AW22</f>
        <v>0</v>
      </c>
      <c r="AW21" s="49">
        <f>'Analitika nastave'!AX22</f>
        <v>0</v>
      </c>
      <c r="AX21" s="186">
        <f>'Analitika nastave'!AY22</f>
        <v>0</v>
      </c>
      <c r="AY21" s="165" t="str">
        <f>'Analitika nastave'!AZ22</f>
        <v>NE</v>
      </c>
      <c r="AZ21" s="189">
        <f>'Analitika nastave'!BA22</f>
        <v>0</v>
      </c>
    </row>
    <row r="22" spans="1:52" ht="15.75" customHeight="1" thickBot="1" x14ac:dyDescent="0.3">
      <c r="A22" s="192"/>
      <c r="B22" s="194"/>
      <c r="C22" s="52" t="str">
        <f>'Analitika nastave'!D23</f>
        <v>P</v>
      </c>
      <c r="D22" s="53">
        <f>'Analitika nastave'!E23</f>
        <v>0</v>
      </c>
      <c r="E22" s="53">
        <f>'Analitika nastave'!F23</f>
        <v>0</v>
      </c>
      <c r="F22" s="53">
        <f>'Analitika nastave'!G23</f>
        <v>0</v>
      </c>
      <c r="G22" s="53">
        <f>'Analitika nastave'!H23</f>
        <v>0</v>
      </c>
      <c r="H22" s="187"/>
      <c r="I22" s="185"/>
      <c r="J22" s="54">
        <f>'Analitika nastave'!K23</f>
        <v>0</v>
      </c>
      <c r="K22" s="53">
        <f>'Analitika nastave'!L23</f>
        <v>0</v>
      </c>
      <c r="L22" s="53">
        <f>'Analitika nastave'!M23</f>
        <v>0</v>
      </c>
      <c r="M22" s="53">
        <f>'Analitika nastave'!N23</f>
        <v>0</v>
      </c>
      <c r="N22" s="187"/>
      <c r="O22" s="185"/>
      <c r="P22" s="54">
        <f>'Analitika nastave'!Q23</f>
        <v>0</v>
      </c>
      <c r="Q22" s="53">
        <f>'Analitika nastave'!R23</f>
        <v>0</v>
      </c>
      <c r="R22" s="53">
        <f>'Analitika nastave'!S23</f>
        <v>0</v>
      </c>
      <c r="S22" s="53">
        <f>'Analitika nastave'!T23</f>
        <v>0</v>
      </c>
      <c r="T22" s="187"/>
      <c r="U22" s="185"/>
      <c r="V22" s="54">
        <f>'Analitika nastave'!W23</f>
        <v>0</v>
      </c>
      <c r="W22" s="53">
        <f>'Analitika nastave'!X23</f>
        <v>0</v>
      </c>
      <c r="X22" s="53">
        <f>'Analitika nastave'!Y23</f>
        <v>0</v>
      </c>
      <c r="Y22" s="53">
        <f>'Analitika nastave'!Z23</f>
        <v>0</v>
      </c>
      <c r="Z22" s="187"/>
      <c r="AA22" s="185"/>
      <c r="AB22" s="54">
        <f>'Analitika nastave'!AC23</f>
        <v>0</v>
      </c>
      <c r="AC22" s="53">
        <f>'Analitika nastave'!AD23</f>
        <v>0</v>
      </c>
      <c r="AD22" s="53">
        <f>'Analitika nastave'!AE23</f>
        <v>0</v>
      </c>
      <c r="AE22" s="53">
        <f>'Analitika nastave'!AF23</f>
        <v>0</v>
      </c>
      <c r="AF22" s="188"/>
      <c r="AG22" s="185"/>
      <c r="AH22" s="54">
        <f>'Analitika nastave'!AI23</f>
        <v>0</v>
      </c>
      <c r="AI22" s="53">
        <f>'Analitika nastave'!AJ23</f>
        <v>0</v>
      </c>
      <c r="AJ22" s="53">
        <f>'Analitika nastave'!AK23</f>
        <v>0</v>
      </c>
      <c r="AK22" s="53">
        <f>'Analitika nastave'!AL23</f>
        <v>0</v>
      </c>
      <c r="AL22" s="188"/>
      <c r="AM22" s="185"/>
      <c r="AN22" s="54">
        <f>'Analitika nastave'!AO23</f>
        <v>0</v>
      </c>
      <c r="AO22" s="53">
        <f>'Analitika nastave'!AP23</f>
        <v>0</v>
      </c>
      <c r="AP22" s="53">
        <f>'Analitika nastave'!AQ23</f>
        <v>0</v>
      </c>
      <c r="AQ22" s="53">
        <f>'Analitika nastave'!AR23</f>
        <v>0</v>
      </c>
      <c r="AR22" s="188"/>
      <c r="AS22" s="185"/>
      <c r="AT22" s="54">
        <f>'Analitika nastave'!AU23</f>
        <v>0</v>
      </c>
      <c r="AU22" s="53">
        <f>'Analitika nastave'!AV23</f>
        <v>0</v>
      </c>
      <c r="AV22" s="53">
        <f>'Analitika nastave'!AW23</f>
        <v>0</v>
      </c>
      <c r="AW22" s="53">
        <f>'Analitika nastave'!AX23</f>
        <v>0</v>
      </c>
      <c r="AX22" s="188"/>
      <c r="AY22" s="185"/>
      <c r="AZ22" s="190"/>
    </row>
    <row r="23" spans="1:52" ht="15" customHeight="1" x14ac:dyDescent="0.25">
      <c r="A23" s="191">
        <v>9</v>
      </c>
      <c r="B23" s="193">
        <f>'Analitika nastave'!C24</f>
        <v>0</v>
      </c>
      <c r="C23" s="47" t="str">
        <f>'Analitika nastave'!D24</f>
        <v>B</v>
      </c>
      <c r="D23" s="48">
        <f>'Analitika nastave'!E24</f>
        <v>0</v>
      </c>
      <c r="E23" s="49">
        <f>'Analitika nastave'!F24</f>
        <v>0</v>
      </c>
      <c r="F23" s="49">
        <f>'Analitika nastave'!G24</f>
        <v>0</v>
      </c>
      <c r="G23" s="49">
        <f>'Analitika nastave'!H24</f>
        <v>0</v>
      </c>
      <c r="H23" s="186">
        <f>'Analitika nastave'!I24</f>
        <v>0</v>
      </c>
      <c r="I23" s="165" t="str">
        <f>'Analitika nastave'!J24</f>
        <v>NE</v>
      </c>
      <c r="J23" s="48">
        <f>'Analitika nastave'!K24</f>
        <v>0</v>
      </c>
      <c r="K23" s="49">
        <f>'Analitika nastave'!L24</f>
        <v>0</v>
      </c>
      <c r="L23" s="49">
        <f>'Analitika nastave'!M24</f>
        <v>0</v>
      </c>
      <c r="M23" s="49">
        <f>'Analitika nastave'!N24</f>
        <v>0</v>
      </c>
      <c r="N23" s="186">
        <f>'Analitika nastave'!O24</f>
        <v>0</v>
      </c>
      <c r="O23" s="165" t="str">
        <f>'Analitika nastave'!P24</f>
        <v>NE</v>
      </c>
      <c r="P23" s="48">
        <f>'Analitika nastave'!Q24</f>
        <v>0</v>
      </c>
      <c r="Q23" s="49">
        <f>'Analitika nastave'!R24</f>
        <v>0</v>
      </c>
      <c r="R23" s="49">
        <f>'Analitika nastave'!S24</f>
        <v>0</v>
      </c>
      <c r="S23" s="49">
        <f>'Analitika nastave'!T24</f>
        <v>0</v>
      </c>
      <c r="T23" s="186">
        <f>'Analitika nastave'!U24</f>
        <v>0</v>
      </c>
      <c r="U23" s="165" t="str">
        <f>'Analitika nastave'!V24</f>
        <v>NE</v>
      </c>
      <c r="V23" s="48">
        <f>'Analitika nastave'!W24</f>
        <v>0</v>
      </c>
      <c r="W23" s="49">
        <f>'Analitika nastave'!X24</f>
        <v>0</v>
      </c>
      <c r="X23" s="49">
        <f>'Analitika nastave'!Y24</f>
        <v>0</v>
      </c>
      <c r="Y23" s="49">
        <f>'Analitika nastave'!Z24</f>
        <v>0</v>
      </c>
      <c r="Z23" s="186">
        <f>'Analitika nastave'!AA24</f>
        <v>0</v>
      </c>
      <c r="AA23" s="165" t="str">
        <f>'Analitika nastave'!AB24</f>
        <v>NE</v>
      </c>
      <c r="AB23" s="48">
        <f>'Analitika nastave'!AC24</f>
        <v>0</v>
      </c>
      <c r="AC23" s="49">
        <f>'Analitika nastave'!AD24</f>
        <v>0</v>
      </c>
      <c r="AD23" s="49">
        <f>'Analitika nastave'!AE24</f>
        <v>0</v>
      </c>
      <c r="AE23" s="49">
        <f>'Analitika nastave'!AF24</f>
        <v>0</v>
      </c>
      <c r="AF23" s="186">
        <f>'Analitika nastave'!AG24</f>
        <v>0</v>
      </c>
      <c r="AG23" s="165" t="str">
        <f>'Analitika nastave'!AH24</f>
        <v>NE</v>
      </c>
      <c r="AH23" s="48">
        <f>'Analitika nastave'!AI24</f>
        <v>0</v>
      </c>
      <c r="AI23" s="49">
        <f>'Analitika nastave'!AJ24</f>
        <v>0</v>
      </c>
      <c r="AJ23" s="49">
        <f>'Analitika nastave'!AK24</f>
        <v>0</v>
      </c>
      <c r="AK23" s="49">
        <f>'Analitika nastave'!AL24</f>
        <v>0</v>
      </c>
      <c r="AL23" s="186">
        <f>'Analitika nastave'!AM24</f>
        <v>0</v>
      </c>
      <c r="AM23" s="165" t="str">
        <f>'Analitika nastave'!AN24</f>
        <v>NE</v>
      </c>
      <c r="AN23" s="48">
        <f>'Analitika nastave'!AO24</f>
        <v>0</v>
      </c>
      <c r="AO23" s="49">
        <f>'Analitika nastave'!AP24</f>
        <v>0</v>
      </c>
      <c r="AP23" s="49">
        <f>'Analitika nastave'!AQ24</f>
        <v>0</v>
      </c>
      <c r="AQ23" s="49">
        <f>'Analitika nastave'!AR24</f>
        <v>0</v>
      </c>
      <c r="AR23" s="186">
        <f>'Analitika nastave'!AS24</f>
        <v>0</v>
      </c>
      <c r="AS23" s="165" t="str">
        <f>'Analitika nastave'!AT24</f>
        <v>NE</v>
      </c>
      <c r="AT23" s="48">
        <f>'Analitika nastave'!AU24</f>
        <v>0</v>
      </c>
      <c r="AU23" s="49">
        <f>'Analitika nastave'!AV24</f>
        <v>0</v>
      </c>
      <c r="AV23" s="49">
        <f>'Analitika nastave'!AW24</f>
        <v>0</v>
      </c>
      <c r="AW23" s="49">
        <f>'Analitika nastave'!AX24</f>
        <v>0</v>
      </c>
      <c r="AX23" s="186">
        <f>'Analitika nastave'!AY24</f>
        <v>0</v>
      </c>
      <c r="AY23" s="165" t="str">
        <f>'Analitika nastave'!AZ24</f>
        <v>NE</v>
      </c>
      <c r="AZ23" s="189">
        <f>'Analitika nastave'!BA24</f>
        <v>0</v>
      </c>
    </row>
    <row r="24" spans="1:52" ht="15.75" customHeight="1" thickBot="1" x14ac:dyDescent="0.3">
      <c r="A24" s="192"/>
      <c r="B24" s="194"/>
      <c r="C24" s="52" t="str">
        <f>'Analitika nastave'!D25</f>
        <v>P</v>
      </c>
      <c r="D24" s="53">
        <f>'Analitika nastave'!E25</f>
        <v>0</v>
      </c>
      <c r="E24" s="53">
        <f>'Analitika nastave'!F25</f>
        <v>0</v>
      </c>
      <c r="F24" s="53">
        <f>'Analitika nastave'!G25</f>
        <v>0</v>
      </c>
      <c r="G24" s="53">
        <f>'Analitika nastave'!H25</f>
        <v>0</v>
      </c>
      <c r="H24" s="187"/>
      <c r="I24" s="185"/>
      <c r="J24" s="54">
        <f>'Analitika nastave'!K25</f>
        <v>0</v>
      </c>
      <c r="K24" s="53">
        <f>'Analitika nastave'!L25</f>
        <v>0</v>
      </c>
      <c r="L24" s="53">
        <f>'Analitika nastave'!M25</f>
        <v>0</v>
      </c>
      <c r="M24" s="53">
        <f>'Analitika nastave'!N25</f>
        <v>0</v>
      </c>
      <c r="N24" s="187"/>
      <c r="O24" s="185"/>
      <c r="P24" s="54">
        <f>'Analitika nastave'!Q25</f>
        <v>0</v>
      </c>
      <c r="Q24" s="53">
        <f>'Analitika nastave'!R25</f>
        <v>0</v>
      </c>
      <c r="R24" s="53">
        <f>'Analitika nastave'!S25</f>
        <v>0</v>
      </c>
      <c r="S24" s="53">
        <f>'Analitika nastave'!T25</f>
        <v>0</v>
      </c>
      <c r="T24" s="187"/>
      <c r="U24" s="185"/>
      <c r="V24" s="54">
        <f>'Analitika nastave'!W25</f>
        <v>0</v>
      </c>
      <c r="W24" s="53">
        <f>'Analitika nastave'!X25</f>
        <v>0</v>
      </c>
      <c r="X24" s="53">
        <f>'Analitika nastave'!Y25</f>
        <v>0</v>
      </c>
      <c r="Y24" s="53">
        <f>'Analitika nastave'!Z25</f>
        <v>0</v>
      </c>
      <c r="Z24" s="187"/>
      <c r="AA24" s="185"/>
      <c r="AB24" s="54">
        <f>'Analitika nastave'!AC25</f>
        <v>0</v>
      </c>
      <c r="AC24" s="53">
        <f>'Analitika nastave'!AD25</f>
        <v>0</v>
      </c>
      <c r="AD24" s="53">
        <f>'Analitika nastave'!AE25</f>
        <v>0</v>
      </c>
      <c r="AE24" s="53">
        <f>'Analitika nastave'!AF25</f>
        <v>0</v>
      </c>
      <c r="AF24" s="188"/>
      <c r="AG24" s="185"/>
      <c r="AH24" s="54">
        <f>'Analitika nastave'!AI25</f>
        <v>0</v>
      </c>
      <c r="AI24" s="53">
        <f>'Analitika nastave'!AJ25</f>
        <v>0</v>
      </c>
      <c r="AJ24" s="53">
        <f>'Analitika nastave'!AK25</f>
        <v>0</v>
      </c>
      <c r="AK24" s="53">
        <f>'Analitika nastave'!AL25</f>
        <v>0</v>
      </c>
      <c r="AL24" s="188"/>
      <c r="AM24" s="185"/>
      <c r="AN24" s="54">
        <f>'Analitika nastave'!AO25</f>
        <v>0</v>
      </c>
      <c r="AO24" s="53">
        <f>'Analitika nastave'!AP25</f>
        <v>0</v>
      </c>
      <c r="AP24" s="53">
        <f>'Analitika nastave'!AQ25</f>
        <v>0</v>
      </c>
      <c r="AQ24" s="53">
        <f>'Analitika nastave'!AR25</f>
        <v>0</v>
      </c>
      <c r="AR24" s="188"/>
      <c r="AS24" s="185"/>
      <c r="AT24" s="54">
        <f>'Analitika nastave'!AU25</f>
        <v>0</v>
      </c>
      <c r="AU24" s="53">
        <f>'Analitika nastave'!AV25</f>
        <v>0</v>
      </c>
      <c r="AV24" s="53">
        <f>'Analitika nastave'!AW25</f>
        <v>0</v>
      </c>
      <c r="AW24" s="53">
        <f>'Analitika nastave'!AX25</f>
        <v>0</v>
      </c>
      <c r="AX24" s="188"/>
      <c r="AY24" s="185"/>
      <c r="AZ24" s="190"/>
    </row>
    <row r="25" spans="1:52" ht="15" customHeight="1" x14ac:dyDescent="0.25">
      <c r="A25" s="191">
        <v>10</v>
      </c>
      <c r="B25" s="193">
        <f>'Analitika nastave'!C26</f>
        <v>0</v>
      </c>
      <c r="C25" s="47" t="str">
        <f>'Analitika nastave'!D26</f>
        <v>B</v>
      </c>
      <c r="D25" s="48">
        <f>'Analitika nastave'!E26</f>
        <v>0</v>
      </c>
      <c r="E25" s="49">
        <f>'Analitika nastave'!F26</f>
        <v>0</v>
      </c>
      <c r="F25" s="49">
        <f>'Analitika nastave'!G26</f>
        <v>0</v>
      </c>
      <c r="G25" s="49">
        <f>'Analitika nastave'!H26</f>
        <v>0</v>
      </c>
      <c r="H25" s="186">
        <f>'Analitika nastave'!I26</f>
        <v>0</v>
      </c>
      <c r="I25" s="165" t="str">
        <f>'Analitika nastave'!J26</f>
        <v>NE</v>
      </c>
      <c r="J25" s="48">
        <f>'Analitika nastave'!K26</f>
        <v>0</v>
      </c>
      <c r="K25" s="49">
        <f>'Analitika nastave'!L26</f>
        <v>0</v>
      </c>
      <c r="L25" s="49">
        <f>'Analitika nastave'!M26</f>
        <v>0</v>
      </c>
      <c r="M25" s="49">
        <f>'Analitika nastave'!N26</f>
        <v>0</v>
      </c>
      <c r="N25" s="186">
        <f>'Analitika nastave'!O26</f>
        <v>0</v>
      </c>
      <c r="O25" s="165" t="str">
        <f>'Analitika nastave'!P26</f>
        <v>NE</v>
      </c>
      <c r="P25" s="48">
        <f>'Analitika nastave'!Q26</f>
        <v>0</v>
      </c>
      <c r="Q25" s="49">
        <f>'Analitika nastave'!R26</f>
        <v>0</v>
      </c>
      <c r="R25" s="49">
        <f>'Analitika nastave'!S26</f>
        <v>0</v>
      </c>
      <c r="S25" s="49">
        <f>'Analitika nastave'!T26</f>
        <v>0</v>
      </c>
      <c r="T25" s="186">
        <f>'Analitika nastave'!U26</f>
        <v>0</v>
      </c>
      <c r="U25" s="165" t="str">
        <f>'Analitika nastave'!V26</f>
        <v>NE</v>
      </c>
      <c r="V25" s="48">
        <f>'Analitika nastave'!W26</f>
        <v>0</v>
      </c>
      <c r="W25" s="49">
        <f>'Analitika nastave'!X26</f>
        <v>0</v>
      </c>
      <c r="X25" s="49">
        <f>'Analitika nastave'!Y26</f>
        <v>0</v>
      </c>
      <c r="Y25" s="49">
        <f>'Analitika nastave'!Z26</f>
        <v>0</v>
      </c>
      <c r="Z25" s="186">
        <f>'Analitika nastave'!AA26</f>
        <v>0</v>
      </c>
      <c r="AA25" s="165" t="str">
        <f>'Analitika nastave'!AB26</f>
        <v>NE</v>
      </c>
      <c r="AB25" s="48">
        <f>'Analitika nastave'!AC26</f>
        <v>0</v>
      </c>
      <c r="AC25" s="49">
        <f>'Analitika nastave'!AD26</f>
        <v>0</v>
      </c>
      <c r="AD25" s="49">
        <f>'Analitika nastave'!AE26</f>
        <v>0</v>
      </c>
      <c r="AE25" s="49">
        <f>'Analitika nastave'!AF26</f>
        <v>0</v>
      </c>
      <c r="AF25" s="186">
        <f>'Analitika nastave'!AG26</f>
        <v>0</v>
      </c>
      <c r="AG25" s="165" t="str">
        <f>'Analitika nastave'!AH26</f>
        <v>NE</v>
      </c>
      <c r="AH25" s="48">
        <f>'Analitika nastave'!AI26</f>
        <v>0</v>
      </c>
      <c r="AI25" s="49">
        <f>'Analitika nastave'!AJ26</f>
        <v>0</v>
      </c>
      <c r="AJ25" s="49">
        <f>'Analitika nastave'!AK26</f>
        <v>0</v>
      </c>
      <c r="AK25" s="49">
        <f>'Analitika nastave'!AL26</f>
        <v>0</v>
      </c>
      <c r="AL25" s="186">
        <f>'Analitika nastave'!AM26</f>
        <v>0</v>
      </c>
      <c r="AM25" s="165" t="str">
        <f>'Analitika nastave'!AN26</f>
        <v>NE</v>
      </c>
      <c r="AN25" s="48">
        <f>'Analitika nastave'!AO26</f>
        <v>0</v>
      </c>
      <c r="AO25" s="49">
        <f>'Analitika nastave'!AP26</f>
        <v>0</v>
      </c>
      <c r="AP25" s="49">
        <f>'Analitika nastave'!AQ26</f>
        <v>0</v>
      </c>
      <c r="AQ25" s="49">
        <f>'Analitika nastave'!AR26</f>
        <v>0</v>
      </c>
      <c r="AR25" s="186">
        <f>'Analitika nastave'!AS26</f>
        <v>0</v>
      </c>
      <c r="AS25" s="165" t="str">
        <f>'Analitika nastave'!AT26</f>
        <v>NE</v>
      </c>
      <c r="AT25" s="48">
        <f>'Analitika nastave'!AU26</f>
        <v>0</v>
      </c>
      <c r="AU25" s="49">
        <f>'Analitika nastave'!AV26</f>
        <v>0</v>
      </c>
      <c r="AV25" s="49">
        <f>'Analitika nastave'!AW26</f>
        <v>0</v>
      </c>
      <c r="AW25" s="49">
        <f>'Analitika nastave'!AX26</f>
        <v>0</v>
      </c>
      <c r="AX25" s="186">
        <f>'Analitika nastave'!AY26</f>
        <v>0</v>
      </c>
      <c r="AY25" s="165" t="str">
        <f>'Analitika nastave'!AZ26</f>
        <v>NE</v>
      </c>
      <c r="AZ25" s="189">
        <f>'Analitika nastave'!BA26</f>
        <v>0</v>
      </c>
    </row>
    <row r="26" spans="1:52" ht="15.75" customHeight="1" thickBot="1" x14ac:dyDescent="0.3">
      <c r="A26" s="192"/>
      <c r="B26" s="194"/>
      <c r="C26" s="52" t="str">
        <f>'Analitika nastave'!D27</f>
        <v>P</v>
      </c>
      <c r="D26" s="53">
        <f>'Analitika nastave'!E27</f>
        <v>0</v>
      </c>
      <c r="E26" s="53">
        <f>'Analitika nastave'!F27</f>
        <v>0</v>
      </c>
      <c r="F26" s="53">
        <f>'Analitika nastave'!G27</f>
        <v>0</v>
      </c>
      <c r="G26" s="53">
        <f>'Analitika nastave'!H27</f>
        <v>0</v>
      </c>
      <c r="H26" s="187"/>
      <c r="I26" s="185"/>
      <c r="J26" s="54">
        <f>'Analitika nastave'!K27</f>
        <v>0</v>
      </c>
      <c r="K26" s="53">
        <f>'Analitika nastave'!L27</f>
        <v>0</v>
      </c>
      <c r="L26" s="53">
        <f>'Analitika nastave'!M27</f>
        <v>0</v>
      </c>
      <c r="M26" s="53">
        <f>'Analitika nastave'!N27</f>
        <v>0</v>
      </c>
      <c r="N26" s="187"/>
      <c r="O26" s="185"/>
      <c r="P26" s="54">
        <f>'Analitika nastave'!Q27</f>
        <v>0</v>
      </c>
      <c r="Q26" s="53">
        <f>'Analitika nastave'!R27</f>
        <v>0</v>
      </c>
      <c r="R26" s="53">
        <f>'Analitika nastave'!S27</f>
        <v>0</v>
      </c>
      <c r="S26" s="53">
        <f>'Analitika nastave'!T27</f>
        <v>0</v>
      </c>
      <c r="T26" s="187"/>
      <c r="U26" s="185"/>
      <c r="V26" s="54">
        <f>'Analitika nastave'!W27</f>
        <v>0</v>
      </c>
      <c r="W26" s="53">
        <f>'Analitika nastave'!X27</f>
        <v>0</v>
      </c>
      <c r="X26" s="53">
        <f>'Analitika nastave'!Y27</f>
        <v>0</v>
      </c>
      <c r="Y26" s="53">
        <f>'Analitika nastave'!Z27</f>
        <v>0</v>
      </c>
      <c r="Z26" s="187"/>
      <c r="AA26" s="185"/>
      <c r="AB26" s="54">
        <f>'Analitika nastave'!AC27</f>
        <v>0</v>
      </c>
      <c r="AC26" s="53">
        <f>'Analitika nastave'!AD27</f>
        <v>0</v>
      </c>
      <c r="AD26" s="53">
        <f>'Analitika nastave'!AE27</f>
        <v>0</v>
      </c>
      <c r="AE26" s="53">
        <f>'Analitika nastave'!AF27</f>
        <v>0</v>
      </c>
      <c r="AF26" s="188"/>
      <c r="AG26" s="185"/>
      <c r="AH26" s="54">
        <f>'Analitika nastave'!AI27</f>
        <v>0</v>
      </c>
      <c r="AI26" s="53">
        <f>'Analitika nastave'!AJ27</f>
        <v>0</v>
      </c>
      <c r="AJ26" s="53">
        <f>'Analitika nastave'!AK27</f>
        <v>0</v>
      </c>
      <c r="AK26" s="53">
        <f>'Analitika nastave'!AL27</f>
        <v>0</v>
      </c>
      <c r="AL26" s="188"/>
      <c r="AM26" s="185"/>
      <c r="AN26" s="54">
        <f>'Analitika nastave'!AO27</f>
        <v>0</v>
      </c>
      <c r="AO26" s="53">
        <f>'Analitika nastave'!AP27</f>
        <v>0</v>
      </c>
      <c r="AP26" s="53">
        <f>'Analitika nastave'!AQ27</f>
        <v>0</v>
      </c>
      <c r="AQ26" s="53">
        <f>'Analitika nastave'!AR27</f>
        <v>0</v>
      </c>
      <c r="AR26" s="188"/>
      <c r="AS26" s="185"/>
      <c r="AT26" s="54">
        <f>'Analitika nastave'!AU27</f>
        <v>0</v>
      </c>
      <c r="AU26" s="53">
        <f>'Analitika nastave'!AV27</f>
        <v>0</v>
      </c>
      <c r="AV26" s="53">
        <f>'Analitika nastave'!AW27</f>
        <v>0</v>
      </c>
      <c r="AW26" s="53">
        <f>'Analitika nastave'!AX27</f>
        <v>0</v>
      </c>
      <c r="AX26" s="188"/>
      <c r="AY26" s="185"/>
      <c r="AZ26" s="190"/>
    </row>
    <row r="27" spans="1:52" ht="15" customHeight="1" x14ac:dyDescent="0.25">
      <c r="A27" s="191">
        <v>11</v>
      </c>
      <c r="B27" s="193">
        <f>'Analitika nastave'!C28</f>
        <v>0</v>
      </c>
      <c r="C27" s="47" t="str">
        <f>'Analitika nastave'!D28</f>
        <v>B</v>
      </c>
      <c r="D27" s="48">
        <f>'Analitika nastave'!E28</f>
        <v>0</v>
      </c>
      <c r="E27" s="49">
        <f>'Analitika nastave'!F28</f>
        <v>0</v>
      </c>
      <c r="F27" s="49">
        <f>'Analitika nastave'!G28</f>
        <v>0</v>
      </c>
      <c r="G27" s="49">
        <f>'Analitika nastave'!H28</f>
        <v>0</v>
      </c>
      <c r="H27" s="186">
        <f>'Analitika nastave'!I28</f>
        <v>0</v>
      </c>
      <c r="I27" s="165" t="str">
        <f>'Analitika nastave'!J28</f>
        <v>NE</v>
      </c>
      <c r="J27" s="48">
        <f>'Analitika nastave'!K28</f>
        <v>0</v>
      </c>
      <c r="K27" s="49">
        <f>'Analitika nastave'!L28</f>
        <v>0</v>
      </c>
      <c r="L27" s="49">
        <f>'Analitika nastave'!M28</f>
        <v>0</v>
      </c>
      <c r="M27" s="49">
        <f>'Analitika nastave'!N28</f>
        <v>0</v>
      </c>
      <c r="N27" s="186">
        <f>'Analitika nastave'!O28</f>
        <v>0</v>
      </c>
      <c r="O27" s="165" t="str">
        <f>'Analitika nastave'!P28</f>
        <v>NE</v>
      </c>
      <c r="P27" s="48">
        <f>'Analitika nastave'!Q28</f>
        <v>0</v>
      </c>
      <c r="Q27" s="49">
        <f>'Analitika nastave'!R28</f>
        <v>0</v>
      </c>
      <c r="R27" s="49">
        <f>'Analitika nastave'!S28</f>
        <v>0</v>
      </c>
      <c r="S27" s="49">
        <f>'Analitika nastave'!T28</f>
        <v>0</v>
      </c>
      <c r="T27" s="186">
        <f>'Analitika nastave'!U28</f>
        <v>0</v>
      </c>
      <c r="U27" s="165" t="str">
        <f>'Analitika nastave'!V28</f>
        <v>NE</v>
      </c>
      <c r="V27" s="48">
        <f>'Analitika nastave'!W28</f>
        <v>0</v>
      </c>
      <c r="W27" s="49">
        <f>'Analitika nastave'!X28</f>
        <v>0</v>
      </c>
      <c r="X27" s="49">
        <f>'Analitika nastave'!Y28</f>
        <v>0</v>
      </c>
      <c r="Y27" s="49">
        <f>'Analitika nastave'!Z28</f>
        <v>0</v>
      </c>
      <c r="Z27" s="186">
        <f>'Analitika nastave'!AA28</f>
        <v>0</v>
      </c>
      <c r="AA27" s="165" t="str">
        <f>'Analitika nastave'!AB28</f>
        <v>NE</v>
      </c>
      <c r="AB27" s="48">
        <f>'Analitika nastave'!AC28</f>
        <v>0</v>
      </c>
      <c r="AC27" s="49">
        <f>'Analitika nastave'!AD28</f>
        <v>0</v>
      </c>
      <c r="AD27" s="49">
        <f>'Analitika nastave'!AE28</f>
        <v>0</v>
      </c>
      <c r="AE27" s="49">
        <f>'Analitika nastave'!AF28</f>
        <v>0</v>
      </c>
      <c r="AF27" s="186">
        <f>'Analitika nastave'!AG28</f>
        <v>0</v>
      </c>
      <c r="AG27" s="165" t="str">
        <f>'Analitika nastave'!AH28</f>
        <v>NE</v>
      </c>
      <c r="AH27" s="48">
        <f>'Analitika nastave'!AI28</f>
        <v>0</v>
      </c>
      <c r="AI27" s="49">
        <f>'Analitika nastave'!AJ28</f>
        <v>0</v>
      </c>
      <c r="AJ27" s="49">
        <f>'Analitika nastave'!AK28</f>
        <v>0</v>
      </c>
      <c r="AK27" s="49">
        <f>'Analitika nastave'!AL28</f>
        <v>0</v>
      </c>
      <c r="AL27" s="186">
        <f>'Analitika nastave'!AM28</f>
        <v>0</v>
      </c>
      <c r="AM27" s="165" t="str">
        <f>'Analitika nastave'!AN28</f>
        <v>NE</v>
      </c>
      <c r="AN27" s="48">
        <f>'Analitika nastave'!AO28</f>
        <v>0</v>
      </c>
      <c r="AO27" s="49">
        <f>'Analitika nastave'!AP28</f>
        <v>0</v>
      </c>
      <c r="AP27" s="49">
        <f>'Analitika nastave'!AQ28</f>
        <v>0</v>
      </c>
      <c r="AQ27" s="49">
        <f>'Analitika nastave'!AR28</f>
        <v>0</v>
      </c>
      <c r="AR27" s="186">
        <f>'Analitika nastave'!AS28</f>
        <v>0</v>
      </c>
      <c r="AS27" s="165" t="str">
        <f>'Analitika nastave'!AT28</f>
        <v>NE</v>
      </c>
      <c r="AT27" s="48">
        <f>'Analitika nastave'!AU28</f>
        <v>0</v>
      </c>
      <c r="AU27" s="49">
        <f>'Analitika nastave'!AV28</f>
        <v>0</v>
      </c>
      <c r="AV27" s="49">
        <f>'Analitika nastave'!AW28</f>
        <v>0</v>
      </c>
      <c r="AW27" s="49">
        <f>'Analitika nastave'!AX28</f>
        <v>0</v>
      </c>
      <c r="AX27" s="186">
        <f>'Analitika nastave'!AY28</f>
        <v>0</v>
      </c>
      <c r="AY27" s="165" t="str">
        <f>'Analitika nastave'!AZ28</f>
        <v>NE</v>
      </c>
      <c r="AZ27" s="189">
        <f>'Analitika nastave'!BA28</f>
        <v>0</v>
      </c>
    </row>
    <row r="28" spans="1:52" ht="15.75" customHeight="1" thickBot="1" x14ac:dyDescent="0.3">
      <c r="A28" s="192"/>
      <c r="B28" s="194"/>
      <c r="C28" s="52" t="str">
        <f>'Analitika nastave'!D29</f>
        <v>P</v>
      </c>
      <c r="D28" s="53">
        <f>'Analitika nastave'!E29</f>
        <v>0</v>
      </c>
      <c r="E28" s="53">
        <f>'Analitika nastave'!F29</f>
        <v>0</v>
      </c>
      <c r="F28" s="53">
        <f>'Analitika nastave'!G29</f>
        <v>0</v>
      </c>
      <c r="G28" s="53">
        <f>'Analitika nastave'!H29</f>
        <v>0</v>
      </c>
      <c r="H28" s="187"/>
      <c r="I28" s="185"/>
      <c r="J28" s="54">
        <f>'Analitika nastave'!K29</f>
        <v>0</v>
      </c>
      <c r="K28" s="53">
        <f>'Analitika nastave'!L29</f>
        <v>0</v>
      </c>
      <c r="L28" s="53">
        <f>'Analitika nastave'!M29</f>
        <v>0</v>
      </c>
      <c r="M28" s="53">
        <f>'Analitika nastave'!N29</f>
        <v>0</v>
      </c>
      <c r="N28" s="187"/>
      <c r="O28" s="185"/>
      <c r="P28" s="54">
        <f>'Analitika nastave'!Q29</f>
        <v>0</v>
      </c>
      <c r="Q28" s="53">
        <f>'Analitika nastave'!R29</f>
        <v>0</v>
      </c>
      <c r="R28" s="53">
        <f>'Analitika nastave'!S29</f>
        <v>0</v>
      </c>
      <c r="S28" s="53">
        <f>'Analitika nastave'!T29</f>
        <v>0</v>
      </c>
      <c r="T28" s="187"/>
      <c r="U28" s="185"/>
      <c r="V28" s="54">
        <f>'Analitika nastave'!W29</f>
        <v>0</v>
      </c>
      <c r="W28" s="53">
        <f>'Analitika nastave'!X29</f>
        <v>0</v>
      </c>
      <c r="X28" s="53">
        <f>'Analitika nastave'!Y29</f>
        <v>0</v>
      </c>
      <c r="Y28" s="53">
        <f>'Analitika nastave'!Z29</f>
        <v>0</v>
      </c>
      <c r="Z28" s="187"/>
      <c r="AA28" s="185"/>
      <c r="AB28" s="54">
        <f>'Analitika nastave'!AC29</f>
        <v>0</v>
      </c>
      <c r="AC28" s="53">
        <f>'Analitika nastave'!AD29</f>
        <v>0</v>
      </c>
      <c r="AD28" s="53">
        <f>'Analitika nastave'!AE29</f>
        <v>0</v>
      </c>
      <c r="AE28" s="53">
        <f>'Analitika nastave'!AF29</f>
        <v>0</v>
      </c>
      <c r="AF28" s="188"/>
      <c r="AG28" s="185"/>
      <c r="AH28" s="54">
        <f>'Analitika nastave'!AI29</f>
        <v>0</v>
      </c>
      <c r="AI28" s="53">
        <f>'Analitika nastave'!AJ29</f>
        <v>0</v>
      </c>
      <c r="AJ28" s="53">
        <f>'Analitika nastave'!AK29</f>
        <v>0</v>
      </c>
      <c r="AK28" s="53">
        <f>'Analitika nastave'!AL29</f>
        <v>0</v>
      </c>
      <c r="AL28" s="188"/>
      <c r="AM28" s="185"/>
      <c r="AN28" s="54">
        <f>'Analitika nastave'!AO29</f>
        <v>0</v>
      </c>
      <c r="AO28" s="53">
        <f>'Analitika nastave'!AP29</f>
        <v>0</v>
      </c>
      <c r="AP28" s="53">
        <f>'Analitika nastave'!AQ29</f>
        <v>0</v>
      </c>
      <c r="AQ28" s="53">
        <f>'Analitika nastave'!AR29</f>
        <v>0</v>
      </c>
      <c r="AR28" s="188"/>
      <c r="AS28" s="185"/>
      <c r="AT28" s="54">
        <f>'Analitika nastave'!AU29</f>
        <v>0</v>
      </c>
      <c r="AU28" s="53">
        <f>'Analitika nastave'!AV29</f>
        <v>0</v>
      </c>
      <c r="AV28" s="53">
        <f>'Analitika nastave'!AW29</f>
        <v>0</v>
      </c>
      <c r="AW28" s="53">
        <f>'Analitika nastave'!AX29</f>
        <v>0</v>
      </c>
      <c r="AX28" s="188"/>
      <c r="AY28" s="185"/>
      <c r="AZ28" s="190"/>
    </row>
    <row r="29" spans="1:52" ht="15" customHeight="1" x14ac:dyDescent="0.25">
      <c r="A29" s="191">
        <v>12</v>
      </c>
      <c r="B29" s="193">
        <f>'Analitika nastave'!C30</f>
        <v>0</v>
      </c>
      <c r="C29" s="47" t="str">
        <f>'Analitika nastave'!D30</f>
        <v>B</v>
      </c>
      <c r="D29" s="48">
        <f>'Analitika nastave'!E30</f>
        <v>0</v>
      </c>
      <c r="E29" s="49">
        <f>'Analitika nastave'!F30</f>
        <v>0</v>
      </c>
      <c r="F29" s="49">
        <f>'Analitika nastave'!G30</f>
        <v>0</v>
      </c>
      <c r="G29" s="49">
        <f>'Analitika nastave'!H30</f>
        <v>0</v>
      </c>
      <c r="H29" s="186">
        <f>'Analitika nastave'!I30</f>
        <v>0</v>
      </c>
      <c r="I29" s="165" t="str">
        <f>'Analitika nastave'!J30</f>
        <v>NE</v>
      </c>
      <c r="J29" s="48">
        <f>'Analitika nastave'!K30</f>
        <v>0</v>
      </c>
      <c r="K29" s="49">
        <f>'Analitika nastave'!L30</f>
        <v>0</v>
      </c>
      <c r="L29" s="49">
        <f>'Analitika nastave'!M30</f>
        <v>0</v>
      </c>
      <c r="M29" s="49">
        <f>'Analitika nastave'!N30</f>
        <v>0</v>
      </c>
      <c r="N29" s="186">
        <f>'Analitika nastave'!O30</f>
        <v>0</v>
      </c>
      <c r="O29" s="165" t="str">
        <f>'Analitika nastave'!P30</f>
        <v>NE</v>
      </c>
      <c r="P29" s="48">
        <f>'Analitika nastave'!Q30</f>
        <v>0</v>
      </c>
      <c r="Q29" s="49">
        <f>'Analitika nastave'!R30</f>
        <v>0</v>
      </c>
      <c r="R29" s="49">
        <f>'Analitika nastave'!S30</f>
        <v>0</v>
      </c>
      <c r="S29" s="49">
        <f>'Analitika nastave'!T30</f>
        <v>0</v>
      </c>
      <c r="T29" s="186">
        <f>'Analitika nastave'!U30</f>
        <v>0</v>
      </c>
      <c r="U29" s="165" t="str">
        <f>'Analitika nastave'!V30</f>
        <v>NE</v>
      </c>
      <c r="V29" s="48">
        <f>'Analitika nastave'!W30</f>
        <v>0</v>
      </c>
      <c r="W29" s="49">
        <f>'Analitika nastave'!X30</f>
        <v>0</v>
      </c>
      <c r="X29" s="49">
        <f>'Analitika nastave'!Y30</f>
        <v>0</v>
      </c>
      <c r="Y29" s="49">
        <f>'Analitika nastave'!Z30</f>
        <v>0</v>
      </c>
      <c r="Z29" s="186">
        <f>'Analitika nastave'!AA30</f>
        <v>0</v>
      </c>
      <c r="AA29" s="165" t="str">
        <f>'Analitika nastave'!AB30</f>
        <v>NE</v>
      </c>
      <c r="AB29" s="48">
        <f>'Analitika nastave'!AC30</f>
        <v>0</v>
      </c>
      <c r="AC29" s="49">
        <f>'Analitika nastave'!AD30</f>
        <v>0</v>
      </c>
      <c r="AD29" s="49">
        <f>'Analitika nastave'!AE30</f>
        <v>0</v>
      </c>
      <c r="AE29" s="49">
        <f>'Analitika nastave'!AF30</f>
        <v>0</v>
      </c>
      <c r="AF29" s="186">
        <f>'Analitika nastave'!AG30</f>
        <v>0</v>
      </c>
      <c r="AG29" s="165" t="str">
        <f>'Analitika nastave'!AH30</f>
        <v>NE</v>
      </c>
      <c r="AH29" s="48">
        <f>'Analitika nastave'!AI30</f>
        <v>0</v>
      </c>
      <c r="AI29" s="49">
        <f>'Analitika nastave'!AJ30</f>
        <v>0</v>
      </c>
      <c r="AJ29" s="49">
        <f>'Analitika nastave'!AK30</f>
        <v>0</v>
      </c>
      <c r="AK29" s="49">
        <f>'Analitika nastave'!AL30</f>
        <v>0</v>
      </c>
      <c r="AL29" s="186">
        <f>'Analitika nastave'!AM30</f>
        <v>0</v>
      </c>
      <c r="AM29" s="165" t="str">
        <f>'Analitika nastave'!AN30</f>
        <v>NE</v>
      </c>
      <c r="AN29" s="48">
        <f>'Analitika nastave'!AO30</f>
        <v>0</v>
      </c>
      <c r="AO29" s="49">
        <f>'Analitika nastave'!AP30</f>
        <v>0</v>
      </c>
      <c r="AP29" s="49">
        <f>'Analitika nastave'!AQ30</f>
        <v>0</v>
      </c>
      <c r="AQ29" s="49">
        <f>'Analitika nastave'!AR30</f>
        <v>0</v>
      </c>
      <c r="AR29" s="186">
        <f>'Analitika nastave'!AS30</f>
        <v>0</v>
      </c>
      <c r="AS29" s="165" t="str">
        <f>'Analitika nastave'!AT30</f>
        <v>NE</v>
      </c>
      <c r="AT29" s="48">
        <f>'Analitika nastave'!AU30</f>
        <v>0</v>
      </c>
      <c r="AU29" s="49">
        <f>'Analitika nastave'!AV30</f>
        <v>0</v>
      </c>
      <c r="AV29" s="49">
        <f>'Analitika nastave'!AW30</f>
        <v>0</v>
      </c>
      <c r="AW29" s="49">
        <f>'Analitika nastave'!AX30</f>
        <v>0</v>
      </c>
      <c r="AX29" s="186">
        <f>'Analitika nastave'!AY30</f>
        <v>0</v>
      </c>
      <c r="AY29" s="165" t="str">
        <f>'Analitika nastave'!AZ30</f>
        <v>NE</v>
      </c>
      <c r="AZ29" s="189">
        <f>'Analitika nastave'!BA30</f>
        <v>0</v>
      </c>
    </row>
    <row r="30" spans="1:52" ht="15.75" customHeight="1" thickBot="1" x14ac:dyDescent="0.3">
      <c r="A30" s="192"/>
      <c r="B30" s="194"/>
      <c r="C30" s="52" t="str">
        <f>'Analitika nastave'!D31</f>
        <v>P</v>
      </c>
      <c r="D30" s="53">
        <f>'Analitika nastave'!E31</f>
        <v>0</v>
      </c>
      <c r="E30" s="53">
        <f>'Analitika nastave'!F31</f>
        <v>0</v>
      </c>
      <c r="F30" s="53">
        <f>'Analitika nastave'!G31</f>
        <v>0</v>
      </c>
      <c r="G30" s="53">
        <f>'Analitika nastave'!H31</f>
        <v>0</v>
      </c>
      <c r="H30" s="187"/>
      <c r="I30" s="185"/>
      <c r="J30" s="54">
        <f>'Analitika nastave'!K31</f>
        <v>0</v>
      </c>
      <c r="K30" s="53">
        <f>'Analitika nastave'!L31</f>
        <v>0</v>
      </c>
      <c r="L30" s="53">
        <f>'Analitika nastave'!M31</f>
        <v>0</v>
      </c>
      <c r="M30" s="53">
        <f>'Analitika nastave'!N31</f>
        <v>0</v>
      </c>
      <c r="N30" s="187"/>
      <c r="O30" s="185"/>
      <c r="P30" s="54">
        <f>'Analitika nastave'!Q31</f>
        <v>0</v>
      </c>
      <c r="Q30" s="53">
        <f>'Analitika nastave'!R31</f>
        <v>0</v>
      </c>
      <c r="R30" s="53">
        <f>'Analitika nastave'!S31</f>
        <v>0</v>
      </c>
      <c r="S30" s="53">
        <f>'Analitika nastave'!T31</f>
        <v>0</v>
      </c>
      <c r="T30" s="187"/>
      <c r="U30" s="185"/>
      <c r="V30" s="54">
        <f>'Analitika nastave'!W31</f>
        <v>0</v>
      </c>
      <c r="W30" s="53">
        <f>'Analitika nastave'!X31</f>
        <v>0</v>
      </c>
      <c r="X30" s="53">
        <f>'Analitika nastave'!Y31</f>
        <v>0</v>
      </c>
      <c r="Y30" s="53">
        <f>'Analitika nastave'!Z31</f>
        <v>0</v>
      </c>
      <c r="Z30" s="187"/>
      <c r="AA30" s="185"/>
      <c r="AB30" s="54">
        <f>'Analitika nastave'!AC31</f>
        <v>0</v>
      </c>
      <c r="AC30" s="53">
        <f>'Analitika nastave'!AD31</f>
        <v>0</v>
      </c>
      <c r="AD30" s="53">
        <f>'Analitika nastave'!AE31</f>
        <v>0</v>
      </c>
      <c r="AE30" s="53">
        <f>'Analitika nastave'!AF31</f>
        <v>0</v>
      </c>
      <c r="AF30" s="188"/>
      <c r="AG30" s="185"/>
      <c r="AH30" s="54">
        <f>'Analitika nastave'!AI31</f>
        <v>0</v>
      </c>
      <c r="AI30" s="53">
        <f>'Analitika nastave'!AJ31</f>
        <v>0</v>
      </c>
      <c r="AJ30" s="53">
        <f>'Analitika nastave'!AK31</f>
        <v>0</v>
      </c>
      <c r="AK30" s="53">
        <f>'Analitika nastave'!AL31</f>
        <v>0</v>
      </c>
      <c r="AL30" s="188"/>
      <c r="AM30" s="185"/>
      <c r="AN30" s="54">
        <f>'Analitika nastave'!AO31</f>
        <v>0</v>
      </c>
      <c r="AO30" s="53">
        <f>'Analitika nastave'!AP31</f>
        <v>0</v>
      </c>
      <c r="AP30" s="53">
        <f>'Analitika nastave'!AQ31</f>
        <v>0</v>
      </c>
      <c r="AQ30" s="53">
        <f>'Analitika nastave'!AR31</f>
        <v>0</v>
      </c>
      <c r="AR30" s="188"/>
      <c r="AS30" s="185"/>
      <c r="AT30" s="54">
        <f>'Analitika nastave'!AU31</f>
        <v>0</v>
      </c>
      <c r="AU30" s="53">
        <f>'Analitika nastave'!AV31</f>
        <v>0</v>
      </c>
      <c r="AV30" s="53">
        <f>'Analitika nastave'!AW31</f>
        <v>0</v>
      </c>
      <c r="AW30" s="53">
        <f>'Analitika nastave'!AX31</f>
        <v>0</v>
      </c>
      <c r="AX30" s="188"/>
      <c r="AY30" s="185"/>
      <c r="AZ30" s="190"/>
    </row>
    <row r="31" spans="1:52" ht="15" customHeight="1" x14ac:dyDescent="0.25">
      <c r="A31" s="191">
        <v>13</v>
      </c>
      <c r="B31" s="193">
        <f>'Analitika nastave'!C32</f>
        <v>0</v>
      </c>
      <c r="C31" s="47" t="str">
        <f>'Analitika nastave'!D32</f>
        <v>B</v>
      </c>
      <c r="D31" s="48">
        <f>'Analitika nastave'!E32</f>
        <v>0</v>
      </c>
      <c r="E31" s="49">
        <f>'Analitika nastave'!F32</f>
        <v>0</v>
      </c>
      <c r="F31" s="49">
        <f>'Analitika nastave'!G32</f>
        <v>0</v>
      </c>
      <c r="G31" s="49">
        <f>'Analitika nastave'!H32</f>
        <v>0</v>
      </c>
      <c r="H31" s="186">
        <f>'Analitika nastave'!I32</f>
        <v>0</v>
      </c>
      <c r="I31" s="165" t="str">
        <f>'Analitika nastave'!J32</f>
        <v>NE</v>
      </c>
      <c r="J31" s="48">
        <f>'Analitika nastave'!K32</f>
        <v>0</v>
      </c>
      <c r="K31" s="49">
        <f>'Analitika nastave'!L32</f>
        <v>0</v>
      </c>
      <c r="L31" s="49">
        <f>'Analitika nastave'!M32</f>
        <v>0</v>
      </c>
      <c r="M31" s="49">
        <f>'Analitika nastave'!N32</f>
        <v>0</v>
      </c>
      <c r="N31" s="186">
        <f>'Analitika nastave'!O32</f>
        <v>0</v>
      </c>
      <c r="O31" s="165" t="str">
        <f>'Analitika nastave'!P32</f>
        <v>NE</v>
      </c>
      <c r="P31" s="48">
        <f>'Analitika nastave'!Q32</f>
        <v>0</v>
      </c>
      <c r="Q31" s="49">
        <f>'Analitika nastave'!R32</f>
        <v>0</v>
      </c>
      <c r="R31" s="49">
        <f>'Analitika nastave'!S32</f>
        <v>0</v>
      </c>
      <c r="S31" s="49">
        <f>'Analitika nastave'!T32</f>
        <v>0</v>
      </c>
      <c r="T31" s="186">
        <f>'Analitika nastave'!U32</f>
        <v>0</v>
      </c>
      <c r="U31" s="165" t="str">
        <f>'Analitika nastave'!V32</f>
        <v>NE</v>
      </c>
      <c r="V31" s="48">
        <f>'Analitika nastave'!W32</f>
        <v>0</v>
      </c>
      <c r="W31" s="49">
        <f>'Analitika nastave'!X32</f>
        <v>0</v>
      </c>
      <c r="X31" s="49">
        <f>'Analitika nastave'!Y32</f>
        <v>0</v>
      </c>
      <c r="Y31" s="49">
        <f>'Analitika nastave'!Z32</f>
        <v>0</v>
      </c>
      <c r="Z31" s="186">
        <f>'Analitika nastave'!AA32</f>
        <v>0</v>
      </c>
      <c r="AA31" s="165" t="str">
        <f>'Analitika nastave'!AB32</f>
        <v>NE</v>
      </c>
      <c r="AB31" s="48">
        <f>'Analitika nastave'!AC32</f>
        <v>0</v>
      </c>
      <c r="AC31" s="49">
        <f>'Analitika nastave'!AD32</f>
        <v>0</v>
      </c>
      <c r="AD31" s="49">
        <f>'Analitika nastave'!AE32</f>
        <v>0</v>
      </c>
      <c r="AE31" s="49">
        <f>'Analitika nastave'!AF32</f>
        <v>0</v>
      </c>
      <c r="AF31" s="186">
        <f>'Analitika nastave'!AG32</f>
        <v>0</v>
      </c>
      <c r="AG31" s="165" t="str">
        <f>'Analitika nastave'!AH32</f>
        <v>NE</v>
      </c>
      <c r="AH31" s="48">
        <f>'Analitika nastave'!AI32</f>
        <v>0</v>
      </c>
      <c r="AI31" s="49">
        <f>'Analitika nastave'!AJ32</f>
        <v>0</v>
      </c>
      <c r="AJ31" s="49">
        <f>'Analitika nastave'!AK32</f>
        <v>0</v>
      </c>
      <c r="AK31" s="49">
        <f>'Analitika nastave'!AL32</f>
        <v>0</v>
      </c>
      <c r="AL31" s="186">
        <f>'Analitika nastave'!AM32</f>
        <v>0</v>
      </c>
      <c r="AM31" s="165" t="str">
        <f>'Analitika nastave'!AN32</f>
        <v>NE</v>
      </c>
      <c r="AN31" s="48">
        <f>'Analitika nastave'!AO32</f>
        <v>0</v>
      </c>
      <c r="AO31" s="49">
        <f>'Analitika nastave'!AP32</f>
        <v>0</v>
      </c>
      <c r="AP31" s="49">
        <f>'Analitika nastave'!AQ32</f>
        <v>0</v>
      </c>
      <c r="AQ31" s="49">
        <f>'Analitika nastave'!AR32</f>
        <v>0</v>
      </c>
      <c r="AR31" s="186">
        <f>'Analitika nastave'!AS32</f>
        <v>0</v>
      </c>
      <c r="AS31" s="165" t="str">
        <f>'Analitika nastave'!AT32</f>
        <v>NE</v>
      </c>
      <c r="AT31" s="48">
        <f>'Analitika nastave'!AU32</f>
        <v>0</v>
      </c>
      <c r="AU31" s="49">
        <f>'Analitika nastave'!AV32</f>
        <v>0</v>
      </c>
      <c r="AV31" s="49">
        <f>'Analitika nastave'!AW32</f>
        <v>0</v>
      </c>
      <c r="AW31" s="49">
        <f>'Analitika nastave'!AX32</f>
        <v>0</v>
      </c>
      <c r="AX31" s="186">
        <f>'Analitika nastave'!AY32</f>
        <v>0</v>
      </c>
      <c r="AY31" s="165" t="str">
        <f>'Analitika nastave'!AZ32</f>
        <v>NE</v>
      </c>
      <c r="AZ31" s="189">
        <f>'Analitika nastave'!BA32</f>
        <v>0</v>
      </c>
    </row>
    <row r="32" spans="1:52" ht="15.75" customHeight="1" thickBot="1" x14ac:dyDescent="0.3">
      <c r="A32" s="192"/>
      <c r="B32" s="194"/>
      <c r="C32" s="52" t="str">
        <f>'Analitika nastave'!D33</f>
        <v>P</v>
      </c>
      <c r="D32" s="53">
        <f>'Analitika nastave'!E33</f>
        <v>0</v>
      </c>
      <c r="E32" s="53">
        <f>'Analitika nastave'!F33</f>
        <v>0</v>
      </c>
      <c r="F32" s="53">
        <f>'Analitika nastave'!G33</f>
        <v>0</v>
      </c>
      <c r="G32" s="53">
        <f>'Analitika nastave'!H33</f>
        <v>0</v>
      </c>
      <c r="H32" s="187"/>
      <c r="I32" s="185"/>
      <c r="J32" s="54">
        <f>'Analitika nastave'!K33</f>
        <v>0</v>
      </c>
      <c r="K32" s="53">
        <f>'Analitika nastave'!L33</f>
        <v>0</v>
      </c>
      <c r="L32" s="53">
        <f>'Analitika nastave'!M33</f>
        <v>0</v>
      </c>
      <c r="M32" s="53">
        <f>'Analitika nastave'!N33</f>
        <v>0</v>
      </c>
      <c r="N32" s="187"/>
      <c r="O32" s="185"/>
      <c r="P32" s="54">
        <f>'Analitika nastave'!Q33</f>
        <v>0</v>
      </c>
      <c r="Q32" s="53">
        <f>'Analitika nastave'!R33</f>
        <v>0</v>
      </c>
      <c r="R32" s="53">
        <f>'Analitika nastave'!S33</f>
        <v>0</v>
      </c>
      <c r="S32" s="53">
        <f>'Analitika nastave'!T33</f>
        <v>0</v>
      </c>
      <c r="T32" s="187"/>
      <c r="U32" s="185"/>
      <c r="V32" s="54">
        <f>'Analitika nastave'!W33</f>
        <v>0</v>
      </c>
      <c r="W32" s="53">
        <f>'Analitika nastave'!X33</f>
        <v>0</v>
      </c>
      <c r="X32" s="53">
        <f>'Analitika nastave'!Y33</f>
        <v>0</v>
      </c>
      <c r="Y32" s="53">
        <f>'Analitika nastave'!Z33</f>
        <v>0</v>
      </c>
      <c r="Z32" s="187"/>
      <c r="AA32" s="185"/>
      <c r="AB32" s="54">
        <f>'Analitika nastave'!AC33</f>
        <v>0</v>
      </c>
      <c r="AC32" s="53">
        <f>'Analitika nastave'!AD33</f>
        <v>0</v>
      </c>
      <c r="AD32" s="53">
        <f>'Analitika nastave'!AE33</f>
        <v>0</v>
      </c>
      <c r="AE32" s="53">
        <f>'Analitika nastave'!AF33</f>
        <v>0</v>
      </c>
      <c r="AF32" s="188"/>
      <c r="AG32" s="185"/>
      <c r="AH32" s="54">
        <f>'Analitika nastave'!AI33</f>
        <v>0</v>
      </c>
      <c r="AI32" s="53">
        <f>'Analitika nastave'!AJ33</f>
        <v>0</v>
      </c>
      <c r="AJ32" s="53">
        <f>'Analitika nastave'!AK33</f>
        <v>0</v>
      </c>
      <c r="AK32" s="53">
        <f>'Analitika nastave'!AL33</f>
        <v>0</v>
      </c>
      <c r="AL32" s="188"/>
      <c r="AM32" s="185"/>
      <c r="AN32" s="54">
        <f>'Analitika nastave'!AO33</f>
        <v>0</v>
      </c>
      <c r="AO32" s="53">
        <f>'Analitika nastave'!AP33</f>
        <v>0</v>
      </c>
      <c r="AP32" s="53">
        <f>'Analitika nastave'!AQ33</f>
        <v>0</v>
      </c>
      <c r="AQ32" s="53">
        <f>'Analitika nastave'!AR33</f>
        <v>0</v>
      </c>
      <c r="AR32" s="188"/>
      <c r="AS32" s="185"/>
      <c r="AT32" s="54">
        <f>'Analitika nastave'!AU33</f>
        <v>0</v>
      </c>
      <c r="AU32" s="53">
        <f>'Analitika nastave'!AV33</f>
        <v>0</v>
      </c>
      <c r="AV32" s="53">
        <f>'Analitika nastave'!AW33</f>
        <v>0</v>
      </c>
      <c r="AW32" s="53">
        <f>'Analitika nastave'!AX33</f>
        <v>0</v>
      </c>
      <c r="AX32" s="188"/>
      <c r="AY32" s="185"/>
      <c r="AZ32" s="190"/>
    </row>
    <row r="33" spans="1:52" ht="15" customHeight="1" x14ac:dyDescent="0.25">
      <c r="A33" s="191">
        <v>14</v>
      </c>
      <c r="B33" s="193">
        <f>'Analitika nastave'!C34</f>
        <v>0</v>
      </c>
      <c r="C33" s="47" t="str">
        <f>'Analitika nastave'!D34</f>
        <v>B</v>
      </c>
      <c r="D33" s="48">
        <f>'Analitika nastave'!E34</f>
        <v>0</v>
      </c>
      <c r="E33" s="49">
        <f>'Analitika nastave'!F34</f>
        <v>0</v>
      </c>
      <c r="F33" s="49">
        <f>'Analitika nastave'!G34</f>
        <v>0</v>
      </c>
      <c r="G33" s="49">
        <f>'Analitika nastave'!H34</f>
        <v>0</v>
      </c>
      <c r="H33" s="186">
        <f>'Analitika nastave'!I34</f>
        <v>0</v>
      </c>
      <c r="I33" s="165" t="str">
        <f>'Analitika nastave'!J34</f>
        <v>NE</v>
      </c>
      <c r="J33" s="48">
        <f>'Analitika nastave'!K34</f>
        <v>0</v>
      </c>
      <c r="K33" s="49">
        <f>'Analitika nastave'!L34</f>
        <v>0</v>
      </c>
      <c r="L33" s="49">
        <f>'Analitika nastave'!M34</f>
        <v>0</v>
      </c>
      <c r="M33" s="49">
        <f>'Analitika nastave'!N34</f>
        <v>0</v>
      </c>
      <c r="N33" s="186">
        <f>'Analitika nastave'!O34</f>
        <v>0</v>
      </c>
      <c r="O33" s="165" t="str">
        <f>'Analitika nastave'!P34</f>
        <v>NE</v>
      </c>
      <c r="P33" s="48">
        <f>'Analitika nastave'!Q34</f>
        <v>0</v>
      </c>
      <c r="Q33" s="49">
        <f>'Analitika nastave'!R34</f>
        <v>0</v>
      </c>
      <c r="R33" s="49">
        <f>'Analitika nastave'!S34</f>
        <v>0</v>
      </c>
      <c r="S33" s="49">
        <f>'Analitika nastave'!T34</f>
        <v>0</v>
      </c>
      <c r="T33" s="186">
        <f>'Analitika nastave'!U34</f>
        <v>0</v>
      </c>
      <c r="U33" s="165" t="str">
        <f>'Analitika nastave'!V34</f>
        <v>NE</v>
      </c>
      <c r="V33" s="48">
        <f>'Analitika nastave'!W34</f>
        <v>0</v>
      </c>
      <c r="W33" s="49">
        <f>'Analitika nastave'!X34</f>
        <v>0</v>
      </c>
      <c r="X33" s="49">
        <f>'Analitika nastave'!Y34</f>
        <v>0</v>
      </c>
      <c r="Y33" s="49">
        <f>'Analitika nastave'!Z34</f>
        <v>0</v>
      </c>
      <c r="Z33" s="186">
        <f>'Analitika nastave'!AA34</f>
        <v>0</v>
      </c>
      <c r="AA33" s="165" t="str">
        <f>'Analitika nastave'!AB34</f>
        <v>NE</v>
      </c>
      <c r="AB33" s="48">
        <f>'Analitika nastave'!AC34</f>
        <v>0</v>
      </c>
      <c r="AC33" s="49">
        <f>'Analitika nastave'!AD34</f>
        <v>0</v>
      </c>
      <c r="AD33" s="49">
        <f>'Analitika nastave'!AE34</f>
        <v>0</v>
      </c>
      <c r="AE33" s="49">
        <f>'Analitika nastave'!AF34</f>
        <v>0</v>
      </c>
      <c r="AF33" s="186">
        <f>'Analitika nastave'!AG34</f>
        <v>0</v>
      </c>
      <c r="AG33" s="165" t="str">
        <f>'Analitika nastave'!AH34</f>
        <v>NE</v>
      </c>
      <c r="AH33" s="48">
        <f>'Analitika nastave'!AI34</f>
        <v>0</v>
      </c>
      <c r="AI33" s="49">
        <f>'Analitika nastave'!AJ34</f>
        <v>0</v>
      </c>
      <c r="AJ33" s="49">
        <f>'Analitika nastave'!AK34</f>
        <v>0</v>
      </c>
      <c r="AK33" s="49">
        <f>'Analitika nastave'!AL34</f>
        <v>0</v>
      </c>
      <c r="AL33" s="186">
        <f>'Analitika nastave'!AM34</f>
        <v>0</v>
      </c>
      <c r="AM33" s="165" t="str">
        <f>'Analitika nastave'!AN34</f>
        <v>NE</v>
      </c>
      <c r="AN33" s="48">
        <f>'Analitika nastave'!AO34</f>
        <v>0</v>
      </c>
      <c r="AO33" s="49">
        <f>'Analitika nastave'!AP34</f>
        <v>0</v>
      </c>
      <c r="AP33" s="49">
        <f>'Analitika nastave'!AQ34</f>
        <v>0</v>
      </c>
      <c r="AQ33" s="49">
        <f>'Analitika nastave'!AR34</f>
        <v>0</v>
      </c>
      <c r="AR33" s="186">
        <f>'Analitika nastave'!AS34</f>
        <v>0</v>
      </c>
      <c r="AS33" s="165" t="str">
        <f>'Analitika nastave'!AT34</f>
        <v>NE</v>
      </c>
      <c r="AT33" s="48">
        <f>'Analitika nastave'!AU34</f>
        <v>0</v>
      </c>
      <c r="AU33" s="49">
        <f>'Analitika nastave'!AV34</f>
        <v>0</v>
      </c>
      <c r="AV33" s="49">
        <f>'Analitika nastave'!AW34</f>
        <v>0</v>
      </c>
      <c r="AW33" s="49">
        <f>'Analitika nastave'!AX34</f>
        <v>0</v>
      </c>
      <c r="AX33" s="186">
        <f>'Analitika nastave'!AY34</f>
        <v>0</v>
      </c>
      <c r="AY33" s="165" t="str">
        <f>'Analitika nastave'!AZ34</f>
        <v>NE</v>
      </c>
      <c r="AZ33" s="189">
        <f>'Analitika nastave'!BA34</f>
        <v>0</v>
      </c>
    </row>
    <row r="34" spans="1:52" ht="15.75" customHeight="1" thickBot="1" x14ac:dyDescent="0.3">
      <c r="A34" s="192"/>
      <c r="B34" s="194"/>
      <c r="C34" s="52" t="str">
        <f>'Analitika nastave'!D35</f>
        <v>P</v>
      </c>
      <c r="D34" s="53">
        <f>'Analitika nastave'!E35</f>
        <v>0</v>
      </c>
      <c r="E34" s="53">
        <f>'Analitika nastave'!F35</f>
        <v>0</v>
      </c>
      <c r="F34" s="53">
        <f>'Analitika nastave'!G35</f>
        <v>0</v>
      </c>
      <c r="G34" s="53">
        <f>'Analitika nastave'!H35</f>
        <v>0</v>
      </c>
      <c r="H34" s="187"/>
      <c r="I34" s="185"/>
      <c r="J34" s="54">
        <f>'Analitika nastave'!K35</f>
        <v>0</v>
      </c>
      <c r="K34" s="53">
        <f>'Analitika nastave'!L35</f>
        <v>0</v>
      </c>
      <c r="L34" s="53">
        <f>'Analitika nastave'!M35</f>
        <v>0</v>
      </c>
      <c r="M34" s="53">
        <f>'Analitika nastave'!N35</f>
        <v>0</v>
      </c>
      <c r="N34" s="187"/>
      <c r="O34" s="185"/>
      <c r="P34" s="54">
        <f>'Analitika nastave'!Q35</f>
        <v>0</v>
      </c>
      <c r="Q34" s="53">
        <f>'Analitika nastave'!R35</f>
        <v>0</v>
      </c>
      <c r="R34" s="53">
        <f>'Analitika nastave'!S35</f>
        <v>0</v>
      </c>
      <c r="S34" s="53">
        <f>'Analitika nastave'!T35</f>
        <v>0</v>
      </c>
      <c r="T34" s="187"/>
      <c r="U34" s="185"/>
      <c r="V34" s="54">
        <f>'Analitika nastave'!W35</f>
        <v>0</v>
      </c>
      <c r="W34" s="53">
        <f>'Analitika nastave'!X35</f>
        <v>0</v>
      </c>
      <c r="X34" s="53">
        <f>'Analitika nastave'!Y35</f>
        <v>0</v>
      </c>
      <c r="Y34" s="53">
        <f>'Analitika nastave'!Z35</f>
        <v>0</v>
      </c>
      <c r="Z34" s="187"/>
      <c r="AA34" s="185"/>
      <c r="AB34" s="54">
        <f>'Analitika nastave'!AC35</f>
        <v>0</v>
      </c>
      <c r="AC34" s="53">
        <f>'Analitika nastave'!AD35</f>
        <v>0</v>
      </c>
      <c r="AD34" s="53">
        <f>'Analitika nastave'!AE35</f>
        <v>0</v>
      </c>
      <c r="AE34" s="53">
        <f>'Analitika nastave'!AF35</f>
        <v>0</v>
      </c>
      <c r="AF34" s="188"/>
      <c r="AG34" s="185"/>
      <c r="AH34" s="54">
        <f>'Analitika nastave'!AI35</f>
        <v>0</v>
      </c>
      <c r="AI34" s="53">
        <f>'Analitika nastave'!AJ35</f>
        <v>0</v>
      </c>
      <c r="AJ34" s="53">
        <f>'Analitika nastave'!AK35</f>
        <v>0</v>
      </c>
      <c r="AK34" s="53">
        <f>'Analitika nastave'!AL35</f>
        <v>0</v>
      </c>
      <c r="AL34" s="188"/>
      <c r="AM34" s="185"/>
      <c r="AN34" s="54">
        <f>'Analitika nastave'!AO35</f>
        <v>0</v>
      </c>
      <c r="AO34" s="53">
        <f>'Analitika nastave'!AP35</f>
        <v>0</v>
      </c>
      <c r="AP34" s="53">
        <f>'Analitika nastave'!AQ35</f>
        <v>0</v>
      </c>
      <c r="AQ34" s="53">
        <f>'Analitika nastave'!AR35</f>
        <v>0</v>
      </c>
      <c r="AR34" s="188"/>
      <c r="AS34" s="185"/>
      <c r="AT34" s="54">
        <f>'Analitika nastave'!AU35</f>
        <v>0</v>
      </c>
      <c r="AU34" s="53">
        <f>'Analitika nastave'!AV35</f>
        <v>0</v>
      </c>
      <c r="AV34" s="53">
        <f>'Analitika nastave'!AW35</f>
        <v>0</v>
      </c>
      <c r="AW34" s="53">
        <f>'Analitika nastave'!AX35</f>
        <v>0</v>
      </c>
      <c r="AX34" s="188"/>
      <c r="AY34" s="185"/>
      <c r="AZ34" s="190"/>
    </row>
    <row r="35" spans="1:52" ht="15" customHeight="1" x14ac:dyDescent="0.25">
      <c r="A35" s="191">
        <v>15</v>
      </c>
      <c r="B35" s="193">
        <f>'Analitika nastave'!C36</f>
        <v>0</v>
      </c>
      <c r="C35" s="47" t="str">
        <f>'Analitika nastave'!D36</f>
        <v>B</v>
      </c>
      <c r="D35" s="48">
        <f>'Analitika nastave'!E36</f>
        <v>0</v>
      </c>
      <c r="E35" s="49">
        <f>'Analitika nastave'!F36</f>
        <v>0</v>
      </c>
      <c r="F35" s="49">
        <f>'Analitika nastave'!G36</f>
        <v>0</v>
      </c>
      <c r="G35" s="49">
        <f>'Analitika nastave'!H36</f>
        <v>0</v>
      </c>
      <c r="H35" s="186">
        <f>'Analitika nastave'!I36</f>
        <v>0</v>
      </c>
      <c r="I35" s="165" t="str">
        <f>'Analitika nastave'!J36</f>
        <v>NE</v>
      </c>
      <c r="J35" s="48">
        <f>'Analitika nastave'!K36</f>
        <v>0</v>
      </c>
      <c r="K35" s="49">
        <f>'Analitika nastave'!L36</f>
        <v>0</v>
      </c>
      <c r="L35" s="49">
        <f>'Analitika nastave'!M36</f>
        <v>0</v>
      </c>
      <c r="M35" s="49">
        <f>'Analitika nastave'!N36</f>
        <v>0</v>
      </c>
      <c r="N35" s="186">
        <f>'Analitika nastave'!O36</f>
        <v>0</v>
      </c>
      <c r="O35" s="165" t="str">
        <f>'Analitika nastave'!P36</f>
        <v>NE</v>
      </c>
      <c r="P35" s="48">
        <f>'Analitika nastave'!Q36</f>
        <v>0</v>
      </c>
      <c r="Q35" s="49">
        <f>'Analitika nastave'!R36</f>
        <v>0</v>
      </c>
      <c r="R35" s="49">
        <f>'Analitika nastave'!S36</f>
        <v>0</v>
      </c>
      <c r="S35" s="49">
        <f>'Analitika nastave'!T36</f>
        <v>0</v>
      </c>
      <c r="T35" s="186">
        <f>'Analitika nastave'!U36</f>
        <v>0</v>
      </c>
      <c r="U35" s="165" t="str">
        <f>'Analitika nastave'!V36</f>
        <v>NE</v>
      </c>
      <c r="V35" s="48">
        <f>'Analitika nastave'!W36</f>
        <v>0</v>
      </c>
      <c r="W35" s="49">
        <f>'Analitika nastave'!X36</f>
        <v>0</v>
      </c>
      <c r="X35" s="49">
        <f>'Analitika nastave'!Y36</f>
        <v>0</v>
      </c>
      <c r="Y35" s="49">
        <f>'Analitika nastave'!Z36</f>
        <v>0</v>
      </c>
      <c r="Z35" s="186">
        <f>'Analitika nastave'!AA36</f>
        <v>0</v>
      </c>
      <c r="AA35" s="165" t="str">
        <f>'Analitika nastave'!AB36</f>
        <v>NE</v>
      </c>
      <c r="AB35" s="48">
        <f>'Analitika nastave'!AC36</f>
        <v>0</v>
      </c>
      <c r="AC35" s="49">
        <f>'Analitika nastave'!AD36</f>
        <v>0</v>
      </c>
      <c r="AD35" s="49">
        <f>'Analitika nastave'!AE36</f>
        <v>0</v>
      </c>
      <c r="AE35" s="49">
        <f>'Analitika nastave'!AF36</f>
        <v>0</v>
      </c>
      <c r="AF35" s="186">
        <f>'Analitika nastave'!AG36</f>
        <v>0</v>
      </c>
      <c r="AG35" s="165" t="str">
        <f>'Analitika nastave'!AH36</f>
        <v>NE</v>
      </c>
      <c r="AH35" s="48">
        <f>'Analitika nastave'!AI36</f>
        <v>0</v>
      </c>
      <c r="AI35" s="49">
        <f>'Analitika nastave'!AJ36</f>
        <v>0</v>
      </c>
      <c r="AJ35" s="49">
        <f>'Analitika nastave'!AK36</f>
        <v>0</v>
      </c>
      <c r="AK35" s="49">
        <f>'Analitika nastave'!AL36</f>
        <v>0</v>
      </c>
      <c r="AL35" s="186">
        <f>'Analitika nastave'!AM36</f>
        <v>0</v>
      </c>
      <c r="AM35" s="165" t="str">
        <f>'Analitika nastave'!AN36</f>
        <v>NE</v>
      </c>
      <c r="AN35" s="48">
        <f>'Analitika nastave'!AO36</f>
        <v>0</v>
      </c>
      <c r="AO35" s="49">
        <f>'Analitika nastave'!AP36</f>
        <v>0</v>
      </c>
      <c r="AP35" s="49">
        <f>'Analitika nastave'!AQ36</f>
        <v>0</v>
      </c>
      <c r="AQ35" s="49">
        <f>'Analitika nastave'!AR36</f>
        <v>0</v>
      </c>
      <c r="AR35" s="186">
        <f>'Analitika nastave'!AS36</f>
        <v>0</v>
      </c>
      <c r="AS35" s="165" t="str">
        <f>'Analitika nastave'!AT36</f>
        <v>NE</v>
      </c>
      <c r="AT35" s="48">
        <f>'Analitika nastave'!AU36</f>
        <v>0</v>
      </c>
      <c r="AU35" s="49">
        <f>'Analitika nastave'!AV36</f>
        <v>0</v>
      </c>
      <c r="AV35" s="49">
        <f>'Analitika nastave'!AW36</f>
        <v>0</v>
      </c>
      <c r="AW35" s="49">
        <f>'Analitika nastave'!AX36</f>
        <v>0</v>
      </c>
      <c r="AX35" s="186">
        <f>'Analitika nastave'!AY36</f>
        <v>0</v>
      </c>
      <c r="AY35" s="165" t="str">
        <f>'Analitika nastave'!AZ36</f>
        <v>NE</v>
      </c>
      <c r="AZ35" s="189">
        <f>'Analitika nastave'!BA36</f>
        <v>0</v>
      </c>
    </row>
    <row r="36" spans="1:52" ht="15.75" customHeight="1" thickBot="1" x14ac:dyDescent="0.3">
      <c r="A36" s="192"/>
      <c r="B36" s="194"/>
      <c r="C36" s="52" t="str">
        <f>'Analitika nastave'!D37</f>
        <v>P</v>
      </c>
      <c r="D36" s="53">
        <f>'Analitika nastave'!E37</f>
        <v>0</v>
      </c>
      <c r="E36" s="53">
        <f>'Analitika nastave'!F37</f>
        <v>0</v>
      </c>
      <c r="F36" s="53">
        <f>'Analitika nastave'!G37</f>
        <v>0</v>
      </c>
      <c r="G36" s="53">
        <f>'Analitika nastave'!H37</f>
        <v>0</v>
      </c>
      <c r="H36" s="187"/>
      <c r="I36" s="185"/>
      <c r="J36" s="54">
        <f>'Analitika nastave'!K37</f>
        <v>0</v>
      </c>
      <c r="K36" s="53">
        <f>'Analitika nastave'!L37</f>
        <v>0</v>
      </c>
      <c r="L36" s="53">
        <f>'Analitika nastave'!M37</f>
        <v>0</v>
      </c>
      <c r="M36" s="53">
        <f>'Analitika nastave'!N37</f>
        <v>0</v>
      </c>
      <c r="N36" s="187"/>
      <c r="O36" s="185"/>
      <c r="P36" s="54">
        <f>'Analitika nastave'!Q37</f>
        <v>0</v>
      </c>
      <c r="Q36" s="53">
        <f>'Analitika nastave'!R37</f>
        <v>0</v>
      </c>
      <c r="R36" s="53">
        <f>'Analitika nastave'!S37</f>
        <v>0</v>
      </c>
      <c r="S36" s="53">
        <f>'Analitika nastave'!T37</f>
        <v>0</v>
      </c>
      <c r="T36" s="187"/>
      <c r="U36" s="185"/>
      <c r="V36" s="54">
        <f>'Analitika nastave'!W37</f>
        <v>0</v>
      </c>
      <c r="W36" s="53">
        <f>'Analitika nastave'!X37</f>
        <v>0</v>
      </c>
      <c r="X36" s="53">
        <f>'Analitika nastave'!Y37</f>
        <v>0</v>
      </c>
      <c r="Y36" s="53">
        <f>'Analitika nastave'!Z37</f>
        <v>0</v>
      </c>
      <c r="Z36" s="187"/>
      <c r="AA36" s="185"/>
      <c r="AB36" s="54">
        <f>'Analitika nastave'!AC37</f>
        <v>0</v>
      </c>
      <c r="AC36" s="53">
        <f>'Analitika nastave'!AD37</f>
        <v>0</v>
      </c>
      <c r="AD36" s="53">
        <f>'Analitika nastave'!AE37</f>
        <v>0</v>
      </c>
      <c r="AE36" s="53">
        <f>'Analitika nastave'!AF37</f>
        <v>0</v>
      </c>
      <c r="AF36" s="188"/>
      <c r="AG36" s="185"/>
      <c r="AH36" s="54">
        <f>'Analitika nastave'!AI37</f>
        <v>0</v>
      </c>
      <c r="AI36" s="53">
        <f>'Analitika nastave'!AJ37</f>
        <v>0</v>
      </c>
      <c r="AJ36" s="53">
        <f>'Analitika nastave'!AK37</f>
        <v>0</v>
      </c>
      <c r="AK36" s="53">
        <f>'Analitika nastave'!AL37</f>
        <v>0</v>
      </c>
      <c r="AL36" s="188"/>
      <c r="AM36" s="185"/>
      <c r="AN36" s="54">
        <f>'Analitika nastave'!AO37</f>
        <v>0</v>
      </c>
      <c r="AO36" s="53">
        <f>'Analitika nastave'!AP37</f>
        <v>0</v>
      </c>
      <c r="AP36" s="53">
        <f>'Analitika nastave'!AQ37</f>
        <v>0</v>
      </c>
      <c r="AQ36" s="53">
        <f>'Analitika nastave'!AR37</f>
        <v>0</v>
      </c>
      <c r="AR36" s="188"/>
      <c r="AS36" s="185"/>
      <c r="AT36" s="54">
        <f>'Analitika nastave'!AU37</f>
        <v>0</v>
      </c>
      <c r="AU36" s="53">
        <f>'Analitika nastave'!AV37</f>
        <v>0</v>
      </c>
      <c r="AV36" s="53">
        <f>'Analitika nastave'!AW37</f>
        <v>0</v>
      </c>
      <c r="AW36" s="53">
        <f>'Analitika nastave'!AX37</f>
        <v>0</v>
      </c>
      <c r="AX36" s="188"/>
      <c r="AY36" s="185"/>
      <c r="AZ36" s="190"/>
    </row>
    <row r="37" spans="1:52" ht="15" customHeight="1" x14ac:dyDescent="0.25">
      <c r="A37" s="191">
        <v>16</v>
      </c>
      <c r="B37" s="193">
        <f>'Analitika nastave'!C38</f>
        <v>0</v>
      </c>
      <c r="C37" s="47" t="str">
        <f>'Analitika nastave'!D38</f>
        <v>B</v>
      </c>
      <c r="D37" s="48">
        <f>'Analitika nastave'!E38</f>
        <v>0</v>
      </c>
      <c r="E37" s="49">
        <f>'Analitika nastave'!F38</f>
        <v>0</v>
      </c>
      <c r="F37" s="49">
        <f>'Analitika nastave'!G38</f>
        <v>0</v>
      </c>
      <c r="G37" s="49">
        <f>'Analitika nastave'!H38</f>
        <v>0</v>
      </c>
      <c r="H37" s="186">
        <f>'Analitika nastave'!I38</f>
        <v>0</v>
      </c>
      <c r="I37" s="165" t="str">
        <f>'Analitika nastave'!J38</f>
        <v>NE</v>
      </c>
      <c r="J37" s="48">
        <f>'Analitika nastave'!K38</f>
        <v>0</v>
      </c>
      <c r="K37" s="49">
        <f>'Analitika nastave'!L38</f>
        <v>0</v>
      </c>
      <c r="L37" s="49">
        <f>'Analitika nastave'!M38</f>
        <v>0</v>
      </c>
      <c r="M37" s="49">
        <f>'Analitika nastave'!N38</f>
        <v>0</v>
      </c>
      <c r="N37" s="186">
        <f>'Analitika nastave'!O38</f>
        <v>0</v>
      </c>
      <c r="O37" s="165" t="str">
        <f>'Analitika nastave'!P38</f>
        <v>NE</v>
      </c>
      <c r="P37" s="48">
        <f>'Analitika nastave'!Q38</f>
        <v>0</v>
      </c>
      <c r="Q37" s="49">
        <f>'Analitika nastave'!R38</f>
        <v>0</v>
      </c>
      <c r="R37" s="49">
        <f>'Analitika nastave'!S38</f>
        <v>0</v>
      </c>
      <c r="S37" s="49">
        <f>'Analitika nastave'!T38</f>
        <v>0</v>
      </c>
      <c r="T37" s="186">
        <f>'Analitika nastave'!U38</f>
        <v>0</v>
      </c>
      <c r="U37" s="165" t="str">
        <f>'Analitika nastave'!V38</f>
        <v>NE</v>
      </c>
      <c r="V37" s="48">
        <f>'Analitika nastave'!W38</f>
        <v>0</v>
      </c>
      <c r="W37" s="49">
        <f>'Analitika nastave'!X38</f>
        <v>0</v>
      </c>
      <c r="X37" s="49">
        <f>'Analitika nastave'!Y38</f>
        <v>0</v>
      </c>
      <c r="Y37" s="49">
        <f>'Analitika nastave'!Z38</f>
        <v>0</v>
      </c>
      <c r="Z37" s="186">
        <f>'Analitika nastave'!AA38</f>
        <v>0</v>
      </c>
      <c r="AA37" s="165" t="str">
        <f>'Analitika nastave'!AB38</f>
        <v>NE</v>
      </c>
      <c r="AB37" s="48">
        <f>'Analitika nastave'!AC38</f>
        <v>0</v>
      </c>
      <c r="AC37" s="49">
        <f>'Analitika nastave'!AD38</f>
        <v>0</v>
      </c>
      <c r="AD37" s="49">
        <f>'Analitika nastave'!AE38</f>
        <v>0</v>
      </c>
      <c r="AE37" s="49">
        <f>'Analitika nastave'!AF38</f>
        <v>0</v>
      </c>
      <c r="AF37" s="186">
        <f>'Analitika nastave'!AG38</f>
        <v>0</v>
      </c>
      <c r="AG37" s="165" t="str">
        <f>'Analitika nastave'!AH38</f>
        <v>NE</v>
      </c>
      <c r="AH37" s="48">
        <f>'Analitika nastave'!AI38</f>
        <v>0</v>
      </c>
      <c r="AI37" s="49">
        <f>'Analitika nastave'!AJ38</f>
        <v>0</v>
      </c>
      <c r="AJ37" s="49">
        <f>'Analitika nastave'!AK38</f>
        <v>0</v>
      </c>
      <c r="AK37" s="49">
        <f>'Analitika nastave'!AL38</f>
        <v>0</v>
      </c>
      <c r="AL37" s="186">
        <f>'Analitika nastave'!AM38</f>
        <v>0</v>
      </c>
      <c r="AM37" s="165" t="str">
        <f>'Analitika nastave'!AN38</f>
        <v>NE</v>
      </c>
      <c r="AN37" s="48">
        <f>'Analitika nastave'!AO38</f>
        <v>0</v>
      </c>
      <c r="AO37" s="49">
        <f>'Analitika nastave'!AP38</f>
        <v>0</v>
      </c>
      <c r="AP37" s="49">
        <f>'Analitika nastave'!AQ38</f>
        <v>0</v>
      </c>
      <c r="AQ37" s="49">
        <f>'Analitika nastave'!AR38</f>
        <v>0</v>
      </c>
      <c r="AR37" s="186">
        <f>'Analitika nastave'!AS38</f>
        <v>0</v>
      </c>
      <c r="AS37" s="165" t="str">
        <f>'Analitika nastave'!AT38</f>
        <v>NE</v>
      </c>
      <c r="AT37" s="48">
        <f>'Analitika nastave'!AU38</f>
        <v>0</v>
      </c>
      <c r="AU37" s="49">
        <f>'Analitika nastave'!AV38</f>
        <v>0</v>
      </c>
      <c r="AV37" s="49">
        <f>'Analitika nastave'!AW38</f>
        <v>0</v>
      </c>
      <c r="AW37" s="49">
        <f>'Analitika nastave'!AX38</f>
        <v>0</v>
      </c>
      <c r="AX37" s="186">
        <f>'Analitika nastave'!AY38</f>
        <v>0</v>
      </c>
      <c r="AY37" s="165" t="str">
        <f>'Analitika nastave'!AZ38</f>
        <v>NE</v>
      </c>
      <c r="AZ37" s="189">
        <f>'Analitika nastave'!BA38</f>
        <v>0</v>
      </c>
    </row>
    <row r="38" spans="1:52" ht="15.75" customHeight="1" thickBot="1" x14ac:dyDescent="0.3">
      <c r="A38" s="192"/>
      <c r="B38" s="194"/>
      <c r="C38" s="52" t="str">
        <f>'Analitika nastave'!D39</f>
        <v>P</v>
      </c>
      <c r="D38" s="53">
        <f>'Analitika nastave'!E39</f>
        <v>0</v>
      </c>
      <c r="E38" s="53">
        <f>'Analitika nastave'!F39</f>
        <v>0</v>
      </c>
      <c r="F38" s="53">
        <f>'Analitika nastave'!G39</f>
        <v>0</v>
      </c>
      <c r="G38" s="53">
        <f>'Analitika nastave'!H39</f>
        <v>0</v>
      </c>
      <c r="H38" s="187"/>
      <c r="I38" s="185"/>
      <c r="J38" s="54">
        <f>'Analitika nastave'!K39</f>
        <v>0</v>
      </c>
      <c r="K38" s="53">
        <f>'Analitika nastave'!L39</f>
        <v>0</v>
      </c>
      <c r="L38" s="53">
        <f>'Analitika nastave'!M39</f>
        <v>0</v>
      </c>
      <c r="M38" s="53">
        <f>'Analitika nastave'!N39</f>
        <v>0</v>
      </c>
      <c r="N38" s="187"/>
      <c r="O38" s="185"/>
      <c r="P38" s="54">
        <f>'Analitika nastave'!Q39</f>
        <v>0</v>
      </c>
      <c r="Q38" s="53">
        <f>'Analitika nastave'!R39</f>
        <v>0</v>
      </c>
      <c r="R38" s="53">
        <f>'Analitika nastave'!S39</f>
        <v>0</v>
      </c>
      <c r="S38" s="53">
        <f>'Analitika nastave'!T39</f>
        <v>0</v>
      </c>
      <c r="T38" s="187"/>
      <c r="U38" s="185"/>
      <c r="V38" s="54">
        <f>'Analitika nastave'!W39</f>
        <v>0</v>
      </c>
      <c r="W38" s="53">
        <f>'Analitika nastave'!X39</f>
        <v>0</v>
      </c>
      <c r="X38" s="53">
        <f>'Analitika nastave'!Y39</f>
        <v>0</v>
      </c>
      <c r="Y38" s="53">
        <f>'Analitika nastave'!Z39</f>
        <v>0</v>
      </c>
      <c r="Z38" s="187"/>
      <c r="AA38" s="185"/>
      <c r="AB38" s="54">
        <f>'Analitika nastave'!AC39</f>
        <v>0</v>
      </c>
      <c r="AC38" s="53">
        <f>'Analitika nastave'!AD39</f>
        <v>0</v>
      </c>
      <c r="AD38" s="53">
        <f>'Analitika nastave'!AE39</f>
        <v>0</v>
      </c>
      <c r="AE38" s="53">
        <f>'Analitika nastave'!AF39</f>
        <v>0</v>
      </c>
      <c r="AF38" s="188"/>
      <c r="AG38" s="185"/>
      <c r="AH38" s="54">
        <f>'Analitika nastave'!AI39</f>
        <v>0</v>
      </c>
      <c r="AI38" s="53">
        <f>'Analitika nastave'!AJ39</f>
        <v>0</v>
      </c>
      <c r="AJ38" s="53">
        <f>'Analitika nastave'!AK39</f>
        <v>0</v>
      </c>
      <c r="AK38" s="53">
        <f>'Analitika nastave'!AL39</f>
        <v>0</v>
      </c>
      <c r="AL38" s="188"/>
      <c r="AM38" s="185"/>
      <c r="AN38" s="54">
        <f>'Analitika nastave'!AO39</f>
        <v>0</v>
      </c>
      <c r="AO38" s="53">
        <f>'Analitika nastave'!AP39</f>
        <v>0</v>
      </c>
      <c r="AP38" s="53">
        <f>'Analitika nastave'!AQ39</f>
        <v>0</v>
      </c>
      <c r="AQ38" s="53">
        <f>'Analitika nastave'!AR39</f>
        <v>0</v>
      </c>
      <c r="AR38" s="188"/>
      <c r="AS38" s="185"/>
      <c r="AT38" s="54">
        <f>'Analitika nastave'!AU39</f>
        <v>0</v>
      </c>
      <c r="AU38" s="53">
        <f>'Analitika nastave'!AV39</f>
        <v>0</v>
      </c>
      <c r="AV38" s="53">
        <f>'Analitika nastave'!AW39</f>
        <v>0</v>
      </c>
      <c r="AW38" s="53">
        <f>'Analitika nastave'!AX39</f>
        <v>0</v>
      </c>
      <c r="AX38" s="188"/>
      <c r="AY38" s="185"/>
      <c r="AZ38" s="190"/>
    </row>
    <row r="39" spans="1:52" ht="15" customHeight="1" x14ac:dyDescent="0.25">
      <c r="A39" s="191">
        <v>17</v>
      </c>
      <c r="B39" s="193">
        <f>'Analitika nastave'!C40</f>
        <v>0</v>
      </c>
      <c r="C39" s="47" t="str">
        <f>'Analitika nastave'!D40</f>
        <v>B</v>
      </c>
      <c r="D39" s="48">
        <f>'Analitika nastave'!E40</f>
        <v>0</v>
      </c>
      <c r="E39" s="49">
        <f>'Analitika nastave'!F40</f>
        <v>0</v>
      </c>
      <c r="F39" s="49">
        <f>'Analitika nastave'!G40</f>
        <v>0</v>
      </c>
      <c r="G39" s="49">
        <f>'Analitika nastave'!H40</f>
        <v>0</v>
      </c>
      <c r="H39" s="186">
        <f>'Analitika nastave'!I40</f>
        <v>0</v>
      </c>
      <c r="I39" s="165" t="str">
        <f>'Analitika nastave'!J40</f>
        <v>NE</v>
      </c>
      <c r="J39" s="48">
        <f>'Analitika nastave'!K40</f>
        <v>0</v>
      </c>
      <c r="K39" s="49">
        <f>'Analitika nastave'!L40</f>
        <v>0</v>
      </c>
      <c r="L39" s="49">
        <f>'Analitika nastave'!M40</f>
        <v>0</v>
      </c>
      <c r="M39" s="49">
        <f>'Analitika nastave'!N40</f>
        <v>0</v>
      </c>
      <c r="N39" s="186">
        <f>'Analitika nastave'!O40</f>
        <v>0</v>
      </c>
      <c r="O39" s="165" t="str">
        <f>'Analitika nastave'!P40</f>
        <v>NE</v>
      </c>
      <c r="P39" s="48">
        <f>'Analitika nastave'!Q40</f>
        <v>0</v>
      </c>
      <c r="Q39" s="49">
        <f>'Analitika nastave'!R40</f>
        <v>0</v>
      </c>
      <c r="R39" s="49">
        <f>'Analitika nastave'!S40</f>
        <v>0</v>
      </c>
      <c r="S39" s="49">
        <f>'Analitika nastave'!T40</f>
        <v>0</v>
      </c>
      <c r="T39" s="186">
        <f>'Analitika nastave'!U40</f>
        <v>0</v>
      </c>
      <c r="U39" s="165" t="str">
        <f>'Analitika nastave'!V40</f>
        <v>NE</v>
      </c>
      <c r="V39" s="48">
        <f>'Analitika nastave'!W40</f>
        <v>0</v>
      </c>
      <c r="W39" s="49">
        <f>'Analitika nastave'!X40</f>
        <v>0</v>
      </c>
      <c r="X39" s="49">
        <f>'Analitika nastave'!Y40</f>
        <v>0</v>
      </c>
      <c r="Y39" s="49">
        <f>'Analitika nastave'!Z40</f>
        <v>0</v>
      </c>
      <c r="Z39" s="186">
        <f>'Analitika nastave'!AA40</f>
        <v>0</v>
      </c>
      <c r="AA39" s="165" t="str">
        <f>'Analitika nastave'!AB40</f>
        <v>NE</v>
      </c>
      <c r="AB39" s="48">
        <f>'Analitika nastave'!AC40</f>
        <v>0</v>
      </c>
      <c r="AC39" s="49">
        <f>'Analitika nastave'!AD40</f>
        <v>0</v>
      </c>
      <c r="AD39" s="49">
        <f>'Analitika nastave'!AE40</f>
        <v>0</v>
      </c>
      <c r="AE39" s="49">
        <f>'Analitika nastave'!AF40</f>
        <v>0</v>
      </c>
      <c r="AF39" s="186">
        <f>'Analitika nastave'!AG40</f>
        <v>0</v>
      </c>
      <c r="AG39" s="165" t="str">
        <f>'Analitika nastave'!AH40</f>
        <v>NE</v>
      </c>
      <c r="AH39" s="48">
        <f>'Analitika nastave'!AI40</f>
        <v>0</v>
      </c>
      <c r="AI39" s="49">
        <f>'Analitika nastave'!AJ40</f>
        <v>0</v>
      </c>
      <c r="AJ39" s="49">
        <f>'Analitika nastave'!AK40</f>
        <v>0</v>
      </c>
      <c r="AK39" s="49">
        <f>'Analitika nastave'!AL40</f>
        <v>0</v>
      </c>
      <c r="AL39" s="186">
        <f>'Analitika nastave'!AM40</f>
        <v>0</v>
      </c>
      <c r="AM39" s="165" t="str">
        <f>'Analitika nastave'!AN40</f>
        <v>NE</v>
      </c>
      <c r="AN39" s="48">
        <f>'Analitika nastave'!AO40</f>
        <v>0</v>
      </c>
      <c r="AO39" s="49">
        <f>'Analitika nastave'!AP40</f>
        <v>0</v>
      </c>
      <c r="AP39" s="49">
        <f>'Analitika nastave'!AQ40</f>
        <v>0</v>
      </c>
      <c r="AQ39" s="49">
        <f>'Analitika nastave'!AR40</f>
        <v>0</v>
      </c>
      <c r="AR39" s="186">
        <f>'Analitika nastave'!AS40</f>
        <v>0</v>
      </c>
      <c r="AS39" s="165" t="str">
        <f>'Analitika nastave'!AT40</f>
        <v>NE</v>
      </c>
      <c r="AT39" s="48">
        <f>'Analitika nastave'!AU40</f>
        <v>0</v>
      </c>
      <c r="AU39" s="49">
        <f>'Analitika nastave'!AV40</f>
        <v>0</v>
      </c>
      <c r="AV39" s="49">
        <f>'Analitika nastave'!AW40</f>
        <v>0</v>
      </c>
      <c r="AW39" s="49">
        <f>'Analitika nastave'!AX40</f>
        <v>0</v>
      </c>
      <c r="AX39" s="186">
        <f>'Analitika nastave'!AY40</f>
        <v>0</v>
      </c>
      <c r="AY39" s="165" t="str">
        <f>'Analitika nastave'!AZ40</f>
        <v>NE</v>
      </c>
      <c r="AZ39" s="189">
        <f>'Analitika nastave'!BA40</f>
        <v>0</v>
      </c>
    </row>
    <row r="40" spans="1:52" ht="15.75" customHeight="1" thickBot="1" x14ac:dyDescent="0.3">
      <c r="A40" s="192"/>
      <c r="B40" s="194"/>
      <c r="C40" s="52" t="str">
        <f>'Analitika nastave'!D41</f>
        <v>P</v>
      </c>
      <c r="D40" s="53">
        <f>'Analitika nastave'!E41</f>
        <v>0</v>
      </c>
      <c r="E40" s="53">
        <f>'Analitika nastave'!F41</f>
        <v>0</v>
      </c>
      <c r="F40" s="53">
        <f>'Analitika nastave'!G41</f>
        <v>0</v>
      </c>
      <c r="G40" s="53">
        <f>'Analitika nastave'!H41</f>
        <v>0</v>
      </c>
      <c r="H40" s="187"/>
      <c r="I40" s="185"/>
      <c r="J40" s="54">
        <f>'Analitika nastave'!K41</f>
        <v>0</v>
      </c>
      <c r="K40" s="53">
        <f>'Analitika nastave'!L41</f>
        <v>0</v>
      </c>
      <c r="L40" s="53">
        <f>'Analitika nastave'!M41</f>
        <v>0</v>
      </c>
      <c r="M40" s="53">
        <f>'Analitika nastave'!N41</f>
        <v>0</v>
      </c>
      <c r="N40" s="187"/>
      <c r="O40" s="185"/>
      <c r="P40" s="54">
        <f>'Analitika nastave'!Q41</f>
        <v>0</v>
      </c>
      <c r="Q40" s="53">
        <f>'Analitika nastave'!R41</f>
        <v>0</v>
      </c>
      <c r="R40" s="53">
        <f>'Analitika nastave'!S41</f>
        <v>0</v>
      </c>
      <c r="S40" s="53">
        <f>'Analitika nastave'!T41</f>
        <v>0</v>
      </c>
      <c r="T40" s="187"/>
      <c r="U40" s="185"/>
      <c r="V40" s="54">
        <f>'Analitika nastave'!W41</f>
        <v>0</v>
      </c>
      <c r="W40" s="53">
        <f>'Analitika nastave'!X41</f>
        <v>0</v>
      </c>
      <c r="X40" s="53">
        <f>'Analitika nastave'!Y41</f>
        <v>0</v>
      </c>
      <c r="Y40" s="53">
        <f>'Analitika nastave'!Z41</f>
        <v>0</v>
      </c>
      <c r="Z40" s="187"/>
      <c r="AA40" s="185"/>
      <c r="AB40" s="54">
        <f>'Analitika nastave'!AC41</f>
        <v>0</v>
      </c>
      <c r="AC40" s="53">
        <f>'Analitika nastave'!AD41</f>
        <v>0</v>
      </c>
      <c r="AD40" s="53">
        <f>'Analitika nastave'!AE41</f>
        <v>0</v>
      </c>
      <c r="AE40" s="53">
        <f>'Analitika nastave'!AF41</f>
        <v>0</v>
      </c>
      <c r="AF40" s="188"/>
      <c r="AG40" s="185"/>
      <c r="AH40" s="54">
        <f>'Analitika nastave'!AI41</f>
        <v>0</v>
      </c>
      <c r="AI40" s="53">
        <f>'Analitika nastave'!AJ41</f>
        <v>0</v>
      </c>
      <c r="AJ40" s="53">
        <f>'Analitika nastave'!AK41</f>
        <v>0</v>
      </c>
      <c r="AK40" s="53">
        <f>'Analitika nastave'!AL41</f>
        <v>0</v>
      </c>
      <c r="AL40" s="188"/>
      <c r="AM40" s="185"/>
      <c r="AN40" s="54">
        <f>'Analitika nastave'!AO41</f>
        <v>0</v>
      </c>
      <c r="AO40" s="53">
        <f>'Analitika nastave'!AP41</f>
        <v>0</v>
      </c>
      <c r="AP40" s="53">
        <f>'Analitika nastave'!AQ41</f>
        <v>0</v>
      </c>
      <c r="AQ40" s="53">
        <f>'Analitika nastave'!AR41</f>
        <v>0</v>
      </c>
      <c r="AR40" s="188"/>
      <c r="AS40" s="185"/>
      <c r="AT40" s="54">
        <f>'Analitika nastave'!AU41</f>
        <v>0</v>
      </c>
      <c r="AU40" s="53">
        <f>'Analitika nastave'!AV41</f>
        <v>0</v>
      </c>
      <c r="AV40" s="53">
        <f>'Analitika nastave'!AW41</f>
        <v>0</v>
      </c>
      <c r="AW40" s="53">
        <f>'Analitika nastave'!AX41</f>
        <v>0</v>
      </c>
      <c r="AX40" s="188"/>
      <c r="AY40" s="185"/>
      <c r="AZ40" s="190"/>
    </row>
    <row r="41" spans="1:52" ht="15" customHeight="1" x14ac:dyDescent="0.25">
      <c r="A41" s="191">
        <v>18</v>
      </c>
      <c r="B41" s="193">
        <f>'Analitika nastave'!C42</f>
        <v>0</v>
      </c>
      <c r="C41" s="47" t="str">
        <f>'Analitika nastave'!D42</f>
        <v>B</v>
      </c>
      <c r="D41" s="48">
        <f>'Analitika nastave'!E42</f>
        <v>0</v>
      </c>
      <c r="E41" s="49">
        <f>'Analitika nastave'!F42</f>
        <v>0</v>
      </c>
      <c r="F41" s="49">
        <f>'Analitika nastave'!G42</f>
        <v>0</v>
      </c>
      <c r="G41" s="49">
        <f>'Analitika nastave'!H42</f>
        <v>0</v>
      </c>
      <c r="H41" s="186">
        <f>'Analitika nastave'!I42</f>
        <v>0</v>
      </c>
      <c r="I41" s="165" t="str">
        <f>'Analitika nastave'!J42</f>
        <v>NE</v>
      </c>
      <c r="J41" s="48">
        <f>'Analitika nastave'!K42</f>
        <v>0</v>
      </c>
      <c r="K41" s="49">
        <f>'Analitika nastave'!L42</f>
        <v>0</v>
      </c>
      <c r="L41" s="49">
        <f>'Analitika nastave'!M42</f>
        <v>0</v>
      </c>
      <c r="M41" s="49">
        <f>'Analitika nastave'!N42</f>
        <v>0</v>
      </c>
      <c r="N41" s="186">
        <f>'Analitika nastave'!O42</f>
        <v>0</v>
      </c>
      <c r="O41" s="165" t="str">
        <f>'Analitika nastave'!P42</f>
        <v>NE</v>
      </c>
      <c r="P41" s="48">
        <f>'Analitika nastave'!Q42</f>
        <v>0</v>
      </c>
      <c r="Q41" s="49">
        <f>'Analitika nastave'!R42</f>
        <v>0</v>
      </c>
      <c r="R41" s="49">
        <f>'Analitika nastave'!S42</f>
        <v>0</v>
      </c>
      <c r="S41" s="49">
        <f>'Analitika nastave'!T42</f>
        <v>0</v>
      </c>
      <c r="T41" s="186">
        <f>'Analitika nastave'!U42</f>
        <v>0</v>
      </c>
      <c r="U41" s="165" t="str">
        <f>'Analitika nastave'!V42</f>
        <v>NE</v>
      </c>
      <c r="V41" s="48">
        <f>'Analitika nastave'!W42</f>
        <v>0</v>
      </c>
      <c r="W41" s="49">
        <f>'Analitika nastave'!X42</f>
        <v>0</v>
      </c>
      <c r="X41" s="49">
        <f>'Analitika nastave'!Y42</f>
        <v>0</v>
      </c>
      <c r="Y41" s="49">
        <f>'Analitika nastave'!Z42</f>
        <v>0</v>
      </c>
      <c r="Z41" s="186">
        <f>'Analitika nastave'!AA42</f>
        <v>0</v>
      </c>
      <c r="AA41" s="165" t="str">
        <f>'Analitika nastave'!AB42</f>
        <v>NE</v>
      </c>
      <c r="AB41" s="48">
        <f>'Analitika nastave'!AC42</f>
        <v>0</v>
      </c>
      <c r="AC41" s="49">
        <f>'Analitika nastave'!AD42</f>
        <v>0</v>
      </c>
      <c r="AD41" s="49">
        <f>'Analitika nastave'!AE42</f>
        <v>0</v>
      </c>
      <c r="AE41" s="49">
        <f>'Analitika nastave'!AF42</f>
        <v>0</v>
      </c>
      <c r="AF41" s="186">
        <f>'Analitika nastave'!AG42</f>
        <v>0</v>
      </c>
      <c r="AG41" s="165" t="str">
        <f>'Analitika nastave'!AH42</f>
        <v>NE</v>
      </c>
      <c r="AH41" s="48">
        <f>'Analitika nastave'!AI42</f>
        <v>0</v>
      </c>
      <c r="AI41" s="49">
        <f>'Analitika nastave'!AJ42</f>
        <v>0</v>
      </c>
      <c r="AJ41" s="49">
        <f>'Analitika nastave'!AK42</f>
        <v>0</v>
      </c>
      <c r="AK41" s="49">
        <f>'Analitika nastave'!AL42</f>
        <v>0</v>
      </c>
      <c r="AL41" s="186">
        <f>'Analitika nastave'!AM42</f>
        <v>0</v>
      </c>
      <c r="AM41" s="165" t="str">
        <f>'Analitika nastave'!AN42</f>
        <v>NE</v>
      </c>
      <c r="AN41" s="48">
        <f>'Analitika nastave'!AO42</f>
        <v>0</v>
      </c>
      <c r="AO41" s="49">
        <f>'Analitika nastave'!AP42</f>
        <v>0</v>
      </c>
      <c r="AP41" s="49">
        <f>'Analitika nastave'!AQ42</f>
        <v>0</v>
      </c>
      <c r="AQ41" s="49">
        <f>'Analitika nastave'!AR42</f>
        <v>0</v>
      </c>
      <c r="AR41" s="186">
        <f>'Analitika nastave'!AS42</f>
        <v>0</v>
      </c>
      <c r="AS41" s="165" t="str">
        <f>'Analitika nastave'!AT42</f>
        <v>NE</v>
      </c>
      <c r="AT41" s="48">
        <f>'Analitika nastave'!AU42</f>
        <v>0</v>
      </c>
      <c r="AU41" s="49">
        <f>'Analitika nastave'!AV42</f>
        <v>0</v>
      </c>
      <c r="AV41" s="49">
        <f>'Analitika nastave'!AW42</f>
        <v>0</v>
      </c>
      <c r="AW41" s="49">
        <f>'Analitika nastave'!AX42</f>
        <v>0</v>
      </c>
      <c r="AX41" s="186">
        <f>'Analitika nastave'!AY42</f>
        <v>0</v>
      </c>
      <c r="AY41" s="165" t="str">
        <f>'Analitika nastave'!AZ42</f>
        <v>NE</v>
      </c>
      <c r="AZ41" s="189">
        <f>'Analitika nastave'!BA42</f>
        <v>0</v>
      </c>
    </row>
    <row r="42" spans="1:52" ht="15.75" customHeight="1" thickBot="1" x14ac:dyDescent="0.3">
      <c r="A42" s="192"/>
      <c r="B42" s="194"/>
      <c r="C42" s="52" t="str">
        <f>'Analitika nastave'!D43</f>
        <v>P</v>
      </c>
      <c r="D42" s="53">
        <f>'Analitika nastave'!E43</f>
        <v>0</v>
      </c>
      <c r="E42" s="53">
        <f>'Analitika nastave'!F43</f>
        <v>0</v>
      </c>
      <c r="F42" s="53">
        <f>'Analitika nastave'!G43</f>
        <v>0</v>
      </c>
      <c r="G42" s="53">
        <f>'Analitika nastave'!H43</f>
        <v>0</v>
      </c>
      <c r="H42" s="187"/>
      <c r="I42" s="185"/>
      <c r="J42" s="54">
        <f>'Analitika nastave'!K43</f>
        <v>0</v>
      </c>
      <c r="K42" s="53">
        <f>'Analitika nastave'!L43</f>
        <v>0</v>
      </c>
      <c r="L42" s="53">
        <f>'Analitika nastave'!M43</f>
        <v>0</v>
      </c>
      <c r="M42" s="53">
        <f>'Analitika nastave'!N43</f>
        <v>0</v>
      </c>
      <c r="N42" s="187"/>
      <c r="O42" s="185"/>
      <c r="P42" s="54">
        <f>'Analitika nastave'!Q43</f>
        <v>0</v>
      </c>
      <c r="Q42" s="53">
        <f>'Analitika nastave'!R43</f>
        <v>0</v>
      </c>
      <c r="R42" s="53">
        <f>'Analitika nastave'!S43</f>
        <v>0</v>
      </c>
      <c r="S42" s="53">
        <f>'Analitika nastave'!T43</f>
        <v>0</v>
      </c>
      <c r="T42" s="187"/>
      <c r="U42" s="185"/>
      <c r="V42" s="54">
        <f>'Analitika nastave'!W43</f>
        <v>0</v>
      </c>
      <c r="W42" s="53">
        <f>'Analitika nastave'!X43</f>
        <v>0</v>
      </c>
      <c r="X42" s="53">
        <f>'Analitika nastave'!Y43</f>
        <v>0</v>
      </c>
      <c r="Y42" s="53">
        <f>'Analitika nastave'!Z43</f>
        <v>0</v>
      </c>
      <c r="Z42" s="187"/>
      <c r="AA42" s="185"/>
      <c r="AB42" s="54">
        <f>'Analitika nastave'!AC43</f>
        <v>0</v>
      </c>
      <c r="AC42" s="53">
        <f>'Analitika nastave'!AD43</f>
        <v>0</v>
      </c>
      <c r="AD42" s="53">
        <f>'Analitika nastave'!AE43</f>
        <v>0</v>
      </c>
      <c r="AE42" s="53">
        <f>'Analitika nastave'!AF43</f>
        <v>0</v>
      </c>
      <c r="AF42" s="188"/>
      <c r="AG42" s="185"/>
      <c r="AH42" s="54">
        <f>'Analitika nastave'!AI43</f>
        <v>0</v>
      </c>
      <c r="AI42" s="53">
        <f>'Analitika nastave'!AJ43</f>
        <v>0</v>
      </c>
      <c r="AJ42" s="53">
        <f>'Analitika nastave'!AK43</f>
        <v>0</v>
      </c>
      <c r="AK42" s="53">
        <f>'Analitika nastave'!AL43</f>
        <v>0</v>
      </c>
      <c r="AL42" s="188"/>
      <c r="AM42" s="185"/>
      <c r="AN42" s="54">
        <f>'Analitika nastave'!AO43</f>
        <v>0</v>
      </c>
      <c r="AO42" s="53">
        <f>'Analitika nastave'!AP43</f>
        <v>0</v>
      </c>
      <c r="AP42" s="53">
        <f>'Analitika nastave'!AQ43</f>
        <v>0</v>
      </c>
      <c r="AQ42" s="53">
        <f>'Analitika nastave'!AR43</f>
        <v>0</v>
      </c>
      <c r="AR42" s="188"/>
      <c r="AS42" s="185"/>
      <c r="AT42" s="54">
        <f>'Analitika nastave'!AU43</f>
        <v>0</v>
      </c>
      <c r="AU42" s="53">
        <f>'Analitika nastave'!AV43</f>
        <v>0</v>
      </c>
      <c r="AV42" s="53">
        <f>'Analitika nastave'!AW43</f>
        <v>0</v>
      </c>
      <c r="AW42" s="53">
        <f>'Analitika nastave'!AX43</f>
        <v>0</v>
      </c>
      <c r="AX42" s="188"/>
      <c r="AY42" s="185"/>
      <c r="AZ42" s="190"/>
    </row>
    <row r="43" spans="1:52" ht="15" customHeight="1" x14ac:dyDescent="0.25">
      <c r="A43" s="191">
        <v>19</v>
      </c>
      <c r="B43" s="193">
        <f>'Analitika nastave'!C44</f>
        <v>0</v>
      </c>
      <c r="C43" s="47" t="str">
        <f>'Analitika nastave'!D44</f>
        <v>B</v>
      </c>
      <c r="D43" s="48">
        <f>'Analitika nastave'!E44</f>
        <v>0</v>
      </c>
      <c r="E43" s="49">
        <f>'Analitika nastave'!F44</f>
        <v>0</v>
      </c>
      <c r="F43" s="49">
        <f>'Analitika nastave'!G44</f>
        <v>0</v>
      </c>
      <c r="G43" s="49">
        <f>'Analitika nastave'!H44</f>
        <v>0</v>
      </c>
      <c r="H43" s="186">
        <f>'Analitika nastave'!I44</f>
        <v>0</v>
      </c>
      <c r="I43" s="165" t="str">
        <f>'Analitika nastave'!J44</f>
        <v>NE</v>
      </c>
      <c r="J43" s="48">
        <f>'Analitika nastave'!K44</f>
        <v>0</v>
      </c>
      <c r="K43" s="49">
        <f>'Analitika nastave'!L44</f>
        <v>0</v>
      </c>
      <c r="L43" s="49">
        <f>'Analitika nastave'!M44</f>
        <v>0</v>
      </c>
      <c r="M43" s="49">
        <f>'Analitika nastave'!N44</f>
        <v>0</v>
      </c>
      <c r="N43" s="186">
        <f>'Analitika nastave'!O44</f>
        <v>0</v>
      </c>
      <c r="O43" s="165" t="str">
        <f>'Analitika nastave'!P44</f>
        <v>NE</v>
      </c>
      <c r="P43" s="48">
        <f>'Analitika nastave'!Q44</f>
        <v>0</v>
      </c>
      <c r="Q43" s="49">
        <f>'Analitika nastave'!R44</f>
        <v>0</v>
      </c>
      <c r="R43" s="49">
        <f>'Analitika nastave'!S44</f>
        <v>0</v>
      </c>
      <c r="S43" s="49">
        <f>'Analitika nastave'!T44</f>
        <v>0</v>
      </c>
      <c r="T43" s="186">
        <f>'Analitika nastave'!U44</f>
        <v>0</v>
      </c>
      <c r="U43" s="165" t="str">
        <f>'Analitika nastave'!V44</f>
        <v>NE</v>
      </c>
      <c r="V43" s="48">
        <f>'Analitika nastave'!W44</f>
        <v>0</v>
      </c>
      <c r="W43" s="49">
        <f>'Analitika nastave'!X44</f>
        <v>0</v>
      </c>
      <c r="X43" s="49">
        <f>'Analitika nastave'!Y44</f>
        <v>0</v>
      </c>
      <c r="Y43" s="49">
        <f>'Analitika nastave'!Z44</f>
        <v>0</v>
      </c>
      <c r="Z43" s="186">
        <f>'Analitika nastave'!AA44</f>
        <v>0</v>
      </c>
      <c r="AA43" s="165" t="str">
        <f>'Analitika nastave'!AB44</f>
        <v>NE</v>
      </c>
      <c r="AB43" s="48">
        <f>'Analitika nastave'!AC44</f>
        <v>0</v>
      </c>
      <c r="AC43" s="49">
        <f>'Analitika nastave'!AD44</f>
        <v>0</v>
      </c>
      <c r="AD43" s="49">
        <f>'Analitika nastave'!AE44</f>
        <v>0</v>
      </c>
      <c r="AE43" s="49">
        <f>'Analitika nastave'!AF44</f>
        <v>0</v>
      </c>
      <c r="AF43" s="186">
        <f>'Analitika nastave'!AG44</f>
        <v>0</v>
      </c>
      <c r="AG43" s="165" t="str">
        <f>'Analitika nastave'!AH44</f>
        <v>NE</v>
      </c>
      <c r="AH43" s="48">
        <f>'Analitika nastave'!AI44</f>
        <v>0</v>
      </c>
      <c r="AI43" s="49">
        <f>'Analitika nastave'!AJ44</f>
        <v>0</v>
      </c>
      <c r="AJ43" s="49">
        <f>'Analitika nastave'!AK44</f>
        <v>0</v>
      </c>
      <c r="AK43" s="49">
        <f>'Analitika nastave'!AL44</f>
        <v>0</v>
      </c>
      <c r="AL43" s="186">
        <f>'Analitika nastave'!AM44</f>
        <v>0</v>
      </c>
      <c r="AM43" s="165" t="str">
        <f>'Analitika nastave'!AN44</f>
        <v>NE</v>
      </c>
      <c r="AN43" s="48">
        <f>'Analitika nastave'!AO44</f>
        <v>0</v>
      </c>
      <c r="AO43" s="49">
        <f>'Analitika nastave'!AP44</f>
        <v>0</v>
      </c>
      <c r="AP43" s="49">
        <f>'Analitika nastave'!AQ44</f>
        <v>0</v>
      </c>
      <c r="AQ43" s="49">
        <f>'Analitika nastave'!AR44</f>
        <v>0</v>
      </c>
      <c r="AR43" s="186">
        <f>'Analitika nastave'!AS44</f>
        <v>0</v>
      </c>
      <c r="AS43" s="165" t="str">
        <f>'Analitika nastave'!AT44</f>
        <v>NE</v>
      </c>
      <c r="AT43" s="48">
        <f>'Analitika nastave'!AU44</f>
        <v>0</v>
      </c>
      <c r="AU43" s="49">
        <f>'Analitika nastave'!AV44</f>
        <v>0</v>
      </c>
      <c r="AV43" s="49">
        <f>'Analitika nastave'!AW44</f>
        <v>0</v>
      </c>
      <c r="AW43" s="49">
        <f>'Analitika nastave'!AX44</f>
        <v>0</v>
      </c>
      <c r="AX43" s="186">
        <f>'Analitika nastave'!AY44</f>
        <v>0</v>
      </c>
      <c r="AY43" s="165" t="str">
        <f>'Analitika nastave'!AZ44</f>
        <v>NE</v>
      </c>
      <c r="AZ43" s="189">
        <f>'Analitika nastave'!BA44</f>
        <v>0</v>
      </c>
    </row>
    <row r="44" spans="1:52" ht="15.75" customHeight="1" thickBot="1" x14ac:dyDescent="0.3">
      <c r="A44" s="192"/>
      <c r="B44" s="194"/>
      <c r="C44" s="52" t="str">
        <f>'Analitika nastave'!D45</f>
        <v>P</v>
      </c>
      <c r="D44" s="53">
        <f>'Analitika nastave'!E45</f>
        <v>0</v>
      </c>
      <c r="E44" s="53">
        <f>'Analitika nastave'!F45</f>
        <v>0</v>
      </c>
      <c r="F44" s="53">
        <f>'Analitika nastave'!G45</f>
        <v>0</v>
      </c>
      <c r="G44" s="53">
        <f>'Analitika nastave'!H45</f>
        <v>0</v>
      </c>
      <c r="H44" s="187"/>
      <c r="I44" s="185"/>
      <c r="J44" s="54">
        <f>'Analitika nastave'!K45</f>
        <v>0</v>
      </c>
      <c r="K44" s="53">
        <f>'Analitika nastave'!L45</f>
        <v>0</v>
      </c>
      <c r="L44" s="53">
        <f>'Analitika nastave'!M45</f>
        <v>0</v>
      </c>
      <c r="M44" s="53">
        <f>'Analitika nastave'!N45</f>
        <v>0</v>
      </c>
      <c r="N44" s="187"/>
      <c r="O44" s="185"/>
      <c r="P44" s="54">
        <f>'Analitika nastave'!Q45</f>
        <v>0</v>
      </c>
      <c r="Q44" s="53">
        <f>'Analitika nastave'!R45</f>
        <v>0</v>
      </c>
      <c r="R44" s="53">
        <f>'Analitika nastave'!S45</f>
        <v>0</v>
      </c>
      <c r="S44" s="53">
        <f>'Analitika nastave'!T45</f>
        <v>0</v>
      </c>
      <c r="T44" s="187"/>
      <c r="U44" s="185"/>
      <c r="V44" s="54">
        <f>'Analitika nastave'!W45</f>
        <v>0</v>
      </c>
      <c r="W44" s="53">
        <f>'Analitika nastave'!X45</f>
        <v>0</v>
      </c>
      <c r="X44" s="53">
        <f>'Analitika nastave'!Y45</f>
        <v>0</v>
      </c>
      <c r="Y44" s="53">
        <f>'Analitika nastave'!Z45</f>
        <v>0</v>
      </c>
      <c r="Z44" s="187"/>
      <c r="AA44" s="185"/>
      <c r="AB44" s="54">
        <f>'Analitika nastave'!AC45</f>
        <v>0</v>
      </c>
      <c r="AC44" s="53">
        <f>'Analitika nastave'!AD45</f>
        <v>0</v>
      </c>
      <c r="AD44" s="53">
        <f>'Analitika nastave'!AE45</f>
        <v>0</v>
      </c>
      <c r="AE44" s="53">
        <f>'Analitika nastave'!AF45</f>
        <v>0</v>
      </c>
      <c r="AF44" s="188"/>
      <c r="AG44" s="185"/>
      <c r="AH44" s="54">
        <f>'Analitika nastave'!AI45</f>
        <v>0</v>
      </c>
      <c r="AI44" s="53">
        <f>'Analitika nastave'!AJ45</f>
        <v>0</v>
      </c>
      <c r="AJ44" s="53">
        <f>'Analitika nastave'!AK45</f>
        <v>0</v>
      </c>
      <c r="AK44" s="53">
        <f>'Analitika nastave'!AL45</f>
        <v>0</v>
      </c>
      <c r="AL44" s="188"/>
      <c r="AM44" s="185"/>
      <c r="AN44" s="54">
        <f>'Analitika nastave'!AO45</f>
        <v>0</v>
      </c>
      <c r="AO44" s="53">
        <f>'Analitika nastave'!AP45</f>
        <v>0</v>
      </c>
      <c r="AP44" s="53">
        <f>'Analitika nastave'!AQ45</f>
        <v>0</v>
      </c>
      <c r="AQ44" s="53">
        <f>'Analitika nastave'!AR45</f>
        <v>0</v>
      </c>
      <c r="AR44" s="188"/>
      <c r="AS44" s="185"/>
      <c r="AT44" s="54">
        <f>'Analitika nastave'!AU45</f>
        <v>0</v>
      </c>
      <c r="AU44" s="53">
        <f>'Analitika nastave'!AV45</f>
        <v>0</v>
      </c>
      <c r="AV44" s="53">
        <f>'Analitika nastave'!AW45</f>
        <v>0</v>
      </c>
      <c r="AW44" s="53">
        <f>'Analitika nastave'!AX45</f>
        <v>0</v>
      </c>
      <c r="AX44" s="188"/>
      <c r="AY44" s="185"/>
      <c r="AZ44" s="190"/>
    </row>
    <row r="45" spans="1:52" x14ac:dyDescent="0.25">
      <c r="A45" s="191">
        <v>20</v>
      </c>
      <c r="B45" s="193">
        <f>'Analitika nastave'!C46</f>
        <v>0</v>
      </c>
      <c r="C45" s="47" t="str">
        <f>'Analitika nastave'!D46</f>
        <v>B</v>
      </c>
      <c r="D45" s="48">
        <f>'Analitika nastave'!E46</f>
        <v>0</v>
      </c>
      <c r="E45" s="49">
        <f>'Analitika nastave'!F46</f>
        <v>0</v>
      </c>
      <c r="F45" s="49">
        <f>'Analitika nastave'!G46</f>
        <v>0</v>
      </c>
      <c r="G45" s="49">
        <f>'Analitika nastave'!H46</f>
        <v>0</v>
      </c>
      <c r="H45" s="186">
        <f>'Analitika nastave'!I46</f>
        <v>0</v>
      </c>
      <c r="I45" s="165" t="str">
        <f>'Analitika nastave'!J46</f>
        <v>NE</v>
      </c>
      <c r="J45" s="48">
        <f>'Analitika nastave'!K46</f>
        <v>0</v>
      </c>
      <c r="K45" s="49">
        <f>'Analitika nastave'!L46</f>
        <v>0</v>
      </c>
      <c r="L45" s="49">
        <f>'Analitika nastave'!M46</f>
        <v>0</v>
      </c>
      <c r="M45" s="49">
        <f>'Analitika nastave'!N46</f>
        <v>0</v>
      </c>
      <c r="N45" s="186">
        <f>'Analitika nastave'!O46</f>
        <v>0</v>
      </c>
      <c r="O45" s="165" t="str">
        <f>'Analitika nastave'!P46</f>
        <v>NE</v>
      </c>
      <c r="P45" s="48">
        <f>'Analitika nastave'!Q46</f>
        <v>0</v>
      </c>
      <c r="Q45" s="49">
        <f>'Analitika nastave'!R46</f>
        <v>0</v>
      </c>
      <c r="R45" s="49">
        <f>'Analitika nastave'!S46</f>
        <v>0</v>
      </c>
      <c r="S45" s="49">
        <f>'Analitika nastave'!T46</f>
        <v>0</v>
      </c>
      <c r="T45" s="186">
        <f>'Analitika nastave'!U46</f>
        <v>0</v>
      </c>
      <c r="U45" s="165" t="str">
        <f>'Analitika nastave'!V46</f>
        <v>NE</v>
      </c>
      <c r="V45" s="48">
        <f>'Analitika nastave'!W46</f>
        <v>0</v>
      </c>
      <c r="W45" s="49">
        <f>'Analitika nastave'!X46</f>
        <v>0</v>
      </c>
      <c r="X45" s="49">
        <f>'Analitika nastave'!Y46</f>
        <v>0</v>
      </c>
      <c r="Y45" s="49">
        <f>'Analitika nastave'!Z46</f>
        <v>0</v>
      </c>
      <c r="Z45" s="186">
        <f>'Analitika nastave'!AA46</f>
        <v>0</v>
      </c>
      <c r="AA45" s="165" t="str">
        <f>'Analitika nastave'!AB46</f>
        <v>NE</v>
      </c>
      <c r="AB45" s="48">
        <f>'Analitika nastave'!AC46</f>
        <v>0</v>
      </c>
      <c r="AC45" s="49">
        <f>'Analitika nastave'!AD46</f>
        <v>0</v>
      </c>
      <c r="AD45" s="49">
        <f>'Analitika nastave'!AE46</f>
        <v>0</v>
      </c>
      <c r="AE45" s="49">
        <f>'Analitika nastave'!AF46</f>
        <v>0</v>
      </c>
      <c r="AF45" s="186">
        <f>'Analitika nastave'!AG46</f>
        <v>0</v>
      </c>
      <c r="AG45" s="165" t="str">
        <f>'Analitika nastave'!AH46</f>
        <v>NE</v>
      </c>
      <c r="AH45" s="48">
        <f>'Analitika nastave'!AI46</f>
        <v>0</v>
      </c>
      <c r="AI45" s="49">
        <f>'Analitika nastave'!AJ46</f>
        <v>0</v>
      </c>
      <c r="AJ45" s="49">
        <f>'Analitika nastave'!AK46</f>
        <v>0</v>
      </c>
      <c r="AK45" s="49">
        <f>'Analitika nastave'!AL46</f>
        <v>0</v>
      </c>
      <c r="AL45" s="186">
        <f>'Analitika nastave'!AM46</f>
        <v>0</v>
      </c>
      <c r="AM45" s="165" t="str">
        <f>'Analitika nastave'!AN46</f>
        <v>NE</v>
      </c>
      <c r="AN45" s="48">
        <f>'Analitika nastave'!AO46</f>
        <v>0</v>
      </c>
      <c r="AO45" s="49">
        <f>'Analitika nastave'!AP46</f>
        <v>0</v>
      </c>
      <c r="AP45" s="49">
        <f>'Analitika nastave'!AQ46</f>
        <v>0</v>
      </c>
      <c r="AQ45" s="49">
        <f>'Analitika nastave'!AR46</f>
        <v>0</v>
      </c>
      <c r="AR45" s="186">
        <f>'Analitika nastave'!AS46</f>
        <v>0</v>
      </c>
      <c r="AS45" s="165" t="str">
        <f>'Analitika nastave'!AT46</f>
        <v>NE</v>
      </c>
      <c r="AT45" s="48">
        <f>'Analitika nastave'!AU46</f>
        <v>0</v>
      </c>
      <c r="AU45" s="49">
        <f>'Analitika nastave'!AV46</f>
        <v>0</v>
      </c>
      <c r="AV45" s="49">
        <f>'Analitika nastave'!AW46</f>
        <v>0</v>
      </c>
      <c r="AW45" s="49">
        <f>'Analitika nastave'!AX46</f>
        <v>0</v>
      </c>
      <c r="AX45" s="186">
        <f>'Analitika nastave'!AY46</f>
        <v>0</v>
      </c>
      <c r="AY45" s="165" t="str">
        <f>'Analitika nastave'!AZ46</f>
        <v>NE</v>
      </c>
      <c r="AZ45" s="189">
        <f>'Analitika nastave'!BA46</f>
        <v>0</v>
      </c>
    </row>
    <row r="46" spans="1:52" ht="15.75" thickBot="1" x14ac:dyDescent="0.3">
      <c r="A46" s="192"/>
      <c r="B46" s="194"/>
      <c r="C46" s="52" t="str">
        <f>'Analitika nastave'!D47</f>
        <v>P</v>
      </c>
      <c r="D46" s="53">
        <f>'Analitika nastave'!E47</f>
        <v>0</v>
      </c>
      <c r="E46" s="53">
        <f>'Analitika nastave'!F47</f>
        <v>0</v>
      </c>
      <c r="F46" s="53">
        <f>'Analitika nastave'!G47</f>
        <v>0</v>
      </c>
      <c r="G46" s="53">
        <f>'Analitika nastave'!H47</f>
        <v>0</v>
      </c>
      <c r="H46" s="187"/>
      <c r="I46" s="185"/>
      <c r="J46" s="54">
        <f>'Analitika nastave'!K47</f>
        <v>0</v>
      </c>
      <c r="K46" s="53">
        <f>'Analitika nastave'!L47</f>
        <v>0</v>
      </c>
      <c r="L46" s="53">
        <f>'Analitika nastave'!M47</f>
        <v>0</v>
      </c>
      <c r="M46" s="53">
        <f>'Analitika nastave'!N47</f>
        <v>0</v>
      </c>
      <c r="N46" s="187"/>
      <c r="O46" s="185"/>
      <c r="P46" s="54">
        <f>'Analitika nastave'!Q47</f>
        <v>0</v>
      </c>
      <c r="Q46" s="53">
        <f>'Analitika nastave'!R47</f>
        <v>0</v>
      </c>
      <c r="R46" s="53">
        <f>'Analitika nastave'!S47</f>
        <v>0</v>
      </c>
      <c r="S46" s="53">
        <f>'Analitika nastave'!T47</f>
        <v>0</v>
      </c>
      <c r="T46" s="187"/>
      <c r="U46" s="185"/>
      <c r="V46" s="54">
        <f>'Analitika nastave'!W47</f>
        <v>0</v>
      </c>
      <c r="W46" s="53">
        <f>'Analitika nastave'!X47</f>
        <v>0</v>
      </c>
      <c r="X46" s="53">
        <f>'Analitika nastave'!Y47</f>
        <v>0</v>
      </c>
      <c r="Y46" s="53">
        <f>'Analitika nastave'!Z47</f>
        <v>0</v>
      </c>
      <c r="Z46" s="187"/>
      <c r="AA46" s="185"/>
      <c r="AB46" s="54">
        <f>'Analitika nastave'!AC47</f>
        <v>0</v>
      </c>
      <c r="AC46" s="53">
        <f>'Analitika nastave'!AD47</f>
        <v>0</v>
      </c>
      <c r="AD46" s="53">
        <f>'Analitika nastave'!AE47</f>
        <v>0</v>
      </c>
      <c r="AE46" s="53">
        <f>'Analitika nastave'!AF47</f>
        <v>0</v>
      </c>
      <c r="AF46" s="188"/>
      <c r="AG46" s="185"/>
      <c r="AH46" s="54">
        <f>'Analitika nastave'!AI47</f>
        <v>0</v>
      </c>
      <c r="AI46" s="53">
        <f>'Analitika nastave'!AJ47</f>
        <v>0</v>
      </c>
      <c r="AJ46" s="53">
        <f>'Analitika nastave'!AK47</f>
        <v>0</v>
      </c>
      <c r="AK46" s="53">
        <f>'Analitika nastave'!AL47</f>
        <v>0</v>
      </c>
      <c r="AL46" s="188"/>
      <c r="AM46" s="185"/>
      <c r="AN46" s="54">
        <f>'Analitika nastave'!AO47</f>
        <v>0</v>
      </c>
      <c r="AO46" s="53">
        <f>'Analitika nastave'!AP47</f>
        <v>0</v>
      </c>
      <c r="AP46" s="53">
        <f>'Analitika nastave'!AQ47</f>
        <v>0</v>
      </c>
      <c r="AQ46" s="53">
        <f>'Analitika nastave'!AR47</f>
        <v>0</v>
      </c>
      <c r="AR46" s="188"/>
      <c r="AS46" s="185"/>
      <c r="AT46" s="54">
        <f>'Analitika nastave'!AU47</f>
        <v>0</v>
      </c>
      <c r="AU46" s="53">
        <f>'Analitika nastave'!AV47</f>
        <v>0</v>
      </c>
      <c r="AV46" s="53">
        <f>'Analitika nastave'!AW47</f>
        <v>0</v>
      </c>
      <c r="AW46" s="53">
        <f>'Analitika nastave'!AX47</f>
        <v>0</v>
      </c>
      <c r="AX46" s="188"/>
      <c r="AY46" s="185"/>
      <c r="AZ46" s="190"/>
    </row>
    <row r="47" spans="1:52" x14ac:dyDescent="0.25">
      <c r="A47" s="191">
        <v>21</v>
      </c>
      <c r="B47" s="193">
        <f>'Analitika nastave'!C48</f>
        <v>0</v>
      </c>
      <c r="C47" s="47" t="str">
        <f>'Analitika nastave'!D48</f>
        <v>B</v>
      </c>
      <c r="D47" s="48">
        <f>'Analitika nastave'!E48</f>
        <v>0</v>
      </c>
      <c r="E47" s="49">
        <f>'Analitika nastave'!F48</f>
        <v>0</v>
      </c>
      <c r="F47" s="49">
        <f>'Analitika nastave'!G48</f>
        <v>0</v>
      </c>
      <c r="G47" s="49">
        <f>'Analitika nastave'!H48</f>
        <v>0</v>
      </c>
      <c r="H47" s="186">
        <f>'Analitika nastave'!I48</f>
        <v>0</v>
      </c>
      <c r="I47" s="165" t="str">
        <f>'Analitika nastave'!J48</f>
        <v>NE</v>
      </c>
      <c r="J47" s="48">
        <f>'Analitika nastave'!K48</f>
        <v>0</v>
      </c>
      <c r="K47" s="49">
        <f>'Analitika nastave'!L48</f>
        <v>0</v>
      </c>
      <c r="L47" s="49">
        <f>'Analitika nastave'!M48</f>
        <v>0</v>
      </c>
      <c r="M47" s="49">
        <f>'Analitika nastave'!N48</f>
        <v>0</v>
      </c>
      <c r="N47" s="186">
        <f>'Analitika nastave'!O48</f>
        <v>0</v>
      </c>
      <c r="O47" s="165" t="str">
        <f>'Analitika nastave'!P48</f>
        <v>NE</v>
      </c>
      <c r="P47" s="48">
        <f>'Analitika nastave'!Q48</f>
        <v>0</v>
      </c>
      <c r="Q47" s="49">
        <f>'Analitika nastave'!R48</f>
        <v>0</v>
      </c>
      <c r="R47" s="49">
        <f>'Analitika nastave'!S48</f>
        <v>0</v>
      </c>
      <c r="S47" s="49">
        <f>'Analitika nastave'!T48</f>
        <v>0</v>
      </c>
      <c r="T47" s="186">
        <f>'Analitika nastave'!U48</f>
        <v>0</v>
      </c>
      <c r="U47" s="165" t="str">
        <f>'Analitika nastave'!V48</f>
        <v>NE</v>
      </c>
      <c r="V47" s="48">
        <f>'Analitika nastave'!W48</f>
        <v>0</v>
      </c>
      <c r="W47" s="49">
        <f>'Analitika nastave'!X48</f>
        <v>0</v>
      </c>
      <c r="X47" s="49">
        <f>'Analitika nastave'!Y48</f>
        <v>0</v>
      </c>
      <c r="Y47" s="49">
        <f>'Analitika nastave'!Z48</f>
        <v>0</v>
      </c>
      <c r="Z47" s="186">
        <f>'Analitika nastave'!AA48</f>
        <v>0</v>
      </c>
      <c r="AA47" s="165" t="str">
        <f>'Analitika nastave'!AB48</f>
        <v>NE</v>
      </c>
      <c r="AB47" s="48">
        <f>'Analitika nastave'!AC48</f>
        <v>0</v>
      </c>
      <c r="AC47" s="49">
        <f>'Analitika nastave'!AD48</f>
        <v>0</v>
      </c>
      <c r="AD47" s="49">
        <f>'Analitika nastave'!AE48</f>
        <v>0</v>
      </c>
      <c r="AE47" s="49">
        <f>'Analitika nastave'!AF48</f>
        <v>0</v>
      </c>
      <c r="AF47" s="186">
        <f>'Analitika nastave'!AG48</f>
        <v>0</v>
      </c>
      <c r="AG47" s="165" t="str">
        <f>'Analitika nastave'!AH48</f>
        <v>NE</v>
      </c>
      <c r="AH47" s="48">
        <f>'Analitika nastave'!AI48</f>
        <v>0</v>
      </c>
      <c r="AI47" s="49">
        <f>'Analitika nastave'!AJ48</f>
        <v>0</v>
      </c>
      <c r="AJ47" s="49">
        <f>'Analitika nastave'!AK48</f>
        <v>0</v>
      </c>
      <c r="AK47" s="49">
        <f>'Analitika nastave'!AL48</f>
        <v>0</v>
      </c>
      <c r="AL47" s="186">
        <f>'Analitika nastave'!AM48</f>
        <v>0</v>
      </c>
      <c r="AM47" s="165" t="str">
        <f>'Analitika nastave'!AN48</f>
        <v>NE</v>
      </c>
      <c r="AN47" s="48">
        <f>'Analitika nastave'!AO48</f>
        <v>0</v>
      </c>
      <c r="AO47" s="49">
        <f>'Analitika nastave'!AP48</f>
        <v>0</v>
      </c>
      <c r="AP47" s="49">
        <f>'Analitika nastave'!AQ48</f>
        <v>0</v>
      </c>
      <c r="AQ47" s="49">
        <f>'Analitika nastave'!AR48</f>
        <v>0</v>
      </c>
      <c r="AR47" s="186">
        <f>'Analitika nastave'!AS48</f>
        <v>0</v>
      </c>
      <c r="AS47" s="165" t="str">
        <f>'Analitika nastave'!AT48</f>
        <v>NE</v>
      </c>
      <c r="AT47" s="48">
        <f>'Analitika nastave'!AU48</f>
        <v>0</v>
      </c>
      <c r="AU47" s="49">
        <f>'Analitika nastave'!AV48</f>
        <v>0</v>
      </c>
      <c r="AV47" s="49">
        <f>'Analitika nastave'!AW48</f>
        <v>0</v>
      </c>
      <c r="AW47" s="49">
        <f>'Analitika nastave'!AX48</f>
        <v>0</v>
      </c>
      <c r="AX47" s="186">
        <f>'Analitika nastave'!AY48</f>
        <v>0</v>
      </c>
      <c r="AY47" s="165" t="str">
        <f>'Analitika nastave'!AZ48</f>
        <v>NE</v>
      </c>
      <c r="AZ47" s="189">
        <f>'Analitika nastave'!BA48</f>
        <v>0</v>
      </c>
    </row>
    <row r="48" spans="1:52" ht="15.75" thickBot="1" x14ac:dyDescent="0.3">
      <c r="A48" s="192"/>
      <c r="B48" s="194"/>
      <c r="C48" s="52" t="str">
        <f>'Analitika nastave'!D49</f>
        <v>P</v>
      </c>
      <c r="D48" s="53">
        <f>'Analitika nastave'!E49</f>
        <v>0</v>
      </c>
      <c r="E48" s="53">
        <f>'Analitika nastave'!F49</f>
        <v>0</v>
      </c>
      <c r="F48" s="53">
        <f>'Analitika nastave'!G49</f>
        <v>0</v>
      </c>
      <c r="G48" s="53">
        <f>'Analitika nastave'!H49</f>
        <v>0</v>
      </c>
      <c r="H48" s="187"/>
      <c r="I48" s="185"/>
      <c r="J48" s="54">
        <f>'Analitika nastave'!K49</f>
        <v>0</v>
      </c>
      <c r="K48" s="53">
        <f>'Analitika nastave'!L49</f>
        <v>0</v>
      </c>
      <c r="L48" s="53">
        <f>'Analitika nastave'!M49</f>
        <v>0</v>
      </c>
      <c r="M48" s="53">
        <f>'Analitika nastave'!N49</f>
        <v>0</v>
      </c>
      <c r="N48" s="187"/>
      <c r="O48" s="185"/>
      <c r="P48" s="54">
        <f>'Analitika nastave'!Q49</f>
        <v>0</v>
      </c>
      <c r="Q48" s="53">
        <f>'Analitika nastave'!R49</f>
        <v>0</v>
      </c>
      <c r="R48" s="53">
        <f>'Analitika nastave'!S49</f>
        <v>0</v>
      </c>
      <c r="S48" s="53">
        <f>'Analitika nastave'!T49</f>
        <v>0</v>
      </c>
      <c r="T48" s="187"/>
      <c r="U48" s="185"/>
      <c r="V48" s="54">
        <f>'Analitika nastave'!W49</f>
        <v>0</v>
      </c>
      <c r="W48" s="53">
        <f>'Analitika nastave'!X49</f>
        <v>0</v>
      </c>
      <c r="X48" s="53">
        <f>'Analitika nastave'!Y49</f>
        <v>0</v>
      </c>
      <c r="Y48" s="53">
        <f>'Analitika nastave'!Z49</f>
        <v>0</v>
      </c>
      <c r="Z48" s="187"/>
      <c r="AA48" s="185"/>
      <c r="AB48" s="54">
        <f>'Analitika nastave'!AC49</f>
        <v>0</v>
      </c>
      <c r="AC48" s="53">
        <f>'Analitika nastave'!AD49</f>
        <v>0</v>
      </c>
      <c r="AD48" s="53">
        <f>'Analitika nastave'!AE49</f>
        <v>0</v>
      </c>
      <c r="AE48" s="53">
        <f>'Analitika nastave'!AF49</f>
        <v>0</v>
      </c>
      <c r="AF48" s="188"/>
      <c r="AG48" s="185"/>
      <c r="AH48" s="54">
        <f>'Analitika nastave'!AI49</f>
        <v>0</v>
      </c>
      <c r="AI48" s="53">
        <f>'Analitika nastave'!AJ49</f>
        <v>0</v>
      </c>
      <c r="AJ48" s="53">
        <f>'Analitika nastave'!AK49</f>
        <v>0</v>
      </c>
      <c r="AK48" s="53">
        <f>'Analitika nastave'!AL49</f>
        <v>0</v>
      </c>
      <c r="AL48" s="188"/>
      <c r="AM48" s="185"/>
      <c r="AN48" s="54">
        <f>'Analitika nastave'!AO49</f>
        <v>0</v>
      </c>
      <c r="AO48" s="53">
        <f>'Analitika nastave'!AP49</f>
        <v>0</v>
      </c>
      <c r="AP48" s="53">
        <f>'Analitika nastave'!AQ49</f>
        <v>0</v>
      </c>
      <c r="AQ48" s="53">
        <f>'Analitika nastave'!AR49</f>
        <v>0</v>
      </c>
      <c r="AR48" s="188"/>
      <c r="AS48" s="185"/>
      <c r="AT48" s="54">
        <f>'Analitika nastave'!AU49</f>
        <v>0</v>
      </c>
      <c r="AU48" s="53">
        <f>'Analitika nastave'!AV49</f>
        <v>0</v>
      </c>
      <c r="AV48" s="53">
        <f>'Analitika nastave'!AW49</f>
        <v>0</v>
      </c>
      <c r="AW48" s="53">
        <f>'Analitika nastave'!AX49</f>
        <v>0</v>
      </c>
      <c r="AX48" s="188"/>
      <c r="AY48" s="185"/>
      <c r="AZ48" s="190"/>
    </row>
    <row r="49" spans="1:52" x14ac:dyDescent="0.25">
      <c r="A49" s="191">
        <v>22</v>
      </c>
      <c r="B49" s="193">
        <f>'Analitika nastave'!C50</f>
        <v>0</v>
      </c>
      <c r="C49" s="47" t="str">
        <f>'Analitika nastave'!D50</f>
        <v>B</v>
      </c>
      <c r="D49" s="48">
        <f>'Analitika nastave'!E50</f>
        <v>0</v>
      </c>
      <c r="E49" s="49">
        <f>'Analitika nastave'!F50</f>
        <v>0</v>
      </c>
      <c r="F49" s="49">
        <f>'Analitika nastave'!G50</f>
        <v>0</v>
      </c>
      <c r="G49" s="49">
        <f>'Analitika nastave'!H50</f>
        <v>0</v>
      </c>
      <c r="H49" s="186">
        <f>'Analitika nastave'!I50</f>
        <v>0</v>
      </c>
      <c r="I49" s="165" t="str">
        <f>'Analitika nastave'!J50</f>
        <v>NE</v>
      </c>
      <c r="J49" s="48">
        <f>'Analitika nastave'!K50</f>
        <v>0</v>
      </c>
      <c r="K49" s="49">
        <f>'Analitika nastave'!L50</f>
        <v>0</v>
      </c>
      <c r="L49" s="49">
        <f>'Analitika nastave'!M50</f>
        <v>0</v>
      </c>
      <c r="M49" s="49">
        <f>'Analitika nastave'!N50</f>
        <v>0</v>
      </c>
      <c r="N49" s="186">
        <f>'Analitika nastave'!O50</f>
        <v>0</v>
      </c>
      <c r="O49" s="165" t="str">
        <f>'Analitika nastave'!P50</f>
        <v>NE</v>
      </c>
      <c r="P49" s="48">
        <f>'Analitika nastave'!Q50</f>
        <v>0</v>
      </c>
      <c r="Q49" s="49">
        <f>'Analitika nastave'!R50</f>
        <v>0</v>
      </c>
      <c r="R49" s="49">
        <f>'Analitika nastave'!S50</f>
        <v>0</v>
      </c>
      <c r="S49" s="49">
        <f>'Analitika nastave'!T50</f>
        <v>0</v>
      </c>
      <c r="T49" s="186">
        <f>'Analitika nastave'!U50</f>
        <v>0</v>
      </c>
      <c r="U49" s="165" t="str">
        <f>'Analitika nastave'!V50</f>
        <v>NE</v>
      </c>
      <c r="V49" s="48">
        <f>'Analitika nastave'!W50</f>
        <v>0</v>
      </c>
      <c r="W49" s="49">
        <f>'Analitika nastave'!X50</f>
        <v>0</v>
      </c>
      <c r="X49" s="49">
        <f>'Analitika nastave'!Y50</f>
        <v>0</v>
      </c>
      <c r="Y49" s="49">
        <f>'Analitika nastave'!Z50</f>
        <v>0</v>
      </c>
      <c r="Z49" s="186">
        <f>'Analitika nastave'!AA50</f>
        <v>0</v>
      </c>
      <c r="AA49" s="165" t="str">
        <f>'Analitika nastave'!AB50</f>
        <v>NE</v>
      </c>
      <c r="AB49" s="48">
        <f>'Analitika nastave'!AC50</f>
        <v>0</v>
      </c>
      <c r="AC49" s="49">
        <f>'Analitika nastave'!AD50</f>
        <v>0</v>
      </c>
      <c r="AD49" s="49">
        <f>'Analitika nastave'!AE50</f>
        <v>0</v>
      </c>
      <c r="AE49" s="49">
        <f>'Analitika nastave'!AF50</f>
        <v>0</v>
      </c>
      <c r="AF49" s="186">
        <f>'Analitika nastave'!AG50</f>
        <v>0</v>
      </c>
      <c r="AG49" s="165" t="str">
        <f>'Analitika nastave'!AH50</f>
        <v>NE</v>
      </c>
      <c r="AH49" s="48">
        <f>'Analitika nastave'!AI50</f>
        <v>0</v>
      </c>
      <c r="AI49" s="49">
        <f>'Analitika nastave'!AJ50</f>
        <v>0</v>
      </c>
      <c r="AJ49" s="49">
        <f>'Analitika nastave'!AK50</f>
        <v>0</v>
      </c>
      <c r="AK49" s="49">
        <f>'Analitika nastave'!AL50</f>
        <v>0</v>
      </c>
      <c r="AL49" s="186">
        <f>'Analitika nastave'!AM50</f>
        <v>0</v>
      </c>
      <c r="AM49" s="165" t="str">
        <f>'Analitika nastave'!AN50</f>
        <v>NE</v>
      </c>
      <c r="AN49" s="48">
        <f>'Analitika nastave'!AO50</f>
        <v>0</v>
      </c>
      <c r="AO49" s="49">
        <f>'Analitika nastave'!AP50</f>
        <v>0</v>
      </c>
      <c r="AP49" s="49">
        <f>'Analitika nastave'!AQ50</f>
        <v>0</v>
      </c>
      <c r="AQ49" s="49">
        <f>'Analitika nastave'!AR50</f>
        <v>0</v>
      </c>
      <c r="AR49" s="186">
        <f>'Analitika nastave'!AS50</f>
        <v>0</v>
      </c>
      <c r="AS49" s="165" t="str">
        <f>'Analitika nastave'!AT50</f>
        <v>NE</v>
      </c>
      <c r="AT49" s="48">
        <f>'Analitika nastave'!AU50</f>
        <v>0</v>
      </c>
      <c r="AU49" s="49">
        <f>'Analitika nastave'!AV50</f>
        <v>0</v>
      </c>
      <c r="AV49" s="49">
        <f>'Analitika nastave'!AW50</f>
        <v>0</v>
      </c>
      <c r="AW49" s="49">
        <f>'Analitika nastave'!AX50</f>
        <v>0</v>
      </c>
      <c r="AX49" s="186">
        <f>'Analitika nastave'!AY50</f>
        <v>0</v>
      </c>
      <c r="AY49" s="165" t="str">
        <f>'Analitika nastave'!AZ50</f>
        <v>NE</v>
      </c>
      <c r="AZ49" s="189">
        <f>'Analitika nastave'!BA50</f>
        <v>0</v>
      </c>
    </row>
    <row r="50" spans="1:52" ht="15.75" thickBot="1" x14ac:dyDescent="0.3">
      <c r="A50" s="192"/>
      <c r="B50" s="194"/>
      <c r="C50" s="52" t="str">
        <f>'Analitika nastave'!D51</f>
        <v>P</v>
      </c>
      <c r="D50" s="53">
        <f>'Analitika nastave'!E51</f>
        <v>0</v>
      </c>
      <c r="E50" s="53">
        <f>'Analitika nastave'!F51</f>
        <v>0</v>
      </c>
      <c r="F50" s="53">
        <f>'Analitika nastave'!G51</f>
        <v>0</v>
      </c>
      <c r="G50" s="53">
        <f>'Analitika nastave'!H51</f>
        <v>0</v>
      </c>
      <c r="H50" s="187"/>
      <c r="I50" s="185"/>
      <c r="J50" s="54">
        <f>'Analitika nastave'!K51</f>
        <v>0</v>
      </c>
      <c r="K50" s="53">
        <f>'Analitika nastave'!L51</f>
        <v>0</v>
      </c>
      <c r="L50" s="53">
        <f>'Analitika nastave'!M51</f>
        <v>0</v>
      </c>
      <c r="M50" s="53">
        <f>'Analitika nastave'!N51</f>
        <v>0</v>
      </c>
      <c r="N50" s="187"/>
      <c r="O50" s="185"/>
      <c r="P50" s="54">
        <f>'Analitika nastave'!Q51</f>
        <v>0</v>
      </c>
      <c r="Q50" s="53">
        <f>'Analitika nastave'!R51</f>
        <v>0</v>
      </c>
      <c r="R50" s="53">
        <f>'Analitika nastave'!S51</f>
        <v>0</v>
      </c>
      <c r="S50" s="53">
        <f>'Analitika nastave'!T51</f>
        <v>0</v>
      </c>
      <c r="T50" s="187"/>
      <c r="U50" s="185"/>
      <c r="V50" s="54">
        <f>'Analitika nastave'!W51</f>
        <v>0</v>
      </c>
      <c r="W50" s="53">
        <f>'Analitika nastave'!X51</f>
        <v>0</v>
      </c>
      <c r="X50" s="53">
        <f>'Analitika nastave'!Y51</f>
        <v>0</v>
      </c>
      <c r="Y50" s="53">
        <f>'Analitika nastave'!Z51</f>
        <v>0</v>
      </c>
      <c r="Z50" s="187"/>
      <c r="AA50" s="185"/>
      <c r="AB50" s="54">
        <f>'Analitika nastave'!AC51</f>
        <v>0</v>
      </c>
      <c r="AC50" s="53">
        <f>'Analitika nastave'!AD51</f>
        <v>0</v>
      </c>
      <c r="AD50" s="53">
        <f>'Analitika nastave'!AE51</f>
        <v>0</v>
      </c>
      <c r="AE50" s="53">
        <f>'Analitika nastave'!AF51</f>
        <v>0</v>
      </c>
      <c r="AF50" s="188"/>
      <c r="AG50" s="185"/>
      <c r="AH50" s="54">
        <f>'Analitika nastave'!AI51</f>
        <v>0</v>
      </c>
      <c r="AI50" s="53">
        <f>'Analitika nastave'!AJ51</f>
        <v>0</v>
      </c>
      <c r="AJ50" s="53">
        <f>'Analitika nastave'!AK51</f>
        <v>0</v>
      </c>
      <c r="AK50" s="53">
        <f>'Analitika nastave'!AL51</f>
        <v>0</v>
      </c>
      <c r="AL50" s="188"/>
      <c r="AM50" s="185"/>
      <c r="AN50" s="54">
        <f>'Analitika nastave'!AO51</f>
        <v>0</v>
      </c>
      <c r="AO50" s="53">
        <f>'Analitika nastave'!AP51</f>
        <v>0</v>
      </c>
      <c r="AP50" s="53">
        <f>'Analitika nastave'!AQ51</f>
        <v>0</v>
      </c>
      <c r="AQ50" s="53">
        <f>'Analitika nastave'!AR51</f>
        <v>0</v>
      </c>
      <c r="AR50" s="188"/>
      <c r="AS50" s="185"/>
      <c r="AT50" s="54">
        <f>'Analitika nastave'!AU51</f>
        <v>0</v>
      </c>
      <c r="AU50" s="53">
        <f>'Analitika nastave'!AV51</f>
        <v>0</v>
      </c>
      <c r="AV50" s="53">
        <f>'Analitika nastave'!AW51</f>
        <v>0</v>
      </c>
      <c r="AW50" s="53">
        <f>'Analitika nastave'!AX51</f>
        <v>0</v>
      </c>
      <c r="AX50" s="188"/>
      <c r="AY50" s="185"/>
      <c r="AZ50" s="190"/>
    </row>
    <row r="51" spans="1:52" x14ac:dyDescent="0.25">
      <c r="A51" s="191">
        <v>23</v>
      </c>
      <c r="B51" s="193">
        <f>'Analitika nastave'!C52</f>
        <v>0</v>
      </c>
      <c r="C51" s="47" t="str">
        <f>'Analitika nastave'!D52</f>
        <v>B</v>
      </c>
      <c r="D51" s="48">
        <f>'Analitika nastave'!E52</f>
        <v>0</v>
      </c>
      <c r="E51" s="49">
        <f>'Analitika nastave'!F52</f>
        <v>0</v>
      </c>
      <c r="F51" s="49">
        <f>'Analitika nastave'!G52</f>
        <v>0</v>
      </c>
      <c r="G51" s="49">
        <f>'Analitika nastave'!H52</f>
        <v>0</v>
      </c>
      <c r="H51" s="186">
        <f>'Analitika nastave'!I52</f>
        <v>0</v>
      </c>
      <c r="I51" s="165" t="str">
        <f>'Analitika nastave'!J52</f>
        <v>NE</v>
      </c>
      <c r="J51" s="48">
        <f>'Analitika nastave'!K52</f>
        <v>0</v>
      </c>
      <c r="K51" s="49">
        <f>'Analitika nastave'!L52</f>
        <v>0</v>
      </c>
      <c r="L51" s="49">
        <f>'Analitika nastave'!M52</f>
        <v>0</v>
      </c>
      <c r="M51" s="49">
        <f>'Analitika nastave'!N52</f>
        <v>0</v>
      </c>
      <c r="N51" s="186">
        <f>'Analitika nastave'!O52</f>
        <v>0</v>
      </c>
      <c r="O51" s="165" t="str">
        <f>'Analitika nastave'!P52</f>
        <v>NE</v>
      </c>
      <c r="P51" s="48">
        <f>'Analitika nastave'!Q52</f>
        <v>0</v>
      </c>
      <c r="Q51" s="49">
        <f>'Analitika nastave'!R52</f>
        <v>0</v>
      </c>
      <c r="R51" s="49">
        <f>'Analitika nastave'!S52</f>
        <v>0</v>
      </c>
      <c r="S51" s="49">
        <f>'Analitika nastave'!T52</f>
        <v>0</v>
      </c>
      <c r="T51" s="186">
        <f>'Analitika nastave'!U52</f>
        <v>0</v>
      </c>
      <c r="U51" s="165" t="str">
        <f>'Analitika nastave'!V52</f>
        <v>NE</v>
      </c>
      <c r="V51" s="48">
        <f>'Analitika nastave'!W52</f>
        <v>0</v>
      </c>
      <c r="W51" s="49">
        <f>'Analitika nastave'!X52</f>
        <v>0</v>
      </c>
      <c r="X51" s="49">
        <f>'Analitika nastave'!Y52</f>
        <v>0</v>
      </c>
      <c r="Y51" s="49">
        <f>'Analitika nastave'!Z52</f>
        <v>0</v>
      </c>
      <c r="Z51" s="186">
        <f>'Analitika nastave'!AA52</f>
        <v>0</v>
      </c>
      <c r="AA51" s="165" t="str">
        <f>'Analitika nastave'!AB52</f>
        <v>NE</v>
      </c>
      <c r="AB51" s="48">
        <f>'Analitika nastave'!AC52</f>
        <v>0</v>
      </c>
      <c r="AC51" s="49">
        <f>'Analitika nastave'!AD52</f>
        <v>0</v>
      </c>
      <c r="AD51" s="49">
        <f>'Analitika nastave'!AE52</f>
        <v>0</v>
      </c>
      <c r="AE51" s="49">
        <f>'Analitika nastave'!AF52</f>
        <v>0</v>
      </c>
      <c r="AF51" s="186">
        <f>'Analitika nastave'!AG52</f>
        <v>0</v>
      </c>
      <c r="AG51" s="165" t="str">
        <f>'Analitika nastave'!AH52</f>
        <v>NE</v>
      </c>
      <c r="AH51" s="48">
        <f>'Analitika nastave'!AI52</f>
        <v>0</v>
      </c>
      <c r="AI51" s="49">
        <f>'Analitika nastave'!AJ52</f>
        <v>0</v>
      </c>
      <c r="AJ51" s="49">
        <f>'Analitika nastave'!AK52</f>
        <v>0</v>
      </c>
      <c r="AK51" s="49">
        <f>'Analitika nastave'!AL52</f>
        <v>0</v>
      </c>
      <c r="AL51" s="186">
        <f>'Analitika nastave'!AM52</f>
        <v>0</v>
      </c>
      <c r="AM51" s="165" t="str">
        <f>'Analitika nastave'!AN52</f>
        <v>NE</v>
      </c>
      <c r="AN51" s="48">
        <f>'Analitika nastave'!AO52</f>
        <v>0</v>
      </c>
      <c r="AO51" s="49">
        <f>'Analitika nastave'!AP52</f>
        <v>0</v>
      </c>
      <c r="AP51" s="49">
        <f>'Analitika nastave'!AQ52</f>
        <v>0</v>
      </c>
      <c r="AQ51" s="49">
        <f>'Analitika nastave'!AR52</f>
        <v>0</v>
      </c>
      <c r="AR51" s="186">
        <f>'Analitika nastave'!AS52</f>
        <v>0</v>
      </c>
      <c r="AS51" s="165" t="str">
        <f>'Analitika nastave'!AT52</f>
        <v>NE</v>
      </c>
      <c r="AT51" s="48">
        <f>'Analitika nastave'!AU52</f>
        <v>0</v>
      </c>
      <c r="AU51" s="49">
        <f>'Analitika nastave'!AV52</f>
        <v>0</v>
      </c>
      <c r="AV51" s="49">
        <f>'Analitika nastave'!AW52</f>
        <v>0</v>
      </c>
      <c r="AW51" s="49">
        <f>'Analitika nastave'!AX52</f>
        <v>0</v>
      </c>
      <c r="AX51" s="186">
        <f>'Analitika nastave'!AY52</f>
        <v>0</v>
      </c>
      <c r="AY51" s="165" t="str">
        <f>'Analitika nastave'!AZ52</f>
        <v>NE</v>
      </c>
      <c r="AZ51" s="189">
        <f>'Analitika nastave'!BA52</f>
        <v>0</v>
      </c>
    </row>
    <row r="52" spans="1:52" ht="15.75" thickBot="1" x14ac:dyDescent="0.3">
      <c r="A52" s="192"/>
      <c r="B52" s="194"/>
      <c r="C52" s="52" t="str">
        <f>'Analitika nastave'!D53</f>
        <v>P</v>
      </c>
      <c r="D52" s="53">
        <f>'Analitika nastave'!E53</f>
        <v>0</v>
      </c>
      <c r="E52" s="53">
        <f>'Analitika nastave'!F53</f>
        <v>0</v>
      </c>
      <c r="F52" s="53">
        <f>'Analitika nastave'!G53</f>
        <v>0</v>
      </c>
      <c r="G52" s="53">
        <f>'Analitika nastave'!H53</f>
        <v>0</v>
      </c>
      <c r="H52" s="187"/>
      <c r="I52" s="185"/>
      <c r="J52" s="54">
        <f>'Analitika nastave'!K53</f>
        <v>0</v>
      </c>
      <c r="K52" s="53">
        <f>'Analitika nastave'!L53</f>
        <v>0</v>
      </c>
      <c r="L52" s="53">
        <f>'Analitika nastave'!M53</f>
        <v>0</v>
      </c>
      <c r="M52" s="53">
        <f>'Analitika nastave'!N53</f>
        <v>0</v>
      </c>
      <c r="N52" s="187"/>
      <c r="O52" s="185"/>
      <c r="P52" s="54">
        <f>'Analitika nastave'!Q53</f>
        <v>0</v>
      </c>
      <c r="Q52" s="53">
        <f>'Analitika nastave'!R53</f>
        <v>0</v>
      </c>
      <c r="R52" s="53">
        <f>'Analitika nastave'!S53</f>
        <v>0</v>
      </c>
      <c r="S52" s="53">
        <f>'Analitika nastave'!T53</f>
        <v>0</v>
      </c>
      <c r="T52" s="187"/>
      <c r="U52" s="185"/>
      <c r="V52" s="54">
        <f>'Analitika nastave'!W53</f>
        <v>0</v>
      </c>
      <c r="W52" s="53">
        <f>'Analitika nastave'!X53</f>
        <v>0</v>
      </c>
      <c r="X52" s="53">
        <f>'Analitika nastave'!Y53</f>
        <v>0</v>
      </c>
      <c r="Y52" s="53">
        <f>'Analitika nastave'!Z53</f>
        <v>0</v>
      </c>
      <c r="Z52" s="187"/>
      <c r="AA52" s="185"/>
      <c r="AB52" s="54">
        <f>'Analitika nastave'!AC53</f>
        <v>0</v>
      </c>
      <c r="AC52" s="53">
        <f>'Analitika nastave'!AD53</f>
        <v>0</v>
      </c>
      <c r="AD52" s="53">
        <f>'Analitika nastave'!AE53</f>
        <v>0</v>
      </c>
      <c r="AE52" s="53">
        <f>'Analitika nastave'!AF53</f>
        <v>0</v>
      </c>
      <c r="AF52" s="188"/>
      <c r="AG52" s="185"/>
      <c r="AH52" s="54">
        <f>'Analitika nastave'!AI53</f>
        <v>0</v>
      </c>
      <c r="AI52" s="53">
        <f>'Analitika nastave'!AJ53</f>
        <v>0</v>
      </c>
      <c r="AJ52" s="53">
        <f>'Analitika nastave'!AK53</f>
        <v>0</v>
      </c>
      <c r="AK52" s="53">
        <f>'Analitika nastave'!AL53</f>
        <v>0</v>
      </c>
      <c r="AL52" s="188"/>
      <c r="AM52" s="185"/>
      <c r="AN52" s="54">
        <f>'Analitika nastave'!AO53</f>
        <v>0</v>
      </c>
      <c r="AO52" s="53">
        <f>'Analitika nastave'!AP53</f>
        <v>0</v>
      </c>
      <c r="AP52" s="53">
        <f>'Analitika nastave'!AQ53</f>
        <v>0</v>
      </c>
      <c r="AQ52" s="53">
        <f>'Analitika nastave'!AR53</f>
        <v>0</v>
      </c>
      <c r="AR52" s="188"/>
      <c r="AS52" s="185"/>
      <c r="AT52" s="54">
        <f>'Analitika nastave'!AU53</f>
        <v>0</v>
      </c>
      <c r="AU52" s="53">
        <f>'Analitika nastave'!AV53</f>
        <v>0</v>
      </c>
      <c r="AV52" s="53">
        <f>'Analitika nastave'!AW53</f>
        <v>0</v>
      </c>
      <c r="AW52" s="53">
        <f>'Analitika nastave'!AX53</f>
        <v>0</v>
      </c>
      <c r="AX52" s="188"/>
      <c r="AY52" s="185"/>
      <c r="AZ52" s="190"/>
    </row>
    <row r="53" spans="1:52" x14ac:dyDescent="0.25">
      <c r="A53" s="191">
        <v>24</v>
      </c>
      <c r="B53" s="193">
        <f>'Analitika nastave'!C54</f>
        <v>0</v>
      </c>
      <c r="C53" s="47" t="str">
        <f>'Analitika nastave'!D54</f>
        <v>B</v>
      </c>
      <c r="D53" s="48">
        <f>'Analitika nastave'!E54</f>
        <v>0</v>
      </c>
      <c r="E53" s="49">
        <f>'Analitika nastave'!F54</f>
        <v>0</v>
      </c>
      <c r="F53" s="49">
        <f>'Analitika nastave'!G54</f>
        <v>0</v>
      </c>
      <c r="G53" s="49">
        <f>'Analitika nastave'!H54</f>
        <v>0</v>
      </c>
      <c r="H53" s="186">
        <f>'Analitika nastave'!I54</f>
        <v>0</v>
      </c>
      <c r="I53" s="165" t="str">
        <f>'Analitika nastave'!J54</f>
        <v>NE</v>
      </c>
      <c r="J53" s="48">
        <f>'Analitika nastave'!K54</f>
        <v>0</v>
      </c>
      <c r="K53" s="49">
        <f>'Analitika nastave'!L54</f>
        <v>0</v>
      </c>
      <c r="L53" s="49">
        <f>'Analitika nastave'!M54</f>
        <v>0</v>
      </c>
      <c r="M53" s="49">
        <f>'Analitika nastave'!N54</f>
        <v>0</v>
      </c>
      <c r="N53" s="186">
        <f>'Analitika nastave'!O54</f>
        <v>0</v>
      </c>
      <c r="O53" s="165" t="str">
        <f>'Analitika nastave'!P54</f>
        <v>NE</v>
      </c>
      <c r="P53" s="48">
        <f>'Analitika nastave'!Q54</f>
        <v>0</v>
      </c>
      <c r="Q53" s="49">
        <f>'Analitika nastave'!R54</f>
        <v>0</v>
      </c>
      <c r="R53" s="49">
        <f>'Analitika nastave'!S54</f>
        <v>0</v>
      </c>
      <c r="S53" s="49">
        <f>'Analitika nastave'!T54</f>
        <v>0</v>
      </c>
      <c r="T53" s="186">
        <f>'Analitika nastave'!U54</f>
        <v>0</v>
      </c>
      <c r="U53" s="165" t="str">
        <f>'Analitika nastave'!V54</f>
        <v>NE</v>
      </c>
      <c r="V53" s="48">
        <f>'Analitika nastave'!W54</f>
        <v>0</v>
      </c>
      <c r="W53" s="49">
        <f>'Analitika nastave'!X54</f>
        <v>0</v>
      </c>
      <c r="X53" s="49">
        <f>'Analitika nastave'!Y54</f>
        <v>0</v>
      </c>
      <c r="Y53" s="49">
        <f>'Analitika nastave'!Z54</f>
        <v>0</v>
      </c>
      <c r="Z53" s="186">
        <f>'Analitika nastave'!AA54</f>
        <v>0</v>
      </c>
      <c r="AA53" s="165" t="str">
        <f>'Analitika nastave'!AB54</f>
        <v>NE</v>
      </c>
      <c r="AB53" s="48">
        <f>'Analitika nastave'!AC54</f>
        <v>0</v>
      </c>
      <c r="AC53" s="49">
        <f>'Analitika nastave'!AD54</f>
        <v>0</v>
      </c>
      <c r="AD53" s="49">
        <f>'Analitika nastave'!AE54</f>
        <v>0</v>
      </c>
      <c r="AE53" s="49">
        <f>'Analitika nastave'!AF54</f>
        <v>0</v>
      </c>
      <c r="AF53" s="186">
        <f>'Analitika nastave'!AG54</f>
        <v>0</v>
      </c>
      <c r="AG53" s="165" t="str">
        <f>'Analitika nastave'!AH54</f>
        <v>NE</v>
      </c>
      <c r="AH53" s="48">
        <f>'Analitika nastave'!AI54</f>
        <v>0</v>
      </c>
      <c r="AI53" s="49">
        <f>'Analitika nastave'!AJ54</f>
        <v>0</v>
      </c>
      <c r="AJ53" s="49">
        <f>'Analitika nastave'!AK54</f>
        <v>0</v>
      </c>
      <c r="AK53" s="49">
        <f>'Analitika nastave'!AL54</f>
        <v>0</v>
      </c>
      <c r="AL53" s="186">
        <f>'Analitika nastave'!AM54</f>
        <v>0</v>
      </c>
      <c r="AM53" s="165" t="str">
        <f>'Analitika nastave'!AN54</f>
        <v>NE</v>
      </c>
      <c r="AN53" s="48">
        <f>'Analitika nastave'!AO54</f>
        <v>0</v>
      </c>
      <c r="AO53" s="49">
        <f>'Analitika nastave'!AP54</f>
        <v>0</v>
      </c>
      <c r="AP53" s="49">
        <f>'Analitika nastave'!AQ54</f>
        <v>0</v>
      </c>
      <c r="AQ53" s="49">
        <f>'Analitika nastave'!AR54</f>
        <v>0</v>
      </c>
      <c r="AR53" s="186">
        <f>'Analitika nastave'!AS54</f>
        <v>0</v>
      </c>
      <c r="AS53" s="165" t="str">
        <f>'Analitika nastave'!AT54</f>
        <v>NE</v>
      </c>
      <c r="AT53" s="48">
        <f>'Analitika nastave'!AU54</f>
        <v>0</v>
      </c>
      <c r="AU53" s="49">
        <f>'Analitika nastave'!AV54</f>
        <v>0</v>
      </c>
      <c r="AV53" s="49">
        <f>'Analitika nastave'!AW54</f>
        <v>0</v>
      </c>
      <c r="AW53" s="49">
        <f>'Analitika nastave'!AX54</f>
        <v>0</v>
      </c>
      <c r="AX53" s="186">
        <f>'Analitika nastave'!AY54</f>
        <v>0</v>
      </c>
      <c r="AY53" s="165" t="str">
        <f>'Analitika nastave'!AZ54</f>
        <v>NE</v>
      </c>
      <c r="AZ53" s="189">
        <f>'Analitika nastave'!BA54</f>
        <v>0</v>
      </c>
    </row>
    <row r="54" spans="1:52" ht="15.75" thickBot="1" x14ac:dyDescent="0.3">
      <c r="A54" s="192"/>
      <c r="B54" s="194"/>
      <c r="C54" s="52" t="str">
        <f>'Analitika nastave'!D55</f>
        <v>P</v>
      </c>
      <c r="D54" s="53">
        <f>'Analitika nastave'!E55</f>
        <v>0</v>
      </c>
      <c r="E54" s="53">
        <f>'Analitika nastave'!F55</f>
        <v>0</v>
      </c>
      <c r="F54" s="53">
        <f>'Analitika nastave'!G55</f>
        <v>0</v>
      </c>
      <c r="G54" s="53">
        <f>'Analitika nastave'!H55</f>
        <v>0</v>
      </c>
      <c r="H54" s="187"/>
      <c r="I54" s="185"/>
      <c r="J54" s="54">
        <f>'Analitika nastave'!K55</f>
        <v>0</v>
      </c>
      <c r="K54" s="53">
        <f>'Analitika nastave'!L55</f>
        <v>0</v>
      </c>
      <c r="L54" s="53">
        <f>'Analitika nastave'!M55</f>
        <v>0</v>
      </c>
      <c r="M54" s="53">
        <f>'Analitika nastave'!N55</f>
        <v>0</v>
      </c>
      <c r="N54" s="187"/>
      <c r="O54" s="185"/>
      <c r="P54" s="54">
        <f>'Analitika nastave'!Q55</f>
        <v>0</v>
      </c>
      <c r="Q54" s="53">
        <f>'Analitika nastave'!R55</f>
        <v>0</v>
      </c>
      <c r="R54" s="53">
        <f>'Analitika nastave'!S55</f>
        <v>0</v>
      </c>
      <c r="S54" s="53">
        <f>'Analitika nastave'!T55</f>
        <v>0</v>
      </c>
      <c r="T54" s="187"/>
      <c r="U54" s="185"/>
      <c r="V54" s="54">
        <f>'Analitika nastave'!W55</f>
        <v>0</v>
      </c>
      <c r="W54" s="53">
        <f>'Analitika nastave'!X55</f>
        <v>0</v>
      </c>
      <c r="X54" s="53">
        <f>'Analitika nastave'!Y55</f>
        <v>0</v>
      </c>
      <c r="Y54" s="53">
        <f>'Analitika nastave'!Z55</f>
        <v>0</v>
      </c>
      <c r="Z54" s="187"/>
      <c r="AA54" s="185"/>
      <c r="AB54" s="54">
        <f>'Analitika nastave'!AC55</f>
        <v>0</v>
      </c>
      <c r="AC54" s="53">
        <f>'Analitika nastave'!AD55</f>
        <v>0</v>
      </c>
      <c r="AD54" s="53">
        <f>'Analitika nastave'!AE55</f>
        <v>0</v>
      </c>
      <c r="AE54" s="53">
        <f>'Analitika nastave'!AF55</f>
        <v>0</v>
      </c>
      <c r="AF54" s="188"/>
      <c r="AG54" s="185"/>
      <c r="AH54" s="54">
        <f>'Analitika nastave'!AI55</f>
        <v>0</v>
      </c>
      <c r="AI54" s="53">
        <f>'Analitika nastave'!AJ55</f>
        <v>0</v>
      </c>
      <c r="AJ54" s="53">
        <f>'Analitika nastave'!AK55</f>
        <v>0</v>
      </c>
      <c r="AK54" s="53">
        <f>'Analitika nastave'!AL55</f>
        <v>0</v>
      </c>
      <c r="AL54" s="188"/>
      <c r="AM54" s="185"/>
      <c r="AN54" s="54">
        <f>'Analitika nastave'!AO55</f>
        <v>0</v>
      </c>
      <c r="AO54" s="53">
        <f>'Analitika nastave'!AP55</f>
        <v>0</v>
      </c>
      <c r="AP54" s="53">
        <f>'Analitika nastave'!AQ55</f>
        <v>0</v>
      </c>
      <c r="AQ54" s="53">
        <f>'Analitika nastave'!AR55</f>
        <v>0</v>
      </c>
      <c r="AR54" s="188"/>
      <c r="AS54" s="185"/>
      <c r="AT54" s="54">
        <f>'Analitika nastave'!AU55</f>
        <v>0</v>
      </c>
      <c r="AU54" s="53">
        <f>'Analitika nastave'!AV55</f>
        <v>0</v>
      </c>
      <c r="AV54" s="53">
        <f>'Analitika nastave'!AW55</f>
        <v>0</v>
      </c>
      <c r="AW54" s="53">
        <f>'Analitika nastave'!AX55</f>
        <v>0</v>
      </c>
      <c r="AX54" s="188"/>
      <c r="AY54" s="185"/>
      <c r="AZ54" s="190"/>
    </row>
    <row r="55" spans="1:52" x14ac:dyDescent="0.25">
      <c r="A55" s="191">
        <v>25</v>
      </c>
      <c r="B55" s="193">
        <f>'Analitika nastave'!C56</f>
        <v>0</v>
      </c>
      <c r="C55" s="47" t="str">
        <f>'Analitika nastave'!D56</f>
        <v>B</v>
      </c>
      <c r="D55" s="48">
        <f>'Analitika nastave'!E56</f>
        <v>0</v>
      </c>
      <c r="E55" s="49">
        <f>'Analitika nastave'!F56</f>
        <v>0</v>
      </c>
      <c r="F55" s="49">
        <f>'Analitika nastave'!G56</f>
        <v>0</v>
      </c>
      <c r="G55" s="49">
        <f>'Analitika nastave'!H56</f>
        <v>0</v>
      </c>
      <c r="H55" s="186">
        <f>'Analitika nastave'!I56</f>
        <v>0</v>
      </c>
      <c r="I55" s="165" t="str">
        <f>'Analitika nastave'!J56</f>
        <v>NE</v>
      </c>
      <c r="J55" s="48">
        <f>'Analitika nastave'!K56</f>
        <v>0</v>
      </c>
      <c r="K55" s="49">
        <f>'Analitika nastave'!L56</f>
        <v>0</v>
      </c>
      <c r="L55" s="49">
        <f>'Analitika nastave'!M56</f>
        <v>0</v>
      </c>
      <c r="M55" s="49">
        <f>'Analitika nastave'!N56</f>
        <v>0</v>
      </c>
      <c r="N55" s="186">
        <f>'Analitika nastave'!O56</f>
        <v>0</v>
      </c>
      <c r="O55" s="165" t="str">
        <f>'Analitika nastave'!P56</f>
        <v>NE</v>
      </c>
      <c r="P55" s="48">
        <f>'Analitika nastave'!Q56</f>
        <v>0</v>
      </c>
      <c r="Q55" s="49">
        <f>'Analitika nastave'!R56</f>
        <v>0</v>
      </c>
      <c r="R55" s="49">
        <f>'Analitika nastave'!S56</f>
        <v>0</v>
      </c>
      <c r="S55" s="49">
        <f>'Analitika nastave'!T56</f>
        <v>0</v>
      </c>
      <c r="T55" s="186">
        <f>'Analitika nastave'!U56</f>
        <v>0</v>
      </c>
      <c r="U55" s="165" t="str">
        <f>'Analitika nastave'!V56</f>
        <v>NE</v>
      </c>
      <c r="V55" s="48">
        <f>'Analitika nastave'!W56</f>
        <v>0</v>
      </c>
      <c r="W55" s="49">
        <f>'Analitika nastave'!X56</f>
        <v>0</v>
      </c>
      <c r="X55" s="49">
        <f>'Analitika nastave'!Y56</f>
        <v>0</v>
      </c>
      <c r="Y55" s="49">
        <f>'Analitika nastave'!Z56</f>
        <v>0</v>
      </c>
      <c r="Z55" s="186">
        <f>'Analitika nastave'!AA56</f>
        <v>0</v>
      </c>
      <c r="AA55" s="165" t="str">
        <f>'Analitika nastave'!AB56</f>
        <v>NE</v>
      </c>
      <c r="AB55" s="48">
        <f>'Analitika nastave'!AC56</f>
        <v>0</v>
      </c>
      <c r="AC55" s="49">
        <f>'Analitika nastave'!AD56</f>
        <v>0</v>
      </c>
      <c r="AD55" s="49">
        <f>'Analitika nastave'!AE56</f>
        <v>0</v>
      </c>
      <c r="AE55" s="49">
        <f>'Analitika nastave'!AF56</f>
        <v>0</v>
      </c>
      <c r="AF55" s="186">
        <f>'Analitika nastave'!AG56</f>
        <v>0</v>
      </c>
      <c r="AG55" s="165" t="str">
        <f>'Analitika nastave'!AH56</f>
        <v>NE</v>
      </c>
      <c r="AH55" s="48">
        <f>'Analitika nastave'!AI56</f>
        <v>0</v>
      </c>
      <c r="AI55" s="49">
        <f>'Analitika nastave'!AJ56</f>
        <v>0</v>
      </c>
      <c r="AJ55" s="49">
        <f>'Analitika nastave'!AK56</f>
        <v>0</v>
      </c>
      <c r="AK55" s="49">
        <f>'Analitika nastave'!AL56</f>
        <v>0</v>
      </c>
      <c r="AL55" s="186">
        <f>'Analitika nastave'!AM56</f>
        <v>0</v>
      </c>
      <c r="AM55" s="165" t="str">
        <f>'Analitika nastave'!AN56</f>
        <v>NE</v>
      </c>
      <c r="AN55" s="48">
        <f>'Analitika nastave'!AO56</f>
        <v>0</v>
      </c>
      <c r="AO55" s="49">
        <f>'Analitika nastave'!AP56</f>
        <v>0</v>
      </c>
      <c r="AP55" s="49">
        <f>'Analitika nastave'!AQ56</f>
        <v>0</v>
      </c>
      <c r="AQ55" s="49">
        <f>'Analitika nastave'!AR56</f>
        <v>0</v>
      </c>
      <c r="AR55" s="186">
        <f>'Analitika nastave'!AS56</f>
        <v>0</v>
      </c>
      <c r="AS55" s="165" t="str">
        <f>'Analitika nastave'!AT56</f>
        <v>NE</v>
      </c>
      <c r="AT55" s="48">
        <f>'Analitika nastave'!AU56</f>
        <v>0</v>
      </c>
      <c r="AU55" s="49">
        <f>'Analitika nastave'!AV56</f>
        <v>0</v>
      </c>
      <c r="AV55" s="49">
        <f>'Analitika nastave'!AW56</f>
        <v>0</v>
      </c>
      <c r="AW55" s="49">
        <f>'Analitika nastave'!AX56</f>
        <v>0</v>
      </c>
      <c r="AX55" s="186">
        <f>'Analitika nastave'!AY56</f>
        <v>0</v>
      </c>
      <c r="AY55" s="165" t="str">
        <f>'Analitika nastave'!AZ56</f>
        <v>NE</v>
      </c>
      <c r="AZ55" s="189">
        <f>'Analitika nastave'!BA56</f>
        <v>0</v>
      </c>
    </row>
    <row r="56" spans="1:52" ht="15.75" thickBot="1" x14ac:dyDescent="0.3">
      <c r="A56" s="192"/>
      <c r="B56" s="194"/>
      <c r="C56" s="52" t="str">
        <f>'Analitika nastave'!D57</f>
        <v>P</v>
      </c>
      <c r="D56" s="53">
        <f>'Analitika nastave'!E57</f>
        <v>0</v>
      </c>
      <c r="E56" s="53">
        <f>'Analitika nastave'!F57</f>
        <v>0</v>
      </c>
      <c r="F56" s="53">
        <f>'Analitika nastave'!G57</f>
        <v>0</v>
      </c>
      <c r="G56" s="53">
        <f>'Analitika nastave'!H57</f>
        <v>0</v>
      </c>
      <c r="H56" s="187"/>
      <c r="I56" s="185"/>
      <c r="J56" s="54">
        <f>'Analitika nastave'!K57</f>
        <v>0</v>
      </c>
      <c r="K56" s="53">
        <f>'Analitika nastave'!L57</f>
        <v>0</v>
      </c>
      <c r="L56" s="53">
        <f>'Analitika nastave'!M57</f>
        <v>0</v>
      </c>
      <c r="M56" s="53">
        <f>'Analitika nastave'!N57</f>
        <v>0</v>
      </c>
      <c r="N56" s="187"/>
      <c r="O56" s="185"/>
      <c r="P56" s="54">
        <f>'Analitika nastave'!Q57</f>
        <v>0</v>
      </c>
      <c r="Q56" s="53">
        <f>'Analitika nastave'!R57</f>
        <v>0</v>
      </c>
      <c r="R56" s="53">
        <f>'Analitika nastave'!S57</f>
        <v>0</v>
      </c>
      <c r="S56" s="53">
        <f>'Analitika nastave'!T57</f>
        <v>0</v>
      </c>
      <c r="T56" s="187"/>
      <c r="U56" s="185"/>
      <c r="V56" s="54">
        <f>'Analitika nastave'!W57</f>
        <v>0</v>
      </c>
      <c r="W56" s="53">
        <f>'Analitika nastave'!X57</f>
        <v>0</v>
      </c>
      <c r="X56" s="53">
        <f>'Analitika nastave'!Y57</f>
        <v>0</v>
      </c>
      <c r="Y56" s="53">
        <f>'Analitika nastave'!Z57</f>
        <v>0</v>
      </c>
      <c r="Z56" s="187"/>
      <c r="AA56" s="185"/>
      <c r="AB56" s="54">
        <f>'Analitika nastave'!AC57</f>
        <v>0</v>
      </c>
      <c r="AC56" s="53">
        <f>'Analitika nastave'!AD57</f>
        <v>0</v>
      </c>
      <c r="AD56" s="53">
        <f>'Analitika nastave'!AE57</f>
        <v>0</v>
      </c>
      <c r="AE56" s="53">
        <f>'Analitika nastave'!AF57</f>
        <v>0</v>
      </c>
      <c r="AF56" s="188"/>
      <c r="AG56" s="185"/>
      <c r="AH56" s="54">
        <f>'Analitika nastave'!AI57</f>
        <v>0</v>
      </c>
      <c r="AI56" s="53">
        <f>'Analitika nastave'!AJ57</f>
        <v>0</v>
      </c>
      <c r="AJ56" s="53">
        <f>'Analitika nastave'!AK57</f>
        <v>0</v>
      </c>
      <c r="AK56" s="53">
        <f>'Analitika nastave'!AL57</f>
        <v>0</v>
      </c>
      <c r="AL56" s="188"/>
      <c r="AM56" s="185"/>
      <c r="AN56" s="54">
        <f>'Analitika nastave'!AO57</f>
        <v>0</v>
      </c>
      <c r="AO56" s="53">
        <f>'Analitika nastave'!AP57</f>
        <v>0</v>
      </c>
      <c r="AP56" s="53">
        <f>'Analitika nastave'!AQ57</f>
        <v>0</v>
      </c>
      <c r="AQ56" s="53">
        <f>'Analitika nastave'!AR57</f>
        <v>0</v>
      </c>
      <c r="AR56" s="188"/>
      <c r="AS56" s="185"/>
      <c r="AT56" s="54">
        <f>'Analitika nastave'!AU57</f>
        <v>0</v>
      </c>
      <c r="AU56" s="53">
        <f>'Analitika nastave'!AV57</f>
        <v>0</v>
      </c>
      <c r="AV56" s="53">
        <f>'Analitika nastave'!AW57</f>
        <v>0</v>
      </c>
      <c r="AW56" s="53">
        <f>'Analitika nastave'!AX57</f>
        <v>0</v>
      </c>
      <c r="AX56" s="188"/>
      <c r="AY56" s="185"/>
      <c r="AZ56" s="190"/>
    </row>
    <row r="57" spans="1:52" x14ac:dyDescent="0.25">
      <c r="A57" s="191">
        <v>26</v>
      </c>
      <c r="B57" s="193">
        <f>'Analitika nastave'!C58</f>
        <v>0</v>
      </c>
      <c r="C57" s="47" t="str">
        <f>'Analitika nastave'!D58</f>
        <v>B</v>
      </c>
      <c r="D57" s="48">
        <f>'Analitika nastave'!E58</f>
        <v>0</v>
      </c>
      <c r="E57" s="49">
        <f>'Analitika nastave'!F58</f>
        <v>0</v>
      </c>
      <c r="F57" s="49">
        <f>'Analitika nastave'!G58</f>
        <v>0</v>
      </c>
      <c r="G57" s="49">
        <f>'Analitika nastave'!H58</f>
        <v>0</v>
      </c>
      <c r="H57" s="186">
        <f>'Analitika nastave'!I58</f>
        <v>0</v>
      </c>
      <c r="I57" s="165" t="str">
        <f>'Analitika nastave'!J58</f>
        <v>NE</v>
      </c>
      <c r="J57" s="48">
        <f>'Analitika nastave'!K58</f>
        <v>0</v>
      </c>
      <c r="K57" s="49">
        <f>'Analitika nastave'!L58</f>
        <v>0</v>
      </c>
      <c r="L57" s="49">
        <f>'Analitika nastave'!M58</f>
        <v>0</v>
      </c>
      <c r="M57" s="49">
        <f>'Analitika nastave'!N58</f>
        <v>0</v>
      </c>
      <c r="N57" s="186">
        <f>'Analitika nastave'!O58</f>
        <v>0</v>
      </c>
      <c r="O57" s="165" t="str">
        <f>'Analitika nastave'!P58</f>
        <v>NE</v>
      </c>
      <c r="P57" s="48">
        <f>'Analitika nastave'!Q58</f>
        <v>0</v>
      </c>
      <c r="Q57" s="49">
        <f>'Analitika nastave'!R58</f>
        <v>0</v>
      </c>
      <c r="R57" s="49">
        <f>'Analitika nastave'!S58</f>
        <v>0</v>
      </c>
      <c r="S57" s="49">
        <f>'Analitika nastave'!T58</f>
        <v>0</v>
      </c>
      <c r="T57" s="186">
        <f>'Analitika nastave'!U58</f>
        <v>0</v>
      </c>
      <c r="U57" s="165" t="str">
        <f>'Analitika nastave'!V58</f>
        <v>NE</v>
      </c>
      <c r="V57" s="48">
        <f>'Analitika nastave'!W58</f>
        <v>0</v>
      </c>
      <c r="W57" s="49">
        <f>'Analitika nastave'!X58</f>
        <v>0</v>
      </c>
      <c r="X57" s="49">
        <f>'Analitika nastave'!Y58</f>
        <v>0</v>
      </c>
      <c r="Y57" s="49">
        <f>'Analitika nastave'!Z58</f>
        <v>0</v>
      </c>
      <c r="Z57" s="186">
        <f>'Analitika nastave'!AA58</f>
        <v>0</v>
      </c>
      <c r="AA57" s="165" t="str">
        <f>'Analitika nastave'!AB58</f>
        <v>NE</v>
      </c>
      <c r="AB57" s="48">
        <f>'Analitika nastave'!AC58</f>
        <v>0</v>
      </c>
      <c r="AC57" s="49">
        <f>'Analitika nastave'!AD58</f>
        <v>0</v>
      </c>
      <c r="AD57" s="49">
        <f>'Analitika nastave'!AE58</f>
        <v>0</v>
      </c>
      <c r="AE57" s="49">
        <f>'Analitika nastave'!AF58</f>
        <v>0</v>
      </c>
      <c r="AF57" s="186">
        <f>'Analitika nastave'!AG58</f>
        <v>0</v>
      </c>
      <c r="AG57" s="165" t="str">
        <f>'Analitika nastave'!AH58</f>
        <v>NE</v>
      </c>
      <c r="AH57" s="48">
        <f>'Analitika nastave'!AI58</f>
        <v>0</v>
      </c>
      <c r="AI57" s="49">
        <f>'Analitika nastave'!AJ58</f>
        <v>0</v>
      </c>
      <c r="AJ57" s="49">
        <f>'Analitika nastave'!AK58</f>
        <v>0</v>
      </c>
      <c r="AK57" s="49">
        <f>'Analitika nastave'!AL58</f>
        <v>0</v>
      </c>
      <c r="AL57" s="186">
        <f>'Analitika nastave'!AM58</f>
        <v>0</v>
      </c>
      <c r="AM57" s="165" t="str">
        <f>'Analitika nastave'!AN58</f>
        <v>NE</v>
      </c>
      <c r="AN57" s="48">
        <f>'Analitika nastave'!AO58</f>
        <v>0</v>
      </c>
      <c r="AO57" s="49">
        <f>'Analitika nastave'!AP58</f>
        <v>0</v>
      </c>
      <c r="AP57" s="49">
        <f>'Analitika nastave'!AQ58</f>
        <v>0</v>
      </c>
      <c r="AQ57" s="49">
        <f>'Analitika nastave'!AR58</f>
        <v>0</v>
      </c>
      <c r="AR57" s="186">
        <f>'Analitika nastave'!AS58</f>
        <v>0</v>
      </c>
      <c r="AS57" s="165" t="str">
        <f>'Analitika nastave'!AT58</f>
        <v>NE</v>
      </c>
      <c r="AT57" s="48">
        <f>'Analitika nastave'!AU58</f>
        <v>0</v>
      </c>
      <c r="AU57" s="49">
        <f>'Analitika nastave'!AV58</f>
        <v>0</v>
      </c>
      <c r="AV57" s="49">
        <f>'Analitika nastave'!AW58</f>
        <v>0</v>
      </c>
      <c r="AW57" s="49">
        <f>'Analitika nastave'!AX58</f>
        <v>0</v>
      </c>
      <c r="AX57" s="186">
        <f>'Analitika nastave'!AY58</f>
        <v>0</v>
      </c>
      <c r="AY57" s="165" t="str">
        <f>'Analitika nastave'!AZ58</f>
        <v>NE</v>
      </c>
      <c r="AZ57" s="189">
        <f>'Analitika nastave'!BA58</f>
        <v>0</v>
      </c>
    </row>
    <row r="58" spans="1:52" ht="15.75" thickBot="1" x14ac:dyDescent="0.3">
      <c r="A58" s="192"/>
      <c r="B58" s="194"/>
      <c r="C58" s="52" t="str">
        <f>'Analitika nastave'!D59</f>
        <v>P</v>
      </c>
      <c r="D58" s="53">
        <f>'Analitika nastave'!E59</f>
        <v>0</v>
      </c>
      <c r="E58" s="53">
        <f>'Analitika nastave'!F59</f>
        <v>0</v>
      </c>
      <c r="F58" s="53">
        <f>'Analitika nastave'!G59</f>
        <v>0</v>
      </c>
      <c r="G58" s="53">
        <f>'Analitika nastave'!H59</f>
        <v>0</v>
      </c>
      <c r="H58" s="187"/>
      <c r="I58" s="185"/>
      <c r="J58" s="54">
        <f>'Analitika nastave'!K59</f>
        <v>0</v>
      </c>
      <c r="K58" s="53">
        <f>'Analitika nastave'!L59</f>
        <v>0</v>
      </c>
      <c r="L58" s="53">
        <f>'Analitika nastave'!M59</f>
        <v>0</v>
      </c>
      <c r="M58" s="53">
        <f>'Analitika nastave'!N59</f>
        <v>0</v>
      </c>
      <c r="N58" s="187"/>
      <c r="O58" s="185"/>
      <c r="P58" s="54">
        <f>'Analitika nastave'!Q59</f>
        <v>0</v>
      </c>
      <c r="Q58" s="53">
        <f>'Analitika nastave'!R59</f>
        <v>0</v>
      </c>
      <c r="R58" s="53">
        <f>'Analitika nastave'!S59</f>
        <v>0</v>
      </c>
      <c r="S58" s="53">
        <f>'Analitika nastave'!T59</f>
        <v>0</v>
      </c>
      <c r="T58" s="187"/>
      <c r="U58" s="185"/>
      <c r="V58" s="54">
        <f>'Analitika nastave'!W59</f>
        <v>0</v>
      </c>
      <c r="W58" s="53">
        <f>'Analitika nastave'!X59</f>
        <v>0</v>
      </c>
      <c r="X58" s="53">
        <f>'Analitika nastave'!Y59</f>
        <v>0</v>
      </c>
      <c r="Y58" s="53">
        <f>'Analitika nastave'!Z59</f>
        <v>0</v>
      </c>
      <c r="Z58" s="187"/>
      <c r="AA58" s="185"/>
      <c r="AB58" s="54">
        <f>'Analitika nastave'!AC59</f>
        <v>0</v>
      </c>
      <c r="AC58" s="53">
        <f>'Analitika nastave'!AD59</f>
        <v>0</v>
      </c>
      <c r="AD58" s="53">
        <f>'Analitika nastave'!AE59</f>
        <v>0</v>
      </c>
      <c r="AE58" s="53">
        <f>'Analitika nastave'!AF59</f>
        <v>0</v>
      </c>
      <c r="AF58" s="188"/>
      <c r="AG58" s="185"/>
      <c r="AH58" s="54">
        <f>'Analitika nastave'!AI59</f>
        <v>0</v>
      </c>
      <c r="AI58" s="53">
        <f>'Analitika nastave'!AJ59</f>
        <v>0</v>
      </c>
      <c r="AJ58" s="53">
        <f>'Analitika nastave'!AK59</f>
        <v>0</v>
      </c>
      <c r="AK58" s="53">
        <f>'Analitika nastave'!AL59</f>
        <v>0</v>
      </c>
      <c r="AL58" s="188"/>
      <c r="AM58" s="185"/>
      <c r="AN58" s="54">
        <f>'Analitika nastave'!AO59</f>
        <v>0</v>
      </c>
      <c r="AO58" s="53">
        <f>'Analitika nastave'!AP59</f>
        <v>0</v>
      </c>
      <c r="AP58" s="53">
        <f>'Analitika nastave'!AQ59</f>
        <v>0</v>
      </c>
      <c r="AQ58" s="53">
        <f>'Analitika nastave'!AR59</f>
        <v>0</v>
      </c>
      <c r="AR58" s="188"/>
      <c r="AS58" s="185"/>
      <c r="AT58" s="54">
        <f>'Analitika nastave'!AU59</f>
        <v>0</v>
      </c>
      <c r="AU58" s="53">
        <f>'Analitika nastave'!AV59</f>
        <v>0</v>
      </c>
      <c r="AV58" s="53">
        <f>'Analitika nastave'!AW59</f>
        <v>0</v>
      </c>
      <c r="AW58" s="53">
        <f>'Analitika nastave'!AX59</f>
        <v>0</v>
      </c>
      <c r="AX58" s="188"/>
      <c r="AY58" s="185"/>
      <c r="AZ58" s="190"/>
    </row>
    <row r="59" spans="1:52" x14ac:dyDescent="0.25">
      <c r="A59" s="191">
        <v>27</v>
      </c>
      <c r="B59" s="193">
        <f>'Analitika nastave'!C60</f>
        <v>0</v>
      </c>
      <c r="C59" s="47" t="str">
        <f>'Analitika nastave'!D60</f>
        <v>B</v>
      </c>
      <c r="D59" s="48">
        <f>'Analitika nastave'!E60</f>
        <v>0</v>
      </c>
      <c r="E59" s="49">
        <f>'Analitika nastave'!F60</f>
        <v>0</v>
      </c>
      <c r="F59" s="49">
        <f>'Analitika nastave'!G60</f>
        <v>0</v>
      </c>
      <c r="G59" s="49">
        <f>'Analitika nastave'!H60</f>
        <v>0</v>
      </c>
      <c r="H59" s="186">
        <f>'Analitika nastave'!I60</f>
        <v>0</v>
      </c>
      <c r="I59" s="165" t="str">
        <f>'Analitika nastave'!J60</f>
        <v>NE</v>
      </c>
      <c r="J59" s="48">
        <f>'Analitika nastave'!K60</f>
        <v>0</v>
      </c>
      <c r="K59" s="49">
        <f>'Analitika nastave'!L60</f>
        <v>0</v>
      </c>
      <c r="L59" s="49">
        <f>'Analitika nastave'!M60</f>
        <v>0</v>
      </c>
      <c r="M59" s="49">
        <f>'Analitika nastave'!N60</f>
        <v>0</v>
      </c>
      <c r="N59" s="186">
        <f>'Analitika nastave'!O60</f>
        <v>0</v>
      </c>
      <c r="O59" s="165" t="str">
        <f>'Analitika nastave'!P60</f>
        <v>NE</v>
      </c>
      <c r="P59" s="48">
        <f>'Analitika nastave'!Q60</f>
        <v>0</v>
      </c>
      <c r="Q59" s="49">
        <f>'Analitika nastave'!R60</f>
        <v>0</v>
      </c>
      <c r="R59" s="49">
        <f>'Analitika nastave'!S60</f>
        <v>0</v>
      </c>
      <c r="S59" s="49">
        <f>'Analitika nastave'!T60</f>
        <v>0</v>
      </c>
      <c r="T59" s="186">
        <f>'Analitika nastave'!U60</f>
        <v>0</v>
      </c>
      <c r="U59" s="165" t="str">
        <f>'Analitika nastave'!V60</f>
        <v>NE</v>
      </c>
      <c r="V59" s="48">
        <f>'Analitika nastave'!W60</f>
        <v>0</v>
      </c>
      <c r="W59" s="49">
        <f>'Analitika nastave'!X60</f>
        <v>0</v>
      </c>
      <c r="X59" s="49">
        <f>'Analitika nastave'!Y60</f>
        <v>0</v>
      </c>
      <c r="Y59" s="49">
        <f>'Analitika nastave'!Z60</f>
        <v>0</v>
      </c>
      <c r="Z59" s="186">
        <f>'Analitika nastave'!AA60</f>
        <v>0</v>
      </c>
      <c r="AA59" s="165" t="str">
        <f>'Analitika nastave'!AB60</f>
        <v>NE</v>
      </c>
      <c r="AB59" s="48">
        <f>'Analitika nastave'!AC60</f>
        <v>0</v>
      </c>
      <c r="AC59" s="49">
        <f>'Analitika nastave'!AD60</f>
        <v>0</v>
      </c>
      <c r="AD59" s="49">
        <f>'Analitika nastave'!AE60</f>
        <v>0</v>
      </c>
      <c r="AE59" s="49">
        <f>'Analitika nastave'!AF60</f>
        <v>0</v>
      </c>
      <c r="AF59" s="186">
        <f>'Analitika nastave'!AG60</f>
        <v>0</v>
      </c>
      <c r="AG59" s="165" t="str">
        <f>'Analitika nastave'!AH60</f>
        <v>NE</v>
      </c>
      <c r="AH59" s="48">
        <f>'Analitika nastave'!AI60</f>
        <v>0</v>
      </c>
      <c r="AI59" s="49">
        <f>'Analitika nastave'!AJ60</f>
        <v>0</v>
      </c>
      <c r="AJ59" s="49">
        <f>'Analitika nastave'!AK60</f>
        <v>0</v>
      </c>
      <c r="AK59" s="49">
        <f>'Analitika nastave'!AL60</f>
        <v>0</v>
      </c>
      <c r="AL59" s="186">
        <f>'Analitika nastave'!AM60</f>
        <v>0</v>
      </c>
      <c r="AM59" s="165" t="str">
        <f>'Analitika nastave'!AN60</f>
        <v>NE</v>
      </c>
      <c r="AN59" s="48">
        <f>'Analitika nastave'!AO60</f>
        <v>0</v>
      </c>
      <c r="AO59" s="49">
        <f>'Analitika nastave'!AP60</f>
        <v>0</v>
      </c>
      <c r="AP59" s="49">
        <f>'Analitika nastave'!AQ60</f>
        <v>0</v>
      </c>
      <c r="AQ59" s="49">
        <f>'Analitika nastave'!AR60</f>
        <v>0</v>
      </c>
      <c r="AR59" s="186">
        <f>'Analitika nastave'!AS60</f>
        <v>0</v>
      </c>
      <c r="AS59" s="165" t="str">
        <f>'Analitika nastave'!AT60</f>
        <v>NE</v>
      </c>
      <c r="AT59" s="48">
        <f>'Analitika nastave'!AU60</f>
        <v>0</v>
      </c>
      <c r="AU59" s="49">
        <f>'Analitika nastave'!AV60</f>
        <v>0</v>
      </c>
      <c r="AV59" s="49">
        <f>'Analitika nastave'!AW60</f>
        <v>0</v>
      </c>
      <c r="AW59" s="49">
        <f>'Analitika nastave'!AX60</f>
        <v>0</v>
      </c>
      <c r="AX59" s="186">
        <f>'Analitika nastave'!AY60</f>
        <v>0</v>
      </c>
      <c r="AY59" s="165" t="str">
        <f>'Analitika nastave'!AZ60</f>
        <v>NE</v>
      </c>
      <c r="AZ59" s="189">
        <f>'Analitika nastave'!BA60</f>
        <v>0</v>
      </c>
    </row>
    <row r="60" spans="1:52" ht="15.75" thickBot="1" x14ac:dyDescent="0.3">
      <c r="A60" s="192"/>
      <c r="B60" s="194"/>
      <c r="C60" s="52" t="str">
        <f>'Analitika nastave'!D61</f>
        <v>P</v>
      </c>
      <c r="D60" s="53">
        <f>'Analitika nastave'!E61</f>
        <v>0</v>
      </c>
      <c r="E60" s="53">
        <f>'Analitika nastave'!F61</f>
        <v>0</v>
      </c>
      <c r="F60" s="53">
        <f>'Analitika nastave'!G61</f>
        <v>0</v>
      </c>
      <c r="G60" s="53">
        <f>'Analitika nastave'!H61</f>
        <v>0</v>
      </c>
      <c r="H60" s="187"/>
      <c r="I60" s="185"/>
      <c r="J60" s="54">
        <f>'Analitika nastave'!K61</f>
        <v>0</v>
      </c>
      <c r="K60" s="53">
        <f>'Analitika nastave'!L61</f>
        <v>0</v>
      </c>
      <c r="L60" s="53">
        <f>'Analitika nastave'!M61</f>
        <v>0</v>
      </c>
      <c r="M60" s="53">
        <f>'Analitika nastave'!N61</f>
        <v>0</v>
      </c>
      <c r="N60" s="187"/>
      <c r="O60" s="185"/>
      <c r="P60" s="54">
        <f>'Analitika nastave'!Q61</f>
        <v>0</v>
      </c>
      <c r="Q60" s="53">
        <f>'Analitika nastave'!R61</f>
        <v>0</v>
      </c>
      <c r="R60" s="53">
        <f>'Analitika nastave'!S61</f>
        <v>0</v>
      </c>
      <c r="S60" s="53">
        <f>'Analitika nastave'!T61</f>
        <v>0</v>
      </c>
      <c r="T60" s="187"/>
      <c r="U60" s="185"/>
      <c r="V60" s="54">
        <f>'Analitika nastave'!W61</f>
        <v>0</v>
      </c>
      <c r="W60" s="53">
        <f>'Analitika nastave'!X61</f>
        <v>0</v>
      </c>
      <c r="X60" s="53">
        <f>'Analitika nastave'!Y61</f>
        <v>0</v>
      </c>
      <c r="Y60" s="53">
        <f>'Analitika nastave'!Z61</f>
        <v>0</v>
      </c>
      <c r="Z60" s="187"/>
      <c r="AA60" s="185"/>
      <c r="AB60" s="54">
        <f>'Analitika nastave'!AC61</f>
        <v>0</v>
      </c>
      <c r="AC60" s="53">
        <f>'Analitika nastave'!AD61</f>
        <v>0</v>
      </c>
      <c r="AD60" s="53">
        <f>'Analitika nastave'!AE61</f>
        <v>0</v>
      </c>
      <c r="AE60" s="53">
        <f>'Analitika nastave'!AF61</f>
        <v>0</v>
      </c>
      <c r="AF60" s="188"/>
      <c r="AG60" s="185"/>
      <c r="AH60" s="54">
        <f>'Analitika nastave'!AI61</f>
        <v>0</v>
      </c>
      <c r="AI60" s="53">
        <f>'Analitika nastave'!AJ61</f>
        <v>0</v>
      </c>
      <c r="AJ60" s="53">
        <f>'Analitika nastave'!AK61</f>
        <v>0</v>
      </c>
      <c r="AK60" s="53">
        <f>'Analitika nastave'!AL61</f>
        <v>0</v>
      </c>
      <c r="AL60" s="188"/>
      <c r="AM60" s="185"/>
      <c r="AN60" s="54">
        <f>'Analitika nastave'!AO61</f>
        <v>0</v>
      </c>
      <c r="AO60" s="53">
        <f>'Analitika nastave'!AP61</f>
        <v>0</v>
      </c>
      <c r="AP60" s="53">
        <f>'Analitika nastave'!AQ61</f>
        <v>0</v>
      </c>
      <c r="AQ60" s="53">
        <f>'Analitika nastave'!AR61</f>
        <v>0</v>
      </c>
      <c r="AR60" s="188"/>
      <c r="AS60" s="185"/>
      <c r="AT60" s="54">
        <f>'Analitika nastave'!AU61</f>
        <v>0</v>
      </c>
      <c r="AU60" s="53">
        <f>'Analitika nastave'!AV61</f>
        <v>0</v>
      </c>
      <c r="AV60" s="53">
        <f>'Analitika nastave'!AW61</f>
        <v>0</v>
      </c>
      <c r="AW60" s="53">
        <f>'Analitika nastave'!AX61</f>
        <v>0</v>
      </c>
      <c r="AX60" s="188"/>
      <c r="AY60" s="185"/>
      <c r="AZ60" s="190"/>
    </row>
    <row r="61" spans="1:52" x14ac:dyDescent="0.25">
      <c r="A61" s="191">
        <v>28</v>
      </c>
      <c r="B61" s="193">
        <f>'Analitika nastave'!C62</f>
        <v>0</v>
      </c>
      <c r="C61" s="47" t="str">
        <f>'Analitika nastave'!D62</f>
        <v>B</v>
      </c>
      <c r="D61" s="48">
        <f>'Analitika nastave'!E62</f>
        <v>0</v>
      </c>
      <c r="E61" s="49">
        <f>'Analitika nastave'!F62</f>
        <v>0</v>
      </c>
      <c r="F61" s="49">
        <f>'Analitika nastave'!G62</f>
        <v>0</v>
      </c>
      <c r="G61" s="49">
        <f>'Analitika nastave'!H62</f>
        <v>0</v>
      </c>
      <c r="H61" s="186">
        <f>'Analitika nastave'!I62</f>
        <v>0</v>
      </c>
      <c r="I61" s="165" t="str">
        <f>'Analitika nastave'!J62</f>
        <v>NE</v>
      </c>
      <c r="J61" s="48">
        <f>'Analitika nastave'!K62</f>
        <v>0</v>
      </c>
      <c r="K61" s="49">
        <f>'Analitika nastave'!L62</f>
        <v>0</v>
      </c>
      <c r="L61" s="49">
        <f>'Analitika nastave'!M62</f>
        <v>0</v>
      </c>
      <c r="M61" s="49">
        <f>'Analitika nastave'!N62</f>
        <v>0</v>
      </c>
      <c r="N61" s="186">
        <f>'Analitika nastave'!O62</f>
        <v>0</v>
      </c>
      <c r="O61" s="165" t="str">
        <f>'Analitika nastave'!P62</f>
        <v>NE</v>
      </c>
      <c r="P61" s="48">
        <f>'Analitika nastave'!Q62</f>
        <v>0</v>
      </c>
      <c r="Q61" s="49">
        <f>'Analitika nastave'!R62</f>
        <v>0</v>
      </c>
      <c r="R61" s="49">
        <f>'Analitika nastave'!S62</f>
        <v>0</v>
      </c>
      <c r="S61" s="49">
        <f>'Analitika nastave'!T62</f>
        <v>0</v>
      </c>
      <c r="T61" s="186">
        <f>'Analitika nastave'!U62</f>
        <v>0</v>
      </c>
      <c r="U61" s="165" t="str">
        <f>'Analitika nastave'!V62</f>
        <v>NE</v>
      </c>
      <c r="V61" s="48">
        <f>'Analitika nastave'!W62</f>
        <v>0</v>
      </c>
      <c r="W61" s="49">
        <f>'Analitika nastave'!X62</f>
        <v>0</v>
      </c>
      <c r="X61" s="49">
        <f>'Analitika nastave'!Y62</f>
        <v>0</v>
      </c>
      <c r="Y61" s="49">
        <f>'Analitika nastave'!Z62</f>
        <v>0</v>
      </c>
      <c r="Z61" s="186">
        <f>'Analitika nastave'!AA62</f>
        <v>0</v>
      </c>
      <c r="AA61" s="165" t="str">
        <f>'Analitika nastave'!AB62</f>
        <v>NE</v>
      </c>
      <c r="AB61" s="48">
        <f>'Analitika nastave'!AC62</f>
        <v>0</v>
      </c>
      <c r="AC61" s="49">
        <f>'Analitika nastave'!AD62</f>
        <v>0</v>
      </c>
      <c r="AD61" s="49">
        <f>'Analitika nastave'!AE62</f>
        <v>0</v>
      </c>
      <c r="AE61" s="49">
        <f>'Analitika nastave'!AF62</f>
        <v>0</v>
      </c>
      <c r="AF61" s="186">
        <f>'Analitika nastave'!AG62</f>
        <v>0</v>
      </c>
      <c r="AG61" s="165" t="str">
        <f>'Analitika nastave'!AH62</f>
        <v>NE</v>
      </c>
      <c r="AH61" s="48">
        <f>'Analitika nastave'!AI62</f>
        <v>0</v>
      </c>
      <c r="AI61" s="49">
        <f>'Analitika nastave'!AJ62</f>
        <v>0</v>
      </c>
      <c r="AJ61" s="49">
        <f>'Analitika nastave'!AK62</f>
        <v>0</v>
      </c>
      <c r="AK61" s="49">
        <f>'Analitika nastave'!AL62</f>
        <v>0</v>
      </c>
      <c r="AL61" s="186">
        <f>'Analitika nastave'!AM62</f>
        <v>0</v>
      </c>
      <c r="AM61" s="165" t="str">
        <f>'Analitika nastave'!AN62</f>
        <v>NE</v>
      </c>
      <c r="AN61" s="48">
        <f>'Analitika nastave'!AO62</f>
        <v>0</v>
      </c>
      <c r="AO61" s="49">
        <f>'Analitika nastave'!AP62</f>
        <v>0</v>
      </c>
      <c r="AP61" s="49">
        <f>'Analitika nastave'!AQ62</f>
        <v>0</v>
      </c>
      <c r="AQ61" s="49">
        <f>'Analitika nastave'!AR62</f>
        <v>0</v>
      </c>
      <c r="AR61" s="186">
        <f>'Analitika nastave'!AS62</f>
        <v>0</v>
      </c>
      <c r="AS61" s="165" t="str">
        <f>'Analitika nastave'!AT62</f>
        <v>NE</v>
      </c>
      <c r="AT61" s="48">
        <f>'Analitika nastave'!AU62</f>
        <v>0</v>
      </c>
      <c r="AU61" s="49">
        <f>'Analitika nastave'!AV62</f>
        <v>0</v>
      </c>
      <c r="AV61" s="49">
        <f>'Analitika nastave'!AW62</f>
        <v>0</v>
      </c>
      <c r="AW61" s="49">
        <f>'Analitika nastave'!AX62</f>
        <v>0</v>
      </c>
      <c r="AX61" s="186">
        <f>'Analitika nastave'!AY62</f>
        <v>0</v>
      </c>
      <c r="AY61" s="165" t="str">
        <f>'Analitika nastave'!AZ62</f>
        <v>NE</v>
      </c>
      <c r="AZ61" s="189">
        <f>'Analitika nastave'!BA62</f>
        <v>0</v>
      </c>
    </row>
    <row r="62" spans="1:52" ht="15.75" thickBot="1" x14ac:dyDescent="0.3">
      <c r="A62" s="192"/>
      <c r="B62" s="194"/>
      <c r="C62" s="52" t="str">
        <f>'Analitika nastave'!D63</f>
        <v>P</v>
      </c>
      <c r="D62" s="53">
        <f>'Analitika nastave'!E63</f>
        <v>0</v>
      </c>
      <c r="E62" s="53">
        <f>'Analitika nastave'!F63</f>
        <v>0</v>
      </c>
      <c r="F62" s="53">
        <f>'Analitika nastave'!G63</f>
        <v>0</v>
      </c>
      <c r="G62" s="53">
        <f>'Analitika nastave'!H63</f>
        <v>0</v>
      </c>
      <c r="H62" s="187"/>
      <c r="I62" s="185"/>
      <c r="J62" s="54">
        <f>'Analitika nastave'!K63</f>
        <v>0</v>
      </c>
      <c r="K62" s="53">
        <f>'Analitika nastave'!L63</f>
        <v>0</v>
      </c>
      <c r="L62" s="53">
        <f>'Analitika nastave'!M63</f>
        <v>0</v>
      </c>
      <c r="M62" s="53">
        <f>'Analitika nastave'!N63</f>
        <v>0</v>
      </c>
      <c r="N62" s="187"/>
      <c r="O62" s="185"/>
      <c r="P62" s="54">
        <f>'Analitika nastave'!Q63</f>
        <v>0</v>
      </c>
      <c r="Q62" s="53">
        <f>'Analitika nastave'!R63</f>
        <v>0</v>
      </c>
      <c r="R62" s="53">
        <f>'Analitika nastave'!S63</f>
        <v>0</v>
      </c>
      <c r="S62" s="53">
        <f>'Analitika nastave'!T63</f>
        <v>0</v>
      </c>
      <c r="T62" s="187"/>
      <c r="U62" s="185"/>
      <c r="V62" s="54">
        <f>'Analitika nastave'!W63</f>
        <v>0</v>
      </c>
      <c r="W62" s="53">
        <f>'Analitika nastave'!X63</f>
        <v>0</v>
      </c>
      <c r="X62" s="53">
        <f>'Analitika nastave'!Y63</f>
        <v>0</v>
      </c>
      <c r="Y62" s="53">
        <f>'Analitika nastave'!Z63</f>
        <v>0</v>
      </c>
      <c r="Z62" s="187"/>
      <c r="AA62" s="185"/>
      <c r="AB62" s="54">
        <f>'Analitika nastave'!AC63</f>
        <v>0</v>
      </c>
      <c r="AC62" s="53">
        <f>'Analitika nastave'!AD63</f>
        <v>0</v>
      </c>
      <c r="AD62" s="53">
        <f>'Analitika nastave'!AE63</f>
        <v>0</v>
      </c>
      <c r="AE62" s="53">
        <f>'Analitika nastave'!AF63</f>
        <v>0</v>
      </c>
      <c r="AF62" s="188"/>
      <c r="AG62" s="185"/>
      <c r="AH62" s="54">
        <f>'Analitika nastave'!AI63</f>
        <v>0</v>
      </c>
      <c r="AI62" s="53">
        <f>'Analitika nastave'!AJ63</f>
        <v>0</v>
      </c>
      <c r="AJ62" s="53">
        <f>'Analitika nastave'!AK63</f>
        <v>0</v>
      </c>
      <c r="AK62" s="53">
        <f>'Analitika nastave'!AL63</f>
        <v>0</v>
      </c>
      <c r="AL62" s="188"/>
      <c r="AM62" s="185"/>
      <c r="AN62" s="54">
        <f>'Analitika nastave'!AO63</f>
        <v>0</v>
      </c>
      <c r="AO62" s="53">
        <f>'Analitika nastave'!AP63</f>
        <v>0</v>
      </c>
      <c r="AP62" s="53">
        <f>'Analitika nastave'!AQ63</f>
        <v>0</v>
      </c>
      <c r="AQ62" s="53">
        <f>'Analitika nastave'!AR63</f>
        <v>0</v>
      </c>
      <c r="AR62" s="188"/>
      <c r="AS62" s="185"/>
      <c r="AT62" s="54">
        <f>'Analitika nastave'!AU63</f>
        <v>0</v>
      </c>
      <c r="AU62" s="53">
        <f>'Analitika nastave'!AV63</f>
        <v>0</v>
      </c>
      <c r="AV62" s="53">
        <f>'Analitika nastave'!AW63</f>
        <v>0</v>
      </c>
      <c r="AW62" s="53">
        <f>'Analitika nastave'!AX63</f>
        <v>0</v>
      </c>
      <c r="AX62" s="188"/>
      <c r="AY62" s="185"/>
      <c r="AZ62" s="190"/>
    </row>
    <row r="63" spans="1:52" x14ac:dyDescent="0.25">
      <c r="A63" s="191">
        <v>29</v>
      </c>
      <c r="B63" s="193">
        <f>'Analitika nastave'!C64</f>
        <v>0</v>
      </c>
      <c r="C63" s="47" t="str">
        <f>'Analitika nastave'!D64</f>
        <v>B</v>
      </c>
      <c r="D63" s="48">
        <f>'Analitika nastave'!E64</f>
        <v>0</v>
      </c>
      <c r="E63" s="49">
        <f>'Analitika nastave'!F64</f>
        <v>0</v>
      </c>
      <c r="F63" s="49">
        <f>'Analitika nastave'!G64</f>
        <v>0</v>
      </c>
      <c r="G63" s="49">
        <f>'Analitika nastave'!H64</f>
        <v>0</v>
      </c>
      <c r="H63" s="186">
        <f>'Analitika nastave'!I64</f>
        <v>0</v>
      </c>
      <c r="I63" s="165" t="str">
        <f>'Analitika nastave'!J64</f>
        <v>NE</v>
      </c>
      <c r="J63" s="48">
        <f>'Analitika nastave'!K64</f>
        <v>0</v>
      </c>
      <c r="K63" s="49">
        <f>'Analitika nastave'!L64</f>
        <v>0</v>
      </c>
      <c r="L63" s="49">
        <f>'Analitika nastave'!M64</f>
        <v>0</v>
      </c>
      <c r="M63" s="49">
        <f>'Analitika nastave'!N64</f>
        <v>0</v>
      </c>
      <c r="N63" s="186">
        <f>'Analitika nastave'!O64</f>
        <v>0</v>
      </c>
      <c r="O63" s="165" t="str">
        <f>'Analitika nastave'!P64</f>
        <v>NE</v>
      </c>
      <c r="P63" s="48">
        <f>'Analitika nastave'!Q64</f>
        <v>0</v>
      </c>
      <c r="Q63" s="49">
        <f>'Analitika nastave'!R64</f>
        <v>0</v>
      </c>
      <c r="R63" s="49">
        <f>'Analitika nastave'!S64</f>
        <v>0</v>
      </c>
      <c r="S63" s="49">
        <f>'Analitika nastave'!T64</f>
        <v>0</v>
      </c>
      <c r="T63" s="186">
        <f>'Analitika nastave'!U64</f>
        <v>0</v>
      </c>
      <c r="U63" s="165" t="str">
        <f>'Analitika nastave'!V64</f>
        <v>NE</v>
      </c>
      <c r="V63" s="48">
        <f>'Analitika nastave'!W64</f>
        <v>0</v>
      </c>
      <c r="W63" s="49">
        <f>'Analitika nastave'!X64</f>
        <v>0</v>
      </c>
      <c r="X63" s="49">
        <f>'Analitika nastave'!Y64</f>
        <v>0</v>
      </c>
      <c r="Y63" s="49">
        <f>'Analitika nastave'!Z64</f>
        <v>0</v>
      </c>
      <c r="Z63" s="186">
        <f>'Analitika nastave'!AA64</f>
        <v>0</v>
      </c>
      <c r="AA63" s="165" t="str">
        <f>'Analitika nastave'!AB64</f>
        <v>NE</v>
      </c>
      <c r="AB63" s="48">
        <f>'Analitika nastave'!AC64</f>
        <v>0</v>
      </c>
      <c r="AC63" s="49">
        <f>'Analitika nastave'!AD64</f>
        <v>0</v>
      </c>
      <c r="AD63" s="49">
        <f>'Analitika nastave'!AE64</f>
        <v>0</v>
      </c>
      <c r="AE63" s="49">
        <f>'Analitika nastave'!AF64</f>
        <v>0</v>
      </c>
      <c r="AF63" s="186">
        <f>'Analitika nastave'!AG64</f>
        <v>0</v>
      </c>
      <c r="AG63" s="165" t="str">
        <f>'Analitika nastave'!AH64</f>
        <v>NE</v>
      </c>
      <c r="AH63" s="48">
        <f>'Analitika nastave'!AI64</f>
        <v>0</v>
      </c>
      <c r="AI63" s="49">
        <f>'Analitika nastave'!AJ64</f>
        <v>0</v>
      </c>
      <c r="AJ63" s="49">
        <f>'Analitika nastave'!AK64</f>
        <v>0</v>
      </c>
      <c r="AK63" s="49">
        <f>'Analitika nastave'!AL64</f>
        <v>0</v>
      </c>
      <c r="AL63" s="186">
        <f>'Analitika nastave'!AM64</f>
        <v>0</v>
      </c>
      <c r="AM63" s="165" t="str">
        <f>'Analitika nastave'!AN64</f>
        <v>NE</v>
      </c>
      <c r="AN63" s="48">
        <f>'Analitika nastave'!AO64</f>
        <v>0</v>
      </c>
      <c r="AO63" s="49">
        <f>'Analitika nastave'!AP64</f>
        <v>0</v>
      </c>
      <c r="AP63" s="49">
        <f>'Analitika nastave'!AQ64</f>
        <v>0</v>
      </c>
      <c r="AQ63" s="49">
        <f>'Analitika nastave'!AR64</f>
        <v>0</v>
      </c>
      <c r="AR63" s="186">
        <f>'Analitika nastave'!AS64</f>
        <v>0</v>
      </c>
      <c r="AS63" s="165" t="str">
        <f>'Analitika nastave'!AT64</f>
        <v>NE</v>
      </c>
      <c r="AT63" s="48">
        <f>'Analitika nastave'!AU64</f>
        <v>0</v>
      </c>
      <c r="AU63" s="49">
        <f>'Analitika nastave'!AV64</f>
        <v>0</v>
      </c>
      <c r="AV63" s="49">
        <f>'Analitika nastave'!AW64</f>
        <v>0</v>
      </c>
      <c r="AW63" s="49">
        <f>'Analitika nastave'!AX64</f>
        <v>0</v>
      </c>
      <c r="AX63" s="186">
        <f>'Analitika nastave'!AY64</f>
        <v>0</v>
      </c>
      <c r="AY63" s="165" t="str">
        <f>'Analitika nastave'!AZ64</f>
        <v>NE</v>
      </c>
      <c r="AZ63" s="189">
        <f>'Analitika nastave'!BA64</f>
        <v>0</v>
      </c>
    </row>
    <row r="64" spans="1:52" ht="15.75" thickBot="1" x14ac:dyDescent="0.3">
      <c r="A64" s="192"/>
      <c r="B64" s="194"/>
      <c r="C64" s="52" t="str">
        <f>'Analitika nastave'!D65</f>
        <v>P</v>
      </c>
      <c r="D64" s="53">
        <f>'Analitika nastave'!E65</f>
        <v>0</v>
      </c>
      <c r="E64" s="53">
        <f>'Analitika nastave'!F65</f>
        <v>0</v>
      </c>
      <c r="F64" s="53">
        <f>'Analitika nastave'!G65</f>
        <v>0</v>
      </c>
      <c r="G64" s="53">
        <f>'Analitika nastave'!H65</f>
        <v>0</v>
      </c>
      <c r="H64" s="187"/>
      <c r="I64" s="185"/>
      <c r="J64" s="54">
        <f>'Analitika nastave'!K65</f>
        <v>0</v>
      </c>
      <c r="K64" s="53">
        <f>'Analitika nastave'!L65</f>
        <v>0</v>
      </c>
      <c r="L64" s="53">
        <f>'Analitika nastave'!M65</f>
        <v>0</v>
      </c>
      <c r="M64" s="53">
        <f>'Analitika nastave'!N65</f>
        <v>0</v>
      </c>
      <c r="N64" s="187"/>
      <c r="O64" s="185"/>
      <c r="P64" s="54">
        <f>'Analitika nastave'!Q65</f>
        <v>0</v>
      </c>
      <c r="Q64" s="53">
        <f>'Analitika nastave'!R65</f>
        <v>0</v>
      </c>
      <c r="R64" s="53">
        <f>'Analitika nastave'!S65</f>
        <v>0</v>
      </c>
      <c r="S64" s="53">
        <f>'Analitika nastave'!T65</f>
        <v>0</v>
      </c>
      <c r="T64" s="187"/>
      <c r="U64" s="185"/>
      <c r="V64" s="54">
        <f>'Analitika nastave'!W65</f>
        <v>0</v>
      </c>
      <c r="W64" s="53">
        <f>'Analitika nastave'!X65</f>
        <v>0</v>
      </c>
      <c r="X64" s="53">
        <f>'Analitika nastave'!Y65</f>
        <v>0</v>
      </c>
      <c r="Y64" s="53">
        <f>'Analitika nastave'!Z65</f>
        <v>0</v>
      </c>
      <c r="Z64" s="187"/>
      <c r="AA64" s="185"/>
      <c r="AB64" s="54">
        <f>'Analitika nastave'!AC65</f>
        <v>0</v>
      </c>
      <c r="AC64" s="53">
        <f>'Analitika nastave'!AD65</f>
        <v>0</v>
      </c>
      <c r="AD64" s="53">
        <f>'Analitika nastave'!AE65</f>
        <v>0</v>
      </c>
      <c r="AE64" s="53">
        <f>'Analitika nastave'!AF65</f>
        <v>0</v>
      </c>
      <c r="AF64" s="188"/>
      <c r="AG64" s="185"/>
      <c r="AH64" s="54">
        <f>'Analitika nastave'!AI65</f>
        <v>0</v>
      </c>
      <c r="AI64" s="53">
        <f>'Analitika nastave'!AJ65</f>
        <v>0</v>
      </c>
      <c r="AJ64" s="53">
        <f>'Analitika nastave'!AK65</f>
        <v>0</v>
      </c>
      <c r="AK64" s="53">
        <f>'Analitika nastave'!AL65</f>
        <v>0</v>
      </c>
      <c r="AL64" s="188"/>
      <c r="AM64" s="185"/>
      <c r="AN64" s="54">
        <f>'Analitika nastave'!AO65</f>
        <v>0</v>
      </c>
      <c r="AO64" s="53">
        <f>'Analitika nastave'!AP65</f>
        <v>0</v>
      </c>
      <c r="AP64" s="53">
        <f>'Analitika nastave'!AQ65</f>
        <v>0</v>
      </c>
      <c r="AQ64" s="53">
        <f>'Analitika nastave'!AR65</f>
        <v>0</v>
      </c>
      <c r="AR64" s="188"/>
      <c r="AS64" s="185"/>
      <c r="AT64" s="54">
        <f>'Analitika nastave'!AU65</f>
        <v>0</v>
      </c>
      <c r="AU64" s="53">
        <f>'Analitika nastave'!AV65</f>
        <v>0</v>
      </c>
      <c r="AV64" s="53">
        <f>'Analitika nastave'!AW65</f>
        <v>0</v>
      </c>
      <c r="AW64" s="53">
        <f>'Analitika nastave'!AX65</f>
        <v>0</v>
      </c>
      <c r="AX64" s="188"/>
      <c r="AY64" s="185"/>
      <c r="AZ64" s="190"/>
    </row>
    <row r="65" spans="1:52" x14ac:dyDescent="0.25">
      <c r="A65" s="191">
        <v>30</v>
      </c>
      <c r="B65" s="193">
        <f>'Analitika nastave'!C66</f>
        <v>0</v>
      </c>
      <c r="C65" s="47" t="str">
        <f>'Analitika nastave'!D66</f>
        <v>B</v>
      </c>
      <c r="D65" s="48">
        <f>'Analitika nastave'!E66</f>
        <v>0</v>
      </c>
      <c r="E65" s="49">
        <f>'Analitika nastave'!F66</f>
        <v>0</v>
      </c>
      <c r="F65" s="49">
        <f>'Analitika nastave'!G66</f>
        <v>0</v>
      </c>
      <c r="G65" s="49">
        <f>'Analitika nastave'!H66</f>
        <v>0</v>
      </c>
      <c r="H65" s="186">
        <f>'Analitika nastave'!I66</f>
        <v>0</v>
      </c>
      <c r="I65" s="165" t="str">
        <f>'Analitika nastave'!J66</f>
        <v>NE</v>
      </c>
      <c r="J65" s="48">
        <f>'Analitika nastave'!K66</f>
        <v>0</v>
      </c>
      <c r="K65" s="49">
        <f>'Analitika nastave'!L66</f>
        <v>0</v>
      </c>
      <c r="L65" s="49">
        <f>'Analitika nastave'!M66</f>
        <v>0</v>
      </c>
      <c r="M65" s="49">
        <f>'Analitika nastave'!N66</f>
        <v>0</v>
      </c>
      <c r="N65" s="186">
        <f>'Analitika nastave'!O66</f>
        <v>0</v>
      </c>
      <c r="O65" s="165" t="str">
        <f>'Analitika nastave'!P66</f>
        <v>NE</v>
      </c>
      <c r="P65" s="48">
        <f>'Analitika nastave'!Q66</f>
        <v>0</v>
      </c>
      <c r="Q65" s="49">
        <f>'Analitika nastave'!R66</f>
        <v>0</v>
      </c>
      <c r="R65" s="49">
        <f>'Analitika nastave'!S66</f>
        <v>0</v>
      </c>
      <c r="S65" s="49">
        <f>'Analitika nastave'!T66</f>
        <v>0</v>
      </c>
      <c r="T65" s="186">
        <f>'Analitika nastave'!U66</f>
        <v>0</v>
      </c>
      <c r="U65" s="165" t="str">
        <f>'Analitika nastave'!V66</f>
        <v>NE</v>
      </c>
      <c r="V65" s="48">
        <f>'Analitika nastave'!W66</f>
        <v>0</v>
      </c>
      <c r="W65" s="49">
        <f>'Analitika nastave'!X66</f>
        <v>0</v>
      </c>
      <c r="X65" s="49">
        <f>'Analitika nastave'!Y66</f>
        <v>0</v>
      </c>
      <c r="Y65" s="49">
        <f>'Analitika nastave'!Z66</f>
        <v>0</v>
      </c>
      <c r="Z65" s="186">
        <f>'Analitika nastave'!AA66</f>
        <v>0</v>
      </c>
      <c r="AA65" s="165" t="str">
        <f>'Analitika nastave'!AB66</f>
        <v>NE</v>
      </c>
      <c r="AB65" s="48">
        <f>'Analitika nastave'!AC66</f>
        <v>0</v>
      </c>
      <c r="AC65" s="49">
        <f>'Analitika nastave'!AD66</f>
        <v>0</v>
      </c>
      <c r="AD65" s="49">
        <f>'Analitika nastave'!AE66</f>
        <v>0</v>
      </c>
      <c r="AE65" s="49">
        <f>'Analitika nastave'!AF66</f>
        <v>0</v>
      </c>
      <c r="AF65" s="186">
        <f>'Analitika nastave'!AG66</f>
        <v>0</v>
      </c>
      <c r="AG65" s="165" t="str">
        <f>'Analitika nastave'!AH66</f>
        <v>NE</v>
      </c>
      <c r="AH65" s="48">
        <f>'Analitika nastave'!AI66</f>
        <v>0</v>
      </c>
      <c r="AI65" s="49">
        <f>'Analitika nastave'!AJ66</f>
        <v>0</v>
      </c>
      <c r="AJ65" s="49">
        <f>'Analitika nastave'!AK66</f>
        <v>0</v>
      </c>
      <c r="AK65" s="49">
        <f>'Analitika nastave'!AL66</f>
        <v>0</v>
      </c>
      <c r="AL65" s="186">
        <f>'Analitika nastave'!AM66</f>
        <v>0</v>
      </c>
      <c r="AM65" s="165" t="str">
        <f>'Analitika nastave'!AN66</f>
        <v>NE</v>
      </c>
      <c r="AN65" s="48">
        <f>'Analitika nastave'!AO66</f>
        <v>0</v>
      </c>
      <c r="AO65" s="49">
        <f>'Analitika nastave'!AP66</f>
        <v>0</v>
      </c>
      <c r="AP65" s="49">
        <f>'Analitika nastave'!AQ66</f>
        <v>0</v>
      </c>
      <c r="AQ65" s="49">
        <f>'Analitika nastave'!AR66</f>
        <v>0</v>
      </c>
      <c r="AR65" s="186">
        <f>'Analitika nastave'!AS66</f>
        <v>0</v>
      </c>
      <c r="AS65" s="165" t="str">
        <f>'Analitika nastave'!AT66</f>
        <v>NE</v>
      </c>
      <c r="AT65" s="48">
        <f>'Analitika nastave'!AU66</f>
        <v>0</v>
      </c>
      <c r="AU65" s="49">
        <f>'Analitika nastave'!AV66</f>
        <v>0</v>
      </c>
      <c r="AV65" s="49">
        <f>'Analitika nastave'!AW66</f>
        <v>0</v>
      </c>
      <c r="AW65" s="49">
        <f>'Analitika nastave'!AX66</f>
        <v>0</v>
      </c>
      <c r="AX65" s="186">
        <f>'Analitika nastave'!AY66</f>
        <v>0</v>
      </c>
      <c r="AY65" s="165" t="str">
        <f>'Analitika nastave'!AZ66</f>
        <v>NE</v>
      </c>
      <c r="AZ65" s="189">
        <f>'Analitika nastave'!BA66</f>
        <v>0</v>
      </c>
    </row>
    <row r="66" spans="1:52" ht="15.75" thickBot="1" x14ac:dyDescent="0.3">
      <c r="A66" s="192"/>
      <c r="B66" s="194"/>
      <c r="C66" s="52" t="str">
        <f>'Analitika nastave'!D67</f>
        <v>P</v>
      </c>
      <c r="D66" s="53">
        <f>'Analitika nastave'!E67</f>
        <v>0</v>
      </c>
      <c r="E66" s="53">
        <f>'Analitika nastave'!F67</f>
        <v>0</v>
      </c>
      <c r="F66" s="53">
        <f>'Analitika nastave'!G67</f>
        <v>0</v>
      </c>
      <c r="G66" s="53">
        <f>'Analitika nastave'!H67</f>
        <v>0</v>
      </c>
      <c r="H66" s="187"/>
      <c r="I66" s="185"/>
      <c r="J66" s="54">
        <f>'Analitika nastave'!K67</f>
        <v>0</v>
      </c>
      <c r="K66" s="53">
        <f>'Analitika nastave'!L67</f>
        <v>0</v>
      </c>
      <c r="L66" s="53">
        <f>'Analitika nastave'!M67</f>
        <v>0</v>
      </c>
      <c r="M66" s="53">
        <f>'Analitika nastave'!N67</f>
        <v>0</v>
      </c>
      <c r="N66" s="187"/>
      <c r="O66" s="185"/>
      <c r="P66" s="54">
        <f>'Analitika nastave'!Q67</f>
        <v>0</v>
      </c>
      <c r="Q66" s="53">
        <f>'Analitika nastave'!R67</f>
        <v>0</v>
      </c>
      <c r="R66" s="53">
        <f>'Analitika nastave'!S67</f>
        <v>0</v>
      </c>
      <c r="S66" s="53">
        <f>'Analitika nastave'!T67</f>
        <v>0</v>
      </c>
      <c r="T66" s="187"/>
      <c r="U66" s="185"/>
      <c r="V66" s="54">
        <f>'Analitika nastave'!W67</f>
        <v>0</v>
      </c>
      <c r="W66" s="53">
        <f>'Analitika nastave'!X67</f>
        <v>0</v>
      </c>
      <c r="X66" s="53">
        <f>'Analitika nastave'!Y67</f>
        <v>0</v>
      </c>
      <c r="Y66" s="53">
        <f>'Analitika nastave'!Z67</f>
        <v>0</v>
      </c>
      <c r="Z66" s="187"/>
      <c r="AA66" s="185"/>
      <c r="AB66" s="54">
        <f>'Analitika nastave'!AC67</f>
        <v>0</v>
      </c>
      <c r="AC66" s="53">
        <f>'Analitika nastave'!AD67</f>
        <v>0</v>
      </c>
      <c r="AD66" s="53">
        <f>'Analitika nastave'!AE67</f>
        <v>0</v>
      </c>
      <c r="AE66" s="53">
        <f>'Analitika nastave'!AF67</f>
        <v>0</v>
      </c>
      <c r="AF66" s="188"/>
      <c r="AG66" s="185"/>
      <c r="AH66" s="54">
        <f>'Analitika nastave'!AI67</f>
        <v>0</v>
      </c>
      <c r="AI66" s="53">
        <f>'Analitika nastave'!AJ67</f>
        <v>0</v>
      </c>
      <c r="AJ66" s="53">
        <f>'Analitika nastave'!AK67</f>
        <v>0</v>
      </c>
      <c r="AK66" s="53">
        <f>'Analitika nastave'!AL67</f>
        <v>0</v>
      </c>
      <c r="AL66" s="188"/>
      <c r="AM66" s="185"/>
      <c r="AN66" s="54">
        <f>'Analitika nastave'!AO67</f>
        <v>0</v>
      </c>
      <c r="AO66" s="53">
        <f>'Analitika nastave'!AP67</f>
        <v>0</v>
      </c>
      <c r="AP66" s="53">
        <f>'Analitika nastave'!AQ67</f>
        <v>0</v>
      </c>
      <c r="AQ66" s="53">
        <f>'Analitika nastave'!AR67</f>
        <v>0</v>
      </c>
      <c r="AR66" s="188"/>
      <c r="AS66" s="185"/>
      <c r="AT66" s="54">
        <f>'Analitika nastave'!AU67</f>
        <v>0</v>
      </c>
      <c r="AU66" s="53">
        <f>'Analitika nastave'!AV67</f>
        <v>0</v>
      </c>
      <c r="AV66" s="53">
        <f>'Analitika nastave'!AW67</f>
        <v>0</v>
      </c>
      <c r="AW66" s="53">
        <f>'Analitika nastave'!AX67</f>
        <v>0</v>
      </c>
      <c r="AX66" s="188"/>
      <c r="AY66" s="185"/>
      <c r="AZ66" s="190"/>
    </row>
    <row r="67" spans="1:52" x14ac:dyDescent="0.25">
      <c r="A67" s="191">
        <v>31</v>
      </c>
      <c r="B67" s="193">
        <f>'Analitika nastave'!C68</f>
        <v>0</v>
      </c>
      <c r="C67" s="47" t="str">
        <f>'Analitika nastave'!D68</f>
        <v>B</v>
      </c>
      <c r="D67" s="48">
        <f>'Analitika nastave'!E68</f>
        <v>0</v>
      </c>
      <c r="E67" s="49">
        <f>'Analitika nastave'!F68</f>
        <v>0</v>
      </c>
      <c r="F67" s="49">
        <f>'Analitika nastave'!G68</f>
        <v>0</v>
      </c>
      <c r="G67" s="49">
        <f>'Analitika nastave'!H68</f>
        <v>0</v>
      </c>
      <c r="H67" s="186">
        <f>'Analitika nastave'!I68</f>
        <v>0</v>
      </c>
      <c r="I67" s="165" t="str">
        <f>'Analitika nastave'!J68</f>
        <v>NE</v>
      </c>
      <c r="J67" s="48">
        <f>'Analitika nastave'!K68</f>
        <v>0</v>
      </c>
      <c r="K67" s="49">
        <f>'Analitika nastave'!L68</f>
        <v>0</v>
      </c>
      <c r="L67" s="49">
        <f>'Analitika nastave'!M68</f>
        <v>0</v>
      </c>
      <c r="M67" s="49">
        <f>'Analitika nastave'!N68</f>
        <v>0</v>
      </c>
      <c r="N67" s="186">
        <f>'Analitika nastave'!O68</f>
        <v>0</v>
      </c>
      <c r="O67" s="165" t="str">
        <f>'Analitika nastave'!P68</f>
        <v>NE</v>
      </c>
      <c r="P67" s="48">
        <f>'Analitika nastave'!Q68</f>
        <v>0</v>
      </c>
      <c r="Q67" s="49">
        <f>'Analitika nastave'!R68</f>
        <v>0</v>
      </c>
      <c r="R67" s="49">
        <f>'Analitika nastave'!S68</f>
        <v>0</v>
      </c>
      <c r="S67" s="49">
        <f>'Analitika nastave'!T68</f>
        <v>0</v>
      </c>
      <c r="T67" s="186">
        <f>'Analitika nastave'!U68</f>
        <v>0</v>
      </c>
      <c r="U67" s="165" t="str">
        <f>'Analitika nastave'!V68</f>
        <v>NE</v>
      </c>
      <c r="V67" s="48">
        <f>'Analitika nastave'!W68</f>
        <v>0</v>
      </c>
      <c r="W67" s="49">
        <f>'Analitika nastave'!X68</f>
        <v>0</v>
      </c>
      <c r="X67" s="49">
        <f>'Analitika nastave'!Y68</f>
        <v>0</v>
      </c>
      <c r="Y67" s="49">
        <f>'Analitika nastave'!Z68</f>
        <v>0</v>
      </c>
      <c r="Z67" s="186">
        <f>'Analitika nastave'!AA68</f>
        <v>0</v>
      </c>
      <c r="AA67" s="165" t="str">
        <f>'Analitika nastave'!AB68</f>
        <v>NE</v>
      </c>
      <c r="AB67" s="48">
        <f>'Analitika nastave'!AC68</f>
        <v>0</v>
      </c>
      <c r="AC67" s="49">
        <f>'Analitika nastave'!AD68</f>
        <v>0</v>
      </c>
      <c r="AD67" s="49">
        <f>'Analitika nastave'!AE68</f>
        <v>0</v>
      </c>
      <c r="AE67" s="49">
        <f>'Analitika nastave'!AF68</f>
        <v>0</v>
      </c>
      <c r="AF67" s="186">
        <f>'Analitika nastave'!AG68</f>
        <v>0</v>
      </c>
      <c r="AG67" s="165" t="str">
        <f>'Analitika nastave'!AH68</f>
        <v>NE</v>
      </c>
      <c r="AH67" s="48">
        <f>'Analitika nastave'!AI68</f>
        <v>0</v>
      </c>
      <c r="AI67" s="49">
        <f>'Analitika nastave'!AJ68</f>
        <v>0</v>
      </c>
      <c r="AJ67" s="49">
        <f>'Analitika nastave'!AK68</f>
        <v>0</v>
      </c>
      <c r="AK67" s="49">
        <f>'Analitika nastave'!AL68</f>
        <v>0</v>
      </c>
      <c r="AL67" s="186">
        <f>'Analitika nastave'!AM68</f>
        <v>0</v>
      </c>
      <c r="AM67" s="165" t="str">
        <f>'Analitika nastave'!AN68</f>
        <v>NE</v>
      </c>
      <c r="AN67" s="48">
        <f>'Analitika nastave'!AO68</f>
        <v>0</v>
      </c>
      <c r="AO67" s="49">
        <f>'Analitika nastave'!AP68</f>
        <v>0</v>
      </c>
      <c r="AP67" s="49">
        <f>'Analitika nastave'!AQ68</f>
        <v>0</v>
      </c>
      <c r="AQ67" s="49">
        <f>'Analitika nastave'!AR68</f>
        <v>0</v>
      </c>
      <c r="AR67" s="186">
        <f>'Analitika nastave'!AS68</f>
        <v>0</v>
      </c>
      <c r="AS67" s="165" t="str">
        <f>'Analitika nastave'!AT68</f>
        <v>NE</v>
      </c>
      <c r="AT67" s="48">
        <f>'Analitika nastave'!AU68</f>
        <v>0</v>
      </c>
      <c r="AU67" s="49">
        <f>'Analitika nastave'!AV68</f>
        <v>0</v>
      </c>
      <c r="AV67" s="49">
        <f>'Analitika nastave'!AW68</f>
        <v>0</v>
      </c>
      <c r="AW67" s="49">
        <f>'Analitika nastave'!AX68</f>
        <v>0</v>
      </c>
      <c r="AX67" s="186">
        <f>'Analitika nastave'!AY68</f>
        <v>0</v>
      </c>
      <c r="AY67" s="165" t="str">
        <f>'Analitika nastave'!AZ68</f>
        <v>NE</v>
      </c>
      <c r="AZ67" s="189">
        <f>'Analitika nastave'!BA68</f>
        <v>0</v>
      </c>
    </row>
    <row r="68" spans="1:52" ht="15.75" thickBot="1" x14ac:dyDescent="0.3">
      <c r="A68" s="192"/>
      <c r="B68" s="194"/>
      <c r="C68" s="52" t="str">
        <f>'Analitika nastave'!D69</f>
        <v>P</v>
      </c>
      <c r="D68" s="53">
        <f>'Analitika nastave'!E69</f>
        <v>0</v>
      </c>
      <c r="E68" s="53">
        <f>'Analitika nastave'!F69</f>
        <v>0</v>
      </c>
      <c r="F68" s="53">
        <f>'Analitika nastave'!G69</f>
        <v>0</v>
      </c>
      <c r="G68" s="53">
        <f>'Analitika nastave'!H69</f>
        <v>0</v>
      </c>
      <c r="H68" s="187"/>
      <c r="I68" s="185"/>
      <c r="J68" s="54">
        <f>'Analitika nastave'!K69</f>
        <v>0</v>
      </c>
      <c r="K68" s="53">
        <f>'Analitika nastave'!L69</f>
        <v>0</v>
      </c>
      <c r="L68" s="53">
        <f>'Analitika nastave'!M69</f>
        <v>0</v>
      </c>
      <c r="M68" s="53">
        <f>'Analitika nastave'!N69</f>
        <v>0</v>
      </c>
      <c r="N68" s="187"/>
      <c r="O68" s="185"/>
      <c r="P68" s="54">
        <f>'Analitika nastave'!Q69</f>
        <v>0</v>
      </c>
      <c r="Q68" s="53">
        <f>'Analitika nastave'!R69</f>
        <v>0</v>
      </c>
      <c r="R68" s="53">
        <f>'Analitika nastave'!S69</f>
        <v>0</v>
      </c>
      <c r="S68" s="53">
        <f>'Analitika nastave'!T69</f>
        <v>0</v>
      </c>
      <c r="T68" s="187"/>
      <c r="U68" s="185"/>
      <c r="V68" s="54">
        <f>'Analitika nastave'!W69</f>
        <v>0</v>
      </c>
      <c r="W68" s="53">
        <f>'Analitika nastave'!X69</f>
        <v>0</v>
      </c>
      <c r="X68" s="53">
        <f>'Analitika nastave'!Y69</f>
        <v>0</v>
      </c>
      <c r="Y68" s="53">
        <f>'Analitika nastave'!Z69</f>
        <v>0</v>
      </c>
      <c r="Z68" s="187"/>
      <c r="AA68" s="185"/>
      <c r="AB68" s="54">
        <f>'Analitika nastave'!AC69</f>
        <v>0</v>
      </c>
      <c r="AC68" s="53">
        <f>'Analitika nastave'!AD69</f>
        <v>0</v>
      </c>
      <c r="AD68" s="53">
        <f>'Analitika nastave'!AE69</f>
        <v>0</v>
      </c>
      <c r="AE68" s="53">
        <f>'Analitika nastave'!AF69</f>
        <v>0</v>
      </c>
      <c r="AF68" s="188"/>
      <c r="AG68" s="185"/>
      <c r="AH68" s="54">
        <f>'Analitika nastave'!AI69</f>
        <v>0</v>
      </c>
      <c r="AI68" s="53">
        <f>'Analitika nastave'!AJ69</f>
        <v>0</v>
      </c>
      <c r="AJ68" s="53">
        <f>'Analitika nastave'!AK69</f>
        <v>0</v>
      </c>
      <c r="AK68" s="53">
        <f>'Analitika nastave'!AL69</f>
        <v>0</v>
      </c>
      <c r="AL68" s="188"/>
      <c r="AM68" s="185"/>
      <c r="AN68" s="54">
        <f>'Analitika nastave'!AO69</f>
        <v>0</v>
      </c>
      <c r="AO68" s="53">
        <f>'Analitika nastave'!AP69</f>
        <v>0</v>
      </c>
      <c r="AP68" s="53">
        <f>'Analitika nastave'!AQ69</f>
        <v>0</v>
      </c>
      <c r="AQ68" s="53">
        <f>'Analitika nastave'!AR69</f>
        <v>0</v>
      </c>
      <c r="AR68" s="188"/>
      <c r="AS68" s="185"/>
      <c r="AT68" s="54">
        <f>'Analitika nastave'!AU69</f>
        <v>0</v>
      </c>
      <c r="AU68" s="53">
        <f>'Analitika nastave'!AV69</f>
        <v>0</v>
      </c>
      <c r="AV68" s="53">
        <f>'Analitika nastave'!AW69</f>
        <v>0</v>
      </c>
      <c r="AW68" s="53">
        <f>'Analitika nastave'!AX69</f>
        <v>0</v>
      </c>
      <c r="AX68" s="188"/>
      <c r="AY68" s="185"/>
      <c r="AZ68" s="190"/>
    </row>
    <row r="69" spans="1:52" x14ac:dyDescent="0.25">
      <c r="A69" s="191">
        <v>32</v>
      </c>
      <c r="B69" s="193">
        <f>'Analitika nastave'!C70</f>
        <v>0</v>
      </c>
      <c r="C69" s="47" t="str">
        <f>'Analitika nastave'!D70</f>
        <v>B</v>
      </c>
      <c r="D69" s="48">
        <f>'Analitika nastave'!E70</f>
        <v>0</v>
      </c>
      <c r="E69" s="49">
        <f>'Analitika nastave'!F70</f>
        <v>0</v>
      </c>
      <c r="F69" s="49">
        <f>'Analitika nastave'!G70</f>
        <v>0</v>
      </c>
      <c r="G69" s="49">
        <f>'Analitika nastave'!H70</f>
        <v>0</v>
      </c>
      <c r="H69" s="186">
        <f>'Analitika nastave'!I70</f>
        <v>0</v>
      </c>
      <c r="I69" s="165" t="str">
        <f>'Analitika nastave'!J70</f>
        <v>NE</v>
      </c>
      <c r="J69" s="48">
        <f>'Analitika nastave'!K70</f>
        <v>0</v>
      </c>
      <c r="K69" s="49">
        <f>'Analitika nastave'!L70</f>
        <v>0</v>
      </c>
      <c r="L69" s="49">
        <f>'Analitika nastave'!M70</f>
        <v>0</v>
      </c>
      <c r="M69" s="49">
        <f>'Analitika nastave'!N70</f>
        <v>0</v>
      </c>
      <c r="N69" s="186">
        <f>'Analitika nastave'!O70</f>
        <v>0</v>
      </c>
      <c r="O69" s="165" t="str">
        <f>'Analitika nastave'!P70</f>
        <v>NE</v>
      </c>
      <c r="P69" s="48">
        <f>'Analitika nastave'!Q70</f>
        <v>0</v>
      </c>
      <c r="Q69" s="49">
        <f>'Analitika nastave'!R70</f>
        <v>0</v>
      </c>
      <c r="R69" s="49">
        <f>'Analitika nastave'!S70</f>
        <v>0</v>
      </c>
      <c r="S69" s="49">
        <f>'Analitika nastave'!T70</f>
        <v>0</v>
      </c>
      <c r="T69" s="186">
        <f>'Analitika nastave'!U70</f>
        <v>0</v>
      </c>
      <c r="U69" s="165" t="str">
        <f>'Analitika nastave'!V70</f>
        <v>NE</v>
      </c>
      <c r="V69" s="48">
        <f>'Analitika nastave'!W70</f>
        <v>0</v>
      </c>
      <c r="W69" s="49">
        <f>'Analitika nastave'!X70</f>
        <v>0</v>
      </c>
      <c r="X69" s="49">
        <f>'Analitika nastave'!Y70</f>
        <v>0</v>
      </c>
      <c r="Y69" s="49">
        <f>'Analitika nastave'!Z70</f>
        <v>0</v>
      </c>
      <c r="Z69" s="186">
        <f>'Analitika nastave'!AA70</f>
        <v>0</v>
      </c>
      <c r="AA69" s="165" t="str">
        <f>'Analitika nastave'!AB70</f>
        <v>NE</v>
      </c>
      <c r="AB69" s="48">
        <f>'Analitika nastave'!AC70</f>
        <v>0</v>
      </c>
      <c r="AC69" s="49">
        <f>'Analitika nastave'!AD70</f>
        <v>0</v>
      </c>
      <c r="AD69" s="49">
        <f>'Analitika nastave'!AE70</f>
        <v>0</v>
      </c>
      <c r="AE69" s="49">
        <f>'Analitika nastave'!AF70</f>
        <v>0</v>
      </c>
      <c r="AF69" s="186">
        <f>'Analitika nastave'!AG70</f>
        <v>0</v>
      </c>
      <c r="AG69" s="165" t="str">
        <f>'Analitika nastave'!AH70</f>
        <v>NE</v>
      </c>
      <c r="AH69" s="48">
        <f>'Analitika nastave'!AI70</f>
        <v>0</v>
      </c>
      <c r="AI69" s="49">
        <f>'Analitika nastave'!AJ70</f>
        <v>0</v>
      </c>
      <c r="AJ69" s="49">
        <f>'Analitika nastave'!AK70</f>
        <v>0</v>
      </c>
      <c r="AK69" s="49">
        <f>'Analitika nastave'!AL70</f>
        <v>0</v>
      </c>
      <c r="AL69" s="186">
        <f>'Analitika nastave'!AM70</f>
        <v>0</v>
      </c>
      <c r="AM69" s="165" t="str">
        <f>'Analitika nastave'!AN70</f>
        <v>NE</v>
      </c>
      <c r="AN69" s="48">
        <f>'Analitika nastave'!AO70</f>
        <v>0</v>
      </c>
      <c r="AO69" s="49">
        <f>'Analitika nastave'!AP70</f>
        <v>0</v>
      </c>
      <c r="AP69" s="49">
        <f>'Analitika nastave'!AQ70</f>
        <v>0</v>
      </c>
      <c r="AQ69" s="49">
        <f>'Analitika nastave'!AR70</f>
        <v>0</v>
      </c>
      <c r="AR69" s="186">
        <f>'Analitika nastave'!AS70</f>
        <v>0</v>
      </c>
      <c r="AS69" s="165" t="str">
        <f>'Analitika nastave'!AT70</f>
        <v>NE</v>
      </c>
      <c r="AT69" s="48">
        <f>'Analitika nastave'!AU70</f>
        <v>0</v>
      </c>
      <c r="AU69" s="49">
        <f>'Analitika nastave'!AV70</f>
        <v>0</v>
      </c>
      <c r="AV69" s="49">
        <f>'Analitika nastave'!AW70</f>
        <v>0</v>
      </c>
      <c r="AW69" s="49">
        <f>'Analitika nastave'!AX70</f>
        <v>0</v>
      </c>
      <c r="AX69" s="186">
        <f>'Analitika nastave'!AY70</f>
        <v>0</v>
      </c>
      <c r="AY69" s="165" t="str">
        <f>'Analitika nastave'!AZ70</f>
        <v>NE</v>
      </c>
      <c r="AZ69" s="189">
        <f>'Analitika nastave'!BA70</f>
        <v>0</v>
      </c>
    </row>
    <row r="70" spans="1:52" ht="15.75" thickBot="1" x14ac:dyDescent="0.3">
      <c r="A70" s="192"/>
      <c r="B70" s="194"/>
      <c r="C70" s="52" t="str">
        <f>'Analitika nastave'!D71</f>
        <v>P</v>
      </c>
      <c r="D70" s="53">
        <f>'Analitika nastave'!E71</f>
        <v>0</v>
      </c>
      <c r="E70" s="53">
        <f>'Analitika nastave'!F71</f>
        <v>0</v>
      </c>
      <c r="F70" s="53">
        <f>'Analitika nastave'!G71</f>
        <v>0</v>
      </c>
      <c r="G70" s="53">
        <f>'Analitika nastave'!H71</f>
        <v>0</v>
      </c>
      <c r="H70" s="187"/>
      <c r="I70" s="185"/>
      <c r="J70" s="54">
        <f>'Analitika nastave'!K71</f>
        <v>0</v>
      </c>
      <c r="K70" s="53">
        <f>'Analitika nastave'!L71</f>
        <v>0</v>
      </c>
      <c r="L70" s="53">
        <f>'Analitika nastave'!M71</f>
        <v>0</v>
      </c>
      <c r="M70" s="53">
        <f>'Analitika nastave'!N71</f>
        <v>0</v>
      </c>
      <c r="N70" s="187"/>
      <c r="O70" s="185"/>
      <c r="P70" s="54">
        <f>'Analitika nastave'!Q71</f>
        <v>0</v>
      </c>
      <c r="Q70" s="53">
        <f>'Analitika nastave'!R71</f>
        <v>0</v>
      </c>
      <c r="R70" s="53">
        <f>'Analitika nastave'!S71</f>
        <v>0</v>
      </c>
      <c r="S70" s="53">
        <f>'Analitika nastave'!T71</f>
        <v>0</v>
      </c>
      <c r="T70" s="187"/>
      <c r="U70" s="185"/>
      <c r="V70" s="54">
        <f>'Analitika nastave'!W71</f>
        <v>0</v>
      </c>
      <c r="W70" s="53">
        <f>'Analitika nastave'!X71</f>
        <v>0</v>
      </c>
      <c r="X70" s="53">
        <f>'Analitika nastave'!Y71</f>
        <v>0</v>
      </c>
      <c r="Y70" s="53">
        <f>'Analitika nastave'!Z71</f>
        <v>0</v>
      </c>
      <c r="Z70" s="187"/>
      <c r="AA70" s="185"/>
      <c r="AB70" s="54">
        <f>'Analitika nastave'!AC71</f>
        <v>0</v>
      </c>
      <c r="AC70" s="53">
        <f>'Analitika nastave'!AD71</f>
        <v>0</v>
      </c>
      <c r="AD70" s="53">
        <f>'Analitika nastave'!AE71</f>
        <v>0</v>
      </c>
      <c r="AE70" s="53">
        <f>'Analitika nastave'!AF71</f>
        <v>0</v>
      </c>
      <c r="AF70" s="188"/>
      <c r="AG70" s="185"/>
      <c r="AH70" s="54">
        <f>'Analitika nastave'!AI71</f>
        <v>0</v>
      </c>
      <c r="AI70" s="53">
        <f>'Analitika nastave'!AJ71</f>
        <v>0</v>
      </c>
      <c r="AJ70" s="53">
        <f>'Analitika nastave'!AK71</f>
        <v>0</v>
      </c>
      <c r="AK70" s="53">
        <f>'Analitika nastave'!AL71</f>
        <v>0</v>
      </c>
      <c r="AL70" s="188"/>
      <c r="AM70" s="185"/>
      <c r="AN70" s="54">
        <f>'Analitika nastave'!AO71</f>
        <v>0</v>
      </c>
      <c r="AO70" s="53">
        <f>'Analitika nastave'!AP71</f>
        <v>0</v>
      </c>
      <c r="AP70" s="53">
        <f>'Analitika nastave'!AQ71</f>
        <v>0</v>
      </c>
      <c r="AQ70" s="53">
        <f>'Analitika nastave'!AR71</f>
        <v>0</v>
      </c>
      <c r="AR70" s="188"/>
      <c r="AS70" s="185"/>
      <c r="AT70" s="54">
        <f>'Analitika nastave'!AU71</f>
        <v>0</v>
      </c>
      <c r="AU70" s="53">
        <f>'Analitika nastave'!AV71</f>
        <v>0</v>
      </c>
      <c r="AV70" s="53">
        <f>'Analitika nastave'!AW71</f>
        <v>0</v>
      </c>
      <c r="AW70" s="53">
        <f>'Analitika nastave'!AX71</f>
        <v>0</v>
      </c>
      <c r="AX70" s="188"/>
      <c r="AY70" s="185"/>
      <c r="AZ70" s="190"/>
    </row>
    <row r="71" spans="1:52" x14ac:dyDescent="0.25">
      <c r="A71" s="191">
        <v>33</v>
      </c>
      <c r="B71" s="193">
        <f>'Analitika nastave'!C72</f>
        <v>0</v>
      </c>
      <c r="C71" s="47" t="str">
        <f>'Analitika nastave'!D72</f>
        <v>B</v>
      </c>
      <c r="D71" s="48">
        <f>'Analitika nastave'!E72</f>
        <v>0</v>
      </c>
      <c r="E71" s="49">
        <f>'Analitika nastave'!F72</f>
        <v>0</v>
      </c>
      <c r="F71" s="49">
        <f>'Analitika nastave'!G72</f>
        <v>0</v>
      </c>
      <c r="G71" s="49">
        <f>'Analitika nastave'!H72</f>
        <v>0</v>
      </c>
      <c r="H71" s="186">
        <f>'Analitika nastave'!I72</f>
        <v>0</v>
      </c>
      <c r="I71" s="165" t="str">
        <f>'Analitika nastave'!J72</f>
        <v>NE</v>
      </c>
      <c r="J71" s="48">
        <f>'Analitika nastave'!K72</f>
        <v>0</v>
      </c>
      <c r="K71" s="49">
        <f>'Analitika nastave'!L72</f>
        <v>0</v>
      </c>
      <c r="L71" s="49">
        <f>'Analitika nastave'!M72</f>
        <v>0</v>
      </c>
      <c r="M71" s="49">
        <f>'Analitika nastave'!N72</f>
        <v>0</v>
      </c>
      <c r="N71" s="186">
        <f>'Analitika nastave'!O72</f>
        <v>0</v>
      </c>
      <c r="O71" s="165" t="str">
        <f>'Analitika nastave'!P72</f>
        <v>NE</v>
      </c>
      <c r="P71" s="48">
        <f>'Analitika nastave'!Q72</f>
        <v>0</v>
      </c>
      <c r="Q71" s="49">
        <f>'Analitika nastave'!R72</f>
        <v>0</v>
      </c>
      <c r="R71" s="49">
        <f>'Analitika nastave'!S72</f>
        <v>0</v>
      </c>
      <c r="S71" s="49">
        <f>'Analitika nastave'!T72</f>
        <v>0</v>
      </c>
      <c r="T71" s="186">
        <f>'Analitika nastave'!U72</f>
        <v>0</v>
      </c>
      <c r="U71" s="165" t="str">
        <f>'Analitika nastave'!V72</f>
        <v>NE</v>
      </c>
      <c r="V71" s="48">
        <f>'Analitika nastave'!W72</f>
        <v>0</v>
      </c>
      <c r="W71" s="49">
        <f>'Analitika nastave'!X72</f>
        <v>0</v>
      </c>
      <c r="X71" s="49">
        <f>'Analitika nastave'!Y72</f>
        <v>0</v>
      </c>
      <c r="Y71" s="49">
        <f>'Analitika nastave'!Z72</f>
        <v>0</v>
      </c>
      <c r="Z71" s="186">
        <f>'Analitika nastave'!AA72</f>
        <v>0</v>
      </c>
      <c r="AA71" s="165" t="str">
        <f>'Analitika nastave'!AB72</f>
        <v>NE</v>
      </c>
      <c r="AB71" s="48">
        <f>'Analitika nastave'!AC72</f>
        <v>0</v>
      </c>
      <c r="AC71" s="49">
        <f>'Analitika nastave'!AD72</f>
        <v>0</v>
      </c>
      <c r="AD71" s="49">
        <f>'Analitika nastave'!AE72</f>
        <v>0</v>
      </c>
      <c r="AE71" s="49">
        <f>'Analitika nastave'!AF72</f>
        <v>0</v>
      </c>
      <c r="AF71" s="186">
        <f>'Analitika nastave'!AG72</f>
        <v>0</v>
      </c>
      <c r="AG71" s="165" t="str">
        <f>'Analitika nastave'!AH72</f>
        <v>NE</v>
      </c>
      <c r="AH71" s="48">
        <f>'Analitika nastave'!AI72</f>
        <v>0</v>
      </c>
      <c r="AI71" s="49">
        <f>'Analitika nastave'!AJ72</f>
        <v>0</v>
      </c>
      <c r="AJ71" s="49">
        <f>'Analitika nastave'!AK72</f>
        <v>0</v>
      </c>
      <c r="AK71" s="49">
        <f>'Analitika nastave'!AL72</f>
        <v>0</v>
      </c>
      <c r="AL71" s="186">
        <f>'Analitika nastave'!AM72</f>
        <v>0</v>
      </c>
      <c r="AM71" s="165" t="str">
        <f>'Analitika nastave'!AN72</f>
        <v>NE</v>
      </c>
      <c r="AN71" s="48">
        <f>'Analitika nastave'!AO72</f>
        <v>0</v>
      </c>
      <c r="AO71" s="49">
        <f>'Analitika nastave'!AP72</f>
        <v>0</v>
      </c>
      <c r="AP71" s="49">
        <f>'Analitika nastave'!AQ72</f>
        <v>0</v>
      </c>
      <c r="AQ71" s="49">
        <f>'Analitika nastave'!AR72</f>
        <v>0</v>
      </c>
      <c r="AR71" s="186">
        <f>'Analitika nastave'!AS72</f>
        <v>0</v>
      </c>
      <c r="AS71" s="165" t="str">
        <f>'Analitika nastave'!AT72</f>
        <v>NE</v>
      </c>
      <c r="AT71" s="48">
        <f>'Analitika nastave'!AU72</f>
        <v>0</v>
      </c>
      <c r="AU71" s="49">
        <f>'Analitika nastave'!AV72</f>
        <v>0</v>
      </c>
      <c r="AV71" s="49">
        <f>'Analitika nastave'!AW72</f>
        <v>0</v>
      </c>
      <c r="AW71" s="49">
        <f>'Analitika nastave'!AX72</f>
        <v>0</v>
      </c>
      <c r="AX71" s="186">
        <f>'Analitika nastave'!AY72</f>
        <v>0</v>
      </c>
      <c r="AY71" s="165" t="str">
        <f>'Analitika nastave'!AZ72</f>
        <v>NE</v>
      </c>
      <c r="AZ71" s="189">
        <f>'Analitika nastave'!BA72</f>
        <v>0</v>
      </c>
    </row>
    <row r="72" spans="1:52" ht="15.75" thickBot="1" x14ac:dyDescent="0.3">
      <c r="A72" s="192"/>
      <c r="B72" s="194"/>
      <c r="C72" s="52" t="str">
        <f>'Analitika nastave'!D73</f>
        <v>P</v>
      </c>
      <c r="D72" s="53">
        <f>'Analitika nastave'!E73</f>
        <v>0</v>
      </c>
      <c r="E72" s="53">
        <f>'Analitika nastave'!F73</f>
        <v>0</v>
      </c>
      <c r="F72" s="53">
        <f>'Analitika nastave'!G73</f>
        <v>0</v>
      </c>
      <c r="G72" s="53">
        <f>'Analitika nastave'!H73</f>
        <v>0</v>
      </c>
      <c r="H72" s="187"/>
      <c r="I72" s="185"/>
      <c r="J72" s="54">
        <f>'Analitika nastave'!K73</f>
        <v>0</v>
      </c>
      <c r="K72" s="53">
        <f>'Analitika nastave'!L73</f>
        <v>0</v>
      </c>
      <c r="L72" s="53">
        <f>'Analitika nastave'!M73</f>
        <v>0</v>
      </c>
      <c r="M72" s="53">
        <f>'Analitika nastave'!N73</f>
        <v>0</v>
      </c>
      <c r="N72" s="187"/>
      <c r="O72" s="185"/>
      <c r="P72" s="54">
        <f>'Analitika nastave'!Q73</f>
        <v>0</v>
      </c>
      <c r="Q72" s="53">
        <f>'Analitika nastave'!R73</f>
        <v>0</v>
      </c>
      <c r="R72" s="53">
        <f>'Analitika nastave'!S73</f>
        <v>0</v>
      </c>
      <c r="S72" s="53">
        <f>'Analitika nastave'!T73</f>
        <v>0</v>
      </c>
      <c r="T72" s="187"/>
      <c r="U72" s="185"/>
      <c r="V72" s="54">
        <f>'Analitika nastave'!W73</f>
        <v>0</v>
      </c>
      <c r="W72" s="53">
        <f>'Analitika nastave'!X73</f>
        <v>0</v>
      </c>
      <c r="X72" s="53">
        <f>'Analitika nastave'!Y73</f>
        <v>0</v>
      </c>
      <c r="Y72" s="53">
        <f>'Analitika nastave'!Z73</f>
        <v>0</v>
      </c>
      <c r="Z72" s="187"/>
      <c r="AA72" s="185"/>
      <c r="AB72" s="54">
        <f>'Analitika nastave'!AC73</f>
        <v>0</v>
      </c>
      <c r="AC72" s="53">
        <f>'Analitika nastave'!AD73</f>
        <v>0</v>
      </c>
      <c r="AD72" s="53">
        <f>'Analitika nastave'!AE73</f>
        <v>0</v>
      </c>
      <c r="AE72" s="53">
        <f>'Analitika nastave'!AF73</f>
        <v>0</v>
      </c>
      <c r="AF72" s="188"/>
      <c r="AG72" s="185"/>
      <c r="AH72" s="54">
        <f>'Analitika nastave'!AI73</f>
        <v>0</v>
      </c>
      <c r="AI72" s="53">
        <f>'Analitika nastave'!AJ73</f>
        <v>0</v>
      </c>
      <c r="AJ72" s="53">
        <f>'Analitika nastave'!AK73</f>
        <v>0</v>
      </c>
      <c r="AK72" s="53">
        <f>'Analitika nastave'!AL73</f>
        <v>0</v>
      </c>
      <c r="AL72" s="188"/>
      <c r="AM72" s="185"/>
      <c r="AN72" s="54">
        <f>'Analitika nastave'!AO73</f>
        <v>0</v>
      </c>
      <c r="AO72" s="53">
        <f>'Analitika nastave'!AP73</f>
        <v>0</v>
      </c>
      <c r="AP72" s="53">
        <f>'Analitika nastave'!AQ73</f>
        <v>0</v>
      </c>
      <c r="AQ72" s="53">
        <f>'Analitika nastave'!AR73</f>
        <v>0</v>
      </c>
      <c r="AR72" s="188"/>
      <c r="AS72" s="185"/>
      <c r="AT72" s="54">
        <f>'Analitika nastave'!AU73</f>
        <v>0</v>
      </c>
      <c r="AU72" s="53">
        <f>'Analitika nastave'!AV73</f>
        <v>0</v>
      </c>
      <c r="AV72" s="53">
        <f>'Analitika nastave'!AW73</f>
        <v>0</v>
      </c>
      <c r="AW72" s="53">
        <f>'Analitika nastave'!AX73</f>
        <v>0</v>
      </c>
      <c r="AX72" s="188"/>
      <c r="AY72" s="185"/>
      <c r="AZ72" s="190"/>
    </row>
    <row r="73" spans="1:52" x14ac:dyDescent="0.25">
      <c r="A73" s="191">
        <v>34</v>
      </c>
      <c r="B73" s="193">
        <f>'Analitika nastave'!C74</f>
        <v>0</v>
      </c>
      <c r="C73" s="47" t="str">
        <f>'Analitika nastave'!D74</f>
        <v>B</v>
      </c>
      <c r="D73" s="48">
        <f>'Analitika nastave'!E74</f>
        <v>0</v>
      </c>
      <c r="E73" s="49">
        <f>'Analitika nastave'!F74</f>
        <v>0</v>
      </c>
      <c r="F73" s="49">
        <f>'Analitika nastave'!G74</f>
        <v>0</v>
      </c>
      <c r="G73" s="49">
        <f>'Analitika nastave'!H74</f>
        <v>0</v>
      </c>
      <c r="H73" s="186">
        <f>'Analitika nastave'!I74</f>
        <v>0</v>
      </c>
      <c r="I73" s="165" t="str">
        <f>'Analitika nastave'!J74</f>
        <v>NE</v>
      </c>
      <c r="J73" s="48">
        <f>'Analitika nastave'!K74</f>
        <v>0</v>
      </c>
      <c r="K73" s="49">
        <f>'Analitika nastave'!L74</f>
        <v>0</v>
      </c>
      <c r="L73" s="49">
        <f>'Analitika nastave'!M74</f>
        <v>0</v>
      </c>
      <c r="M73" s="49">
        <f>'Analitika nastave'!N74</f>
        <v>0</v>
      </c>
      <c r="N73" s="186">
        <f>'Analitika nastave'!O74</f>
        <v>0</v>
      </c>
      <c r="O73" s="165" t="str">
        <f>'Analitika nastave'!P74</f>
        <v>NE</v>
      </c>
      <c r="P73" s="48">
        <f>'Analitika nastave'!Q74</f>
        <v>0</v>
      </c>
      <c r="Q73" s="49">
        <f>'Analitika nastave'!R74</f>
        <v>0</v>
      </c>
      <c r="R73" s="49">
        <f>'Analitika nastave'!S74</f>
        <v>0</v>
      </c>
      <c r="S73" s="49">
        <f>'Analitika nastave'!T74</f>
        <v>0</v>
      </c>
      <c r="T73" s="186">
        <f>'Analitika nastave'!U74</f>
        <v>0</v>
      </c>
      <c r="U73" s="165" t="str">
        <f>'Analitika nastave'!V74</f>
        <v>NE</v>
      </c>
      <c r="V73" s="48">
        <f>'Analitika nastave'!W74</f>
        <v>0</v>
      </c>
      <c r="W73" s="49">
        <f>'Analitika nastave'!X74</f>
        <v>0</v>
      </c>
      <c r="X73" s="49">
        <f>'Analitika nastave'!Y74</f>
        <v>0</v>
      </c>
      <c r="Y73" s="49">
        <f>'Analitika nastave'!Z74</f>
        <v>0</v>
      </c>
      <c r="Z73" s="186">
        <f>'Analitika nastave'!AA74</f>
        <v>0</v>
      </c>
      <c r="AA73" s="165" t="str">
        <f>'Analitika nastave'!AB74</f>
        <v>NE</v>
      </c>
      <c r="AB73" s="48">
        <f>'Analitika nastave'!AC74</f>
        <v>0</v>
      </c>
      <c r="AC73" s="49">
        <f>'Analitika nastave'!AD74</f>
        <v>0</v>
      </c>
      <c r="AD73" s="49">
        <f>'Analitika nastave'!AE74</f>
        <v>0</v>
      </c>
      <c r="AE73" s="49">
        <f>'Analitika nastave'!AF74</f>
        <v>0</v>
      </c>
      <c r="AF73" s="186">
        <f>'Analitika nastave'!AG74</f>
        <v>0</v>
      </c>
      <c r="AG73" s="165" t="str">
        <f>'Analitika nastave'!AH74</f>
        <v>NE</v>
      </c>
      <c r="AH73" s="48">
        <f>'Analitika nastave'!AI74</f>
        <v>0</v>
      </c>
      <c r="AI73" s="49">
        <f>'Analitika nastave'!AJ74</f>
        <v>0</v>
      </c>
      <c r="AJ73" s="49">
        <f>'Analitika nastave'!AK74</f>
        <v>0</v>
      </c>
      <c r="AK73" s="49">
        <f>'Analitika nastave'!AL74</f>
        <v>0</v>
      </c>
      <c r="AL73" s="186">
        <f>'Analitika nastave'!AM74</f>
        <v>0</v>
      </c>
      <c r="AM73" s="165" t="str">
        <f>'Analitika nastave'!AN74</f>
        <v>NE</v>
      </c>
      <c r="AN73" s="48">
        <f>'Analitika nastave'!AO74</f>
        <v>0</v>
      </c>
      <c r="AO73" s="49">
        <f>'Analitika nastave'!AP74</f>
        <v>0</v>
      </c>
      <c r="AP73" s="49">
        <f>'Analitika nastave'!AQ74</f>
        <v>0</v>
      </c>
      <c r="AQ73" s="49">
        <f>'Analitika nastave'!AR74</f>
        <v>0</v>
      </c>
      <c r="AR73" s="186">
        <f>'Analitika nastave'!AS74</f>
        <v>0</v>
      </c>
      <c r="AS73" s="165" t="str">
        <f>'Analitika nastave'!AT74</f>
        <v>NE</v>
      </c>
      <c r="AT73" s="48">
        <f>'Analitika nastave'!AU74</f>
        <v>0</v>
      </c>
      <c r="AU73" s="49">
        <f>'Analitika nastave'!AV74</f>
        <v>0</v>
      </c>
      <c r="AV73" s="49">
        <f>'Analitika nastave'!AW74</f>
        <v>0</v>
      </c>
      <c r="AW73" s="49">
        <f>'Analitika nastave'!AX74</f>
        <v>0</v>
      </c>
      <c r="AX73" s="186">
        <f>'Analitika nastave'!AY74</f>
        <v>0</v>
      </c>
      <c r="AY73" s="165" t="str">
        <f>'Analitika nastave'!AZ74</f>
        <v>NE</v>
      </c>
      <c r="AZ73" s="189">
        <f>'Analitika nastave'!BA74</f>
        <v>0</v>
      </c>
    </row>
    <row r="74" spans="1:52" ht="15.75" thickBot="1" x14ac:dyDescent="0.3">
      <c r="A74" s="192"/>
      <c r="B74" s="194"/>
      <c r="C74" s="52" t="str">
        <f>'Analitika nastave'!D75</f>
        <v>P</v>
      </c>
      <c r="D74" s="53">
        <f>'Analitika nastave'!E75</f>
        <v>0</v>
      </c>
      <c r="E74" s="53">
        <f>'Analitika nastave'!F75</f>
        <v>0</v>
      </c>
      <c r="F74" s="53">
        <f>'Analitika nastave'!G75</f>
        <v>0</v>
      </c>
      <c r="G74" s="53">
        <f>'Analitika nastave'!H75</f>
        <v>0</v>
      </c>
      <c r="H74" s="187"/>
      <c r="I74" s="185"/>
      <c r="J74" s="54">
        <f>'Analitika nastave'!K75</f>
        <v>0</v>
      </c>
      <c r="K74" s="53">
        <f>'Analitika nastave'!L75</f>
        <v>0</v>
      </c>
      <c r="L74" s="53">
        <f>'Analitika nastave'!M75</f>
        <v>0</v>
      </c>
      <c r="M74" s="53">
        <f>'Analitika nastave'!N75</f>
        <v>0</v>
      </c>
      <c r="N74" s="187"/>
      <c r="O74" s="185"/>
      <c r="P74" s="54">
        <f>'Analitika nastave'!Q75</f>
        <v>0</v>
      </c>
      <c r="Q74" s="53">
        <f>'Analitika nastave'!R75</f>
        <v>0</v>
      </c>
      <c r="R74" s="53">
        <f>'Analitika nastave'!S75</f>
        <v>0</v>
      </c>
      <c r="S74" s="53">
        <f>'Analitika nastave'!T75</f>
        <v>0</v>
      </c>
      <c r="T74" s="187"/>
      <c r="U74" s="185"/>
      <c r="V74" s="54">
        <f>'Analitika nastave'!W75</f>
        <v>0</v>
      </c>
      <c r="W74" s="53">
        <f>'Analitika nastave'!X75</f>
        <v>0</v>
      </c>
      <c r="X74" s="53">
        <f>'Analitika nastave'!Y75</f>
        <v>0</v>
      </c>
      <c r="Y74" s="53">
        <f>'Analitika nastave'!Z75</f>
        <v>0</v>
      </c>
      <c r="Z74" s="187"/>
      <c r="AA74" s="185"/>
      <c r="AB74" s="54">
        <f>'Analitika nastave'!AC75</f>
        <v>0</v>
      </c>
      <c r="AC74" s="53">
        <f>'Analitika nastave'!AD75</f>
        <v>0</v>
      </c>
      <c r="AD74" s="53">
        <f>'Analitika nastave'!AE75</f>
        <v>0</v>
      </c>
      <c r="AE74" s="53">
        <f>'Analitika nastave'!AF75</f>
        <v>0</v>
      </c>
      <c r="AF74" s="188"/>
      <c r="AG74" s="185"/>
      <c r="AH74" s="54">
        <f>'Analitika nastave'!AI75</f>
        <v>0</v>
      </c>
      <c r="AI74" s="53">
        <f>'Analitika nastave'!AJ75</f>
        <v>0</v>
      </c>
      <c r="AJ74" s="53">
        <f>'Analitika nastave'!AK75</f>
        <v>0</v>
      </c>
      <c r="AK74" s="53">
        <f>'Analitika nastave'!AL75</f>
        <v>0</v>
      </c>
      <c r="AL74" s="188"/>
      <c r="AM74" s="185"/>
      <c r="AN74" s="54">
        <f>'Analitika nastave'!AO75</f>
        <v>0</v>
      </c>
      <c r="AO74" s="53">
        <f>'Analitika nastave'!AP75</f>
        <v>0</v>
      </c>
      <c r="AP74" s="53">
        <f>'Analitika nastave'!AQ75</f>
        <v>0</v>
      </c>
      <c r="AQ74" s="53">
        <f>'Analitika nastave'!AR75</f>
        <v>0</v>
      </c>
      <c r="AR74" s="188"/>
      <c r="AS74" s="185"/>
      <c r="AT74" s="54">
        <f>'Analitika nastave'!AU75</f>
        <v>0</v>
      </c>
      <c r="AU74" s="53">
        <f>'Analitika nastave'!AV75</f>
        <v>0</v>
      </c>
      <c r="AV74" s="53">
        <f>'Analitika nastave'!AW75</f>
        <v>0</v>
      </c>
      <c r="AW74" s="53">
        <f>'Analitika nastave'!AX75</f>
        <v>0</v>
      </c>
      <c r="AX74" s="188"/>
      <c r="AY74" s="185"/>
      <c r="AZ74" s="190"/>
    </row>
    <row r="75" spans="1:52" x14ac:dyDescent="0.25">
      <c r="A75" s="191">
        <v>35</v>
      </c>
      <c r="B75" s="193">
        <f>'Analitika nastave'!C76</f>
        <v>0</v>
      </c>
      <c r="C75" s="47" t="str">
        <f>'Analitika nastave'!D76</f>
        <v>B</v>
      </c>
      <c r="D75" s="48">
        <f>'Analitika nastave'!E76</f>
        <v>0</v>
      </c>
      <c r="E75" s="49">
        <f>'Analitika nastave'!F76</f>
        <v>0</v>
      </c>
      <c r="F75" s="49">
        <f>'Analitika nastave'!G76</f>
        <v>0</v>
      </c>
      <c r="G75" s="49">
        <f>'Analitika nastave'!H76</f>
        <v>0</v>
      </c>
      <c r="H75" s="186">
        <f>'Analitika nastave'!I76</f>
        <v>0</v>
      </c>
      <c r="I75" s="165" t="str">
        <f>'Analitika nastave'!J76</f>
        <v>NE</v>
      </c>
      <c r="J75" s="48">
        <f>'Analitika nastave'!K76</f>
        <v>0</v>
      </c>
      <c r="K75" s="49">
        <f>'Analitika nastave'!L76</f>
        <v>0</v>
      </c>
      <c r="L75" s="49">
        <f>'Analitika nastave'!M76</f>
        <v>0</v>
      </c>
      <c r="M75" s="49">
        <f>'Analitika nastave'!N76</f>
        <v>0</v>
      </c>
      <c r="N75" s="186">
        <f>'Analitika nastave'!O76</f>
        <v>0</v>
      </c>
      <c r="O75" s="165" t="str">
        <f>'Analitika nastave'!P76</f>
        <v>NE</v>
      </c>
      <c r="P75" s="48">
        <f>'Analitika nastave'!Q76</f>
        <v>0</v>
      </c>
      <c r="Q75" s="49">
        <f>'Analitika nastave'!R76</f>
        <v>0</v>
      </c>
      <c r="R75" s="49">
        <f>'Analitika nastave'!S76</f>
        <v>0</v>
      </c>
      <c r="S75" s="49">
        <f>'Analitika nastave'!T76</f>
        <v>0</v>
      </c>
      <c r="T75" s="186">
        <f>'Analitika nastave'!U76</f>
        <v>0</v>
      </c>
      <c r="U75" s="165" t="str">
        <f>'Analitika nastave'!V76</f>
        <v>NE</v>
      </c>
      <c r="V75" s="48">
        <f>'Analitika nastave'!W76</f>
        <v>0</v>
      </c>
      <c r="W75" s="49">
        <f>'Analitika nastave'!X76</f>
        <v>0</v>
      </c>
      <c r="X75" s="49">
        <f>'Analitika nastave'!Y76</f>
        <v>0</v>
      </c>
      <c r="Y75" s="49">
        <f>'Analitika nastave'!Z76</f>
        <v>0</v>
      </c>
      <c r="Z75" s="186">
        <f>'Analitika nastave'!AA76</f>
        <v>0</v>
      </c>
      <c r="AA75" s="165" t="str">
        <f>'Analitika nastave'!AB76</f>
        <v>NE</v>
      </c>
      <c r="AB75" s="48">
        <f>'Analitika nastave'!AC76</f>
        <v>0</v>
      </c>
      <c r="AC75" s="49">
        <f>'Analitika nastave'!AD76</f>
        <v>0</v>
      </c>
      <c r="AD75" s="49">
        <f>'Analitika nastave'!AE76</f>
        <v>0</v>
      </c>
      <c r="AE75" s="49">
        <f>'Analitika nastave'!AF76</f>
        <v>0</v>
      </c>
      <c r="AF75" s="186">
        <f>'Analitika nastave'!AG76</f>
        <v>0</v>
      </c>
      <c r="AG75" s="165" t="str">
        <f>'Analitika nastave'!AH76</f>
        <v>NE</v>
      </c>
      <c r="AH75" s="48">
        <f>'Analitika nastave'!AI76</f>
        <v>0</v>
      </c>
      <c r="AI75" s="49">
        <f>'Analitika nastave'!AJ76</f>
        <v>0</v>
      </c>
      <c r="AJ75" s="49">
        <f>'Analitika nastave'!AK76</f>
        <v>0</v>
      </c>
      <c r="AK75" s="49">
        <f>'Analitika nastave'!AL76</f>
        <v>0</v>
      </c>
      <c r="AL75" s="186">
        <f>'Analitika nastave'!AM76</f>
        <v>0</v>
      </c>
      <c r="AM75" s="165" t="str">
        <f>'Analitika nastave'!AN76</f>
        <v>NE</v>
      </c>
      <c r="AN75" s="48">
        <f>'Analitika nastave'!AO76</f>
        <v>0</v>
      </c>
      <c r="AO75" s="49">
        <f>'Analitika nastave'!AP76</f>
        <v>0</v>
      </c>
      <c r="AP75" s="49">
        <f>'Analitika nastave'!AQ76</f>
        <v>0</v>
      </c>
      <c r="AQ75" s="49">
        <f>'Analitika nastave'!AR76</f>
        <v>0</v>
      </c>
      <c r="AR75" s="186">
        <f>'Analitika nastave'!AS76</f>
        <v>0</v>
      </c>
      <c r="AS75" s="165" t="str">
        <f>'Analitika nastave'!AT76</f>
        <v>NE</v>
      </c>
      <c r="AT75" s="48">
        <f>'Analitika nastave'!AU76</f>
        <v>0</v>
      </c>
      <c r="AU75" s="49">
        <f>'Analitika nastave'!AV76</f>
        <v>0</v>
      </c>
      <c r="AV75" s="49">
        <f>'Analitika nastave'!AW76</f>
        <v>0</v>
      </c>
      <c r="AW75" s="49">
        <f>'Analitika nastave'!AX76</f>
        <v>0</v>
      </c>
      <c r="AX75" s="186">
        <f>'Analitika nastave'!AY76</f>
        <v>0</v>
      </c>
      <c r="AY75" s="165" t="str">
        <f>'Analitika nastave'!AZ76</f>
        <v>NE</v>
      </c>
      <c r="AZ75" s="189">
        <f>'Analitika nastave'!BA76</f>
        <v>0</v>
      </c>
    </row>
    <row r="76" spans="1:52" ht="15.75" thickBot="1" x14ac:dyDescent="0.3">
      <c r="A76" s="192"/>
      <c r="B76" s="194"/>
      <c r="C76" s="52" t="str">
        <f>'Analitika nastave'!D77</f>
        <v>P</v>
      </c>
      <c r="D76" s="53">
        <f>'Analitika nastave'!E77</f>
        <v>0</v>
      </c>
      <c r="E76" s="53">
        <f>'Analitika nastave'!F77</f>
        <v>0</v>
      </c>
      <c r="F76" s="53">
        <f>'Analitika nastave'!G77</f>
        <v>0</v>
      </c>
      <c r="G76" s="53">
        <f>'Analitika nastave'!H77</f>
        <v>0</v>
      </c>
      <c r="H76" s="187"/>
      <c r="I76" s="185"/>
      <c r="J76" s="54">
        <f>'Analitika nastave'!K77</f>
        <v>0</v>
      </c>
      <c r="K76" s="53">
        <f>'Analitika nastave'!L77</f>
        <v>0</v>
      </c>
      <c r="L76" s="53">
        <f>'Analitika nastave'!M77</f>
        <v>0</v>
      </c>
      <c r="M76" s="53">
        <f>'Analitika nastave'!N77</f>
        <v>0</v>
      </c>
      <c r="N76" s="187"/>
      <c r="O76" s="185"/>
      <c r="P76" s="54">
        <f>'Analitika nastave'!Q77</f>
        <v>0</v>
      </c>
      <c r="Q76" s="53">
        <f>'Analitika nastave'!R77</f>
        <v>0</v>
      </c>
      <c r="R76" s="53">
        <f>'Analitika nastave'!S77</f>
        <v>0</v>
      </c>
      <c r="S76" s="53">
        <f>'Analitika nastave'!T77</f>
        <v>0</v>
      </c>
      <c r="T76" s="187"/>
      <c r="U76" s="185"/>
      <c r="V76" s="54">
        <f>'Analitika nastave'!W77</f>
        <v>0</v>
      </c>
      <c r="W76" s="53">
        <f>'Analitika nastave'!X77</f>
        <v>0</v>
      </c>
      <c r="X76" s="53">
        <f>'Analitika nastave'!Y77</f>
        <v>0</v>
      </c>
      <c r="Y76" s="53">
        <f>'Analitika nastave'!Z77</f>
        <v>0</v>
      </c>
      <c r="Z76" s="187"/>
      <c r="AA76" s="185"/>
      <c r="AB76" s="54">
        <f>'Analitika nastave'!AC77</f>
        <v>0</v>
      </c>
      <c r="AC76" s="53">
        <f>'Analitika nastave'!AD77</f>
        <v>0</v>
      </c>
      <c r="AD76" s="53">
        <f>'Analitika nastave'!AE77</f>
        <v>0</v>
      </c>
      <c r="AE76" s="53">
        <f>'Analitika nastave'!AF77</f>
        <v>0</v>
      </c>
      <c r="AF76" s="188"/>
      <c r="AG76" s="185"/>
      <c r="AH76" s="54">
        <f>'Analitika nastave'!AI77</f>
        <v>0</v>
      </c>
      <c r="AI76" s="53">
        <f>'Analitika nastave'!AJ77</f>
        <v>0</v>
      </c>
      <c r="AJ76" s="53">
        <f>'Analitika nastave'!AK77</f>
        <v>0</v>
      </c>
      <c r="AK76" s="53">
        <f>'Analitika nastave'!AL77</f>
        <v>0</v>
      </c>
      <c r="AL76" s="188"/>
      <c r="AM76" s="185"/>
      <c r="AN76" s="54">
        <f>'Analitika nastave'!AO77</f>
        <v>0</v>
      </c>
      <c r="AO76" s="53">
        <f>'Analitika nastave'!AP77</f>
        <v>0</v>
      </c>
      <c r="AP76" s="53">
        <f>'Analitika nastave'!AQ77</f>
        <v>0</v>
      </c>
      <c r="AQ76" s="53">
        <f>'Analitika nastave'!AR77</f>
        <v>0</v>
      </c>
      <c r="AR76" s="188"/>
      <c r="AS76" s="185"/>
      <c r="AT76" s="54">
        <f>'Analitika nastave'!AU77</f>
        <v>0</v>
      </c>
      <c r="AU76" s="53">
        <f>'Analitika nastave'!AV77</f>
        <v>0</v>
      </c>
      <c r="AV76" s="53">
        <f>'Analitika nastave'!AW77</f>
        <v>0</v>
      </c>
      <c r="AW76" s="53">
        <f>'Analitika nastave'!AX77</f>
        <v>0</v>
      </c>
      <c r="AX76" s="188"/>
      <c r="AY76" s="185"/>
      <c r="AZ76" s="190"/>
    </row>
    <row r="77" spans="1:52" x14ac:dyDescent="0.25">
      <c r="A77" s="191">
        <v>36</v>
      </c>
      <c r="B77" s="193">
        <f>'Analitika nastave'!C78</f>
        <v>0</v>
      </c>
      <c r="C77" s="47" t="str">
        <f>'Analitika nastave'!D78</f>
        <v>B</v>
      </c>
      <c r="D77" s="48">
        <f>'Analitika nastave'!E78</f>
        <v>0</v>
      </c>
      <c r="E77" s="49">
        <f>'Analitika nastave'!F78</f>
        <v>0</v>
      </c>
      <c r="F77" s="49">
        <f>'Analitika nastave'!G78</f>
        <v>0</v>
      </c>
      <c r="G77" s="49">
        <f>'Analitika nastave'!H78</f>
        <v>0</v>
      </c>
      <c r="H77" s="186">
        <f>'Analitika nastave'!I78</f>
        <v>0</v>
      </c>
      <c r="I77" s="165" t="str">
        <f>'Analitika nastave'!J78</f>
        <v>NE</v>
      </c>
      <c r="J77" s="48">
        <f>'Analitika nastave'!K78</f>
        <v>0</v>
      </c>
      <c r="K77" s="49">
        <f>'Analitika nastave'!L78</f>
        <v>0</v>
      </c>
      <c r="L77" s="49">
        <f>'Analitika nastave'!M78</f>
        <v>0</v>
      </c>
      <c r="M77" s="49">
        <f>'Analitika nastave'!N78</f>
        <v>0</v>
      </c>
      <c r="N77" s="186">
        <f>'Analitika nastave'!O78</f>
        <v>0</v>
      </c>
      <c r="O77" s="165" t="str">
        <f>'Analitika nastave'!P78</f>
        <v>NE</v>
      </c>
      <c r="P77" s="48">
        <f>'Analitika nastave'!Q78</f>
        <v>0</v>
      </c>
      <c r="Q77" s="49">
        <f>'Analitika nastave'!R78</f>
        <v>0</v>
      </c>
      <c r="R77" s="49">
        <f>'Analitika nastave'!S78</f>
        <v>0</v>
      </c>
      <c r="S77" s="49">
        <f>'Analitika nastave'!T78</f>
        <v>0</v>
      </c>
      <c r="T77" s="186">
        <f>'Analitika nastave'!U78</f>
        <v>0</v>
      </c>
      <c r="U77" s="165" t="str">
        <f>'Analitika nastave'!V78</f>
        <v>NE</v>
      </c>
      <c r="V77" s="48">
        <f>'Analitika nastave'!W78</f>
        <v>0</v>
      </c>
      <c r="W77" s="49">
        <f>'Analitika nastave'!X78</f>
        <v>0</v>
      </c>
      <c r="X77" s="49">
        <f>'Analitika nastave'!Y78</f>
        <v>0</v>
      </c>
      <c r="Y77" s="49">
        <f>'Analitika nastave'!Z78</f>
        <v>0</v>
      </c>
      <c r="Z77" s="186">
        <f>'Analitika nastave'!AA78</f>
        <v>0</v>
      </c>
      <c r="AA77" s="165" t="str">
        <f>'Analitika nastave'!AB78</f>
        <v>NE</v>
      </c>
      <c r="AB77" s="48">
        <f>'Analitika nastave'!AC78</f>
        <v>0</v>
      </c>
      <c r="AC77" s="49">
        <f>'Analitika nastave'!AD78</f>
        <v>0</v>
      </c>
      <c r="AD77" s="49">
        <f>'Analitika nastave'!AE78</f>
        <v>0</v>
      </c>
      <c r="AE77" s="49">
        <f>'Analitika nastave'!AF78</f>
        <v>0</v>
      </c>
      <c r="AF77" s="186">
        <f>'Analitika nastave'!AG78</f>
        <v>0</v>
      </c>
      <c r="AG77" s="165" t="str">
        <f>'Analitika nastave'!AH78</f>
        <v>NE</v>
      </c>
      <c r="AH77" s="48">
        <f>'Analitika nastave'!AI78</f>
        <v>0</v>
      </c>
      <c r="AI77" s="49">
        <f>'Analitika nastave'!AJ78</f>
        <v>0</v>
      </c>
      <c r="AJ77" s="49">
        <f>'Analitika nastave'!AK78</f>
        <v>0</v>
      </c>
      <c r="AK77" s="49">
        <f>'Analitika nastave'!AL78</f>
        <v>0</v>
      </c>
      <c r="AL77" s="186">
        <f>'Analitika nastave'!AM78</f>
        <v>0</v>
      </c>
      <c r="AM77" s="165" t="str">
        <f>'Analitika nastave'!AN78</f>
        <v>NE</v>
      </c>
      <c r="AN77" s="48">
        <f>'Analitika nastave'!AO78</f>
        <v>0</v>
      </c>
      <c r="AO77" s="49">
        <f>'Analitika nastave'!AP78</f>
        <v>0</v>
      </c>
      <c r="AP77" s="49">
        <f>'Analitika nastave'!AQ78</f>
        <v>0</v>
      </c>
      <c r="AQ77" s="49">
        <f>'Analitika nastave'!AR78</f>
        <v>0</v>
      </c>
      <c r="AR77" s="186">
        <f>'Analitika nastave'!AS78</f>
        <v>0</v>
      </c>
      <c r="AS77" s="165" t="str">
        <f>'Analitika nastave'!AT78</f>
        <v>NE</v>
      </c>
      <c r="AT77" s="48">
        <f>'Analitika nastave'!AU78</f>
        <v>0</v>
      </c>
      <c r="AU77" s="49">
        <f>'Analitika nastave'!AV78</f>
        <v>0</v>
      </c>
      <c r="AV77" s="49">
        <f>'Analitika nastave'!AW78</f>
        <v>0</v>
      </c>
      <c r="AW77" s="49">
        <f>'Analitika nastave'!AX78</f>
        <v>0</v>
      </c>
      <c r="AX77" s="186">
        <f>'Analitika nastave'!AY78</f>
        <v>0</v>
      </c>
      <c r="AY77" s="165" t="str">
        <f>'Analitika nastave'!AZ78</f>
        <v>NE</v>
      </c>
      <c r="AZ77" s="189">
        <f>'Analitika nastave'!BA78</f>
        <v>0</v>
      </c>
    </row>
    <row r="78" spans="1:52" ht="15.75" thickBot="1" x14ac:dyDescent="0.3">
      <c r="A78" s="192"/>
      <c r="B78" s="194"/>
      <c r="C78" s="52" t="str">
        <f>'Analitika nastave'!D79</f>
        <v>P</v>
      </c>
      <c r="D78" s="53">
        <f>'Analitika nastave'!E79</f>
        <v>0</v>
      </c>
      <c r="E78" s="53">
        <f>'Analitika nastave'!F79</f>
        <v>0</v>
      </c>
      <c r="F78" s="53">
        <f>'Analitika nastave'!G79</f>
        <v>0</v>
      </c>
      <c r="G78" s="53">
        <f>'Analitika nastave'!H79</f>
        <v>0</v>
      </c>
      <c r="H78" s="187"/>
      <c r="I78" s="185"/>
      <c r="J78" s="54">
        <f>'Analitika nastave'!K79</f>
        <v>0</v>
      </c>
      <c r="K78" s="53">
        <f>'Analitika nastave'!L79</f>
        <v>0</v>
      </c>
      <c r="L78" s="53">
        <f>'Analitika nastave'!M79</f>
        <v>0</v>
      </c>
      <c r="M78" s="53">
        <f>'Analitika nastave'!N79</f>
        <v>0</v>
      </c>
      <c r="N78" s="187"/>
      <c r="O78" s="185"/>
      <c r="P78" s="54">
        <f>'Analitika nastave'!Q79</f>
        <v>0</v>
      </c>
      <c r="Q78" s="53">
        <f>'Analitika nastave'!R79</f>
        <v>0</v>
      </c>
      <c r="R78" s="53">
        <f>'Analitika nastave'!S79</f>
        <v>0</v>
      </c>
      <c r="S78" s="53">
        <f>'Analitika nastave'!T79</f>
        <v>0</v>
      </c>
      <c r="T78" s="187"/>
      <c r="U78" s="185"/>
      <c r="V78" s="54">
        <f>'Analitika nastave'!W79</f>
        <v>0</v>
      </c>
      <c r="W78" s="53">
        <f>'Analitika nastave'!X79</f>
        <v>0</v>
      </c>
      <c r="X78" s="53">
        <f>'Analitika nastave'!Y79</f>
        <v>0</v>
      </c>
      <c r="Y78" s="53">
        <f>'Analitika nastave'!Z79</f>
        <v>0</v>
      </c>
      <c r="Z78" s="187"/>
      <c r="AA78" s="185"/>
      <c r="AB78" s="54">
        <f>'Analitika nastave'!AC79</f>
        <v>0</v>
      </c>
      <c r="AC78" s="53">
        <f>'Analitika nastave'!AD79</f>
        <v>0</v>
      </c>
      <c r="AD78" s="53">
        <f>'Analitika nastave'!AE79</f>
        <v>0</v>
      </c>
      <c r="AE78" s="53">
        <f>'Analitika nastave'!AF79</f>
        <v>0</v>
      </c>
      <c r="AF78" s="188"/>
      <c r="AG78" s="185"/>
      <c r="AH78" s="54">
        <f>'Analitika nastave'!AI79</f>
        <v>0</v>
      </c>
      <c r="AI78" s="53">
        <f>'Analitika nastave'!AJ79</f>
        <v>0</v>
      </c>
      <c r="AJ78" s="53">
        <f>'Analitika nastave'!AK79</f>
        <v>0</v>
      </c>
      <c r="AK78" s="53">
        <f>'Analitika nastave'!AL79</f>
        <v>0</v>
      </c>
      <c r="AL78" s="188"/>
      <c r="AM78" s="185"/>
      <c r="AN78" s="54">
        <f>'Analitika nastave'!AO79</f>
        <v>0</v>
      </c>
      <c r="AO78" s="53">
        <f>'Analitika nastave'!AP79</f>
        <v>0</v>
      </c>
      <c r="AP78" s="53">
        <f>'Analitika nastave'!AQ79</f>
        <v>0</v>
      </c>
      <c r="AQ78" s="53">
        <f>'Analitika nastave'!AR79</f>
        <v>0</v>
      </c>
      <c r="AR78" s="188"/>
      <c r="AS78" s="185"/>
      <c r="AT78" s="54">
        <f>'Analitika nastave'!AU79</f>
        <v>0</v>
      </c>
      <c r="AU78" s="53">
        <f>'Analitika nastave'!AV79</f>
        <v>0</v>
      </c>
      <c r="AV78" s="53">
        <f>'Analitika nastave'!AW79</f>
        <v>0</v>
      </c>
      <c r="AW78" s="53">
        <f>'Analitika nastave'!AX79</f>
        <v>0</v>
      </c>
      <c r="AX78" s="188"/>
      <c r="AY78" s="185"/>
      <c r="AZ78" s="190"/>
    </row>
    <row r="79" spans="1:52" x14ac:dyDescent="0.25">
      <c r="A79" s="191">
        <v>37</v>
      </c>
      <c r="B79" s="193">
        <f>'Analitika nastave'!C80</f>
        <v>0</v>
      </c>
      <c r="C79" s="47" t="str">
        <f>'Analitika nastave'!D80</f>
        <v>B</v>
      </c>
      <c r="D79" s="48">
        <f>'Analitika nastave'!E80</f>
        <v>0</v>
      </c>
      <c r="E79" s="49">
        <f>'Analitika nastave'!F80</f>
        <v>0</v>
      </c>
      <c r="F79" s="49">
        <f>'Analitika nastave'!G80</f>
        <v>0</v>
      </c>
      <c r="G79" s="49">
        <f>'Analitika nastave'!H80</f>
        <v>0</v>
      </c>
      <c r="H79" s="186">
        <f>'Analitika nastave'!I80</f>
        <v>0</v>
      </c>
      <c r="I79" s="165" t="str">
        <f>'Analitika nastave'!J80</f>
        <v>NE</v>
      </c>
      <c r="J79" s="48">
        <f>'Analitika nastave'!K80</f>
        <v>0</v>
      </c>
      <c r="K79" s="49">
        <f>'Analitika nastave'!L80</f>
        <v>0</v>
      </c>
      <c r="L79" s="49">
        <f>'Analitika nastave'!M80</f>
        <v>0</v>
      </c>
      <c r="M79" s="49">
        <f>'Analitika nastave'!N80</f>
        <v>0</v>
      </c>
      <c r="N79" s="186">
        <f>'Analitika nastave'!O80</f>
        <v>0</v>
      </c>
      <c r="O79" s="165" t="str">
        <f>'Analitika nastave'!P80</f>
        <v>NE</v>
      </c>
      <c r="P79" s="48">
        <f>'Analitika nastave'!Q80</f>
        <v>0</v>
      </c>
      <c r="Q79" s="49">
        <f>'Analitika nastave'!R80</f>
        <v>0</v>
      </c>
      <c r="R79" s="49">
        <f>'Analitika nastave'!S80</f>
        <v>0</v>
      </c>
      <c r="S79" s="49">
        <f>'Analitika nastave'!T80</f>
        <v>0</v>
      </c>
      <c r="T79" s="186">
        <f>'Analitika nastave'!U80</f>
        <v>0</v>
      </c>
      <c r="U79" s="165" t="str">
        <f>'Analitika nastave'!V80</f>
        <v>NE</v>
      </c>
      <c r="V79" s="48">
        <f>'Analitika nastave'!W80</f>
        <v>0</v>
      </c>
      <c r="W79" s="49">
        <f>'Analitika nastave'!X80</f>
        <v>0</v>
      </c>
      <c r="X79" s="49">
        <f>'Analitika nastave'!Y80</f>
        <v>0</v>
      </c>
      <c r="Y79" s="49">
        <f>'Analitika nastave'!Z80</f>
        <v>0</v>
      </c>
      <c r="Z79" s="186">
        <f>'Analitika nastave'!AA80</f>
        <v>0</v>
      </c>
      <c r="AA79" s="165" t="str">
        <f>'Analitika nastave'!AB80</f>
        <v>NE</v>
      </c>
      <c r="AB79" s="48">
        <f>'Analitika nastave'!AC80</f>
        <v>0</v>
      </c>
      <c r="AC79" s="49">
        <f>'Analitika nastave'!AD80</f>
        <v>0</v>
      </c>
      <c r="AD79" s="49">
        <f>'Analitika nastave'!AE80</f>
        <v>0</v>
      </c>
      <c r="AE79" s="49">
        <f>'Analitika nastave'!AF80</f>
        <v>0</v>
      </c>
      <c r="AF79" s="186">
        <f>'Analitika nastave'!AG80</f>
        <v>0</v>
      </c>
      <c r="AG79" s="165" t="str">
        <f>'Analitika nastave'!AH80</f>
        <v>NE</v>
      </c>
      <c r="AH79" s="48">
        <f>'Analitika nastave'!AI80</f>
        <v>0</v>
      </c>
      <c r="AI79" s="49">
        <f>'Analitika nastave'!AJ80</f>
        <v>0</v>
      </c>
      <c r="AJ79" s="49">
        <f>'Analitika nastave'!AK80</f>
        <v>0</v>
      </c>
      <c r="AK79" s="49">
        <f>'Analitika nastave'!AL80</f>
        <v>0</v>
      </c>
      <c r="AL79" s="186">
        <f>'Analitika nastave'!AM80</f>
        <v>0</v>
      </c>
      <c r="AM79" s="165" t="str">
        <f>'Analitika nastave'!AN80</f>
        <v>NE</v>
      </c>
      <c r="AN79" s="48">
        <f>'Analitika nastave'!AO80</f>
        <v>0</v>
      </c>
      <c r="AO79" s="49">
        <f>'Analitika nastave'!AP80</f>
        <v>0</v>
      </c>
      <c r="AP79" s="49">
        <f>'Analitika nastave'!AQ80</f>
        <v>0</v>
      </c>
      <c r="AQ79" s="49">
        <f>'Analitika nastave'!AR80</f>
        <v>0</v>
      </c>
      <c r="AR79" s="186">
        <f>'Analitika nastave'!AS80</f>
        <v>0</v>
      </c>
      <c r="AS79" s="165" t="str">
        <f>'Analitika nastave'!AT80</f>
        <v>NE</v>
      </c>
      <c r="AT79" s="48">
        <f>'Analitika nastave'!AU80</f>
        <v>0</v>
      </c>
      <c r="AU79" s="49">
        <f>'Analitika nastave'!AV80</f>
        <v>0</v>
      </c>
      <c r="AV79" s="49">
        <f>'Analitika nastave'!AW80</f>
        <v>0</v>
      </c>
      <c r="AW79" s="49">
        <f>'Analitika nastave'!AX80</f>
        <v>0</v>
      </c>
      <c r="AX79" s="186">
        <f>'Analitika nastave'!AY80</f>
        <v>0</v>
      </c>
      <c r="AY79" s="165" t="str">
        <f>'Analitika nastave'!AZ80</f>
        <v>NE</v>
      </c>
      <c r="AZ79" s="189">
        <f>'Analitika nastave'!BA80</f>
        <v>0</v>
      </c>
    </row>
    <row r="80" spans="1:52" ht="15.75" thickBot="1" x14ac:dyDescent="0.3">
      <c r="A80" s="192"/>
      <c r="B80" s="194"/>
      <c r="C80" s="52" t="str">
        <f>'Analitika nastave'!D81</f>
        <v>P</v>
      </c>
      <c r="D80" s="53">
        <f>'Analitika nastave'!E81</f>
        <v>0</v>
      </c>
      <c r="E80" s="53">
        <f>'Analitika nastave'!F81</f>
        <v>0</v>
      </c>
      <c r="F80" s="53">
        <f>'Analitika nastave'!G81</f>
        <v>0</v>
      </c>
      <c r="G80" s="53">
        <f>'Analitika nastave'!H81</f>
        <v>0</v>
      </c>
      <c r="H80" s="187"/>
      <c r="I80" s="185"/>
      <c r="J80" s="54">
        <f>'Analitika nastave'!K81</f>
        <v>0</v>
      </c>
      <c r="K80" s="53">
        <f>'Analitika nastave'!L81</f>
        <v>0</v>
      </c>
      <c r="L80" s="53">
        <f>'Analitika nastave'!M81</f>
        <v>0</v>
      </c>
      <c r="M80" s="53">
        <f>'Analitika nastave'!N81</f>
        <v>0</v>
      </c>
      <c r="N80" s="187"/>
      <c r="O80" s="185"/>
      <c r="P80" s="54">
        <f>'Analitika nastave'!Q81</f>
        <v>0</v>
      </c>
      <c r="Q80" s="53">
        <f>'Analitika nastave'!R81</f>
        <v>0</v>
      </c>
      <c r="R80" s="53">
        <f>'Analitika nastave'!S81</f>
        <v>0</v>
      </c>
      <c r="S80" s="53">
        <f>'Analitika nastave'!T81</f>
        <v>0</v>
      </c>
      <c r="T80" s="187"/>
      <c r="U80" s="185"/>
      <c r="V80" s="54">
        <f>'Analitika nastave'!W81</f>
        <v>0</v>
      </c>
      <c r="W80" s="53">
        <f>'Analitika nastave'!X81</f>
        <v>0</v>
      </c>
      <c r="X80" s="53">
        <f>'Analitika nastave'!Y81</f>
        <v>0</v>
      </c>
      <c r="Y80" s="53">
        <f>'Analitika nastave'!Z81</f>
        <v>0</v>
      </c>
      <c r="Z80" s="187"/>
      <c r="AA80" s="185"/>
      <c r="AB80" s="54">
        <f>'Analitika nastave'!AC81</f>
        <v>0</v>
      </c>
      <c r="AC80" s="53">
        <f>'Analitika nastave'!AD81</f>
        <v>0</v>
      </c>
      <c r="AD80" s="53">
        <f>'Analitika nastave'!AE81</f>
        <v>0</v>
      </c>
      <c r="AE80" s="53">
        <f>'Analitika nastave'!AF81</f>
        <v>0</v>
      </c>
      <c r="AF80" s="188"/>
      <c r="AG80" s="185"/>
      <c r="AH80" s="54">
        <f>'Analitika nastave'!AI81</f>
        <v>0</v>
      </c>
      <c r="AI80" s="53">
        <f>'Analitika nastave'!AJ81</f>
        <v>0</v>
      </c>
      <c r="AJ80" s="53">
        <f>'Analitika nastave'!AK81</f>
        <v>0</v>
      </c>
      <c r="AK80" s="53">
        <f>'Analitika nastave'!AL81</f>
        <v>0</v>
      </c>
      <c r="AL80" s="188"/>
      <c r="AM80" s="185"/>
      <c r="AN80" s="54">
        <f>'Analitika nastave'!AO81</f>
        <v>0</v>
      </c>
      <c r="AO80" s="53">
        <f>'Analitika nastave'!AP81</f>
        <v>0</v>
      </c>
      <c r="AP80" s="53">
        <f>'Analitika nastave'!AQ81</f>
        <v>0</v>
      </c>
      <c r="AQ80" s="53">
        <f>'Analitika nastave'!AR81</f>
        <v>0</v>
      </c>
      <c r="AR80" s="188"/>
      <c r="AS80" s="185"/>
      <c r="AT80" s="54">
        <f>'Analitika nastave'!AU81</f>
        <v>0</v>
      </c>
      <c r="AU80" s="53">
        <f>'Analitika nastave'!AV81</f>
        <v>0</v>
      </c>
      <c r="AV80" s="53">
        <f>'Analitika nastave'!AW81</f>
        <v>0</v>
      </c>
      <c r="AW80" s="53">
        <f>'Analitika nastave'!AX81</f>
        <v>0</v>
      </c>
      <c r="AX80" s="188"/>
      <c r="AY80" s="185"/>
      <c r="AZ80" s="190"/>
    </row>
    <row r="81" spans="1:52" x14ac:dyDescent="0.25">
      <c r="A81" s="191">
        <v>38</v>
      </c>
      <c r="B81" s="193">
        <f>'Analitika nastave'!C82</f>
        <v>0</v>
      </c>
      <c r="C81" s="47" t="str">
        <f>'Analitika nastave'!D82</f>
        <v>B</v>
      </c>
      <c r="D81" s="48">
        <f>'Analitika nastave'!E82</f>
        <v>0</v>
      </c>
      <c r="E81" s="49">
        <f>'Analitika nastave'!F82</f>
        <v>0</v>
      </c>
      <c r="F81" s="49">
        <f>'Analitika nastave'!G82</f>
        <v>0</v>
      </c>
      <c r="G81" s="49">
        <f>'Analitika nastave'!H82</f>
        <v>0</v>
      </c>
      <c r="H81" s="186">
        <f>'Analitika nastave'!I82</f>
        <v>0</v>
      </c>
      <c r="I81" s="165" t="str">
        <f>'Analitika nastave'!J82</f>
        <v>NE</v>
      </c>
      <c r="J81" s="48">
        <f>'Analitika nastave'!K82</f>
        <v>0</v>
      </c>
      <c r="K81" s="49">
        <f>'Analitika nastave'!L82</f>
        <v>0</v>
      </c>
      <c r="L81" s="49">
        <f>'Analitika nastave'!M82</f>
        <v>0</v>
      </c>
      <c r="M81" s="49">
        <f>'Analitika nastave'!N82</f>
        <v>0</v>
      </c>
      <c r="N81" s="186">
        <f>'Analitika nastave'!O82</f>
        <v>0</v>
      </c>
      <c r="O81" s="165" t="str">
        <f>'Analitika nastave'!P82</f>
        <v>NE</v>
      </c>
      <c r="P81" s="48">
        <f>'Analitika nastave'!Q82</f>
        <v>0</v>
      </c>
      <c r="Q81" s="49">
        <f>'Analitika nastave'!R82</f>
        <v>0</v>
      </c>
      <c r="R81" s="49">
        <f>'Analitika nastave'!S82</f>
        <v>0</v>
      </c>
      <c r="S81" s="49">
        <f>'Analitika nastave'!T82</f>
        <v>0</v>
      </c>
      <c r="T81" s="186">
        <f>'Analitika nastave'!U82</f>
        <v>0</v>
      </c>
      <c r="U81" s="165" t="str">
        <f>'Analitika nastave'!V82</f>
        <v>NE</v>
      </c>
      <c r="V81" s="48">
        <f>'Analitika nastave'!W82</f>
        <v>0</v>
      </c>
      <c r="W81" s="49">
        <f>'Analitika nastave'!X82</f>
        <v>0</v>
      </c>
      <c r="X81" s="49">
        <f>'Analitika nastave'!Y82</f>
        <v>0</v>
      </c>
      <c r="Y81" s="49">
        <f>'Analitika nastave'!Z82</f>
        <v>0</v>
      </c>
      <c r="Z81" s="186">
        <f>'Analitika nastave'!AA82</f>
        <v>0</v>
      </c>
      <c r="AA81" s="165" t="str">
        <f>'Analitika nastave'!AB82</f>
        <v>NE</v>
      </c>
      <c r="AB81" s="48">
        <f>'Analitika nastave'!AC82</f>
        <v>0</v>
      </c>
      <c r="AC81" s="49">
        <f>'Analitika nastave'!AD82</f>
        <v>0</v>
      </c>
      <c r="AD81" s="49">
        <f>'Analitika nastave'!AE82</f>
        <v>0</v>
      </c>
      <c r="AE81" s="49">
        <f>'Analitika nastave'!AF82</f>
        <v>0</v>
      </c>
      <c r="AF81" s="186">
        <f>'Analitika nastave'!AG82</f>
        <v>0</v>
      </c>
      <c r="AG81" s="165" t="str">
        <f>'Analitika nastave'!AH82</f>
        <v>NE</v>
      </c>
      <c r="AH81" s="48">
        <f>'Analitika nastave'!AI82</f>
        <v>0</v>
      </c>
      <c r="AI81" s="49">
        <f>'Analitika nastave'!AJ82</f>
        <v>0</v>
      </c>
      <c r="AJ81" s="49">
        <f>'Analitika nastave'!AK82</f>
        <v>0</v>
      </c>
      <c r="AK81" s="49">
        <f>'Analitika nastave'!AL82</f>
        <v>0</v>
      </c>
      <c r="AL81" s="186">
        <f>'Analitika nastave'!AM82</f>
        <v>0</v>
      </c>
      <c r="AM81" s="165" t="str">
        <f>'Analitika nastave'!AN82</f>
        <v>NE</v>
      </c>
      <c r="AN81" s="48">
        <f>'Analitika nastave'!AO82</f>
        <v>0</v>
      </c>
      <c r="AO81" s="49">
        <f>'Analitika nastave'!AP82</f>
        <v>0</v>
      </c>
      <c r="AP81" s="49">
        <f>'Analitika nastave'!AQ82</f>
        <v>0</v>
      </c>
      <c r="AQ81" s="49">
        <f>'Analitika nastave'!AR82</f>
        <v>0</v>
      </c>
      <c r="AR81" s="186">
        <f>'Analitika nastave'!AS82</f>
        <v>0</v>
      </c>
      <c r="AS81" s="165" t="str">
        <f>'Analitika nastave'!AT82</f>
        <v>NE</v>
      </c>
      <c r="AT81" s="48">
        <f>'Analitika nastave'!AU82</f>
        <v>0</v>
      </c>
      <c r="AU81" s="49">
        <f>'Analitika nastave'!AV82</f>
        <v>0</v>
      </c>
      <c r="AV81" s="49">
        <f>'Analitika nastave'!AW82</f>
        <v>0</v>
      </c>
      <c r="AW81" s="49">
        <f>'Analitika nastave'!AX82</f>
        <v>0</v>
      </c>
      <c r="AX81" s="186">
        <f>'Analitika nastave'!AY82</f>
        <v>0</v>
      </c>
      <c r="AY81" s="165" t="str">
        <f>'Analitika nastave'!AZ82</f>
        <v>NE</v>
      </c>
      <c r="AZ81" s="189">
        <f>'Analitika nastave'!BA82</f>
        <v>0</v>
      </c>
    </row>
    <row r="82" spans="1:52" ht="15.75" thickBot="1" x14ac:dyDescent="0.3">
      <c r="A82" s="192"/>
      <c r="B82" s="194"/>
      <c r="C82" s="52" t="str">
        <f>'Analitika nastave'!D83</f>
        <v>P</v>
      </c>
      <c r="D82" s="53">
        <f>'Analitika nastave'!E83</f>
        <v>0</v>
      </c>
      <c r="E82" s="53">
        <f>'Analitika nastave'!F83</f>
        <v>0</v>
      </c>
      <c r="F82" s="53">
        <f>'Analitika nastave'!G83</f>
        <v>0</v>
      </c>
      <c r="G82" s="53">
        <f>'Analitika nastave'!H83</f>
        <v>0</v>
      </c>
      <c r="H82" s="187"/>
      <c r="I82" s="185"/>
      <c r="J82" s="54">
        <f>'Analitika nastave'!K83</f>
        <v>0</v>
      </c>
      <c r="K82" s="53">
        <f>'Analitika nastave'!L83</f>
        <v>0</v>
      </c>
      <c r="L82" s="53">
        <f>'Analitika nastave'!M83</f>
        <v>0</v>
      </c>
      <c r="M82" s="53">
        <f>'Analitika nastave'!N83</f>
        <v>0</v>
      </c>
      <c r="N82" s="187"/>
      <c r="O82" s="185"/>
      <c r="P82" s="54">
        <f>'Analitika nastave'!Q83</f>
        <v>0</v>
      </c>
      <c r="Q82" s="53">
        <f>'Analitika nastave'!R83</f>
        <v>0</v>
      </c>
      <c r="R82" s="53">
        <f>'Analitika nastave'!S83</f>
        <v>0</v>
      </c>
      <c r="S82" s="53">
        <f>'Analitika nastave'!T83</f>
        <v>0</v>
      </c>
      <c r="T82" s="187"/>
      <c r="U82" s="185"/>
      <c r="V82" s="54">
        <f>'Analitika nastave'!W83</f>
        <v>0</v>
      </c>
      <c r="W82" s="53">
        <f>'Analitika nastave'!X83</f>
        <v>0</v>
      </c>
      <c r="X82" s="53">
        <f>'Analitika nastave'!Y83</f>
        <v>0</v>
      </c>
      <c r="Y82" s="53">
        <f>'Analitika nastave'!Z83</f>
        <v>0</v>
      </c>
      <c r="Z82" s="187"/>
      <c r="AA82" s="185"/>
      <c r="AB82" s="54">
        <f>'Analitika nastave'!AC83</f>
        <v>0</v>
      </c>
      <c r="AC82" s="53">
        <f>'Analitika nastave'!AD83</f>
        <v>0</v>
      </c>
      <c r="AD82" s="53">
        <f>'Analitika nastave'!AE83</f>
        <v>0</v>
      </c>
      <c r="AE82" s="53">
        <f>'Analitika nastave'!AF83</f>
        <v>0</v>
      </c>
      <c r="AF82" s="188"/>
      <c r="AG82" s="185"/>
      <c r="AH82" s="54">
        <f>'Analitika nastave'!AI83</f>
        <v>0</v>
      </c>
      <c r="AI82" s="53">
        <f>'Analitika nastave'!AJ83</f>
        <v>0</v>
      </c>
      <c r="AJ82" s="53">
        <f>'Analitika nastave'!AK83</f>
        <v>0</v>
      </c>
      <c r="AK82" s="53">
        <f>'Analitika nastave'!AL83</f>
        <v>0</v>
      </c>
      <c r="AL82" s="188"/>
      <c r="AM82" s="185"/>
      <c r="AN82" s="54">
        <f>'Analitika nastave'!AO83</f>
        <v>0</v>
      </c>
      <c r="AO82" s="53">
        <f>'Analitika nastave'!AP83</f>
        <v>0</v>
      </c>
      <c r="AP82" s="53">
        <f>'Analitika nastave'!AQ83</f>
        <v>0</v>
      </c>
      <c r="AQ82" s="53">
        <f>'Analitika nastave'!AR83</f>
        <v>0</v>
      </c>
      <c r="AR82" s="188"/>
      <c r="AS82" s="185"/>
      <c r="AT82" s="54">
        <f>'Analitika nastave'!AU83</f>
        <v>0</v>
      </c>
      <c r="AU82" s="53">
        <f>'Analitika nastave'!AV83</f>
        <v>0</v>
      </c>
      <c r="AV82" s="53">
        <f>'Analitika nastave'!AW83</f>
        <v>0</v>
      </c>
      <c r="AW82" s="53">
        <f>'Analitika nastave'!AX83</f>
        <v>0</v>
      </c>
      <c r="AX82" s="188"/>
      <c r="AY82" s="185"/>
      <c r="AZ82" s="190"/>
    </row>
    <row r="83" spans="1:52" x14ac:dyDescent="0.25">
      <c r="A83" s="191">
        <v>39</v>
      </c>
      <c r="B83" s="193">
        <f>'Analitika nastave'!C84</f>
        <v>0</v>
      </c>
      <c r="C83" s="47" t="str">
        <f>'Analitika nastave'!D84</f>
        <v>B</v>
      </c>
      <c r="D83" s="48">
        <f>'Analitika nastave'!E84</f>
        <v>0</v>
      </c>
      <c r="E83" s="49">
        <f>'Analitika nastave'!F84</f>
        <v>0</v>
      </c>
      <c r="F83" s="49">
        <f>'Analitika nastave'!G84</f>
        <v>0</v>
      </c>
      <c r="G83" s="49">
        <f>'Analitika nastave'!H84</f>
        <v>0</v>
      </c>
      <c r="H83" s="186">
        <f>'Analitika nastave'!I84</f>
        <v>0</v>
      </c>
      <c r="I83" s="165" t="str">
        <f>'Analitika nastave'!J84</f>
        <v>NE</v>
      </c>
      <c r="J83" s="48">
        <f>'Analitika nastave'!K84</f>
        <v>0</v>
      </c>
      <c r="K83" s="49">
        <f>'Analitika nastave'!L84</f>
        <v>0</v>
      </c>
      <c r="L83" s="49">
        <f>'Analitika nastave'!M84</f>
        <v>0</v>
      </c>
      <c r="M83" s="49">
        <f>'Analitika nastave'!N84</f>
        <v>0</v>
      </c>
      <c r="N83" s="186">
        <f>'Analitika nastave'!O84</f>
        <v>0</v>
      </c>
      <c r="O83" s="165" t="str">
        <f>'Analitika nastave'!P84</f>
        <v>NE</v>
      </c>
      <c r="P83" s="48">
        <f>'Analitika nastave'!Q84</f>
        <v>0</v>
      </c>
      <c r="Q83" s="49">
        <f>'Analitika nastave'!R84</f>
        <v>0</v>
      </c>
      <c r="R83" s="49">
        <f>'Analitika nastave'!S84</f>
        <v>0</v>
      </c>
      <c r="S83" s="49">
        <f>'Analitika nastave'!T84</f>
        <v>0</v>
      </c>
      <c r="T83" s="186">
        <f>'Analitika nastave'!U84</f>
        <v>0</v>
      </c>
      <c r="U83" s="165" t="str">
        <f>'Analitika nastave'!V84</f>
        <v>NE</v>
      </c>
      <c r="V83" s="48">
        <f>'Analitika nastave'!W84</f>
        <v>0</v>
      </c>
      <c r="W83" s="49">
        <f>'Analitika nastave'!X84</f>
        <v>0</v>
      </c>
      <c r="X83" s="49">
        <f>'Analitika nastave'!Y84</f>
        <v>0</v>
      </c>
      <c r="Y83" s="49">
        <f>'Analitika nastave'!Z84</f>
        <v>0</v>
      </c>
      <c r="Z83" s="186">
        <f>'Analitika nastave'!AA84</f>
        <v>0</v>
      </c>
      <c r="AA83" s="165" t="str">
        <f>'Analitika nastave'!AB84</f>
        <v>NE</v>
      </c>
      <c r="AB83" s="48">
        <f>'Analitika nastave'!AC84</f>
        <v>0</v>
      </c>
      <c r="AC83" s="49">
        <f>'Analitika nastave'!AD84</f>
        <v>0</v>
      </c>
      <c r="AD83" s="49">
        <f>'Analitika nastave'!AE84</f>
        <v>0</v>
      </c>
      <c r="AE83" s="49">
        <f>'Analitika nastave'!AF84</f>
        <v>0</v>
      </c>
      <c r="AF83" s="186">
        <f>'Analitika nastave'!AG84</f>
        <v>0</v>
      </c>
      <c r="AG83" s="165" t="str">
        <f>'Analitika nastave'!AH84</f>
        <v>NE</v>
      </c>
      <c r="AH83" s="48">
        <f>'Analitika nastave'!AI84</f>
        <v>0</v>
      </c>
      <c r="AI83" s="49">
        <f>'Analitika nastave'!AJ84</f>
        <v>0</v>
      </c>
      <c r="AJ83" s="49">
        <f>'Analitika nastave'!AK84</f>
        <v>0</v>
      </c>
      <c r="AK83" s="49">
        <f>'Analitika nastave'!AL84</f>
        <v>0</v>
      </c>
      <c r="AL83" s="186">
        <f>'Analitika nastave'!AM84</f>
        <v>0</v>
      </c>
      <c r="AM83" s="165" t="str">
        <f>'Analitika nastave'!AN84</f>
        <v>NE</v>
      </c>
      <c r="AN83" s="48">
        <f>'Analitika nastave'!AO84</f>
        <v>0</v>
      </c>
      <c r="AO83" s="49">
        <f>'Analitika nastave'!AP84</f>
        <v>0</v>
      </c>
      <c r="AP83" s="49">
        <f>'Analitika nastave'!AQ84</f>
        <v>0</v>
      </c>
      <c r="AQ83" s="49">
        <f>'Analitika nastave'!AR84</f>
        <v>0</v>
      </c>
      <c r="AR83" s="186">
        <f>'Analitika nastave'!AS84</f>
        <v>0</v>
      </c>
      <c r="AS83" s="165" t="str">
        <f>'Analitika nastave'!AT84</f>
        <v>NE</v>
      </c>
      <c r="AT83" s="48">
        <f>'Analitika nastave'!AU84</f>
        <v>0</v>
      </c>
      <c r="AU83" s="49">
        <f>'Analitika nastave'!AV84</f>
        <v>0</v>
      </c>
      <c r="AV83" s="49">
        <f>'Analitika nastave'!AW84</f>
        <v>0</v>
      </c>
      <c r="AW83" s="49">
        <f>'Analitika nastave'!AX84</f>
        <v>0</v>
      </c>
      <c r="AX83" s="186">
        <f>'Analitika nastave'!AY84</f>
        <v>0</v>
      </c>
      <c r="AY83" s="165" t="str">
        <f>'Analitika nastave'!AZ84</f>
        <v>NE</v>
      </c>
      <c r="AZ83" s="189">
        <f>'Analitika nastave'!BA84</f>
        <v>0</v>
      </c>
    </row>
    <row r="84" spans="1:52" ht="15.75" thickBot="1" x14ac:dyDescent="0.3">
      <c r="A84" s="192"/>
      <c r="B84" s="194"/>
      <c r="C84" s="52" t="str">
        <f>'Analitika nastave'!D85</f>
        <v>P</v>
      </c>
      <c r="D84" s="53">
        <f>'Analitika nastave'!E85</f>
        <v>0</v>
      </c>
      <c r="E84" s="53">
        <f>'Analitika nastave'!F85</f>
        <v>0</v>
      </c>
      <c r="F84" s="53">
        <f>'Analitika nastave'!G85</f>
        <v>0</v>
      </c>
      <c r="G84" s="53">
        <f>'Analitika nastave'!H85</f>
        <v>0</v>
      </c>
      <c r="H84" s="187"/>
      <c r="I84" s="185"/>
      <c r="J84" s="54">
        <f>'Analitika nastave'!K85</f>
        <v>0</v>
      </c>
      <c r="K84" s="53">
        <f>'Analitika nastave'!L85</f>
        <v>0</v>
      </c>
      <c r="L84" s="53">
        <f>'Analitika nastave'!M85</f>
        <v>0</v>
      </c>
      <c r="M84" s="53">
        <f>'Analitika nastave'!N85</f>
        <v>0</v>
      </c>
      <c r="N84" s="187"/>
      <c r="O84" s="185"/>
      <c r="P84" s="54">
        <f>'Analitika nastave'!Q85</f>
        <v>0</v>
      </c>
      <c r="Q84" s="53">
        <f>'Analitika nastave'!R85</f>
        <v>0</v>
      </c>
      <c r="R84" s="53">
        <f>'Analitika nastave'!S85</f>
        <v>0</v>
      </c>
      <c r="S84" s="53">
        <f>'Analitika nastave'!T85</f>
        <v>0</v>
      </c>
      <c r="T84" s="187"/>
      <c r="U84" s="185"/>
      <c r="V84" s="54">
        <f>'Analitika nastave'!W85</f>
        <v>0</v>
      </c>
      <c r="W84" s="53">
        <f>'Analitika nastave'!X85</f>
        <v>0</v>
      </c>
      <c r="X84" s="53">
        <f>'Analitika nastave'!Y85</f>
        <v>0</v>
      </c>
      <c r="Y84" s="53">
        <f>'Analitika nastave'!Z85</f>
        <v>0</v>
      </c>
      <c r="Z84" s="187"/>
      <c r="AA84" s="185"/>
      <c r="AB84" s="54">
        <f>'Analitika nastave'!AC85</f>
        <v>0</v>
      </c>
      <c r="AC84" s="53">
        <f>'Analitika nastave'!AD85</f>
        <v>0</v>
      </c>
      <c r="AD84" s="53">
        <f>'Analitika nastave'!AE85</f>
        <v>0</v>
      </c>
      <c r="AE84" s="53">
        <f>'Analitika nastave'!AF85</f>
        <v>0</v>
      </c>
      <c r="AF84" s="188"/>
      <c r="AG84" s="185"/>
      <c r="AH84" s="54">
        <f>'Analitika nastave'!AI85</f>
        <v>0</v>
      </c>
      <c r="AI84" s="53">
        <f>'Analitika nastave'!AJ85</f>
        <v>0</v>
      </c>
      <c r="AJ84" s="53">
        <f>'Analitika nastave'!AK85</f>
        <v>0</v>
      </c>
      <c r="AK84" s="53">
        <f>'Analitika nastave'!AL85</f>
        <v>0</v>
      </c>
      <c r="AL84" s="188"/>
      <c r="AM84" s="185"/>
      <c r="AN84" s="54">
        <f>'Analitika nastave'!AO85</f>
        <v>0</v>
      </c>
      <c r="AO84" s="53">
        <f>'Analitika nastave'!AP85</f>
        <v>0</v>
      </c>
      <c r="AP84" s="53">
        <f>'Analitika nastave'!AQ85</f>
        <v>0</v>
      </c>
      <c r="AQ84" s="53">
        <f>'Analitika nastave'!AR85</f>
        <v>0</v>
      </c>
      <c r="AR84" s="188"/>
      <c r="AS84" s="185"/>
      <c r="AT84" s="54">
        <f>'Analitika nastave'!AU85</f>
        <v>0</v>
      </c>
      <c r="AU84" s="53">
        <f>'Analitika nastave'!AV85</f>
        <v>0</v>
      </c>
      <c r="AV84" s="53">
        <f>'Analitika nastave'!AW85</f>
        <v>0</v>
      </c>
      <c r="AW84" s="53">
        <f>'Analitika nastave'!AX85</f>
        <v>0</v>
      </c>
      <c r="AX84" s="188"/>
      <c r="AY84" s="185"/>
      <c r="AZ84" s="190"/>
    </row>
    <row r="85" spans="1:52" x14ac:dyDescent="0.25">
      <c r="A85" s="191">
        <v>40</v>
      </c>
      <c r="B85" s="193">
        <f>'Analitika nastave'!C86</f>
        <v>0</v>
      </c>
      <c r="C85" s="47" t="str">
        <f>'Analitika nastave'!D86</f>
        <v>B</v>
      </c>
      <c r="D85" s="48">
        <f>'Analitika nastave'!E86</f>
        <v>0</v>
      </c>
      <c r="E85" s="49">
        <f>'Analitika nastave'!F86</f>
        <v>0</v>
      </c>
      <c r="F85" s="49">
        <f>'Analitika nastave'!G86</f>
        <v>0</v>
      </c>
      <c r="G85" s="49">
        <f>'Analitika nastave'!H86</f>
        <v>0</v>
      </c>
      <c r="H85" s="186">
        <f>'Analitika nastave'!I86</f>
        <v>0</v>
      </c>
      <c r="I85" s="165" t="str">
        <f>'Analitika nastave'!J86</f>
        <v>NE</v>
      </c>
      <c r="J85" s="48">
        <f>'Analitika nastave'!K86</f>
        <v>0</v>
      </c>
      <c r="K85" s="49">
        <f>'Analitika nastave'!L86</f>
        <v>0</v>
      </c>
      <c r="L85" s="49">
        <f>'Analitika nastave'!M86</f>
        <v>0</v>
      </c>
      <c r="M85" s="49">
        <f>'Analitika nastave'!N86</f>
        <v>0</v>
      </c>
      <c r="N85" s="186">
        <f>'Analitika nastave'!O86</f>
        <v>0</v>
      </c>
      <c r="O85" s="165" t="str">
        <f>'Analitika nastave'!P86</f>
        <v>NE</v>
      </c>
      <c r="P85" s="48">
        <f>'Analitika nastave'!Q86</f>
        <v>0</v>
      </c>
      <c r="Q85" s="49">
        <f>'Analitika nastave'!R86</f>
        <v>0</v>
      </c>
      <c r="R85" s="49">
        <f>'Analitika nastave'!S86</f>
        <v>0</v>
      </c>
      <c r="S85" s="49">
        <f>'Analitika nastave'!T86</f>
        <v>0</v>
      </c>
      <c r="T85" s="186">
        <f>'Analitika nastave'!U86</f>
        <v>0</v>
      </c>
      <c r="U85" s="165" t="str">
        <f>'Analitika nastave'!V86</f>
        <v>NE</v>
      </c>
      <c r="V85" s="48">
        <f>'Analitika nastave'!W86</f>
        <v>0</v>
      </c>
      <c r="W85" s="49">
        <f>'Analitika nastave'!X86</f>
        <v>0</v>
      </c>
      <c r="X85" s="49">
        <f>'Analitika nastave'!Y86</f>
        <v>0</v>
      </c>
      <c r="Y85" s="49">
        <f>'Analitika nastave'!Z86</f>
        <v>0</v>
      </c>
      <c r="Z85" s="186">
        <f>'Analitika nastave'!AA86</f>
        <v>0</v>
      </c>
      <c r="AA85" s="165" t="str">
        <f>'Analitika nastave'!AB86</f>
        <v>NE</v>
      </c>
      <c r="AB85" s="48">
        <f>'Analitika nastave'!AC86</f>
        <v>0</v>
      </c>
      <c r="AC85" s="49">
        <f>'Analitika nastave'!AD86</f>
        <v>0</v>
      </c>
      <c r="AD85" s="49">
        <f>'Analitika nastave'!AE86</f>
        <v>0</v>
      </c>
      <c r="AE85" s="49">
        <f>'Analitika nastave'!AF86</f>
        <v>0</v>
      </c>
      <c r="AF85" s="186">
        <f>'Analitika nastave'!AG86</f>
        <v>0</v>
      </c>
      <c r="AG85" s="165" t="str">
        <f>'Analitika nastave'!AH86</f>
        <v>NE</v>
      </c>
      <c r="AH85" s="48">
        <f>'Analitika nastave'!AI86</f>
        <v>0</v>
      </c>
      <c r="AI85" s="49">
        <f>'Analitika nastave'!AJ86</f>
        <v>0</v>
      </c>
      <c r="AJ85" s="49">
        <f>'Analitika nastave'!AK86</f>
        <v>0</v>
      </c>
      <c r="AK85" s="49">
        <f>'Analitika nastave'!AL86</f>
        <v>0</v>
      </c>
      <c r="AL85" s="186">
        <f>'Analitika nastave'!AM86</f>
        <v>0</v>
      </c>
      <c r="AM85" s="165" t="str">
        <f>'Analitika nastave'!AN86</f>
        <v>NE</v>
      </c>
      <c r="AN85" s="48">
        <f>'Analitika nastave'!AO86</f>
        <v>0</v>
      </c>
      <c r="AO85" s="49">
        <f>'Analitika nastave'!AP86</f>
        <v>0</v>
      </c>
      <c r="AP85" s="49">
        <f>'Analitika nastave'!AQ86</f>
        <v>0</v>
      </c>
      <c r="AQ85" s="49">
        <f>'Analitika nastave'!AR86</f>
        <v>0</v>
      </c>
      <c r="AR85" s="186">
        <f>'Analitika nastave'!AS86</f>
        <v>0</v>
      </c>
      <c r="AS85" s="165" t="str">
        <f>'Analitika nastave'!AT86</f>
        <v>NE</v>
      </c>
      <c r="AT85" s="48">
        <f>'Analitika nastave'!AU86</f>
        <v>0</v>
      </c>
      <c r="AU85" s="49">
        <f>'Analitika nastave'!AV86</f>
        <v>0</v>
      </c>
      <c r="AV85" s="49">
        <f>'Analitika nastave'!AW86</f>
        <v>0</v>
      </c>
      <c r="AW85" s="49">
        <f>'Analitika nastave'!AX86</f>
        <v>0</v>
      </c>
      <c r="AX85" s="186">
        <f>'Analitika nastave'!AY86</f>
        <v>0</v>
      </c>
      <c r="AY85" s="165" t="str">
        <f>'Analitika nastave'!AZ86</f>
        <v>NE</v>
      </c>
      <c r="AZ85" s="189">
        <f>'Analitika nastave'!BA86</f>
        <v>0</v>
      </c>
    </row>
    <row r="86" spans="1:52" ht="15.75" thickBot="1" x14ac:dyDescent="0.3">
      <c r="A86" s="192"/>
      <c r="B86" s="194"/>
      <c r="C86" s="52" t="str">
        <f>'Analitika nastave'!D87</f>
        <v>P</v>
      </c>
      <c r="D86" s="53">
        <f>'Analitika nastave'!E87</f>
        <v>0</v>
      </c>
      <c r="E86" s="53">
        <f>'Analitika nastave'!F87</f>
        <v>0</v>
      </c>
      <c r="F86" s="53">
        <f>'Analitika nastave'!G87</f>
        <v>0</v>
      </c>
      <c r="G86" s="53">
        <f>'Analitika nastave'!H87</f>
        <v>0</v>
      </c>
      <c r="H86" s="187"/>
      <c r="I86" s="185"/>
      <c r="J86" s="54">
        <f>'Analitika nastave'!K87</f>
        <v>0</v>
      </c>
      <c r="K86" s="53">
        <f>'Analitika nastave'!L87</f>
        <v>0</v>
      </c>
      <c r="L86" s="53">
        <f>'Analitika nastave'!M87</f>
        <v>0</v>
      </c>
      <c r="M86" s="53">
        <f>'Analitika nastave'!N87</f>
        <v>0</v>
      </c>
      <c r="N86" s="187"/>
      <c r="O86" s="185"/>
      <c r="P86" s="54">
        <f>'Analitika nastave'!Q87</f>
        <v>0</v>
      </c>
      <c r="Q86" s="53">
        <f>'Analitika nastave'!R87</f>
        <v>0</v>
      </c>
      <c r="R86" s="53">
        <f>'Analitika nastave'!S87</f>
        <v>0</v>
      </c>
      <c r="S86" s="53">
        <f>'Analitika nastave'!T87</f>
        <v>0</v>
      </c>
      <c r="T86" s="187"/>
      <c r="U86" s="185"/>
      <c r="V86" s="54">
        <f>'Analitika nastave'!W87</f>
        <v>0</v>
      </c>
      <c r="W86" s="53">
        <f>'Analitika nastave'!X87</f>
        <v>0</v>
      </c>
      <c r="X86" s="53">
        <f>'Analitika nastave'!Y87</f>
        <v>0</v>
      </c>
      <c r="Y86" s="53">
        <f>'Analitika nastave'!Z87</f>
        <v>0</v>
      </c>
      <c r="Z86" s="187"/>
      <c r="AA86" s="185"/>
      <c r="AB86" s="54">
        <f>'Analitika nastave'!AC87</f>
        <v>0</v>
      </c>
      <c r="AC86" s="53">
        <f>'Analitika nastave'!AD87</f>
        <v>0</v>
      </c>
      <c r="AD86" s="53">
        <f>'Analitika nastave'!AE87</f>
        <v>0</v>
      </c>
      <c r="AE86" s="53">
        <f>'Analitika nastave'!AF87</f>
        <v>0</v>
      </c>
      <c r="AF86" s="188"/>
      <c r="AG86" s="185"/>
      <c r="AH86" s="54">
        <f>'Analitika nastave'!AI87</f>
        <v>0</v>
      </c>
      <c r="AI86" s="53">
        <f>'Analitika nastave'!AJ87</f>
        <v>0</v>
      </c>
      <c r="AJ86" s="53">
        <f>'Analitika nastave'!AK87</f>
        <v>0</v>
      </c>
      <c r="AK86" s="53">
        <f>'Analitika nastave'!AL87</f>
        <v>0</v>
      </c>
      <c r="AL86" s="188"/>
      <c r="AM86" s="185"/>
      <c r="AN86" s="54">
        <f>'Analitika nastave'!AO87</f>
        <v>0</v>
      </c>
      <c r="AO86" s="53">
        <f>'Analitika nastave'!AP87</f>
        <v>0</v>
      </c>
      <c r="AP86" s="53">
        <f>'Analitika nastave'!AQ87</f>
        <v>0</v>
      </c>
      <c r="AQ86" s="53">
        <f>'Analitika nastave'!AR87</f>
        <v>0</v>
      </c>
      <c r="AR86" s="188"/>
      <c r="AS86" s="185"/>
      <c r="AT86" s="54">
        <f>'Analitika nastave'!AU87</f>
        <v>0</v>
      </c>
      <c r="AU86" s="53">
        <f>'Analitika nastave'!AV87</f>
        <v>0</v>
      </c>
      <c r="AV86" s="53">
        <f>'Analitika nastave'!AW87</f>
        <v>0</v>
      </c>
      <c r="AW86" s="53">
        <f>'Analitika nastave'!AX87</f>
        <v>0</v>
      </c>
      <c r="AX86" s="188"/>
      <c r="AY86" s="185"/>
      <c r="AZ86" s="190"/>
    </row>
    <row r="87" spans="1:52" x14ac:dyDescent="0.25">
      <c r="A87" s="191">
        <v>41</v>
      </c>
      <c r="B87" s="193">
        <f>'Analitika nastave'!C88</f>
        <v>0</v>
      </c>
      <c r="C87" s="47" t="str">
        <f>'Analitika nastave'!D88</f>
        <v>B</v>
      </c>
      <c r="D87" s="48">
        <f>'Analitika nastave'!E88</f>
        <v>0</v>
      </c>
      <c r="E87" s="49">
        <f>'Analitika nastave'!F88</f>
        <v>0</v>
      </c>
      <c r="F87" s="49">
        <f>'Analitika nastave'!G88</f>
        <v>0</v>
      </c>
      <c r="G87" s="49">
        <f>'Analitika nastave'!H88</f>
        <v>0</v>
      </c>
      <c r="H87" s="186">
        <f>'Analitika nastave'!I88</f>
        <v>0</v>
      </c>
      <c r="I87" s="165" t="str">
        <f>'Analitika nastave'!J88</f>
        <v>NE</v>
      </c>
      <c r="J87" s="48">
        <f>'Analitika nastave'!K88</f>
        <v>0</v>
      </c>
      <c r="K87" s="49">
        <f>'Analitika nastave'!L88</f>
        <v>0</v>
      </c>
      <c r="L87" s="49">
        <f>'Analitika nastave'!M88</f>
        <v>0</v>
      </c>
      <c r="M87" s="49">
        <f>'Analitika nastave'!N88</f>
        <v>0</v>
      </c>
      <c r="N87" s="186">
        <f>'Analitika nastave'!O88</f>
        <v>0</v>
      </c>
      <c r="O87" s="165" t="str">
        <f>'Analitika nastave'!P88</f>
        <v>NE</v>
      </c>
      <c r="P87" s="48">
        <f>'Analitika nastave'!Q88</f>
        <v>0</v>
      </c>
      <c r="Q87" s="49">
        <f>'Analitika nastave'!R88</f>
        <v>0</v>
      </c>
      <c r="R87" s="49">
        <f>'Analitika nastave'!S88</f>
        <v>0</v>
      </c>
      <c r="S87" s="49">
        <f>'Analitika nastave'!T88</f>
        <v>0</v>
      </c>
      <c r="T87" s="186">
        <f>'Analitika nastave'!U88</f>
        <v>0</v>
      </c>
      <c r="U87" s="165" t="str">
        <f>'Analitika nastave'!V88</f>
        <v>NE</v>
      </c>
      <c r="V87" s="48">
        <f>'Analitika nastave'!W88</f>
        <v>0</v>
      </c>
      <c r="W87" s="49">
        <f>'Analitika nastave'!X88</f>
        <v>0</v>
      </c>
      <c r="X87" s="49">
        <f>'Analitika nastave'!Y88</f>
        <v>0</v>
      </c>
      <c r="Y87" s="49">
        <f>'Analitika nastave'!Z88</f>
        <v>0</v>
      </c>
      <c r="Z87" s="186">
        <f>'Analitika nastave'!AA88</f>
        <v>0</v>
      </c>
      <c r="AA87" s="165" t="str">
        <f>'Analitika nastave'!AB88</f>
        <v>NE</v>
      </c>
      <c r="AB87" s="48">
        <f>'Analitika nastave'!AC88</f>
        <v>0</v>
      </c>
      <c r="AC87" s="49">
        <f>'Analitika nastave'!AD88</f>
        <v>0</v>
      </c>
      <c r="AD87" s="49">
        <f>'Analitika nastave'!AE88</f>
        <v>0</v>
      </c>
      <c r="AE87" s="49">
        <f>'Analitika nastave'!AF88</f>
        <v>0</v>
      </c>
      <c r="AF87" s="186">
        <f>'Analitika nastave'!AG88</f>
        <v>0</v>
      </c>
      <c r="AG87" s="165" t="str">
        <f>'Analitika nastave'!AH88</f>
        <v>NE</v>
      </c>
      <c r="AH87" s="48">
        <f>'Analitika nastave'!AI88</f>
        <v>0</v>
      </c>
      <c r="AI87" s="49">
        <f>'Analitika nastave'!AJ88</f>
        <v>0</v>
      </c>
      <c r="AJ87" s="49">
        <f>'Analitika nastave'!AK88</f>
        <v>0</v>
      </c>
      <c r="AK87" s="49">
        <f>'Analitika nastave'!AL88</f>
        <v>0</v>
      </c>
      <c r="AL87" s="186">
        <f>'Analitika nastave'!AM88</f>
        <v>0</v>
      </c>
      <c r="AM87" s="165" t="str">
        <f>'Analitika nastave'!AN88</f>
        <v>NE</v>
      </c>
      <c r="AN87" s="48">
        <f>'Analitika nastave'!AO88</f>
        <v>0</v>
      </c>
      <c r="AO87" s="49">
        <f>'Analitika nastave'!AP88</f>
        <v>0</v>
      </c>
      <c r="AP87" s="49">
        <f>'Analitika nastave'!AQ88</f>
        <v>0</v>
      </c>
      <c r="AQ87" s="49">
        <f>'Analitika nastave'!AR88</f>
        <v>0</v>
      </c>
      <c r="AR87" s="186">
        <f>'Analitika nastave'!AS88</f>
        <v>0</v>
      </c>
      <c r="AS87" s="165" t="str">
        <f>'Analitika nastave'!AT88</f>
        <v>NE</v>
      </c>
      <c r="AT87" s="48">
        <f>'Analitika nastave'!AU88</f>
        <v>0</v>
      </c>
      <c r="AU87" s="49">
        <f>'Analitika nastave'!AV88</f>
        <v>0</v>
      </c>
      <c r="AV87" s="49">
        <f>'Analitika nastave'!AW88</f>
        <v>0</v>
      </c>
      <c r="AW87" s="49">
        <f>'Analitika nastave'!AX88</f>
        <v>0</v>
      </c>
      <c r="AX87" s="186">
        <f>'Analitika nastave'!AY88</f>
        <v>0</v>
      </c>
      <c r="AY87" s="165" t="str">
        <f>'Analitika nastave'!AZ88</f>
        <v>NE</v>
      </c>
      <c r="AZ87" s="189">
        <f>'Analitika nastave'!BA88</f>
        <v>0</v>
      </c>
    </row>
    <row r="88" spans="1:52" ht="15.75" thickBot="1" x14ac:dyDescent="0.3">
      <c r="A88" s="192"/>
      <c r="B88" s="194"/>
      <c r="C88" s="52" t="str">
        <f>'Analitika nastave'!D89</f>
        <v>P</v>
      </c>
      <c r="D88" s="53">
        <f>'Analitika nastave'!E89</f>
        <v>0</v>
      </c>
      <c r="E88" s="53">
        <f>'Analitika nastave'!F89</f>
        <v>0</v>
      </c>
      <c r="F88" s="53">
        <f>'Analitika nastave'!G89</f>
        <v>0</v>
      </c>
      <c r="G88" s="53">
        <f>'Analitika nastave'!H89</f>
        <v>0</v>
      </c>
      <c r="H88" s="187"/>
      <c r="I88" s="185"/>
      <c r="J88" s="54">
        <f>'Analitika nastave'!K89</f>
        <v>0</v>
      </c>
      <c r="K88" s="53">
        <f>'Analitika nastave'!L89</f>
        <v>0</v>
      </c>
      <c r="L88" s="53">
        <f>'Analitika nastave'!M89</f>
        <v>0</v>
      </c>
      <c r="M88" s="53">
        <f>'Analitika nastave'!N89</f>
        <v>0</v>
      </c>
      <c r="N88" s="187"/>
      <c r="O88" s="185"/>
      <c r="P88" s="54">
        <f>'Analitika nastave'!Q89</f>
        <v>0</v>
      </c>
      <c r="Q88" s="53">
        <f>'Analitika nastave'!R89</f>
        <v>0</v>
      </c>
      <c r="R88" s="53">
        <f>'Analitika nastave'!S89</f>
        <v>0</v>
      </c>
      <c r="S88" s="53">
        <f>'Analitika nastave'!T89</f>
        <v>0</v>
      </c>
      <c r="T88" s="187"/>
      <c r="U88" s="185"/>
      <c r="V88" s="54">
        <f>'Analitika nastave'!W89</f>
        <v>0</v>
      </c>
      <c r="W88" s="53">
        <f>'Analitika nastave'!X89</f>
        <v>0</v>
      </c>
      <c r="X88" s="53">
        <f>'Analitika nastave'!Y89</f>
        <v>0</v>
      </c>
      <c r="Y88" s="53">
        <f>'Analitika nastave'!Z89</f>
        <v>0</v>
      </c>
      <c r="Z88" s="187"/>
      <c r="AA88" s="185"/>
      <c r="AB88" s="54">
        <f>'Analitika nastave'!AC89</f>
        <v>0</v>
      </c>
      <c r="AC88" s="53">
        <f>'Analitika nastave'!AD89</f>
        <v>0</v>
      </c>
      <c r="AD88" s="53">
        <f>'Analitika nastave'!AE89</f>
        <v>0</v>
      </c>
      <c r="AE88" s="53">
        <f>'Analitika nastave'!AF89</f>
        <v>0</v>
      </c>
      <c r="AF88" s="188"/>
      <c r="AG88" s="185"/>
      <c r="AH88" s="54">
        <f>'Analitika nastave'!AI89</f>
        <v>0</v>
      </c>
      <c r="AI88" s="53">
        <f>'Analitika nastave'!AJ89</f>
        <v>0</v>
      </c>
      <c r="AJ88" s="53">
        <f>'Analitika nastave'!AK89</f>
        <v>0</v>
      </c>
      <c r="AK88" s="53">
        <f>'Analitika nastave'!AL89</f>
        <v>0</v>
      </c>
      <c r="AL88" s="188"/>
      <c r="AM88" s="185"/>
      <c r="AN88" s="54">
        <f>'Analitika nastave'!AO89</f>
        <v>0</v>
      </c>
      <c r="AO88" s="53">
        <f>'Analitika nastave'!AP89</f>
        <v>0</v>
      </c>
      <c r="AP88" s="53">
        <f>'Analitika nastave'!AQ89</f>
        <v>0</v>
      </c>
      <c r="AQ88" s="53">
        <f>'Analitika nastave'!AR89</f>
        <v>0</v>
      </c>
      <c r="AR88" s="188"/>
      <c r="AS88" s="185"/>
      <c r="AT88" s="54">
        <f>'Analitika nastave'!AU89</f>
        <v>0</v>
      </c>
      <c r="AU88" s="53">
        <f>'Analitika nastave'!AV89</f>
        <v>0</v>
      </c>
      <c r="AV88" s="53">
        <f>'Analitika nastave'!AW89</f>
        <v>0</v>
      </c>
      <c r="AW88" s="53">
        <f>'Analitika nastave'!AX89</f>
        <v>0</v>
      </c>
      <c r="AX88" s="188"/>
      <c r="AY88" s="185"/>
      <c r="AZ88" s="190"/>
    </row>
    <row r="89" spans="1:52" x14ac:dyDescent="0.25">
      <c r="A89" s="191">
        <v>42</v>
      </c>
      <c r="B89" s="193">
        <f>'Analitika nastave'!C90</f>
        <v>0</v>
      </c>
      <c r="C89" s="47" t="str">
        <f>'Analitika nastave'!D90</f>
        <v>B</v>
      </c>
      <c r="D89" s="48">
        <f>'Analitika nastave'!E90</f>
        <v>0</v>
      </c>
      <c r="E89" s="49">
        <f>'Analitika nastave'!F90</f>
        <v>0</v>
      </c>
      <c r="F89" s="49">
        <f>'Analitika nastave'!G90</f>
        <v>0</v>
      </c>
      <c r="G89" s="49">
        <f>'Analitika nastave'!H90</f>
        <v>0</v>
      </c>
      <c r="H89" s="186">
        <f>'Analitika nastave'!I90</f>
        <v>0</v>
      </c>
      <c r="I89" s="165" t="str">
        <f>'Analitika nastave'!J90</f>
        <v>NE</v>
      </c>
      <c r="J89" s="48">
        <f>'Analitika nastave'!K90</f>
        <v>0</v>
      </c>
      <c r="K89" s="49">
        <f>'Analitika nastave'!L90</f>
        <v>0</v>
      </c>
      <c r="L89" s="49">
        <f>'Analitika nastave'!M90</f>
        <v>0</v>
      </c>
      <c r="M89" s="49">
        <f>'Analitika nastave'!N90</f>
        <v>0</v>
      </c>
      <c r="N89" s="186">
        <f>'Analitika nastave'!O90</f>
        <v>0</v>
      </c>
      <c r="O89" s="165" t="str">
        <f>'Analitika nastave'!P90</f>
        <v>NE</v>
      </c>
      <c r="P89" s="48">
        <f>'Analitika nastave'!Q90</f>
        <v>0</v>
      </c>
      <c r="Q89" s="49">
        <f>'Analitika nastave'!R90</f>
        <v>0</v>
      </c>
      <c r="R89" s="49">
        <f>'Analitika nastave'!S90</f>
        <v>0</v>
      </c>
      <c r="S89" s="49">
        <f>'Analitika nastave'!T90</f>
        <v>0</v>
      </c>
      <c r="T89" s="186">
        <f>'Analitika nastave'!U90</f>
        <v>0</v>
      </c>
      <c r="U89" s="165" t="str">
        <f>'Analitika nastave'!V90</f>
        <v>NE</v>
      </c>
      <c r="V89" s="48">
        <f>'Analitika nastave'!W90</f>
        <v>0</v>
      </c>
      <c r="W89" s="49">
        <f>'Analitika nastave'!X90</f>
        <v>0</v>
      </c>
      <c r="X89" s="49">
        <f>'Analitika nastave'!Y90</f>
        <v>0</v>
      </c>
      <c r="Y89" s="49">
        <f>'Analitika nastave'!Z90</f>
        <v>0</v>
      </c>
      <c r="Z89" s="186">
        <f>'Analitika nastave'!AA90</f>
        <v>0</v>
      </c>
      <c r="AA89" s="165" t="str">
        <f>'Analitika nastave'!AB90</f>
        <v>NE</v>
      </c>
      <c r="AB89" s="48">
        <f>'Analitika nastave'!AC90</f>
        <v>0</v>
      </c>
      <c r="AC89" s="49">
        <f>'Analitika nastave'!AD90</f>
        <v>0</v>
      </c>
      <c r="AD89" s="49">
        <f>'Analitika nastave'!AE90</f>
        <v>0</v>
      </c>
      <c r="AE89" s="49">
        <f>'Analitika nastave'!AF90</f>
        <v>0</v>
      </c>
      <c r="AF89" s="186">
        <f>'Analitika nastave'!AG90</f>
        <v>0</v>
      </c>
      <c r="AG89" s="165" t="str">
        <f>'Analitika nastave'!AH90</f>
        <v>NE</v>
      </c>
      <c r="AH89" s="48">
        <f>'Analitika nastave'!AI90</f>
        <v>0</v>
      </c>
      <c r="AI89" s="49">
        <f>'Analitika nastave'!AJ90</f>
        <v>0</v>
      </c>
      <c r="AJ89" s="49">
        <f>'Analitika nastave'!AK90</f>
        <v>0</v>
      </c>
      <c r="AK89" s="49">
        <f>'Analitika nastave'!AL90</f>
        <v>0</v>
      </c>
      <c r="AL89" s="186">
        <f>'Analitika nastave'!AM90</f>
        <v>0</v>
      </c>
      <c r="AM89" s="165" t="str">
        <f>'Analitika nastave'!AN90</f>
        <v>NE</v>
      </c>
      <c r="AN89" s="48">
        <f>'Analitika nastave'!AO90</f>
        <v>0</v>
      </c>
      <c r="AO89" s="49">
        <f>'Analitika nastave'!AP90</f>
        <v>0</v>
      </c>
      <c r="AP89" s="49">
        <f>'Analitika nastave'!AQ90</f>
        <v>0</v>
      </c>
      <c r="AQ89" s="49">
        <f>'Analitika nastave'!AR90</f>
        <v>0</v>
      </c>
      <c r="AR89" s="186">
        <f>'Analitika nastave'!AS90</f>
        <v>0</v>
      </c>
      <c r="AS89" s="165" t="str">
        <f>'Analitika nastave'!AT90</f>
        <v>NE</v>
      </c>
      <c r="AT89" s="48">
        <f>'Analitika nastave'!AU90</f>
        <v>0</v>
      </c>
      <c r="AU89" s="49">
        <f>'Analitika nastave'!AV90</f>
        <v>0</v>
      </c>
      <c r="AV89" s="49">
        <f>'Analitika nastave'!AW90</f>
        <v>0</v>
      </c>
      <c r="AW89" s="49">
        <f>'Analitika nastave'!AX90</f>
        <v>0</v>
      </c>
      <c r="AX89" s="186">
        <f>'Analitika nastave'!AY90</f>
        <v>0</v>
      </c>
      <c r="AY89" s="165" t="str">
        <f>'Analitika nastave'!AZ90</f>
        <v>NE</v>
      </c>
      <c r="AZ89" s="189">
        <f>'Analitika nastave'!BA90</f>
        <v>0</v>
      </c>
    </row>
    <row r="90" spans="1:52" ht="15.75" thickBot="1" x14ac:dyDescent="0.3">
      <c r="A90" s="192"/>
      <c r="B90" s="194"/>
      <c r="C90" s="52" t="str">
        <f>'Analitika nastave'!D91</f>
        <v>P</v>
      </c>
      <c r="D90" s="53">
        <f>'Analitika nastave'!E91</f>
        <v>0</v>
      </c>
      <c r="E90" s="53">
        <f>'Analitika nastave'!F91</f>
        <v>0</v>
      </c>
      <c r="F90" s="53">
        <f>'Analitika nastave'!G91</f>
        <v>0</v>
      </c>
      <c r="G90" s="53">
        <f>'Analitika nastave'!H91</f>
        <v>0</v>
      </c>
      <c r="H90" s="187"/>
      <c r="I90" s="185"/>
      <c r="J90" s="54">
        <f>'Analitika nastave'!K91</f>
        <v>0</v>
      </c>
      <c r="K90" s="53">
        <f>'Analitika nastave'!L91</f>
        <v>0</v>
      </c>
      <c r="L90" s="53">
        <f>'Analitika nastave'!M91</f>
        <v>0</v>
      </c>
      <c r="M90" s="53">
        <f>'Analitika nastave'!N91</f>
        <v>0</v>
      </c>
      <c r="N90" s="187"/>
      <c r="O90" s="185"/>
      <c r="P90" s="54">
        <f>'Analitika nastave'!Q91</f>
        <v>0</v>
      </c>
      <c r="Q90" s="53">
        <f>'Analitika nastave'!R91</f>
        <v>0</v>
      </c>
      <c r="R90" s="53">
        <f>'Analitika nastave'!S91</f>
        <v>0</v>
      </c>
      <c r="S90" s="53">
        <f>'Analitika nastave'!T91</f>
        <v>0</v>
      </c>
      <c r="T90" s="187"/>
      <c r="U90" s="185"/>
      <c r="V90" s="54">
        <f>'Analitika nastave'!W91</f>
        <v>0</v>
      </c>
      <c r="W90" s="53">
        <f>'Analitika nastave'!X91</f>
        <v>0</v>
      </c>
      <c r="X90" s="53">
        <f>'Analitika nastave'!Y91</f>
        <v>0</v>
      </c>
      <c r="Y90" s="53">
        <f>'Analitika nastave'!Z91</f>
        <v>0</v>
      </c>
      <c r="Z90" s="187"/>
      <c r="AA90" s="185"/>
      <c r="AB90" s="54">
        <f>'Analitika nastave'!AC91</f>
        <v>0</v>
      </c>
      <c r="AC90" s="53">
        <f>'Analitika nastave'!AD91</f>
        <v>0</v>
      </c>
      <c r="AD90" s="53">
        <f>'Analitika nastave'!AE91</f>
        <v>0</v>
      </c>
      <c r="AE90" s="53">
        <f>'Analitika nastave'!AF91</f>
        <v>0</v>
      </c>
      <c r="AF90" s="188"/>
      <c r="AG90" s="185"/>
      <c r="AH90" s="54">
        <f>'Analitika nastave'!AI91</f>
        <v>0</v>
      </c>
      <c r="AI90" s="53">
        <f>'Analitika nastave'!AJ91</f>
        <v>0</v>
      </c>
      <c r="AJ90" s="53">
        <f>'Analitika nastave'!AK91</f>
        <v>0</v>
      </c>
      <c r="AK90" s="53">
        <f>'Analitika nastave'!AL91</f>
        <v>0</v>
      </c>
      <c r="AL90" s="188"/>
      <c r="AM90" s="185"/>
      <c r="AN90" s="54">
        <f>'Analitika nastave'!AO91</f>
        <v>0</v>
      </c>
      <c r="AO90" s="53">
        <f>'Analitika nastave'!AP91</f>
        <v>0</v>
      </c>
      <c r="AP90" s="53">
        <f>'Analitika nastave'!AQ91</f>
        <v>0</v>
      </c>
      <c r="AQ90" s="53">
        <f>'Analitika nastave'!AR91</f>
        <v>0</v>
      </c>
      <c r="AR90" s="188"/>
      <c r="AS90" s="185"/>
      <c r="AT90" s="54">
        <f>'Analitika nastave'!AU91</f>
        <v>0</v>
      </c>
      <c r="AU90" s="53">
        <f>'Analitika nastave'!AV91</f>
        <v>0</v>
      </c>
      <c r="AV90" s="53">
        <f>'Analitika nastave'!AW91</f>
        <v>0</v>
      </c>
      <c r="AW90" s="53">
        <f>'Analitika nastave'!AX91</f>
        <v>0</v>
      </c>
      <c r="AX90" s="188"/>
      <c r="AY90" s="185"/>
      <c r="AZ90" s="190"/>
    </row>
    <row r="91" spans="1:52" x14ac:dyDescent="0.25">
      <c r="A91" s="191">
        <v>43</v>
      </c>
      <c r="B91" s="193">
        <f>'Analitika nastave'!C92</f>
        <v>0</v>
      </c>
      <c r="C91" s="47" t="str">
        <f>'Analitika nastave'!D92</f>
        <v>B</v>
      </c>
      <c r="D91" s="48">
        <f>'Analitika nastave'!E92</f>
        <v>0</v>
      </c>
      <c r="E91" s="49">
        <f>'Analitika nastave'!F92</f>
        <v>0</v>
      </c>
      <c r="F91" s="49">
        <f>'Analitika nastave'!G92</f>
        <v>0</v>
      </c>
      <c r="G91" s="49">
        <f>'Analitika nastave'!H92</f>
        <v>0</v>
      </c>
      <c r="H91" s="186">
        <f>'Analitika nastave'!I92</f>
        <v>0</v>
      </c>
      <c r="I91" s="165" t="str">
        <f>'Analitika nastave'!J92</f>
        <v>NE</v>
      </c>
      <c r="J91" s="48">
        <f>'Analitika nastave'!K92</f>
        <v>0</v>
      </c>
      <c r="K91" s="49">
        <f>'Analitika nastave'!L92</f>
        <v>0</v>
      </c>
      <c r="L91" s="49">
        <f>'Analitika nastave'!M92</f>
        <v>0</v>
      </c>
      <c r="M91" s="49">
        <f>'Analitika nastave'!N92</f>
        <v>0</v>
      </c>
      <c r="N91" s="186">
        <f>'Analitika nastave'!O92</f>
        <v>0</v>
      </c>
      <c r="O91" s="165" t="str">
        <f>'Analitika nastave'!P92</f>
        <v>NE</v>
      </c>
      <c r="P91" s="48">
        <f>'Analitika nastave'!Q92</f>
        <v>0</v>
      </c>
      <c r="Q91" s="49">
        <f>'Analitika nastave'!R92</f>
        <v>0</v>
      </c>
      <c r="R91" s="49">
        <f>'Analitika nastave'!S92</f>
        <v>0</v>
      </c>
      <c r="S91" s="49">
        <f>'Analitika nastave'!T92</f>
        <v>0</v>
      </c>
      <c r="T91" s="186">
        <f>'Analitika nastave'!U92</f>
        <v>0</v>
      </c>
      <c r="U91" s="165" t="str">
        <f>'Analitika nastave'!V92</f>
        <v>NE</v>
      </c>
      <c r="V91" s="48">
        <f>'Analitika nastave'!W92</f>
        <v>0</v>
      </c>
      <c r="W91" s="49">
        <f>'Analitika nastave'!X92</f>
        <v>0</v>
      </c>
      <c r="X91" s="49">
        <f>'Analitika nastave'!Y92</f>
        <v>0</v>
      </c>
      <c r="Y91" s="49">
        <f>'Analitika nastave'!Z92</f>
        <v>0</v>
      </c>
      <c r="Z91" s="186">
        <f>'Analitika nastave'!AA92</f>
        <v>0</v>
      </c>
      <c r="AA91" s="165" t="str">
        <f>'Analitika nastave'!AB92</f>
        <v>NE</v>
      </c>
      <c r="AB91" s="48">
        <f>'Analitika nastave'!AC92</f>
        <v>0</v>
      </c>
      <c r="AC91" s="49">
        <f>'Analitika nastave'!AD92</f>
        <v>0</v>
      </c>
      <c r="AD91" s="49">
        <f>'Analitika nastave'!AE92</f>
        <v>0</v>
      </c>
      <c r="AE91" s="49">
        <f>'Analitika nastave'!AF92</f>
        <v>0</v>
      </c>
      <c r="AF91" s="186">
        <f>'Analitika nastave'!AG92</f>
        <v>0</v>
      </c>
      <c r="AG91" s="165" t="str">
        <f>'Analitika nastave'!AH92</f>
        <v>NE</v>
      </c>
      <c r="AH91" s="48">
        <f>'Analitika nastave'!AI92</f>
        <v>0</v>
      </c>
      <c r="AI91" s="49">
        <f>'Analitika nastave'!AJ92</f>
        <v>0</v>
      </c>
      <c r="AJ91" s="49">
        <f>'Analitika nastave'!AK92</f>
        <v>0</v>
      </c>
      <c r="AK91" s="49">
        <f>'Analitika nastave'!AL92</f>
        <v>0</v>
      </c>
      <c r="AL91" s="186">
        <f>'Analitika nastave'!AM92</f>
        <v>0</v>
      </c>
      <c r="AM91" s="165" t="str">
        <f>'Analitika nastave'!AN92</f>
        <v>NE</v>
      </c>
      <c r="AN91" s="48">
        <f>'Analitika nastave'!AO92</f>
        <v>0</v>
      </c>
      <c r="AO91" s="49">
        <f>'Analitika nastave'!AP92</f>
        <v>0</v>
      </c>
      <c r="AP91" s="49">
        <f>'Analitika nastave'!AQ92</f>
        <v>0</v>
      </c>
      <c r="AQ91" s="49">
        <f>'Analitika nastave'!AR92</f>
        <v>0</v>
      </c>
      <c r="AR91" s="186">
        <f>'Analitika nastave'!AS92</f>
        <v>0</v>
      </c>
      <c r="AS91" s="165" t="str">
        <f>'Analitika nastave'!AT92</f>
        <v>NE</v>
      </c>
      <c r="AT91" s="48">
        <f>'Analitika nastave'!AU92</f>
        <v>0</v>
      </c>
      <c r="AU91" s="49">
        <f>'Analitika nastave'!AV92</f>
        <v>0</v>
      </c>
      <c r="AV91" s="49">
        <f>'Analitika nastave'!AW92</f>
        <v>0</v>
      </c>
      <c r="AW91" s="49">
        <f>'Analitika nastave'!AX92</f>
        <v>0</v>
      </c>
      <c r="AX91" s="186">
        <f>'Analitika nastave'!AY92</f>
        <v>0</v>
      </c>
      <c r="AY91" s="165" t="str">
        <f>'Analitika nastave'!AZ92</f>
        <v>NE</v>
      </c>
      <c r="AZ91" s="189">
        <f>'Analitika nastave'!BA92</f>
        <v>0</v>
      </c>
    </row>
    <row r="92" spans="1:52" ht="15.75" thickBot="1" x14ac:dyDescent="0.3">
      <c r="A92" s="192"/>
      <c r="B92" s="194"/>
      <c r="C92" s="52" t="str">
        <f>'Analitika nastave'!D93</f>
        <v>P</v>
      </c>
      <c r="D92" s="53">
        <f>'Analitika nastave'!E93</f>
        <v>0</v>
      </c>
      <c r="E92" s="53">
        <f>'Analitika nastave'!F93</f>
        <v>0</v>
      </c>
      <c r="F92" s="53">
        <f>'Analitika nastave'!G93</f>
        <v>0</v>
      </c>
      <c r="G92" s="53">
        <f>'Analitika nastave'!H93</f>
        <v>0</v>
      </c>
      <c r="H92" s="187"/>
      <c r="I92" s="185"/>
      <c r="J92" s="54">
        <f>'Analitika nastave'!K93</f>
        <v>0</v>
      </c>
      <c r="K92" s="53">
        <f>'Analitika nastave'!L93</f>
        <v>0</v>
      </c>
      <c r="L92" s="53">
        <f>'Analitika nastave'!M93</f>
        <v>0</v>
      </c>
      <c r="M92" s="53">
        <f>'Analitika nastave'!N93</f>
        <v>0</v>
      </c>
      <c r="N92" s="187"/>
      <c r="O92" s="185"/>
      <c r="P92" s="54">
        <f>'Analitika nastave'!Q93</f>
        <v>0</v>
      </c>
      <c r="Q92" s="53">
        <f>'Analitika nastave'!R93</f>
        <v>0</v>
      </c>
      <c r="R92" s="53">
        <f>'Analitika nastave'!S93</f>
        <v>0</v>
      </c>
      <c r="S92" s="53">
        <f>'Analitika nastave'!T93</f>
        <v>0</v>
      </c>
      <c r="T92" s="187"/>
      <c r="U92" s="185"/>
      <c r="V92" s="54">
        <f>'Analitika nastave'!W93</f>
        <v>0</v>
      </c>
      <c r="W92" s="53">
        <f>'Analitika nastave'!X93</f>
        <v>0</v>
      </c>
      <c r="X92" s="53">
        <f>'Analitika nastave'!Y93</f>
        <v>0</v>
      </c>
      <c r="Y92" s="53">
        <f>'Analitika nastave'!Z93</f>
        <v>0</v>
      </c>
      <c r="Z92" s="187"/>
      <c r="AA92" s="185"/>
      <c r="AB92" s="54">
        <f>'Analitika nastave'!AC93</f>
        <v>0</v>
      </c>
      <c r="AC92" s="53">
        <f>'Analitika nastave'!AD93</f>
        <v>0</v>
      </c>
      <c r="AD92" s="53">
        <f>'Analitika nastave'!AE93</f>
        <v>0</v>
      </c>
      <c r="AE92" s="53">
        <f>'Analitika nastave'!AF93</f>
        <v>0</v>
      </c>
      <c r="AF92" s="188"/>
      <c r="AG92" s="185"/>
      <c r="AH92" s="54">
        <f>'Analitika nastave'!AI93</f>
        <v>0</v>
      </c>
      <c r="AI92" s="53">
        <f>'Analitika nastave'!AJ93</f>
        <v>0</v>
      </c>
      <c r="AJ92" s="53">
        <f>'Analitika nastave'!AK93</f>
        <v>0</v>
      </c>
      <c r="AK92" s="53">
        <f>'Analitika nastave'!AL93</f>
        <v>0</v>
      </c>
      <c r="AL92" s="188"/>
      <c r="AM92" s="185"/>
      <c r="AN92" s="54">
        <f>'Analitika nastave'!AO93</f>
        <v>0</v>
      </c>
      <c r="AO92" s="53">
        <f>'Analitika nastave'!AP93</f>
        <v>0</v>
      </c>
      <c r="AP92" s="53">
        <f>'Analitika nastave'!AQ93</f>
        <v>0</v>
      </c>
      <c r="AQ92" s="53">
        <f>'Analitika nastave'!AR93</f>
        <v>0</v>
      </c>
      <c r="AR92" s="188"/>
      <c r="AS92" s="185"/>
      <c r="AT92" s="54">
        <f>'Analitika nastave'!AU93</f>
        <v>0</v>
      </c>
      <c r="AU92" s="53">
        <f>'Analitika nastave'!AV93</f>
        <v>0</v>
      </c>
      <c r="AV92" s="53">
        <f>'Analitika nastave'!AW93</f>
        <v>0</v>
      </c>
      <c r="AW92" s="53">
        <f>'Analitika nastave'!AX93</f>
        <v>0</v>
      </c>
      <c r="AX92" s="188"/>
      <c r="AY92" s="185"/>
      <c r="AZ92" s="190"/>
    </row>
    <row r="93" spans="1:52" x14ac:dyDescent="0.25">
      <c r="A93" s="191">
        <v>44</v>
      </c>
      <c r="B93" s="193">
        <f>'Analitika nastave'!C94</f>
        <v>0</v>
      </c>
      <c r="C93" s="47" t="str">
        <f>'Analitika nastave'!D94</f>
        <v>B</v>
      </c>
      <c r="D93" s="48">
        <f>'Analitika nastave'!E94</f>
        <v>0</v>
      </c>
      <c r="E93" s="49">
        <f>'Analitika nastave'!F94</f>
        <v>0</v>
      </c>
      <c r="F93" s="49">
        <f>'Analitika nastave'!G94</f>
        <v>0</v>
      </c>
      <c r="G93" s="49">
        <f>'Analitika nastave'!H94</f>
        <v>0</v>
      </c>
      <c r="H93" s="186">
        <f>'Analitika nastave'!I94</f>
        <v>0</v>
      </c>
      <c r="I93" s="165" t="str">
        <f>'Analitika nastave'!J94</f>
        <v>NE</v>
      </c>
      <c r="J93" s="48">
        <f>'Analitika nastave'!K94</f>
        <v>0</v>
      </c>
      <c r="K93" s="49">
        <f>'Analitika nastave'!L94</f>
        <v>0</v>
      </c>
      <c r="L93" s="49">
        <f>'Analitika nastave'!M94</f>
        <v>0</v>
      </c>
      <c r="M93" s="49">
        <f>'Analitika nastave'!N94</f>
        <v>0</v>
      </c>
      <c r="N93" s="186">
        <f>'Analitika nastave'!O94</f>
        <v>0</v>
      </c>
      <c r="O93" s="165" t="str">
        <f>'Analitika nastave'!P94</f>
        <v>NE</v>
      </c>
      <c r="P93" s="48">
        <f>'Analitika nastave'!Q94</f>
        <v>0</v>
      </c>
      <c r="Q93" s="49">
        <f>'Analitika nastave'!R94</f>
        <v>0</v>
      </c>
      <c r="R93" s="49">
        <f>'Analitika nastave'!S94</f>
        <v>0</v>
      </c>
      <c r="S93" s="49">
        <f>'Analitika nastave'!T94</f>
        <v>0</v>
      </c>
      <c r="T93" s="186">
        <f>'Analitika nastave'!U94</f>
        <v>0</v>
      </c>
      <c r="U93" s="165" t="str">
        <f>'Analitika nastave'!V94</f>
        <v>NE</v>
      </c>
      <c r="V93" s="48">
        <f>'Analitika nastave'!W94</f>
        <v>0</v>
      </c>
      <c r="W93" s="49">
        <f>'Analitika nastave'!X94</f>
        <v>0</v>
      </c>
      <c r="X93" s="49">
        <f>'Analitika nastave'!Y94</f>
        <v>0</v>
      </c>
      <c r="Y93" s="49">
        <f>'Analitika nastave'!Z94</f>
        <v>0</v>
      </c>
      <c r="Z93" s="186">
        <f>'Analitika nastave'!AA94</f>
        <v>0</v>
      </c>
      <c r="AA93" s="165" t="str">
        <f>'Analitika nastave'!AB94</f>
        <v>NE</v>
      </c>
      <c r="AB93" s="48">
        <f>'Analitika nastave'!AC94</f>
        <v>0</v>
      </c>
      <c r="AC93" s="49">
        <f>'Analitika nastave'!AD94</f>
        <v>0</v>
      </c>
      <c r="AD93" s="49">
        <f>'Analitika nastave'!AE94</f>
        <v>0</v>
      </c>
      <c r="AE93" s="49">
        <f>'Analitika nastave'!AF94</f>
        <v>0</v>
      </c>
      <c r="AF93" s="186">
        <f>'Analitika nastave'!AG94</f>
        <v>0</v>
      </c>
      <c r="AG93" s="165" t="str">
        <f>'Analitika nastave'!AH94</f>
        <v>NE</v>
      </c>
      <c r="AH93" s="48">
        <f>'Analitika nastave'!AI94</f>
        <v>0</v>
      </c>
      <c r="AI93" s="49">
        <f>'Analitika nastave'!AJ94</f>
        <v>0</v>
      </c>
      <c r="AJ93" s="49">
        <f>'Analitika nastave'!AK94</f>
        <v>0</v>
      </c>
      <c r="AK93" s="49">
        <f>'Analitika nastave'!AL94</f>
        <v>0</v>
      </c>
      <c r="AL93" s="186">
        <f>'Analitika nastave'!AM94</f>
        <v>0</v>
      </c>
      <c r="AM93" s="165" t="str">
        <f>'Analitika nastave'!AN94</f>
        <v>NE</v>
      </c>
      <c r="AN93" s="48">
        <f>'Analitika nastave'!AO94</f>
        <v>0</v>
      </c>
      <c r="AO93" s="49">
        <f>'Analitika nastave'!AP94</f>
        <v>0</v>
      </c>
      <c r="AP93" s="49">
        <f>'Analitika nastave'!AQ94</f>
        <v>0</v>
      </c>
      <c r="AQ93" s="49">
        <f>'Analitika nastave'!AR94</f>
        <v>0</v>
      </c>
      <c r="AR93" s="186">
        <f>'Analitika nastave'!AS94</f>
        <v>0</v>
      </c>
      <c r="AS93" s="165" t="str">
        <f>'Analitika nastave'!AT94</f>
        <v>NE</v>
      </c>
      <c r="AT93" s="48">
        <f>'Analitika nastave'!AU94</f>
        <v>0</v>
      </c>
      <c r="AU93" s="49">
        <f>'Analitika nastave'!AV94</f>
        <v>0</v>
      </c>
      <c r="AV93" s="49">
        <f>'Analitika nastave'!AW94</f>
        <v>0</v>
      </c>
      <c r="AW93" s="49">
        <f>'Analitika nastave'!AX94</f>
        <v>0</v>
      </c>
      <c r="AX93" s="186">
        <f>'Analitika nastave'!AY94</f>
        <v>0</v>
      </c>
      <c r="AY93" s="165" t="str">
        <f>'Analitika nastave'!AZ94</f>
        <v>NE</v>
      </c>
      <c r="AZ93" s="189">
        <f>'Analitika nastave'!BA94</f>
        <v>0</v>
      </c>
    </row>
    <row r="94" spans="1:52" ht="15.75" thickBot="1" x14ac:dyDescent="0.3">
      <c r="A94" s="192"/>
      <c r="B94" s="194"/>
      <c r="C94" s="52" t="str">
        <f>'Analitika nastave'!D95</f>
        <v>P</v>
      </c>
      <c r="D94" s="53">
        <f>'Analitika nastave'!E95</f>
        <v>0</v>
      </c>
      <c r="E94" s="53">
        <f>'Analitika nastave'!F95</f>
        <v>0</v>
      </c>
      <c r="F94" s="53">
        <f>'Analitika nastave'!G95</f>
        <v>0</v>
      </c>
      <c r="G94" s="53">
        <f>'Analitika nastave'!H95</f>
        <v>0</v>
      </c>
      <c r="H94" s="187"/>
      <c r="I94" s="185"/>
      <c r="J94" s="54">
        <f>'Analitika nastave'!K95</f>
        <v>0</v>
      </c>
      <c r="K94" s="53">
        <f>'Analitika nastave'!L95</f>
        <v>0</v>
      </c>
      <c r="L94" s="53">
        <f>'Analitika nastave'!M95</f>
        <v>0</v>
      </c>
      <c r="M94" s="53">
        <f>'Analitika nastave'!N95</f>
        <v>0</v>
      </c>
      <c r="N94" s="187"/>
      <c r="O94" s="185"/>
      <c r="P94" s="54">
        <f>'Analitika nastave'!Q95</f>
        <v>0</v>
      </c>
      <c r="Q94" s="53">
        <f>'Analitika nastave'!R95</f>
        <v>0</v>
      </c>
      <c r="R94" s="53">
        <f>'Analitika nastave'!S95</f>
        <v>0</v>
      </c>
      <c r="S94" s="53">
        <f>'Analitika nastave'!T95</f>
        <v>0</v>
      </c>
      <c r="T94" s="187"/>
      <c r="U94" s="185"/>
      <c r="V94" s="54">
        <f>'Analitika nastave'!W95</f>
        <v>0</v>
      </c>
      <c r="W94" s="53">
        <f>'Analitika nastave'!X95</f>
        <v>0</v>
      </c>
      <c r="X94" s="53">
        <f>'Analitika nastave'!Y95</f>
        <v>0</v>
      </c>
      <c r="Y94" s="53">
        <f>'Analitika nastave'!Z95</f>
        <v>0</v>
      </c>
      <c r="Z94" s="187"/>
      <c r="AA94" s="185"/>
      <c r="AB94" s="54">
        <f>'Analitika nastave'!AC95</f>
        <v>0</v>
      </c>
      <c r="AC94" s="53">
        <f>'Analitika nastave'!AD95</f>
        <v>0</v>
      </c>
      <c r="AD94" s="53">
        <f>'Analitika nastave'!AE95</f>
        <v>0</v>
      </c>
      <c r="AE94" s="53">
        <f>'Analitika nastave'!AF95</f>
        <v>0</v>
      </c>
      <c r="AF94" s="188"/>
      <c r="AG94" s="185"/>
      <c r="AH94" s="54">
        <f>'Analitika nastave'!AI95</f>
        <v>0</v>
      </c>
      <c r="AI94" s="53">
        <f>'Analitika nastave'!AJ95</f>
        <v>0</v>
      </c>
      <c r="AJ94" s="53">
        <f>'Analitika nastave'!AK95</f>
        <v>0</v>
      </c>
      <c r="AK94" s="53">
        <f>'Analitika nastave'!AL95</f>
        <v>0</v>
      </c>
      <c r="AL94" s="188"/>
      <c r="AM94" s="185"/>
      <c r="AN94" s="54">
        <f>'Analitika nastave'!AO95</f>
        <v>0</v>
      </c>
      <c r="AO94" s="53">
        <f>'Analitika nastave'!AP95</f>
        <v>0</v>
      </c>
      <c r="AP94" s="53">
        <f>'Analitika nastave'!AQ95</f>
        <v>0</v>
      </c>
      <c r="AQ94" s="53">
        <f>'Analitika nastave'!AR95</f>
        <v>0</v>
      </c>
      <c r="AR94" s="188"/>
      <c r="AS94" s="185"/>
      <c r="AT94" s="54">
        <f>'Analitika nastave'!AU95</f>
        <v>0</v>
      </c>
      <c r="AU94" s="53">
        <f>'Analitika nastave'!AV95</f>
        <v>0</v>
      </c>
      <c r="AV94" s="53">
        <f>'Analitika nastave'!AW95</f>
        <v>0</v>
      </c>
      <c r="AW94" s="53">
        <f>'Analitika nastave'!AX95</f>
        <v>0</v>
      </c>
      <c r="AX94" s="188"/>
      <c r="AY94" s="185"/>
      <c r="AZ94" s="190"/>
    </row>
    <row r="95" spans="1:52" x14ac:dyDescent="0.25">
      <c r="A95" s="191">
        <v>45</v>
      </c>
      <c r="B95" s="193">
        <f>'Analitika nastave'!C96</f>
        <v>0</v>
      </c>
      <c r="C95" s="47" t="str">
        <f>'Analitika nastave'!D96</f>
        <v>B</v>
      </c>
      <c r="D95" s="48">
        <f>'Analitika nastave'!E96</f>
        <v>0</v>
      </c>
      <c r="E95" s="49">
        <f>'Analitika nastave'!F96</f>
        <v>0</v>
      </c>
      <c r="F95" s="49">
        <f>'Analitika nastave'!G96</f>
        <v>0</v>
      </c>
      <c r="G95" s="49">
        <f>'Analitika nastave'!H96</f>
        <v>0</v>
      </c>
      <c r="H95" s="186">
        <f>'Analitika nastave'!I96</f>
        <v>0</v>
      </c>
      <c r="I95" s="165" t="str">
        <f>'Analitika nastave'!J96</f>
        <v>NE</v>
      </c>
      <c r="J95" s="48">
        <f>'Analitika nastave'!K96</f>
        <v>0</v>
      </c>
      <c r="K95" s="49">
        <f>'Analitika nastave'!L96</f>
        <v>0</v>
      </c>
      <c r="L95" s="49">
        <f>'Analitika nastave'!M96</f>
        <v>0</v>
      </c>
      <c r="M95" s="49">
        <f>'Analitika nastave'!N96</f>
        <v>0</v>
      </c>
      <c r="N95" s="186">
        <f>'Analitika nastave'!O96</f>
        <v>0</v>
      </c>
      <c r="O95" s="165" t="str">
        <f>'Analitika nastave'!P96</f>
        <v>NE</v>
      </c>
      <c r="P95" s="48">
        <f>'Analitika nastave'!Q96</f>
        <v>0</v>
      </c>
      <c r="Q95" s="49">
        <f>'Analitika nastave'!R96</f>
        <v>0</v>
      </c>
      <c r="R95" s="49">
        <f>'Analitika nastave'!S96</f>
        <v>0</v>
      </c>
      <c r="S95" s="49">
        <f>'Analitika nastave'!T96</f>
        <v>0</v>
      </c>
      <c r="T95" s="186">
        <f>'Analitika nastave'!U96</f>
        <v>0</v>
      </c>
      <c r="U95" s="165" t="str">
        <f>'Analitika nastave'!V96</f>
        <v>NE</v>
      </c>
      <c r="V95" s="48">
        <f>'Analitika nastave'!W96</f>
        <v>0</v>
      </c>
      <c r="W95" s="49">
        <f>'Analitika nastave'!X96</f>
        <v>0</v>
      </c>
      <c r="X95" s="49">
        <f>'Analitika nastave'!Y96</f>
        <v>0</v>
      </c>
      <c r="Y95" s="49">
        <f>'Analitika nastave'!Z96</f>
        <v>0</v>
      </c>
      <c r="Z95" s="186">
        <f>'Analitika nastave'!AA96</f>
        <v>0</v>
      </c>
      <c r="AA95" s="165" t="str">
        <f>'Analitika nastave'!AB96</f>
        <v>NE</v>
      </c>
      <c r="AB95" s="48">
        <f>'Analitika nastave'!AC96</f>
        <v>0</v>
      </c>
      <c r="AC95" s="49">
        <f>'Analitika nastave'!AD96</f>
        <v>0</v>
      </c>
      <c r="AD95" s="49">
        <f>'Analitika nastave'!AE96</f>
        <v>0</v>
      </c>
      <c r="AE95" s="49">
        <f>'Analitika nastave'!AF96</f>
        <v>0</v>
      </c>
      <c r="AF95" s="186">
        <f>'Analitika nastave'!AG96</f>
        <v>0</v>
      </c>
      <c r="AG95" s="165" t="str">
        <f>'Analitika nastave'!AH96</f>
        <v>NE</v>
      </c>
      <c r="AH95" s="48">
        <f>'Analitika nastave'!AI96</f>
        <v>0</v>
      </c>
      <c r="AI95" s="49">
        <f>'Analitika nastave'!AJ96</f>
        <v>0</v>
      </c>
      <c r="AJ95" s="49">
        <f>'Analitika nastave'!AK96</f>
        <v>0</v>
      </c>
      <c r="AK95" s="49">
        <f>'Analitika nastave'!AL96</f>
        <v>0</v>
      </c>
      <c r="AL95" s="186">
        <f>'Analitika nastave'!AM96</f>
        <v>0</v>
      </c>
      <c r="AM95" s="165" t="str">
        <f>'Analitika nastave'!AN96</f>
        <v>NE</v>
      </c>
      <c r="AN95" s="48">
        <f>'Analitika nastave'!AO96</f>
        <v>0</v>
      </c>
      <c r="AO95" s="49">
        <f>'Analitika nastave'!AP96</f>
        <v>0</v>
      </c>
      <c r="AP95" s="49">
        <f>'Analitika nastave'!AQ96</f>
        <v>0</v>
      </c>
      <c r="AQ95" s="49">
        <f>'Analitika nastave'!AR96</f>
        <v>0</v>
      </c>
      <c r="AR95" s="186">
        <f>'Analitika nastave'!AS96</f>
        <v>0</v>
      </c>
      <c r="AS95" s="165" t="str">
        <f>'Analitika nastave'!AT96</f>
        <v>NE</v>
      </c>
      <c r="AT95" s="48">
        <f>'Analitika nastave'!AU96</f>
        <v>0</v>
      </c>
      <c r="AU95" s="49">
        <f>'Analitika nastave'!AV96</f>
        <v>0</v>
      </c>
      <c r="AV95" s="49">
        <f>'Analitika nastave'!AW96</f>
        <v>0</v>
      </c>
      <c r="AW95" s="49">
        <f>'Analitika nastave'!AX96</f>
        <v>0</v>
      </c>
      <c r="AX95" s="186">
        <f>'Analitika nastave'!AY96</f>
        <v>0</v>
      </c>
      <c r="AY95" s="165" t="str">
        <f>'Analitika nastave'!AZ96</f>
        <v>NE</v>
      </c>
      <c r="AZ95" s="189">
        <f>'Analitika nastave'!BA96</f>
        <v>0</v>
      </c>
    </row>
    <row r="96" spans="1:52" ht="15.75" thickBot="1" x14ac:dyDescent="0.3">
      <c r="A96" s="192"/>
      <c r="B96" s="194"/>
      <c r="C96" s="52" t="str">
        <f>'Analitika nastave'!D97</f>
        <v>P</v>
      </c>
      <c r="D96" s="53">
        <f>'Analitika nastave'!E97</f>
        <v>0</v>
      </c>
      <c r="E96" s="53">
        <f>'Analitika nastave'!F97</f>
        <v>0</v>
      </c>
      <c r="F96" s="53">
        <f>'Analitika nastave'!G97</f>
        <v>0</v>
      </c>
      <c r="G96" s="53">
        <f>'Analitika nastave'!H97</f>
        <v>0</v>
      </c>
      <c r="H96" s="187"/>
      <c r="I96" s="185"/>
      <c r="J96" s="54">
        <f>'Analitika nastave'!K97</f>
        <v>0</v>
      </c>
      <c r="K96" s="53">
        <f>'Analitika nastave'!L97</f>
        <v>0</v>
      </c>
      <c r="L96" s="53">
        <f>'Analitika nastave'!M97</f>
        <v>0</v>
      </c>
      <c r="M96" s="53">
        <f>'Analitika nastave'!N97</f>
        <v>0</v>
      </c>
      <c r="N96" s="187"/>
      <c r="O96" s="185"/>
      <c r="P96" s="54">
        <f>'Analitika nastave'!Q97</f>
        <v>0</v>
      </c>
      <c r="Q96" s="53">
        <f>'Analitika nastave'!R97</f>
        <v>0</v>
      </c>
      <c r="R96" s="53">
        <f>'Analitika nastave'!S97</f>
        <v>0</v>
      </c>
      <c r="S96" s="53">
        <f>'Analitika nastave'!T97</f>
        <v>0</v>
      </c>
      <c r="T96" s="187"/>
      <c r="U96" s="185"/>
      <c r="V96" s="54">
        <f>'Analitika nastave'!W97</f>
        <v>0</v>
      </c>
      <c r="W96" s="53">
        <f>'Analitika nastave'!X97</f>
        <v>0</v>
      </c>
      <c r="X96" s="53">
        <f>'Analitika nastave'!Y97</f>
        <v>0</v>
      </c>
      <c r="Y96" s="53">
        <f>'Analitika nastave'!Z97</f>
        <v>0</v>
      </c>
      <c r="Z96" s="187"/>
      <c r="AA96" s="185"/>
      <c r="AB96" s="54">
        <f>'Analitika nastave'!AC97</f>
        <v>0</v>
      </c>
      <c r="AC96" s="53">
        <f>'Analitika nastave'!AD97</f>
        <v>0</v>
      </c>
      <c r="AD96" s="53">
        <f>'Analitika nastave'!AE97</f>
        <v>0</v>
      </c>
      <c r="AE96" s="53">
        <f>'Analitika nastave'!AF97</f>
        <v>0</v>
      </c>
      <c r="AF96" s="188"/>
      <c r="AG96" s="185"/>
      <c r="AH96" s="54">
        <f>'Analitika nastave'!AI97</f>
        <v>0</v>
      </c>
      <c r="AI96" s="53">
        <f>'Analitika nastave'!AJ97</f>
        <v>0</v>
      </c>
      <c r="AJ96" s="53">
        <f>'Analitika nastave'!AK97</f>
        <v>0</v>
      </c>
      <c r="AK96" s="53">
        <f>'Analitika nastave'!AL97</f>
        <v>0</v>
      </c>
      <c r="AL96" s="188"/>
      <c r="AM96" s="185"/>
      <c r="AN96" s="54">
        <f>'Analitika nastave'!AO97</f>
        <v>0</v>
      </c>
      <c r="AO96" s="53">
        <f>'Analitika nastave'!AP97</f>
        <v>0</v>
      </c>
      <c r="AP96" s="53">
        <f>'Analitika nastave'!AQ97</f>
        <v>0</v>
      </c>
      <c r="AQ96" s="53">
        <f>'Analitika nastave'!AR97</f>
        <v>0</v>
      </c>
      <c r="AR96" s="188"/>
      <c r="AS96" s="185"/>
      <c r="AT96" s="54">
        <f>'Analitika nastave'!AU97</f>
        <v>0</v>
      </c>
      <c r="AU96" s="53">
        <f>'Analitika nastave'!AV97</f>
        <v>0</v>
      </c>
      <c r="AV96" s="53">
        <f>'Analitika nastave'!AW97</f>
        <v>0</v>
      </c>
      <c r="AW96" s="53">
        <f>'Analitika nastave'!AX97</f>
        <v>0</v>
      </c>
      <c r="AX96" s="188"/>
      <c r="AY96" s="185"/>
      <c r="AZ96" s="190"/>
    </row>
    <row r="97" spans="1:52" x14ac:dyDescent="0.25">
      <c r="A97" s="191">
        <v>46</v>
      </c>
      <c r="B97" s="193">
        <f>'Analitika nastave'!C98</f>
        <v>0</v>
      </c>
      <c r="C97" s="47" t="str">
        <f>'Analitika nastave'!D98</f>
        <v>B</v>
      </c>
      <c r="D97" s="48">
        <f>'Analitika nastave'!E98</f>
        <v>0</v>
      </c>
      <c r="E97" s="49">
        <f>'Analitika nastave'!F98</f>
        <v>0</v>
      </c>
      <c r="F97" s="49">
        <f>'Analitika nastave'!G98</f>
        <v>0</v>
      </c>
      <c r="G97" s="49">
        <f>'Analitika nastave'!H98</f>
        <v>0</v>
      </c>
      <c r="H97" s="186">
        <f>'Analitika nastave'!I98</f>
        <v>0</v>
      </c>
      <c r="I97" s="165" t="str">
        <f>'Analitika nastave'!J98</f>
        <v>NE</v>
      </c>
      <c r="J97" s="48">
        <f>'Analitika nastave'!K98</f>
        <v>0</v>
      </c>
      <c r="K97" s="49">
        <f>'Analitika nastave'!L98</f>
        <v>0</v>
      </c>
      <c r="L97" s="49">
        <f>'Analitika nastave'!M98</f>
        <v>0</v>
      </c>
      <c r="M97" s="49">
        <f>'Analitika nastave'!N98</f>
        <v>0</v>
      </c>
      <c r="N97" s="186">
        <f>'Analitika nastave'!O98</f>
        <v>0</v>
      </c>
      <c r="O97" s="165" t="str">
        <f>'Analitika nastave'!P98</f>
        <v>NE</v>
      </c>
      <c r="P97" s="48">
        <f>'Analitika nastave'!Q98</f>
        <v>0</v>
      </c>
      <c r="Q97" s="49">
        <f>'Analitika nastave'!R98</f>
        <v>0</v>
      </c>
      <c r="R97" s="49">
        <f>'Analitika nastave'!S98</f>
        <v>0</v>
      </c>
      <c r="S97" s="49">
        <f>'Analitika nastave'!T98</f>
        <v>0</v>
      </c>
      <c r="T97" s="186">
        <f>'Analitika nastave'!U98</f>
        <v>0</v>
      </c>
      <c r="U97" s="165" t="str">
        <f>'Analitika nastave'!V98</f>
        <v>NE</v>
      </c>
      <c r="V97" s="48">
        <f>'Analitika nastave'!W98</f>
        <v>0</v>
      </c>
      <c r="W97" s="49">
        <f>'Analitika nastave'!X98</f>
        <v>0</v>
      </c>
      <c r="X97" s="49">
        <f>'Analitika nastave'!Y98</f>
        <v>0</v>
      </c>
      <c r="Y97" s="49">
        <f>'Analitika nastave'!Z98</f>
        <v>0</v>
      </c>
      <c r="Z97" s="186">
        <f>'Analitika nastave'!AA98</f>
        <v>0</v>
      </c>
      <c r="AA97" s="165" t="str">
        <f>'Analitika nastave'!AB98</f>
        <v>NE</v>
      </c>
      <c r="AB97" s="48">
        <f>'Analitika nastave'!AC98</f>
        <v>0</v>
      </c>
      <c r="AC97" s="49">
        <f>'Analitika nastave'!AD98</f>
        <v>0</v>
      </c>
      <c r="AD97" s="49">
        <f>'Analitika nastave'!AE98</f>
        <v>0</v>
      </c>
      <c r="AE97" s="49">
        <f>'Analitika nastave'!AF98</f>
        <v>0</v>
      </c>
      <c r="AF97" s="186">
        <f>'Analitika nastave'!AG98</f>
        <v>0</v>
      </c>
      <c r="AG97" s="165" t="str">
        <f>'Analitika nastave'!AH98</f>
        <v>NE</v>
      </c>
      <c r="AH97" s="48">
        <f>'Analitika nastave'!AI98</f>
        <v>0</v>
      </c>
      <c r="AI97" s="49">
        <f>'Analitika nastave'!AJ98</f>
        <v>0</v>
      </c>
      <c r="AJ97" s="49">
        <f>'Analitika nastave'!AK98</f>
        <v>0</v>
      </c>
      <c r="AK97" s="49">
        <f>'Analitika nastave'!AL98</f>
        <v>0</v>
      </c>
      <c r="AL97" s="186">
        <f>'Analitika nastave'!AM98</f>
        <v>0</v>
      </c>
      <c r="AM97" s="165" t="str">
        <f>'Analitika nastave'!AN98</f>
        <v>NE</v>
      </c>
      <c r="AN97" s="48">
        <f>'Analitika nastave'!AO98</f>
        <v>0</v>
      </c>
      <c r="AO97" s="49">
        <f>'Analitika nastave'!AP98</f>
        <v>0</v>
      </c>
      <c r="AP97" s="49">
        <f>'Analitika nastave'!AQ98</f>
        <v>0</v>
      </c>
      <c r="AQ97" s="49">
        <f>'Analitika nastave'!AR98</f>
        <v>0</v>
      </c>
      <c r="AR97" s="186">
        <f>'Analitika nastave'!AS98</f>
        <v>0</v>
      </c>
      <c r="AS97" s="165" t="str">
        <f>'Analitika nastave'!AT98</f>
        <v>NE</v>
      </c>
      <c r="AT97" s="48">
        <f>'Analitika nastave'!AU98</f>
        <v>0</v>
      </c>
      <c r="AU97" s="49">
        <f>'Analitika nastave'!AV98</f>
        <v>0</v>
      </c>
      <c r="AV97" s="49">
        <f>'Analitika nastave'!AW98</f>
        <v>0</v>
      </c>
      <c r="AW97" s="49">
        <f>'Analitika nastave'!AX98</f>
        <v>0</v>
      </c>
      <c r="AX97" s="186">
        <f>'Analitika nastave'!AY98</f>
        <v>0</v>
      </c>
      <c r="AY97" s="165" t="str">
        <f>'Analitika nastave'!AZ98</f>
        <v>NE</v>
      </c>
      <c r="AZ97" s="189">
        <f>'Analitika nastave'!BA98</f>
        <v>0</v>
      </c>
    </row>
    <row r="98" spans="1:52" ht="15.75" thickBot="1" x14ac:dyDescent="0.3">
      <c r="A98" s="192"/>
      <c r="B98" s="194"/>
      <c r="C98" s="52" t="str">
        <f>'Analitika nastave'!D99</f>
        <v>P</v>
      </c>
      <c r="D98" s="53">
        <f>'Analitika nastave'!E99</f>
        <v>0</v>
      </c>
      <c r="E98" s="53">
        <f>'Analitika nastave'!F99</f>
        <v>0</v>
      </c>
      <c r="F98" s="53">
        <f>'Analitika nastave'!G99</f>
        <v>0</v>
      </c>
      <c r="G98" s="53">
        <f>'Analitika nastave'!H99</f>
        <v>0</v>
      </c>
      <c r="H98" s="187"/>
      <c r="I98" s="185"/>
      <c r="J98" s="54">
        <f>'Analitika nastave'!K99</f>
        <v>0</v>
      </c>
      <c r="K98" s="53">
        <f>'Analitika nastave'!L99</f>
        <v>0</v>
      </c>
      <c r="L98" s="53">
        <f>'Analitika nastave'!M99</f>
        <v>0</v>
      </c>
      <c r="M98" s="53">
        <f>'Analitika nastave'!N99</f>
        <v>0</v>
      </c>
      <c r="N98" s="187"/>
      <c r="O98" s="185"/>
      <c r="P98" s="54">
        <f>'Analitika nastave'!Q99</f>
        <v>0</v>
      </c>
      <c r="Q98" s="53">
        <f>'Analitika nastave'!R99</f>
        <v>0</v>
      </c>
      <c r="R98" s="53">
        <f>'Analitika nastave'!S99</f>
        <v>0</v>
      </c>
      <c r="S98" s="53">
        <f>'Analitika nastave'!T99</f>
        <v>0</v>
      </c>
      <c r="T98" s="187"/>
      <c r="U98" s="185"/>
      <c r="V98" s="54">
        <f>'Analitika nastave'!W99</f>
        <v>0</v>
      </c>
      <c r="W98" s="53">
        <f>'Analitika nastave'!X99</f>
        <v>0</v>
      </c>
      <c r="X98" s="53">
        <f>'Analitika nastave'!Y99</f>
        <v>0</v>
      </c>
      <c r="Y98" s="53">
        <f>'Analitika nastave'!Z99</f>
        <v>0</v>
      </c>
      <c r="Z98" s="187"/>
      <c r="AA98" s="185"/>
      <c r="AB98" s="54">
        <f>'Analitika nastave'!AC99</f>
        <v>0</v>
      </c>
      <c r="AC98" s="53">
        <f>'Analitika nastave'!AD99</f>
        <v>0</v>
      </c>
      <c r="AD98" s="53">
        <f>'Analitika nastave'!AE99</f>
        <v>0</v>
      </c>
      <c r="AE98" s="53">
        <f>'Analitika nastave'!AF99</f>
        <v>0</v>
      </c>
      <c r="AF98" s="188"/>
      <c r="AG98" s="185"/>
      <c r="AH98" s="54">
        <f>'Analitika nastave'!AI99</f>
        <v>0</v>
      </c>
      <c r="AI98" s="53">
        <f>'Analitika nastave'!AJ99</f>
        <v>0</v>
      </c>
      <c r="AJ98" s="53">
        <f>'Analitika nastave'!AK99</f>
        <v>0</v>
      </c>
      <c r="AK98" s="53">
        <f>'Analitika nastave'!AL99</f>
        <v>0</v>
      </c>
      <c r="AL98" s="188"/>
      <c r="AM98" s="185"/>
      <c r="AN98" s="54">
        <f>'Analitika nastave'!AO99</f>
        <v>0</v>
      </c>
      <c r="AO98" s="53">
        <f>'Analitika nastave'!AP99</f>
        <v>0</v>
      </c>
      <c r="AP98" s="53">
        <f>'Analitika nastave'!AQ99</f>
        <v>0</v>
      </c>
      <c r="AQ98" s="53">
        <f>'Analitika nastave'!AR99</f>
        <v>0</v>
      </c>
      <c r="AR98" s="188"/>
      <c r="AS98" s="185"/>
      <c r="AT98" s="54">
        <f>'Analitika nastave'!AU99</f>
        <v>0</v>
      </c>
      <c r="AU98" s="53">
        <f>'Analitika nastave'!AV99</f>
        <v>0</v>
      </c>
      <c r="AV98" s="53">
        <f>'Analitika nastave'!AW99</f>
        <v>0</v>
      </c>
      <c r="AW98" s="53">
        <f>'Analitika nastave'!AX99</f>
        <v>0</v>
      </c>
      <c r="AX98" s="188"/>
      <c r="AY98" s="185"/>
      <c r="AZ98" s="190"/>
    </row>
    <row r="99" spans="1:52" x14ac:dyDescent="0.25">
      <c r="A99" s="191">
        <v>47</v>
      </c>
      <c r="B99" s="193">
        <f>'Analitika nastave'!C100</f>
        <v>0</v>
      </c>
      <c r="C99" s="47" t="str">
        <f>'Analitika nastave'!D100</f>
        <v>B</v>
      </c>
      <c r="D99" s="48">
        <f>'Analitika nastave'!E100</f>
        <v>0</v>
      </c>
      <c r="E99" s="49">
        <f>'Analitika nastave'!F100</f>
        <v>0</v>
      </c>
      <c r="F99" s="49">
        <f>'Analitika nastave'!G100</f>
        <v>0</v>
      </c>
      <c r="G99" s="49">
        <f>'Analitika nastave'!H100</f>
        <v>0</v>
      </c>
      <c r="H99" s="186">
        <f>'Analitika nastave'!I100</f>
        <v>0</v>
      </c>
      <c r="I99" s="165" t="str">
        <f>'Analitika nastave'!J100</f>
        <v>NE</v>
      </c>
      <c r="J99" s="48">
        <f>'Analitika nastave'!K100</f>
        <v>0</v>
      </c>
      <c r="K99" s="49">
        <f>'Analitika nastave'!L100</f>
        <v>0</v>
      </c>
      <c r="L99" s="49">
        <f>'Analitika nastave'!M100</f>
        <v>0</v>
      </c>
      <c r="M99" s="49">
        <f>'Analitika nastave'!N100</f>
        <v>0</v>
      </c>
      <c r="N99" s="186">
        <f>'Analitika nastave'!O100</f>
        <v>0</v>
      </c>
      <c r="O99" s="165" t="str">
        <f>'Analitika nastave'!P100</f>
        <v>NE</v>
      </c>
      <c r="P99" s="48">
        <f>'Analitika nastave'!Q100</f>
        <v>0</v>
      </c>
      <c r="Q99" s="49">
        <f>'Analitika nastave'!R100</f>
        <v>0</v>
      </c>
      <c r="R99" s="49">
        <f>'Analitika nastave'!S100</f>
        <v>0</v>
      </c>
      <c r="S99" s="49">
        <f>'Analitika nastave'!T100</f>
        <v>0</v>
      </c>
      <c r="T99" s="186">
        <f>'Analitika nastave'!U100</f>
        <v>0</v>
      </c>
      <c r="U99" s="165" t="str">
        <f>'Analitika nastave'!V100</f>
        <v>NE</v>
      </c>
      <c r="V99" s="48">
        <f>'Analitika nastave'!W100</f>
        <v>0</v>
      </c>
      <c r="W99" s="49">
        <f>'Analitika nastave'!X100</f>
        <v>0</v>
      </c>
      <c r="X99" s="49">
        <f>'Analitika nastave'!Y100</f>
        <v>0</v>
      </c>
      <c r="Y99" s="49">
        <f>'Analitika nastave'!Z100</f>
        <v>0</v>
      </c>
      <c r="Z99" s="186">
        <f>'Analitika nastave'!AA100</f>
        <v>0</v>
      </c>
      <c r="AA99" s="165" t="str">
        <f>'Analitika nastave'!AB100</f>
        <v>NE</v>
      </c>
      <c r="AB99" s="48">
        <f>'Analitika nastave'!AC100</f>
        <v>0</v>
      </c>
      <c r="AC99" s="49">
        <f>'Analitika nastave'!AD100</f>
        <v>0</v>
      </c>
      <c r="AD99" s="49">
        <f>'Analitika nastave'!AE100</f>
        <v>0</v>
      </c>
      <c r="AE99" s="49">
        <f>'Analitika nastave'!AF100</f>
        <v>0</v>
      </c>
      <c r="AF99" s="186">
        <f>'Analitika nastave'!AG100</f>
        <v>0</v>
      </c>
      <c r="AG99" s="165" t="str">
        <f>'Analitika nastave'!AH100</f>
        <v>NE</v>
      </c>
      <c r="AH99" s="48">
        <f>'Analitika nastave'!AI100</f>
        <v>0</v>
      </c>
      <c r="AI99" s="49">
        <f>'Analitika nastave'!AJ100</f>
        <v>0</v>
      </c>
      <c r="AJ99" s="49">
        <f>'Analitika nastave'!AK100</f>
        <v>0</v>
      </c>
      <c r="AK99" s="49">
        <f>'Analitika nastave'!AL100</f>
        <v>0</v>
      </c>
      <c r="AL99" s="186">
        <f>'Analitika nastave'!AM100</f>
        <v>0</v>
      </c>
      <c r="AM99" s="165" t="str">
        <f>'Analitika nastave'!AN100</f>
        <v>NE</v>
      </c>
      <c r="AN99" s="48">
        <f>'Analitika nastave'!AO100</f>
        <v>0</v>
      </c>
      <c r="AO99" s="49">
        <f>'Analitika nastave'!AP100</f>
        <v>0</v>
      </c>
      <c r="AP99" s="49">
        <f>'Analitika nastave'!AQ100</f>
        <v>0</v>
      </c>
      <c r="AQ99" s="49">
        <f>'Analitika nastave'!AR100</f>
        <v>0</v>
      </c>
      <c r="AR99" s="186">
        <f>'Analitika nastave'!AS100</f>
        <v>0</v>
      </c>
      <c r="AS99" s="165" t="str">
        <f>'Analitika nastave'!AT100</f>
        <v>NE</v>
      </c>
      <c r="AT99" s="48">
        <f>'Analitika nastave'!AU100</f>
        <v>0</v>
      </c>
      <c r="AU99" s="49">
        <f>'Analitika nastave'!AV100</f>
        <v>0</v>
      </c>
      <c r="AV99" s="49">
        <f>'Analitika nastave'!AW100</f>
        <v>0</v>
      </c>
      <c r="AW99" s="49">
        <f>'Analitika nastave'!AX100</f>
        <v>0</v>
      </c>
      <c r="AX99" s="186">
        <f>'Analitika nastave'!AY100</f>
        <v>0</v>
      </c>
      <c r="AY99" s="165" t="str">
        <f>'Analitika nastave'!AZ100</f>
        <v>NE</v>
      </c>
      <c r="AZ99" s="189">
        <f>'Analitika nastave'!BA100</f>
        <v>0</v>
      </c>
    </row>
    <row r="100" spans="1:52" ht="15.75" thickBot="1" x14ac:dyDescent="0.3">
      <c r="A100" s="192"/>
      <c r="B100" s="194"/>
      <c r="C100" s="52" t="str">
        <f>'Analitika nastave'!D101</f>
        <v>P</v>
      </c>
      <c r="D100" s="53">
        <f>'Analitika nastave'!E101</f>
        <v>0</v>
      </c>
      <c r="E100" s="53">
        <f>'Analitika nastave'!F101</f>
        <v>0</v>
      </c>
      <c r="F100" s="53">
        <f>'Analitika nastave'!G101</f>
        <v>0</v>
      </c>
      <c r="G100" s="53">
        <f>'Analitika nastave'!H101</f>
        <v>0</v>
      </c>
      <c r="H100" s="187"/>
      <c r="I100" s="185"/>
      <c r="J100" s="54">
        <f>'Analitika nastave'!K101</f>
        <v>0</v>
      </c>
      <c r="K100" s="53">
        <f>'Analitika nastave'!L101</f>
        <v>0</v>
      </c>
      <c r="L100" s="53">
        <f>'Analitika nastave'!M101</f>
        <v>0</v>
      </c>
      <c r="M100" s="53">
        <f>'Analitika nastave'!N101</f>
        <v>0</v>
      </c>
      <c r="N100" s="187"/>
      <c r="O100" s="185"/>
      <c r="P100" s="54">
        <f>'Analitika nastave'!Q101</f>
        <v>0</v>
      </c>
      <c r="Q100" s="53">
        <f>'Analitika nastave'!R101</f>
        <v>0</v>
      </c>
      <c r="R100" s="53">
        <f>'Analitika nastave'!S101</f>
        <v>0</v>
      </c>
      <c r="S100" s="53">
        <f>'Analitika nastave'!T101</f>
        <v>0</v>
      </c>
      <c r="T100" s="187"/>
      <c r="U100" s="185"/>
      <c r="V100" s="54">
        <f>'Analitika nastave'!W101</f>
        <v>0</v>
      </c>
      <c r="W100" s="53">
        <f>'Analitika nastave'!X101</f>
        <v>0</v>
      </c>
      <c r="X100" s="53">
        <f>'Analitika nastave'!Y101</f>
        <v>0</v>
      </c>
      <c r="Y100" s="53">
        <f>'Analitika nastave'!Z101</f>
        <v>0</v>
      </c>
      <c r="Z100" s="187"/>
      <c r="AA100" s="185"/>
      <c r="AB100" s="54">
        <f>'Analitika nastave'!AC101</f>
        <v>0</v>
      </c>
      <c r="AC100" s="53">
        <f>'Analitika nastave'!AD101</f>
        <v>0</v>
      </c>
      <c r="AD100" s="53">
        <f>'Analitika nastave'!AE101</f>
        <v>0</v>
      </c>
      <c r="AE100" s="53">
        <f>'Analitika nastave'!AF101</f>
        <v>0</v>
      </c>
      <c r="AF100" s="188"/>
      <c r="AG100" s="185"/>
      <c r="AH100" s="54">
        <f>'Analitika nastave'!AI101</f>
        <v>0</v>
      </c>
      <c r="AI100" s="53">
        <f>'Analitika nastave'!AJ101</f>
        <v>0</v>
      </c>
      <c r="AJ100" s="53">
        <f>'Analitika nastave'!AK101</f>
        <v>0</v>
      </c>
      <c r="AK100" s="53">
        <f>'Analitika nastave'!AL101</f>
        <v>0</v>
      </c>
      <c r="AL100" s="188"/>
      <c r="AM100" s="185"/>
      <c r="AN100" s="54">
        <f>'Analitika nastave'!AO101</f>
        <v>0</v>
      </c>
      <c r="AO100" s="53">
        <f>'Analitika nastave'!AP101</f>
        <v>0</v>
      </c>
      <c r="AP100" s="53">
        <f>'Analitika nastave'!AQ101</f>
        <v>0</v>
      </c>
      <c r="AQ100" s="53">
        <f>'Analitika nastave'!AR101</f>
        <v>0</v>
      </c>
      <c r="AR100" s="188"/>
      <c r="AS100" s="185"/>
      <c r="AT100" s="54">
        <f>'Analitika nastave'!AU101</f>
        <v>0</v>
      </c>
      <c r="AU100" s="53">
        <f>'Analitika nastave'!AV101</f>
        <v>0</v>
      </c>
      <c r="AV100" s="53">
        <f>'Analitika nastave'!AW101</f>
        <v>0</v>
      </c>
      <c r="AW100" s="53">
        <f>'Analitika nastave'!AX101</f>
        <v>0</v>
      </c>
      <c r="AX100" s="188"/>
      <c r="AY100" s="185"/>
      <c r="AZ100" s="190"/>
    </row>
    <row r="101" spans="1:52" x14ac:dyDescent="0.25">
      <c r="A101" s="191">
        <v>48</v>
      </c>
      <c r="B101" s="193">
        <f>'Analitika nastave'!C102</f>
        <v>0</v>
      </c>
      <c r="C101" s="47" t="str">
        <f>'Analitika nastave'!D102</f>
        <v>B</v>
      </c>
      <c r="D101" s="48">
        <f>'Analitika nastave'!E102</f>
        <v>0</v>
      </c>
      <c r="E101" s="49">
        <f>'Analitika nastave'!F102</f>
        <v>0</v>
      </c>
      <c r="F101" s="49">
        <f>'Analitika nastave'!G102</f>
        <v>0</v>
      </c>
      <c r="G101" s="49">
        <f>'Analitika nastave'!H102</f>
        <v>0</v>
      </c>
      <c r="H101" s="186">
        <f>'Analitika nastave'!I102</f>
        <v>0</v>
      </c>
      <c r="I101" s="165" t="str">
        <f>'Analitika nastave'!J102</f>
        <v>NE</v>
      </c>
      <c r="J101" s="48">
        <f>'Analitika nastave'!K102</f>
        <v>0</v>
      </c>
      <c r="K101" s="49">
        <f>'Analitika nastave'!L102</f>
        <v>0</v>
      </c>
      <c r="L101" s="49">
        <f>'Analitika nastave'!M102</f>
        <v>0</v>
      </c>
      <c r="M101" s="49">
        <f>'Analitika nastave'!N102</f>
        <v>0</v>
      </c>
      <c r="N101" s="186">
        <f>'Analitika nastave'!O102</f>
        <v>0</v>
      </c>
      <c r="O101" s="165" t="str">
        <f>'Analitika nastave'!P102</f>
        <v>NE</v>
      </c>
      <c r="P101" s="48">
        <f>'Analitika nastave'!Q102</f>
        <v>0</v>
      </c>
      <c r="Q101" s="49">
        <f>'Analitika nastave'!R102</f>
        <v>0</v>
      </c>
      <c r="R101" s="49">
        <f>'Analitika nastave'!S102</f>
        <v>0</v>
      </c>
      <c r="S101" s="49">
        <f>'Analitika nastave'!T102</f>
        <v>0</v>
      </c>
      <c r="T101" s="186">
        <f>'Analitika nastave'!U102</f>
        <v>0</v>
      </c>
      <c r="U101" s="165" t="str">
        <f>'Analitika nastave'!V102</f>
        <v>NE</v>
      </c>
      <c r="V101" s="48">
        <f>'Analitika nastave'!W102</f>
        <v>0</v>
      </c>
      <c r="W101" s="49">
        <f>'Analitika nastave'!X102</f>
        <v>0</v>
      </c>
      <c r="X101" s="49">
        <f>'Analitika nastave'!Y102</f>
        <v>0</v>
      </c>
      <c r="Y101" s="49">
        <f>'Analitika nastave'!Z102</f>
        <v>0</v>
      </c>
      <c r="Z101" s="186">
        <f>'Analitika nastave'!AA102</f>
        <v>0</v>
      </c>
      <c r="AA101" s="165" t="str">
        <f>'Analitika nastave'!AB102</f>
        <v>NE</v>
      </c>
      <c r="AB101" s="48">
        <f>'Analitika nastave'!AC102</f>
        <v>0</v>
      </c>
      <c r="AC101" s="49">
        <f>'Analitika nastave'!AD102</f>
        <v>0</v>
      </c>
      <c r="AD101" s="49">
        <f>'Analitika nastave'!AE102</f>
        <v>0</v>
      </c>
      <c r="AE101" s="49">
        <f>'Analitika nastave'!AF102</f>
        <v>0</v>
      </c>
      <c r="AF101" s="186">
        <f>'Analitika nastave'!AG102</f>
        <v>0</v>
      </c>
      <c r="AG101" s="165" t="str">
        <f>'Analitika nastave'!AH102</f>
        <v>NE</v>
      </c>
      <c r="AH101" s="48">
        <f>'Analitika nastave'!AI102</f>
        <v>0</v>
      </c>
      <c r="AI101" s="49">
        <f>'Analitika nastave'!AJ102</f>
        <v>0</v>
      </c>
      <c r="AJ101" s="49">
        <f>'Analitika nastave'!AK102</f>
        <v>0</v>
      </c>
      <c r="AK101" s="49">
        <f>'Analitika nastave'!AL102</f>
        <v>0</v>
      </c>
      <c r="AL101" s="186">
        <f>'Analitika nastave'!AM102</f>
        <v>0</v>
      </c>
      <c r="AM101" s="165" t="str">
        <f>'Analitika nastave'!AN102</f>
        <v>NE</v>
      </c>
      <c r="AN101" s="48">
        <f>'Analitika nastave'!AO102</f>
        <v>0</v>
      </c>
      <c r="AO101" s="49">
        <f>'Analitika nastave'!AP102</f>
        <v>0</v>
      </c>
      <c r="AP101" s="49">
        <f>'Analitika nastave'!AQ102</f>
        <v>0</v>
      </c>
      <c r="AQ101" s="49">
        <f>'Analitika nastave'!AR102</f>
        <v>0</v>
      </c>
      <c r="AR101" s="186">
        <f>'Analitika nastave'!AS102</f>
        <v>0</v>
      </c>
      <c r="AS101" s="165" t="str">
        <f>'Analitika nastave'!AT102</f>
        <v>NE</v>
      </c>
      <c r="AT101" s="48">
        <f>'Analitika nastave'!AU102</f>
        <v>0</v>
      </c>
      <c r="AU101" s="49">
        <f>'Analitika nastave'!AV102</f>
        <v>0</v>
      </c>
      <c r="AV101" s="49">
        <f>'Analitika nastave'!AW102</f>
        <v>0</v>
      </c>
      <c r="AW101" s="49">
        <f>'Analitika nastave'!AX102</f>
        <v>0</v>
      </c>
      <c r="AX101" s="186">
        <f>'Analitika nastave'!AY102</f>
        <v>0</v>
      </c>
      <c r="AY101" s="165" t="str">
        <f>'Analitika nastave'!AZ102</f>
        <v>NE</v>
      </c>
      <c r="AZ101" s="189">
        <f>'Analitika nastave'!BA102</f>
        <v>0</v>
      </c>
    </row>
    <row r="102" spans="1:52" ht="15.75" thickBot="1" x14ac:dyDescent="0.3">
      <c r="A102" s="192"/>
      <c r="B102" s="194"/>
      <c r="C102" s="52" t="str">
        <f>'Analitika nastave'!D103</f>
        <v>P</v>
      </c>
      <c r="D102" s="53">
        <f>'Analitika nastave'!E103</f>
        <v>0</v>
      </c>
      <c r="E102" s="53">
        <f>'Analitika nastave'!F103</f>
        <v>0</v>
      </c>
      <c r="F102" s="53">
        <f>'Analitika nastave'!G103</f>
        <v>0</v>
      </c>
      <c r="G102" s="53">
        <f>'Analitika nastave'!H103</f>
        <v>0</v>
      </c>
      <c r="H102" s="187"/>
      <c r="I102" s="185"/>
      <c r="J102" s="54">
        <f>'Analitika nastave'!K103</f>
        <v>0</v>
      </c>
      <c r="K102" s="53">
        <f>'Analitika nastave'!L103</f>
        <v>0</v>
      </c>
      <c r="L102" s="53">
        <f>'Analitika nastave'!M103</f>
        <v>0</v>
      </c>
      <c r="M102" s="53">
        <f>'Analitika nastave'!N103</f>
        <v>0</v>
      </c>
      <c r="N102" s="187"/>
      <c r="O102" s="185"/>
      <c r="P102" s="54">
        <f>'Analitika nastave'!Q103</f>
        <v>0</v>
      </c>
      <c r="Q102" s="53">
        <f>'Analitika nastave'!R103</f>
        <v>0</v>
      </c>
      <c r="R102" s="53">
        <f>'Analitika nastave'!S103</f>
        <v>0</v>
      </c>
      <c r="S102" s="53">
        <f>'Analitika nastave'!T103</f>
        <v>0</v>
      </c>
      <c r="T102" s="187"/>
      <c r="U102" s="185"/>
      <c r="V102" s="54">
        <f>'Analitika nastave'!W103</f>
        <v>0</v>
      </c>
      <c r="W102" s="53">
        <f>'Analitika nastave'!X103</f>
        <v>0</v>
      </c>
      <c r="X102" s="53">
        <f>'Analitika nastave'!Y103</f>
        <v>0</v>
      </c>
      <c r="Y102" s="53">
        <f>'Analitika nastave'!Z103</f>
        <v>0</v>
      </c>
      <c r="Z102" s="187"/>
      <c r="AA102" s="185"/>
      <c r="AB102" s="54">
        <f>'Analitika nastave'!AC103</f>
        <v>0</v>
      </c>
      <c r="AC102" s="53">
        <f>'Analitika nastave'!AD103</f>
        <v>0</v>
      </c>
      <c r="AD102" s="53">
        <f>'Analitika nastave'!AE103</f>
        <v>0</v>
      </c>
      <c r="AE102" s="53">
        <f>'Analitika nastave'!AF103</f>
        <v>0</v>
      </c>
      <c r="AF102" s="188"/>
      <c r="AG102" s="185"/>
      <c r="AH102" s="54">
        <f>'Analitika nastave'!AI103</f>
        <v>0</v>
      </c>
      <c r="AI102" s="53">
        <f>'Analitika nastave'!AJ103</f>
        <v>0</v>
      </c>
      <c r="AJ102" s="53">
        <f>'Analitika nastave'!AK103</f>
        <v>0</v>
      </c>
      <c r="AK102" s="53">
        <f>'Analitika nastave'!AL103</f>
        <v>0</v>
      </c>
      <c r="AL102" s="188"/>
      <c r="AM102" s="185"/>
      <c r="AN102" s="54">
        <f>'Analitika nastave'!AO103</f>
        <v>0</v>
      </c>
      <c r="AO102" s="53">
        <f>'Analitika nastave'!AP103</f>
        <v>0</v>
      </c>
      <c r="AP102" s="53">
        <f>'Analitika nastave'!AQ103</f>
        <v>0</v>
      </c>
      <c r="AQ102" s="53">
        <f>'Analitika nastave'!AR103</f>
        <v>0</v>
      </c>
      <c r="AR102" s="188"/>
      <c r="AS102" s="185"/>
      <c r="AT102" s="54">
        <f>'Analitika nastave'!AU103</f>
        <v>0</v>
      </c>
      <c r="AU102" s="53">
        <f>'Analitika nastave'!AV103</f>
        <v>0</v>
      </c>
      <c r="AV102" s="53">
        <f>'Analitika nastave'!AW103</f>
        <v>0</v>
      </c>
      <c r="AW102" s="53">
        <f>'Analitika nastave'!AX103</f>
        <v>0</v>
      </c>
      <c r="AX102" s="188"/>
      <c r="AY102" s="185"/>
      <c r="AZ102" s="190"/>
    </row>
    <row r="103" spans="1:52" x14ac:dyDescent="0.25">
      <c r="A103" s="191">
        <v>49</v>
      </c>
      <c r="B103" s="193">
        <f>'Analitika nastave'!C104</f>
        <v>0</v>
      </c>
      <c r="C103" s="47" t="str">
        <f>'Analitika nastave'!D104</f>
        <v>B</v>
      </c>
      <c r="D103" s="48">
        <f>'Analitika nastave'!E104</f>
        <v>0</v>
      </c>
      <c r="E103" s="49">
        <f>'Analitika nastave'!F104</f>
        <v>0</v>
      </c>
      <c r="F103" s="49">
        <f>'Analitika nastave'!G104</f>
        <v>0</v>
      </c>
      <c r="G103" s="49">
        <f>'Analitika nastave'!H104</f>
        <v>0</v>
      </c>
      <c r="H103" s="186">
        <f>'Analitika nastave'!I104</f>
        <v>0</v>
      </c>
      <c r="I103" s="165" t="str">
        <f>'Analitika nastave'!J104</f>
        <v>NE</v>
      </c>
      <c r="J103" s="48">
        <f>'Analitika nastave'!K104</f>
        <v>0</v>
      </c>
      <c r="K103" s="49">
        <f>'Analitika nastave'!L104</f>
        <v>0</v>
      </c>
      <c r="L103" s="49">
        <f>'Analitika nastave'!M104</f>
        <v>0</v>
      </c>
      <c r="M103" s="49">
        <f>'Analitika nastave'!N104</f>
        <v>0</v>
      </c>
      <c r="N103" s="186">
        <f>'Analitika nastave'!O104</f>
        <v>0</v>
      </c>
      <c r="O103" s="165" t="str">
        <f>'Analitika nastave'!P104</f>
        <v>NE</v>
      </c>
      <c r="P103" s="48">
        <f>'Analitika nastave'!Q104</f>
        <v>0</v>
      </c>
      <c r="Q103" s="49">
        <f>'Analitika nastave'!R104</f>
        <v>0</v>
      </c>
      <c r="R103" s="49">
        <f>'Analitika nastave'!S104</f>
        <v>0</v>
      </c>
      <c r="S103" s="49">
        <f>'Analitika nastave'!T104</f>
        <v>0</v>
      </c>
      <c r="T103" s="186">
        <f>'Analitika nastave'!U104</f>
        <v>0</v>
      </c>
      <c r="U103" s="165" t="str">
        <f>'Analitika nastave'!V104</f>
        <v>NE</v>
      </c>
      <c r="V103" s="48">
        <f>'Analitika nastave'!W104</f>
        <v>0</v>
      </c>
      <c r="W103" s="49">
        <f>'Analitika nastave'!X104</f>
        <v>0</v>
      </c>
      <c r="X103" s="49">
        <f>'Analitika nastave'!Y104</f>
        <v>0</v>
      </c>
      <c r="Y103" s="49">
        <f>'Analitika nastave'!Z104</f>
        <v>0</v>
      </c>
      <c r="Z103" s="186">
        <f>'Analitika nastave'!AA104</f>
        <v>0</v>
      </c>
      <c r="AA103" s="165" t="str">
        <f>'Analitika nastave'!AB104</f>
        <v>NE</v>
      </c>
      <c r="AB103" s="48">
        <f>'Analitika nastave'!AC104</f>
        <v>0</v>
      </c>
      <c r="AC103" s="49">
        <f>'Analitika nastave'!AD104</f>
        <v>0</v>
      </c>
      <c r="AD103" s="49">
        <f>'Analitika nastave'!AE104</f>
        <v>0</v>
      </c>
      <c r="AE103" s="49">
        <f>'Analitika nastave'!AF104</f>
        <v>0</v>
      </c>
      <c r="AF103" s="186">
        <f>'Analitika nastave'!AG104</f>
        <v>0</v>
      </c>
      <c r="AG103" s="165" t="str">
        <f>'Analitika nastave'!AH104</f>
        <v>NE</v>
      </c>
      <c r="AH103" s="48">
        <f>'Analitika nastave'!AI104</f>
        <v>0</v>
      </c>
      <c r="AI103" s="49">
        <f>'Analitika nastave'!AJ104</f>
        <v>0</v>
      </c>
      <c r="AJ103" s="49">
        <f>'Analitika nastave'!AK104</f>
        <v>0</v>
      </c>
      <c r="AK103" s="49">
        <f>'Analitika nastave'!AL104</f>
        <v>0</v>
      </c>
      <c r="AL103" s="186">
        <f>'Analitika nastave'!AM104</f>
        <v>0</v>
      </c>
      <c r="AM103" s="165" t="str">
        <f>'Analitika nastave'!AN104</f>
        <v>NE</v>
      </c>
      <c r="AN103" s="48">
        <f>'Analitika nastave'!AO104</f>
        <v>0</v>
      </c>
      <c r="AO103" s="49">
        <f>'Analitika nastave'!AP104</f>
        <v>0</v>
      </c>
      <c r="AP103" s="49">
        <f>'Analitika nastave'!AQ104</f>
        <v>0</v>
      </c>
      <c r="AQ103" s="49">
        <f>'Analitika nastave'!AR104</f>
        <v>0</v>
      </c>
      <c r="AR103" s="186">
        <f>'Analitika nastave'!AS104</f>
        <v>0</v>
      </c>
      <c r="AS103" s="165" t="str">
        <f>'Analitika nastave'!AT104</f>
        <v>NE</v>
      </c>
      <c r="AT103" s="48">
        <f>'Analitika nastave'!AU104</f>
        <v>0</v>
      </c>
      <c r="AU103" s="49">
        <f>'Analitika nastave'!AV104</f>
        <v>0</v>
      </c>
      <c r="AV103" s="49">
        <f>'Analitika nastave'!AW104</f>
        <v>0</v>
      </c>
      <c r="AW103" s="49">
        <f>'Analitika nastave'!AX104</f>
        <v>0</v>
      </c>
      <c r="AX103" s="186">
        <f>'Analitika nastave'!AY104</f>
        <v>0</v>
      </c>
      <c r="AY103" s="165" t="str">
        <f>'Analitika nastave'!AZ104</f>
        <v>NE</v>
      </c>
      <c r="AZ103" s="189">
        <f>'Analitika nastave'!BA104</f>
        <v>0</v>
      </c>
    </row>
    <row r="104" spans="1:52" ht="15.75" thickBot="1" x14ac:dyDescent="0.3">
      <c r="A104" s="192"/>
      <c r="B104" s="194"/>
      <c r="C104" s="52" t="str">
        <f>'Analitika nastave'!D105</f>
        <v>P</v>
      </c>
      <c r="D104" s="53">
        <f>'Analitika nastave'!E105</f>
        <v>0</v>
      </c>
      <c r="E104" s="53">
        <f>'Analitika nastave'!F105</f>
        <v>0</v>
      </c>
      <c r="F104" s="53">
        <f>'Analitika nastave'!G105</f>
        <v>0</v>
      </c>
      <c r="G104" s="53">
        <f>'Analitika nastave'!H105</f>
        <v>0</v>
      </c>
      <c r="H104" s="187"/>
      <c r="I104" s="185"/>
      <c r="J104" s="54">
        <f>'Analitika nastave'!K105</f>
        <v>0</v>
      </c>
      <c r="K104" s="53">
        <f>'Analitika nastave'!L105</f>
        <v>0</v>
      </c>
      <c r="L104" s="53">
        <f>'Analitika nastave'!M105</f>
        <v>0</v>
      </c>
      <c r="M104" s="53">
        <f>'Analitika nastave'!N105</f>
        <v>0</v>
      </c>
      <c r="N104" s="187"/>
      <c r="O104" s="185"/>
      <c r="P104" s="54">
        <f>'Analitika nastave'!Q105</f>
        <v>0</v>
      </c>
      <c r="Q104" s="53">
        <f>'Analitika nastave'!R105</f>
        <v>0</v>
      </c>
      <c r="R104" s="53">
        <f>'Analitika nastave'!S105</f>
        <v>0</v>
      </c>
      <c r="S104" s="53">
        <f>'Analitika nastave'!T105</f>
        <v>0</v>
      </c>
      <c r="T104" s="187"/>
      <c r="U104" s="185"/>
      <c r="V104" s="54">
        <f>'Analitika nastave'!W105</f>
        <v>0</v>
      </c>
      <c r="W104" s="53">
        <f>'Analitika nastave'!X105</f>
        <v>0</v>
      </c>
      <c r="X104" s="53">
        <f>'Analitika nastave'!Y105</f>
        <v>0</v>
      </c>
      <c r="Y104" s="53">
        <f>'Analitika nastave'!Z105</f>
        <v>0</v>
      </c>
      <c r="Z104" s="187"/>
      <c r="AA104" s="185"/>
      <c r="AB104" s="54">
        <f>'Analitika nastave'!AC105</f>
        <v>0</v>
      </c>
      <c r="AC104" s="53">
        <f>'Analitika nastave'!AD105</f>
        <v>0</v>
      </c>
      <c r="AD104" s="53">
        <f>'Analitika nastave'!AE105</f>
        <v>0</v>
      </c>
      <c r="AE104" s="53">
        <f>'Analitika nastave'!AF105</f>
        <v>0</v>
      </c>
      <c r="AF104" s="188"/>
      <c r="AG104" s="185"/>
      <c r="AH104" s="54">
        <f>'Analitika nastave'!AI105</f>
        <v>0</v>
      </c>
      <c r="AI104" s="53">
        <f>'Analitika nastave'!AJ105</f>
        <v>0</v>
      </c>
      <c r="AJ104" s="53">
        <f>'Analitika nastave'!AK105</f>
        <v>0</v>
      </c>
      <c r="AK104" s="53">
        <f>'Analitika nastave'!AL105</f>
        <v>0</v>
      </c>
      <c r="AL104" s="188"/>
      <c r="AM104" s="185"/>
      <c r="AN104" s="54">
        <f>'Analitika nastave'!AO105</f>
        <v>0</v>
      </c>
      <c r="AO104" s="53">
        <f>'Analitika nastave'!AP105</f>
        <v>0</v>
      </c>
      <c r="AP104" s="53">
        <f>'Analitika nastave'!AQ105</f>
        <v>0</v>
      </c>
      <c r="AQ104" s="53">
        <f>'Analitika nastave'!AR105</f>
        <v>0</v>
      </c>
      <c r="AR104" s="188"/>
      <c r="AS104" s="185"/>
      <c r="AT104" s="54">
        <f>'Analitika nastave'!AU105</f>
        <v>0</v>
      </c>
      <c r="AU104" s="53">
        <f>'Analitika nastave'!AV105</f>
        <v>0</v>
      </c>
      <c r="AV104" s="53">
        <f>'Analitika nastave'!AW105</f>
        <v>0</v>
      </c>
      <c r="AW104" s="53">
        <f>'Analitika nastave'!AX105</f>
        <v>0</v>
      </c>
      <c r="AX104" s="188"/>
      <c r="AY104" s="185"/>
      <c r="AZ104" s="190"/>
    </row>
    <row r="105" spans="1:52" x14ac:dyDescent="0.25">
      <c r="A105" s="191">
        <v>50</v>
      </c>
      <c r="B105" s="193">
        <f>'Analitika nastave'!C106</f>
        <v>0</v>
      </c>
      <c r="C105" s="47" t="str">
        <f>'Analitika nastave'!D106</f>
        <v>B</v>
      </c>
      <c r="D105" s="48">
        <f>'Analitika nastave'!E106</f>
        <v>0</v>
      </c>
      <c r="E105" s="49">
        <f>'Analitika nastave'!F106</f>
        <v>0</v>
      </c>
      <c r="F105" s="49">
        <f>'Analitika nastave'!G106</f>
        <v>0</v>
      </c>
      <c r="G105" s="49">
        <f>'Analitika nastave'!H106</f>
        <v>0</v>
      </c>
      <c r="H105" s="186">
        <f>'Analitika nastave'!I106</f>
        <v>0</v>
      </c>
      <c r="I105" s="165" t="str">
        <f>'Analitika nastave'!J106</f>
        <v>NE</v>
      </c>
      <c r="J105" s="48">
        <f>'Analitika nastave'!K106</f>
        <v>0</v>
      </c>
      <c r="K105" s="49">
        <f>'Analitika nastave'!L106</f>
        <v>0</v>
      </c>
      <c r="L105" s="49">
        <f>'Analitika nastave'!M106</f>
        <v>0</v>
      </c>
      <c r="M105" s="49">
        <f>'Analitika nastave'!N106</f>
        <v>0</v>
      </c>
      <c r="N105" s="186">
        <f>'Analitika nastave'!O106</f>
        <v>0</v>
      </c>
      <c r="O105" s="165" t="str">
        <f>'Analitika nastave'!P106</f>
        <v>NE</v>
      </c>
      <c r="P105" s="48">
        <f>'Analitika nastave'!Q106</f>
        <v>0</v>
      </c>
      <c r="Q105" s="49">
        <f>'Analitika nastave'!R106</f>
        <v>0</v>
      </c>
      <c r="R105" s="49">
        <f>'Analitika nastave'!S106</f>
        <v>0</v>
      </c>
      <c r="S105" s="49">
        <f>'Analitika nastave'!T106</f>
        <v>0</v>
      </c>
      <c r="T105" s="186">
        <f>'Analitika nastave'!U106</f>
        <v>0</v>
      </c>
      <c r="U105" s="165" t="str">
        <f>'Analitika nastave'!V106</f>
        <v>NE</v>
      </c>
      <c r="V105" s="48">
        <f>'Analitika nastave'!W106</f>
        <v>0</v>
      </c>
      <c r="W105" s="49">
        <f>'Analitika nastave'!X106</f>
        <v>0</v>
      </c>
      <c r="X105" s="49">
        <f>'Analitika nastave'!Y106</f>
        <v>0</v>
      </c>
      <c r="Y105" s="49">
        <f>'Analitika nastave'!Z106</f>
        <v>0</v>
      </c>
      <c r="Z105" s="186">
        <f>'Analitika nastave'!AA106</f>
        <v>0</v>
      </c>
      <c r="AA105" s="165" t="str">
        <f>'Analitika nastave'!AB106</f>
        <v>NE</v>
      </c>
      <c r="AB105" s="48">
        <f>'Analitika nastave'!AC106</f>
        <v>0</v>
      </c>
      <c r="AC105" s="49">
        <f>'Analitika nastave'!AD106</f>
        <v>0</v>
      </c>
      <c r="AD105" s="49">
        <f>'Analitika nastave'!AE106</f>
        <v>0</v>
      </c>
      <c r="AE105" s="49">
        <f>'Analitika nastave'!AF106</f>
        <v>0</v>
      </c>
      <c r="AF105" s="186">
        <f>'Analitika nastave'!AG106</f>
        <v>0</v>
      </c>
      <c r="AG105" s="165" t="str">
        <f>'Analitika nastave'!AH106</f>
        <v>NE</v>
      </c>
      <c r="AH105" s="48">
        <f>'Analitika nastave'!AI106</f>
        <v>0</v>
      </c>
      <c r="AI105" s="49">
        <f>'Analitika nastave'!AJ106</f>
        <v>0</v>
      </c>
      <c r="AJ105" s="49">
        <f>'Analitika nastave'!AK106</f>
        <v>0</v>
      </c>
      <c r="AK105" s="49">
        <f>'Analitika nastave'!AL106</f>
        <v>0</v>
      </c>
      <c r="AL105" s="186">
        <f>'Analitika nastave'!AM106</f>
        <v>0</v>
      </c>
      <c r="AM105" s="165" t="str">
        <f>'Analitika nastave'!AN106</f>
        <v>NE</v>
      </c>
      <c r="AN105" s="48">
        <f>'Analitika nastave'!AO106</f>
        <v>0</v>
      </c>
      <c r="AO105" s="49">
        <f>'Analitika nastave'!AP106</f>
        <v>0</v>
      </c>
      <c r="AP105" s="49">
        <f>'Analitika nastave'!AQ106</f>
        <v>0</v>
      </c>
      <c r="AQ105" s="49">
        <f>'Analitika nastave'!AR106</f>
        <v>0</v>
      </c>
      <c r="AR105" s="186">
        <f>'Analitika nastave'!AS106</f>
        <v>0</v>
      </c>
      <c r="AS105" s="165" t="str">
        <f>'Analitika nastave'!AT106</f>
        <v>NE</v>
      </c>
      <c r="AT105" s="48">
        <f>'Analitika nastave'!AU106</f>
        <v>0</v>
      </c>
      <c r="AU105" s="49">
        <f>'Analitika nastave'!AV106</f>
        <v>0</v>
      </c>
      <c r="AV105" s="49">
        <f>'Analitika nastave'!AW106</f>
        <v>0</v>
      </c>
      <c r="AW105" s="49">
        <f>'Analitika nastave'!AX106</f>
        <v>0</v>
      </c>
      <c r="AX105" s="186">
        <f>'Analitika nastave'!AY106</f>
        <v>0</v>
      </c>
      <c r="AY105" s="165" t="str">
        <f>'Analitika nastave'!AZ106</f>
        <v>NE</v>
      </c>
      <c r="AZ105" s="189">
        <f>'Analitika nastave'!BA106</f>
        <v>0</v>
      </c>
    </row>
    <row r="106" spans="1:52" ht="15.75" thickBot="1" x14ac:dyDescent="0.3">
      <c r="A106" s="192"/>
      <c r="B106" s="194"/>
      <c r="C106" s="52" t="str">
        <f>'Analitika nastave'!D107</f>
        <v>P</v>
      </c>
      <c r="D106" s="53">
        <f>'Analitika nastave'!E107</f>
        <v>0</v>
      </c>
      <c r="E106" s="53">
        <f>'Analitika nastave'!F107</f>
        <v>0</v>
      </c>
      <c r="F106" s="53">
        <f>'Analitika nastave'!G107</f>
        <v>0</v>
      </c>
      <c r="G106" s="53">
        <f>'Analitika nastave'!H107</f>
        <v>0</v>
      </c>
      <c r="H106" s="187"/>
      <c r="I106" s="185"/>
      <c r="J106" s="54">
        <f>'Analitika nastave'!K107</f>
        <v>0</v>
      </c>
      <c r="K106" s="53">
        <f>'Analitika nastave'!L107</f>
        <v>0</v>
      </c>
      <c r="L106" s="53">
        <f>'Analitika nastave'!M107</f>
        <v>0</v>
      </c>
      <c r="M106" s="53">
        <f>'Analitika nastave'!N107</f>
        <v>0</v>
      </c>
      <c r="N106" s="187"/>
      <c r="O106" s="185"/>
      <c r="P106" s="54">
        <f>'Analitika nastave'!Q107</f>
        <v>0</v>
      </c>
      <c r="Q106" s="53">
        <f>'Analitika nastave'!R107</f>
        <v>0</v>
      </c>
      <c r="R106" s="53">
        <f>'Analitika nastave'!S107</f>
        <v>0</v>
      </c>
      <c r="S106" s="53">
        <f>'Analitika nastave'!T107</f>
        <v>0</v>
      </c>
      <c r="T106" s="187"/>
      <c r="U106" s="185"/>
      <c r="V106" s="54">
        <f>'Analitika nastave'!W107</f>
        <v>0</v>
      </c>
      <c r="W106" s="53">
        <f>'Analitika nastave'!X107</f>
        <v>0</v>
      </c>
      <c r="X106" s="53">
        <f>'Analitika nastave'!Y107</f>
        <v>0</v>
      </c>
      <c r="Y106" s="53">
        <f>'Analitika nastave'!Z107</f>
        <v>0</v>
      </c>
      <c r="Z106" s="187"/>
      <c r="AA106" s="185"/>
      <c r="AB106" s="54">
        <f>'Analitika nastave'!AC107</f>
        <v>0</v>
      </c>
      <c r="AC106" s="53">
        <f>'Analitika nastave'!AD107</f>
        <v>0</v>
      </c>
      <c r="AD106" s="53">
        <f>'Analitika nastave'!AE107</f>
        <v>0</v>
      </c>
      <c r="AE106" s="53">
        <f>'Analitika nastave'!AF107</f>
        <v>0</v>
      </c>
      <c r="AF106" s="188"/>
      <c r="AG106" s="185"/>
      <c r="AH106" s="54">
        <f>'Analitika nastave'!AI107</f>
        <v>0</v>
      </c>
      <c r="AI106" s="53">
        <f>'Analitika nastave'!AJ107</f>
        <v>0</v>
      </c>
      <c r="AJ106" s="53">
        <f>'Analitika nastave'!AK107</f>
        <v>0</v>
      </c>
      <c r="AK106" s="53">
        <f>'Analitika nastave'!AL107</f>
        <v>0</v>
      </c>
      <c r="AL106" s="188"/>
      <c r="AM106" s="185"/>
      <c r="AN106" s="54">
        <f>'Analitika nastave'!AO107</f>
        <v>0</v>
      </c>
      <c r="AO106" s="53">
        <f>'Analitika nastave'!AP107</f>
        <v>0</v>
      </c>
      <c r="AP106" s="53">
        <f>'Analitika nastave'!AQ107</f>
        <v>0</v>
      </c>
      <c r="AQ106" s="53">
        <f>'Analitika nastave'!AR107</f>
        <v>0</v>
      </c>
      <c r="AR106" s="188"/>
      <c r="AS106" s="185"/>
      <c r="AT106" s="54">
        <f>'Analitika nastave'!AU107</f>
        <v>0</v>
      </c>
      <c r="AU106" s="53">
        <f>'Analitika nastave'!AV107</f>
        <v>0</v>
      </c>
      <c r="AV106" s="53">
        <f>'Analitika nastave'!AW107</f>
        <v>0</v>
      </c>
      <c r="AW106" s="53">
        <f>'Analitika nastave'!AX107</f>
        <v>0</v>
      </c>
      <c r="AX106" s="188"/>
      <c r="AY106" s="185"/>
      <c r="AZ106" s="190"/>
    </row>
  </sheetData>
  <sheetProtection algorithmName="SHA-512" hashValue="p3rc1wQdY6GZSAq3z3Ujm6bPydFvwEuEbhinI8q2LmgNDgMMXSHVZAr3ZTpQWGUZdtkR+IXAWdlOmlQoF/P34A==" saltValue="VijIpJ+RnB1QPXIPWCOG3g==" spinCount="100000" sheet="1" selectLockedCells="1"/>
  <mergeCells count="985">
    <mergeCell ref="AH2:AM2"/>
    <mergeCell ref="AN2:AS2"/>
    <mergeCell ref="AT2:AY2"/>
    <mergeCell ref="D3:H3"/>
    <mergeCell ref="J3:N3"/>
    <mergeCell ref="P3:T3"/>
    <mergeCell ref="V3:Z3"/>
    <mergeCell ref="AB3:AF3"/>
    <mergeCell ref="AH3:AL3"/>
    <mergeCell ref="AN3:AR3"/>
    <mergeCell ref="J2:O2"/>
    <mergeCell ref="P2:U2"/>
    <mergeCell ref="V2:AA2"/>
    <mergeCell ref="AB2:AG2"/>
    <mergeCell ref="AT3:AX3"/>
    <mergeCell ref="O1:P1"/>
    <mergeCell ref="B1:D1"/>
    <mergeCell ref="E1:K1"/>
    <mergeCell ref="AE1:AF1"/>
    <mergeCell ref="D2:I2"/>
    <mergeCell ref="M1:N1"/>
    <mergeCell ref="S1:T1"/>
    <mergeCell ref="U1:AA1"/>
    <mergeCell ref="AC1:AD1"/>
    <mergeCell ref="A4:A6"/>
    <mergeCell ref="B4:B6"/>
    <mergeCell ref="I4:I6"/>
    <mergeCell ref="O4:O6"/>
    <mergeCell ref="U4:U6"/>
    <mergeCell ref="AA4:AA6"/>
    <mergeCell ref="AG4:AG6"/>
    <mergeCell ref="AM4:AM6"/>
    <mergeCell ref="AZ9:AZ10"/>
    <mergeCell ref="Z9:Z10"/>
    <mergeCell ref="AA9:AA10"/>
    <mergeCell ref="AF9:AF10"/>
    <mergeCell ref="AG9:AG10"/>
    <mergeCell ref="AL9:AL10"/>
    <mergeCell ref="AM9:AM10"/>
    <mergeCell ref="AS4:AS6"/>
    <mergeCell ref="AY4:AY6"/>
    <mergeCell ref="AS7:AS8"/>
    <mergeCell ref="AX7:AX8"/>
    <mergeCell ref="AY7:AY8"/>
    <mergeCell ref="AR9:AR10"/>
    <mergeCell ref="AS9:AS10"/>
    <mergeCell ref="AX9:AX10"/>
    <mergeCell ref="AY9:AY10"/>
    <mergeCell ref="AZ4:AZ6"/>
    <mergeCell ref="AZ7:AZ8"/>
    <mergeCell ref="AM7:AM8"/>
    <mergeCell ref="AR7:AR8"/>
    <mergeCell ref="Z7:Z8"/>
    <mergeCell ref="AA7:AA8"/>
    <mergeCell ref="AF7:AF8"/>
    <mergeCell ref="AG7:AG8"/>
    <mergeCell ref="A9:A10"/>
    <mergeCell ref="B9:B10"/>
    <mergeCell ref="H9:H10"/>
    <mergeCell ref="I9:I10"/>
    <mergeCell ref="N9:N10"/>
    <mergeCell ref="O9:O10"/>
    <mergeCell ref="T9:T10"/>
    <mergeCell ref="U9:U10"/>
    <mergeCell ref="AL7:AL8"/>
    <mergeCell ref="A7:A8"/>
    <mergeCell ref="B7:B8"/>
    <mergeCell ref="H7:H8"/>
    <mergeCell ref="I7:I8"/>
    <mergeCell ref="N7:N8"/>
    <mergeCell ref="O7:O8"/>
    <mergeCell ref="T7:T8"/>
    <mergeCell ref="U7:U8"/>
    <mergeCell ref="Z13:Z14"/>
    <mergeCell ref="AA13:AA14"/>
    <mergeCell ref="AF13:AF14"/>
    <mergeCell ref="AG13:AG14"/>
    <mergeCell ref="AX11:AX12"/>
    <mergeCell ref="AY11:AY12"/>
    <mergeCell ref="AL13:AL14"/>
    <mergeCell ref="AM13:AM14"/>
    <mergeCell ref="AR13:AR14"/>
    <mergeCell ref="AS13:AS14"/>
    <mergeCell ref="AX13:AX14"/>
    <mergeCell ref="AY13:AY14"/>
    <mergeCell ref="AZ11:AZ12"/>
    <mergeCell ref="A13:A14"/>
    <mergeCell ref="B13:B14"/>
    <mergeCell ref="H13:H14"/>
    <mergeCell ref="I13:I14"/>
    <mergeCell ref="N13:N14"/>
    <mergeCell ref="O13:O14"/>
    <mergeCell ref="AF11:AF12"/>
    <mergeCell ref="AG11:AG12"/>
    <mergeCell ref="AL11:AL12"/>
    <mergeCell ref="AM11:AM12"/>
    <mergeCell ref="AR11:AR12"/>
    <mergeCell ref="AS11:AS12"/>
    <mergeCell ref="N11:N12"/>
    <mergeCell ref="O11:O12"/>
    <mergeCell ref="T11:T12"/>
    <mergeCell ref="U11:U12"/>
    <mergeCell ref="Z11:Z12"/>
    <mergeCell ref="AA11:AA12"/>
    <mergeCell ref="A11:A12"/>
    <mergeCell ref="B11:B12"/>
    <mergeCell ref="H11:H12"/>
    <mergeCell ref="I11:I12"/>
    <mergeCell ref="AZ13:AZ14"/>
    <mergeCell ref="AA15:AA16"/>
    <mergeCell ref="AF15:AF16"/>
    <mergeCell ref="AG15:AG16"/>
    <mergeCell ref="AL15:AL16"/>
    <mergeCell ref="AM15:AM16"/>
    <mergeCell ref="A15:A16"/>
    <mergeCell ref="B15:B16"/>
    <mergeCell ref="H15:H16"/>
    <mergeCell ref="I15:I16"/>
    <mergeCell ref="N15:N16"/>
    <mergeCell ref="O15:O16"/>
    <mergeCell ref="T15:T16"/>
    <mergeCell ref="U15:U16"/>
    <mergeCell ref="T13:T14"/>
    <mergeCell ref="U13:U14"/>
    <mergeCell ref="Z19:Z20"/>
    <mergeCell ref="AA19:AA20"/>
    <mergeCell ref="AF19:AF20"/>
    <mergeCell ref="AG19:AG20"/>
    <mergeCell ref="AX17:AX18"/>
    <mergeCell ref="AY17:AY18"/>
    <mergeCell ref="AZ17:AZ18"/>
    <mergeCell ref="AM17:AM18"/>
    <mergeCell ref="AR17:AR18"/>
    <mergeCell ref="AS17:AS18"/>
    <mergeCell ref="AZ19:AZ20"/>
    <mergeCell ref="AM19:AM20"/>
    <mergeCell ref="AR19:AR20"/>
    <mergeCell ref="AS19:AS20"/>
    <mergeCell ref="AX19:AX20"/>
    <mergeCell ref="AY19:AY20"/>
    <mergeCell ref="AR15:AR16"/>
    <mergeCell ref="AS15:AS16"/>
    <mergeCell ref="AX15:AX16"/>
    <mergeCell ref="AY15:AY16"/>
    <mergeCell ref="AZ15:AZ16"/>
    <mergeCell ref="Z15:Z16"/>
    <mergeCell ref="A19:A20"/>
    <mergeCell ref="B19:B20"/>
    <mergeCell ref="H19:H20"/>
    <mergeCell ref="I19:I20"/>
    <mergeCell ref="N19:N20"/>
    <mergeCell ref="O19:O20"/>
    <mergeCell ref="AF17:AF18"/>
    <mergeCell ref="AG17:AG18"/>
    <mergeCell ref="AL17:AL18"/>
    <mergeCell ref="N17:N18"/>
    <mergeCell ref="O17:O18"/>
    <mergeCell ref="T17:T18"/>
    <mergeCell ref="U17:U18"/>
    <mergeCell ref="Z17:Z18"/>
    <mergeCell ref="AA17:AA18"/>
    <mergeCell ref="AL19:AL20"/>
    <mergeCell ref="T19:T20"/>
    <mergeCell ref="U19:U20"/>
    <mergeCell ref="A17:A18"/>
    <mergeCell ref="B17:B18"/>
    <mergeCell ref="H17:H18"/>
    <mergeCell ref="I17:I18"/>
    <mergeCell ref="AR21:AR22"/>
    <mergeCell ref="AS21:AS22"/>
    <mergeCell ref="AX21:AX22"/>
    <mergeCell ref="AY21:AY22"/>
    <mergeCell ref="AZ21:AZ22"/>
    <mergeCell ref="A23:A24"/>
    <mergeCell ref="B23:B24"/>
    <mergeCell ref="H23:H24"/>
    <mergeCell ref="I23:I24"/>
    <mergeCell ref="Z21:Z22"/>
    <mergeCell ref="AA21:AA22"/>
    <mergeCell ref="AF21:AF22"/>
    <mergeCell ref="AG21:AG22"/>
    <mergeCell ref="AL21:AL22"/>
    <mergeCell ref="AM21:AM22"/>
    <mergeCell ref="A21:A22"/>
    <mergeCell ref="B21:B22"/>
    <mergeCell ref="H21:H22"/>
    <mergeCell ref="I21:I22"/>
    <mergeCell ref="N21:N22"/>
    <mergeCell ref="O21:O22"/>
    <mergeCell ref="T21:T22"/>
    <mergeCell ref="U21:U22"/>
    <mergeCell ref="AA23:AA24"/>
    <mergeCell ref="AX23:AX24"/>
    <mergeCell ref="AY23:AY24"/>
    <mergeCell ref="AZ23:AZ24"/>
    <mergeCell ref="A25:A26"/>
    <mergeCell ref="B25:B26"/>
    <mergeCell ref="H25:H26"/>
    <mergeCell ref="I25:I26"/>
    <mergeCell ref="N25:N26"/>
    <mergeCell ref="O25:O26"/>
    <mergeCell ref="AF23:AF24"/>
    <mergeCell ref="AG23:AG24"/>
    <mergeCell ref="AL23:AL24"/>
    <mergeCell ref="AM23:AM24"/>
    <mergeCell ref="AR23:AR24"/>
    <mergeCell ref="AS23:AS24"/>
    <mergeCell ref="N23:N24"/>
    <mergeCell ref="O23:O24"/>
    <mergeCell ref="T23:T24"/>
    <mergeCell ref="U23:U24"/>
    <mergeCell ref="Z23:Z24"/>
    <mergeCell ref="AZ25:AZ26"/>
    <mergeCell ref="AR25:AR26"/>
    <mergeCell ref="AS25:AS26"/>
    <mergeCell ref="AX25:AX26"/>
    <mergeCell ref="AZ27:AZ28"/>
    <mergeCell ref="Z27:Z28"/>
    <mergeCell ref="AA27:AA28"/>
    <mergeCell ref="A27:A28"/>
    <mergeCell ref="B27:B28"/>
    <mergeCell ref="H27:H28"/>
    <mergeCell ref="I27:I28"/>
    <mergeCell ref="N27:N28"/>
    <mergeCell ref="O27:O28"/>
    <mergeCell ref="T27:T28"/>
    <mergeCell ref="U27:U28"/>
    <mergeCell ref="AF27:AF28"/>
    <mergeCell ref="AG27:AG28"/>
    <mergeCell ref="AL27:AL28"/>
    <mergeCell ref="AM27:AM28"/>
    <mergeCell ref="Z29:Z30"/>
    <mergeCell ref="A29:A30"/>
    <mergeCell ref="B29:B30"/>
    <mergeCell ref="H29:H30"/>
    <mergeCell ref="I29:I30"/>
    <mergeCell ref="AY25:AY26"/>
    <mergeCell ref="T25:T26"/>
    <mergeCell ref="U25:U26"/>
    <mergeCell ref="AR27:AR28"/>
    <mergeCell ref="AS27:AS28"/>
    <mergeCell ref="AX27:AX28"/>
    <mergeCell ref="AY27:AY28"/>
    <mergeCell ref="AL25:AL26"/>
    <mergeCell ref="AA29:AA30"/>
    <mergeCell ref="Z25:Z26"/>
    <mergeCell ref="AA25:AA26"/>
    <mergeCell ref="AF25:AF26"/>
    <mergeCell ref="AG25:AG26"/>
    <mergeCell ref="AM25:AM26"/>
    <mergeCell ref="AA35:AA36"/>
    <mergeCell ref="Z31:Z32"/>
    <mergeCell ref="AA31:AA32"/>
    <mergeCell ref="AF31:AF32"/>
    <mergeCell ref="AG31:AG32"/>
    <mergeCell ref="AX29:AX30"/>
    <mergeCell ref="AY29:AY30"/>
    <mergeCell ref="AZ29:AZ30"/>
    <mergeCell ref="A31:A32"/>
    <mergeCell ref="B31:B32"/>
    <mergeCell ref="H31:H32"/>
    <mergeCell ref="I31:I32"/>
    <mergeCell ref="N31:N32"/>
    <mergeCell ref="O31:O32"/>
    <mergeCell ref="AF29:AF30"/>
    <mergeCell ref="AG29:AG30"/>
    <mergeCell ref="AL29:AL30"/>
    <mergeCell ref="AM29:AM30"/>
    <mergeCell ref="AR29:AR30"/>
    <mergeCell ref="AS29:AS30"/>
    <mergeCell ref="N29:N30"/>
    <mergeCell ref="O29:O30"/>
    <mergeCell ref="T29:T30"/>
    <mergeCell ref="U29:U30"/>
    <mergeCell ref="AX33:AX34"/>
    <mergeCell ref="AY33:AY34"/>
    <mergeCell ref="AZ33:AZ34"/>
    <mergeCell ref="Z33:Z34"/>
    <mergeCell ref="AA33:AA34"/>
    <mergeCell ref="AF33:AF34"/>
    <mergeCell ref="AG33:AG34"/>
    <mergeCell ref="AL33:AL34"/>
    <mergeCell ref="AM33:AM34"/>
    <mergeCell ref="Z35:Z36"/>
    <mergeCell ref="A35:A36"/>
    <mergeCell ref="B35:B36"/>
    <mergeCell ref="H35:H36"/>
    <mergeCell ref="I35:I36"/>
    <mergeCell ref="AZ31:AZ32"/>
    <mergeCell ref="A33:A34"/>
    <mergeCell ref="B33:B34"/>
    <mergeCell ref="H33:H34"/>
    <mergeCell ref="I33:I34"/>
    <mergeCell ref="N33:N34"/>
    <mergeCell ref="O33:O34"/>
    <mergeCell ref="T33:T34"/>
    <mergeCell ref="U33:U34"/>
    <mergeCell ref="AL31:AL32"/>
    <mergeCell ref="AM31:AM32"/>
    <mergeCell ref="AR31:AR32"/>
    <mergeCell ref="AS31:AS32"/>
    <mergeCell ref="AX31:AX32"/>
    <mergeCell ref="AY31:AY32"/>
    <mergeCell ref="T31:T32"/>
    <mergeCell ref="U31:U32"/>
    <mergeCell ref="AR33:AR34"/>
    <mergeCell ref="AS33:AS34"/>
    <mergeCell ref="AA41:AA42"/>
    <mergeCell ref="Z37:Z38"/>
    <mergeCell ref="AA37:AA38"/>
    <mergeCell ref="AF37:AF38"/>
    <mergeCell ref="AG37:AG38"/>
    <mergeCell ref="AX35:AX36"/>
    <mergeCell ref="AY35:AY36"/>
    <mergeCell ref="AZ35:AZ36"/>
    <mergeCell ref="A37:A38"/>
    <mergeCell ref="B37:B38"/>
    <mergeCell ref="H37:H38"/>
    <mergeCell ref="I37:I38"/>
    <mergeCell ref="N37:N38"/>
    <mergeCell ref="O37:O38"/>
    <mergeCell ref="AF35:AF36"/>
    <mergeCell ref="AG35:AG36"/>
    <mergeCell ref="AL35:AL36"/>
    <mergeCell ref="AM35:AM36"/>
    <mergeCell ref="AR35:AR36"/>
    <mergeCell ref="AS35:AS36"/>
    <mergeCell ref="N35:N36"/>
    <mergeCell ref="O35:O36"/>
    <mergeCell ref="T35:T36"/>
    <mergeCell ref="U35:U36"/>
    <mergeCell ref="AX39:AX40"/>
    <mergeCell ref="AY39:AY40"/>
    <mergeCell ref="AZ39:AZ40"/>
    <mergeCell ref="Z39:Z40"/>
    <mergeCell ref="AA39:AA40"/>
    <mergeCell ref="AF39:AF40"/>
    <mergeCell ref="AG39:AG40"/>
    <mergeCell ref="AL39:AL40"/>
    <mergeCell ref="AM39:AM40"/>
    <mergeCell ref="Z41:Z42"/>
    <mergeCell ref="A41:A42"/>
    <mergeCell ref="B41:B42"/>
    <mergeCell ref="H41:H42"/>
    <mergeCell ref="I41:I42"/>
    <mergeCell ref="AZ37:AZ38"/>
    <mergeCell ref="A39:A40"/>
    <mergeCell ref="B39:B40"/>
    <mergeCell ref="H39:H40"/>
    <mergeCell ref="I39:I40"/>
    <mergeCell ref="N39:N40"/>
    <mergeCell ref="O39:O40"/>
    <mergeCell ref="T39:T40"/>
    <mergeCell ref="U39:U40"/>
    <mergeCell ref="AL37:AL38"/>
    <mergeCell ref="AM37:AM38"/>
    <mergeCell ref="AR37:AR38"/>
    <mergeCell ref="AS37:AS38"/>
    <mergeCell ref="AX37:AX38"/>
    <mergeCell ref="AY37:AY38"/>
    <mergeCell ref="T37:T38"/>
    <mergeCell ref="U37:U38"/>
    <mergeCell ref="AR39:AR40"/>
    <mergeCell ref="AS39:AS40"/>
    <mergeCell ref="AA47:AA48"/>
    <mergeCell ref="Z43:Z44"/>
    <mergeCell ref="AA43:AA44"/>
    <mergeCell ref="AF43:AF44"/>
    <mergeCell ref="AG43:AG44"/>
    <mergeCell ref="AX41:AX42"/>
    <mergeCell ref="AY41:AY42"/>
    <mergeCell ref="AZ41:AZ42"/>
    <mergeCell ref="A43:A44"/>
    <mergeCell ref="B43:B44"/>
    <mergeCell ref="H43:H44"/>
    <mergeCell ref="I43:I44"/>
    <mergeCell ref="N43:N44"/>
    <mergeCell ref="O43:O44"/>
    <mergeCell ref="AF41:AF42"/>
    <mergeCell ref="AG41:AG42"/>
    <mergeCell ref="AL41:AL42"/>
    <mergeCell ref="AM41:AM42"/>
    <mergeCell ref="AR41:AR42"/>
    <mergeCell ref="AS41:AS42"/>
    <mergeCell ref="N41:N42"/>
    <mergeCell ref="O41:O42"/>
    <mergeCell ref="T41:T42"/>
    <mergeCell ref="U41:U42"/>
    <mergeCell ref="AX45:AX46"/>
    <mergeCell ref="AY45:AY46"/>
    <mergeCell ref="AZ45:AZ46"/>
    <mergeCell ref="Z45:Z46"/>
    <mergeCell ref="AA45:AA46"/>
    <mergeCell ref="AF45:AF46"/>
    <mergeCell ref="AG45:AG46"/>
    <mergeCell ref="AL45:AL46"/>
    <mergeCell ref="AM45:AM46"/>
    <mergeCell ref="Z47:Z48"/>
    <mergeCell ref="A47:A48"/>
    <mergeCell ref="B47:B48"/>
    <mergeCell ref="H47:H48"/>
    <mergeCell ref="I47:I48"/>
    <mergeCell ref="AZ43:AZ44"/>
    <mergeCell ref="A45:A46"/>
    <mergeCell ref="B45:B46"/>
    <mergeCell ref="H45:H46"/>
    <mergeCell ref="I45:I46"/>
    <mergeCell ref="N45:N46"/>
    <mergeCell ref="O45:O46"/>
    <mergeCell ref="T45:T46"/>
    <mergeCell ref="U45:U46"/>
    <mergeCell ref="AL43:AL44"/>
    <mergeCell ref="AM43:AM44"/>
    <mergeCell ref="AR43:AR44"/>
    <mergeCell ref="AS43:AS44"/>
    <mergeCell ref="AX43:AX44"/>
    <mergeCell ref="AY43:AY44"/>
    <mergeCell ref="T43:T44"/>
    <mergeCell ref="U43:U44"/>
    <mergeCell ref="AR45:AR46"/>
    <mergeCell ref="AS45:AS46"/>
    <mergeCell ref="AA53:AA54"/>
    <mergeCell ref="Z49:Z50"/>
    <mergeCell ref="AA49:AA50"/>
    <mergeCell ref="AF49:AF50"/>
    <mergeCell ref="AG49:AG50"/>
    <mergeCell ref="AX47:AX48"/>
    <mergeCell ref="AY47:AY48"/>
    <mergeCell ref="AZ47:AZ48"/>
    <mergeCell ref="A49:A50"/>
    <mergeCell ref="B49:B50"/>
    <mergeCell ref="H49:H50"/>
    <mergeCell ref="I49:I50"/>
    <mergeCell ref="N49:N50"/>
    <mergeCell ref="O49:O50"/>
    <mergeCell ref="AF47:AF48"/>
    <mergeCell ref="AG47:AG48"/>
    <mergeCell ref="AL47:AL48"/>
    <mergeCell ref="AM47:AM48"/>
    <mergeCell ref="AR47:AR48"/>
    <mergeCell ref="AS47:AS48"/>
    <mergeCell ref="N47:N48"/>
    <mergeCell ref="O47:O48"/>
    <mergeCell ref="T47:T48"/>
    <mergeCell ref="U47:U48"/>
    <mergeCell ref="AX51:AX52"/>
    <mergeCell ref="AY51:AY52"/>
    <mergeCell ref="AZ51:AZ52"/>
    <mergeCell ref="Z51:Z52"/>
    <mergeCell ref="AA51:AA52"/>
    <mergeCell ref="AF51:AF52"/>
    <mergeCell ref="AG51:AG52"/>
    <mergeCell ref="AL51:AL52"/>
    <mergeCell ref="AM51:AM52"/>
    <mergeCell ref="Z53:Z54"/>
    <mergeCell ref="A53:A54"/>
    <mergeCell ref="B53:B54"/>
    <mergeCell ref="H53:H54"/>
    <mergeCell ref="I53:I54"/>
    <mergeCell ref="AZ49:AZ50"/>
    <mergeCell ref="A51:A52"/>
    <mergeCell ref="B51:B52"/>
    <mergeCell ref="H51:H52"/>
    <mergeCell ref="I51:I52"/>
    <mergeCell ref="N51:N52"/>
    <mergeCell ref="O51:O52"/>
    <mergeCell ref="T51:T52"/>
    <mergeCell ref="U51:U52"/>
    <mergeCell ref="AL49:AL50"/>
    <mergeCell ref="AM49:AM50"/>
    <mergeCell ref="AR49:AR50"/>
    <mergeCell ref="AS49:AS50"/>
    <mergeCell ref="AX49:AX50"/>
    <mergeCell ref="AY49:AY50"/>
    <mergeCell ref="T49:T50"/>
    <mergeCell ref="U49:U50"/>
    <mergeCell ref="AR51:AR52"/>
    <mergeCell ref="AS51:AS52"/>
    <mergeCell ref="AA59:AA60"/>
    <mergeCell ref="Z55:Z56"/>
    <mergeCell ref="AA55:AA56"/>
    <mergeCell ref="AF55:AF56"/>
    <mergeCell ref="AG55:AG56"/>
    <mergeCell ref="AX53:AX54"/>
    <mergeCell ref="AY53:AY54"/>
    <mergeCell ref="AZ53:AZ54"/>
    <mergeCell ref="A55:A56"/>
    <mergeCell ref="B55:B56"/>
    <mergeCell ref="H55:H56"/>
    <mergeCell ref="I55:I56"/>
    <mergeCell ref="N55:N56"/>
    <mergeCell ref="O55:O56"/>
    <mergeCell ref="AF53:AF54"/>
    <mergeCell ref="AG53:AG54"/>
    <mergeCell ref="AL53:AL54"/>
    <mergeCell ref="AM53:AM54"/>
    <mergeCell ref="AR53:AR54"/>
    <mergeCell ref="AS53:AS54"/>
    <mergeCell ref="N53:N54"/>
    <mergeCell ref="O53:O54"/>
    <mergeCell ref="T53:T54"/>
    <mergeCell ref="U53:U54"/>
    <mergeCell ref="AX57:AX58"/>
    <mergeCell ref="AY57:AY58"/>
    <mergeCell ref="AZ57:AZ58"/>
    <mergeCell ref="Z57:Z58"/>
    <mergeCell ref="AA57:AA58"/>
    <mergeCell ref="AF57:AF58"/>
    <mergeCell ref="AG57:AG58"/>
    <mergeCell ref="AL57:AL58"/>
    <mergeCell ref="AM57:AM58"/>
    <mergeCell ref="Z59:Z60"/>
    <mergeCell ref="A59:A60"/>
    <mergeCell ref="B59:B60"/>
    <mergeCell ref="H59:H60"/>
    <mergeCell ref="I59:I60"/>
    <mergeCell ref="AZ55:AZ56"/>
    <mergeCell ref="A57:A58"/>
    <mergeCell ref="B57:B58"/>
    <mergeCell ref="H57:H58"/>
    <mergeCell ref="I57:I58"/>
    <mergeCell ref="N57:N58"/>
    <mergeCell ref="O57:O58"/>
    <mergeCell ref="T57:T58"/>
    <mergeCell ref="U57:U58"/>
    <mergeCell ref="AL55:AL56"/>
    <mergeCell ref="AM55:AM56"/>
    <mergeCell ref="AR55:AR56"/>
    <mergeCell ref="AS55:AS56"/>
    <mergeCell ref="AX55:AX56"/>
    <mergeCell ref="AY55:AY56"/>
    <mergeCell ref="T55:T56"/>
    <mergeCell ref="U55:U56"/>
    <mergeCell ref="AR57:AR58"/>
    <mergeCell ref="AS57:AS58"/>
    <mergeCell ref="AA65:AA66"/>
    <mergeCell ref="Z61:Z62"/>
    <mergeCell ref="AA61:AA62"/>
    <mergeCell ref="AF61:AF62"/>
    <mergeCell ref="AG61:AG62"/>
    <mergeCell ref="AX59:AX60"/>
    <mergeCell ref="AY59:AY60"/>
    <mergeCell ref="AZ59:AZ60"/>
    <mergeCell ref="A61:A62"/>
    <mergeCell ref="B61:B62"/>
    <mergeCell ref="H61:H62"/>
    <mergeCell ref="I61:I62"/>
    <mergeCell ref="N61:N62"/>
    <mergeCell ref="O61:O62"/>
    <mergeCell ref="AF59:AF60"/>
    <mergeCell ref="AG59:AG60"/>
    <mergeCell ref="AL59:AL60"/>
    <mergeCell ref="AM59:AM60"/>
    <mergeCell ref="AR59:AR60"/>
    <mergeCell ref="AS59:AS60"/>
    <mergeCell ref="N59:N60"/>
    <mergeCell ref="O59:O60"/>
    <mergeCell ref="T59:T60"/>
    <mergeCell ref="U59:U60"/>
    <mergeCell ref="AX63:AX64"/>
    <mergeCell ref="AY63:AY64"/>
    <mergeCell ref="AZ63:AZ64"/>
    <mergeCell ref="Z63:Z64"/>
    <mergeCell ref="AA63:AA64"/>
    <mergeCell ref="AF63:AF64"/>
    <mergeCell ref="AG63:AG64"/>
    <mergeCell ref="AL63:AL64"/>
    <mergeCell ref="AM63:AM64"/>
    <mergeCell ref="Z65:Z66"/>
    <mergeCell ref="A65:A66"/>
    <mergeCell ref="B65:B66"/>
    <mergeCell ref="H65:H66"/>
    <mergeCell ref="I65:I66"/>
    <mergeCell ref="AZ61:AZ62"/>
    <mergeCell ref="A63:A64"/>
    <mergeCell ref="B63:B64"/>
    <mergeCell ref="H63:H64"/>
    <mergeCell ref="I63:I64"/>
    <mergeCell ref="N63:N64"/>
    <mergeCell ref="O63:O64"/>
    <mergeCell ref="T63:T64"/>
    <mergeCell ref="U63:U64"/>
    <mergeCell ref="AL61:AL62"/>
    <mergeCell ref="AM61:AM62"/>
    <mergeCell ref="AR61:AR62"/>
    <mergeCell ref="AS61:AS62"/>
    <mergeCell ref="AX61:AX62"/>
    <mergeCell ref="AY61:AY62"/>
    <mergeCell ref="T61:T62"/>
    <mergeCell ref="U61:U62"/>
    <mergeCell ref="AR63:AR64"/>
    <mergeCell ref="AS63:AS64"/>
    <mergeCell ref="AA71:AA72"/>
    <mergeCell ref="Z67:Z68"/>
    <mergeCell ref="AA67:AA68"/>
    <mergeCell ref="AF67:AF68"/>
    <mergeCell ref="AG67:AG68"/>
    <mergeCell ref="AX65:AX66"/>
    <mergeCell ref="AY65:AY66"/>
    <mergeCell ref="AZ65:AZ66"/>
    <mergeCell ref="A67:A68"/>
    <mergeCell ref="B67:B68"/>
    <mergeCell ref="H67:H68"/>
    <mergeCell ref="I67:I68"/>
    <mergeCell ref="N67:N68"/>
    <mergeCell ref="O67:O68"/>
    <mergeCell ref="AF65:AF66"/>
    <mergeCell ref="AG65:AG66"/>
    <mergeCell ref="AL65:AL66"/>
    <mergeCell ref="AM65:AM66"/>
    <mergeCell ref="AR65:AR66"/>
    <mergeCell ref="AS65:AS66"/>
    <mergeCell ref="N65:N66"/>
    <mergeCell ref="O65:O66"/>
    <mergeCell ref="T65:T66"/>
    <mergeCell ref="U65:U66"/>
    <mergeCell ref="AX69:AX70"/>
    <mergeCell ref="AY69:AY70"/>
    <mergeCell ref="AZ69:AZ70"/>
    <mergeCell ref="Z69:Z70"/>
    <mergeCell ref="AA69:AA70"/>
    <mergeCell ref="AF69:AF70"/>
    <mergeCell ref="AG69:AG70"/>
    <mergeCell ref="AL69:AL70"/>
    <mergeCell ref="AM69:AM70"/>
    <mergeCell ref="Z71:Z72"/>
    <mergeCell ref="A71:A72"/>
    <mergeCell ref="B71:B72"/>
    <mergeCell ref="H71:H72"/>
    <mergeCell ref="I71:I72"/>
    <mergeCell ref="AZ67:AZ68"/>
    <mergeCell ref="A69:A70"/>
    <mergeCell ref="B69:B70"/>
    <mergeCell ref="H69:H70"/>
    <mergeCell ref="I69:I70"/>
    <mergeCell ref="N69:N70"/>
    <mergeCell ref="O69:O70"/>
    <mergeCell ref="T69:T70"/>
    <mergeCell ref="U69:U70"/>
    <mergeCell ref="AL67:AL68"/>
    <mergeCell ref="AM67:AM68"/>
    <mergeCell ref="AR67:AR68"/>
    <mergeCell ref="AS67:AS68"/>
    <mergeCell ref="AX67:AX68"/>
    <mergeCell ref="AY67:AY68"/>
    <mergeCell ref="T67:T68"/>
    <mergeCell ref="U67:U68"/>
    <mergeCell ref="AR69:AR70"/>
    <mergeCell ref="AS69:AS70"/>
    <mergeCell ref="AA77:AA78"/>
    <mergeCell ref="Z73:Z74"/>
    <mergeCell ref="AA73:AA74"/>
    <mergeCell ref="AF73:AF74"/>
    <mergeCell ref="AG73:AG74"/>
    <mergeCell ref="AX71:AX72"/>
    <mergeCell ref="AY71:AY72"/>
    <mergeCell ref="AZ71:AZ72"/>
    <mergeCell ref="A73:A74"/>
    <mergeCell ref="B73:B74"/>
    <mergeCell ref="H73:H74"/>
    <mergeCell ref="I73:I74"/>
    <mergeCell ref="N73:N74"/>
    <mergeCell ref="O73:O74"/>
    <mergeCell ref="AF71:AF72"/>
    <mergeCell ref="AG71:AG72"/>
    <mergeCell ref="AL71:AL72"/>
    <mergeCell ref="AM71:AM72"/>
    <mergeCell ref="AR71:AR72"/>
    <mergeCell ref="AS71:AS72"/>
    <mergeCell ref="N71:N72"/>
    <mergeCell ref="O71:O72"/>
    <mergeCell ref="T71:T72"/>
    <mergeCell ref="U71:U72"/>
    <mergeCell ref="AX75:AX76"/>
    <mergeCell ref="AY75:AY76"/>
    <mergeCell ref="AZ75:AZ76"/>
    <mergeCell ref="Z75:Z76"/>
    <mergeCell ref="AA75:AA76"/>
    <mergeCell ref="AF75:AF76"/>
    <mergeCell ref="AG75:AG76"/>
    <mergeCell ref="AL75:AL76"/>
    <mergeCell ref="AM75:AM76"/>
    <mergeCell ref="Z77:Z78"/>
    <mergeCell ref="A77:A78"/>
    <mergeCell ref="B77:B78"/>
    <mergeCell ref="H77:H78"/>
    <mergeCell ref="I77:I78"/>
    <mergeCell ref="AZ73:AZ74"/>
    <mergeCell ref="A75:A76"/>
    <mergeCell ref="B75:B76"/>
    <mergeCell ref="H75:H76"/>
    <mergeCell ref="I75:I76"/>
    <mergeCell ref="N75:N76"/>
    <mergeCell ref="O75:O76"/>
    <mergeCell ref="T75:T76"/>
    <mergeCell ref="U75:U76"/>
    <mergeCell ref="AL73:AL74"/>
    <mergeCell ref="AM73:AM74"/>
    <mergeCell ref="AR73:AR74"/>
    <mergeCell ref="AS73:AS74"/>
    <mergeCell ref="AX73:AX74"/>
    <mergeCell ref="AY73:AY74"/>
    <mergeCell ref="T73:T74"/>
    <mergeCell ref="U73:U74"/>
    <mergeCell ref="AR75:AR76"/>
    <mergeCell ref="AS75:AS76"/>
    <mergeCell ref="AA83:AA84"/>
    <mergeCell ref="Z79:Z80"/>
    <mergeCell ref="AA79:AA80"/>
    <mergeCell ref="AF79:AF80"/>
    <mergeCell ref="AG79:AG80"/>
    <mergeCell ref="AX77:AX78"/>
    <mergeCell ref="AY77:AY78"/>
    <mergeCell ref="AZ77:AZ78"/>
    <mergeCell ref="A79:A80"/>
    <mergeCell ref="B79:B80"/>
    <mergeCell ref="H79:H80"/>
    <mergeCell ref="I79:I80"/>
    <mergeCell ref="N79:N80"/>
    <mergeCell ref="O79:O80"/>
    <mergeCell ref="AF77:AF78"/>
    <mergeCell ref="AG77:AG78"/>
    <mergeCell ref="AL77:AL78"/>
    <mergeCell ref="AM77:AM78"/>
    <mergeCell ref="AR77:AR78"/>
    <mergeCell ref="AS77:AS78"/>
    <mergeCell ref="N77:N78"/>
    <mergeCell ref="O77:O78"/>
    <mergeCell ref="T77:T78"/>
    <mergeCell ref="U77:U78"/>
    <mergeCell ref="AX81:AX82"/>
    <mergeCell ref="AY81:AY82"/>
    <mergeCell ref="AZ81:AZ82"/>
    <mergeCell ref="Z81:Z82"/>
    <mergeCell ref="AA81:AA82"/>
    <mergeCell ref="AF81:AF82"/>
    <mergeCell ref="AG81:AG82"/>
    <mergeCell ref="AL81:AL82"/>
    <mergeCell ref="AM81:AM82"/>
    <mergeCell ref="Z83:Z84"/>
    <mergeCell ref="A83:A84"/>
    <mergeCell ref="B83:B84"/>
    <mergeCell ref="H83:H84"/>
    <mergeCell ref="I83:I84"/>
    <mergeCell ref="AZ79:AZ80"/>
    <mergeCell ref="A81:A82"/>
    <mergeCell ref="B81:B82"/>
    <mergeCell ref="H81:H82"/>
    <mergeCell ref="I81:I82"/>
    <mergeCell ref="N81:N82"/>
    <mergeCell ref="O81:O82"/>
    <mergeCell ref="T81:T82"/>
    <mergeCell ref="U81:U82"/>
    <mergeCell ref="AL79:AL80"/>
    <mergeCell ref="AM79:AM80"/>
    <mergeCell ref="AR79:AR80"/>
    <mergeCell ref="AS79:AS80"/>
    <mergeCell ref="AX79:AX80"/>
    <mergeCell ref="AY79:AY80"/>
    <mergeCell ref="T79:T80"/>
    <mergeCell ref="U79:U80"/>
    <mergeCell ref="AR81:AR82"/>
    <mergeCell ref="AS81:AS82"/>
    <mergeCell ref="AA89:AA90"/>
    <mergeCell ref="Z85:Z86"/>
    <mergeCell ref="AA85:AA86"/>
    <mergeCell ref="AF85:AF86"/>
    <mergeCell ref="AG85:AG86"/>
    <mergeCell ref="AX83:AX84"/>
    <mergeCell ref="AY83:AY84"/>
    <mergeCell ref="AZ83:AZ84"/>
    <mergeCell ref="A85:A86"/>
    <mergeCell ref="B85:B86"/>
    <mergeCell ref="H85:H86"/>
    <mergeCell ref="I85:I86"/>
    <mergeCell ref="N85:N86"/>
    <mergeCell ref="O85:O86"/>
    <mergeCell ref="AF83:AF84"/>
    <mergeCell ref="AG83:AG84"/>
    <mergeCell ref="AL83:AL84"/>
    <mergeCell ref="AM83:AM84"/>
    <mergeCell ref="AR83:AR84"/>
    <mergeCell ref="AS83:AS84"/>
    <mergeCell ref="N83:N84"/>
    <mergeCell ref="O83:O84"/>
    <mergeCell ref="T83:T84"/>
    <mergeCell ref="U83:U84"/>
    <mergeCell ref="AX87:AX88"/>
    <mergeCell ref="AY87:AY88"/>
    <mergeCell ref="AZ87:AZ88"/>
    <mergeCell ref="Z87:Z88"/>
    <mergeCell ref="AA87:AA88"/>
    <mergeCell ref="AF87:AF88"/>
    <mergeCell ref="AG87:AG88"/>
    <mergeCell ref="AL87:AL88"/>
    <mergeCell ref="AM87:AM88"/>
    <mergeCell ref="Z89:Z90"/>
    <mergeCell ref="A89:A90"/>
    <mergeCell ref="B89:B90"/>
    <mergeCell ref="H89:H90"/>
    <mergeCell ref="I89:I90"/>
    <mergeCell ref="AZ85:AZ86"/>
    <mergeCell ref="A87:A88"/>
    <mergeCell ref="B87:B88"/>
    <mergeCell ref="H87:H88"/>
    <mergeCell ref="I87:I88"/>
    <mergeCell ref="N87:N88"/>
    <mergeCell ref="O87:O88"/>
    <mergeCell ref="T87:T88"/>
    <mergeCell ref="U87:U88"/>
    <mergeCell ref="AL85:AL86"/>
    <mergeCell ref="AM85:AM86"/>
    <mergeCell ref="AR85:AR86"/>
    <mergeCell ref="AS85:AS86"/>
    <mergeCell ref="AX85:AX86"/>
    <mergeCell ref="AY85:AY86"/>
    <mergeCell ref="T85:T86"/>
    <mergeCell ref="U85:U86"/>
    <mergeCell ref="AR87:AR88"/>
    <mergeCell ref="AS87:AS88"/>
    <mergeCell ref="AA95:AA96"/>
    <mergeCell ref="Z91:Z92"/>
    <mergeCell ref="AA91:AA92"/>
    <mergeCell ref="AF91:AF92"/>
    <mergeCell ref="AG91:AG92"/>
    <mergeCell ref="AX89:AX90"/>
    <mergeCell ref="AY89:AY90"/>
    <mergeCell ref="AZ89:AZ90"/>
    <mergeCell ref="A91:A92"/>
    <mergeCell ref="B91:B92"/>
    <mergeCell ref="H91:H92"/>
    <mergeCell ref="I91:I92"/>
    <mergeCell ref="N91:N92"/>
    <mergeCell ref="O91:O92"/>
    <mergeCell ref="AF89:AF90"/>
    <mergeCell ref="AG89:AG90"/>
    <mergeCell ref="AL89:AL90"/>
    <mergeCell ref="AM89:AM90"/>
    <mergeCell ref="AR89:AR90"/>
    <mergeCell ref="AS89:AS90"/>
    <mergeCell ref="N89:N90"/>
    <mergeCell ref="O89:O90"/>
    <mergeCell ref="T89:T90"/>
    <mergeCell ref="U89:U90"/>
    <mergeCell ref="AX93:AX94"/>
    <mergeCell ref="AY93:AY94"/>
    <mergeCell ref="AZ93:AZ94"/>
    <mergeCell ref="Z93:Z94"/>
    <mergeCell ref="AA93:AA94"/>
    <mergeCell ref="AF93:AF94"/>
    <mergeCell ref="AG93:AG94"/>
    <mergeCell ref="AL93:AL94"/>
    <mergeCell ref="AM93:AM94"/>
    <mergeCell ref="Z95:Z96"/>
    <mergeCell ref="A95:A96"/>
    <mergeCell ref="B95:B96"/>
    <mergeCell ref="H95:H96"/>
    <mergeCell ref="I95:I96"/>
    <mergeCell ref="AZ91:AZ92"/>
    <mergeCell ref="A93:A94"/>
    <mergeCell ref="B93:B94"/>
    <mergeCell ref="H93:H94"/>
    <mergeCell ref="I93:I94"/>
    <mergeCell ref="N93:N94"/>
    <mergeCell ref="O93:O94"/>
    <mergeCell ref="T93:T94"/>
    <mergeCell ref="U93:U94"/>
    <mergeCell ref="AL91:AL92"/>
    <mergeCell ref="AM91:AM92"/>
    <mergeCell ref="AR91:AR92"/>
    <mergeCell ref="AS91:AS92"/>
    <mergeCell ref="AX91:AX92"/>
    <mergeCell ref="AY91:AY92"/>
    <mergeCell ref="T91:T92"/>
    <mergeCell ref="U91:U92"/>
    <mergeCell ref="AR93:AR94"/>
    <mergeCell ref="AS93:AS94"/>
    <mergeCell ref="AA101:AA102"/>
    <mergeCell ref="Z97:Z98"/>
    <mergeCell ref="AA97:AA98"/>
    <mergeCell ref="AF97:AF98"/>
    <mergeCell ref="AG97:AG98"/>
    <mergeCell ref="AX95:AX96"/>
    <mergeCell ref="AY95:AY96"/>
    <mergeCell ref="AZ95:AZ96"/>
    <mergeCell ref="A97:A98"/>
    <mergeCell ref="B97:B98"/>
    <mergeCell ref="H97:H98"/>
    <mergeCell ref="I97:I98"/>
    <mergeCell ref="N97:N98"/>
    <mergeCell ref="O97:O98"/>
    <mergeCell ref="AF95:AF96"/>
    <mergeCell ref="AG95:AG96"/>
    <mergeCell ref="AL95:AL96"/>
    <mergeCell ref="AM95:AM96"/>
    <mergeCell ref="AR95:AR96"/>
    <mergeCell ref="AS95:AS96"/>
    <mergeCell ref="N95:N96"/>
    <mergeCell ref="O95:O96"/>
    <mergeCell ref="T95:T96"/>
    <mergeCell ref="U95:U96"/>
    <mergeCell ref="AX99:AX100"/>
    <mergeCell ref="AY99:AY100"/>
    <mergeCell ref="AZ99:AZ100"/>
    <mergeCell ref="Z99:Z100"/>
    <mergeCell ref="AA99:AA100"/>
    <mergeCell ref="AF99:AF100"/>
    <mergeCell ref="AG99:AG100"/>
    <mergeCell ref="AL99:AL100"/>
    <mergeCell ref="AM99:AM100"/>
    <mergeCell ref="A101:A102"/>
    <mergeCell ref="B101:B102"/>
    <mergeCell ref="H101:H102"/>
    <mergeCell ref="I101:I102"/>
    <mergeCell ref="AZ103:AZ104"/>
    <mergeCell ref="AZ97:AZ98"/>
    <mergeCell ref="A99:A100"/>
    <mergeCell ref="B99:B100"/>
    <mergeCell ref="H99:H100"/>
    <mergeCell ref="I99:I100"/>
    <mergeCell ref="N99:N100"/>
    <mergeCell ref="O99:O100"/>
    <mergeCell ref="T99:T100"/>
    <mergeCell ref="U99:U100"/>
    <mergeCell ref="AL97:AL98"/>
    <mergeCell ref="AM97:AM98"/>
    <mergeCell ref="AR97:AR98"/>
    <mergeCell ref="AS97:AS98"/>
    <mergeCell ref="AX97:AX98"/>
    <mergeCell ref="AY97:AY98"/>
    <mergeCell ref="T97:T98"/>
    <mergeCell ref="U97:U98"/>
    <mergeCell ref="AR99:AR100"/>
    <mergeCell ref="AS99:AS100"/>
    <mergeCell ref="AX101:AX102"/>
    <mergeCell ref="AM103:AM104"/>
    <mergeCell ref="AR103:AR104"/>
    <mergeCell ref="AS103:AS104"/>
    <mergeCell ref="AX103:AX104"/>
    <mergeCell ref="AY101:AY102"/>
    <mergeCell ref="AZ101:AZ102"/>
    <mergeCell ref="A103:A104"/>
    <mergeCell ref="B103:B104"/>
    <mergeCell ref="H103:H104"/>
    <mergeCell ref="I103:I104"/>
    <mergeCell ref="N103:N104"/>
    <mergeCell ref="O103:O104"/>
    <mergeCell ref="AF101:AF102"/>
    <mergeCell ref="AG101:AG102"/>
    <mergeCell ref="AL101:AL102"/>
    <mergeCell ref="AM101:AM102"/>
    <mergeCell ref="AR101:AR102"/>
    <mergeCell ref="AS101:AS102"/>
    <mergeCell ref="N101:N102"/>
    <mergeCell ref="O101:O102"/>
    <mergeCell ref="T101:T102"/>
    <mergeCell ref="U101:U102"/>
    <mergeCell ref="Z101:Z102"/>
    <mergeCell ref="A105:A106"/>
    <mergeCell ref="B105:B106"/>
    <mergeCell ref="H105:H106"/>
    <mergeCell ref="I105:I106"/>
    <mergeCell ref="N105:N106"/>
    <mergeCell ref="O105:O106"/>
    <mergeCell ref="T105:T106"/>
    <mergeCell ref="U105:U106"/>
    <mergeCell ref="AL103:AL104"/>
    <mergeCell ref="AF105:AF106"/>
    <mergeCell ref="AG105:AG106"/>
    <mergeCell ref="AL105:AL106"/>
    <mergeCell ref="Z103:Z104"/>
    <mergeCell ref="AA103:AA104"/>
    <mergeCell ref="AF103:AF104"/>
    <mergeCell ref="AG103:AG104"/>
    <mergeCell ref="AY103:AY104"/>
    <mergeCell ref="T103:T104"/>
    <mergeCell ref="U103:U104"/>
    <mergeCell ref="AR105:AR106"/>
    <mergeCell ref="AS105:AS106"/>
    <mergeCell ref="AX105:AX106"/>
    <mergeCell ref="AY105:AY106"/>
    <mergeCell ref="AZ105:AZ106"/>
    <mergeCell ref="Z105:Z106"/>
    <mergeCell ref="AA105:AA106"/>
    <mergeCell ref="AM105:AM106"/>
  </mergeCells>
  <conditionalFormatting sqref="O7:O106 U7:U106 AA7:AA106 AY7:AY106 AG7:AG106 AM7:AM106 AS7:AS106 I2:I1048576">
    <cfRule type="cellIs" dxfId="37" priority="24" operator="equal">
      <formula>"ne"</formula>
    </cfRule>
    <cfRule type="cellIs" dxfId="36" priority="25" operator="equal">
      <formula>"da"</formula>
    </cfRule>
    <cfRule type="cellIs" dxfId="35" priority="26" operator="equal">
      <formula>"da"</formula>
    </cfRule>
  </conditionalFormatting>
  <conditionalFormatting sqref="O2:O6 O45:O1048576">
    <cfRule type="cellIs" dxfId="34" priority="22" operator="equal">
      <formula>"ne"</formula>
    </cfRule>
    <cfRule type="cellIs" dxfId="33" priority="23" operator="equal">
      <formula>"da"</formula>
    </cfRule>
  </conditionalFormatting>
  <pageMargins left="0.25" right="0.25" top="0.75" bottom="0.75" header="0.3" footer="0.3"/>
  <pageSetup paperSize="9" scale="53" fitToHeight="0"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9"/>
  <sheetViews>
    <sheetView topLeftCell="A2" zoomScale="50" zoomScaleNormal="50" workbookViewId="0">
      <selection activeCell="AA15" sqref="AA15"/>
    </sheetView>
  </sheetViews>
  <sheetFormatPr defaultColWidth="9.140625" defaultRowHeight="15" x14ac:dyDescent="0.25"/>
  <cols>
    <col min="1" max="1" width="9.140625" style="1"/>
    <col min="2" max="2" width="25.7109375" style="1" customWidth="1"/>
    <col min="3" max="3" width="17" style="1" customWidth="1"/>
    <col min="4" max="4" width="9.140625" style="1"/>
    <col min="5" max="5" width="14.5703125" style="1" bestFit="1" customWidth="1"/>
    <col min="6" max="11" width="9.140625" style="1"/>
    <col min="12" max="12" width="11.7109375" style="1" customWidth="1"/>
    <col min="13" max="20" width="9.140625" style="1"/>
    <col min="21" max="21" width="9.140625" style="93"/>
    <col min="22" max="22" width="9.140625" style="89"/>
    <col min="23" max="16384" width="9.140625" style="1"/>
  </cols>
  <sheetData>
    <row r="1" spans="1:22" ht="15.75" hidden="1" thickBot="1" x14ac:dyDescent="0.3"/>
    <row r="2" spans="1:22" ht="29.45" customHeight="1" thickBot="1" x14ac:dyDescent="0.3">
      <c r="A2" s="134" t="str">
        <f>'Analitika nastave'!A2</f>
        <v>Broj studenta koji su cjeloviti ispit</v>
      </c>
      <c r="B2" s="135">
        <f>'Analitika nastave'!B2</f>
        <v>0</v>
      </c>
      <c r="C2" s="136">
        <f>'Analitika nastave'!C2</f>
        <v>0</v>
      </c>
      <c r="D2" s="225" t="s">
        <v>85</v>
      </c>
      <c r="E2" s="229">
        <f>'Analitika nastave'!X1</f>
        <v>0</v>
      </c>
      <c r="F2" s="229"/>
      <c r="G2" s="229"/>
      <c r="H2" s="75"/>
      <c r="I2" s="153" t="s">
        <v>25</v>
      </c>
      <c r="J2" s="230">
        <f>'Analitika nastave'!AH1</f>
        <v>0</v>
      </c>
      <c r="L2" s="69">
        <f ca="1">'Analitika nastave'!$B$1</f>
        <v>45595</v>
      </c>
    </row>
    <row r="3" spans="1:22" ht="15.75" thickBot="1" x14ac:dyDescent="0.3">
      <c r="A3" s="72" t="str">
        <f>'Analitika nastave'!A3</f>
        <v>Odabrali</v>
      </c>
      <c r="B3" s="73" t="str">
        <f>'Analitika nastave'!B3</f>
        <v>Pristupilli</v>
      </c>
      <c r="C3" s="74" t="str">
        <f>'Analitika nastave'!C3</f>
        <v>Položili</v>
      </c>
      <c r="D3" s="225"/>
      <c r="E3" s="229"/>
      <c r="F3" s="229"/>
      <c r="G3" s="229"/>
      <c r="H3" s="75"/>
      <c r="I3" s="153"/>
      <c r="J3" s="230"/>
    </row>
    <row r="4" spans="1:22" ht="33.6" customHeight="1" thickBot="1" x14ac:dyDescent="0.3">
      <c r="A4" s="91">
        <f>'Analitika nastave'!A4</f>
        <v>0</v>
      </c>
      <c r="B4" s="91">
        <f>'Analitika nastave'!B4</f>
        <v>0</v>
      </c>
      <c r="C4" s="91">
        <f>'Analitika nastave'!C4</f>
        <v>0</v>
      </c>
      <c r="D4" s="226" t="s">
        <v>23</v>
      </c>
      <c r="E4" s="227"/>
      <c r="F4" s="228">
        <f>'Parcijalni_cjeloviti ispit'!O1</f>
        <v>0</v>
      </c>
      <c r="G4" s="228"/>
      <c r="H4" s="228"/>
      <c r="I4" s="228"/>
      <c r="J4" s="95" t="s">
        <v>24</v>
      </c>
      <c r="K4" s="153" t="s">
        <v>122</v>
      </c>
      <c r="L4" s="153"/>
      <c r="M4" s="89"/>
      <c r="N4" s="89"/>
      <c r="O4" s="89"/>
    </row>
    <row r="5" spans="1:22" ht="45" x14ac:dyDescent="0.25">
      <c r="A5" s="163" t="s">
        <v>13</v>
      </c>
      <c r="B5" s="161" t="s">
        <v>0</v>
      </c>
      <c r="C5" s="158" t="s">
        <v>1</v>
      </c>
      <c r="D5" s="60" t="s">
        <v>18</v>
      </c>
      <c r="E5" s="237" t="s">
        <v>7</v>
      </c>
      <c r="F5" s="238"/>
      <c r="G5" s="237" t="s">
        <v>8</v>
      </c>
      <c r="H5" s="238"/>
      <c r="I5" s="237" t="s">
        <v>9</v>
      </c>
      <c r="J5" s="238"/>
      <c r="K5" s="237" t="s">
        <v>10</v>
      </c>
      <c r="L5" s="238"/>
      <c r="M5" s="237" t="s">
        <v>12</v>
      </c>
      <c r="N5" s="238"/>
      <c r="O5" s="237" t="s">
        <v>77</v>
      </c>
      <c r="P5" s="238"/>
      <c r="Q5" s="237" t="s">
        <v>78</v>
      </c>
      <c r="R5" s="238"/>
      <c r="S5" s="237" t="s">
        <v>79</v>
      </c>
      <c r="T5" s="239"/>
      <c r="U5" s="172" t="s">
        <v>84</v>
      </c>
      <c r="V5" s="182" t="s">
        <v>121</v>
      </c>
    </row>
    <row r="6" spans="1:22" x14ac:dyDescent="0.25">
      <c r="A6" s="164"/>
      <c r="B6" s="162"/>
      <c r="C6" s="159"/>
      <c r="D6" s="55" t="s">
        <v>16</v>
      </c>
      <c r="E6" s="57"/>
      <c r="F6" s="240" t="s">
        <v>81</v>
      </c>
      <c r="G6" s="57"/>
      <c r="H6" s="240" t="s">
        <v>81</v>
      </c>
      <c r="I6" s="57"/>
      <c r="J6" s="242" t="s">
        <v>81</v>
      </c>
      <c r="K6" s="57"/>
      <c r="L6" s="240" t="s">
        <v>81</v>
      </c>
      <c r="M6" s="57"/>
      <c r="N6" s="240" t="s">
        <v>81</v>
      </c>
      <c r="O6" s="57"/>
      <c r="P6" s="240" t="s">
        <v>81</v>
      </c>
      <c r="Q6" s="57"/>
      <c r="R6" s="240" t="s">
        <v>81</v>
      </c>
      <c r="S6" s="57"/>
      <c r="T6" s="242" t="s">
        <v>81</v>
      </c>
      <c r="U6" s="246"/>
      <c r="V6" s="183"/>
    </row>
    <row r="7" spans="1:22" ht="15.75" thickBot="1" x14ac:dyDescent="0.3">
      <c r="A7" s="138"/>
      <c r="B7" s="115"/>
      <c r="C7" s="160"/>
      <c r="D7" s="56" t="s">
        <v>17</v>
      </c>
      <c r="E7" s="58"/>
      <c r="F7" s="241"/>
      <c r="G7" s="58"/>
      <c r="H7" s="241"/>
      <c r="I7" s="58"/>
      <c r="J7" s="243"/>
      <c r="K7" s="58"/>
      <c r="L7" s="241"/>
      <c r="M7" s="58"/>
      <c r="N7" s="241"/>
      <c r="O7" s="58"/>
      <c r="P7" s="241"/>
      <c r="Q7" s="58"/>
      <c r="R7" s="241"/>
      <c r="S7" s="58"/>
      <c r="T7" s="243"/>
      <c r="U7" s="245"/>
      <c r="V7" s="184"/>
    </row>
    <row r="8" spans="1:22" x14ac:dyDescent="0.25">
      <c r="A8" s="235">
        <f>'Analitika nastave'!A8</f>
        <v>1</v>
      </c>
      <c r="B8" s="233" t="str">
        <f>'Analitika nastave'!B8</f>
        <v xml:space="preserve"> </v>
      </c>
      <c r="C8" s="235">
        <f>'Analitika nastave'!C8:C9</f>
        <v>0</v>
      </c>
      <c r="D8" s="62" t="str">
        <f>'Analitika nastave'!D8</f>
        <v>B</v>
      </c>
      <c r="E8" s="92">
        <f>IF('Analitika nastave'!J8="DA",'Analitika nastave'!E8+'Analitika nastave'!F8+'Analitika nastave'!G8+'Analitika nastave'!H8,0)</f>
        <v>0</v>
      </c>
      <c r="F8" s="231" t="str">
        <f>IF(OR('Analitika nastave'!J8:J9="DA",AND(E9&gt;=(E$7/2),E$7&gt;0)),"DA","NE")</f>
        <v>NE</v>
      </c>
      <c r="G8" s="92">
        <f>IF('Analitika nastave'!P8="DA",'Analitika nastave'!K8+'Analitika nastave'!L8+'Analitika nastave'!M8+'Analitika nastave'!N8,0)</f>
        <v>0</v>
      </c>
      <c r="H8" s="231" t="str">
        <f>IF(OR('Analitika nastave'!P8:P9="DA",AND(G9&gt;=(G$7/2),G$7&gt;0)),"DA","NE")</f>
        <v>NE</v>
      </c>
      <c r="I8" s="92">
        <f>IF('Analitika nastave'!V8="DA",'Analitika nastave'!Q8+'Analitika nastave'!R8+'Analitika nastave'!S8+'Analitika nastave'!T8,0)</f>
        <v>0</v>
      </c>
      <c r="J8" s="231" t="str">
        <f>IF(OR('Analitika nastave'!V8:V9="DA",AND(I9&gt;=(I$7/2),I$7&gt;0)),"DA","NE")</f>
        <v>NE</v>
      </c>
      <c r="K8" s="92">
        <f>IF('Analitika nastave'!AB8="DA",'Analitika nastave'!W8+'Analitika nastave'!X8+'Analitika nastave'!Y8+'Analitika nastave'!Z8,0)</f>
        <v>0</v>
      </c>
      <c r="L8" s="231" t="str">
        <f>IF(OR('Analitika nastave'!AB8:AB9="DA",AND(K9&gt;=(K$7/2),K$7&gt;0)),"DA","NE")</f>
        <v>NE</v>
      </c>
      <c r="M8" s="92">
        <f>IF('Analitika nastave'!AH8="DA",'Analitika nastave'!AC8+'Analitika nastave'!AD8+'Analitika nastave'!AE8+'Analitika nastave'!AF8,0)</f>
        <v>0</v>
      </c>
      <c r="N8" s="231" t="str">
        <f>IF(OR('Analitika nastave'!AH8:AH9="DA",AND(M9&gt;=(M$7/2),M$7&gt;0)),"DA","NE")</f>
        <v>NE</v>
      </c>
      <c r="O8" s="92">
        <f>IF('Analitika nastave'!AN8="DA",'Analitika nastave'!AI8+'Analitika nastave'!AJ8+'Analitika nastave'!AK8+'Analitika nastave'!AL8,0)</f>
        <v>0</v>
      </c>
      <c r="P8" s="231" t="str">
        <f>IF(OR('Analitika nastave'!AN8:AN9="DA",AND(O9&gt;=(O$7/2),O$7&gt;0)),"DA","NE")</f>
        <v>NE</v>
      </c>
      <c r="Q8" s="92">
        <f>IF('Analitika nastave'!AT8="DA",'Analitika nastave'!AO8+'Analitika nastave'!AP8+'Analitika nastave'!AQ8+'Analitika nastave'!AR8,0)</f>
        <v>0</v>
      </c>
      <c r="R8" s="231" t="str">
        <f>IF(OR('Analitika nastave'!AT8:AT9="DA",AND(Q9&gt;=(Q$7/2),Q$7&gt;0)),"DA","NE")</f>
        <v>NE</v>
      </c>
      <c r="S8" s="92">
        <f>IF('Analitika nastave'!AZ8="DA",'Analitika nastave'!AU8+'Analitika nastave'!AV8+'Analitika nastave'!AW8+'Analitika nastave'!AX8,0)</f>
        <v>0</v>
      </c>
      <c r="T8" s="231" t="str">
        <f>IF(OR('Analitika nastave'!AZ8:AZ9="DA",AND(S9&gt;=(S$7/2),S$7&gt;0)),"DA","NE")</f>
        <v>NE</v>
      </c>
      <c r="U8" s="244">
        <f>IF(AND(T8="DA",R8="DA",P8="DA",N8="DA",L8="DA",J8="DA",H8="DA",F8="DA"),E9+G9+I9+K9+M9+O9+Q9+S9,0)</f>
        <v>0</v>
      </c>
      <c r="V8" s="180" t="str">
        <f>IF(U8&lt;50, "NE",IF(U8&lt;60,2,IF(U8&lt;75,3,IF(U8&lt;90,4,5))))</f>
        <v>NE</v>
      </c>
    </row>
    <row r="9" spans="1:22" ht="15.75" thickBot="1" x14ac:dyDescent="0.3">
      <c r="A9" s="236"/>
      <c r="B9" s="234"/>
      <c r="C9" s="236"/>
      <c r="D9" s="63" t="str">
        <f>'Analitika nastave'!D9</f>
        <v>P</v>
      </c>
      <c r="E9" s="64" t="str">
        <f>IF('Analitika nastave'!J8="DA",'Analitika nastave'!E9+'Analitika nastave'!F9+'Analitika nastave'!G9+'Analitika nastave'!H9,IF(E$7&gt;0,E$7/E$6*E8,""))</f>
        <v/>
      </c>
      <c r="F9" s="232"/>
      <c r="G9" s="71" t="str">
        <f>IF('Analitika nastave'!P8="DA",'Analitika nastave'!K9+'Analitika nastave'!L9+'Analitika nastave'!M9+'Analitika nastave'!N9,IF(G$7&gt;0,G$7/G$6*G8,""))</f>
        <v/>
      </c>
      <c r="H9" s="232"/>
      <c r="I9" s="71" t="str">
        <f>IF('Analitika nastave'!V8="DA",'Analitika nastave'!Q9+'Analitika nastave'!R9+'Analitika nastave'!S9+'Analitika nastave'!T9,IF(I$7&gt;0,I$7/I$6*I8,""))</f>
        <v/>
      </c>
      <c r="J9" s="232"/>
      <c r="K9" s="71" t="str">
        <f>IF('Analitika nastave'!AB8="DA",'Analitika nastave'!W9+'Analitika nastave'!X9+'Analitika nastave'!Y9+'Analitika nastave'!Z9,IF(K$7&gt;0,K$7/K$6*K8,""))</f>
        <v/>
      </c>
      <c r="L9" s="232"/>
      <c r="M9" s="71" t="str">
        <f>IF('Analitika nastave'!AH8="DA",'Analitika nastave'!AC9+'Analitika nastave'!AD9+'Analitika nastave'!AE9+'Analitika nastave'!AF9,IF(M$7&gt;0,M$7/M$6*M8,""))</f>
        <v/>
      </c>
      <c r="N9" s="232"/>
      <c r="O9" s="71" t="str">
        <f>IF('Analitika nastave'!AN8="DA",'Analitika nastave'!AI9+'Analitika nastave'!AJ9+'Analitika nastave'!AK9+'Analitika nastave'!AL9,IF(O$7&gt;0,O$7/O$6*O8,""))</f>
        <v/>
      </c>
      <c r="P9" s="232"/>
      <c r="Q9" s="71" t="str">
        <f>IF('Analitika nastave'!AT8="DA",'Analitika nastave'!AO9+'Analitika nastave'!AP9+'Analitika nastave'!AQ9+'Analitika nastave'!AR9,IF(Q$7&gt;0,Q$7/Q$6*Q8,""))</f>
        <v/>
      </c>
      <c r="R9" s="232"/>
      <c r="S9" s="71" t="str">
        <f>IF('Analitika nastave'!AZ8="DA",'Analitika nastave'!AU9+'Analitika nastave'!AV9+'Analitika nastave'!AW9+'Analitika nastave'!AX9,IF(S$7&gt;0,S$7/S$6*S8,""))</f>
        <v/>
      </c>
      <c r="T9" s="232"/>
      <c r="U9" s="245"/>
      <c r="V9" s="181"/>
    </row>
    <row r="10" spans="1:22" x14ac:dyDescent="0.25">
      <c r="A10" s="235">
        <f>'Analitika nastave'!A10</f>
        <v>2</v>
      </c>
      <c r="B10" s="233" t="str">
        <f>'Analitika nastave'!B10</f>
        <v xml:space="preserve"> </v>
      </c>
      <c r="C10" s="235">
        <f>'Analitika nastave'!C10:C11</f>
        <v>0</v>
      </c>
      <c r="D10" s="66" t="str">
        <f>'Analitika nastave'!D10</f>
        <v>B</v>
      </c>
      <c r="E10" s="92">
        <f>IF('Analitika nastave'!J10="DA",'Analitika nastave'!E10+'Analitika nastave'!F10+'Analitika nastave'!G10+'Analitika nastave'!H10,0)</f>
        <v>0</v>
      </c>
      <c r="F10" s="231" t="str">
        <f>IF(OR('Analitika nastave'!J10:J11="DA",AND(E11&gt;=(E$7/2),E$7&gt;0)),"DA","NE")</f>
        <v>NE</v>
      </c>
      <c r="G10" s="92">
        <f>IF('Analitika nastave'!P10="DA",'Analitika nastave'!K10+'Analitika nastave'!L10+'Analitika nastave'!M10+'Analitika nastave'!N10,0)</f>
        <v>0</v>
      </c>
      <c r="H10" s="231" t="str">
        <f>IF(OR('Analitika nastave'!P10:P11="DA",AND(G11&gt;=(G$7/2),G$7&gt;0)),"DA","NE")</f>
        <v>NE</v>
      </c>
      <c r="I10" s="92">
        <f>IF('Analitika nastave'!V10="DA",'Analitika nastave'!Q10+'Analitika nastave'!R10+'Analitika nastave'!S10+'Analitika nastave'!T10,0)</f>
        <v>0</v>
      </c>
      <c r="J10" s="231" t="str">
        <f>IF(OR('Analitika nastave'!V10:V11="DA",AND(I11&gt;=(I$7/2),I$7&gt;0)),"DA","NE")</f>
        <v>NE</v>
      </c>
      <c r="K10" s="92">
        <f>IF('Analitika nastave'!AB10="DA",'Analitika nastave'!W10+'Analitika nastave'!X10+'Analitika nastave'!Y10+'Analitika nastave'!Z10,0)</f>
        <v>0</v>
      </c>
      <c r="L10" s="231" t="str">
        <f>IF(OR('Analitika nastave'!AB10:AB11="DA",AND(K11&gt;=(K$7/2),K$7&gt;0)),"DA","NE")</f>
        <v>NE</v>
      </c>
      <c r="M10" s="92">
        <f>IF('Analitika nastave'!AH10="DA",'Analitika nastave'!AC10+'Analitika nastave'!AD10+'Analitika nastave'!AE10+'Analitika nastave'!AF10,0)</f>
        <v>0</v>
      </c>
      <c r="N10" s="231" t="str">
        <f>IF(OR('Analitika nastave'!AH10:AH11="DA",AND(M11&gt;=(M$7/2),M$7&gt;0)),"DA","NE")</f>
        <v>NE</v>
      </c>
      <c r="O10" s="92">
        <f>IF('Analitika nastave'!AN10="DA",'Analitika nastave'!AI10+'Analitika nastave'!AJ10+'Analitika nastave'!AK10+'Analitika nastave'!AL10,0)</f>
        <v>0</v>
      </c>
      <c r="P10" s="231" t="str">
        <f>IF(OR('Analitika nastave'!AN10:AN11="DA",AND(O11&gt;=(O$7/2),O$7&gt;0)),"DA","NE")</f>
        <v>NE</v>
      </c>
      <c r="Q10" s="92">
        <f>IF('Analitika nastave'!AT10="DA",'Analitika nastave'!AO10+'Analitika nastave'!AP10+'Analitika nastave'!AQ10+'Analitika nastave'!AR10,0)</f>
        <v>0</v>
      </c>
      <c r="R10" s="231" t="str">
        <f>IF(OR('Analitika nastave'!AT10:AT11="DA",AND(Q11&gt;=(Q$7/2),Q$7&gt;0)),"DA","NE")</f>
        <v>NE</v>
      </c>
      <c r="S10" s="92">
        <f>IF('Analitika nastave'!AZ10="DA",'Analitika nastave'!AU10+'Analitika nastave'!AV10+'Analitika nastave'!AW10+'Analitika nastave'!AX10,0)</f>
        <v>0</v>
      </c>
      <c r="T10" s="231" t="str">
        <f>IF(OR('Analitika nastave'!AZ10:AZ11="DA",AND(S11&gt;=(S$7/2),S$7&gt;0)),"DA","NE")</f>
        <v>NE</v>
      </c>
      <c r="U10" s="244">
        <f t="shared" ref="U10" si="0">IF(AND(T10="DA",R10="DA",P10="DA",N10="DA",L10="DA",J10="DA",H10="DA",F10="DA"),E11+G11+I11+K11+M11+O11+Q11+S11,0)</f>
        <v>0</v>
      </c>
      <c r="V10" s="180" t="str">
        <f t="shared" ref="V10" si="1">IF(U10&lt;50, "NE",IF(U10&lt;60,2,IF(U10&lt;75,3,IF(U10&lt;90,4,5))))</f>
        <v>NE</v>
      </c>
    </row>
    <row r="11" spans="1:22" ht="15.75" thickBot="1" x14ac:dyDescent="0.3">
      <c r="A11" s="236"/>
      <c r="B11" s="234"/>
      <c r="C11" s="236"/>
      <c r="D11" s="63" t="str">
        <f>'Analitika nastave'!D11</f>
        <v>P</v>
      </c>
      <c r="E11" s="64" t="str">
        <f>IF('Analitika nastave'!J10="DA",'Analitika nastave'!E11+'Analitika nastave'!F11+'Analitika nastave'!G11+'Analitika nastave'!H11,IF(E$7&gt;0,E$7/E$6*E10,""))</f>
        <v/>
      </c>
      <c r="F11" s="232"/>
      <c r="G11" s="71" t="str">
        <f>IF('Analitika nastave'!P10="DA",'Analitika nastave'!K11+'Analitika nastave'!L11+'Analitika nastave'!M11+'Analitika nastave'!N11,IF(G$7&gt;0,G$7/G$6*G10,""))</f>
        <v/>
      </c>
      <c r="H11" s="232"/>
      <c r="I11" s="71" t="str">
        <f>IF('Analitika nastave'!V10="DA",'Analitika nastave'!Q11+'Analitika nastave'!R11+'Analitika nastave'!S11+'Analitika nastave'!T11,IF(I$7&gt;0,I$7/I$6*I10,""))</f>
        <v/>
      </c>
      <c r="J11" s="232"/>
      <c r="K11" s="71" t="str">
        <f>IF('Analitika nastave'!AB10="DA",'Analitika nastave'!W11+'Analitika nastave'!X11+'Analitika nastave'!Y11+'Analitika nastave'!Z11,IF(K$7&gt;0,K$7/K$6*K10,""))</f>
        <v/>
      </c>
      <c r="L11" s="232"/>
      <c r="M11" s="71" t="str">
        <f>IF('Analitika nastave'!AH10="DA",'Analitika nastave'!AC11+'Analitika nastave'!AD11+'Analitika nastave'!AE11+'Analitika nastave'!AF11,IF(M$7&gt;0,M$7/M$6*M10,""))</f>
        <v/>
      </c>
      <c r="N11" s="232"/>
      <c r="O11" s="71" t="str">
        <f>IF('Analitika nastave'!AN10="DA",'Analitika nastave'!AI11+'Analitika nastave'!AJ11+'Analitika nastave'!AK11+'Analitika nastave'!AL11,IF(O$7&gt;0,O$7/O$6*O10,""))</f>
        <v/>
      </c>
      <c r="P11" s="232"/>
      <c r="Q11" s="71" t="str">
        <f>IF('Analitika nastave'!AT10="DA",'Analitika nastave'!AO11+'Analitika nastave'!AP11+'Analitika nastave'!AQ11+'Analitika nastave'!AR11,IF(Q$7&gt;0,Q$7/Q$6*Q10,""))</f>
        <v/>
      </c>
      <c r="R11" s="232"/>
      <c r="S11" s="71" t="str">
        <f>IF('Analitika nastave'!AZ10="DA",'Analitika nastave'!AU11+'Analitika nastave'!AV11+'Analitika nastave'!AW11+'Analitika nastave'!AX11,IF(S$7&gt;0,S$7/S$6*S10,""))</f>
        <v/>
      </c>
      <c r="T11" s="232"/>
      <c r="U11" s="245"/>
      <c r="V11" s="181"/>
    </row>
    <row r="12" spans="1:22" x14ac:dyDescent="0.25">
      <c r="A12" s="235">
        <f>'Analitika nastave'!A12</f>
        <v>3</v>
      </c>
      <c r="B12" s="233" t="str">
        <f>'Analitika nastave'!B12</f>
        <v xml:space="preserve"> </v>
      </c>
      <c r="C12" s="235">
        <f>'Analitika nastave'!C12:C13</f>
        <v>0</v>
      </c>
      <c r="D12" s="66" t="str">
        <f>'Analitika nastave'!D12</f>
        <v>B</v>
      </c>
      <c r="E12" s="92">
        <f>IF('Analitika nastave'!J12="DA",'Analitika nastave'!E12+'Analitika nastave'!F12+'Analitika nastave'!G12+'Analitika nastave'!H12,0)</f>
        <v>0</v>
      </c>
      <c r="F12" s="231" t="str">
        <f>IF(OR('Analitika nastave'!J12:J13="DA",AND(E13&gt;=(E$7/2),E$7&gt;0)),"DA","NE")</f>
        <v>NE</v>
      </c>
      <c r="G12" s="92">
        <f>IF('Analitika nastave'!P12="DA",'Analitika nastave'!K12+'Analitika nastave'!L12+'Analitika nastave'!M12+'Analitika nastave'!N12,0)</f>
        <v>0</v>
      </c>
      <c r="H12" s="231" t="str">
        <f>IF(OR('Analitika nastave'!P12:P13="DA",AND(G13&gt;=(G$7/2),G$7&gt;0)),"DA","NE")</f>
        <v>NE</v>
      </c>
      <c r="I12" s="92">
        <f>IF('Analitika nastave'!V12="DA",'Analitika nastave'!Q12+'Analitika nastave'!R12+'Analitika nastave'!S12+'Analitika nastave'!T12,0)</f>
        <v>0</v>
      </c>
      <c r="J12" s="231" t="str">
        <f>IF(OR('Analitika nastave'!V12:V13="DA",AND(I13&gt;=(I$7/2),I$7&gt;0)),"DA","NE")</f>
        <v>NE</v>
      </c>
      <c r="K12" s="92">
        <f>IF('Analitika nastave'!AB12="DA",'Analitika nastave'!W12+'Analitika nastave'!X12+'Analitika nastave'!Y12+'Analitika nastave'!Z12,0)</f>
        <v>0</v>
      </c>
      <c r="L12" s="231" t="str">
        <f>IF(OR('Analitika nastave'!AB12:AB13="DA",AND(K13&gt;=(K$7/2),K$7&gt;0)),"DA","NE")</f>
        <v>NE</v>
      </c>
      <c r="M12" s="92">
        <f>IF('Analitika nastave'!AH12="DA",'Analitika nastave'!AC12+'Analitika nastave'!AD12+'Analitika nastave'!AE12+'Analitika nastave'!AF12,0)</f>
        <v>0</v>
      </c>
      <c r="N12" s="231" t="str">
        <f>IF(OR('Analitika nastave'!AH12:AH13="DA",AND(M13&gt;=(M$7/2),M$7&gt;0)),"DA","NE")</f>
        <v>NE</v>
      </c>
      <c r="O12" s="92">
        <f>IF('Analitika nastave'!AN12="DA",'Analitika nastave'!AI12+'Analitika nastave'!AJ12+'Analitika nastave'!AK12+'Analitika nastave'!AL12,0)</f>
        <v>0</v>
      </c>
      <c r="P12" s="231" t="str">
        <f>IF(OR('Analitika nastave'!AN12:AN13="DA",AND(O13&gt;=(O$7/2),O$7&gt;0)),"DA","NE")</f>
        <v>NE</v>
      </c>
      <c r="Q12" s="92">
        <f>IF('Analitika nastave'!AT12="DA",'Analitika nastave'!AO12+'Analitika nastave'!AP12+'Analitika nastave'!AQ12+'Analitika nastave'!AR12,0)</f>
        <v>0</v>
      </c>
      <c r="R12" s="231" t="str">
        <f>IF(OR('Analitika nastave'!AT12:AT13="DA",AND(Q13&gt;=(Q$7/2),Q$7&gt;0)),"DA","NE")</f>
        <v>NE</v>
      </c>
      <c r="S12" s="92">
        <f>IF('Analitika nastave'!AZ12="DA",'Analitika nastave'!AU12+'Analitika nastave'!AV12+'Analitika nastave'!AW12+'Analitika nastave'!AX12,0)</f>
        <v>0</v>
      </c>
      <c r="T12" s="231" t="str">
        <f>IF(OR('Analitika nastave'!AZ12:AZ13="DA",AND(S13&gt;=(S$7/2),S$7&gt;0)),"DA","NE")</f>
        <v>NE</v>
      </c>
      <c r="U12" s="244">
        <f t="shared" ref="U12" si="2">IF(AND(T12="DA",R12="DA",P12="DA",N12="DA",L12="DA",J12="DA",H12="DA",F12="DA"),E13+G13+I13+K13+M13+O13+Q13+S13,0)</f>
        <v>0</v>
      </c>
      <c r="V12" s="180" t="str">
        <f t="shared" ref="V12" si="3">IF(U12&lt;50, "NE",IF(U12&lt;60,2,IF(U12&lt;75,3,IF(U12&lt;90,4,5))))</f>
        <v>NE</v>
      </c>
    </row>
    <row r="13" spans="1:22" ht="15.75" thickBot="1" x14ac:dyDescent="0.3">
      <c r="A13" s="236"/>
      <c r="B13" s="234"/>
      <c r="C13" s="236"/>
      <c r="D13" s="63" t="str">
        <f>'Analitika nastave'!D13</f>
        <v>P</v>
      </c>
      <c r="E13" s="64" t="str">
        <f>IF('Analitika nastave'!J12="DA",'Analitika nastave'!E13+'Analitika nastave'!F13+'Analitika nastave'!G13+'Analitika nastave'!H13,IF(E$7&gt;0,E$7/E$6*E12,""))</f>
        <v/>
      </c>
      <c r="F13" s="232"/>
      <c r="G13" s="71" t="str">
        <f>IF('Analitika nastave'!P12="DA",'Analitika nastave'!K13+'Analitika nastave'!L13+'Analitika nastave'!M13+'Analitika nastave'!N13,IF(G$7&gt;0,G$7/G$6*G12,""))</f>
        <v/>
      </c>
      <c r="H13" s="232"/>
      <c r="I13" s="71" t="str">
        <f>IF('Analitika nastave'!V12="DA",'Analitika nastave'!Q13+'Analitika nastave'!R13+'Analitika nastave'!S13+'Analitika nastave'!T13,IF(I$7&gt;0,I$7/I$6*I12,""))</f>
        <v/>
      </c>
      <c r="J13" s="232"/>
      <c r="K13" s="71" t="str">
        <f>IF('Analitika nastave'!AB12="DA",'Analitika nastave'!W13+'Analitika nastave'!X13+'Analitika nastave'!Y13+'Analitika nastave'!Z13,IF(K$7&gt;0,K$7/K$6*K12,""))</f>
        <v/>
      </c>
      <c r="L13" s="232"/>
      <c r="M13" s="71" t="str">
        <f>IF('Analitika nastave'!AH12="DA",'Analitika nastave'!AC13+'Analitika nastave'!AD13+'Analitika nastave'!AE13+'Analitika nastave'!AF13,IF(M$7&gt;0,M$7/M$6*M12,""))</f>
        <v/>
      </c>
      <c r="N13" s="232"/>
      <c r="O13" s="71" t="str">
        <f>IF('Analitika nastave'!AN12="DA",'Analitika nastave'!AI13+'Analitika nastave'!AJ13+'Analitika nastave'!AK13+'Analitika nastave'!AL13,IF(O$7&gt;0,O$7/O$6*O12,""))</f>
        <v/>
      </c>
      <c r="P13" s="232"/>
      <c r="Q13" s="71" t="str">
        <f>IF('Analitika nastave'!AT12="DA",'Analitika nastave'!AO13+'Analitika nastave'!AP13+'Analitika nastave'!AQ13+'Analitika nastave'!AR13,IF(Q$7&gt;0,Q$7/Q$6*Q12,""))</f>
        <v/>
      </c>
      <c r="R13" s="232"/>
      <c r="S13" s="71" t="str">
        <f>IF('Analitika nastave'!AZ12="DA",'Analitika nastave'!AU13+'Analitika nastave'!AV13+'Analitika nastave'!AW13+'Analitika nastave'!AX13,IF(S$7&gt;0,S$7/S$6*S12,""))</f>
        <v/>
      </c>
      <c r="T13" s="232"/>
      <c r="U13" s="245"/>
      <c r="V13" s="181"/>
    </row>
    <row r="14" spans="1:22" x14ac:dyDescent="0.25">
      <c r="A14" s="235">
        <f>'Analitika nastave'!A14</f>
        <v>4</v>
      </c>
      <c r="B14" s="233" t="str">
        <f>'Analitika nastave'!B14</f>
        <v xml:space="preserve"> </v>
      </c>
      <c r="C14" s="235">
        <f>'Analitika nastave'!C14:C15</f>
        <v>0</v>
      </c>
      <c r="D14" s="66" t="str">
        <f>'Analitika nastave'!D14</f>
        <v>B</v>
      </c>
      <c r="E14" s="92">
        <f>IF('Analitika nastave'!J14="DA",'Analitika nastave'!E14+'Analitika nastave'!F14+'Analitika nastave'!G14+'Analitika nastave'!H14,0)</f>
        <v>0</v>
      </c>
      <c r="F14" s="231" t="str">
        <f>IF(OR('Analitika nastave'!J14:J15="DA",AND(E15&gt;=(E$7/2),E$7&gt;0)),"DA","NE")</f>
        <v>NE</v>
      </c>
      <c r="G14" s="92">
        <f>IF('Analitika nastave'!P14="DA",'Analitika nastave'!K14+'Analitika nastave'!L14+'Analitika nastave'!M14+'Analitika nastave'!N14,0)</f>
        <v>0</v>
      </c>
      <c r="H14" s="231" t="str">
        <f>IF(OR('Analitika nastave'!P14:P15="DA",AND(G15&gt;=(G$7/2),G$7&gt;0)),"DA","NE")</f>
        <v>NE</v>
      </c>
      <c r="I14" s="92">
        <f>IF('Analitika nastave'!V14="DA",'Analitika nastave'!Q14+'Analitika nastave'!R14+'Analitika nastave'!S14+'Analitika nastave'!T14,0)</f>
        <v>0</v>
      </c>
      <c r="J14" s="231" t="str">
        <f>IF(OR('Analitika nastave'!V14:V15="DA",AND(I15&gt;=(I$7/2),I$7&gt;0)),"DA","NE")</f>
        <v>NE</v>
      </c>
      <c r="K14" s="92">
        <f>IF('Analitika nastave'!AB14="DA",'Analitika nastave'!W14+'Analitika nastave'!X14+'Analitika nastave'!Y14+'Analitika nastave'!Z14,0)</f>
        <v>0</v>
      </c>
      <c r="L14" s="231" t="str">
        <f>IF(OR('Analitika nastave'!AB14:AB15="DA",AND(K15&gt;=(K$7/2),K$7&gt;0)),"DA","NE")</f>
        <v>NE</v>
      </c>
      <c r="M14" s="92">
        <f>IF('Analitika nastave'!AH14="DA",'Analitika nastave'!AC14+'Analitika nastave'!AD14+'Analitika nastave'!AE14+'Analitika nastave'!AF14,0)</f>
        <v>0</v>
      </c>
      <c r="N14" s="231" t="str">
        <f>IF(OR('Analitika nastave'!AH14:AH15="DA",AND(M15&gt;=(M$7/2),M$7&gt;0)),"DA","NE")</f>
        <v>NE</v>
      </c>
      <c r="O14" s="92">
        <f>IF('Analitika nastave'!AN14="DA",'Analitika nastave'!AI14+'Analitika nastave'!AJ14+'Analitika nastave'!AK14+'Analitika nastave'!AL14,0)</f>
        <v>0</v>
      </c>
      <c r="P14" s="231" t="str">
        <f>IF(OR('Analitika nastave'!AN14:AN15="DA",AND(O15&gt;=(O$7/2),O$7&gt;0)),"DA","NE")</f>
        <v>NE</v>
      </c>
      <c r="Q14" s="92">
        <f>IF('Analitika nastave'!AT14="DA",'Analitika nastave'!AO14+'Analitika nastave'!AP14+'Analitika nastave'!AQ14+'Analitika nastave'!AR14,0)</f>
        <v>0</v>
      </c>
      <c r="R14" s="231" t="str">
        <f>IF(OR('Analitika nastave'!AT14:AT15="DA",AND(Q15&gt;=(Q$7/2),Q$7&gt;0)),"DA","NE")</f>
        <v>NE</v>
      </c>
      <c r="S14" s="92">
        <f>IF('Analitika nastave'!AZ14="DA",'Analitika nastave'!AU14+'Analitika nastave'!AV14+'Analitika nastave'!AW14+'Analitika nastave'!AX14,0)</f>
        <v>0</v>
      </c>
      <c r="T14" s="231" t="str">
        <f>IF(OR('Analitika nastave'!AZ14:AZ15="DA",AND(S15&gt;=(S$7/2),S$7&gt;0)),"DA","NE")</f>
        <v>NE</v>
      </c>
      <c r="U14" s="244">
        <f>IF(AND(T14="DA",R14="DA",P14="DA",N14="DA",L14="DA",J14="DA",H14="DA",F14="DA"),E15+G15+I15+K15+M15+O15+Q15+S15,0)</f>
        <v>0</v>
      </c>
      <c r="V14" s="180" t="str">
        <f t="shared" ref="V14" si="4">IF(U14&lt;50, "NE",IF(U14&lt;60,2,IF(U14&lt;75,3,IF(U14&lt;90,4,5))))</f>
        <v>NE</v>
      </c>
    </row>
    <row r="15" spans="1:22" ht="15.75" thickBot="1" x14ac:dyDescent="0.3">
      <c r="A15" s="236"/>
      <c r="B15" s="234"/>
      <c r="C15" s="236"/>
      <c r="D15" s="63" t="str">
        <f>'Analitika nastave'!D15</f>
        <v>P</v>
      </c>
      <c r="E15" s="64" t="str">
        <f>IF('Analitika nastave'!J14="DA",'Analitika nastave'!E15+'Analitika nastave'!F15+'Analitika nastave'!G15+'Analitika nastave'!H15,IF(E$7&gt;0,E$7/E$6*E14,""))</f>
        <v/>
      </c>
      <c r="F15" s="232"/>
      <c r="G15" s="71" t="str">
        <f>IF('Analitika nastave'!P14="DA",'Analitika nastave'!K15+'Analitika nastave'!L15+'Analitika nastave'!M15+'Analitika nastave'!N15,IF(G$7&gt;0,G$7/G$6*G14,""))</f>
        <v/>
      </c>
      <c r="H15" s="232"/>
      <c r="I15" s="71" t="str">
        <f>IF('Analitika nastave'!V14="DA",'Analitika nastave'!Q15+'Analitika nastave'!R15+'Analitika nastave'!S15+'Analitika nastave'!T15,IF(I$7&gt;0,I$7/I$6*I14,""))</f>
        <v/>
      </c>
      <c r="J15" s="232"/>
      <c r="K15" s="71" t="str">
        <f>IF('Analitika nastave'!AB14="DA",'Analitika nastave'!W15+'Analitika nastave'!X15+'Analitika nastave'!Y15+'Analitika nastave'!Z15,IF(K$7&gt;0,K$7/K$6*K14,""))</f>
        <v/>
      </c>
      <c r="L15" s="232"/>
      <c r="M15" s="71" t="str">
        <f>IF('Analitika nastave'!AH14="DA",'Analitika nastave'!AC15+'Analitika nastave'!AD15+'Analitika nastave'!AE15+'Analitika nastave'!AF15,IF(M$7&gt;0,M$7/M$6*M14,""))</f>
        <v/>
      </c>
      <c r="N15" s="232"/>
      <c r="O15" s="71" t="str">
        <f>IF('Analitika nastave'!AN14="DA",'Analitika nastave'!AI15+'Analitika nastave'!AJ15+'Analitika nastave'!AK15+'Analitika nastave'!AL15,IF(O$7&gt;0,O$7/O$6*O14,""))</f>
        <v/>
      </c>
      <c r="P15" s="232"/>
      <c r="Q15" s="71" t="str">
        <f>IF('Analitika nastave'!AT14="DA",'Analitika nastave'!AO15+'Analitika nastave'!AP15+'Analitika nastave'!AQ15+'Analitika nastave'!AR15,IF(Q$7&gt;0,Q$7/Q$6*Q14,""))</f>
        <v/>
      </c>
      <c r="R15" s="232"/>
      <c r="S15" s="71" t="str">
        <f>IF('Analitika nastave'!AZ14="DA",'Analitika nastave'!AU15+'Analitika nastave'!AV15+'Analitika nastave'!AW15+'Analitika nastave'!AX15,IF(S$7&gt;0,S$7/S$6*S14,""))</f>
        <v/>
      </c>
      <c r="T15" s="232"/>
      <c r="U15" s="245"/>
      <c r="V15" s="181"/>
    </row>
    <row r="16" spans="1:22" x14ac:dyDescent="0.25">
      <c r="A16" s="235">
        <f>'Analitika nastave'!A16</f>
        <v>5</v>
      </c>
      <c r="B16" s="233" t="str">
        <f>'Analitika nastave'!B16</f>
        <v xml:space="preserve"> </v>
      </c>
      <c r="C16" s="235">
        <f>'Analitika nastave'!C16:C17</f>
        <v>0</v>
      </c>
      <c r="D16" s="66" t="str">
        <f>'Analitika nastave'!D16</f>
        <v>B</v>
      </c>
      <c r="E16" s="92">
        <f>IF('Analitika nastave'!J16="DA",'Analitika nastave'!E16+'Analitika nastave'!F16+'Analitika nastave'!G16+'Analitika nastave'!H16,0)</f>
        <v>0</v>
      </c>
      <c r="F16" s="231" t="str">
        <f>IF(OR('Analitika nastave'!J16:J17="DA",AND(E17&gt;=(E$7/2),E$7&gt;0)),"DA","NE")</f>
        <v>NE</v>
      </c>
      <c r="G16" s="92">
        <f>IF('Analitika nastave'!P16="DA",'Analitika nastave'!K16+'Analitika nastave'!L16+'Analitika nastave'!M16+'Analitika nastave'!N16,0)</f>
        <v>0</v>
      </c>
      <c r="H16" s="231" t="str">
        <f>IF(OR('Analitika nastave'!P16:P17="DA",AND(G17&gt;=(G$7/2),G$7&gt;0)),"DA","NE")</f>
        <v>NE</v>
      </c>
      <c r="I16" s="92">
        <f>IF('Analitika nastave'!V16="DA",'Analitika nastave'!Q16+'Analitika nastave'!R16+'Analitika nastave'!S16+'Analitika nastave'!T16,0)</f>
        <v>0</v>
      </c>
      <c r="J16" s="231" t="str">
        <f>IF(OR('Analitika nastave'!V16:V17="DA",AND(I17&gt;=(I$7/2),I$7&gt;0)),"DA","NE")</f>
        <v>NE</v>
      </c>
      <c r="K16" s="92">
        <f>IF('Analitika nastave'!AB16="DA",'Analitika nastave'!W16+'Analitika nastave'!X16+'Analitika nastave'!Y16+'Analitika nastave'!Z16,0)</f>
        <v>0</v>
      </c>
      <c r="L16" s="231" t="str">
        <f>IF(OR('Analitika nastave'!AB16:AB17="DA",AND(K17&gt;=(K$7/2),K$7&gt;0)),"DA","NE")</f>
        <v>NE</v>
      </c>
      <c r="M16" s="92">
        <f>IF('Analitika nastave'!AH16="DA",'Analitika nastave'!AC16+'Analitika nastave'!AD16+'Analitika nastave'!AE16+'Analitika nastave'!AF16,0)</f>
        <v>0</v>
      </c>
      <c r="N16" s="231" t="str">
        <f>IF(OR('Analitika nastave'!AH16:AH17="DA",AND(M17&gt;=(M$7/2),M$7&gt;0)),"DA","NE")</f>
        <v>NE</v>
      </c>
      <c r="O16" s="92">
        <f>IF('Analitika nastave'!AN16="DA",'Analitika nastave'!AI16+'Analitika nastave'!AJ16+'Analitika nastave'!AK16+'Analitika nastave'!AL16,0)</f>
        <v>0</v>
      </c>
      <c r="P16" s="231" t="str">
        <f>IF(OR('Analitika nastave'!AN16:AN17="DA",AND(O17&gt;=(O$7/2),O$7&gt;0)),"DA","NE")</f>
        <v>NE</v>
      </c>
      <c r="Q16" s="92">
        <f>IF('Analitika nastave'!AT16="DA",'Analitika nastave'!AO16+'Analitika nastave'!AP16+'Analitika nastave'!AQ16+'Analitika nastave'!AR16,0)</f>
        <v>0</v>
      </c>
      <c r="R16" s="231" t="str">
        <f>IF(OR('Analitika nastave'!AT16:AT17="DA",AND(Q17&gt;=(Q$7/2),Q$7&gt;0)),"DA","NE")</f>
        <v>NE</v>
      </c>
      <c r="S16" s="92">
        <f>IF('Analitika nastave'!AZ16="DA",'Analitika nastave'!AU16+'Analitika nastave'!AV16+'Analitika nastave'!AW16+'Analitika nastave'!AX16,0)</f>
        <v>0</v>
      </c>
      <c r="T16" s="231" t="str">
        <f>IF(OR('Analitika nastave'!AZ16:AZ17="DA",AND(S17&gt;=(S$7/2),S$7&gt;0)),"DA","NE")</f>
        <v>NE</v>
      </c>
      <c r="U16" s="244">
        <f t="shared" ref="U16" si="5">IF(AND(T16="DA",R16="DA",P16="DA",N16="DA",L16="DA",J16="DA",H16="DA",F16="DA"),E17+G17+I17+K17+M17+O17+Q17+S17,0)</f>
        <v>0</v>
      </c>
      <c r="V16" s="180" t="str">
        <f t="shared" ref="V16" si="6">IF(U16&lt;50, "NE",IF(U16&lt;60,2,IF(U16&lt;75,3,IF(U16&lt;90,4,5))))</f>
        <v>NE</v>
      </c>
    </row>
    <row r="17" spans="1:22" ht="15.75" thickBot="1" x14ac:dyDescent="0.3">
      <c r="A17" s="236"/>
      <c r="B17" s="234"/>
      <c r="C17" s="236"/>
      <c r="D17" s="63" t="str">
        <f>'Analitika nastave'!D17</f>
        <v>P</v>
      </c>
      <c r="E17" s="64" t="str">
        <f>IF('Analitika nastave'!J16="DA",'Analitika nastave'!E17+'Analitika nastave'!F17+'Analitika nastave'!G17+'Analitika nastave'!H17,IF(E$7&gt;0,E$7/E$6*E16,""))</f>
        <v/>
      </c>
      <c r="F17" s="232"/>
      <c r="G17" s="71" t="str">
        <f>IF('Analitika nastave'!P16="DA",'Analitika nastave'!K17+'Analitika nastave'!L17+'Analitika nastave'!M17+'Analitika nastave'!N17,IF(G$7&gt;0,G$7/G$6*G16,""))</f>
        <v/>
      </c>
      <c r="H17" s="232"/>
      <c r="I17" s="71" t="str">
        <f>IF('Analitika nastave'!V16="DA",'Analitika nastave'!Q17+'Analitika nastave'!R17+'Analitika nastave'!S17+'Analitika nastave'!T17,IF(I$7&gt;0,I$7/I$6*I16,""))</f>
        <v/>
      </c>
      <c r="J17" s="232"/>
      <c r="K17" s="71" t="str">
        <f>IF('Analitika nastave'!AB16="DA",'Analitika nastave'!W17+'Analitika nastave'!X17+'Analitika nastave'!Y17+'Analitika nastave'!Z17,IF(K$7&gt;0,K$7/K$6*K16,""))</f>
        <v/>
      </c>
      <c r="L17" s="232"/>
      <c r="M17" s="71" t="str">
        <f>IF('Analitika nastave'!AH16="DA",'Analitika nastave'!AC17+'Analitika nastave'!AD17+'Analitika nastave'!AE17+'Analitika nastave'!AF17,IF(M$7&gt;0,M$7/M$6*M16,""))</f>
        <v/>
      </c>
      <c r="N17" s="232"/>
      <c r="O17" s="71" t="str">
        <f>IF('Analitika nastave'!AN16="DA",'Analitika nastave'!AI17+'Analitika nastave'!AJ17+'Analitika nastave'!AK17+'Analitika nastave'!AL17,IF(O$7&gt;0,O$7/O$6*O16,""))</f>
        <v/>
      </c>
      <c r="P17" s="232"/>
      <c r="Q17" s="71" t="str">
        <f>IF('Analitika nastave'!AT16="DA",'Analitika nastave'!AO17+'Analitika nastave'!AP17+'Analitika nastave'!AQ17+'Analitika nastave'!AR17,IF(Q$7&gt;0,Q$7/Q$6*Q16,""))</f>
        <v/>
      </c>
      <c r="R17" s="232"/>
      <c r="S17" s="71" t="str">
        <f>IF('Analitika nastave'!AZ16="DA",'Analitika nastave'!AU17+'Analitika nastave'!AV17+'Analitika nastave'!AW17+'Analitika nastave'!AX17,IF(S$7&gt;0,S$7/S$6*S16,""))</f>
        <v/>
      </c>
      <c r="T17" s="232"/>
      <c r="U17" s="245"/>
      <c r="V17" s="181"/>
    </row>
    <row r="18" spans="1:22" x14ac:dyDescent="0.25">
      <c r="A18" s="235">
        <f>'Analitika nastave'!A18</f>
        <v>6</v>
      </c>
      <c r="B18" s="233" t="str">
        <f>'Analitika nastave'!B18</f>
        <v xml:space="preserve"> </v>
      </c>
      <c r="C18" s="235">
        <f>'Analitika nastave'!C18:C19</f>
        <v>0</v>
      </c>
      <c r="D18" s="66" t="str">
        <f>'Analitika nastave'!D18</f>
        <v>B</v>
      </c>
      <c r="E18" s="92">
        <f>IF('Analitika nastave'!J18="DA",'Analitika nastave'!E18+'Analitika nastave'!F18+'Analitika nastave'!G18+'Analitika nastave'!H18,0)</f>
        <v>0</v>
      </c>
      <c r="F18" s="231" t="str">
        <f>IF(OR('Analitika nastave'!J18:J19="DA",AND(E19&gt;=(E$7/2),E$7&gt;0)),"DA","NE")</f>
        <v>NE</v>
      </c>
      <c r="G18" s="92">
        <f>IF('Analitika nastave'!P18="DA",'Analitika nastave'!K18+'Analitika nastave'!L18+'Analitika nastave'!M18+'Analitika nastave'!N18,0)</f>
        <v>0</v>
      </c>
      <c r="H18" s="231" t="str">
        <f>IF(OR('Analitika nastave'!P18:P19="DA",AND(G19&gt;=(G$7/2),G$7&gt;0)),"DA","NE")</f>
        <v>NE</v>
      </c>
      <c r="I18" s="92">
        <f>IF('Analitika nastave'!V18="DA",'Analitika nastave'!Q18+'Analitika nastave'!R18+'Analitika nastave'!S18+'Analitika nastave'!T18,0)</f>
        <v>0</v>
      </c>
      <c r="J18" s="231" t="str">
        <f>IF(OR('Analitika nastave'!V18:V19="DA",AND(I19&gt;=(I$7/2),I$7&gt;0)),"DA","NE")</f>
        <v>NE</v>
      </c>
      <c r="K18" s="92">
        <f>IF('Analitika nastave'!AB18="DA",'Analitika nastave'!W18+'Analitika nastave'!X18+'Analitika nastave'!Y18+'Analitika nastave'!Z18,0)</f>
        <v>0</v>
      </c>
      <c r="L18" s="231" t="str">
        <f>IF(OR('Analitika nastave'!AB18:AB19="DA",AND(K19&gt;=(K$7/2),K$7&gt;0)),"DA","NE")</f>
        <v>NE</v>
      </c>
      <c r="M18" s="92">
        <f>IF('Analitika nastave'!AH18="DA",'Analitika nastave'!AC18+'Analitika nastave'!AD18+'Analitika nastave'!AE18+'Analitika nastave'!AF18,0)</f>
        <v>0</v>
      </c>
      <c r="N18" s="231" t="str">
        <f>IF(OR('Analitika nastave'!AH18:AH19="DA",AND(M19&gt;=(M$7/2),M$7&gt;0)),"DA","NE")</f>
        <v>NE</v>
      </c>
      <c r="O18" s="92">
        <f>IF('Analitika nastave'!AN18="DA",'Analitika nastave'!AI18+'Analitika nastave'!AJ18+'Analitika nastave'!AK18+'Analitika nastave'!AL18,0)</f>
        <v>0</v>
      </c>
      <c r="P18" s="231" t="str">
        <f>IF(OR('Analitika nastave'!AN18:AN19="DA",AND(O19&gt;=(O$7/2),O$7&gt;0)),"DA","NE")</f>
        <v>NE</v>
      </c>
      <c r="Q18" s="92">
        <f>IF('Analitika nastave'!AT18="DA",'Analitika nastave'!AO18+'Analitika nastave'!AP18+'Analitika nastave'!AQ18+'Analitika nastave'!AR18,0)</f>
        <v>0</v>
      </c>
      <c r="R18" s="231" t="str">
        <f>IF(OR('Analitika nastave'!AT18:AT19="DA",AND(Q19&gt;=(Q$7/2),Q$7&gt;0)),"DA","NE")</f>
        <v>NE</v>
      </c>
      <c r="S18" s="92">
        <f>IF('Analitika nastave'!AZ18="DA",'Analitika nastave'!AU18+'Analitika nastave'!AV18+'Analitika nastave'!AW18+'Analitika nastave'!AX18,0)</f>
        <v>0</v>
      </c>
      <c r="T18" s="231" t="str">
        <f>IF(OR('Analitika nastave'!AZ18:AZ19="DA",AND(S19&gt;=(S$7/2),S$7&gt;0)),"DA","NE")</f>
        <v>NE</v>
      </c>
      <c r="U18" s="244">
        <f t="shared" ref="U18" si="7">IF(AND(T18="DA",R18="DA",P18="DA",N18="DA",L18="DA",J18="DA",H18="DA",F18="DA"),E19+G19+I19+K19+M19+O19+Q19+S19,0)</f>
        <v>0</v>
      </c>
      <c r="V18" s="180" t="str">
        <f t="shared" ref="V18" si="8">IF(U18&lt;50, "NE",IF(U18&lt;60,2,IF(U18&lt;75,3,IF(U18&lt;90,4,5))))</f>
        <v>NE</v>
      </c>
    </row>
    <row r="19" spans="1:22" ht="15.75" thickBot="1" x14ac:dyDescent="0.3">
      <c r="A19" s="236"/>
      <c r="B19" s="234"/>
      <c r="C19" s="236"/>
      <c r="D19" s="63" t="str">
        <f>'Analitika nastave'!D19</f>
        <v>P</v>
      </c>
      <c r="E19" s="64" t="str">
        <f>IF('Analitika nastave'!J18="DA",'Analitika nastave'!E19+'Analitika nastave'!F19+'Analitika nastave'!G19+'Analitika nastave'!H19,IF(E$7&gt;0,E$7/E$6*E18,""))</f>
        <v/>
      </c>
      <c r="F19" s="232"/>
      <c r="G19" s="71" t="str">
        <f>IF('Analitika nastave'!P18="DA",'Analitika nastave'!K19+'Analitika nastave'!L19+'Analitika nastave'!M19+'Analitika nastave'!N19,IF(G$7&gt;0,G$7/G$6*G18,""))</f>
        <v/>
      </c>
      <c r="H19" s="232"/>
      <c r="I19" s="71" t="str">
        <f>IF('Analitika nastave'!V18="DA",'Analitika nastave'!Q19+'Analitika nastave'!R19+'Analitika nastave'!S19+'Analitika nastave'!T19,IF(I$7&gt;0,I$7/I$6*I18,""))</f>
        <v/>
      </c>
      <c r="J19" s="232"/>
      <c r="K19" s="71" t="str">
        <f>IF('Analitika nastave'!AB18="DA",'Analitika nastave'!W19+'Analitika nastave'!X19+'Analitika nastave'!Y19+'Analitika nastave'!Z19,IF(K$7&gt;0,K$7/K$6*K18,""))</f>
        <v/>
      </c>
      <c r="L19" s="232"/>
      <c r="M19" s="71" t="str">
        <f>IF('Analitika nastave'!AH18="DA",'Analitika nastave'!AC19+'Analitika nastave'!AD19+'Analitika nastave'!AE19+'Analitika nastave'!AF19,IF(M$7&gt;0,M$7/M$6*M18,""))</f>
        <v/>
      </c>
      <c r="N19" s="232"/>
      <c r="O19" s="71" t="str">
        <f>IF('Analitika nastave'!AN18="DA",'Analitika nastave'!AI19+'Analitika nastave'!AJ19+'Analitika nastave'!AK19+'Analitika nastave'!AL19,IF(O$7&gt;0,O$7/O$6*O18,""))</f>
        <v/>
      </c>
      <c r="P19" s="232"/>
      <c r="Q19" s="71" t="str">
        <f>IF('Analitika nastave'!AT18="DA",'Analitika nastave'!AO19+'Analitika nastave'!AP19+'Analitika nastave'!AQ19+'Analitika nastave'!AR19,IF(Q$7&gt;0,Q$7/Q$6*Q18,""))</f>
        <v/>
      </c>
      <c r="R19" s="232"/>
      <c r="S19" s="71" t="str">
        <f>IF('Analitika nastave'!AZ18="DA",'Analitika nastave'!AU19+'Analitika nastave'!AV19+'Analitika nastave'!AW19+'Analitika nastave'!AX19,IF(S$7&gt;0,S$7/S$6*S18,""))</f>
        <v/>
      </c>
      <c r="T19" s="232"/>
      <c r="U19" s="245"/>
      <c r="V19" s="181"/>
    </row>
    <row r="20" spans="1:22" x14ac:dyDescent="0.25">
      <c r="A20" s="235">
        <f>'Analitika nastave'!A20</f>
        <v>7</v>
      </c>
      <c r="B20" s="233" t="str">
        <f>'Analitika nastave'!B20</f>
        <v xml:space="preserve"> </v>
      </c>
      <c r="C20" s="235">
        <f>'Analitika nastave'!C20:C21</f>
        <v>0</v>
      </c>
      <c r="D20" s="66" t="str">
        <f>'Analitika nastave'!D20</f>
        <v>B</v>
      </c>
      <c r="E20" s="92">
        <f>IF('Analitika nastave'!J20="DA",'Analitika nastave'!E20+'Analitika nastave'!F20+'Analitika nastave'!G20+'Analitika nastave'!H20,0)</f>
        <v>0</v>
      </c>
      <c r="F20" s="231" t="str">
        <f>IF(OR('Analitika nastave'!J20:J21="DA",AND(E21&gt;=(E$7/2),E$7&gt;0)),"DA","NE")</f>
        <v>NE</v>
      </c>
      <c r="G20" s="92">
        <f>IF('Analitika nastave'!P20="DA",'Analitika nastave'!K20+'Analitika nastave'!L20+'Analitika nastave'!M20+'Analitika nastave'!N20,0)</f>
        <v>0</v>
      </c>
      <c r="H20" s="231" t="str">
        <f>IF(OR('Analitika nastave'!P20:P21="DA",AND(G21&gt;=(G$7/2),G$7&gt;0)),"DA","NE")</f>
        <v>NE</v>
      </c>
      <c r="I20" s="92">
        <f>IF('Analitika nastave'!V20="DA",'Analitika nastave'!Q20+'Analitika nastave'!R20+'Analitika nastave'!S20+'Analitika nastave'!T20,0)</f>
        <v>0</v>
      </c>
      <c r="J20" s="231" t="str">
        <f>IF(OR('Analitika nastave'!V20:V21="DA",AND(I21&gt;=(I$7/2),I$7&gt;0)),"DA","NE")</f>
        <v>NE</v>
      </c>
      <c r="K20" s="92">
        <f>IF('Analitika nastave'!AB20="DA",'Analitika nastave'!W20+'Analitika nastave'!X20+'Analitika nastave'!Y20+'Analitika nastave'!Z20,0)</f>
        <v>0</v>
      </c>
      <c r="L20" s="231" t="str">
        <f>IF(OR('Analitika nastave'!AB20:AB21="DA",AND(K21&gt;=(K$7/2),K$7&gt;0)),"DA","NE")</f>
        <v>NE</v>
      </c>
      <c r="M20" s="92">
        <f>IF('Analitika nastave'!AH20="DA",'Analitika nastave'!AC20+'Analitika nastave'!AD20+'Analitika nastave'!AE20+'Analitika nastave'!AF20,0)</f>
        <v>0</v>
      </c>
      <c r="N20" s="231" t="str">
        <f>IF(OR('Analitika nastave'!AH20:AH21="DA",AND(M21&gt;=(M$7/2),M$7&gt;0)),"DA","NE")</f>
        <v>NE</v>
      </c>
      <c r="O20" s="92">
        <f>IF('Analitika nastave'!AN20="DA",'Analitika nastave'!AI20+'Analitika nastave'!AJ20+'Analitika nastave'!AK20+'Analitika nastave'!AL20,0)</f>
        <v>0</v>
      </c>
      <c r="P20" s="231" t="str">
        <f>IF(OR('Analitika nastave'!AN20:AN21="DA",AND(O21&gt;=(O$7/2),O$7&gt;0)),"DA","NE")</f>
        <v>NE</v>
      </c>
      <c r="Q20" s="92">
        <f>IF('Analitika nastave'!AT20="DA",'Analitika nastave'!AO20+'Analitika nastave'!AP20+'Analitika nastave'!AQ20+'Analitika nastave'!AR20,0)</f>
        <v>0</v>
      </c>
      <c r="R20" s="231" t="str">
        <f>IF(OR('Analitika nastave'!AT20:AT21="DA",AND(Q21&gt;=(Q$7/2),Q$7&gt;0)),"DA","NE")</f>
        <v>NE</v>
      </c>
      <c r="S20" s="92">
        <f>IF('Analitika nastave'!AZ20="DA",'Analitika nastave'!AU20+'Analitika nastave'!AV20+'Analitika nastave'!AW20+'Analitika nastave'!AX20,0)</f>
        <v>0</v>
      </c>
      <c r="T20" s="231" t="str">
        <f>IF(OR('Analitika nastave'!AZ20:AZ21="DA",AND(S21&gt;=(S$7/2),S$7&gt;0)),"DA","NE")</f>
        <v>NE</v>
      </c>
      <c r="U20" s="244">
        <f t="shared" ref="U20" si="9">IF(AND(T20="DA",R20="DA",P20="DA",N20="DA",L20="DA",J20="DA",H20="DA",F20="DA"),E21+G21+I21+K21+M21+O21+Q21+S21,0)</f>
        <v>0</v>
      </c>
      <c r="V20" s="180" t="str">
        <f t="shared" ref="V20" si="10">IF(U20&lt;50, "NE",IF(U20&lt;60,2,IF(U20&lt;75,3,IF(U20&lt;90,4,5))))</f>
        <v>NE</v>
      </c>
    </row>
    <row r="21" spans="1:22" ht="15.75" thickBot="1" x14ac:dyDescent="0.3">
      <c r="A21" s="236"/>
      <c r="B21" s="234"/>
      <c r="C21" s="236"/>
      <c r="D21" s="63" t="str">
        <f>'Analitika nastave'!D21</f>
        <v>P</v>
      </c>
      <c r="E21" s="64" t="str">
        <f>IF('Analitika nastave'!J20="DA",'Analitika nastave'!E21+'Analitika nastave'!F21+'Analitika nastave'!G21+'Analitika nastave'!H21,IF(E$7&gt;0,E$7/E$6*E20,""))</f>
        <v/>
      </c>
      <c r="F21" s="232"/>
      <c r="G21" s="71" t="str">
        <f>IF('Analitika nastave'!P20="DA",'Analitika nastave'!K21+'Analitika nastave'!L21+'Analitika nastave'!M21+'Analitika nastave'!N21,IF(G$7&gt;0,G$7/G$6*G20,""))</f>
        <v/>
      </c>
      <c r="H21" s="232"/>
      <c r="I21" s="71" t="str">
        <f>IF('Analitika nastave'!V20="DA",'Analitika nastave'!Q21+'Analitika nastave'!R21+'Analitika nastave'!S21+'Analitika nastave'!T21,IF(I$7&gt;0,I$7/I$6*I20,""))</f>
        <v/>
      </c>
      <c r="J21" s="232"/>
      <c r="K21" s="71" t="str">
        <f>IF('Analitika nastave'!AB20="DA",'Analitika nastave'!W21+'Analitika nastave'!X21+'Analitika nastave'!Y21+'Analitika nastave'!Z21,IF(K$7&gt;0,K$7/K$6*K20,""))</f>
        <v/>
      </c>
      <c r="L21" s="232"/>
      <c r="M21" s="71" t="str">
        <f>IF('Analitika nastave'!AH20="DA",'Analitika nastave'!AC21+'Analitika nastave'!AD21+'Analitika nastave'!AE21+'Analitika nastave'!AF21,IF(M$7&gt;0,M$7/M$6*M20,""))</f>
        <v/>
      </c>
      <c r="N21" s="232"/>
      <c r="O21" s="71" t="str">
        <f>IF('Analitika nastave'!AN20="DA",'Analitika nastave'!AI21+'Analitika nastave'!AJ21+'Analitika nastave'!AK21+'Analitika nastave'!AL21,IF(O$7&gt;0,O$7/O$6*O20,""))</f>
        <v/>
      </c>
      <c r="P21" s="232"/>
      <c r="Q21" s="71" t="str">
        <f>IF('Analitika nastave'!AT20="DA",'Analitika nastave'!AO21+'Analitika nastave'!AP21+'Analitika nastave'!AQ21+'Analitika nastave'!AR21,IF(Q$7&gt;0,Q$7/Q$6*Q20,""))</f>
        <v/>
      </c>
      <c r="R21" s="232"/>
      <c r="S21" s="71" t="str">
        <f>IF('Analitika nastave'!AZ20="DA",'Analitika nastave'!AU21+'Analitika nastave'!AV21+'Analitika nastave'!AW21+'Analitika nastave'!AX21,IF(S$7&gt;0,S$7/S$6*S20,""))</f>
        <v/>
      </c>
      <c r="T21" s="232"/>
      <c r="U21" s="245"/>
      <c r="V21" s="181"/>
    </row>
    <row r="22" spans="1:22" x14ac:dyDescent="0.25">
      <c r="A22" s="235">
        <f>'Analitika nastave'!A22</f>
        <v>8</v>
      </c>
      <c r="B22" s="233" t="str">
        <f>'Analitika nastave'!B22</f>
        <v xml:space="preserve"> </v>
      </c>
      <c r="C22" s="235">
        <f>'Analitika nastave'!C22:C23</f>
        <v>0</v>
      </c>
      <c r="D22" s="66" t="str">
        <f>'Analitika nastave'!D22</f>
        <v>B</v>
      </c>
      <c r="E22" s="92">
        <f>IF('Analitika nastave'!J22="DA",'Analitika nastave'!E22+'Analitika nastave'!F22+'Analitika nastave'!G22+'Analitika nastave'!H22,0)</f>
        <v>0</v>
      </c>
      <c r="F22" s="231" t="str">
        <f>IF(OR('Analitika nastave'!J22:J23="DA",AND(E23&gt;=(E$7/2),E$7&gt;0)),"DA","NE")</f>
        <v>NE</v>
      </c>
      <c r="G22" s="92">
        <f>IF('Analitika nastave'!P22="DA",'Analitika nastave'!K22+'Analitika nastave'!L22+'Analitika nastave'!M22+'Analitika nastave'!N22,0)</f>
        <v>0</v>
      </c>
      <c r="H22" s="231" t="str">
        <f>IF(OR('Analitika nastave'!P22:P23="DA",AND(G23&gt;=(G$7/2),G$7&gt;0)),"DA","NE")</f>
        <v>NE</v>
      </c>
      <c r="I22" s="92">
        <f>IF('Analitika nastave'!V22="DA",'Analitika nastave'!Q22+'Analitika nastave'!R22+'Analitika nastave'!S22+'Analitika nastave'!T22,0)</f>
        <v>0</v>
      </c>
      <c r="J22" s="231" t="str">
        <f>IF(OR('Analitika nastave'!V22:V23="DA",AND(I23&gt;=(I$7/2),I$7&gt;0)),"DA","NE")</f>
        <v>NE</v>
      </c>
      <c r="K22" s="92">
        <f>IF('Analitika nastave'!AB22="DA",'Analitika nastave'!W22+'Analitika nastave'!X22+'Analitika nastave'!Y22+'Analitika nastave'!Z22,0)</f>
        <v>0</v>
      </c>
      <c r="L22" s="231" t="str">
        <f>IF(OR('Analitika nastave'!AB22:AB23="DA",AND(K23&gt;=(K$7/2),K$7&gt;0)),"DA","NE")</f>
        <v>NE</v>
      </c>
      <c r="M22" s="92">
        <f>IF('Analitika nastave'!AH22="DA",'Analitika nastave'!AC22+'Analitika nastave'!AD22+'Analitika nastave'!AE22+'Analitika nastave'!AF22,0)</f>
        <v>0</v>
      </c>
      <c r="N22" s="231" t="str">
        <f>IF(OR('Analitika nastave'!AH22:AH23="DA",AND(M23&gt;=(M$7/2),M$7&gt;0)),"DA","NE")</f>
        <v>NE</v>
      </c>
      <c r="O22" s="92">
        <f>IF('Analitika nastave'!AN22="DA",'Analitika nastave'!AI22+'Analitika nastave'!AJ22+'Analitika nastave'!AK22+'Analitika nastave'!AL22,0)</f>
        <v>0</v>
      </c>
      <c r="P22" s="231" t="str">
        <f>IF(OR('Analitika nastave'!AN22:AN23="DA",AND(O23&gt;=(O$7/2),O$7&gt;0)),"DA","NE")</f>
        <v>NE</v>
      </c>
      <c r="Q22" s="92">
        <f>IF('Analitika nastave'!AT22="DA",'Analitika nastave'!AO22+'Analitika nastave'!AP22+'Analitika nastave'!AQ22+'Analitika nastave'!AR22,0)</f>
        <v>0</v>
      </c>
      <c r="R22" s="231" t="str">
        <f>IF(OR('Analitika nastave'!AT22:AT23="DA",AND(Q23&gt;=(Q$7/2),Q$7&gt;0)),"DA","NE")</f>
        <v>NE</v>
      </c>
      <c r="S22" s="92">
        <f>IF('Analitika nastave'!AZ22="DA",'Analitika nastave'!AU22+'Analitika nastave'!AV22+'Analitika nastave'!AW22+'Analitika nastave'!AX22,0)</f>
        <v>0</v>
      </c>
      <c r="T22" s="231" t="str">
        <f>IF(OR('Analitika nastave'!AZ22:AZ23="DA",AND(S23&gt;=(S$7/2),S$7&gt;0)),"DA","NE")</f>
        <v>NE</v>
      </c>
      <c r="U22" s="244">
        <f t="shared" ref="U22" si="11">IF(AND(T22="DA",R22="DA",P22="DA",N22="DA",L22="DA",J22="DA",H22="DA",F22="DA"),E23+G23+I23+K23+M23+O23+Q23+S23,0)</f>
        <v>0</v>
      </c>
      <c r="V22" s="180" t="str">
        <f t="shared" ref="V22" si="12">IF(U22&lt;50, "NE",IF(U22&lt;60,2,IF(U22&lt;75,3,IF(U22&lt;90,4,5))))</f>
        <v>NE</v>
      </c>
    </row>
    <row r="23" spans="1:22" ht="15.75" thickBot="1" x14ac:dyDescent="0.3">
      <c r="A23" s="236"/>
      <c r="B23" s="234"/>
      <c r="C23" s="236"/>
      <c r="D23" s="63" t="str">
        <f>'Analitika nastave'!D23</f>
        <v>P</v>
      </c>
      <c r="E23" s="64" t="str">
        <f>IF('Analitika nastave'!J22="DA",'Analitika nastave'!E23+'Analitika nastave'!F23+'Analitika nastave'!G23+'Analitika nastave'!H23,IF(E$7&gt;0,E$7/E$6*E22,""))</f>
        <v/>
      </c>
      <c r="F23" s="232"/>
      <c r="G23" s="71" t="str">
        <f>IF('Analitika nastave'!P22="DA",'Analitika nastave'!K23+'Analitika nastave'!L23+'Analitika nastave'!M23+'Analitika nastave'!N23,IF(G$7&gt;0,G$7/G$6*G22,""))</f>
        <v/>
      </c>
      <c r="H23" s="232"/>
      <c r="I23" s="71" t="str">
        <f>IF('Analitika nastave'!V22="DA",'Analitika nastave'!Q23+'Analitika nastave'!R23+'Analitika nastave'!S23+'Analitika nastave'!T23,IF(I$7&gt;0,I$7/I$6*I22,""))</f>
        <v/>
      </c>
      <c r="J23" s="232"/>
      <c r="K23" s="71" t="str">
        <f>IF('Analitika nastave'!AB22="DA",'Analitika nastave'!W23+'Analitika nastave'!X23+'Analitika nastave'!Y23+'Analitika nastave'!Z23,IF(K$7&gt;0,K$7/K$6*K22,""))</f>
        <v/>
      </c>
      <c r="L23" s="232"/>
      <c r="M23" s="71" t="str">
        <f>IF('Analitika nastave'!AH22="DA",'Analitika nastave'!AC23+'Analitika nastave'!AD23+'Analitika nastave'!AE23+'Analitika nastave'!AF23,IF(M$7&gt;0,M$7/M$6*M22,""))</f>
        <v/>
      </c>
      <c r="N23" s="232"/>
      <c r="O23" s="71" t="str">
        <f>IF('Analitika nastave'!AN22="DA",'Analitika nastave'!AI23+'Analitika nastave'!AJ23+'Analitika nastave'!AK23+'Analitika nastave'!AL23,IF(O$7&gt;0,O$7/O$6*O22,""))</f>
        <v/>
      </c>
      <c r="P23" s="232"/>
      <c r="Q23" s="71" t="str">
        <f>IF('Analitika nastave'!AT22="DA",'Analitika nastave'!AO23+'Analitika nastave'!AP23+'Analitika nastave'!AQ23+'Analitika nastave'!AR23,IF(Q$7&gt;0,Q$7/Q$6*Q22,""))</f>
        <v/>
      </c>
      <c r="R23" s="232"/>
      <c r="S23" s="71" t="str">
        <f>IF('Analitika nastave'!AZ22="DA",'Analitika nastave'!AU23+'Analitika nastave'!AV23+'Analitika nastave'!AW23+'Analitika nastave'!AX23,IF(S$7&gt;0,S$7/S$6*S22,""))</f>
        <v/>
      </c>
      <c r="T23" s="232"/>
      <c r="U23" s="245"/>
      <c r="V23" s="181"/>
    </row>
    <row r="24" spans="1:22" x14ac:dyDescent="0.25">
      <c r="A24" s="235">
        <f>'Analitika nastave'!A24</f>
        <v>9</v>
      </c>
      <c r="B24" s="233" t="str">
        <f>'Analitika nastave'!B24</f>
        <v xml:space="preserve"> </v>
      </c>
      <c r="C24" s="235">
        <f>'Analitika nastave'!C24:C25</f>
        <v>0</v>
      </c>
      <c r="D24" s="66" t="str">
        <f>'Analitika nastave'!D24</f>
        <v>B</v>
      </c>
      <c r="E24" s="92">
        <f>IF('Analitika nastave'!J24="DA",'Analitika nastave'!E24+'Analitika nastave'!F24+'Analitika nastave'!G24+'Analitika nastave'!H24,0)</f>
        <v>0</v>
      </c>
      <c r="F24" s="231" t="str">
        <f>IF(OR('Analitika nastave'!J24:J25="DA",AND(E25&gt;=(E$7/2),E$7&gt;0)),"DA","NE")</f>
        <v>NE</v>
      </c>
      <c r="G24" s="92">
        <f>IF('Analitika nastave'!P24="DA",'Analitika nastave'!K24+'Analitika nastave'!L24+'Analitika nastave'!M24+'Analitika nastave'!N24,0)</f>
        <v>0</v>
      </c>
      <c r="H24" s="231" t="str">
        <f>IF(OR('Analitika nastave'!P24:P25="DA",AND(G25&gt;=(G$7/2),G$7&gt;0)),"DA","NE")</f>
        <v>NE</v>
      </c>
      <c r="I24" s="92">
        <f>IF('Analitika nastave'!V24="DA",'Analitika nastave'!Q24+'Analitika nastave'!R24+'Analitika nastave'!S24+'Analitika nastave'!T24,0)</f>
        <v>0</v>
      </c>
      <c r="J24" s="231" t="str">
        <f>IF(OR('Analitika nastave'!V24:V25="DA",AND(I25&gt;=(I$7/2),I$7&gt;0)),"DA","NE")</f>
        <v>NE</v>
      </c>
      <c r="K24" s="92">
        <f>IF('Analitika nastave'!AB24="DA",'Analitika nastave'!W24+'Analitika nastave'!X24+'Analitika nastave'!Y24+'Analitika nastave'!Z24,0)</f>
        <v>0</v>
      </c>
      <c r="L24" s="231" t="str">
        <f>IF(OR('Analitika nastave'!AB24:AB25="DA",AND(K25&gt;=(K$7/2),K$7&gt;0)),"DA","NE")</f>
        <v>NE</v>
      </c>
      <c r="M24" s="92">
        <f>IF('Analitika nastave'!AH24="DA",'Analitika nastave'!AC24+'Analitika nastave'!AD24+'Analitika nastave'!AE24+'Analitika nastave'!AF24,0)</f>
        <v>0</v>
      </c>
      <c r="N24" s="231" t="str">
        <f>IF(OR('Analitika nastave'!AH24:AH25="DA",AND(M25&gt;=(M$7/2),M$7&gt;0)),"DA","NE")</f>
        <v>NE</v>
      </c>
      <c r="O24" s="92">
        <f>IF('Analitika nastave'!AN24="DA",'Analitika nastave'!AI24+'Analitika nastave'!AJ24+'Analitika nastave'!AK24+'Analitika nastave'!AL24,0)</f>
        <v>0</v>
      </c>
      <c r="P24" s="231" t="str">
        <f>IF(OR('Analitika nastave'!AN24:AN25="DA",AND(O25&gt;=(O$7/2),O$7&gt;0)),"DA","NE")</f>
        <v>NE</v>
      </c>
      <c r="Q24" s="92">
        <f>IF('Analitika nastave'!AT24="DA",'Analitika nastave'!AO24+'Analitika nastave'!AP24+'Analitika nastave'!AQ24+'Analitika nastave'!AR24,0)</f>
        <v>0</v>
      </c>
      <c r="R24" s="231" t="str">
        <f>IF(OR('Analitika nastave'!AT24:AT25="DA",AND(Q25&gt;=(Q$7/2),Q$7&gt;0)),"DA","NE")</f>
        <v>NE</v>
      </c>
      <c r="S24" s="92">
        <f>IF('Analitika nastave'!AZ24="DA",'Analitika nastave'!AU24+'Analitika nastave'!AV24+'Analitika nastave'!AW24+'Analitika nastave'!AX24,0)</f>
        <v>0</v>
      </c>
      <c r="T24" s="231" t="str">
        <f>IF(OR('Analitika nastave'!AZ24:AZ25="DA",AND(S25&gt;=(S$7/2),S$7&gt;0)),"DA","NE")</f>
        <v>NE</v>
      </c>
      <c r="U24" s="244">
        <f t="shared" ref="U24" si="13">IF(AND(T24="DA",R24="DA",P24="DA",N24="DA",L24="DA",J24="DA",H24="DA",F24="DA"),E25+G25+I25+K25+M25+O25+Q25+S25,0)</f>
        <v>0</v>
      </c>
      <c r="V24" s="180" t="str">
        <f t="shared" ref="V24" si="14">IF(U24&lt;50, "NE",IF(U24&lt;60,2,IF(U24&lt;75,3,IF(U24&lt;90,4,5))))</f>
        <v>NE</v>
      </c>
    </row>
    <row r="25" spans="1:22" ht="15.75" thickBot="1" x14ac:dyDescent="0.3">
      <c r="A25" s="236"/>
      <c r="B25" s="234"/>
      <c r="C25" s="236"/>
      <c r="D25" s="63" t="str">
        <f>'Analitika nastave'!D25</f>
        <v>P</v>
      </c>
      <c r="E25" s="64" t="str">
        <f>IF('Analitika nastave'!J24="DA",'Analitika nastave'!E25+'Analitika nastave'!F25+'Analitika nastave'!G25+'Analitika nastave'!H25,IF(E$7&gt;0,E$7/E$6*E24,""))</f>
        <v/>
      </c>
      <c r="F25" s="232"/>
      <c r="G25" s="71" t="str">
        <f>IF('Analitika nastave'!P24="DA",'Analitika nastave'!K25+'Analitika nastave'!L25+'Analitika nastave'!M25+'Analitika nastave'!N25,IF(G$7&gt;0,G$7/G$6*G24,""))</f>
        <v/>
      </c>
      <c r="H25" s="232"/>
      <c r="I25" s="71" t="str">
        <f>IF('Analitika nastave'!V24="DA",'Analitika nastave'!Q25+'Analitika nastave'!R25+'Analitika nastave'!S25+'Analitika nastave'!T25,IF(I$7&gt;0,I$7/I$6*I24,""))</f>
        <v/>
      </c>
      <c r="J25" s="232"/>
      <c r="K25" s="71" t="str">
        <f>IF('Analitika nastave'!AB24="DA",'Analitika nastave'!W25+'Analitika nastave'!X25+'Analitika nastave'!Y25+'Analitika nastave'!Z25,IF(K$7&gt;0,K$7/K$6*K24,""))</f>
        <v/>
      </c>
      <c r="L25" s="232"/>
      <c r="M25" s="71" t="str">
        <f>IF('Analitika nastave'!AH24="DA",'Analitika nastave'!AC25+'Analitika nastave'!AD25+'Analitika nastave'!AE25+'Analitika nastave'!AF25,IF(M$7&gt;0,M$7/M$6*M24,""))</f>
        <v/>
      </c>
      <c r="N25" s="232"/>
      <c r="O25" s="71" t="str">
        <f>IF('Analitika nastave'!AN24="DA",'Analitika nastave'!AI25+'Analitika nastave'!AJ25+'Analitika nastave'!AK25+'Analitika nastave'!AL25,IF(O$7&gt;0,O$7/O$6*O24,""))</f>
        <v/>
      </c>
      <c r="P25" s="232"/>
      <c r="Q25" s="71" t="str">
        <f>IF('Analitika nastave'!AT24="DA",'Analitika nastave'!AO25+'Analitika nastave'!AP25+'Analitika nastave'!AQ25+'Analitika nastave'!AR25,IF(Q$7&gt;0,Q$7/Q$6*Q24,""))</f>
        <v/>
      </c>
      <c r="R25" s="232"/>
      <c r="S25" s="71" t="str">
        <f>IF('Analitika nastave'!AZ24="DA",'Analitika nastave'!AU25+'Analitika nastave'!AV25+'Analitika nastave'!AW25+'Analitika nastave'!AX25,IF(S$7&gt;0,S$7/S$6*S24,""))</f>
        <v/>
      </c>
      <c r="T25" s="232"/>
      <c r="U25" s="245"/>
      <c r="V25" s="181"/>
    </row>
    <row r="26" spans="1:22" x14ac:dyDescent="0.25">
      <c r="A26" s="235">
        <f>'Analitika nastave'!A26</f>
        <v>10</v>
      </c>
      <c r="B26" s="233" t="str">
        <f>'Analitika nastave'!B26</f>
        <v xml:space="preserve"> </v>
      </c>
      <c r="C26" s="235">
        <f>'Analitika nastave'!C26:C27</f>
        <v>0</v>
      </c>
      <c r="D26" s="66" t="str">
        <f>'Analitika nastave'!D26</f>
        <v>B</v>
      </c>
      <c r="E26" s="92">
        <f>IF('Analitika nastave'!J26="DA",'Analitika nastave'!E26+'Analitika nastave'!F26+'Analitika nastave'!G26+'Analitika nastave'!H26,0)</f>
        <v>0</v>
      </c>
      <c r="F26" s="231" t="str">
        <f>IF(OR('Analitika nastave'!J26:J27="DA",AND(E27&gt;=(E$7/2),E$7&gt;0)),"DA","NE")</f>
        <v>NE</v>
      </c>
      <c r="G26" s="92">
        <f>IF('Analitika nastave'!P26="DA",'Analitika nastave'!K26+'Analitika nastave'!L26+'Analitika nastave'!M26+'Analitika nastave'!N26,0)</f>
        <v>0</v>
      </c>
      <c r="H26" s="231" t="str">
        <f>IF(OR('Analitika nastave'!P26:P27="DA",AND(G27&gt;=(G$7/2),G$7&gt;0)),"DA","NE")</f>
        <v>NE</v>
      </c>
      <c r="I26" s="92">
        <f>IF('Analitika nastave'!V26="DA",'Analitika nastave'!Q26+'Analitika nastave'!R26+'Analitika nastave'!S26+'Analitika nastave'!T26,0)</f>
        <v>0</v>
      </c>
      <c r="J26" s="231" t="str">
        <f>IF(OR('Analitika nastave'!V26:V27="DA",AND(I27&gt;=(I$7/2),I$7&gt;0)),"DA","NE")</f>
        <v>NE</v>
      </c>
      <c r="K26" s="92">
        <f>IF('Analitika nastave'!AB26="DA",'Analitika nastave'!W26+'Analitika nastave'!X26+'Analitika nastave'!Y26+'Analitika nastave'!Z26,0)</f>
        <v>0</v>
      </c>
      <c r="L26" s="231" t="str">
        <f>IF(OR('Analitika nastave'!AB26:AB27="DA",AND(K27&gt;=(K$7/2),K$7&gt;0)),"DA","NE")</f>
        <v>NE</v>
      </c>
      <c r="M26" s="92">
        <f>IF('Analitika nastave'!AH26="DA",'Analitika nastave'!AC26+'Analitika nastave'!AD26+'Analitika nastave'!AE26+'Analitika nastave'!AF26,0)</f>
        <v>0</v>
      </c>
      <c r="N26" s="231" t="str">
        <f>IF(OR('Analitika nastave'!AH26:AH27="DA",AND(M27&gt;=(M$7/2),M$7&gt;0)),"DA","NE")</f>
        <v>NE</v>
      </c>
      <c r="O26" s="92">
        <f>IF('Analitika nastave'!AN26="DA",'Analitika nastave'!AI26+'Analitika nastave'!AJ26+'Analitika nastave'!AK26+'Analitika nastave'!AL26,0)</f>
        <v>0</v>
      </c>
      <c r="P26" s="231" t="str">
        <f>IF(OR('Analitika nastave'!AN26:AN27="DA",AND(O27&gt;=(O$7/2),O$7&gt;0)),"DA","NE")</f>
        <v>NE</v>
      </c>
      <c r="Q26" s="92">
        <f>IF('Analitika nastave'!AT26="DA",'Analitika nastave'!AO26+'Analitika nastave'!AP26+'Analitika nastave'!AQ26+'Analitika nastave'!AR26,0)</f>
        <v>0</v>
      </c>
      <c r="R26" s="231" t="str">
        <f>IF(OR('Analitika nastave'!AT26:AT27="DA",AND(Q27&gt;=(Q$7/2),Q$7&gt;0)),"DA","NE")</f>
        <v>NE</v>
      </c>
      <c r="S26" s="92">
        <f>IF('Analitika nastave'!AZ26="DA",'Analitika nastave'!AU26+'Analitika nastave'!AV26+'Analitika nastave'!AW26+'Analitika nastave'!AX26,0)</f>
        <v>0</v>
      </c>
      <c r="T26" s="231" t="str">
        <f>IF(OR('Analitika nastave'!AZ26:AZ27="DA",AND(S27&gt;=(S$7/2),S$7&gt;0)),"DA","NE")</f>
        <v>NE</v>
      </c>
      <c r="U26" s="244">
        <f t="shared" ref="U26" si="15">IF(AND(T26="DA",R26="DA",P26="DA",N26="DA",L26="DA",J26="DA",H26="DA",F26="DA"),E27+G27+I27+K27+M27+O27+Q27+S27,0)</f>
        <v>0</v>
      </c>
      <c r="V26" s="180" t="str">
        <f t="shared" ref="V26" si="16">IF(U26&lt;50, "NE",IF(U26&lt;60,2,IF(U26&lt;75,3,IF(U26&lt;90,4,5))))</f>
        <v>NE</v>
      </c>
    </row>
    <row r="27" spans="1:22" ht="15.75" thickBot="1" x14ac:dyDescent="0.3">
      <c r="A27" s="236"/>
      <c r="B27" s="234"/>
      <c r="C27" s="236"/>
      <c r="D27" s="63" t="str">
        <f>'Analitika nastave'!D27</f>
        <v>P</v>
      </c>
      <c r="E27" s="64" t="str">
        <f>IF('Analitika nastave'!J26="DA",'Analitika nastave'!E27+'Analitika nastave'!F27+'Analitika nastave'!G27+'Analitika nastave'!H27,IF(E$7&gt;0,E$7/E$6*E26,""))</f>
        <v/>
      </c>
      <c r="F27" s="232"/>
      <c r="G27" s="71" t="str">
        <f>IF('Analitika nastave'!P26="DA",'Analitika nastave'!K27+'Analitika nastave'!L27+'Analitika nastave'!M27+'Analitika nastave'!N27,IF(G$7&gt;0,G$7/G$6*G26,""))</f>
        <v/>
      </c>
      <c r="H27" s="232"/>
      <c r="I27" s="71" t="str">
        <f>IF('Analitika nastave'!V26="DA",'Analitika nastave'!Q27+'Analitika nastave'!R27+'Analitika nastave'!S27+'Analitika nastave'!T27,IF(I$7&gt;0,I$7/I$6*I26,""))</f>
        <v/>
      </c>
      <c r="J27" s="232"/>
      <c r="K27" s="71" t="str">
        <f>IF('Analitika nastave'!AB26="DA",'Analitika nastave'!W27+'Analitika nastave'!X27+'Analitika nastave'!Y27+'Analitika nastave'!Z27,IF(K$7&gt;0,K$7/K$6*K26,""))</f>
        <v/>
      </c>
      <c r="L27" s="232"/>
      <c r="M27" s="71" t="str">
        <f>IF('Analitika nastave'!AH26="DA",'Analitika nastave'!AC27+'Analitika nastave'!AD27+'Analitika nastave'!AE27+'Analitika nastave'!AF27,IF(M$7&gt;0,M$7/M$6*M26,""))</f>
        <v/>
      </c>
      <c r="N27" s="232"/>
      <c r="O27" s="71" t="str">
        <f>IF('Analitika nastave'!AN26="DA",'Analitika nastave'!AI27+'Analitika nastave'!AJ27+'Analitika nastave'!AK27+'Analitika nastave'!AL27,IF(O$7&gt;0,O$7/O$6*O26,""))</f>
        <v/>
      </c>
      <c r="P27" s="232"/>
      <c r="Q27" s="71" t="str">
        <f>IF('Analitika nastave'!AT26="DA",'Analitika nastave'!AO27+'Analitika nastave'!AP27+'Analitika nastave'!AQ27+'Analitika nastave'!AR27,IF(Q$7&gt;0,Q$7/Q$6*Q26,""))</f>
        <v/>
      </c>
      <c r="R27" s="232"/>
      <c r="S27" s="71" t="str">
        <f>IF('Analitika nastave'!AZ26="DA",'Analitika nastave'!AU27+'Analitika nastave'!AV27+'Analitika nastave'!AW27+'Analitika nastave'!AX27,IF(S$7&gt;0,S$7/S$6*S26,""))</f>
        <v/>
      </c>
      <c r="T27" s="232"/>
      <c r="U27" s="245"/>
      <c r="V27" s="181"/>
    </row>
    <row r="28" spans="1:22" x14ac:dyDescent="0.25">
      <c r="A28" s="235">
        <f>'Analitika nastave'!A28</f>
        <v>11</v>
      </c>
      <c r="B28" s="233" t="str">
        <f>'Analitika nastave'!B28</f>
        <v xml:space="preserve"> </v>
      </c>
      <c r="C28" s="235">
        <f>'Analitika nastave'!C28:C29</f>
        <v>0</v>
      </c>
      <c r="D28" s="66" t="str">
        <f>'Analitika nastave'!D28</f>
        <v>B</v>
      </c>
      <c r="E28" s="92">
        <f>IF('Analitika nastave'!J28="DA",'Analitika nastave'!E28+'Analitika nastave'!F28+'Analitika nastave'!G28+'Analitika nastave'!H28,0)</f>
        <v>0</v>
      </c>
      <c r="F28" s="231" t="str">
        <f>IF(OR('Analitika nastave'!J28:J29="DA",AND(E29&gt;=(E$7/2),E$7&gt;0)),"DA","NE")</f>
        <v>NE</v>
      </c>
      <c r="G28" s="92">
        <f>IF('Analitika nastave'!P28="DA",'Analitika nastave'!K28+'Analitika nastave'!L28+'Analitika nastave'!M28+'Analitika nastave'!N28,0)</f>
        <v>0</v>
      </c>
      <c r="H28" s="231" t="str">
        <f>IF(OR('Analitika nastave'!P28:P29="DA",AND(G29&gt;=(G$7/2),G$7&gt;0)),"DA","NE")</f>
        <v>NE</v>
      </c>
      <c r="I28" s="92">
        <f>IF('Analitika nastave'!V28="DA",'Analitika nastave'!Q28+'Analitika nastave'!R28+'Analitika nastave'!S28+'Analitika nastave'!T28,0)</f>
        <v>0</v>
      </c>
      <c r="J28" s="231" t="str">
        <f>IF(OR('Analitika nastave'!V28:V29="DA",AND(I29&gt;=(I$7/2),I$7&gt;0)),"DA","NE")</f>
        <v>NE</v>
      </c>
      <c r="K28" s="92">
        <f>IF('Analitika nastave'!AB28="DA",'Analitika nastave'!W28+'Analitika nastave'!X28+'Analitika nastave'!Y28+'Analitika nastave'!Z28,0)</f>
        <v>0</v>
      </c>
      <c r="L28" s="231" t="str">
        <f>IF(OR('Analitika nastave'!AB28:AB29="DA",AND(K29&gt;=(K$7/2),K$7&gt;0)),"DA","NE")</f>
        <v>NE</v>
      </c>
      <c r="M28" s="92">
        <f>IF('Analitika nastave'!AH28="DA",'Analitika nastave'!AC28+'Analitika nastave'!AD28+'Analitika nastave'!AE28+'Analitika nastave'!AF28,0)</f>
        <v>0</v>
      </c>
      <c r="N28" s="231" t="str">
        <f>IF(OR('Analitika nastave'!AH28:AH29="DA",AND(M29&gt;=(M$7/2),M$7&gt;0)),"DA","NE")</f>
        <v>NE</v>
      </c>
      <c r="O28" s="92">
        <f>IF('Analitika nastave'!AN28="DA",'Analitika nastave'!AI28+'Analitika nastave'!AJ28+'Analitika nastave'!AK28+'Analitika nastave'!AL28,0)</f>
        <v>0</v>
      </c>
      <c r="P28" s="231" t="str">
        <f>IF(OR('Analitika nastave'!AN28:AN29="DA",AND(O29&gt;=(O$7/2),O$7&gt;0)),"DA","NE")</f>
        <v>NE</v>
      </c>
      <c r="Q28" s="92">
        <f>IF('Analitika nastave'!AT28="DA",'Analitika nastave'!AO28+'Analitika nastave'!AP28+'Analitika nastave'!AQ28+'Analitika nastave'!AR28,0)</f>
        <v>0</v>
      </c>
      <c r="R28" s="231" t="str">
        <f>IF(OR('Analitika nastave'!AT28:AT29="DA",AND(Q29&gt;=(Q$7/2),Q$7&gt;0)),"DA","NE")</f>
        <v>NE</v>
      </c>
      <c r="S28" s="92">
        <f>IF('Analitika nastave'!AZ28="DA",'Analitika nastave'!AU28+'Analitika nastave'!AV28+'Analitika nastave'!AW28+'Analitika nastave'!AX28,0)</f>
        <v>0</v>
      </c>
      <c r="T28" s="231" t="str">
        <f>IF(OR('Analitika nastave'!AZ28:AZ29="DA",AND(S29&gt;=(S$7/2),S$7&gt;0)),"DA","NE")</f>
        <v>NE</v>
      </c>
      <c r="U28" s="244">
        <f t="shared" ref="U28" si="17">IF(AND(T28="DA",R28="DA",P28="DA",N28="DA",L28="DA",J28="DA",H28="DA",F28="DA"),E29+G29+I29+K29+M29+O29+Q29+S29,0)</f>
        <v>0</v>
      </c>
      <c r="V28" s="180" t="str">
        <f t="shared" ref="V28" si="18">IF(U28&lt;50, "NE",IF(U28&lt;60,2,IF(U28&lt;75,3,IF(U28&lt;90,4,5))))</f>
        <v>NE</v>
      </c>
    </row>
    <row r="29" spans="1:22" ht="15.75" thickBot="1" x14ac:dyDescent="0.3">
      <c r="A29" s="236"/>
      <c r="B29" s="234"/>
      <c r="C29" s="236"/>
      <c r="D29" s="63" t="str">
        <f>'Analitika nastave'!D29</f>
        <v>P</v>
      </c>
      <c r="E29" s="64" t="str">
        <f>IF('Analitika nastave'!J28="DA",'Analitika nastave'!E29+'Analitika nastave'!F29+'Analitika nastave'!G29+'Analitika nastave'!H29,IF(E$7&gt;0,E$7/E$6*E28,""))</f>
        <v/>
      </c>
      <c r="F29" s="232"/>
      <c r="G29" s="71" t="str">
        <f>IF('Analitika nastave'!P28="DA",'Analitika nastave'!K29+'Analitika nastave'!L29+'Analitika nastave'!M29+'Analitika nastave'!N29,IF(G$7&gt;0,G$7/G$6*G28,""))</f>
        <v/>
      </c>
      <c r="H29" s="232"/>
      <c r="I29" s="71" t="str">
        <f>IF('Analitika nastave'!V28="DA",'Analitika nastave'!Q29+'Analitika nastave'!R29+'Analitika nastave'!S29+'Analitika nastave'!T29,IF(I$7&gt;0,I$7/I$6*I28,""))</f>
        <v/>
      </c>
      <c r="J29" s="232"/>
      <c r="K29" s="71" t="str">
        <f>IF('Analitika nastave'!AB28="DA",'Analitika nastave'!W29+'Analitika nastave'!X29+'Analitika nastave'!Y29+'Analitika nastave'!Z29,IF(K$7&gt;0,K$7/K$6*K28,""))</f>
        <v/>
      </c>
      <c r="L29" s="232"/>
      <c r="M29" s="71" t="str">
        <f>IF('Analitika nastave'!AH28="DA",'Analitika nastave'!AC29+'Analitika nastave'!AD29+'Analitika nastave'!AE29+'Analitika nastave'!AF29,IF(M$7&gt;0,M$7/M$6*M28,""))</f>
        <v/>
      </c>
      <c r="N29" s="232"/>
      <c r="O29" s="71" t="str">
        <f>IF('Analitika nastave'!AN28="DA",'Analitika nastave'!AI29+'Analitika nastave'!AJ29+'Analitika nastave'!AK29+'Analitika nastave'!AL29,IF(O$7&gt;0,O$7/O$6*O28,""))</f>
        <v/>
      </c>
      <c r="P29" s="232"/>
      <c r="Q29" s="71" t="str">
        <f>IF('Analitika nastave'!AT28="DA",'Analitika nastave'!AO29+'Analitika nastave'!AP29+'Analitika nastave'!AQ29+'Analitika nastave'!AR29,IF(Q$7&gt;0,Q$7/Q$6*Q28,""))</f>
        <v/>
      </c>
      <c r="R29" s="232"/>
      <c r="S29" s="71" t="str">
        <f>IF('Analitika nastave'!AZ28="DA",'Analitika nastave'!AU29+'Analitika nastave'!AV29+'Analitika nastave'!AW29+'Analitika nastave'!AX29,IF(S$7&gt;0,S$7/S$6*S28,""))</f>
        <v/>
      </c>
      <c r="T29" s="232"/>
      <c r="U29" s="245"/>
      <c r="V29" s="181"/>
    </row>
    <row r="30" spans="1:22" x14ac:dyDescent="0.25">
      <c r="A30" s="235">
        <f>'Analitika nastave'!A30</f>
        <v>12</v>
      </c>
      <c r="B30" s="233" t="str">
        <f>'Analitika nastave'!B30</f>
        <v xml:space="preserve"> </v>
      </c>
      <c r="C30" s="235">
        <f>'Analitika nastave'!C30:C31</f>
        <v>0</v>
      </c>
      <c r="D30" s="66" t="str">
        <f>'Analitika nastave'!D30</f>
        <v>B</v>
      </c>
      <c r="E30" s="92">
        <f>IF('Analitika nastave'!J30="DA",'Analitika nastave'!E30+'Analitika nastave'!F30+'Analitika nastave'!G30+'Analitika nastave'!H30,0)</f>
        <v>0</v>
      </c>
      <c r="F30" s="231" t="str">
        <f>IF(OR('Analitika nastave'!J30:J31="DA",AND(E31&gt;=(E$7/2),E$7&gt;0)),"DA","NE")</f>
        <v>NE</v>
      </c>
      <c r="G30" s="92">
        <f>IF('Analitika nastave'!P30="DA",'Analitika nastave'!K30+'Analitika nastave'!L30+'Analitika nastave'!M30+'Analitika nastave'!N30,0)</f>
        <v>0</v>
      </c>
      <c r="H30" s="231" t="str">
        <f>IF(OR('Analitika nastave'!P30:P31="DA",AND(G31&gt;=(G$7/2),G$7&gt;0)),"DA","NE")</f>
        <v>NE</v>
      </c>
      <c r="I30" s="92">
        <f>IF('Analitika nastave'!V30="DA",'Analitika nastave'!Q30+'Analitika nastave'!R30+'Analitika nastave'!S30+'Analitika nastave'!T30,0)</f>
        <v>0</v>
      </c>
      <c r="J30" s="231" t="str">
        <f>IF(OR('Analitika nastave'!V30:V31="DA",AND(I31&gt;=(I$7/2),I$7&gt;0)),"DA","NE")</f>
        <v>NE</v>
      </c>
      <c r="K30" s="92">
        <f>IF('Analitika nastave'!AB30="DA",'Analitika nastave'!W30+'Analitika nastave'!X30+'Analitika nastave'!Y30+'Analitika nastave'!Z30,0)</f>
        <v>0</v>
      </c>
      <c r="L30" s="231" t="str">
        <f>IF(OR('Analitika nastave'!AB30:AB31="DA",AND(K31&gt;=(K$7/2),K$7&gt;0)),"DA","NE")</f>
        <v>NE</v>
      </c>
      <c r="M30" s="92">
        <f>IF('Analitika nastave'!AH30="DA",'Analitika nastave'!AC30+'Analitika nastave'!AD30+'Analitika nastave'!AE30+'Analitika nastave'!AF30,0)</f>
        <v>0</v>
      </c>
      <c r="N30" s="231" t="str">
        <f>IF(OR('Analitika nastave'!AH30:AH31="DA",AND(M31&gt;=(M$7/2),M$7&gt;0)),"DA","NE")</f>
        <v>NE</v>
      </c>
      <c r="O30" s="92">
        <f>IF('Analitika nastave'!AN30="DA",'Analitika nastave'!AI30+'Analitika nastave'!AJ30+'Analitika nastave'!AK30+'Analitika nastave'!AL30,0)</f>
        <v>0</v>
      </c>
      <c r="P30" s="231" t="str">
        <f>IF(OR('Analitika nastave'!AN30:AN31="DA",AND(O31&gt;=(O$7/2),O$7&gt;0)),"DA","NE")</f>
        <v>NE</v>
      </c>
      <c r="Q30" s="92">
        <f>IF('Analitika nastave'!AT30="DA",'Analitika nastave'!AO30+'Analitika nastave'!AP30+'Analitika nastave'!AQ30+'Analitika nastave'!AR30,0)</f>
        <v>0</v>
      </c>
      <c r="R30" s="231" t="str">
        <f>IF(OR('Analitika nastave'!AT30:AT31="DA",AND(Q31&gt;=(Q$7/2),Q$7&gt;0)),"DA","NE")</f>
        <v>NE</v>
      </c>
      <c r="S30" s="92">
        <f>IF('Analitika nastave'!AZ30="DA",'Analitika nastave'!AU30+'Analitika nastave'!AV30+'Analitika nastave'!AW30+'Analitika nastave'!AX30,0)</f>
        <v>0</v>
      </c>
      <c r="T30" s="231" t="str">
        <f>IF(OR('Analitika nastave'!AZ30:AZ31="DA",AND(S31&gt;=(S$7/2),S$7&gt;0)),"DA","NE")</f>
        <v>NE</v>
      </c>
      <c r="U30" s="244">
        <f t="shared" ref="U30" si="19">IF(AND(T30="DA",R30="DA",P30="DA",N30="DA",L30="DA",J30="DA",H30="DA",F30="DA"),E31+G31+I31+K31+M31+O31+Q31+S31,0)</f>
        <v>0</v>
      </c>
      <c r="V30" s="180" t="str">
        <f t="shared" ref="V30" si="20">IF(U30&lt;50, "NE",IF(U30&lt;60,2,IF(U30&lt;75,3,IF(U30&lt;90,4,5))))</f>
        <v>NE</v>
      </c>
    </row>
    <row r="31" spans="1:22" ht="15.75" thickBot="1" x14ac:dyDescent="0.3">
      <c r="A31" s="236"/>
      <c r="B31" s="234"/>
      <c r="C31" s="236"/>
      <c r="D31" s="63" t="str">
        <f>'Analitika nastave'!D31</f>
        <v>P</v>
      </c>
      <c r="E31" s="64" t="str">
        <f>IF('Analitika nastave'!J30="DA",'Analitika nastave'!E31+'Analitika nastave'!F31+'Analitika nastave'!G31+'Analitika nastave'!H31,IF(E$7&gt;0,E$7/E$6*E30,""))</f>
        <v/>
      </c>
      <c r="F31" s="232"/>
      <c r="G31" s="71" t="str">
        <f>IF('Analitika nastave'!P30="DA",'Analitika nastave'!K31+'Analitika nastave'!L31+'Analitika nastave'!M31+'Analitika nastave'!N31,IF(G$7&gt;0,G$7/G$6*G30,""))</f>
        <v/>
      </c>
      <c r="H31" s="232"/>
      <c r="I31" s="71" t="str">
        <f>IF('Analitika nastave'!V30="DA",'Analitika nastave'!Q31+'Analitika nastave'!R31+'Analitika nastave'!S31+'Analitika nastave'!T31,IF(I$7&gt;0,I$7/I$6*I30,""))</f>
        <v/>
      </c>
      <c r="J31" s="232"/>
      <c r="K31" s="71" t="str">
        <f>IF('Analitika nastave'!AB30="DA",'Analitika nastave'!W31+'Analitika nastave'!X31+'Analitika nastave'!Y31+'Analitika nastave'!Z31,IF(K$7&gt;0,K$7/K$6*K30,""))</f>
        <v/>
      </c>
      <c r="L31" s="232"/>
      <c r="M31" s="71" t="str">
        <f>IF('Analitika nastave'!AH30="DA",'Analitika nastave'!AC31+'Analitika nastave'!AD31+'Analitika nastave'!AE31+'Analitika nastave'!AF31,IF(M$7&gt;0,M$7/M$6*M30,""))</f>
        <v/>
      </c>
      <c r="N31" s="232"/>
      <c r="O31" s="71" t="str">
        <f>IF('Analitika nastave'!AN30="DA",'Analitika nastave'!AI31+'Analitika nastave'!AJ31+'Analitika nastave'!AK31+'Analitika nastave'!AL31,IF(O$7&gt;0,O$7/O$6*O30,""))</f>
        <v/>
      </c>
      <c r="P31" s="232"/>
      <c r="Q31" s="71" t="str">
        <f>IF('Analitika nastave'!AT30="DA",'Analitika nastave'!AO31+'Analitika nastave'!AP31+'Analitika nastave'!AQ31+'Analitika nastave'!AR31,IF(Q$7&gt;0,Q$7/Q$6*Q30,""))</f>
        <v/>
      </c>
      <c r="R31" s="232"/>
      <c r="S31" s="71" t="str">
        <f>IF('Analitika nastave'!AZ30="DA",'Analitika nastave'!AU31+'Analitika nastave'!AV31+'Analitika nastave'!AW31+'Analitika nastave'!AX31,IF(S$7&gt;0,S$7/S$6*S30,""))</f>
        <v/>
      </c>
      <c r="T31" s="232"/>
      <c r="U31" s="245"/>
      <c r="V31" s="181"/>
    </row>
    <row r="32" spans="1:22" x14ac:dyDescent="0.25">
      <c r="A32" s="235">
        <f>'Analitika nastave'!A32</f>
        <v>13</v>
      </c>
      <c r="B32" s="233" t="str">
        <f>'Analitika nastave'!B32</f>
        <v xml:space="preserve"> </v>
      </c>
      <c r="C32" s="235">
        <f>'Analitika nastave'!C32:C33</f>
        <v>0</v>
      </c>
      <c r="D32" s="66" t="str">
        <f>'Analitika nastave'!D32</f>
        <v>B</v>
      </c>
      <c r="E32" s="92">
        <f>IF('Analitika nastave'!J32="DA",'Analitika nastave'!E32+'Analitika nastave'!F32+'Analitika nastave'!G32+'Analitika nastave'!H32,0)</f>
        <v>0</v>
      </c>
      <c r="F32" s="231" t="str">
        <f>IF(OR('Analitika nastave'!J32:J33="DA",AND(E33&gt;=(E$7/2),E$7&gt;0)),"DA","NE")</f>
        <v>NE</v>
      </c>
      <c r="G32" s="92">
        <f>IF('Analitika nastave'!P32="DA",'Analitika nastave'!K32+'Analitika nastave'!L32+'Analitika nastave'!M32+'Analitika nastave'!N32,0)</f>
        <v>0</v>
      </c>
      <c r="H32" s="231" t="str">
        <f>IF(OR('Analitika nastave'!P32:P33="DA",AND(G33&gt;=(G$7/2),G$7&gt;0)),"DA","NE")</f>
        <v>NE</v>
      </c>
      <c r="I32" s="92">
        <f>IF('Analitika nastave'!V32="DA",'Analitika nastave'!Q32+'Analitika nastave'!R32+'Analitika nastave'!S32+'Analitika nastave'!T32,0)</f>
        <v>0</v>
      </c>
      <c r="J32" s="231" t="str">
        <f>IF(OR('Analitika nastave'!V32:V33="DA",AND(I33&gt;=(I$7/2),I$7&gt;0)),"DA","NE")</f>
        <v>NE</v>
      </c>
      <c r="K32" s="92">
        <f>IF('Analitika nastave'!AB32="DA",'Analitika nastave'!W32+'Analitika nastave'!X32+'Analitika nastave'!Y32+'Analitika nastave'!Z32,0)</f>
        <v>0</v>
      </c>
      <c r="L32" s="231" t="str">
        <f>IF(OR('Analitika nastave'!AB32:AB33="DA",AND(K33&gt;=(K$7/2),K$7&gt;0)),"DA","NE")</f>
        <v>NE</v>
      </c>
      <c r="M32" s="92">
        <f>IF('Analitika nastave'!AH32="DA",'Analitika nastave'!AC32+'Analitika nastave'!AD32+'Analitika nastave'!AE32+'Analitika nastave'!AF32,0)</f>
        <v>0</v>
      </c>
      <c r="N32" s="231" t="str">
        <f>IF(OR('Analitika nastave'!AH32:AH33="DA",AND(M33&gt;=(M$7/2),M$7&gt;0)),"DA","NE")</f>
        <v>NE</v>
      </c>
      <c r="O32" s="92">
        <f>IF('Analitika nastave'!AN32="DA",'Analitika nastave'!AI32+'Analitika nastave'!AJ32+'Analitika nastave'!AK32+'Analitika nastave'!AL32,0)</f>
        <v>0</v>
      </c>
      <c r="P32" s="231" t="str">
        <f>IF(OR('Analitika nastave'!AN32:AN33="DA",AND(O33&gt;=(O$7/2),O$7&gt;0)),"DA","NE")</f>
        <v>NE</v>
      </c>
      <c r="Q32" s="92">
        <f>IF('Analitika nastave'!AT32="DA",'Analitika nastave'!AO32+'Analitika nastave'!AP32+'Analitika nastave'!AQ32+'Analitika nastave'!AR32,0)</f>
        <v>0</v>
      </c>
      <c r="R32" s="231" t="str">
        <f>IF(OR('Analitika nastave'!AT32:AT33="DA",AND(Q33&gt;=(Q$7/2),Q$7&gt;0)),"DA","NE")</f>
        <v>NE</v>
      </c>
      <c r="S32" s="92">
        <f>IF('Analitika nastave'!AZ32="DA",'Analitika nastave'!AU32+'Analitika nastave'!AV32+'Analitika nastave'!AW32+'Analitika nastave'!AX32,0)</f>
        <v>0</v>
      </c>
      <c r="T32" s="231" t="str">
        <f>IF(OR('Analitika nastave'!AZ32:AZ33="DA",AND(S33&gt;=(S$7/2),S$7&gt;0)),"DA","NE")</f>
        <v>NE</v>
      </c>
      <c r="U32" s="244">
        <f t="shared" ref="U32" si="21">IF(AND(T32="DA",R32="DA",P32="DA",N32="DA",L32="DA",J32="DA",H32="DA",F32="DA"),E33+G33+I33+K33+M33+O33+Q33+S33,0)</f>
        <v>0</v>
      </c>
      <c r="V32" s="180" t="str">
        <f t="shared" ref="V32" si="22">IF(U32&lt;50, "NE",IF(U32&lt;60,2,IF(U32&lt;75,3,IF(U32&lt;90,4,5))))</f>
        <v>NE</v>
      </c>
    </row>
    <row r="33" spans="1:22" ht="15.75" thickBot="1" x14ac:dyDescent="0.3">
      <c r="A33" s="236"/>
      <c r="B33" s="234"/>
      <c r="C33" s="236"/>
      <c r="D33" s="63" t="str">
        <f>'Analitika nastave'!D33</f>
        <v>P</v>
      </c>
      <c r="E33" s="64" t="str">
        <f>IF('Analitika nastave'!J32="DA",'Analitika nastave'!E33+'Analitika nastave'!F33+'Analitika nastave'!G33+'Analitika nastave'!H33,IF(E$7&gt;0,E$7/E$6*E32,""))</f>
        <v/>
      </c>
      <c r="F33" s="232"/>
      <c r="G33" s="71" t="str">
        <f>IF('Analitika nastave'!P32="DA",'Analitika nastave'!K33+'Analitika nastave'!L33+'Analitika nastave'!M33+'Analitika nastave'!N33,IF(G$7&gt;0,G$7/G$6*G32,""))</f>
        <v/>
      </c>
      <c r="H33" s="232"/>
      <c r="I33" s="71" t="str">
        <f>IF('Analitika nastave'!V32="DA",'Analitika nastave'!Q33+'Analitika nastave'!R33+'Analitika nastave'!S33+'Analitika nastave'!T33,IF(I$7&gt;0,I$7/I$6*I32,""))</f>
        <v/>
      </c>
      <c r="J33" s="232"/>
      <c r="K33" s="71" t="str">
        <f>IF('Analitika nastave'!AB32="DA",'Analitika nastave'!W33+'Analitika nastave'!X33+'Analitika nastave'!Y33+'Analitika nastave'!Z33,IF(K$7&gt;0,K$7/K$6*K32,""))</f>
        <v/>
      </c>
      <c r="L33" s="232"/>
      <c r="M33" s="71" t="str">
        <f>IF('Analitika nastave'!AH32="DA",'Analitika nastave'!AC33+'Analitika nastave'!AD33+'Analitika nastave'!AE33+'Analitika nastave'!AF33,IF(M$7&gt;0,M$7/M$6*M32,""))</f>
        <v/>
      </c>
      <c r="N33" s="232"/>
      <c r="O33" s="71" t="str">
        <f>IF('Analitika nastave'!AN32="DA",'Analitika nastave'!AI33+'Analitika nastave'!AJ33+'Analitika nastave'!AK33+'Analitika nastave'!AL33,IF(O$7&gt;0,O$7/O$6*O32,""))</f>
        <v/>
      </c>
      <c r="P33" s="232"/>
      <c r="Q33" s="71" t="str">
        <f>IF('Analitika nastave'!AT32="DA",'Analitika nastave'!AO33+'Analitika nastave'!AP33+'Analitika nastave'!AQ33+'Analitika nastave'!AR33,IF(Q$7&gt;0,Q$7/Q$6*Q32,""))</f>
        <v/>
      </c>
      <c r="R33" s="232"/>
      <c r="S33" s="71" t="str">
        <f>IF('Analitika nastave'!AZ32="DA",'Analitika nastave'!AU33+'Analitika nastave'!AV33+'Analitika nastave'!AW33+'Analitika nastave'!AX33,IF(S$7&gt;0,S$7/S$6*S32,""))</f>
        <v/>
      </c>
      <c r="T33" s="232"/>
      <c r="U33" s="245"/>
      <c r="V33" s="181"/>
    </row>
    <row r="34" spans="1:22" x14ac:dyDescent="0.25">
      <c r="A34" s="235">
        <f>'Analitika nastave'!A34</f>
        <v>14</v>
      </c>
      <c r="B34" s="233" t="str">
        <f>'Analitika nastave'!B34</f>
        <v xml:space="preserve"> </v>
      </c>
      <c r="C34" s="235">
        <f>'Analitika nastave'!C34:C35</f>
        <v>0</v>
      </c>
      <c r="D34" s="66" t="str">
        <f>'Analitika nastave'!D34</f>
        <v>B</v>
      </c>
      <c r="E34" s="92">
        <f>IF('Analitika nastave'!J34="DA",'Analitika nastave'!E34+'Analitika nastave'!F34+'Analitika nastave'!G34+'Analitika nastave'!H34,0)</f>
        <v>0</v>
      </c>
      <c r="F34" s="231" t="str">
        <f>IF(OR('Analitika nastave'!J34:J35="DA",AND(E35&gt;=(E$7/2),E$7&gt;0)),"DA","NE")</f>
        <v>NE</v>
      </c>
      <c r="G34" s="92">
        <f>IF('Analitika nastave'!P34="DA",'Analitika nastave'!K34+'Analitika nastave'!L34+'Analitika nastave'!M34+'Analitika nastave'!N34,0)</f>
        <v>0</v>
      </c>
      <c r="H34" s="231" t="str">
        <f>IF(OR('Analitika nastave'!P34:P35="DA",AND(G35&gt;=(G$7/2),G$7&gt;0)),"DA","NE")</f>
        <v>NE</v>
      </c>
      <c r="I34" s="92">
        <f>IF('Analitika nastave'!V34="DA",'Analitika nastave'!Q34+'Analitika nastave'!R34+'Analitika nastave'!S34+'Analitika nastave'!T34,0)</f>
        <v>0</v>
      </c>
      <c r="J34" s="231" t="str">
        <f>IF(OR('Analitika nastave'!V34:V35="DA",AND(I35&gt;=(I$7/2),I$7&gt;0)),"DA","NE")</f>
        <v>NE</v>
      </c>
      <c r="K34" s="92">
        <f>IF('Analitika nastave'!AB34="DA",'Analitika nastave'!W34+'Analitika nastave'!X34+'Analitika nastave'!Y34+'Analitika nastave'!Z34,0)</f>
        <v>0</v>
      </c>
      <c r="L34" s="231" t="str">
        <f>IF(OR('Analitika nastave'!AB34:AB35="DA",AND(K35&gt;=(K$7/2),K$7&gt;0)),"DA","NE")</f>
        <v>NE</v>
      </c>
      <c r="M34" s="92">
        <f>IF('Analitika nastave'!AH34="DA",'Analitika nastave'!AC34+'Analitika nastave'!AD34+'Analitika nastave'!AE34+'Analitika nastave'!AF34,0)</f>
        <v>0</v>
      </c>
      <c r="N34" s="231" t="str">
        <f>IF(OR('Analitika nastave'!AH34:AH35="DA",AND(M35&gt;=(M$7/2),M$7&gt;0)),"DA","NE")</f>
        <v>NE</v>
      </c>
      <c r="O34" s="92">
        <f>IF('Analitika nastave'!AN34="DA",'Analitika nastave'!AI34+'Analitika nastave'!AJ34+'Analitika nastave'!AK34+'Analitika nastave'!AL34,0)</f>
        <v>0</v>
      </c>
      <c r="P34" s="231" t="str">
        <f>IF(OR('Analitika nastave'!AN34:AN35="DA",AND(O35&gt;=(O$7/2),O$7&gt;0)),"DA","NE")</f>
        <v>NE</v>
      </c>
      <c r="Q34" s="92">
        <f>IF('Analitika nastave'!AT34="DA",'Analitika nastave'!AO34+'Analitika nastave'!AP34+'Analitika nastave'!AQ34+'Analitika nastave'!AR34,0)</f>
        <v>0</v>
      </c>
      <c r="R34" s="231" t="str">
        <f>IF(OR('Analitika nastave'!AT34:AT35="DA",AND(Q35&gt;=(Q$7/2),Q$7&gt;0)),"DA","NE")</f>
        <v>NE</v>
      </c>
      <c r="S34" s="92">
        <f>IF('Analitika nastave'!AZ34="DA",'Analitika nastave'!AU34+'Analitika nastave'!AV34+'Analitika nastave'!AW34+'Analitika nastave'!AX34,0)</f>
        <v>0</v>
      </c>
      <c r="T34" s="231" t="str">
        <f>IF(OR('Analitika nastave'!AZ34:AZ35="DA",AND(S35&gt;=(S$7/2),S$7&gt;0)),"DA","NE")</f>
        <v>NE</v>
      </c>
      <c r="U34" s="244">
        <f t="shared" ref="U34" si="23">IF(AND(T34="DA",R34="DA",P34="DA",N34="DA",L34="DA",J34="DA",H34="DA",F34="DA"),E35+G35+I35+K35+M35+O35+Q35+S35,0)</f>
        <v>0</v>
      </c>
      <c r="V34" s="180" t="str">
        <f t="shared" ref="V34" si="24">IF(U34&lt;50, "NE",IF(U34&lt;60,2,IF(U34&lt;75,3,IF(U34&lt;90,4,5))))</f>
        <v>NE</v>
      </c>
    </row>
    <row r="35" spans="1:22" ht="15.75" thickBot="1" x14ac:dyDescent="0.3">
      <c r="A35" s="236"/>
      <c r="B35" s="234"/>
      <c r="C35" s="236"/>
      <c r="D35" s="63" t="str">
        <f>'Analitika nastave'!D35</f>
        <v>P</v>
      </c>
      <c r="E35" s="64" t="str">
        <f>IF('Analitika nastave'!J34="DA",'Analitika nastave'!E35+'Analitika nastave'!F35+'Analitika nastave'!G35+'Analitika nastave'!H35,IF(E$7&gt;0,E$7/E$6*E34,""))</f>
        <v/>
      </c>
      <c r="F35" s="232"/>
      <c r="G35" s="71" t="str">
        <f>IF('Analitika nastave'!P34="DA",'Analitika nastave'!K35+'Analitika nastave'!L35+'Analitika nastave'!M35+'Analitika nastave'!N35,IF(G$7&gt;0,G$7/G$6*G34,""))</f>
        <v/>
      </c>
      <c r="H35" s="232"/>
      <c r="I35" s="71" t="str">
        <f>IF('Analitika nastave'!V34="DA",'Analitika nastave'!Q35+'Analitika nastave'!R35+'Analitika nastave'!S35+'Analitika nastave'!T35,IF(I$7&gt;0,I$7/I$6*I34,""))</f>
        <v/>
      </c>
      <c r="J35" s="232"/>
      <c r="K35" s="71" t="str">
        <f>IF('Analitika nastave'!AB34="DA",'Analitika nastave'!W35+'Analitika nastave'!X35+'Analitika nastave'!Y35+'Analitika nastave'!Z35,IF(K$7&gt;0,K$7/K$6*K34,""))</f>
        <v/>
      </c>
      <c r="L35" s="232"/>
      <c r="M35" s="71" t="str">
        <f>IF('Analitika nastave'!AH34="DA",'Analitika nastave'!AC35+'Analitika nastave'!AD35+'Analitika nastave'!AE35+'Analitika nastave'!AF35,IF(M$7&gt;0,M$7/M$6*M34,""))</f>
        <v/>
      </c>
      <c r="N35" s="232"/>
      <c r="O35" s="71" t="str">
        <f>IF('Analitika nastave'!AN34="DA",'Analitika nastave'!AI35+'Analitika nastave'!AJ35+'Analitika nastave'!AK35+'Analitika nastave'!AL35,IF(O$7&gt;0,O$7/O$6*O34,""))</f>
        <v/>
      </c>
      <c r="P35" s="232"/>
      <c r="Q35" s="71" t="str">
        <f>IF('Analitika nastave'!AT34="DA",'Analitika nastave'!AO35+'Analitika nastave'!AP35+'Analitika nastave'!AQ35+'Analitika nastave'!AR35,IF(Q$7&gt;0,Q$7/Q$6*Q34,""))</f>
        <v/>
      </c>
      <c r="R35" s="232"/>
      <c r="S35" s="71" t="str">
        <f>IF('Analitika nastave'!AZ34="DA",'Analitika nastave'!AU35+'Analitika nastave'!AV35+'Analitika nastave'!AW35+'Analitika nastave'!AX35,IF(S$7&gt;0,S$7/S$6*S34,""))</f>
        <v/>
      </c>
      <c r="T35" s="232"/>
      <c r="U35" s="245"/>
      <c r="V35" s="181"/>
    </row>
    <row r="36" spans="1:22" x14ac:dyDescent="0.25">
      <c r="A36" s="235">
        <f>'Analitika nastave'!A36</f>
        <v>15</v>
      </c>
      <c r="B36" s="233" t="str">
        <f>'Analitika nastave'!B36</f>
        <v xml:space="preserve"> </v>
      </c>
      <c r="C36" s="235">
        <f>'Analitika nastave'!C36:C37</f>
        <v>0</v>
      </c>
      <c r="D36" s="66" t="str">
        <f>'Analitika nastave'!D36</f>
        <v>B</v>
      </c>
      <c r="E36" s="92">
        <f>IF('Analitika nastave'!J36="DA",'Analitika nastave'!E36+'Analitika nastave'!F36+'Analitika nastave'!G36+'Analitika nastave'!H36,0)</f>
        <v>0</v>
      </c>
      <c r="F36" s="231" t="str">
        <f>IF(OR('Analitika nastave'!J36:J37="DA",AND(E37&gt;=(E$7/2),E$7&gt;0)),"DA","NE")</f>
        <v>NE</v>
      </c>
      <c r="G36" s="92">
        <f>IF('Analitika nastave'!P36="DA",'Analitika nastave'!K36+'Analitika nastave'!L36+'Analitika nastave'!M36+'Analitika nastave'!N36,0)</f>
        <v>0</v>
      </c>
      <c r="H36" s="231" t="str">
        <f>IF(OR('Analitika nastave'!P36:P37="DA",AND(G37&gt;=(G$7/2),G$7&gt;0)),"DA","NE")</f>
        <v>NE</v>
      </c>
      <c r="I36" s="92">
        <f>IF('Analitika nastave'!V36="DA",'Analitika nastave'!Q36+'Analitika nastave'!R36+'Analitika nastave'!S36+'Analitika nastave'!T36,0)</f>
        <v>0</v>
      </c>
      <c r="J36" s="231" t="str">
        <f>IF(OR('Analitika nastave'!V36:V37="DA",AND(I37&gt;=(I$7/2),I$7&gt;0)),"DA","NE")</f>
        <v>NE</v>
      </c>
      <c r="K36" s="92">
        <f>IF('Analitika nastave'!AB36="DA",'Analitika nastave'!W36+'Analitika nastave'!X36+'Analitika nastave'!Y36+'Analitika nastave'!Z36,0)</f>
        <v>0</v>
      </c>
      <c r="L36" s="231" t="str">
        <f>IF(OR('Analitika nastave'!AB36:AB37="DA",AND(K37&gt;=(K$7/2),K$7&gt;0)),"DA","NE")</f>
        <v>NE</v>
      </c>
      <c r="M36" s="92">
        <f>IF('Analitika nastave'!AH36="DA",'Analitika nastave'!AC36+'Analitika nastave'!AD36+'Analitika nastave'!AE36+'Analitika nastave'!AF36,0)</f>
        <v>0</v>
      </c>
      <c r="N36" s="231" t="str">
        <f>IF(OR('Analitika nastave'!AH36:AH37="DA",AND(M37&gt;=(M$7/2),M$7&gt;0)),"DA","NE")</f>
        <v>NE</v>
      </c>
      <c r="O36" s="92">
        <f>IF('Analitika nastave'!AN36="DA",'Analitika nastave'!AI36+'Analitika nastave'!AJ36+'Analitika nastave'!AK36+'Analitika nastave'!AL36,0)</f>
        <v>0</v>
      </c>
      <c r="P36" s="231" t="str">
        <f>IF(OR('Analitika nastave'!AN36:AN37="DA",AND(O37&gt;=(O$7/2),O$7&gt;0)),"DA","NE")</f>
        <v>NE</v>
      </c>
      <c r="Q36" s="92">
        <f>IF('Analitika nastave'!AT36="DA",'Analitika nastave'!AO36+'Analitika nastave'!AP36+'Analitika nastave'!AQ36+'Analitika nastave'!AR36,0)</f>
        <v>0</v>
      </c>
      <c r="R36" s="231" t="str">
        <f>IF(OR('Analitika nastave'!AT36:AT37="DA",AND(Q37&gt;=(Q$7/2),Q$7&gt;0)),"DA","NE")</f>
        <v>NE</v>
      </c>
      <c r="S36" s="92">
        <f>IF('Analitika nastave'!AZ36="DA",'Analitika nastave'!AU36+'Analitika nastave'!AV36+'Analitika nastave'!AW36+'Analitika nastave'!AX36,0)</f>
        <v>0</v>
      </c>
      <c r="T36" s="231" t="str">
        <f>IF(OR('Analitika nastave'!AZ36:AZ37="DA",AND(S37&gt;=(S$7/2),S$7&gt;0)),"DA","NE")</f>
        <v>NE</v>
      </c>
      <c r="U36" s="244">
        <f t="shared" ref="U36" si="25">IF(AND(T36="DA",R36="DA",P36="DA",N36="DA",L36="DA",J36="DA",H36="DA",F36="DA"),E37+G37+I37+K37+M37+O37+Q37+S37,0)</f>
        <v>0</v>
      </c>
      <c r="V36" s="180" t="str">
        <f t="shared" ref="V36" si="26">IF(U36&lt;50, "NE",IF(U36&lt;60,2,IF(U36&lt;75,3,IF(U36&lt;90,4,5))))</f>
        <v>NE</v>
      </c>
    </row>
    <row r="37" spans="1:22" ht="15.75" thickBot="1" x14ac:dyDescent="0.3">
      <c r="A37" s="236"/>
      <c r="B37" s="234"/>
      <c r="C37" s="236"/>
      <c r="D37" s="63" t="str">
        <f>'Analitika nastave'!D37</f>
        <v>P</v>
      </c>
      <c r="E37" s="64" t="str">
        <f>IF('Analitika nastave'!J36="DA",'Analitika nastave'!E37+'Analitika nastave'!F37+'Analitika nastave'!G37+'Analitika nastave'!H37,IF(E$7&gt;0,E$7/E$6*E36,""))</f>
        <v/>
      </c>
      <c r="F37" s="232"/>
      <c r="G37" s="71" t="str">
        <f>IF('Analitika nastave'!P36="DA",'Analitika nastave'!K37+'Analitika nastave'!L37+'Analitika nastave'!M37+'Analitika nastave'!N37,IF(G$7&gt;0,G$7/G$6*G36,""))</f>
        <v/>
      </c>
      <c r="H37" s="232"/>
      <c r="I37" s="71" t="str">
        <f>IF('Analitika nastave'!V36="DA",'Analitika nastave'!Q37+'Analitika nastave'!R37+'Analitika nastave'!S37+'Analitika nastave'!T37,IF(I$7&gt;0,I$7/I$6*I36,""))</f>
        <v/>
      </c>
      <c r="J37" s="232"/>
      <c r="K37" s="71" t="str">
        <f>IF('Analitika nastave'!AB36="DA",'Analitika nastave'!W37+'Analitika nastave'!X37+'Analitika nastave'!Y37+'Analitika nastave'!Z37,IF(K$7&gt;0,K$7/K$6*K36,""))</f>
        <v/>
      </c>
      <c r="L37" s="232"/>
      <c r="M37" s="71" t="str">
        <f>IF('Analitika nastave'!AH36="DA",'Analitika nastave'!AC37+'Analitika nastave'!AD37+'Analitika nastave'!AE37+'Analitika nastave'!AF37,IF(M$7&gt;0,M$7/M$6*M36,""))</f>
        <v/>
      </c>
      <c r="N37" s="232"/>
      <c r="O37" s="71" t="str">
        <f>IF('Analitika nastave'!AN36="DA",'Analitika nastave'!AI37+'Analitika nastave'!AJ37+'Analitika nastave'!AK37+'Analitika nastave'!AL37,IF(O$7&gt;0,O$7/O$6*O36,""))</f>
        <v/>
      </c>
      <c r="P37" s="232"/>
      <c r="Q37" s="71" t="str">
        <f>IF('Analitika nastave'!AT36="DA",'Analitika nastave'!AO37+'Analitika nastave'!AP37+'Analitika nastave'!AQ37+'Analitika nastave'!AR37,IF(Q$7&gt;0,Q$7/Q$6*Q36,""))</f>
        <v/>
      </c>
      <c r="R37" s="232"/>
      <c r="S37" s="71" t="str">
        <f>IF('Analitika nastave'!AZ36="DA",'Analitika nastave'!AU37+'Analitika nastave'!AV37+'Analitika nastave'!AW37+'Analitika nastave'!AX37,IF(S$7&gt;0,S$7/S$6*S36,""))</f>
        <v/>
      </c>
      <c r="T37" s="232"/>
      <c r="U37" s="245"/>
      <c r="V37" s="181"/>
    </row>
    <row r="38" spans="1:22" x14ac:dyDescent="0.25">
      <c r="A38" s="235">
        <f>'Analitika nastave'!A38</f>
        <v>16</v>
      </c>
      <c r="B38" s="233" t="str">
        <f>'Analitika nastave'!B38</f>
        <v xml:space="preserve"> </v>
      </c>
      <c r="C38" s="235">
        <f>'Analitika nastave'!C38:C39</f>
        <v>0</v>
      </c>
      <c r="D38" s="66" t="str">
        <f>'Analitika nastave'!D38</f>
        <v>B</v>
      </c>
      <c r="E38" s="92">
        <f>IF('Analitika nastave'!J38="DA",'Analitika nastave'!E38+'Analitika nastave'!F38+'Analitika nastave'!G38+'Analitika nastave'!H38,0)</f>
        <v>0</v>
      </c>
      <c r="F38" s="231" t="str">
        <f>IF(OR('Analitika nastave'!J38:J39="DA",AND(E39&gt;=(E$7/2),E$7&gt;0)),"DA","NE")</f>
        <v>NE</v>
      </c>
      <c r="G38" s="92">
        <f>IF('Analitika nastave'!P38="DA",'Analitika nastave'!K38+'Analitika nastave'!L38+'Analitika nastave'!M38+'Analitika nastave'!N38,0)</f>
        <v>0</v>
      </c>
      <c r="H38" s="231" t="str">
        <f>IF(OR('Analitika nastave'!P38:P39="DA",AND(G39&gt;=(G$7/2),G$7&gt;0)),"DA","NE")</f>
        <v>NE</v>
      </c>
      <c r="I38" s="92">
        <f>IF('Analitika nastave'!V38="DA",'Analitika nastave'!Q38+'Analitika nastave'!R38+'Analitika nastave'!S38+'Analitika nastave'!T38,0)</f>
        <v>0</v>
      </c>
      <c r="J38" s="231" t="str">
        <f>IF(OR('Analitika nastave'!V38:V39="DA",AND(I39&gt;=(I$7/2),I$7&gt;0)),"DA","NE")</f>
        <v>NE</v>
      </c>
      <c r="K38" s="92">
        <f>IF('Analitika nastave'!AB38="DA",'Analitika nastave'!W38+'Analitika nastave'!X38+'Analitika nastave'!Y38+'Analitika nastave'!Z38,0)</f>
        <v>0</v>
      </c>
      <c r="L38" s="231" t="str">
        <f>IF(OR('Analitika nastave'!AB38:AB39="DA",AND(K39&gt;=(K$7/2),K$7&gt;0)),"DA","NE")</f>
        <v>NE</v>
      </c>
      <c r="M38" s="92">
        <f>IF('Analitika nastave'!AH38="DA",'Analitika nastave'!AC38+'Analitika nastave'!AD38+'Analitika nastave'!AE38+'Analitika nastave'!AF38,0)</f>
        <v>0</v>
      </c>
      <c r="N38" s="231" t="str">
        <f>IF(OR('Analitika nastave'!AH38:AH39="DA",AND(M39&gt;=(M$7/2),M$7&gt;0)),"DA","NE")</f>
        <v>NE</v>
      </c>
      <c r="O38" s="92">
        <f>IF('Analitika nastave'!AN38="DA",'Analitika nastave'!AI38+'Analitika nastave'!AJ38+'Analitika nastave'!AK38+'Analitika nastave'!AL38,0)</f>
        <v>0</v>
      </c>
      <c r="P38" s="231" t="str">
        <f>IF(OR('Analitika nastave'!AN38:AN39="DA",AND(O39&gt;=(O$7/2),O$7&gt;0)),"DA","NE")</f>
        <v>NE</v>
      </c>
      <c r="Q38" s="92">
        <f>IF('Analitika nastave'!AT38="DA",'Analitika nastave'!AO38+'Analitika nastave'!AP38+'Analitika nastave'!AQ38+'Analitika nastave'!AR38,0)</f>
        <v>0</v>
      </c>
      <c r="R38" s="231" t="str">
        <f>IF(OR('Analitika nastave'!AT38:AT39="DA",AND(Q39&gt;=(Q$7/2),Q$7&gt;0)),"DA","NE")</f>
        <v>NE</v>
      </c>
      <c r="S38" s="92">
        <f>IF('Analitika nastave'!AZ38="DA",'Analitika nastave'!AU38+'Analitika nastave'!AV38+'Analitika nastave'!AW38+'Analitika nastave'!AX38,0)</f>
        <v>0</v>
      </c>
      <c r="T38" s="231" t="str">
        <f>IF(OR('Analitika nastave'!AZ38:AZ39="DA",AND(S39&gt;=(S$7/2),S$7&gt;0)),"DA","NE")</f>
        <v>NE</v>
      </c>
      <c r="U38" s="244">
        <f t="shared" ref="U38" si="27">IF(AND(T38="DA",R38="DA",P38="DA",N38="DA",L38="DA",J38="DA",H38="DA",F38="DA"),E39+G39+I39+K39+M39+O39+Q39+S39,0)</f>
        <v>0</v>
      </c>
      <c r="V38" s="180" t="str">
        <f t="shared" ref="V38" si="28">IF(U38&lt;50, "NE",IF(U38&lt;60,2,IF(U38&lt;75,3,IF(U38&lt;90,4,5))))</f>
        <v>NE</v>
      </c>
    </row>
    <row r="39" spans="1:22" ht="15.75" thickBot="1" x14ac:dyDescent="0.3">
      <c r="A39" s="236"/>
      <c r="B39" s="234"/>
      <c r="C39" s="236"/>
      <c r="D39" s="63" t="str">
        <f>'Analitika nastave'!D39</f>
        <v>P</v>
      </c>
      <c r="E39" s="64" t="str">
        <f>IF('Analitika nastave'!J38="DA",'Analitika nastave'!E39+'Analitika nastave'!F39+'Analitika nastave'!G39+'Analitika nastave'!H39,IF(E$7&gt;0,E$7/E$6*E38,""))</f>
        <v/>
      </c>
      <c r="F39" s="232"/>
      <c r="G39" s="71" t="str">
        <f>IF('Analitika nastave'!P38="DA",'Analitika nastave'!K39+'Analitika nastave'!L39+'Analitika nastave'!M39+'Analitika nastave'!N39,IF(G$7&gt;0,G$7/G$6*G38,""))</f>
        <v/>
      </c>
      <c r="H39" s="232"/>
      <c r="I39" s="71" t="str">
        <f>IF('Analitika nastave'!V38="DA",'Analitika nastave'!Q39+'Analitika nastave'!R39+'Analitika nastave'!S39+'Analitika nastave'!T39,IF(I$7&gt;0,I$7/I$6*I38,""))</f>
        <v/>
      </c>
      <c r="J39" s="232"/>
      <c r="K39" s="71" t="str">
        <f>IF('Analitika nastave'!AB38="DA",'Analitika nastave'!W39+'Analitika nastave'!X39+'Analitika nastave'!Y39+'Analitika nastave'!Z39,IF(K$7&gt;0,K$7/K$6*K38,""))</f>
        <v/>
      </c>
      <c r="L39" s="232"/>
      <c r="M39" s="71" t="str">
        <f>IF('Analitika nastave'!AH38="DA",'Analitika nastave'!AC39+'Analitika nastave'!AD39+'Analitika nastave'!AE39+'Analitika nastave'!AF39,IF(M$7&gt;0,M$7/M$6*M38,""))</f>
        <v/>
      </c>
      <c r="N39" s="232"/>
      <c r="O39" s="71" t="str">
        <f>IF('Analitika nastave'!AN38="DA",'Analitika nastave'!AI39+'Analitika nastave'!AJ39+'Analitika nastave'!AK39+'Analitika nastave'!AL39,IF(O$7&gt;0,O$7/O$6*O38,""))</f>
        <v/>
      </c>
      <c r="P39" s="232"/>
      <c r="Q39" s="71" t="str">
        <f>IF('Analitika nastave'!AT38="DA",'Analitika nastave'!AO39+'Analitika nastave'!AP39+'Analitika nastave'!AQ39+'Analitika nastave'!AR39,IF(Q$7&gt;0,Q$7/Q$6*Q38,""))</f>
        <v/>
      </c>
      <c r="R39" s="232"/>
      <c r="S39" s="71" t="str">
        <f>IF('Analitika nastave'!AZ38="DA",'Analitika nastave'!AU39+'Analitika nastave'!AV39+'Analitika nastave'!AW39+'Analitika nastave'!AX39,IF(S$7&gt;0,S$7/S$6*S38,""))</f>
        <v/>
      </c>
      <c r="T39" s="232"/>
      <c r="U39" s="245"/>
      <c r="V39" s="181"/>
    </row>
    <row r="40" spans="1:22" x14ac:dyDescent="0.25">
      <c r="A40" s="235">
        <f>'Analitika nastave'!A40</f>
        <v>17</v>
      </c>
      <c r="B40" s="233" t="str">
        <f>'Analitika nastave'!B40</f>
        <v xml:space="preserve"> </v>
      </c>
      <c r="C40" s="235">
        <f>'Analitika nastave'!C40:C41</f>
        <v>0</v>
      </c>
      <c r="D40" s="66" t="str">
        <f>'Analitika nastave'!D40</f>
        <v>B</v>
      </c>
      <c r="E40" s="92">
        <f>IF('Analitika nastave'!J40="DA",'Analitika nastave'!E40+'Analitika nastave'!F40+'Analitika nastave'!G40+'Analitika nastave'!H40,0)</f>
        <v>0</v>
      </c>
      <c r="F40" s="231" t="str">
        <f>IF(OR('Analitika nastave'!J40:J41="DA",AND(E41&gt;=(E$7/2),E$7&gt;0)),"DA","NE")</f>
        <v>NE</v>
      </c>
      <c r="G40" s="92">
        <f>IF('Analitika nastave'!P40="DA",'Analitika nastave'!K40+'Analitika nastave'!L40+'Analitika nastave'!M40+'Analitika nastave'!N40,0)</f>
        <v>0</v>
      </c>
      <c r="H40" s="231" t="str">
        <f>IF(OR('Analitika nastave'!P40:P41="DA",AND(G41&gt;=(G$7/2),G$7&gt;0)),"DA","NE")</f>
        <v>NE</v>
      </c>
      <c r="I40" s="92">
        <f>IF('Analitika nastave'!V40="DA",'Analitika nastave'!Q40+'Analitika nastave'!R40+'Analitika nastave'!S40+'Analitika nastave'!T40,0)</f>
        <v>0</v>
      </c>
      <c r="J40" s="231" t="str">
        <f>IF(OR('Analitika nastave'!V40:V41="DA",AND(I41&gt;=(I$7/2),I$7&gt;0)),"DA","NE")</f>
        <v>NE</v>
      </c>
      <c r="K40" s="92">
        <f>IF('Analitika nastave'!AB40="DA",'Analitika nastave'!W40+'Analitika nastave'!X40+'Analitika nastave'!Y40+'Analitika nastave'!Z40,0)</f>
        <v>0</v>
      </c>
      <c r="L40" s="231" t="str">
        <f>IF(OR('Analitika nastave'!AB40:AB41="DA",AND(K41&gt;=(K$7/2),K$7&gt;0)),"DA","NE")</f>
        <v>NE</v>
      </c>
      <c r="M40" s="92">
        <f>IF('Analitika nastave'!AH40="DA",'Analitika nastave'!AC40+'Analitika nastave'!AD40+'Analitika nastave'!AE40+'Analitika nastave'!AF40,0)</f>
        <v>0</v>
      </c>
      <c r="N40" s="231" t="str">
        <f>IF(OR('Analitika nastave'!AH40:AH41="DA",AND(M41&gt;=(M$7/2),M$7&gt;0)),"DA","NE")</f>
        <v>NE</v>
      </c>
      <c r="O40" s="92">
        <f>IF('Analitika nastave'!AN40="DA",'Analitika nastave'!AI40+'Analitika nastave'!AJ40+'Analitika nastave'!AK40+'Analitika nastave'!AL40,0)</f>
        <v>0</v>
      </c>
      <c r="P40" s="231" t="str">
        <f>IF(OR('Analitika nastave'!AN40:AN41="DA",AND(O41&gt;=(O$7/2),O$7&gt;0)),"DA","NE")</f>
        <v>NE</v>
      </c>
      <c r="Q40" s="92">
        <f>IF('Analitika nastave'!AT40="DA",'Analitika nastave'!AO40+'Analitika nastave'!AP40+'Analitika nastave'!AQ40+'Analitika nastave'!AR40,0)</f>
        <v>0</v>
      </c>
      <c r="R40" s="231" t="str">
        <f>IF(OR('Analitika nastave'!AT40:AT41="DA",AND(Q41&gt;=(Q$7/2),Q$7&gt;0)),"DA","NE")</f>
        <v>NE</v>
      </c>
      <c r="S40" s="92">
        <f>IF('Analitika nastave'!AZ40="DA",'Analitika nastave'!AU40+'Analitika nastave'!AV40+'Analitika nastave'!AW40+'Analitika nastave'!AX40,0)</f>
        <v>0</v>
      </c>
      <c r="T40" s="231" t="str">
        <f>IF(OR('Analitika nastave'!AZ40:AZ41="DA",AND(S41&gt;=(S$7/2),S$7&gt;0)),"DA","NE")</f>
        <v>NE</v>
      </c>
      <c r="U40" s="244">
        <f t="shared" ref="U40" si="29">IF(AND(T40="DA",R40="DA",P40="DA",N40="DA",L40="DA",J40="DA",H40="DA",F40="DA"),E41+G41+I41+K41+M41+O41+Q41+S41,0)</f>
        <v>0</v>
      </c>
      <c r="V40" s="180" t="str">
        <f t="shared" ref="V40" si="30">IF(U40&lt;50, "NE",IF(U40&lt;60,2,IF(U40&lt;75,3,IF(U40&lt;90,4,5))))</f>
        <v>NE</v>
      </c>
    </row>
    <row r="41" spans="1:22" ht="15.75" thickBot="1" x14ac:dyDescent="0.3">
      <c r="A41" s="236"/>
      <c r="B41" s="234"/>
      <c r="C41" s="236"/>
      <c r="D41" s="63" t="str">
        <f>'Analitika nastave'!D41</f>
        <v>P</v>
      </c>
      <c r="E41" s="64" t="str">
        <f>IF('Analitika nastave'!J40="DA",'Analitika nastave'!E41+'Analitika nastave'!F41+'Analitika nastave'!G41+'Analitika nastave'!H41,IF(E$7&gt;0,E$7/E$6*E40,""))</f>
        <v/>
      </c>
      <c r="F41" s="232"/>
      <c r="G41" s="71" t="str">
        <f>IF('Analitika nastave'!P40="DA",'Analitika nastave'!K41+'Analitika nastave'!L41+'Analitika nastave'!M41+'Analitika nastave'!N41,IF(G$7&gt;0,G$7/G$6*G40,""))</f>
        <v/>
      </c>
      <c r="H41" s="232"/>
      <c r="I41" s="71" t="str">
        <f>IF('Analitika nastave'!V40="DA",'Analitika nastave'!Q41+'Analitika nastave'!R41+'Analitika nastave'!S41+'Analitika nastave'!T41,IF(I$7&gt;0,I$7/I$6*I40,""))</f>
        <v/>
      </c>
      <c r="J41" s="232"/>
      <c r="K41" s="71" t="str">
        <f>IF('Analitika nastave'!AB40="DA",'Analitika nastave'!W41+'Analitika nastave'!X41+'Analitika nastave'!Y41+'Analitika nastave'!Z41,IF(K$7&gt;0,K$7/K$6*K40,""))</f>
        <v/>
      </c>
      <c r="L41" s="232"/>
      <c r="M41" s="71" t="str">
        <f>IF('Analitika nastave'!AH40="DA",'Analitika nastave'!AC41+'Analitika nastave'!AD41+'Analitika nastave'!AE41+'Analitika nastave'!AF41,IF(M$7&gt;0,M$7/M$6*M40,""))</f>
        <v/>
      </c>
      <c r="N41" s="232"/>
      <c r="O41" s="71" t="str">
        <f>IF('Analitika nastave'!AN40="DA",'Analitika nastave'!AI41+'Analitika nastave'!AJ41+'Analitika nastave'!AK41+'Analitika nastave'!AL41,IF(O$7&gt;0,O$7/O$6*O40,""))</f>
        <v/>
      </c>
      <c r="P41" s="232"/>
      <c r="Q41" s="71" t="str">
        <f>IF('Analitika nastave'!AT40="DA",'Analitika nastave'!AO41+'Analitika nastave'!AP41+'Analitika nastave'!AQ41+'Analitika nastave'!AR41,IF(Q$7&gt;0,Q$7/Q$6*Q40,""))</f>
        <v/>
      </c>
      <c r="R41" s="232"/>
      <c r="S41" s="71" t="str">
        <f>IF('Analitika nastave'!AZ40="DA",'Analitika nastave'!AU41+'Analitika nastave'!AV41+'Analitika nastave'!AW41+'Analitika nastave'!AX41,IF(S$7&gt;0,S$7/S$6*S40,""))</f>
        <v/>
      </c>
      <c r="T41" s="232"/>
      <c r="U41" s="245"/>
      <c r="V41" s="181"/>
    </row>
    <row r="42" spans="1:22" x14ac:dyDescent="0.25">
      <c r="A42" s="235">
        <f>'Analitika nastave'!A42</f>
        <v>18</v>
      </c>
      <c r="B42" s="233" t="str">
        <f>'Analitika nastave'!B42</f>
        <v xml:space="preserve"> </v>
      </c>
      <c r="C42" s="235">
        <f>'Analitika nastave'!C42:C43</f>
        <v>0</v>
      </c>
      <c r="D42" s="66" t="str">
        <f>'Analitika nastave'!D42</f>
        <v>B</v>
      </c>
      <c r="E42" s="92">
        <f>IF('Analitika nastave'!J42="DA",'Analitika nastave'!E42+'Analitika nastave'!F42+'Analitika nastave'!G42+'Analitika nastave'!H42,0)</f>
        <v>0</v>
      </c>
      <c r="F42" s="231" t="str">
        <f>IF(OR('Analitika nastave'!J42:J43="DA",AND(E43&gt;=(E$7/2),E$7&gt;0)),"DA","NE")</f>
        <v>NE</v>
      </c>
      <c r="G42" s="92">
        <f>IF('Analitika nastave'!P42="DA",'Analitika nastave'!K42+'Analitika nastave'!L42+'Analitika nastave'!M42+'Analitika nastave'!N42,0)</f>
        <v>0</v>
      </c>
      <c r="H42" s="231" t="str">
        <f>IF(OR('Analitika nastave'!P42:P43="DA",AND(G43&gt;=(G$7/2),G$7&gt;0)),"DA","NE")</f>
        <v>NE</v>
      </c>
      <c r="I42" s="92">
        <f>IF('Analitika nastave'!V42="DA",'Analitika nastave'!Q42+'Analitika nastave'!R42+'Analitika nastave'!S42+'Analitika nastave'!T42,0)</f>
        <v>0</v>
      </c>
      <c r="J42" s="231" t="str">
        <f>IF(OR('Analitika nastave'!V42:V43="DA",AND(I43&gt;=(I$7/2),I$7&gt;0)),"DA","NE")</f>
        <v>NE</v>
      </c>
      <c r="K42" s="92">
        <f>IF('Analitika nastave'!AB42="DA",'Analitika nastave'!W42+'Analitika nastave'!X42+'Analitika nastave'!Y42+'Analitika nastave'!Z42,0)</f>
        <v>0</v>
      </c>
      <c r="L42" s="231" t="str">
        <f>IF(OR('Analitika nastave'!AB42:AB43="DA",AND(K43&gt;=(K$7/2),K$7&gt;0)),"DA","NE")</f>
        <v>NE</v>
      </c>
      <c r="M42" s="92">
        <f>IF('Analitika nastave'!AH42="DA",'Analitika nastave'!AC42+'Analitika nastave'!AD42+'Analitika nastave'!AE42+'Analitika nastave'!AF42,0)</f>
        <v>0</v>
      </c>
      <c r="N42" s="231" t="str">
        <f>IF(OR('Analitika nastave'!AH42:AH43="DA",AND(M43&gt;=(M$7/2),M$7&gt;0)),"DA","NE")</f>
        <v>NE</v>
      </c>
      <c r="O42" s="92">
        <f>IF('Analitika nastave'!AN42="DA",'Analitika nastave'!AI42+'Analitika nastave'!AJ42+'Analitika nastave'!AK42+'Analitika nastave'!AL42,0)</f>
        <v>0</v>
      </c>
      <c r="P42" s="231" t="str">
        <f>IF(OR('Analitika nastave'!AN42:AN43="DA",AND(O43&gt;=(O$7/2),O$7&gt;0)),"DA","NE")</f>
        <v>NE</v>
      </c>
      <c r="Q42" s="92">
        <f>IF('Analitika nastave'!AT42="DA",'Analitika nastave'!AO42+'Analitika nastave'!AP42+'Analitika nastave'!AQ42+'Analitika nastave'!AR42,0)</f>
        <v>0</v>
      </c>
      <c r="R42" s="231" t="str">
        <f>IF(OR('Analitika nastave'!AT42:AT43="DA",AND(Q43&gt;=(Q$7/2),Q$7&gt;0)),"DA","NE")</f>
        <v>NE</v>
      </c>
      <c r="S42" s="92">
        <f>IF('Analitika nastave'!AZ42="DA",'Analitika nastave'!AU42+'Analitika nastave'!AV42+'Analitika nastave'!AW42+'Analitika nastave'!AX42,0)</f>
        <v>0</v>
      </c>
      <c r="T42" s="231" t="str">
        <f>IF(OR('Analitika nastave'!AZ42:AZ43="DA",AND(S43&gt;=(S$7/2),S$7&gt;0)),"DA","NE")</f>
        <v>NE</v>
      </c>
      <c r="U42" s="244">
        <f t="shared" ref="U42" si="31">IF(AND(T42="DA",R42="DA",P42="DA",N42="DA",L42="DA",J42="DA",H42="DA",F42="DA"),E43+G43+I43+K43+M43+O43+Q43+S43,0)</f>
        <v>0</v>
      </c>
      <c r="V42" s="180" t="str">
        <f t="shared" ref="V42" si="32">IF(U42&lt;50, "NE",IF(U42&lt;60,2,IF(U42&lt;75,3,IF(U42&lt;90,4,5))))</f>
        <v>NE</v>
      </c>
    </row>
    <row r="43" spans="1:22" ht="15.75" thickBot="1" x14ac:dyDescent="0.3">
      <c r="A43" s="236"/>
      <c r="B43" s="234"/>
      <c r="C43" s="236"/>
      <c r="D43" s="63" t="str">
        <f>'Analitika nastave'!D43</f>
        <v>P</v>
      </c>
      <c r="E43" s="64" t="str">
        <f>IF('Analitika nastave'!J42="DA",'Analitika nastave'!E43+'Analitika nastave'!F43+'Analitika nastave'!G43+'Analitika nastave'!H43,IF(E$7&gt;0,E$7/E$6*E42,""))</f>
        <v/>
      </c>
      <c r="F43" s="232"/>
      <c r="G43" s="71" t="str">
        <f>IF('Analitika nastave'!P42="DA",'Analitika nastave'!K43+'Analitika nastave'!L43+'Analitika nastave'!M43+'Analitika nastave'!N43,IF(G$7&gt;0,G$7/G$6*G42,""))</f>
        <v/>
      </c>
      <c r="H43" s="232"/>
      <c r="I43" s="71" t="str">
        <f>IF('Analitika nastave'!V42="DA",'Analitika nastave'!Q43+'Analitika nastave'!R43+'Analitika nastave'!S43+'Analitika nastave'!T43,IF(I$7&gt;0,I$7/I$6*I42,""))</f>
        <v/>
      </c>
      <c r="J43" s="232"/>
      <c r="K43" s="71" t="str">
        <f>IF('Analitika nastave'!AB42="DA",'Analitika nastave'!W43+'Analitika nastave'!X43+'Analitika nastave'!Y43+'Analitika nastave'!Z43,IF(K$7&gt;0,K$7/K$6*K42,""))</f>
        <v/>
      </c>
      <c r="L43" s="232"/>
      <c r="M43" s="71" t="str">
        <f>IF('Analitika nastave'!AH42="DA",'Analitika nastave'!AC43+'Analitika nastave'!AD43+'Analitika nastave'!AE43+'Analitika nastave'!AF43,IF(M$7&gt;0,M$7/M$6*M42,""))</f>
        <v/>
      </c>
      <c r="N43" s="232"/>
      <c r="O43" s="71" t="str">
        <f>IF('Analitika nastave'!AN42="DA",'Analitika nastave'!AI43+'Analitika nastave'!AJ43+'Analitika nastave'!AK43+'Analitika nastave'!AL43,IF(O$7&gt;0,O$7/O$6*O42,""))</f>
        <v/>
      </c>
      <c r="P43" s="232"/>
      <c r="Q43" s="71" t="str">
        <f>IF('Analitika nastave'!AT42="DA",'Analitika nastave'!AO43+'Analitika nastave'!AP43+'Analitika nastave'!AQ43+'Analitika nastave'!AR43,IF(Q$7&gt;0,Q$7/Q$6*Q42,""))</f>
        <v/>
      </c>
      <c r="R43" s="232"/>
      <c r="S43" s="71" t="str">
        <f>IF('Analitika nastave'!AZ42="DA",'Analitika nastave'!AU43+'Analitika nastave'!AV43+'Analitika nastave'!AW43+'Analitika nastave'!AX43,IF(S$7&gt;0,S$7/S$6*S42,""))</f>
        <v/>
      </c>
      <c r="T43" s="232"/>
      <c r="U43" s="245"/>
      <c r="V43" s="181"/>
    </row>
    <row r="44" spans="1:22" x14ac:dyDescent="0.25">
      <c r="A44" s="235">
        <f>'Analitika nastave'!A44</f>
        <v>19</v>
      </c>
      <c r="B44" s="233" t="str">
        <f>'Analitika nastave'!B44</f>
        <v xml:space="preserve"> </v>
      </c>
      <c r="C44" s="235">
        <f>'Analitika nastave'!C44:C45</f>
        <v>0</v>
      </c>
      <c r="D44" s="66" t="str">
        <f>'Analitika nastave'!D44</f>
        <v>B</v>
      </c>
      <c r="E44" s="92">
        <f>IF('Analitika nastave'!J44="DA",'Analitika nastave'!E44+'Analitika nastave'!F44+'Analitika nastave'!G44+'Analitika nastave'!H44,0)</f>
        <v>0</v>
      </c>
      <c r="F44" s="231" t="str">
        <f>IF(OR('Analitika nastave'!J44:J45="DA",AND(E45&gt;=(E$7/2),E$7&gt;0)),"DA","NE")</f>
        <v>NE</v>
      </c>
      <c r="G44" s="92">
        <f>IF('Analitika nastave'!P44="DA",'Analitika nastave'!K44+'Analitika nastave'!L44+'Analitika nastave'!M44+'Analitika nastave'!N44,0)</f>
        <v>0</v>
      </c>
      <c r="H44" s="231" t="str">
        <f>IF(OR('Analitika nastave'!P44:P45="DA",AND(G45&gt;=(G$7/2),G$7&gt;0)),"DA","NE")</f>
        <v>NE</v>
      </c>
      <c r="I44" s="92">
        <f>IF('Analitika nastave'!V44="DA",'Analitika nastave'!Q44+'Analitika nastave'!R44+'Analitika nastave'!S44+'Analitika nastave'!T44,0)</f>
        <v>0</v>
      </c>
      <c r="J44" s="231" t="str">
        <f>IF(OR('Analitika nastave'!V44:V45="DA",AND(I45&gt;=(I$7/2),I$7&gt;0)),"DA","NE")</f>
        <v>NE</v>
      </c>
      <c r="K44" s="92">
        <f>IF('Analitika nastave'!AB44="DA",'Analitika nastave'!W44+'Analitika nastave'!X44+'Analitika nastave'!Y44+'Analitika nastave'!Z44,0)</f>
        <v>0</v>
      </c>
      <c r="L44" s="231" t="str">
        <f>IF(OR('Analitika nastave'!AB44:AB45="DA",AND(K45&gt;=(K$7/2),K$7&gt;0)),"DA","NE")</f>
        <v>NE</v>
      </c>
      <c r="M44" s="92">
        <f>IF('Analitika nastave'!AH44="DA",'Analitika nastave'!AC44+'Analitika nastave'!AD44+'Analitika nastave'!AE44+'Analitika nastave'!AF44,0)</f>
        <v>0</v>
      </c>
      <c r="N44" s="231" t="str">
        <f>IF(OR('Analitika nastave'!AH44:AH45="DA",AND(M45&gt;=(M$7/2),M$7&gt;0)),"DA","NE")</f>
        <v>NE</v>
      </c>
      <c r="O44" s="92">
        <f>IF('Analitika nastave'!AN44="DA",'Analitika nastave'!AI44+'Analitika nastave'!AJ44+'Analitika nastave'!AK44+'Analitika nastave'!AL44,0)</f>
        <v>0</v>
      </c>
      <c r="P44" s="231" t="str">
        <f>IF(OR('Analitika nastave'!AN44:AN45="DA",AND(O45&gt;=(O$7/2),O$7&gt;0)),"DA","NE")</f>
        <v>NE</v>
      </c>
      <c r="Q44" s="92">
        <f>IF('Analitika nastave'!AT44="DA",'Analitika nastave'!AO44+'Analitika nastave'!AP44+'Analitika nastave'!AQ44+'Analitika nastave'!AR44,0)</f>
        <v>0</v>
      </c>
      <c r="R44" s="231" t="str">
        <f>IF(OR('Analitika nastave'!AT44:AT45="DA",AND(Q45&gt;=(Q$7/2),Q$7&gt;0)),"DA","NE")</f>
        <v>NE</v>
      </c>
      <c r="S44" s="92">
        <f>IF('Analitika nastave'!AZ44="DA",'Analitika nastave'!AU44+'Analitika nastave'!AV44+'Analitika nastave'!AW44+'Analitika nastave'!AX44,0)</f>
        <v>0</v>
      </c>
      <c r="T44" s="231" t="str">
        <f>IF(OR('Analitika nastave'!AZ44:AZ45="DA",AND(S45&gt;=(S$7/2),S$7&gt;0)),"DA","NE")</f>
        <v>NE</v>
      </c>
      <c r="U44" s="244">
        <f t="shared" ref="U44" si="33">IF(AND(T44="DA",R44="DA",P44="DA",N44="DA",L44="DA",J44="DA",H44="DA",F44="DA"),E45+G45+I45+K45+M45+O45+Q45+S45,0)</f>
        <v>0</v>
      </c>
      <c r="V44" s="180" t="str">
        <f t="shared" ref="V44" si="34">IF(U44&lt;50, "NE",IF(U44&lt;60,2,IF(U44&lt;75,3,IF(U44&lt;90,4,5))))</f>
        <v>NE</v>
      </c>
    </row>
    <row r="45" spans="1:22" ht="15.75" thickBot="1" x14ac:dyDescent="0.3">
      <c r="A45" s="236"/>
      <c r="B45" s="234"/>
      <c r="C45" s="236"/>
      <c r="D45" s="63" t="str">
        <f>'Analitika nastave'!D45</f>
        <v>P</v>
      </c>
      <c r="E45" s="64" t="str">
        <f>IF('Analitika nastave'!J44="DA",'Analitika nastave'!E45+'Analitika nastave'!F45+'Analitika nastave'!G45+'Analitika nastave'!H45,IF(E$7&gt;0,E$7/E$6*E44,""))</f>
        <v/>
      </c>
      <c r="F45" s="232"/>
      <c r="G45" s="71" t="str">
        <f>IF('Analitika nastave'!P44="DA",'Analitika nastave'!K45+'Analitika nastave'!L45+'Analitika nastave'!M45+'Analitika nastave'!N45,IF(G$7&gt;0,G$7/G$6*G44,""))</f>
        <v/>
      </c>
      <c r="H45" s="232"/>
      <c r="I45" s="71" t="str">
        <f>IF('Analitika nastave'!V44="DA",'Analitika nastave'!Q45+'Analitika nastave'!R45+'Analitika nastave'!S45+'Analitika nastave'!T45,IF(I$7&gt;0,I$7/I$6*I44,""))</f>
        <v/>
      </c>
      <c r="J45" s="232"/>
      <c r="K45" s="71" t="str">
        <f>IF('Analitika nastave'!AB44="DA",'Analitika nastave'!W45+'Analitika nastave'!X45+'Analitika nastave'!Y45+'Analitika nastave'!Z45,IF(K$7&gt;0,K$7/K$6*K44,""))</f>
        <v/>
      </c>
      <c r="L45" s="232"/>
      <c r="M45" s="71" t="str">
        <f>IF('Analitika nastave'!AH44="DA",'Analitika nastave'!AC45+'Analitika nastave'!AD45+'Analitika nastave'!AE45+'Analitika nastave'!AF45,IF(M$7&gt;0,M$7/M$6*M44,""))</f>
        <v/>
      </c>
      <c r="N45" s="232"/>
      <c r="O45" s="71" t="str">
        <f>IF('Analitika nastave'!AN44="DA",'Analitika nastave'!AI45+'Analitika nastave'!AJ45+'Analitika nastave'!AK45+'Analitika nastave'!AL45,IF(O$7&gt;0,O$7/O$6*O44,""))</f>
        <v/>
      </c>
      <c r="P45" s="232"/>
      <c r="Q45" s="71" t="str">
        <f>IF('Analitika nastave'!AT44="DA",'Analitika nastave'!AO45+'Analitika nastave'!AP45+'Analitika nastave'!AQ45+'Analitika nastave'!AR45,IF(Q$7&gt;0,Q$7/Q$6*Q44,""))</f>
        <v/>
      </c>
      <c r="R45" s="232"/>
      <c r="S45" s="71" t="str">
        <f>IF('Analitika nastave'!AZ44="DA",'Analitika nastave'!AU45+'Analitika nastave'!AV45+'Analitika nastave'!AW45+'Analitika nastave'!AX45,IF(S$7&gt;0,S$7/S$6*S44,""))</f>
        <v/>
      </c>
      <c r="T45" s="232"/>
      <c r="U45" s="245"/>
      <c r="V45" s="181"/>
    </row>
    <row r="46" spans="1:22" x14ac:dyDescent="0.25">
      <c r="A46" s="235">
        <f>'Analitika nastave'!A46</f>
        <v>20</v>
      </c>
      <c r="B46" s="233" t="str">
        <f>'Analitika nastave'!B46</f>
        <v xml:space="preserve"> </v>
      </c>
      <c r="C46" s="235">
        <f>'Analitika nastave'!C46:C47</f>
        <v>0</v>
      </c>
      <c r="D46" s="66" t="str">
        <f>'Analitika nastave'!D46</f>
        <v>B</v>
      </c>
      <c r="E46" s="92">
        <f>IF('Analitika nastave'!J46="DA",'Analitika nastave'!E46+'Analitika nastave'!F46+'Analitika nastave'!G46+'Analitika nastave'!H46,0)</f>
        <v>0</v>
      </c>
      <c r="F46" s="231" t="str">
        <f>IF(OR('Analitika nastave'!J46:J47="DA",AND(E47&gt;=(E$7/2),E$7&gt;0)),"DA","NE")</f>
        <v>NE</v>
      </c>
      <c r="G46" s="92">
        <f>IF('Analitika nastave'!P46="DA",'Analitika nastave'!K46+'Analitika nastave'!L46+'Analitika nastave'!M46+'Analitika nastave'!N46,0)</f>
        <v>0</v>
      </c>
      <c r="H46" s="231" t="str">
        <f>IF(OR('Analitika nastave'!P46:P47="DA",AND(G47&gt;=(G$7/2),G$7&gt;0)),"DA","NE")</f>
        <v>NE</v>
      </c>
      <c r="I46" s="92">
        <f>IF('Analitika nastave'!V46="DA",'Analitika nastave'!Q46+'Analitika nastave'!R46+'Analitika nastave'!S46+'Analitika nastave'!T46,0)</f>
        <v>0</v>
      </c>
      <c r="J46" s="231" t="str">
        <f>IF(OR('Analitika nastave'!V46:V47="DA",AND(I47&gt;=(I$7/2),I$7&gt;0)),"DA","NE")</f>
        <v>NE</v>
      </c>
      <c r="K46" s="92">
        <f>IF('Analitika nastave'!AB46="DA",'Analitika nastave'!W46+'Analitika nastave'!X46+'Analitika nastave'!Y46+'Analitika nastave'!Z46,0)</f>
        <v>0</v>
      </c>
      <c r="L46" s="231" t="str">
        <f>IF(OR('Analitika nastave'!AB46:AB47="DA",AND(K47&gt;=(K$7/2),K$7&gt;0)),"DA","NE")</f>
        <v>NE</v>
      </c>
      <c r="M46" s="92">
        <f>IF('Analitika nastave'!AH46="DA",'Analitika nastave'!AC46+'Analitika nastave'!AD46+'Analitika nastave'!AE46+'Analitika nastave'!AF46,0)</f>
        <v>0</v>
      </c>
      <c r="N46" s="231" t="str">
        <f>IF(OR('Analitika nastave'!AH46:AH47="DA",AND(M47&gt;=(M$7/2),M$7&gt;0)),"DA","NE")</f>
        <v>NE</v>
      </c>
      <c r="O46" s="92">
        <f>IF('Analitika nastave'!AN46="DA",'Analitika nastave'!AI46+'Analitika nastave'!AJ46+'Analitika nastave'!AK46+'Analitika nastave'!AL46,0)</f>
        <v>0</v>
      </c>
      <c r="P46" s="231" t="str">
        <f>IF(OR('Analitika nastave'!AN46:AN47="DA",AND(O47&gt;=(O$7/2),O$7&gt;0)),"DA","NE")</f>
        <v>NE</v>
      </c>
      <c r="Q46" s="92">
        <f>IF('Analitika nastave'!AT46="DA",'Analitika nastave'!AO46+'Analitika nastave'!AP46+'Analitika nastave'!AQ46+'Analitika nastave'!AR46,0)</f>
        <v>0</v>
      </c>
      <c r="R46" s="231" t="str">
        <f>IF(OR('Analitika nastave'!AT46:AT47="DA",AND(Q47&gt;=(Q$7/2),Q$7&gt;0)),"DA","NE")</f>
        <v>NE</v>
      </c>
      <c r="S46" s="92">
        <f>IF('Analitika nastave'!AZ46="DA",'Analitika nastave'!AU46+'Analitika nastave'!AV46+'Analitika nastave'!AW46+'Analitika nastave'!AX46,0)</f>
        <v>0</v>
      </c>
      <c r="T46" s="231" t="str">
        <f>IF(OR('Analitika nastave'!AZ46:AZ47="DA",AND(S47&gt;=(S$7/2),S$7&gt;0)),"DA","NE")</f>
        <v>NE</v>
      </c>
      <c r="U46" s="244">
        <f t="shared" ref="U46" si="35">IF(AND(T46="DA",R46="DA",P46="DA",N46="DA",L46="DA",J46="DA",H46="DA",F46="DA"),E47+G47+I47+K47+M47+O47+Q47+S47,0)</f>
        <v>0</v>
      </c>
      <c r="V46" s="180" t="str">
        <f t="shared" ref="V46" si="36">IF(U46&lt;50, "NE",IF(U46&lt;60,2,IF(U46&lt;75,3,IF(U46&lt;90,4,5))))</f>
        <v>NE</v>
      </c>
    </row>
    <row r="47" spans="1:22" ht="15.75" thickBot="1" x14ac:dyDescent="0.3">
      <c r="A47" s="236"/>
      <c r="B47" s="234"/>
      <c r="C47" s="236"/>
      <c r="D47" s="63" t="str">
        <f>'Analitika nastave'!D47</f>
        <v>P</v>
      </c>
      <c r="E47" s="64" t="str">
        <f>IF('Analitika nastave'!J46="DA",'Analitika nastave'!E47+'Analitika nastave'!F47+'Analitika nastave'!G47+'Analitika nastave'!H47,IF(E$7&gt;0,E$7/E$6*E46,""))</f>
        <v/>
      </c>
      <c r="F47" s="232"/>
      <c r="G47" s="71" t="str">
        <f>IF('Analitika nastave'!P46="DA",'Analitika nastave'!K47+'Analitika nastave'!L47+'Analitika nastave'!M47+'Analitika nastave'!N47,IF(G$7&gt;0,G$7/G$6*G46,""))</f>
        <v/>
      </c>
      <c r="H47" s="232"/>
      <c r="I47" s="71" t="str">
        <f>IF('Analitika nastave'!V46="DA",'Analitika nastave'!Q47+'Analitika nastave'!R47+'Analitika nastave'!S47+'Analitika nastave'!T47,IF(I$7&gt;0,I$7/I$6*I46,""))</f>
        <v/>
      </c>
      <c r="J47" s="232"/>
      <c r="K47" s="71" t="str">
        <f>IF('Analitika nastave'!AB46="DA",'Analitika nastave'!W47+'Analitika nastave'!X47+'Analitika nastave'!Y47+'Analitika nastave'!Z47,IF(K$7&gt;0,K$7/K$6*K46,""))</f>
        <v/>
      </c>
      <c r="L47" s="232"/>
      <c r="M47" s="71" t="str">
        <f>IF('Analitika nastave'!AH46="DA",'Analitika nastave'!AC47+'Analitika nastave'!AD47+'Analitika nastave'!AE47+'Analitika nastave'!AF47,IF(M$7&gt;0,M$7/M$6*M46,""))</f>
        <v/>
      </c>
      <c r="N47" s="232"/>
      <c r="O47" s="71" t="str">
        <f>IF('Analitika nastave'!AN46="DA",'Analitika nastave'!AI47+'Analitika nastave'!AJ47+'Analitika nastave'!AK47+'Analitika nastave'!AL47,IF(O$7&gt;0,O$7/O$6*O46,""))</f>
        <v/>
      </c>
      <c r="P47" s="232"/>
      <c r="Q47" s="71" t="str">
        <f>IF('Analitika nastave'!AT46="DA",'Analitika nastave'!AO47+'Analitika nastave'!AP47+'Analitika nastave'!AQ47+'Analitika nastave'!AR47,IF(Q$7&gt;0,Q$7/Q$6*Q46,""))</f>
        <v/>
      </c>
      <c r="R47" s="232"/>
      <c r="S47" s="71" t="str">
        <f>IF('Analitika nastave'!AZ46="DA",'Analitika nastave'!AU47+'Analitika nastave'!AV47+'Analitika nastave'!AW47+'Analitika nastave'!AX47,IF(S$7&gt;0,S$7/S$6*S46,""))</f>
        <v/>
      </c>
      <c r="T47" s="232"/>
      <c r="U47" s="245"/>
      <c r="V47" s="181"/>
    </row>
    <row r="48" spans="1:22" x14ac:dyDescent="0.25">
      <c r="A48" s="235">
        <f>'Analitika nastave'!A48</f>
        <v>21</v>
      </c>
      <c r="B48" s="233" t="str">
        <f>'Analitika nastave'!B48</f>
        <v xml:space="preserve"> </v>
      </c>
      <c r="C48" s="235">
        <f>'Analitika nastave'!C48:C49</f>
        <v>0</v>
      </c>
      <c r="D48" s="66" t="str">
        <f>'Analitika nastave'!D48</f>
        <v>B</v>
      </c>
      <c r="E48" s="92">
        <f>IF('Analitika nastave'!J48="DA",'Analitika nastave'!E48+'Analitika nastave'!F48+'Analitika nastave'!G48+'Analitika nastave'!H48,0)</f>
        <v>0</v>
      </c>
      <c r="F48" s="231" t="str">
        <f>IF(OR('Analitika nastave'!J48:J49="DA",AND(E49&gt;=(E$7/2),E$7&gt;0)),"DA","NE")</f>
        <v>NE</v>
      </c>
      <c r="G48" s="92">
        <f>IF('Analitika nastave'!P48="DA",'Analitika nastave'!K48+'Analitika nastave'!L48+'Analitika nastave'!M48+'Analitika nastave'!N48,0)</f>
        <v>0</v>
      </c>
      <c r="H48" s="231" t="str">
        <f>IF(OR('Analitika nastave'!P48:P49="DA",AND(G49&gt;=(G$7/2),G$7&gt;0)),"DA","NE")</f>
        <v>NE</v>
      </c>
      <c r="I48" s="92">
        <f>IF('Analitika nastave'!V48="DA",'Analitika nastave'!Q48+'Analitika nastave'!R48+'Analitika nastave'!S48+'Analitika nastave'!T48,0)</f>
        <v>0</v>
      </c>
      <c r="J48" s="231" t="str">
        <f>IF(OR('Analitika nastave'!V48:V49="DA",AND(I49&gt;=(I$7/2),I$7&gt;0)),"DA","NE")</f>
        <v>NE</v>
      </c>
      <c r="K48" s="92">
        <f>IF('Analitika nastave'!AB48="DA",'Analitika nastave'!W48+'Analitika nastave'!X48+'Analitika nastave'!Y48+'Analitika nastave'!Z48,0)</f>
        <v>0</v>
      </c>
      <c r="L48" s="231" t="str">
        <f>IF(OR('Analitika nastave'!AB48:AB49="DA",AND(K49&gt;=(K$7/2),K$7&gt;0)),"DA","NE")</f>
        <v>NE</v>
      </c>
      <c r="M48" s="92">
        <f>IF('Analitika nastave'!AH48="DA",'Analitika nastave'!AC48+'Analitika nastave'!AD48+'Analitika nastave'!AE48+'Analitika nastave'!AF48,0)</f>
        <v>0</v>
      </c>
      <c r="N48" s="231" t="str">
        <f>IF(OR('Analitika nastave'!AH48:AH49="DA",AND(M49&gt;=(M$7/2),M$7&gt;0)),"DA","NE")</f>
        <v>NE</v>
      </c>
      <c r="O48" s="92">
        <f>IF('Analitika nastave'!AN48="DA",'Analitika nastave'!AI48+'Analitika nastave'!AJ48+'Analitika nastave'!AK48+'Analitika nastave'!AL48,0)</f>
        <v>0</v>
      </c>
      <c r="P48" s="231" t="str">
        <f>IF(OR('Analitika nastave'!AN48:AN49="DA",AND(O49&gt;=(O$7/2),O$7&gt;0)),"DA","NE")</f>
        <v>NE</v>
      </c>
      <c r="Q48" s="92">
        <f>IF('Analitika nastave'!AT48="DA",'Analitika nastave'!AO48+'Analitika nastave'!AP48+'Analitika nastave'!AQ48+'Analitika nastave'!AR48,0)</f>
        <v>0</v>
      </c>
      <c r="R48" s="231" t="str">
        <f>IF(OR('Analitika nastave'!AT48:AT49="DA",AND(Q49&gt;=(Q$7/2),Q$7&gt;0)),"DA","NE")</f>
        <v>NE</v>
      </c>
      <c r="S48" s="92">
        <f>IF('Analitika nastave'!AZ48="DA",'Analitika nastave'!AU48+'Analitika nastave'!AV48+'Analitika nastave'!AW48+'Analitika nastave'!AX48,0)</f>
        <v>0</v>
      </c>
      <c r="T48" s="231" t="str">
        <f>IF(OR('Analitika nastave'!AZ48:AZ49="DA",AND(S49&gt;=(S$7/2),S$7&gt;0)),"DA","NE")</f>
        <v>NE</v>
      </c>
      <c r="U48" s="244">
        <f t="shared" ref="U48" si="37">IF(AND(T48="DA",R48="DA",P48="DA",N48="DA",L48="DA",J48="DA",H48="DA",F48="DA"),E49+G49+I49+K49+M49+O49+Q49+S49,0)</f>
        <v>0</v>
      </c>
      <c r="V48" s="180" t="str">
        <f t="shared" ref="V48" si="38">IF(U48&lt;50, "NE",IF(U48&lt;60,2,IF(U48&lt;75,3,IF(U48&lt;90,4,5))))</f>
        <v>NE</v>
      </c>
    </row>
    <row r="49" spans="1:22" ht="15.75" thickBot="1" x14ac:dyDescent="0.3">
      <c r="A49" s="236"/>
      <c r="B49" s="234"/>
      <c r="C49" s="236"/>
      <c r="D49" s="63" t="str">
        <f>'Analitika nastave'!D49</f>
        <v>P</v>
      </c>
      <c r="E49" s="64" t="str">
        <f>IF('Analitika nastave'!J48="DA",'Analitika nastave'!E49+'Analitika nastave'!F49+'Analitika nastave'!G49+'Analitika nastave'!H49,IF(E$7&gt;0,E$7/E$6*E48,""))</f>
        <v/>
      </c>
      <c r="F49" s="232"/>
      <c r="G49" s="71" t="str">
        <f>IF('Analitika nastave'!P48="DA",'Analitika nastave'!K49+'Analitika nastave'!L49+'Analitika nastave'!M49+'Analitika nastave'!N49,IF(G$7&gt;0,G$7/G$6*G48,""))</f>
        <v/>
      </c>
      <c r="H49" s="232"/>
      <c r="I49" s="71" t="str">
        <f>IF('Analitika nastave'!V48="DA",'Analitika nastave'!Q49+'Analitika nastave'!R49+'Analitika nastave'!S49+'Analitika nastave'!T49,IF(I$7&gt;0,I$7/I$6*I48,""))</f>
        <v/>
      </c>
      <c r="J49" s="232"/>
      <c r="K49" s="71" t="str">
        <f>IF('Analitika nastave'!AB48="DA",'Analitika nastave'!W49+'Analitika nastave'!X49+'Analitika nastave'!Y49+'Analitika nastave'!Z49,IF(K$7&gt;0,K$7/K$6*K48,""))</f>
        <v/>
      </c>
      <c r="L49" s="232"/>
      <c r="M49" s="71" t="str">
        <f>IF('Analitika nastave'!AH48="DA",'Analitika nastave'!AC49+'Analitika nastave'!AD49+'Analitika nastave'!AE49+'Analitika nastave'!AF49,IF(M$7&gt;0,M$7/M$6*M48,""))</f>
        <v/>
      </c>
      <c r="N49" s="232"/>
      <c r="O49" s="71" t="str">
        <f>IF('Analitika nastave'!AN48="DA",'Analitika nastave'!AI49+'Analitika nastave'!AJ49+'Analitika nastave'!AK49+'Analitika nastave'!AL49,IF(O$7&gt;0,O$7/O$6*O48,""))</f>
        <v/>
      </c>
      <c r="P49" s="232"/>
      <c r="Q49" s="71" t="str">
        <f>IF('Analitika nastave'!AT48="DA",'Analitika nastave'!AO49+'Analitika nastave'!AP49+'Analitika nastave'!AQ49+'Analitika nastave'!AR49,IF(Q$7&gt;0,Q$7/Q$6*Q48,""))</f>
        <v/>
      </c>
      <c r="R49" s="232"/>
      <c r="S49" s="71" t="str">
        <f>IF('Analitika nastave'!AZ48="DA",'Analitika nastave'!AU49+'Analitika nastave'!AV49+'Analitika nastave'!AW49+'Analitika nastave'!AX49,IF(S$7&gt;0,S$7/S$6*S48,""))</f>
        <v/>
      </c>
      <c r="T49" s="232"/>
      <c r="U49" s="245"/>
      <c r="V49" s="181"/>
    </row>
    <row r="50" spans="1:22" x14ac:dyDescent="0.25">
      <c r="A50" s="235">
        <f>'Analitika nastave'!A50</f>
        <v>22</v>
      </c>
      <c r="B50" s="233" t="str">
        <f>'Analitika nastave'!B50</f>
        <v xml:space="preserve"> </v>
      </c>
      <c r="C50" s="235">
        <f>'Analitika nastave'!C50:C51</f>
        <v>0</v>
      </c>
      <c r="D50" s="66" t="str">
        <f>'Analitika nastave'!D50</f>
        <v>B</v>
      </c>
      <c r="E50" s="92">
        <f>IF('Analitika nastave'!J50="DA",'Analitika nastave'!E50+'Analitika nastave'!F50+'Analitika nastave'!G50+'Analitika nastave'!H50,0)</f>
        <v>0</v>
      </c>
      <c r="F50" s="231" t="str">
        <f>IF(OR('Analitika nastave'!J50:J51="DA",AND(E51&gt;=(E$7/2),E$7&gt;0)),"DA","NE")</f>
        <v>NE</v>
      </c>
      <c r="G50" s="92">
        <f>IF('Analitika nastave'!P50="DA",'Analitika nastave'!K50+'Analitika nastave'!L50+'Analitika nastave'!M50+'Analitika nastave'!N50,0)</f>
        <v>0</v>
      </c>
      <c r="H50" s="231" t="str">
        <f>IF(OR('Analitika nastave'!P50:P51="DA",AND(G51&gt;=(G$7/2),G$7&gt;0)),"DA","NE")</f>
        <v>NE</v>
      </c>
      <c r="I50" s="92">
        <f>IF('Analitika nastave'!V50="DA",'Analitika nastave'!Q50+'Analitika nastave'!R50+'Analitika nastave'!S50+'Analitika nastave'!T50,0)</f>
        <v>0</v>
      </c>
      <c r="J50" s="231" t="str">
        <f>IF(OR('Analitika nastave'!V50:V51="DA",AND(I51&gt;=(I$7/2),I$7&gt;0)),"DA","NE")</f>
        <v>NE</v>
      </c>
      <c r="K50" s="92">
        <f>IF('Analitika nastave'!AB50="DA",'Analitika nastave'!W50+'Analitika nastave'!X50+'Analitika nastave'!Y50+'Analitika nastave'!Z50,0)</f>
        <v>0</v>
      </c>
      <c r="L50" s="231" t="str">
        <f>IF(OR('Analitika nastave'!AB50:AB51="DA",AND(K51&gt;=(K$7/2),K$7&gt;0)),"DA","NE")</f>
        <v>NE</v>
      </c>
      <c r="M50" s="92">
        <f>IF('Analitika nastave'!AH50="DA",'Analitika nastave'!AC50+'Analitika nastave'!AD50+'Analitika nastave'!AE50+'Analitika nastave'!AF50,0)</f>
        <v>0</v>
      </c>
      <c r="N50" s="231" t="str">
        <f>IF(OR('Analitika nastave'!AH50:AH51="DA",AND(M51&gt;=(M$7/2),M$7&gt;0)),"DA","NE")</f>
        <v>NE</v>
      </c>
      <c r="O50" s="92">
        <f>IF('Analitika nastave'!AN50="DA",'Analitika nastave'!AI50+'Analitika nastave'!AJ50+'Analitika nastave'!AK50+'Analitika nastave'!AL50,0)</f>
        <v>0</v>
      </c>
      <c r="P50" s="231" t="str">
        <f>IF(OR('Analitika nastave'!AN50:AN51="DA",AND(O51&gt;=(O$7/2),O$7&gt;0)),"DA","NE")</f>
        <v>NE</v>
      </c>
      <c r="Q50" s="92">
        <f>IF('Analitika nastave'!AT50="DA",'Analitika nastave'!AO50+'Analitika nastave'!AP50+'Analitika nastave'!AQ50+'Analitika nastave'!AR50,0)</f>
        <v>0</v>
      </c>
      <c r="R50" s="231" t="str">
        <f>IF(OR('Analitika nastave'!AT50:AT51="DA",AND(Q51&gt;=(Q$7/2),Q$7&gt;0)),"DA","NE")</f>
        <v>NE</v>
      </c>
      <c r="S50" s="92">
        <f>IF('Analitika nastave'!AZ50="DA",'Analitika nastave'!AU50+'Analitika nastave'!AV50+'Analitika nastave'!AW50+'Analitika nastave'!AX50,0)</f>
        <v>0</v>
      </c>
      <c r="T50" s="231" t="str">
        <f>IF(OR('Analitika nastave'!AZ50:AZ51="DA",AND(S51&gt;=(S$7/2),S$7&gt;0)),"DA","NE")</f>
        <v>NE</v>
      </c>
      <c r="U50" s="244">
        <f t="shared" ref="U50" si="39">IF(AND(T50="DA",R50="DA",P50="DA",N50="DA",L50="DA",J50="DA",H50="DA",F50="DA"),E51+G51+I51+K51+M51+O51+Q51+S51,0)</f>
        <v>0</v>
      </c>
      <c r="V50" s="180" t="str">
        <f t="shared" ref="V50" si="40">IF(U50&lt;50, "NE",IF(U50&lt;60,2,IF(U50&lt;75,3,IF(U50&lt;90,4,5))))</f>
        <v>NE</v>
      </c>
    </row>
    <row r="51" spans="1:22" ht="15.75" thickBot="1" x14ac:dyDescent="0.3">
      <c r="A51" s="236"/>
      <c r="B51" s="234"/>
      <c r="C51" s="236"/>
      <c r="D51" s="63" t="str">
        <f>'Analitika nastave'!D51</f>
        <v>P</v>
      </c>
      <c r="E51" s="64" t="str">
        <f>IF('Analitika nastave'!J50="DA",'Analitika nastave'!E51+'Analitika nastave'!F51+'Analitika nastave'!G51+'Analitika nastave'!H51,IF(E$7&gt;0,E$7/E$6*E50,""))</f>
        <v/>
      </c>
      <c r="F51" s="232"/>
      <c r="G51" s="71" t="str">
        <f>IF('Analitika nastave'!P50="DA",'Analitika nastave'!K51+'Analitika nastave'!L51+'Analitika nastave'!M51+'Analitika nastave'!N51,IF(G$7&gt;0,G$7/G$6*G50,""))</f>
        <v/>
      </c>
      <c r="H51" s="232"/>
      <c r="I51" s="71" t="str">
        <f>IF('Analitika nastave'!V50="DA",'Analitika nastave'!Q51+'Analitika nastave'!R51+'Analitika nastave'!S51+'Analitika nastave'!T51,IF(I$7&gt;0,I$7/I$6*I50,""))</f>
        <v/>
      </c>
      <c r="J51" s="232"/>
      <c r="K51" s="71" t="str">
        <f>IF('Analitika nastave'!AB50="DA",'Analitika nastave'!W51+'Analitika nastave'!X51+'Analitika nastave'!Y51+'Analitika nastave'!Z51,IF(K$7&gt;0,K$7/K$6*K50,""))</f>
        <v/>
      </c>
      <c r="L51" s="232"/>
      <c r="M51" s="71" t="str">
        <f>IF('Analitika nastave'!AH50="DA",'Analitika nastave'!AC51+'Analitika nastave'!AD51+'Analitika nastave'!AE51+'Analitika nastave'!AF51,IF(M$7&gt;0,M$7/M$6*M50,""))</f>
        <v/>
      </c>
      <c r="N51" s="232"/>
      <c r="O51" s="71" t="str">
        <f>IF('Analitika nastave'!AN50="DA",'Analitika nastave'!AI51+'Analitika nastave'!AJ51+'Analitika nastave'!AK51+'Analitika nastave'!AL51,IF(O$7&gt;0,O$7/O$6*O50,""))</f>
        <v/>
      </c>
      <c r="P51" s="232"/>
      <c r="Q51" s="71" t="str">
        <f>IF('Analitika nastave'!AT50="DA",'Analitika nastave'!AO51+'Analitika nastave'!AP51+'Analitika nastave'!AQ51+'Analitika nastave'!AR51,IF(Q$7&gt;0,Q$7/Q$6*Q50,""))</f>
        <v/>
      </c>
      <c r="R51" s="232"/>
      <c r="S51" s="71" t="str">
        <f>IF('Analitika nastave'!AZ50="DA",'Analitika nastave'!AU51+'Analitika nastave'!AV51+'Analitika nastave'!AW51+'Analitika nastave'!AX51,IF(S$7&gt;0,S$7/S$6*S50,""))</f>
        <v/>
      </c>
      <c r="T51" s="232"/>
      <c r="U51" s="245"/>
      <c r="V51" s="181"/>
    </row>
    <row r="52" spans="1:22" x14ac:dyDescent="0.25">
      <c r="A52" s="235">
        <f>'Analitika nastave'!A52</f>
        <v>23</v>
      </c>
      <c r="B52" s="233" t="str">
        <f>'Analitika nastave'!B52</f>
        <v xml:space="preserve"> </v>
      </c>
      <c r="C52" s="235">
        <f>'Analitika nastave'!C52:C53</f>
        <v>0</v>
      </c>
      <c r="D52" s="66" t="str">
        <f>'Analitika nastave'!D52</f>
        <v>B</v>
      </c>
      <c r="E52" s="92">
        <f>IF('Analitika nastave'!J52="DA",'Analitika nastave'!E52+'Analitika nastave'!F52+'Analitika nastave'!G52+'Analitika nastave'!H52,0)</f>
        <v>0</v>
      </c>
      <c r="F52" s="231" t="str">
        <f>IF(OR('Analitika nastave'!J52:J53="DA",AND(E53&gt;=(E$7/2),E$7&gt;0)),"DA","NE")</f>
        <v>NE</v>
      </c>
      <c r="G52" s="92">
        <f>IF('Analitika nastave'!P52="DA",'Analitika nastave'!K52+'Analitika nastave'!L52+'Analitika nastave'!M52+'Analitika nastave'!N52,0)</f>
        <v>0</v>
      </c>
      <c r="H52" s="231" t="str">
        <f>IF(OR('Analitika nastave'!P52:P53="DA",AND(G53&gt;=(G$7/2),G$7&gt;0)),"DA","NE")</f>
        <v>NE</v>
      </c>
      <c r="I52" s="92">
        <f>IF('Analitika nastave'!V52="DA",'Analitika nastave'!Q52+'Analitika nastave'!R52+'Analitika nastave'!S52+'Analitika nastave'!T52,0)</f>
        <v>0</v>
      </c>
      <c r="J52" s="231" t="str">
        <f>IF(OR('Analitika nastave'!V52:V53="DA",AND(I53&gt;=(I$7/2),I$7&gt;0)),"DA","NE")</f>
        <v>NE</v>
      </c>
      <c r="K52" s="92">
        <f>IF('Analitika nastave'!AB52="DA",'Analitika nastave'!W52+'Analitika nastave'!X52+'Analitika nastave'!Y52+'Analitika nastave'!Z52,0)</f>
        <v>0</v>
      </c>
      <c r="L52" s="231" t="str">
        <f>IF(OR('Analitika nastave'!AB52:AB53="DA",AND(K53&gt;=(K$7/2),K$7&gt;0)),"DA","NE")</f>
        <v>NE</v>
      </c>
      <c r="M52" s="92">
        <f>IF('Analitika nastave'!AH52="DA",'Analitika nastave'!AC52+'Analitika nastave'!AD52+'Analitika nastave'!AE52+'Analitika nastave'!AF52,0)</f>
        <v>0</v>
      </c>
      <c r="N52" s="231" t="str">
        <f>IF(OR('Analitika nastave'!AH52:AH53="DA",AND(M53&gt;=(M$7/2),M$7&gt;0)),"DA","NE")</f>
        <v>NE</v>
      </c>
      <c r="O52" s="92">
        <f>IF('Analitika nastave'!AN52="DA",'Analitika nastave'!AI52+'Analitika nastave'!AJ52+'Analitika nastave'!AK52+'Analitika nastave'!AL52,0)</f>
        <v>0</v>
      </c>
      <c r="P52" s="231" t="str">
        <f>IF(OR('Analitika nastave'!AN52:AN53="DA",AND(O53&gt;=(O$7/2),O$7&gt;0)),"DA","NE")</f>
        <v>NE</v>
      </c>
      <c r="Q52" s="92">
        <f>IF('Analitika nastave'!AT52="DA",'Analitika nastave'!AO52+'Analitika nastave'!AP52+'Analitika nastave'!AQ52+'Analitika nastave'!AR52,0)</f>
        <v>0</v>
      </c>
      <c r="R52" s="231" t="str">
        <f>IF(OR('Analitika nastave'!AT52:AT53="DA",AND(Q53&gt;=(Q$7/2),Q$7&gt;0)),"DA","NE")</f>
        <v>NE</v>
      </c>
      <c r="S52" s="92">
        <f>IF('Analitika nastave'!AZ52="DA",'Analitika nastave'!AU52+'Analitika nastave'!AV52+'Analitika nastave'!AW52+'Analitika nastave'!AX52,0)</f>
        <v>0</v>
      </c>
      <c r="T52" s="231" t="str">
        <f>IF(OR('Analitika nastave'!AZ52:AZ53="DA",AND(S53&gt;=(S$7/2),S$7&gt;0)),"DA","NE")</f>
        <v>NE</v>
      </c>
      <c r="U52" s="244">
        <f t="shared" ref="U52" si="41">IF(AND(T52="DA",R52="DA",P52="DA",N52="DA",L52="DA",J52="DA",H52="DA",F52="DA"),E53+G53+I53+K53+M53+O53+Q53+S53,0)</f>
        <v>0</v>
      </c>
      <c r="V52" s="180" t="str">
        <f t="shared" ref="V52" si="42">IF(U52&lt;50, "NE",IF(U52&lt;60,2,IF(U52&lt;75,3,IF(U52&lt;90,4,5))))</f>
        <v>NE</v>
      </c>
    </row>
    <row r="53" spans="1:22" ht="15.75" thickBot="1" x14ac:dyDescent="0.3">
      <c r="A53" s="236"/>
      <c r="B53" s="234"/>
      <c r="C53" s="236"/>
      <c r="D53" s="63" t="str">
        <f>'Analitika nastave'!D53</f>
        <v>P</v>
      </c>
      <c r="E53" s="64" t="str">
        <f>IF('Analitika nastave'!J52="DA",'Analitika nastave'!E53+'Analitika nastave'!F53+'Analitika nastave'!G53+'Analitika nastave'!H53,IF(E$7&gt;0,E$7/E$6*E52,""))</f>
        <v/>
      </c>
      <c r="F53" s="232"/>
      <c r="G53" s="71" t="str">
        <f>IF('Analitika nastave'!P52="DA",'Analitika nastave'!K53+'Analitika nastave'!L53+'Analitika nastave'!M53+'Analitika nastave'!N53,IF(G$7&gt;0,G$7/G$6*G52,""))</f>
        <v/>
      </c>
      <c r="H53" s="232"/>
      <c r="I53" s="71" t="str">
        <f>IF('Analitika nastave'!V52="DA",'Analitika nastave'!Q53+'Analitika nastave'!R53+'Analitika nastave'!S53+'Analitika nastave'!T53,IF(I$7&gt;0,I$7/I$6*I52,""))</f>
        <v/>
      </c>
      <c r="J53" s="232"/>
      <c r="K53" s="71" t="str">
        <f>IF('Analitika nastave'!AB52="DA",'Analitika nastave'!W53+'Analitika nastave'!X53+'Analitika nastave'!Y53+'Analitika nastave'!Z53,IF(K$7&gt;0,K$7/K$6*K52,""))</f>
        <v/>
      </c>
      <c r="L53" s="232"/>
      <c r="M53" s="71" t="str">
        <f>IF('Analitika nastave'!AH52="DA",'Analitika nastave'!AC53+'Analitika nastave'!AD53+'Analitika nastave'!AE53+'Analitika nastave'!AF53,IF(M$7&gt;0,M$7/M$6*M52,""))</f>
        <v/>
      </c>
      <c r="N53" s="232"/>
      <c r="O53" s="71" t="str">
        <f>IF('Analitika nastave'!AN52="DA",'Analitika nastave'!AI53+'Analitika nastave'!AJ53+'Analitika nastave'!AK53+'Analitika nastave'!AL53,IF(O$7&gt;0,O$7/O$6*O52,""))</f>
        <v/>
      </c>
      <c r="P53" s="232"/>
      <c r="Q53" s="71" t="str">
        <f>IF('Analitika nastave'!AT52="DA",'Analitika nastave'!AO53+'Analitika nastave'!AP53+'Analitika nastave'!AQ53+'Analitika nastave'!AR53,IF(Q$7&gt;0,Q$7/Q$6*Q52,""))</f>
        <v/>
      </c>
      <c r="R53" s="232"/>
      <c r="S53" s="71" t="str">
        <f>IF('Analitika nastave'!AZ52="DA",'Analitika nastave'!AU53+'Analitika nastave'!AV53+'Analitika nastave'!AW53+'Analitika nastave'!AX53,IF(S$7&gt;0,S$7/S$6*S52,""))</f>
        <v/>
      </c>
      <c r="T53" s="232"/>
      <c r="U53" s="245"/>
      <c r="V53" s="181"/>
    </row>
    <row r="54" spans="1:22" x14ac:dyDescent="0.25">
      <c r="A54" s="235">
        <f>'Analitika nastave'!A54</f>
        <v>24</v>
      </c>
      <c r="B54" s="233" t="str">
        <f>'Analitika nastave'!B54</f>
        <v xml:space="preserve"> </v>
      </c>
      <c r="C54" s="235">
        <f>'Analitika nastave'!C54:C55</f>
        <v>0</v>
      </c>
      <c r="D54" s="66" t="str">
        <f>'Analitika nastave'!D54</f>
        <v>B</v>
      </c>
      <c r="E54" s="92">
        <f>IF('Analitika nastave'!J54="DA",'Analitika nastave'!E54+'Analitika nastave'!F54+'Analitika nastave'!G54+'Analitika nastave'!H54,0)</f>
        <v>0</v>
      </c>
      <c r="F54" s="231" t="str">
        <f>IF(OR('Analitika nastave'!J54:J55="DA",AND(E55&gt;=(E$7/2),E$7&gt;0)),"DA","NE")</f>
        <v>NE</v>
      </c>
      <c r="G54" s="92">
        <f>IF('Analitika nastave'!P54="DA",'Analitika nastave'!K54+'Analitika nastave'!L54+'Analitika nastave'!M54+'Analitika nastave'!N54,0)</f>
        <v>0</v>
      </c>
      <c r="H54" s="231" t="str">
        <f>IF(OR('Analitika nastave'!P54:P55="DA",AND(G55&gt;=(G$7/2),G$7&gt;0)),"DA","NE")</f>
        <v>NE</v>
      </c>
      <c r="I54" s="92">
        <f>IF('Analitika nastave'!V54="DA",'Analitika nastave'!Q54+'Analitika nastave'!R54+'Analitika nastave'!S54+'Analitika nastave'!T54,0)</f>
        <v>0</v>
      </c>
      <c r="J54" s="231" t="str">
        <f>IF(OR('Analitika nastave'!V54:V55="DA",AND(I55&gt;=(I$7/2),I$7&gt;0)),"DA","NE")</f>
        <v>NE</v>
      </c>
      <c r="K54" s="92">
        <f>IF('Analitika nastave'!AB54="DA",'Analitika nastave'!W54+'Analitika nastave'!X54+'Analitika nastave'!Y54+'Analitika nastave'!Z54,0)</f>
        <v>0</v>
      </c>
      <c r="L54" s="231" t="str">
        <f>IF(OR('Analitika nastave'!AB54:AB55="DA",AND(K55&gt;=(K$7/2),K$7&gt;0)),"DA","NE")</f>
        <v>NE</v>
      </c>
      <c r="M54" s="92">
        <f>IF('Analitika nastave'!AH54="DA",'Analitika nastave'!AC54+'Analitika nastave'!AD54+'Analitika nastave'!AE54+'Analitika nastave'!AF54,0)</f>
        <v>0</v>
      </c>
      <c r="N54" s="231" t="str">
        <f>IF(OR('Analitika nastave'!AH54:AH55="DA",AND(M55&gt;=(M$7/2),M$7&gt;0)),"DA","NE")</f>
        <v>NE</v>
      </c>
      <c r="O54" s="92">
        <f>IF('Analitika nastave'!AN54="DA",'Analitika nastave'!AI54+'Analitika nastave'!AJ54+'Analitika nastave'!AK54+'Analitika nastave'!AL54,0)</f>
        <v>0</v>
      </c>
      <c r="P54" s="231" t="str">
        <f>IF(OR('Analitika nastave'!AN54:AN55="DA",AND(O55&gt;=(O$7/2),O$7&gt;0)),"DA","NE")</f>
        <v>NE</v>
      </c>
      <c r="Q54" s="92">
        <f>IF('Analitika nastave'!AT54="DA",'Analitika nastave'!AO54+'Analitika nastave'!AP54+'Analitika nastave'!AQ54+'Analitika nastave'!AR54,0)</f>
        <v>0</v>
      </c>
      <c r="R54" s="231" t="str">
        <f>IF(OR('Analitika nastave'!AT54:AT55="DA",AND(Q55&gt;=(Q$7/2),Q$7&gt;0)),"DA","NE")</f>
        <v>NE</v>
      </c>
      <c r="S54" s="92">
        <f>IF('Analitika nastave'!AZ54="DA",'Analitika nastave'!AU54+'Analitika nastave'!AV54+'Analitika nastave'!AW54+'Analitika nastave'!AX54,0)</f>
        <v>0</v>
      </c>
      <c r="T54" s="231" t="str">
        <f>IF(OR('Analitika nastave'!AZ54:AZ55="DA",AND(S55&gt;=(S$7/2),S$7&gt;0)),"DA","NE")</f>
        <v>NE</v>
      </c>
      <c r="U54" s="244">
        <f t="shared" ref="U54" si="43">IF(AND(T54="DA",R54="DA",P54="DA",N54="DA",L54="DA",J54="DA",H54="DA",F54="DA"),E55+G55+I55+K55+M55+O55+Q55+S55,0)</f>
        <v>0</v>
      </c>
      <c r="V54" s="180" t="str">
        <f t="shared" ref="V54" si="44">IF(U54&lt;50, "NE",IF(U54&lt;60,2,IF(U54&lt;75,3,IF(U54&lt;90,4,5))))</f>
        <v>NE</v>
      </c>
    </row>
    <row r="55" spans="1:22" ht="15.75" thickBot="1" x14ac:dyDescent="0.3">
      <c r="A55" s="236"/>
      <c r="B55" s="234"/>
      <c r="C55" s="236"/>
      <c r="D55" s="63" t="str">
        <f>'Analitika nastave'!D55</f>
        <v>P</v>
      </c>
      <c r="E55" s="64" t="str">
        <f>IF('Analitika nastave'!J54="DA",'Analitika nastave'!E55+'Analitika nastave'!F55+'Analitika nastave'!G55+'Analitika nastave'!H55,IF(E$7&gt;0,E$7/E$6*E54,""))</f>
        <v/>
      </c>
      <c r="F55" s="232"/>
      <c r="G55" s="71" t="str">
        <f>IF('Analitika nastave'!P54="DA",'Analitika nastave'!K55+'Analitika nastave'!L55+'Analitika nastave'!M55+'Analitika nastave'!N55,IF(G$7&gt;0,G$7/G$6*G54,""))</f>
        <v/>
      </c>
      <c r="H55" s="232"/>
      <c r="I55" s="71" t="str">
        <f>IF('Analitika nastave'!V54="DA",'Analitika nastave'!Q55+'Analitika nastave'!R55+'Analitika nastave'!S55+'Analitika nastave'!T55,IF(I$7&gt;0,I$7/I$6*I54,""))</f>
        <v/>
      </c>
      <c r="J55" s="232"/>
      <c r="K55" s="71" t="str">
        <f>IF('Analitika nastave'!AB54="DA",'Analitika nastave'!W55+'Analitika nastave'!X55+'Analitika nastave'!Y55+'Analitika nastave'!Z55,IF(K$7&gt;0,K$7/K$6*K54,""))</f>
        <v/>
      </c>
      <c r="L55" s="232"/>
      <c r="M55" s="71" t="str">
        <f>IF('Analitika nastave'!AH54="DA",'Analitika nastave'!AC55+'Analitika nastave'!AD55+'Analitika nastave'!AE55+'Analitika nastave'!AF55,IF(M$7&gt;0,M$7/M$6*M54,""))</f>
        <v/>
      </c>
      <c r="N55" s="232"/>
      <c r="O55" s="71" t="str">
        <f>IF('Analitika nastave'!AN54="DA",'Analitika nastave'!AI55+'Analitika nastave'!AJ55+'Analitika nastave'!AK55+'Analitika nastave'!AL55,IF(O$7&gt;0,O$7/O$6*O54,""))</f>
        <v/>
      </c>
      <c r="P55" s="232"/>
      <c r="Q55" s="71" t="str">
        <f>IF('Analitika nastave'!AT54="DA",'Analitika nastave'!AO55+'Analitika nastave'!AP55+'Analitika nastave'!AQ55+'Analitika nastave'!AR55,IF(Q$7&gt;0,Q$7/Q$6*Q54,""))</f>
        <v/>
      </c>
      <c r="R55" s="232"/>
      <c r="S55" s="71" t="str">
        <f>IF('Analitika nastave'!AZ54="DA",'Analitika nastave'!AU55+'Analitika nastave'!AV55+'Analitika nastave'!AW55+'Analitika nastave'!AX55,IF(S$7&gt;0,S$7/S$6*S54,""))</f>
        <v/>
      </c>
      <c r="T55" s="232"/>
      <c r="U55" s="245"/>
      <c r="V55" s="181"/>
    </row>
    <row r="56" spans="1:22" x14ac:dyDescent="0.25">
      <c r="A56" s="235">
        <f>'Analitika nastave'!A56</f>
        <v>25</v>
      </c>
      <c r="B56" s="233" t="str">
        <f>'Analitika nastave'!B56</f>
        <v xml:space="preserve"> </v>
      </c>
      <c r="C56" s="235">
        <f>'Analitika nastave'!C56:C57</f>
        <v>0</v>
      </c>
      <c r="D56" s="66" t="str">
        <f>'Analitika nastave'!D56</f>
        <v>B</v>
      </c>
      <c r="E56" s="92">
        <f>IF('Analitika nastave'!J56="DA",'Analitika nastave'!E56+'Analitika nastave'!F56+'Analitika nastave'!G56+'Analitika nastave'!H56,0)</f>
        <v>0</v>
      </c>
      <c r="F56" s="231" t="str">
        <f>IF(OR('Analitika nastave'!J56:J57="DA",AND(E57&gt;=(E$7/2),E$7&gt;0)),"DA","NE")</f>
        <v>NE</v>
      </c>
      <c r="G56" s="92">
        <f>IF('Analitika nastave'!P56="DA",'Analitika nastave'!K56+'Analitika nastave'!L56+'Analitika nastave'!M56+'Analitika nastave'!N56,0)</f>
        <v>0</v>
      </c>
      <c r="H56" s="231" t="str">
        <f>IF(OR('Analitika nastave'!P56:P57="DA",AND(G57&gt;=(G$7/2),G$7&gt;0)),"DA","NE")</f>
        <v>NE</v>
      </c>
      <c r="I56" s="92">
        <f>IF('Analitika nastave'!V56="DA",'Analitika nastave'!Q56+'Analitika nastave'!R56+'Analitika nastave'!S56+'Analitika nastave'!T56,0)</f>
        <v>0</v>
      </c>
      <c r="J56" s="231" t="str">
        <f>IF(OR('Analitika nastave'!V56:V57="DA",AND(I57&gt;=(I$7/2),I$7&gt;0)),"DA","NE")</f>
        <v>NE</v>
      </c>
      <c r="K56" s="92">
        <f>IF('Analitika nastave'!AB56="DA",'Analitika nastave'!W56+'Analitika nastave'!X56+'Analitika nastave'!Y56+'Analitika nastave'!Z56,0)</f>
        <v>0</v>
      </c>
      <c r="L56" s="231" t="str">
        <f>IF(OR('Analitika nastave'!AB56:AB57="DA",AND(K57&gt;=(K$7/2),K$7&gt;0)),"DA","NE")</f>
        <v>NE</v>
      </c>
      <c r="M56" s="92">
        <f>IF('Analitika nastave'!AH56="DA",'Analitika nastave'!AC56+'Analitika nastave'!AD56+'Analitika nastave'!AE56+'Analitika nastave'!AF56,0)</f>
        <v>0</v>
      </c>
      <c r="N56" s="231" t="str">
        <f>IF(OR('Analitika nastave'!AH56:AH57="DA",AND(M57&gt;=(M$7/2),M$7&gt;0)),"DA","NE")</f>
        <v>NE</v>
      </c>
      <c r="O56" s="92">
        <f>IF('Analitika nastave'!AN56="DA",'Analitika nastave'!AI56+'Analitika nastave'!AJ56+'Analitika nastave'!AK56+'Analitika nastave'!AL56,0)</f>
        <v>0</v>
      </c>
      <c r="P56" s="231" t="str">
        <f>IF(OR('Analitika nastave'!AN56:AN57="DA",AND(O57&gt;=(O$7/2),O$7&gt;0)),"DA","NE")</f>
        <v>NE</v>
      </c>
      <c r="Q56" s="92">
        <f>IF('Analitika nastave'!AT56="DA",'Analitika nastave'!AO56+'Analitika nastave'!AP56+'Analitika nastave'!AQ56+'Analitika nastave'!AR56,0)</f>
        <v>0</v>
      </c>
      <c r="R56" s="231" t="str">
        <f>IF(OR('Analitika nastave'!AT56:AT57="DA",AND(Q57&gt;=(Q$7/2),Q$7&gt;0)),"DA","NE")</f>
        <v>NE</v>
      </c>
      <c r="S56" s="92">
        <f>IF('Analitika nastave'!AZ56="DA",'Analitika nastave'!AU56+'Analitika nastave'!AV56+'Analitika nastave'!AW56+'Analitika nastave'!AX56,0)</f>
        <v>0</v>
      </c>
      <c r="T56" s="231" t="str">
        <f>IF(OR('Analitika nastave'!AZ56:AZ57="DA",AND(S57&gt;=(S$7/2),S$7&gt;0)),"DA","NE")</f>
        <v>NE</v>
      </c>
      <c r="U56" s="244">
        <f t="shared" ref="U56" si="45">IF(AND(T56="DA",R56="DA",P56="DA",N56="DA",L56="DA",J56="DA",H56="DA",F56="DA"),E57+G57+I57+K57+M57+O57+Q57+S57,0)</f>
        <v>0</v>
      </c>
      <c r="V56" s="180" t="str">
        <f t="shared" ref="V56" si="46">IF(U56&lt;50, "NE",IF(U56&lt;60,2,IF(U56&lt;75,3,IF(U56&lt;90,4,5))))</f>
        <v>NE</v>
      </c>
    </row>
    <row r="57" spans="1:22" ht="15.75" thickBot="1" x14ac:dyDescent="0.3">
      <c r="A57" s="236"/>
      <c r="B57" s="234"/>
      <c r="C57" s="236"/>
      <c r="D57" s="63" t="str">
        <f>'Analitika nastave'!D57</f>
        <v>P</v>
      </c>
      <c r="E57" s="64" t="str">
        <f>IF('Analitika nastave'!J56="DA",'Analitika nastave'!E57+'Analitika nastave'!F57+'Analitika nastave'!G57+'Analitika nastave'!H57,IF(E$7&gt;0,E$7/E$6*E56,""))</f>
        <v/>
      </c>
      <c r="F57" s="232"/>
      <c r="G57" s="71" t="str">
        <f>IF('Analitika nastave'!P56="DA",'Analitika nastave'!K57+'Analitika nastave'!L57+'Analitika nastave'!M57+'Analitika nastave'!N57,IF(G$7&gt;0,G$7/G$6*G56,""))</f>
        <v/>
      </c>
      <c r="H57" s="232"/>
      <c r="I57" s="71" t="str">
        <f>IF('Analitika nastave'!V56="DA",'Analitika nastave'!Q57+'Analitika nastave'!R57+'Analitika nastave'!S57+'Analitika nastave'!T57,IF(I$7&gt;0,I$7/I$6*I56,""))</f>
        <v/>
      </c>
      <c r="J57" s="232"/>
      <c r="K57" s="71" t="str">
        <f>IF('Analitika nastave'!AB56="DA",'Analitika nastave'!W57+'Analitika nastave'!X57+'Analitika nastave'!Y57+'Analitika nastave'!Z57,IF(K$7&gt;0,K$7/K$6*K56,""))</f>
        <v/>
      </c>
      <c r="L57" s="232"/>
      <c r="M57" s="71" t="str">
        <f>IF('Analitika nastave'!AH56="DA",'Analitika nastave'!AC57+'Analitika nastave'!AD57+'Analitika nastave'!AE57+'Analitika nastave'!AF57,IF(M$7&gt;0,M$7/M$6*M56,""))</f>
        <v/>
      </c>
      <c r="N57" s="232"/>
      <c r="O57" s="71" t="str">
        <f>IF('Analitika nastave'!AN56="DA",'Analitika nastave'!AI57+'Analitika nastave'!AJ57+'Analitika nastave'!AK57+'Analitika nastave'!AL57,IF(O$7&gt;0,O$7/O$6*O56,""))</f>
        <v/>
      </c>
      <c r="P57" s="232"/>
      <c r="Q57" s="71" t="str">
        <f>IF('Analitika nastave'!AT56="DA",'Analitika nastave'!AO57+'Analitika nastave'!AP57+'Analitika nastave'!AQ57+'Analitika nastave'!AR57,IF(Q$7&gt;0,Q$7/Q$6*Q56,""))</f>
        <v/>
      </c>
      <c r="R57" s="232"/>
      <c r="S57" s="71" t="str">
        <f>IF('Analitika nastave'!AZ56="DA",'Analitika nastave'!AU57+'Analitika nastave'!AV57+'Analitika nastave'!AW57+'Analitika nastave'!AX57,IF(S$7&gt;0,S$7/S$6*S56,""))</f>
        <v/>
      </c>
      <c r="T57" s="232"/>
      <c r="U57" s="245"/>
      <c r="V57" s="181"/>
    </row>
    <row r="58" spans="1:22" x14ac:dyDescent="0.25">
      <c r="A58" s="235">
        <f>'Analitika nastave'!A58</f>
        <v>26</v>
      </c>
      <c r="B58" s="233" t="str">
        <f>'Analitika nastave'!B58</f>
        <v xml:space="preserve"> </v>
      </c>
      <c r="C58" s="235">
        <f>'Analitika nastave'!C58:C59</f>
        <v>0</v>
      </c>
      <c r="D58" s="66" t="str">
        <f>'Analitika nastave'!D58</f>
        <v>B</v>
      </c>
      <c r="E58" s="92">
        <f>IF('Analitika nastave'!J58="DA",'Analitika nastave'!E58+'Analitika nastave'!F58+'Analitika nastave'!G58+'Analitika nastave'!H58,0)</f>
        <v>0</v>
      </c>
      <c r="F58" s="231" t="str">
        <f>IF(OR('Analitika nastave'!J58:J59="DA",AND(E59&gt;=(E$7/2),E$7&gt;0)),"DA","NE")</f>
        <v>NE</v>
      </c>
      <c r="G58" s="92">
        <f>IF('Analitika nastave'!P58="DA",'Analitika nastave'!K58+'Analitika nastave'!L58+'Analitika nastave'!M58+'Analitika nastave'!N58,0)</f>
        <v>0</v>
      </c>
      <c r="H58" s="231" t="str">
        <f>IF(OR('Analitika nastave'!P58:P59="DA",AND(G59&gt;=(G$7/2),G$7&gt;0)),"DA","NE")</f>
        <v>NE</v>
      </c>
      <c r="I58" s="92">
        <f>IF('Analitika nastave'!V58="DA",'Analitika nastave'!Q58+'Analitika nastave'!R58+'Analitika nastave'!S58+'Analitika nastave'!T58,0)</f>
        <v>0</v>
      </c>
      <c r="J58" s="231" t="str">
        <f>IF(OR('Analitika nastave'!V58:V59="DA",AND(I59&gt;=(I$7/2),I$7&gt;0)),"DA","NE")</f>
        <v>NE</v>
      </c>
      <c r="K58" s="92">
        <f>IF('Analitika nastave'!AB58="DA",'Analitika nastave'!W58+'Analitika nastave'!X58+'Analitika nastave'!Y58+'Analitika nastave'!Z58,0)</f>
        <v>0</v>
      </c>
      <c r="L58" s="231" t="str">
        <f>IF(OR('Analitika nastave'!AB58:AB59="DA",AND(K59&gt;=(K$7/2),K$7&gt;0)),"DA","NE")</f>
        <v>NE</v>
      </c>
      <c r="M58" s="92">
        <f>IF('Analitika nastave'!AH58="DA",'Analitika nastave'!AC58+'Analitika nastave'!AD58+'Analitika nastave'!AE58+'Analitika nastave'!AF58,0)</f>
        <v>0</v>
      </c>
      <c r="N58" s="231" t="str">
        <f>IF(OR('Analitika nastave'!AH58:AH59="DA",AND(M59&gt;=(M$7/2),M$7&gt;0)),"DA","NE")</f>
        <v>NE</v>
      </c>
      <c r="O58" s="92">
        <f>IF('Analitika nastave'!AN58="DA",'Analitika nastave'!AI58+'Analitika nastave'!AJ58+'Analitika nastave'!AK58+'Analitika nastave'!AL58,0)</f>
        <v>0</v>
      </c>
      <c r="P58" s="231" t="str">
        <f>IF(OR('Analitika nastave'!AN58:AN59="DA",AND(O59&gt;=(O$7/2),O$7&gt;0)),"DA","NE")</f>
        <v>NE</v>
      </c>
      <c r="Q58" s="92">
        <f>IF('Analitika nastave'!AT58="DA",'Analitika nastave'!AO58+'Analitika nastave'!AP58+'Analitika nastave'!AQ58+'Analitika nastave'!AR58,0)</f>
        <v>0</v>
      </c>
      <c r="R58" s="231" t="str">
        <f>IF(OR('Analitika nastave'!AT58:AT59="DA",AND(Q59&gt;=(Q$7/2),Q$7&gt;0)),"DA","NE")</f>
        <v>NE</v>
      </c>
      <c r="S58" s="92">
        <f>IF('Analitika nastave'!AZ58="DA",'Analitika nastave'!AU58+'Analitika nastave'!AV58+'Analitika nastave'!AW58+'Analitika nastave'!AX58,0)</f>
        <v>0</v>
      </c>
      <c r="T58" s="231" t="str">
        <f>IF(OR('Analitika nastave'!AZ58:AZ59="DA",AND(S59&gt;=(S$7/2),S$7&gt;0)),"DA","NE")</f>
        <v>NE</v>
      </c>
      <c r="U58" s="244">
        <f t="shared" ref="U58" si="47">IF(AND(T58="DA",R58="DA",P58="DA",N58="DA",L58="DA",J58="DA",H58="DA",F58="DA"),E59+G59+I59+K59+M59+O59+Q59+S59,0)</f>
        <v>0</v>
      </c>
      <c r="V58" s="180" t="str">
        <f t="shared" ref="V58" si="48">IF(U58&lt;50, "NE",IF(U58&lt;60,2,IF(U58&lt;75,3,IF(U58&lt;90,4,5))))</f>
        <v>NE</v>
      </c>
    </row>
    <row r="59" spans="1:22" ht="15.75" thickBot="1" x14ac:dyDescent="0.3">
      <c r="A59" s="236"/>
      <c r="B59" s="234"/>
      <c r="C59" s="236"/>
      <c r="D59" s="63" t="str">
        <f>'Analitika nastave'!D59</f>
        <v>P</v>
      </c>
      <c r="E59" s="64" t="str">
        <f>IF('Analitika nastave'!J58="DA",'Analitika nastave'!E59+'Analitika nastave'!F59+'Analitika nastave'!G59+'Analitika nastave'!H59,IF(E$7&gt;0,E$7/E$6*E58,""))</f>
        <v/>
      </c>
      <c r="F59" s="232"/>
      <c r="G59" s="71" t="str">
        <f>IF('Analitika nastave'!P58="DA",'Analitika nastave'!K59+'Analitika nastave'!L59+'Analitika nastave'!M59+'Analitika nastave'!N59,IF(G$7&gt;0,G$7/G$6*G58,""))</f>
        <v/>
      </c>
      <c r="H59" s="232"/>
      <c r="I59" s="71" t="str">
        <f>IF('Analitika nastave'!V58="DA",'Analitika nastave'!Q59+'Analitika nastave'!R59+'Analitika nastave'!S59+'Analitika nastave'!T59,IF(I$7&gt;0,I$7/I$6*I58,""))</f>
        <v/>
      </c>
      <c r="J59" s="232"/>
      <c r="K59" s="71" t="str">
        <f>IF('Analitika nastave'!AB58="DA",'Analitika nastave'!W59+'Analitika nastave'!X59+'Analitika nastave'!Y59+'Analitika nastave'!Z59,IF(K$7&gt;0,K$7/K$6*K58,""))</f>
        <v/>
      </c>
      <c r="L59" s="232"/>
      <c r="M59" s="71" t="str">
        <f>IF('Analitika nastave'!AH58="DA",'Analitika nastave'!AC59+'Analitika nastave'!AD59+'Analitika nastave'!AE59+'Analitika nastave'!AF59,IF(M$7&gt;0,M$7/M$6*M58,""))</f>
        <v/>
      </c>
      <c r="N59" s="232"/>
      <c r="O59" s="71" t="str">
        <f>IF('Analitika nastave'!AN58="DA",'Analitika nastave'!AI59+'Analitika nastave'!AJ59+'Analitika nastave'!AK59+'Analitika nastave'!AL59,IF(O$7&gt;0,O$7/O$6*O58,""))</f>
        <v/>
      </c>
      <c r="P59" s="232"/>
      <c r="Q59" s="71" t="str">
        <f>IF('Analitika nastave'!AT58="DA",'Analitika nastave'!AO59+'Analitika nastave'!AP59+'Analitika nastave'!AQ59+'Analitika nastave'!AR59,IF(Q$7&gt;0,Q$7/Q$6*Q58,""))</f>
        <v/>
      </c>
      <c r="R59" s="232"/>
      <c r="S59" s="71" t="str">
        <f>IF('Analitika nastave'!AZ58="DA",'Analitika nastave'!AU59+'Analitika nastave'!AV59+'Analitika nastave'!AW59+'Analitika nastave'!AX59,IF(S$7&gt;0,S$7/S$6*S58,""))</f>
        <v/>
      </c>
      <c r="T59" s="232"/>
      <c r="U59" s="245"/>
      <c r="V59" s="181"/>
    </row>
    <row r="60" spans="1:22" x14ac:dyDescent="0.25">
      <c r="A60" s="235">
        <f>'Analitika nastave'!A60</f>
        <v>27</v>
      </c>
      <c r="B60" s="233" t="str">
        <f>'Analitika nastave'!B60</f>
        <v xml:space="preserve"> </v>
      </c>
      <c r="C60" s="235">
        <f>'Analitika nastave'!C60:C61</f>
        <v>0</v>
      </c>
      <c r="D60" s="66" t="str">
        <f>'Analitika nastave'!D60</f>
        <v>B</v>
      </c>
      <c r="E60" s="92">
        <f>IF('Analitika nastave'!J60="DA",'Analitika nastave'!E60+'Analitika nastave'!F60+'Analitika nastave'!G60+'Analitika nastave'!H60,0)</f>
        <v>0</v>
      </c>
      <c r="F60" s="231" t="str">
        <f>IF(OR('Analitika nastave'!J60:J61="DA",AND(E61&gt;=(E$7/2),E$7&gt;0)),"DA","NE")</f>
        <v>NE</v>
      </c>
      <c r="G60" s="92">
        <f>IF('Analitika nastave'!P60="DA",'Analitika nastave'!K60+'Analitika nastave'!L60+'Analitika nastave'!M60+'Analitika nastave'!N60,0)</f>
        <v>0</v>
      </c>
      <c r="H60" s="231" t="str">
        <f>IF(OR('Analitika nastave'!P60:P61="DA",AND(G61&gt;=(G$7/2),G$7&gt;0)),"DA","NE")</f>
        <v>NE</v>
      </c>
      <c r="I60" s="92">
        <f>IF('Analitika nastave'!V60="DA",'Analitika nastave'!Q60+'Analitika nastave'!R60+'Analitika nastave'!S60+'Analitika nastave'!T60,0)</f>
        <v>0</v>
      </c>
      <c r="J60" s="231" t="str">
        <f>IF(OR('Analitika nastave'!V60:V61="DA",AND(I61&gt;=(I$7/2),I$7&gt;0)),"DA","NE")</f>
        <v>NE</v>
      </c>
      <c r="K60" s="92">
        <f>IF('Analitika nastave'!AB60="DA",'Analitika nastave'!W60+'Analitika nastave'!X60+'Analitika nastave'!Y60+'Analitika nastave'!Z60,0)</f>
        <v>0</v>
      </c>
      <c r="L60" s="231" t="str">
        <f>IF(OR('Analitika nastave'!AB60:AB61="DA",AND(K61&gt;=(K$7/2),K$7&gt;0)),"DA","NE")</f>
        <v>NE</v>
      </c>
      <c r="M60" s="92">
        <f>IF('Analitika nastave'!AH60="DA",'Analitika nastave'!AC60+'Analitika nastave'!AD60+'Analitika nastave'!AE60+'Analitika nastave'!AF60,0)</f>
        <v>0</v>
      </c>
      <c r="N60" s="231" t="str">
        <f>IF(OR('Analitika nastave'!AH60:AH61="DA",AND(M61&gt;=(M$7/2),M$7&gt;0)),"DA","NE")</f>
        <v>NE</v>
      </c>
      <c r="O60" s="92">
        <f>IF('Analitika nastave'!AN60="DA",'Analitika nastave'!AI60+'Analitika nastave'!AJ60+'Analitika nastave'!AK60+'Analitika nastave'!AL60,0)</f>
        <v>0</v>
      </c>
      <c r="P60" s="231" t="str">
        <f>IF(OR('Analitika nastave'!AN60:AN61="DA",AND(O61&gt;=(O$7/2),O$7&gt;0)),"DA","NE")</f>
        <v>NE</v>
      </c>
      <c r="Q60" s="92">
        <f>IF('Analitika nastave'!AT60="DA",'Analitika nastave'!AO60+'Analitika nastave'!AP60+'Analitika nastave'!AQ60+'Analitika nastave'!AR60,0)</f>
        <v>0</v>
      </c>
      <c r="R60" s="231" t="str">
        <f>IF(OR('Analitika nastave'!AT60:AT61="DA",AND(Q61&gt;=(Q$7/2),Q$7&gt;0)),"DA","NE")</f>
        <v>NE</v>
      </c>
      <c r="S60" s="92">
        <f>IF('Analitika nastave'!AZ60="DA",'Analitika nastave'!AU60+'Analitika nastave'!AV60+'Analitika nastave'!AW60+'Analitika nastave'!AX60,0)</f>
        <v>0</v>
      </c>
      <c r="T60" s="231" t="str">
        <f>IF(OR('Analitika nastave'!AZ60:AZ61="DA",AND(S61&gt;=(S$7/2),S$7&gt;0)),"DA","NE")</f>
        <v>NE</v>
      </c>
      <c r="U60" s="244">
        <f t="shared" ref="U60" si="49">IF(AND(T60="DA",R60="DA",P60="DA",N60="DA",L60="DA",J60="DA",H60="DA",F60="DA"),E61+G61+I61+K61+M61+O61+Q61+S61,0)</f>
        <v>0</v>
      </c>
      <c r="V60" s="180" t="str">
        <f t="shared" ref="V60" si="50">IF(U60&lt;50, "NE",IF(U60&lt;60,2,IF(U60&lt;75,3,IF(U60&lt;90,4,5))))</f>
        <v>NE</v>
      </c>
    </row>
    <row r="61" spans="1:22" ht="15.75" thickBot="1" x14ac:dyDescent="0.3">
      <c r="A61" s="236"/>
      <c r="B61" s="234"/>
      <c r="C61" s="236"/>
      <c r="D61" s="63" t="str">
        <f>'Analitika nastave'!D61</f>
        <v>P</v>
      </c>
      <c r="E61" s="64" t="str">
        <f>IF('Analitika nastave'!J60="DA",'Analitika nastave'!E61+'Analitika nastave'!F61+'Analitika nastave'!G61+'Analitika nastave'!H61,IF(E$7&gt;0,E$7/E$6*E60,""))</f>
        <v/>
      </c>
      <c r="F61" s="232"/>
      <c r="G61" s="71" t="str">
        <f>IF('Analitika nastave'!P60="DA",'Analitika nastave'!K61+'Analitika nastave'!L61+'Analitika nastave'!M61+'Analitika nastave'!N61,IF(G$7&gt;0,G$7/G$6*G60,""))</f>
        <v/>
      </c>
      <c r="H61" s="232"/>
      <c r="I61" s="71" t="str">
        <f>IF('Analitika nastave'!V60="DA",'Analitika nastave'!Q61+'Analitika nastave'!R61+'Analitika nastave'!S61+'Analitika nastave'!T61,IF(I$7&gt;0,I$7/I$6*I60,""))</f>
        <v/>
      </c>
      <c r="J61" s="232"/>
      <c r="K61" s="71" t="str">
        <f>IF('Analitika nastave'!AB60="DA",'Analitika nastave'!W61+'Analitika nastave'!X61+'Analitika nastave'!Y61+'Analitika nastave'!Z61,IF(K$7&gt;0,K$7/K$6*K60,""))</f>
        <v/>
      </c>
      <c r="L61" s="232"/>
      <c r="M61" s="71" t="str">
        <f>IF('Analitika nastave'!AH60="DA",'Analitika nastave'!AC61+'Analitika nastave'!AD61+'Analitika nastave'!AE61+'Analitika nastave'!AF61,IF(M$7&gt;0,M$7/M$6*M60,""))</f>
        <v/>
      </c>
      <c r="N61" s="232"/>
      <c r="O61" s="71" t="str">
        <f>IF('Analitika nastave'!AN60="DA",'Analitika nastave'!AI61+'Analitika nastave'!AJ61+'Analitika nastave'!AK61+'Analitika nastave'!AL61,IF(O$7&gt;0,O$7/O$6*O60,""))</f>
        <v/>
      </c>
      <c r="P61" s="232"/>
      <c r="Q61" s="71" t="str">
        <f>IF('Analitika nastave'!AT60="DA",'Analitika nastave'!AO61+'Analitika nastave'!AP61+'Analitika nastave'!AQ61+'Analitika nastave'!AR61,IF(Q$7&gt;0,Q$7/Q$6*Q60,""))</f>
        <v/>
      </c>
      <c r="R61" s="232"/>
      <c r="S61" s="71" t="str">
        <f>IF('Analitika nastave'!AZ60="DA",'Analitika nastave'!AU61+'Analitika nastave'!AV61+'Analitika nastave'!AW61+'Analitika nastave'!AX61,IF(S$7&gt;0,S$7/S$6*S60,""))</f>
        <v/>
      </c>
      <c r="T61" s="232"/>
      <c r="U61" s="245"/>
      <c r="V61" s="181"/>
    </row>
    <row r="62" spans="1:22" x14ac:dyDescent="0.25">
      <c r="A62" s="235">
        <f>'Analitika nastave'!A62</f>
        <v>28</v>
      </c>
      <c r="B62" s="233" t="str">
        <f>'Analitika nastave'!B62</f>
        <v xml:space="preserve"> </v>
      </c>
      <c r="C62" s="235">
        <f>'Analitika nastave'!C62:C63</f>
        <v>0</v>
      </c>
      <c r="D62" s="66" t="str">
        <f>'Analitika nastave'!D62</f>
        <v>B</v>
      </c>
      <c r="E62" s="92">
        <f>IF('Analitika nastave'!J62="DA",'Analitika nastave'!E62+'Analitika nastave'!F62+'Analitika nastave'!G62+'Analitika nastave'!H62,0)</f>
        <v>0</v>
      </c>
      <c r="F62" s="231" t="str">
        <f>IF(OR('Analitika nastave'!J62:J63="DA",AND(E63&gt;=(E$7/2),E$7&gt;0)),"DA","NE")</f>
        <v>NE</v>
      </c>
      <c r="G62" s="92">
        <f>IF('Analitika nastave'!P62="DA",'Analitika nastave'!K62+'Analitika nastave'!L62+'Analitika nastave'!M62+'Analitika nastave'!N62,0)</f>
        <v>0</v>
      </c>
      <c r="H62" s="231" t="str">
        <f>IF(OR('Analitika nastave'!P62:P63="DA",AND(G63&gt;=(G$7/2),G$7&gt;0)),"DA","NE")</f>
        <v>NE</v>
      </c>
      <c r="I62" s="92">
        <f>IF('Analitika nastave'!V62="DA",'Analitika nastave'!Q62+'Analitika nastave'!R62+'Analitika nastave'!S62+'Analitika nastave'!T62,0)</f>
        <v>0</v>
      </c>
      <c r="J62" s="231" t="str">
        <f>IF(OR('Analitika nastave'!V62:V63="DA",AND(I63&gt;=(I$7/2),I$7&gt;0)),"DA","NE")</f>
        <v>NE</v>
      </c>
      <c r="K62" s="92">
        <f>IF('Analitika nastave'!AB62="DA",'Analitika nastave'!W62+'Analitika nastave'!X62+'Analitika nastave'!Y62+'Analitika nastave'!Z62,0)</f>
        <v>0</v>
      </c>
      <c r="L62" s="231" t="str">
        <f>IF(OR('Analitika nastave'!AB62:AB63="DA",AND(K63&gt;=(K$7/2),K$7&gt;0)),"DA","NE")</f>
        <v>NE</v>
      </c>
      <c r="M62" s="92">
        <f>IF('Analitika nastave'!AH62="DA",'Analitika nastave'!AC62+'Analitika nastave'!AD62+'Analitika nastave'!AE62+'Analitika nastave'!AF62,0)</f>
        <v>0</v>
      </c>
      <c r="N62" s="231" t="str">
        <f>IF(OR('Analitika nastave'!AH62:AH63="DA",AND(M63&gt;=(M$7/2),M$7&gt;0)),"DA","NE")</f>
        <v>NE</v>
      </c>
      <c r="O62" s="92">
        <f>IF('Analitika nastave'!AN62="DA",'Analitika nastave'!AI62+'Analitika nastave'!AJ62+'Analitika nastave'!AK62+'Analitika nastave'!AL62,0)</f>
        <v>0</v>
      </c>
      <c r="P62" s="231" t="str">
        <f>IF(OR('Analitika nastave'!AN62:AN63="DA",AND(O63&gt;=(O$7/2),O$7&gt;0)),"DA","NE")</f>
        <v>NE</v>
      </c>
      <c r="Q62" s="92">
        <f>IF('Analitika nastave'!AT62="DA",'Analitika nastave'!AO62+'Analitika nastave'!AP62+'Analitika nastave'!AQ62+'Analitika nastave'!AR62,0)</f>
        <v>0</v>
      </c>
      <c r="R62" s="231" t="str">
        <f>IF(OR('Analitika nastave'!AT62:AT63="DA",AND(Q63&gt;=(Q$7/2),Q$7&gt;0)),"DA","NE")</f>
        <v>NE</v>
      </c>
      <c r="S62" s="92">
        <f>IF('Analitika nastave'!AZ62="DA",'Analitika nastave'!AU62+'Analitika nastave'!AV62+'Analitika nastave'!AW62+'Analitika nastave'!AX62,0)</f>
        <v>0</v>
      </c>
      <c r="T62" s="231" t="str">
        <f>IF(OR('Analitika nastave'!AZ62:AZ63="DA",AND(S63&gt;=(S$7/2),S$7&gt;0)),"DA","NE")</f>
        <v>NE</v>
      </c>
      <c r="U62" s="244">
        <f t="shared" ref="U62" si="51">IF(AND(T62="DA",R62="DA",P62="DA",N62="DA",L62="DA",J62="DA",H62="DA",F62="DA"),E63+G63+I63+K63+M63+O63+Q63+S63,0)</f>
        <v>0</v>
      </c>
      <c r="V62" s="180" t="str">
        <f t="shared" ref="V62" si="52">IF(U62&lt;50, "NE",IF(U62&lt;60,2,IF(U62&lt;75,3,IF(U62&lt;90,4,5))))</f>
        <v>NE</v>
      </c>
    </row>
    <row r="63" spans="1:22" ht="15.75" thickBot="1" x14ac:dyDescent="0.3">
      <c r="A63" s="236"/>
      <c r="B63" s="234"/>
      <c r="C63" s="236"/>
      <c r="D63" s="63" t="str">
        <f>'Analitika nastave'!D63</f>
        <v>P</v>
      </c>
      <c r="E63" s="64" t="str">
        <f>IF('Analitika nastave'!J62="DA",'Analitika nastave'!E63+'Analitika nastave'!F63+'Analitika nastave'!G63+'Analitika nastave'!H63,IF(E$7&gt;0,E$7/E$6*E62,""))</f>
        <v/>
      </c>
      <c r="F63" s="232"/>
      <c r="G63" s="71" t="str">
        <f>IF('Analitika nastave'!P62="DA",'Analitika nastave'!K63+'Analitika nastave'!L63+'Analitika nastave'!M63+'Analitika nastave'!N63,IF(G$7&gt;0,G$7/G$6*G62,""))</f>
        <v/>
      </c>
      <c r="H63" s="232"/>
      <c r="I63" s="71" t="str">
        <f>IF('Analitika nastave'!V62="DA",'Analitika nastave'!Q63+'Analitika nastave'!R63+'Analitika nastave'!S63+'Analitika nastave'!T63,IF(I$7&gt;0,I$7/I$6*I62,""))</f>
        <v/>
      </c>
      <c r="J63" s="232"/>
      <c r="K63" s="71" t="str">
        <f>IF('Analitika nastave'!AB62="DA",'Analitika nastave'!W63+'Analitika nastave'!X63+'Analitika nastave'!Y63+'Analitika nastave'!Z63,IF(K$7&gt;0,K$7/K$6*K62,""))</f>
        <v/>
      </c>
      <c r="L63" s="232"/>
      <c r="M63" s="71" t="str">
        <f>IF('Analitika nastave'!AH62="DA",'Analitika nastave'!AC63+'Analitika nastave'!AD63+'Analitika nastave'!AE63+'Analitika nastave'!AF63,IF(M$7&gt;0,M$7/M$6*M62,""))</f>
        <v/>
      </c>
      <c r="N63" s="232"/>
      <c r="O63" s="71" t="str">
        <f>IF('Analitika nastave'!AN62="DA",'Analitika nastave'!AI63+'Analitika nastave'!AJ63+'Analitika nastave'!AK63+'Analitika nastave'!AL63,IF(O$7&gt;0,O$7/O$6*O62,""))</f>
        <v/>
      </c>
      <c r="P63" s="232"/>
      <c r="Q63" s="71" t="str">
        <f>IF('Analitika nastave'!AT62="DA",'Analitika nastave'!AO63+'Analitika nastave'!AP63+'Analitika nastave'!AQ63+'Analitika nastave'!AR63,IF(Q$7&gt;0,Q$7/Q$6*Q62,""))</f>
        <v/>
      </c>
      <c r="R63" s="232"/>
      <c r="S63" s="71" t="str">
        <f>IF('Analitika nastave'!AZ62="DA",'Analitika nastave'!AU63+'Analitika nastave'!AV63+'Analitika nastave'!AW63+'Analitika nastave'!AX63,IF(S$7&gt;0,S$7/S$6*S62,""))</f>
        <v/>
      </c>
      <c r="T63" s="232"/>
      <c r="U63" s="245"/>
      <c r="V63" s="181"/>
    </row>
    <row r="64" spans="1:22" x14ac:dyDescent="0.25">
      <c r="A64" s="235">
        <f>'Analitika nastave'!A64</f>
        <v>29</v>
      </c>
      <c r="B64" s="233" t="str">
        <f>'Analitika nastave'!B64</f>
        <v xml:space="preserve"> </v>
      </c>
      <c r="C64" s="235">
        <f>'Analitika nastave'!C64:C65</f>
        <v>0</v>
      </c>
      <c r="D64" s="66" t="str">
        <f>'Analitika nastave'!D64</f>
        <v>B</v>
      </c>
      <c r="E64" s="92">
        <f>IF('Analitika nastave'!J64="DA",'Analitika nastave'!E64+'Analitika nastave'!F64+'Analitika nastave'!G64+'Analitika nastave'!H64,0)</f>
        <v>0</v>
      </c>
      <c r="F64" s="231" t="str">
        <f>IF(OR('Analitika nastave'!J64:J65="DA",AND(E65&gt;=(E$7/2),E$7&gt;0)),"DA","NE")</f>
        <v>NE</v>
      </c>
      <c r="G64" s="92">
        <f>IF('Analitika nastave'!P64="DA",'Analitika nastave'!K64+'Analitika nastave'!L64+'Analitika nastave'!M64+'Analitika nastave'!N64,0)</f>
        <v>0</v>
      </c>
      <c r="H64" s="231" t="str">
        <f>IF(OR('Analitika nastave'!P64:P65="DA",AND(G65&gt;=(G$7/2),G$7&gt;0)),"DA","NE")</f>
        <v>NE</v>
      </c>
      <c r="I64" s="92">
        <f>IF('Analitika nastave'!V64="DA",'Analitika nastave'!Q64+'Analitika nastave'!R64+'Analitika nastave'!S64+'Analitika nastave'!T64,0)</f>
        <v>0</v>
      </c>
      <c r="J64" s="231" t="str">
        <f>IF(OR('Analitika nastave'!V64:V65="DA",AND(I65&gt;=(I$7/2),I$7&gt;0)),"DA","NE")</f>
        <v>NE</v>
      </c>
      <c r="K64" s="92">
        <f>IF('Analitika nastave'!AB64="DA",'Analitika nastave'!W64+'Analitika nastave'!X64+'Analitika nastave'!Y64+'Analitika nastave'!Z64,0)</f>
        <v>0</v>
      </c>
      <c r="L64" s="231" t="str">
        <f>IF(OR('Analitika nastave'!AB64:AB65="DA",AND(K65&gt;=(K$7/2),K$7&gt;0)),"DA","NE")</f>
        <v>NE</v>
      </c>
      <c r="M64" s="92">
        <f>IF('Analitika nastave'!AH64="DA",'Analitika nastave'!AC64+'Analitika nastave'!AD64+'Analitika nastave'!AE64+'Analitika nastave'!AF64,0)</f>
        <v>0</v>
      </c>
      <c r="N64" s="231" t="str">
        <f>IF(OR('Analitika nastave'!AH64:AH65="DA",AND(M65&gt;=(M$7/2),M$7&gt;0)),"DA","NE")</f>
        <v>NE</v>
      </c>
      <c r="O64" s="92">
        <f>IF('Analitika nastave'!AN64="DA",'Analitika nastave'!AI64+'Analitika nastave'!AJ64+'Analitika nastave'!AK64+'Analitika nastave'!AL64,0)</f>
        <v>0</v>
      </c>
      <c r="P64" s="231" t="str">
        <f>IF(OR('Analitika nastave'!AN64:AN65="DA",AND(O65&gt;=(O$7/2),O$7&gt;0)),"DA","NE")</f>
        <v>NE</v>
      </c>
      <c r="Q64" s="92">
        <f>IF('Analitika nastave'!AT64="DA",'Analitika nastave'!AO64+'Analitika nastave'!AP64+'Analitika nastave'!AQ64+'Analitika nastave'!AR64,0)</f>
        <v>0</v>
      </c>
      <c r="R64" s="231" t="str">
        <f>IF(OR('Analitika nastave'!AT64:AT65="DA",AND(Q65&gt;=(Q$7/2),Q$7&gt;0)),"DA","NE")</f>
        <v>NE</v>
      </c>
      <c r="S64" s="92">
        <f>IF('Analitika nastave'!AZ64="DA",'Analitika nastave'!AU64+'Analitika nastave'!AV64+'Analitika nastave'!AW64+'Analitika nastave'!AX64,0)</f>
        <v>0</v>
      </c>
      <c r="T64" s="231" t="str">
        <f>IF(OR('Analitika nastave'!AZ64:AZ65="DA",AND(S65&gt;=(S$7/2),S$7&gt;0)),"DA","NE")</f>
        <v>NE</v>
      </c>
      <c r="U64" s="244">
        <f t="shared" ref="U64" si="53">IF(AND(T64="DA",R64="DA",P64="DA",N64="DA",L64="DA",J64="DA",H64="DA",F64="DA"),E65+G65+I65+K65+M65+O65+Q65+S65,0)</f>
        <v>0</v>
      </c>
      <c r="V64" s="180" t="str">
        <f t="shared" ref="V64" si="54">IF(U64&lt;50, "NE",IF(U64&lt;60,2,IF(U64&lt;75,3,IF(U64&lt;90,4,5))))</f>
        <v>NE</v>
      </c>
    </row>
    <row r="65" spans="1:22" ht="15.75" thickBot="1" x14ac:dyDescent="0.3">
      <c r="A65" s="236"/>
      <c r="B65" s="234"/>
      <c r="C65" s="236"/>
      <c r="D65" s="63" t="str">
        <f>'Analitika nastave'!D65</f>
        <v>P</v>
      </c>
      <c r="E65" s="64" t="str">
        <f>IF('Analitika nastave'!J64="DA",'Analitika nastave'!E65+'Analitika nastave'!F65+'Analitika nastave'!G65+'Analitika nastave'!H65,IF(E$7&gt;0,E$7/E$6*E64,""))</f>
        <v/>
      </c>
      <c r="F65" s="232"/>
      <c r="G65" s="71" t="str">
        <f>IF('Analitika nastave'!P64="DA",'Analitika nastave'!K65+'Analitika nastave'!L65+'Analitika nastave'!M65+'Analitika nastave'!N65,IF(G$7&gt;0,G$7/G$6*G64,""))</f>
        <v/>
      </c>
      <c r="H65" s="232"/>
      <c r="I65" s="71" t="str">
        <f>IF('Analitika nastave'!V64="DA",'Analitika nastave'!Q65+'Analitika nastave'!R65+'Analitika nastave'!S65+'Analitika nastave'!T65,IF(I$7&gt;0,I$7/I$6*I64,""))</f>
        <v/>
      </c>
      <c r="J65" s="232"/>
      <c r="K65" s="71" t="str">
        <f>IF('Analitika nastave'!AB64="DA",'Analitika nastave'!W65+'Analitika nastave'!X65+'Analitika nastave'!Y65+'Analitika nastave'!Z65,IF(K$7&gt;0,K$7/K$6*K64,""))</f>
        <v/>
      </c>
      <c r="L65" s="232"/>
      <c r="M65" s="71" t="str">
        <f>IF('Analitika nastave'!AH64="DA",'Analitika nastave'!AC65+'Analitika nastave'!AD65+'Analitika nastave'!AE65+'Analitika nastave'!AF65,IF(M$7&gt;0,M$7/M$6*M64,""))</f>
        <v/>
      </c>
      <c r="N65" s="232"/>
      <c r="O65" s="71" t="str">
        <f>IF('Analitika nastave'!AN64="DA",'Analitika nastave'!AI65+'Analitika nastave'!AJ65+'Analitika nastave'!AK65+'Analitika nastave'!AL65,IF(O$7&gt;0,O$7/O$6*O64,""))</f>
        <v/>
      </c>
      <c r="P65" s="232"/>
      <c r="Q65" s="71" t="str">
        <f>IF('Analitika nastave'!AT64="DA",'Analitika nastave'!AO65+'Analitika nastave'!AP65+'Analitika nastave'!AQ65+'Analitika nastave'!AR65,IF(Q$7&gt;0,Q$7/Q$6*Q64,""))</f>
        <v/>
      </c>
      <c r="R65" s="232"/>
      <c r="S65" s="71" t="str">
        <f>IF('Analitika nastave'!AZ64="DA",'Analitika nastave'!AU65+'Analitika nastave'!AV65+'Analitika nastave'!AW65+'Analitika nastave'!AX65,IF(S$7&gt;0,S$7/S$6*S64,""))</f>
        <v/>
      </c>
      <c r="T65" s="232"/>
      <c r="U65" s="245"/>
      <c r="V65" s="181"/>
    </row>
    <row r="66" spans="1:22" x14ac:dyDescent="0.25">
      <c r="A66" s="235">
        <f>'Analitika nastave'!A66</f>
        <v>30</v>
      </c>
      <c r="B66" s="233" t="str">
        <f>'Analitika nastave'!B66</f>
        <v xml:space="preserve"> </v>
      </c>
      <c r="C66" s="235">
        <f>'Analitika nastave'!C66:C67</f>
        <v>0</v>
      </c>
      <c r="D66" s="66" t="str">
        <f>'Analitika nastave'!D66</f>
        <v>B</v>
      </c>
      <c r="E66" s="92">
        <f>IF('Analitika nastave'!J66="DA",'Analitika nastave'!E66+'Analitika nastave'!F66+'Analitika nastave'!G66+'Analitika nastave'!H66,0)</f>
        <v>0</v>
      </c>
      <c r="F66" s="231" t="str">
        <f>IF(OR('Analitika nastave'!J66:J67="DA",AND(E67&gt;=(E$7/2),E$7&gt;0)),"DA","NE")</f>
        <v>NE</v>
      </c>
      <c r="G66" s="92">
        <f>IF('Analitika nastave'!P66="DA",'Analitika nastave'!K66+'Analitika nastave'!L66+'Analitika nastave'!M66+'Analitika nastave'!N66,0)</f>
        <v>0</v>
      </c>
      <c r="H66" s="231" t="str">
        <f>IF(OR('Analitika nastave'!P66:P67="DA",AND(G67&gt;=(G$7/2),G$7&gt;0)),"DA","NE")</f>
        <v>NE</v>
      </c>
      <c r="I66" s="92">
        <f>IF('Analitika nastave'!V66="DA",'Analitika nastave'!Q66+'Analitika nastave'!R66+'Analitika nastave'!S66+'Analitika nastave'!T66,0)</f>
        <v>0</v>
      </c>
      <c r="J66" s="231" t="str">
        <f>IF(OR('Analitika nastave'!V66:V67="DA",AND(I67&gt;=(I$7/2),I$7&gt;0)),"DA","NE")</f>
        <v>NE</v>
      </c>
      <c r="K66" s="92">
        <f>IF('Analitika nastave'!AB66="DA",'Analitika nastave'!W66+'Analitika nastave'!X66+'Analitika nastave'!Y66+'Analitika nastave'!Z66,0)</f>
        <v>0</v>
      </c>
      <c r="L66" s="231" t="str">
        <f>IF(OR('Analitika nastave'!AB66:AB67="DA",AND(K67&gt;=(K$7/2),K$7&gt;0)),"DA","NE")</f>
        <v>NE</v>
      </c>
      <c r="M66" s="92">
        <f>IF('Analitika nastave'!AH66="DA",'Analitika nastave'!AC66+'Analitika nastave'!AD66+'Analitika nastave'!AE66+'Analitika nastave'!AF66,0)</f>
        <v>0</v>
      </c>
      <c r="N66" s="231" t="str">
        <f>IF(OR('Analitika nastave'!AH66:AH67="DA",AND(M67&gt;=(M$7/2),M$7&gt;0)),"DA","NE")</f>
        <v>NE</v>
      </c>
      <c r="O66" s="92">
        <f>IF('Analitika nastave'!AN66="DA",'Analitika nastave'!AI66+'Analitika nastave'!AJ66+'Analitika nastave'!AK66+'Analitika nastave'!AL66,0)</f>
        <v>0</v>
      </c>
      <c r="P66" s="231" t="str">
        <f>IF(OR('Analitika nastave'!AN66:AN67="DA",AND(O67&gt;=(O$7/2),O$7&gt;0)),"DA","NE")</f>
        <v>NE</v>
      </c>
      <c r="Q66" s="92">
        <f>IF('Analitika nastave'!AT66="DA",'Analitika nastave'!AO66+'Analitika nastave'!AP66+'Analitika nastave'!AQ66+'Analitika nastave'!AR66,0)</f>
        <v>0</v>
      </c>
      <c r="R66" s="231" t="str">
        <f>IF(OR('Analitika nastave'!AT66:AT67="DA",AND(Q67&gt;=(Q$7/2),Q$7&gt;0)),"DA","NE")</f>
        <v>NE</v>
      </c>
      <c r="S66" s="92">
        <f>IF('Analitika nastave'!AZ66="DA",'Analitika nastave'!AU66+'Analitika nastave'!AV66+'Analitika nastave'!AW66+'Analitika nastave'!AX66,0)</f>
        <v>0</v>
      </c>
      <c r="T66" s="231" t="str">
        <f>IF(OR('Analitika nastave'!AZ66:AZ67="DA",AND(S67&gt;=(S$7/2),S$7&gt;0)),"DA","NE")</f>
        <v>NE</v>
      </c>
      <c r="U66" s="244">
        <f t="shared" ref="U66" si="55">IF(AND(T66="DA",R66="DA",P66="DA",N66="DA",L66="DA",J66="DA",H66="DA",F66="DA"),E67+G67+I67+K67+M67+O67+Q67+S67,0)</f>
        <v>0</v>
      </c>
      <c r="V66" s="180" t="str">
        <f t="shared" ref="V66" si="56">IF(U66&lt;50, "NE",IF(U66&lt;60,2,IF(U66&lt;75,3,IF(U66&lt;90,4,5))))</f>
        <v>NE</v>
      </c>
    </row>
    <row r="67" spans="1:22" ht="15.75" thickBot="1" x14ac:dyDescent="0.3">
      <c r="A67" s="236"/>
      <c r="B67" s="234"/>
      <c r="C67" s="236"/>
      <c r="D67" s="63" t="str">
        <f>'Analitika nastave'!D67</f>
        <v>P</v>
      </c>
      <c r="E67" s="64" t="str">
        <f>IF('Analitika nastave'!J66="DA",'Analitika nastave'!E67+'Analitika nastave'!F67+'Analitika nastave'!G67+'Analitika nastave'!H67,IF(E$7&gt;0,E$7/E$6*E66,""))</f>
        <v/>
      </c>
      <c r="F67" s="232"/>
      <c r="G67" s="71" t="str">
        <f>IF('Analitika nastave'!P66="DA",'Analitika nastave'!K67+'Analitika nastave'!L67+'Analitika nastave'!M67+'Analitika nastave'!N67,IF(G$7&gt;0,G$7/G$6*G66,""))</f>
        <v/>
      </c>
      <c r="H67" s="232"/>
      <c r="I67" s="71" t="str">
        <f>IF('Analitika nastave'!V66="DA",'Analitika nastave'!Q67+'Analitika nastave'!R67+'Analitika nastave'!S67+'Analitika nastave'!T67,IF(I$7&gt;0,I$7/I$6*I66,""))</f>
        <v/>
      </c>
      <c r="J67" s="232"/>
      <c r="K67" s="71" t="str">
        <f>IF('Analitika nastave'!AB66="DA",'Analitika nastave'!W67+'Analitika nastave'!X67+'Analitika nastave'!Y67+'Analitika nastave'!Z67,IF(K$7&gt;0,K$7/K$6*K66,""))</f>
        <v/>
      </c>
      <c r="L67" s="232"/>
      <c r="M67" s="71" t="str">
        <f>IF('Analitika nastave'!AH66="DA",'Analitika nastave'!AC67+'Analitika nastave'!AD67+'Analitika nastave'!AE67+'Analitika nastave'!AF67,IF(M$7&gt;0,M$7/M$6*M66,""))</f>
        <v/>
      </c>
      <c r="N67" s="232"/>
      <c r="O67" s="71" t="str">
        <f>IF('Analitika nastave'!AN66="DA",'Analitika nastave'!AI67+'Analitika nastave'!AJ67+'Analitika nastave'!AK67+'Analitika nastave'!AL67,IF(O$7&gt;0,O$7/O$6*O66,""))</f>
        <v/>
      </c>
      <c r="P67" s="232"/>
      <c r="Q67" s="71" t="str">
        <f>IF('Analitika nastave'!AT66="DA",'Analitika nastave'!AO67+'Analitika nastave'!AP67+'Analitika nastave'!AQ67+'Analitika nastave'!AR67,IF(Q$7&gt;0,Q$7/Q$6*Q66,""))</f>
        <v/>
      </c>
      <c r="R67" s="232"/>
      <c r="S67" s="71" t="str">
        <f>IF('Analitika nastave'!AZ66="DA",'Analitika nastave'!AU67+'Analitika nastave'!AV67+'Analitika nastave'!AW67+'Analitika nastave'!AX67,IF(S$7&gt;0,S$7/S$6*S66,""))</f>
        <v/>
      </c>
      <c r="T67" s="232"/>
      <c r="U67" s="245"/>
      <c r="V67" s="181"/>
    </row>
    <row r="68" spans="1:22" x14ac:dyDescent="0.25">
      <c r="A68" s="235">
        <f>'Analitika nastave'!A68</f>
        <v>31</v>
      </c>
      <c r="B68" s="233" t="str">
        <f>'Analitika nastave'!B68</f>
        <v xml:space="preserve"> </v>
      </c>
      <c r="C68" s="235">
        <f>'Analitika nastave'!C68:C69</f>
        <v>0</v>
      </c>
      <c r="D68" s="66" t="str">
        <f>'Analitika nastave'!D68</f>
        <v>B</v>
      </c>
      <c r="E68" s="92">
        <f>IF('Analitika nastave'!J68="DA",'Analitika nastave'!E68+'Analitika nastave'!F68+'Analitika nastave'!G68+'Analitika nastave'!H68,0)</f>
        <v>0</v>
      </c>
      <c r="F68" s="231" t="str">
        <f>IF(OR('Analitika nastave'!J68:J69="DA",AND(E69&gt;=(E$7/2),E$7&gt;0)),"DA","NE")</f>
        <v>NE</v>
      </c>
      <c r="G68" s="92">
        <f>IF('Analitika nastave'!P68="DA",'Analitika nastave'!K68+'Analitika nastave'!L68+'Analitika nastave'!M68+'Analitika nastave'!N68,0)</f>
        <v>0</v>
      </c>
      <c r="H68" s="231" t="str">
        <f>IF(OR('Analitika nastave'!P68:P69="DA",AND(G69&gt;=(G$7/2),G$7&gt;0)),"DA","NE")</f>
        <v>NE</v>
      </c>
      <c r="I68" s="92">
        <f>IF('Analitika nastave'!V68="DA",'Analitika nastave'!Q68+'Analitika nastave'!R68+'Analitika nastave'!S68+'Analitika nastave'!T68,0)</f>
        <v>0</v>
      </c>
      <c r="J68" s="231" t="str">
        <f>IF(OR('Analitika nastave'!V68:V69="DA",AND(I69&gt;=(I$7/2),I$7&gt;0)),"DA","NE")</f>
        <v>NE</v>
      </c>
      <c r="K68" s="92">
        <f>IF('Analitika nastave'!AB68="DA",'Analitika nastave'!W68+'Analitika nastave'!X68+'Analitika nastave'!Y68+'Analitika nastave'!Z68,0)</f>
        <v>0</v>
      </c>
      <c r="L68" s="231" t="str">
        <f>IF(OR('Analitika nastave'!AB68:AB69="DA",AND(K69&gt;=(K$7/2),K$7&gt;0)),"DA","NE")</f>
        <v>NE</v>
      </c>
      <c r="M68" s="92">
        <f>IF('Analitika nastave'!AH68="DA",'Analitika nastave'!AC68+'Analitika nastave'!AD68+'Analitika nastave'!AE68+'Analitika nastave'!AF68,0)</f>
        <v>0</v>
      </c>
      <c r="N68" s="231" t="str">
        <f>IF(OR('Analitika nastave'!AH68:AH69="DA",AND(M69&gt;=(M$7/2),M$7&gt;0)),"DA","NE")</f>
        <v>NE</v>
      </c>
      <c r="O68" s="92">
        <f>IF('Analitika nastave'!AN68="DA",'Analitika nastave'!AI68+'Analitika nastave'!AJ68+'Analitika nastave'!AK68+'Analitika nastave'!AL68,0)</f>
        <v>0</v>
      </c>
      <c r="P68" s="231" t="str">
        <f>IF(OR('Analitika nastave'!AN68:AN69="DA",AND(O69&gt;=(O$7/2),O$7&gt;0)),"DA","NE")</f>
        <v>NE</v>
      </c>
      <c r="Q68" s="92">
        <f>IF('Analitika nastave'!AT68="DA",'Analitika nastave'!AO68+'Analitika nastave'!AP68+'Analitika nastave'!AQ68+'Analitika nastave'!AR68,0)</f>
        <v>0</v>
      </c>
      <c r="R68" s="231" t="str">
        <f>IF(OR('Analitika nastave'!AT68:AT69="DA",AND(Q69&gt;=(Q$7/2),Q$7&gt;0)),"DA","NE")</f>
        <v>NE</v>
      </c>
      <c r="S68" s="92">
        <f>IF('Analitika nastave'!AZ68="DA",'Analitika nastave'!AU68+'Analitika nastave'!AV68+'Analitika nastave'!AW68+'Analitika nastave'!AX68,0)</f>
        <v>0</v>
      </c>
      <c r="T68" s="231" t="str">
        <f>IF(OR('Analitika nastave'!AZ68:AZ69="DA",AND(S69&gt;=(S$7/2),S$7&gt;0)),"DA","NE")</f>
        <v>NE</v>
      </c>
      <c r="U68" s="244">
        <f t="shared" ref="U68" si="57">IF(AND(T68="DA",R68="DA",P68="DA",N68="DA",L68="DA",J68="DA",H68="DA",F68="DA"),E69+G69+I69+K69+M69+O69+Q69+S69,0)</f>
        <v>0</v>
      </c>
      <c r="V68" s="180" t="str">
        <f t="shared" ref="V68" si="58">IF(U68&lt;50, "NE",IF(U68&lt;60,2,IF(U68&lt;75,3,IF(U68&lt;90,4,5))))</f>
        <v>NE</v>
      </c>
    </row>
    <row r="69" spans="1:22" ht="15.75" thickBot="1" x14ac:dyDescent="0.3">
      <c r="A69" s="236"/>
      <c r="B69" s="234"/>
      <c r="C69" s="236"/>
      <c r="D69" s="63" t="str">
        <f>'Analitika nastave'!D69</f>
        <v>P</v>
      </c>
      <c r="E69" s="64" t="str">
        <f>IF('Analitika nastave'!J68="DA",'Analitika nastave'!E69+'Analitika nastave'!F69+'Analitika nastave'!G69+'Analitika nastave'!H69,IF(E$7&gt;0,E$7/E$6*E68,""))</f>
        <v/>
      </c>
      <c r="F69" s="232"/>
      <c r="G69" s="71" t="str">
        <f>IF('Analitika nastave'!P68="DA",'Analitika nastave'!K69+'Analitika nastave'!L69+'Analitika nastave'!M69+'Analitika nastave'!N69,IF(G$7&gt;0,G$7/G$6*G68,""))</f>
        <v/>
      </c>
      <c r="H69" s="232"/>
      <c r="I69" s="71" t="str">
        <f>IF('Analitika nastave'!V68="DA",'Analitika nastave'!Q69+'Analitika nastave'!R69+'Analitika nastave'!S69+'Analitika nastave'!T69,IF(I$7&gt;0,I$7/I$6*I68,""))</f>
        <v/>
      </c>
      <c r="J69" s="232"/>
      <c r="K69" s="71" t="str">
        <f>IF('Analitika nastave'!AB68="DA",'Analitika nastave'!W69+'Analitika nastave'!X69+'Analitika nastave'!Y69+'Analitika nastave'!Z69,IF(K$7&gt;0,K$7/K$6*K68,""))</f>
        <v/>
      </c>
      <c r="L69" s="232"/>
      <c r="M69" s="71" t="str">
        <f>IF('Analitika nastave'!AH68="DA",'Analitika nastave'!AC69+'Analitika nastave'!AD69+'Analitika nastave'!AE69+'Analitika nastave'!AF69,IF(M$7&gt;0,M$7/M$6*M68,""))</f>
        <v/>
      </c>
      <c r="N69" s="232"/>
      <c r="O69" s="71" t="str">
        <f>IF('Analitika nastave'!AN68="DA",'Analitika nastave'!AI69+'Analitika nastave'!AJ69+'Analitika nastave'!AK69+'Analitika nastave'!AL69,IF(O$7&gt;0,O$7/O$6*O68,""))</f>
        <v/>
      </c>
      <c r="P69" s="232"/>
      <c r="Q69" s="71" t="str">
        <f>IF('Analitika nastave'!AT68="DA",'Analitika nastave'!AO69+'Analitika nastave'!AP69+'Analitika nastave'!AQ69+'Analitika nastave'!AR69,IF(Q$7&gt;0,Q$7/Q$6*Q68,""))</f>
        <v/>
      </c>
      <c r="R69" s="232"/>
      <c r="S69" s="71" t="str">
        <f>IF('Analitika nastave'!AZ68="DA",'Analitika nastave'!AU69+'Analitika nastave'!AV69+'Analitika nastave'!AW69+'Analitika nastave'!AX69,IF(S$7&gt;0,S$7/S$6*S68,""))</f>
        <v/>
      </c>
      <c r="T69" s="232"/>
      <c r="U69" s="245"/>
      <c r="V69" s="181"/>
    </row>
    <row r="70" spans="1:22" x14ac:dyDescent="0.25">
      <c r="A70" s="235">
        <f>'Analitika nastave'!A70</f>
        <v>32</v>
      </c>
      <c r="B70" s="233" t="str">
        <f>'Analitika nastave'!B70</f>
        <v xml:space="preserve"> </v>
      </c>
      <c r="C70" s="235">
        <f>'Analitika nastave'!C70:C71</f>
        <v>0</v>
      </c>
      <c r="D70" s="66" t="str">
        <f>'Analitika nastave'!D70</f>
        <v>B</v>
      </c>
      <c r="E70" s="92">
        <f>IF('Analitika nastave'!J70="DA",'Analitika nastave'!E70+'Analitika nastave'!F70+'Analitika nastave'!G70+'Analitika nastave'!H70,0)</f>
        <v>0</v>
      </c>
      <c r="F70" s="231" t="str">
        <f>IF(OR('Analitika nastave'!J70:J71="DA",AND(E71&gt;=(E$7/2),E$7&gt;0)),"DA","NE")</f>
        <v>NE</v>
      </c>
      <c r="G70" s="92">
        <f>IF('Analitika nastave'!P70="DA",'Analitika nastave'!K70+'Analitika nastave'!L70+'Analitika nastave'!M70+'Analitika nastave'!N70,0)</f>
        <v>0</v>
      </c>
      <c r="H70" s="231" t="str">
        <f>IF(OR('Analitika nastave'!P70:P71="DA",AND(G71&gt;=(G$7/2),G$7&gt;0)),"DA","NE")</f>
        <v>NE</v>
      </c>
      <c r="I70" s="92">
        <f>IF('Analitika nastave'!V70="DA",'Analitika nastave'!Q70+'Analitika nastave'!R70+'Analitika nastave'!S70+'Analitika nastave'!T70,0)</f>
        <v>0</v>
      </c>
      <c r="J70" s="231" t="str">
        <f>IF(OR('Analitika nastave'!V70:V71="DA",AND(I71&gt;=(I$7/2),I$7&gt;0)),"DA","NE")</f>
        <v>NE</v>
      </c>
      <c r="K70" s="92">
        <f>IF('Analitika nastave'!AB70="DA",'Analitika nastave'!W70+'Analitika nastave'!X70+'Analitika nastave'!Y70+'Analitika nastave'!Z70,0)</f>
        <v>0</v>
      </c>
      <c r="L70" s="231" t="str">
        <f>IF(OR('Analitika nastave'!AB70:AB71="DA",AND(K71&gt;=(K$7/2),K$7&gt;0)),"DA","NE")</f>
        <v>NE</v>
      </c>
      <c r="M70" s="92">
        <f>IF('Analitika nastave'!AH70="DA",'Analitika nastave'!AC70+'Analitika nastave'!AD70+'Analitika nastave'!AE70+'Analitika nastave'!AF70,0)</f>
        <v>0</v>
      </c>
      <c r="N70" s="231" t="str">
        <f>IF(OR('Analitika nastave'!AH70:AH71="DA",AND(M71&gt;=(M$7/2),M$7&gt;0)),"DA","NE")</f>
        <v>NE</v>
      </c>
      <c r="O70" s="92">
        <f>IF('Analitika nastave'!AN70="DA",'Analitika nastave'!AI70+'Analitika nastave'!AJ70+'Analitika nastave'!AK70+'Analitika nastave'!AL70,0)</f>
        <v>0</v>
      </c>
      <c r="P70" s="231" t="str">
        <f>IF(OR('Analitika nastave'!AN70:AN71="DA",AND(O71&gt;=(O$7/2),O$7&gt;0)),"DA","NE")</f>
        <v>NE</v>
      </c>
      <c r="Q70" s="92">
        <f>IF('Analitika nastave'!AT70="DA",'Analitika nastave'!AO70+'Analitika nastave'!AP70+'Analitika nastave'!AQ70+'Analitika nastave'!AR70,0)</f>
        <v>0</v>
      </c>
      <c r="R70" s="231" t="str">
        <f>IF(OR('Analitika nastave'!AT70:AT71="DA",AND(Q71&gt;=(Q$7/2),Q$7&gt;0)),"DA","NE")</f>
        <v>NE</v>
      </c>
      <c r="S70" s="92">
        <f>IF('Analitika nastave'!AZ70="DA",'Analitika nastave'!AU70+'Analitika nastave'!AV70+'Analitika nastave'!AW70+'Analitika nastave'!AX70,0)</f>
        <v>0</v>
      </c>
      <c r="T70" s="231" t="str">
        <f>IF(OR('Analitika nastave'!AZ70:AZ71="DA",AND(S71&gt;=(S$7/2),S$7&gt;0)),"DA","NE")</f>
        <v>NE</v>
      </c>
      <c r="U70" s="244">
        <f t="shared" ref="U70" si="59">IF(AND(T70="DA",R70="DA",P70="DA",N70="DA",L70="DA",J70="DA",H70="DA",F70="DA"),E71+G71+I71+K71+M71+O71+Q71+S71,0)</f>
        <v>0</v>
      </c>
      <c r="V70" s="180" t="str">
        <f t="shared" ref="V70" si="60">IF(U70&lt;50, "NE",IF(U70&lt;60,2,IF(U70&lt;75,3,IF(U70&lt;90,4,5))))</f>
        <v>NE</v>
      </c>
    </row>
    <row r="71" spans="1:22" ht="15.75" thickBot="1" x14ac:dyDescent="0.3">
      <c r="A71" s="236"/>
      <c r="B71" s="234"/>
      <c r="C71" s="236"/>
      <c r="D71" s="63" t="str">
        <f>'Analitika nastave'!D71</f>
        <v>P</v>
      </c>
      <c r="E71" s="64" t="str">
        <f>IF('Analitika nastave'!J70="DA",'Analitika nastave'!E71+'Analitika nastave'!F71+'Analitika nastave'!G71+'Analitika nastave'!H71,IF(E$7&gt;0,E$7/E$6*E70,""))</f>
        <v/>
      </c>
      <c r="F71" s="232"/>
      <c r="G71" s="71" t="str">
        <f>IF('Analitika nastave'!P70="DA",'Analitika nastave'!K71+'Analitika nastave'!L71+'Analitika nastave'!M71+'Analitika nastave'!N71,IF(G$7&gt;0,G$7/G$6*G70,""))</f>
        <v/>
      </c>
      <c r="H71" s="232"/>
      <c r="I71" s="71" t="str">
        <f>IF('Analitika nastave'!V70="DA",'Analitika nastave'!Q71+'Analitika nastave'!R71+'Analitika nastave'!S71+'Analitika nastave'!T71,IF(I$7&gt;0,I$7/I$6*I70,""))</f>
        <v/>
      </c>
      <c r="J71" s="232"/>
      <c r="K71" s="71" t="str">
        <f>IF('Analitika nastave'!AB70="DA",'Analitika nastave'!W71+'Analitika nastave'!X71+'Analitika nastave'!Y71+'Analitika nastave'!Z71,IF(K$7&gt;0,K$7/K$6*K70,""))</f>
        <v/>
      </c>
      <c r="L71" s="232"/>
      <c r="M71" s="71" t="str">
        <f>IF('Analitika nastave'!AH70="DA",'Analitika nastave'!AC71+'Analitika nastave'!AD71+'Analitika nastave'!AE71+'Analitika nastave'!AF71,IF(M$7&gt;0,M$7/M$6*M70,""))</f>
        <v/>
      </c>
      <c r="N71" s="232"/>
      <c r="O71" s="71" t="str">
        <f>IF('Analitika nastave'!AN70="DA",'Analitika nastave'!AI71+'Analitika nastave'!AJ71+'Analitika nastave'!AK71+'Analitika nastave'!AL71,IF(O$7&gt;0,O$7/O$6*O70,""))</f>
        <v/>
      </c>
      <c r="P71" s="232"/>
      <c r="Q71" s="71" t="str">
        <f>IF('Analitika nastave'!AT70="DA",'Analitika nastave'!AO71+'Analitika nastave'!AP71+'Analitika nastave'!AQ71+'Analitika nastave'!AR71,IF(Q$7&gt;0,Q$7/Q$6*Q70,""))</f>
        <v/>
      </c>
      <c r="R71" s="232"/>
      <c r="S71" s="71" t="str">
        <f>IF('Analitika nastave'!AZ70="DA",'Analitika nastave'!AU71+'Analitika nastave'!AV71+'Analitika nastave'!AW71+'Analitika nastave'!AX71,IF(S$7&gt;0,S$7/S$6*S70,""))</f>
        <v/>
      </c>
      <c r="T71" s="232"/>
      <c r="U71" s="245"/>
      <c r="V71" s="181"/>
    </row>
    <row r="72" spans="1:22" x14ac:dyDescent="0.25">
      <c r="A72" s="235">
        <f>'Analitika nastave'!A72</f>
        <v>33</v>
      </c>
      <c r="B72" s="233" t="str">
        <f>'Analitika nastave'!B72</f>
        <v xml:space="preserve"> </v>
      </c>
      <c r="C72" s="235">
        <f>'Analitika nastave'!C72:C73</f>
        <v>0</v>
      </c>
      <c r="D72" s="66" t="str">
        <f>'Analitika nastave'!D72</f>
        <v>B</v>
      </c>
      <c r="E72" s="92">
        <f>IF('Analitika nastave'!J72="DA",'Analitika nastave'!E72+'Analitika nastave'!F72+'Analitika nastave'!G72+'Analitika nastave'!H72,0)</f>
        <v>0</v>
      </c>
      <c r="F72" s="231" t="str">
        <f>IF(OR('Analitika nastave'!J72:J73="DA",AND(E73&gt;=(E$7/2),E$7&gt;0)),"DA","NE")</f>
        <v>NE</v>
      </c>
      <c r="G72" s="92">
        <f>IF('Analitika nastave'!P72="DA",'Analitika nastave'!K72+'Analitika nastave'!L72+'Analitika nastave'!M72+'Analitika nastave'!N72,0)</f>
        <v>0</v>
      </c>
      <c r="H72" s="231" t="str">
        <f>IF(OR('Analitika nastave'!P72:P73="DA",AND(G73&gt;=(G$7/2),G$7&gt;0)),"DA","NE")</f>
        <v>NE</v>
      </c>
      <c r="I72" s="92">
        <f>IF('Analitika nastave'!V72="DA",'Analitika nastave'!Q72+'Analitika nastave'!R72+'Analitika nastave'!S72+'Analitika nastave'!T72,0)</f>
        <v>0</v>
      </c>
      <c r="J72" s="231" t="str">
        <f>IF(OR('Analitika nastave'!V72:V73="DA",AND(I73&gt;=(I$7/2),I$7&gt;0)),"DA","NE")</f>
        <v>NE</v>
      </c>
      <c r="K72" s="92">
        <f>IF('Analitika nastave'!AB72="DA",'Analitika nastave'!W72+'Analitika nastave'!X72+'Analitika nastave'!Y72+'Analitika nastave'!Z72,0)</f>
        <v>0</v>
      </c>
      <c r="L72" s="231" t="str">
        <f>IF(OR('Analitika nastave'!AB72:AB73="DA",AND(K73&gt;=(K$7/2),K$7&gt;0)),"DA","NE")</f>
        <v>NE</v>
      </c>
      <c r="M72" s="92">
        <f>IF('Analitika nastave'!AH72="DA",'Analitika nastave'!AC72+'Analitika nastave'!AD72+'Analitika nastave'!AE72+'Analitika nastave'!AF72,0)</f>
        <v>0</v>
      </c>
      <c r="N72" s="231" t="str">
        <f>IF(OR('Analitika nastave'!AH72:AH73="DA",AND(M73&gt;=(M$7/2),M$7&gt;0)),"DA","NE")</f>
        <v>NE</v>
      </c>
      <c r="O72" s="92">
        <f>IF('Analitika nastave'!AN72="DA",'Analitika nastave'!AI72+'Analitika nastave'!AJ72+'Analitika nastave'!AK72+'Analitika nastave'!AL72,0)</f>
        <v>0</v>
      </c>
      <c r="P72" s="231" t="str">
        <f>IF(OR('Analitika nastave'!AN72:AN73="DA",AND(O73&gt;=(O$7/2),O$7&gt;0)),"DA","NE")</f>
        <v>NE</v>
      </c>
      <c r="Q72" s="92">
        <f>IF('Analitika nastave'!AT72="DA",'Analitika nastave'!AO72+'Analitika nastave'!AP72+'Analitika nastave'!AQ72+'Analitika nastave'!AR72,0)</f>
        <v>0</v>
      </c>
      <c r="R72" s="231" t="str">
        <f>IF(OR('Analitika nastave'!AT72:AT73="DA",AND(Q73&gt;=(Q$7/2),Q$7&gt;0)),"DA","NE")</f>
        <v>NE</v>
      </c>
      <c r="S72" s="92">
        <f>IF('Analitika nastave'!AZ72="DA",'Analitika nastave'!AU72+'Analitika nastave'!AV72+'Analitika nastave'!AW72+'Analitika nastave'!AX72,0)</f>
        <v>0</v>
      </c>
      <c r="T72" s="231" t="str">
        <f>IF(OR('Analitika nastave'!AZ72:AZ73="DA",AND(S73&gt;=(S$7/2),S$7&gt;0)),"DA","NE")</f>
        <v>NE</v>
      </c>
      <c r="U72" s="244">
        <f t="shared" ref="U72" si="61">IF(AND(T72="DA",R72="DA",P72="DA",N72="DA",L72="DA",J72="DA",H72="DA",F72="DA"),E73+G73+I73+K73+M73+O73+Q73+S73,0)</f>
        <v>0</v>
      </c>
      <c r="V72" s="180" t="str">
        <f t="shared" ref="V72" si="62">IF(U72&lt;50, "NE",IF(U72&lt;60,2,IF(U72&lt;75,3,IF(U72&lt;90,4,5))))</f>
        <v>NE</v>
      </c>
    </row>
    <row r="73" spans="1:22" ht="15.75" thickBot="1" x14ac:dyDescent="0.3">
      <c r="A73" s="236"/>
      <c r="B73" s="234"/>
      <c r="C73" s="236"/>
      <c r="D73" s="63" t="str">
        <f>'Analitika nastave'!D73</f>
        <v>P</v>
      </c>
      <c r="E73" s="64" t="str">
        <f>IF('Analitika nastave'!J72="DA",'Analitika nastave'!E73+'Analitika nastave'!F73+'Analitika nastave'!G73+'Analitika nastave'!H73,IF(E$7&gt;0,E$7/E$6*E72,""))</f>
        <v/>
      </c>
      <c r="F73" s="232"/>
      <c r="G73" s="71" t="str">
        <f>IF('Analitika nastave'!P72="DA",'Analitika nastave'!K73+'Analitika nastave'!L73+'Analitika nastave'!M73+'Analitika nastave'!N73,IF(G$7&gt;0,G$7/G$6*G72,""))</f>
        <v/>
      </c>
      <c r="H73" s="232"/>
      <c r="I73" s="71" t="str">
        <f>IF('Analitika nastave'!V72="DA",'Analitika nastave'!Q73+'Analitika nastave'!R73+'Analitika nastave'!S73+'Analitika nastave'!T73,IF(I$7&gt;0,I$7/I$6*I72,""))</f>
        <v/>
      </c>
      <c r="J73" s="232"/>
      <c r="K73" s="71" t="str">
        <f>IF('Analitika nastave'!AB72="DA",'Analitika nastave'!W73+'Analitika nastave'!X73+'Analitika nastave'!Y73+'Analitika nastave'!Z73,IF(K$7&gt;0,K$7/K$6*K72,""))</f>
        <v/>
      </c>
      <c r="L73" s="232"/>
      <c r="M73" s="71" t="str">
        <f>IF('Analitika nastave'!AH72="DA",'Analitika nastave'!AC73+'Analitika nastave'!AD73+'Analitika nastave'!AE73+'Analitika nastave'!AF73,IF(M$7&gt;0,M$7/M$6*M72,""))</f>
        <v/>
      </c>
      <c r="N73" s="232"/>
      <c r="O73" s="71" t="str">
        <f>IF('Analitika nastave'!AN72="DA",'Analitika nastave'!AI73+'Analitika nastave'!AJ73+'Analitika nastave'!AK73+'Analitika nastave'!AL73,IF(O$7&gt;0,O$7/O$6*O72,""))</f>
        <v/>
      </c>
      <c r="P73" s="232"/>
      <c r="Q73" s="71" t="str">
        <f>IF('Analitika nastave'!AT72="DA",'Analitika nastave'!AO73+'Analitika nastave'!AP73+'Analitika nastave'!AQ73+'Analitika nastave'!AR73,IF(Q$7&gt;0,Q$7/Q$6*Q72,""))</f>
        <v/>
      </c>
      <c r="R73" s="232"/>
      <c r="S73" s="71" t="str">
        <f>IF('Analitika nastave'!AZ72="DA",'Analitika nastave'!AU73+'Analitika nastave'!AV73+'Analitika nastave'!AW73+'Analitika nastave'!AX73,IF(S$7&gt;0,S$7/S$6*S72,""))</f>
        <v/>
      </c>
      <c r="T73" s="232"/>
      <c r="U73" s="245"/>
      <c r="V73" s="181"/>
    </row>
    <row r="74" spans="1:22" x14ac:dyDescent="0.25">
      <c r="A74" s="235">
        <f>'Analitika nastave'!A74</f>
        <v>34</v>
      </c>
      <c r="B74" s="233" t="str">
        <f>'Analitika nastave'!B74</f>
        <v xml:space="preserve"> </v>
      </c>
      <c r="C74" s="235">
        <f>'Analitika nastave'!C74:C75</f>
        <v>0</v>
      </c>
      <c r="D74" s="66" t="str">
        <f>'Analitika nastave'!D74</f>
        <v>B</v>
      </c>
      <c r="E74" s="92">
        <f>IF('Analitika nastave'!J74="DA",'Analitika nastave'!E74+'Analitika nastave'!F74+'Analitika nastave'!G74+'Analitika nastave'!H74,0)</f>
        <v>0</v>
      </c>
      <c r="F74" s="231" t="str">
        <f>IF(OR('Analitika nastave'!J74:J75="DA",AND(E75&gt;=(E$7/2),E$7&gt;0)),"DA","NE")</f>
        <v>NE</v>
      </c>
      <c r="G74" s="92">
        <f>IF('Analitika nastave'!P74="DA",'Analitika nastave'!K74+'Analitika nastave'!L74+'Analitika nastave'!M74+'Analitika nastave'!N74,0)</f>
        <v>0</v>
      </c>
      <c r="H74" s="231" t="str">
        <f>IF(OR('Analitika nastave'!P74:P75="DA",AND(G75&gt;=(G$7/2),G$7&gt;0)),"DA","NE")</f>
        <v>NE</v>
      </c>
      <c r="I74" s="92">
        <f>IF('Analitika nastave'!V74="DA",'Analitika nastave'!Q74+'Analitika nastave'!R74+'Analitika nastave'!S74+'Analitika nastave'!T74,0)</f>
        <v>0</v>
      </c>
      <c r="J74" s="231" t="str">
        <f>IF(OR('Analitika nastave'!V74:V75="DA",AND(I75&gt;=(I$7/2),I$7&gt;0)),"DA","NE")</f>
        <v>NE</v>
      </c>
      <c r="K74" s="92">
        <f>IF('Analitika nastave'!AB74="DA",'Analitika nastave'!W74+'Analitika nastave'!X74+'Analitika nastave'!Y74+'Analitika nastave'!Z74,0)</f>
        <v>0</v>
      </c>
      <c r="L74" s="231" t="str">
        <f>IF(OR('Analitika nastave'!AB74:AB75="DA",AND(K75&gt;=(K$7/2),K$7&gt;0)),"DA","NE")</f>
        <v>NE</v>
      </c>
      <c r="M74" s="92">
        <f>IF('Analitika nastave'!AH74="DA",'Analitika nastave'!AC74+'Analitika nastave'!AD74+'Analitika nastave'!AE74+'Analitika nastave'!AF74,0)</f>
        <v>0</v>
      </c>
      <c r="N74" s="231" t="str">
        <f>IF(OR('Analitika nastave'!AH74:AH75="DA",AND(M75&gt;=(M$7/2),M$7&gt;0)),"DA","NE")</f>
        <v>NE</v>
      </c>
      <c r="O74" s="92">
        <f>IF('Analitika nastave'!AN74="DA",'Analitika nastave'!AI74+'Analitika nastave'!AJ74+'Analitika nastave'!AK74+'Analitika nastave'!AL74,0)</f>
        <v>0</v>
      </c>
      <c r="P74" s="231" t="str">
        <f>IF(OR('Analitika nastave'!AN74:AN75="DA",AND(O75&gt;=(O$7/2),O$7&gt;0)),"DA","NE")</f>
        <v>NE</v>
      </c>
      <c r="Q74" s="92">
        <f>IF('Analitika nastave'!AT74="DA",'Analitika nastave'!AO74+'Analitika nastave'!AP74+'Analitika nastave'!AQ74+'Analitika nastave'!AR74,0)</f>
        <v>0</v>
      </c>
      <c r="R74" s="231" t="str">
        <f>IF(OR('Analitika nastave'!AT74:AT75="DA",AND(Q75&gt;=(Q$7/2),Q$7&gt;0)),"DA","NE")</f>
        <v>NE</v>
      </c>
      <c r="S74" s="92">
        <f>IF('Analitika nastave'!AZ74="DA",'Analitika nastave'!AU74+'Analitika nastave'!AV74+'Analitika nastave'!AW74+'Analitika nastave'!AX74,0)</f>
        <v>0</v>
      </c>
      <c r="T74" s="231" t="str">
        <f>IF(OR('Analitika nastave'!AZ74:AZ75="DA",AND(S75&gt;=(S$7/2),S$7&gt;0)),"DA","NE")</f>
        <v>NE</v>
      </c>
      <c r="U74" s="244">
        <f t="shared" ref="U74" si="63">IF(AND(T74="DA",R74="DA",P74="DA",N74="DA",L74="DA",J74="DA",H74="DA",F74="DA"),E75+G75+I75+K75+M75+O75+Q75+S75,0)</f>
        <v>0</v>
      </c>
      <c r="V74" s="180" t="str">
        <f t="shared" ref="V74" si="64">IF(U74&lt;50, "NE",IF(U74&lt;60,2,IF(U74&lt;75,3,IF(U74&lt;90,4,5))))</f>
        <v>NE</v>
      </c>
    </row>
    <row r="75" spans="1:22" ht="15.75" thickBot="1" x14ac:dyDescent="0.3">
      <c r="A75" s="236"/>
      <c r="B75" s="234"/>
      <c r="C75" s="236"/>
      <c r="D75" s="63" t="str">
        <f>'Analitika nastave'!D75</f>
        <v>P</v>
      </c>
      <c r="E75" s="64" t="str">
        <f>IF('Analitika nastave'!J74="DA",'Analitika nastave'!E75+'Analitika nastave'!F75+'Analitika nastave'!G75+'Analitika nastave'!H75,IF(E$7&gt;0,E$7/E$6*E74,""))</f>
        <v/>
      </c>
      <c r="F75" s="232"/>
      <c r="G75" s="71" t="str">
        <f>IF('Analitika nastave'!P74="DA",'Analitika nastave'!K75+'Analitika nastave'!L75+'Analitika nastave'!M75+'Analitika nastave'!N75,IF(G$7&gt;0,G$7/G$6*G74,""))</f>
        <v/>
      </c>
      <c r="H75" s="232"/>
      <c r="I75" s="71" t="str">
        <f>IF('Analitika nastave'!V74="DA",'Analitika nastave'!Q75+'Analitika nastave'!R75+'Analitika nastave'!S75+'Analitika nastave'!T75,IF(I$7&gt;0,I$7/I$6*I74,""))</f>
        <v/>
      </c>
      <c r="J75" s="232"/>
      <c r="K75" s="71" t="str">
        <f>IF('Analitika nastave'!AB74="DA",'Analitika nastave'!W75+'Analitika nastave'!X75+'Analitika nastave'!Y75+'Analitika nastave'!Z75,IF(K$7&gt;0,K$7/K$6*K74,""))</f>
        <v/>
      </c>
      <c r="L75" s="232"/>
      <c r="M75" s="71" t="str">
        <f>IF('Analitika nastave'!AH74="DA",'Analitika nastave'!AC75+'Analitika nastave'!AD75+'Analitika nastave'!AE75+'Analitika nastave'!AF75,IF(M$7&gt;0,M$7/M$6*M74,""))</f>
        <v/>
      </c>
      <c r="N75" s="232"/>
      <c r="O75" s="71" t="str">
        <f>IF('Analitika nastave'!AN74="DA",'Analitika nastave'!AI75+'Analitika nastave'!AJ75+'Analitika nastave'!AK75+'Analitika nastave'!AL75,IF(O$7&gt;0,O$7/O$6*O74,""))</f>
        <v/>
      </c>
      <c r="P75" s="232"/>
      <c r="Q75" s="71" t="str">
        <f>IF('Analitika nastave'!AT74="DA",'Analitika nastave'!AO75+'Analitika nastave'!AP75+'Analitika nastave'!AQ75+'Analitika nastave'!AR75,IF(Q$7&gt;0,Q$7/Q$6*Q74,""))</f>
        <v/>
      </c>
      <c r="R75" s="232"/>
      <c r="S75" s="71" t="str">
        <f>IF('Analitika nastave'!AZ74="DA",'Analitika nastave'!AU75+'Analitika nastave'!AV75+'Analitika nastave'!AW75+'Analitika nastave'!AX75,IF(S$7&gt;0,S$7/S$6*S74,""))</f>
        <v/>
      </c>
      <c r="T75" s="232"/>
      <c r="U75" s="245"/>
      <c r="V75" s="181"/>
    </row>
    <row r="76" spans="1:22" x14ac:dyDescent="0.25">
      <c r="A76" s="235">
        <f>'Analitika nastave'!A76</f>
        <v>35</v>
      </c>
      <c r="B76" s="233" t="str">
        <f>'Analitika nastave'!B76</f>
        <v xml:space="preserve"> </v>
      </c>
      <c r="C76" s="235">
        <f>'Analitika nastave'!C76:C77</f>
        <v>0</v>
      </c>
      <c r="D76" s="66" t="str">
        <f>'Analitika nastave'!D76</f>
        <v>B</v>
      </c>
      <c r="E76" s="92">
        <f>IF('Analitika nastave'!J76="DA",'Analitika nastave'!E76+'Analitika nastave'!F76+'Analitika nastave'!G76+'Analitika nastave'!H76,0)</f>
        <v>0</v>
      </c>
      <c r="F76" s="231" t="str">
        <f>IF(OR('Analitika nastave'!J76:J77="DA",AND(E77&gt;=(E$7/2),E$7&gt;0)),"DA","NE")</f>
        <v>NE</v>
      </c>
      <c r="G76" s="92">
        <f>IF('Analitika nastave'!P76="DA",'Analitika nastave'!K76+'Analitika nastave'!L76+'Analitika nastave'!M76+'Analitika nastave'!N76,0)</f>
        <v>0</v>
      </c>
      <c r="H76" s="231" t="str">
        <f>IF(OR('Analitika nastave'!P76:P77="DA",AND(G77&gt;=(G$7/2),G$7&gt;0)),"DA","NE")</f>
        <v>NE</v>
      </c>
      <c r="I76" s="92">
        <f>IF('Analitika nastave'!V76="DA",'Analitika nastave'!Q76+'Analitika nastave'!R76+'Analitika nastave'!S76+'Analitika nastave'!T76,0)</f>
        <v>0</v>
      </c>
      <c r="J76" s="231" t="str">
        <f>IF(OR('Analitika nastave'!V76:V77="DA",AND(I77&gt;=(I$7/2),I$7&gt;0)),"DA","NE")</f>
        <v>NE</v>
      </c>
      <c r="K76" s="92">
        <f>IF('Analitika nastave'!AB76="DA",'Analitika nastave'!W76+'Analitika nastave'!X76+'Analitika nastave'!Y76+'Analitika nastave'!Z76,0)</f>
        <v>0</v>
      </c>
      <c r="L76" s="231" t="str">
        <f>IF(OR('Analitika nastave'!AB76:AB77="DA",AND(K77&gt;=(K$7/2),K$7&gt;0)),"DA","NE")</f>
        <v>NE</v>
      </c>
      <c r="M76" s="92">
        <f>IF('Analitika nastave'!AH76="DA",'Analitika nastave'!AC76+'Analitika nastave'!AD76+'Analitika nastave'!AE76+'Analitika nastave'!AF76,0)</f>
        <v>0</v>
      </c>
      <c r="N76" s="231" t="str">
        <f>IF(OR('Analitika nastave'!AH76:AH77="DA",AND(M77&gt;=(M$7/2),M$7&gt;0)),"DA","NE")</f>
        <v>NE</v>
      </c>
      <c r="O76" s="92">
        <f>IF('Analitika nastave'!AN76="DA",'Analitika nastave'!AI76+'Analitika nastave'!AJ76+'Analitika nastave'!AK76+'Analitika nastave'!AL76,0)</f>
        <v>0</v>
      </c>
      <c r="P76" s="231" t="str">
        <f>IF(OR('Analitika nastave'!AN76:AN77="DA",AND(O77&gt;=(O$7/2),O$7&gt;0)),"DA","NE")</f>
        <v>NE</v>
      </c>
      <c r="Q76" s="92">
        <f>IF('Analitika nastave'!AT76="DA",'Analitika nastave'!AO76+'Analitika nastave'!AP76+'Analitika nastave'!AQ76+'Analitika nastave'!AR76,0)</f>
        <v>0</v>
      </c>
      <c r="R76" s="231" t="str">
        <f>IF(OR('Analitika nastave'!AT76:AT77="DA",AND(Q77&gt;=(Q$7/2),Q$7&gt;0)),"DA","NE")</f>
        <v>NE</v>
      </c>
      <c r="S76" s="92">
        <f>IF('Analitika nastave'!AZ76="DA",'Analitika nastave'!AU76+'Analitika nastave'!AV76+'Analitika nastave'!AW76+'Analitika nastave'!AX76,0)</f>
        <v>0</v>
      </c>
      <c r="T76" s="231" t="str">
        <f>IF(OR('Analitika nastave'!AZ76:AZ77="DA",AND(S77&gt;=(S$7/2),S$7&gt;0)),"DA","NE")</f>
        <v>NE</v>
      </c>
      <c r="U76" s="244">
        <f t="shared" ref="U76" si="65">IF(AND(T76="DA",R76="DA",P76="DA",N76="DA",L76="DA",J76="DA",H76="DA",F76="DA"),E77+G77+I77+K77+M77+O77+Q77+S77,0)</f>
        <v>0</v>
      </c>
      <c r="V76" s="180" t="str">
        <f t="shared" ref="V76" si="66">IF(U76&lt;50, "NE",IF(U76&lt;60,2,IF(U76&lt;75,3,IF(U76&lt;90,4,5))))</f>
        <v>NE</v>
      </c>
    </row>
    <row r="77" spans="1:22" ht="15.75" thickBot="1" x14ac:dyDescent="0.3">
      <c r="A77" s="236"/>
      <c r="B77" s="234"/>
      <c r="C77" s="236"/>
      <c r="D77" s="63" t="str">
        <f>'Analitika nastave'!D77</f>
        <v>P</v>
      </c>
      <c r="E77" s="64" t="str">
        <f>IF('Analitika nastave'!J76="DA",'Analitika nastave'!E77+'Analitika nastave'!F77+'Analitika nastave'!G77+'Analitika nastave'!H77,IF(E$7&gt;0,E$7/E$6*E76,""))</f>
        <v/>
      </c>
      <c r="F77" s="232"/>
      <c r="G77" s="71" t="str">
        <f>IF('Analitika nastave'!P76="DA",'Analitika nastave'!K77+'Analitika nastave'!L77+'Analitika nastave'!M77+'Analitika nastave'!N77,IF(G$7&gt;0,G$7/G$6*G76,""))</f>
        <v/>
      </c>
      <c r="H77" s="232"/>
      <c r="I77" s="71" t="str">
        <f>IF('Analitika nastave'!V76="DA",'Analitika nastave'!Q77+'Analitika nastave'!R77+'Analitika nastave'!S77+'Analitika nastave'!T77,IF(I$7&gt;0,I$7/I$6*I76,""))</f>
        <v/>
      </c>
      <c r="J77" s="232"/>
      <c r="K77" s="71" t="str">
        <f>IF('Analitika nastave'!AB76="DA",'Analitika nastave'!W77+'Analitika nastave'!X77+'Analitika nastave'!Y77+'Analitika nastave'!Z77,IF(K$7&gt;0,K$7/K$6*K76,""))</f>
        <v/>
      </c>
      <c r="L77" s="232"/>
      <c r="M77" s="71" t="str">
        <f>IF('Analitika nastave'!AH76="DA",'Analitika nastave'!AC77+'Analitika nastave'!AD77+'Analitika nastave'!AE77+'Analitika nastave'!AF77,IF(M$7&gt;0,M$7/M$6*M76,""))</f>
        <v/>
      </c>
      <c r="N77" s="232"/>
      <c r="O77" s="71" t="str">
        <f>IF('Analitika nastave'!AN76="DA",'Analitika nastave'!AI77+'Analitika nastave'!AJ77+'Analitika nastave'!AK77+'Analitika nastave'!AL77,IF(O$7&gt;0,O$7/O$6*O76,""))</f>
        <v/>
      </c>
      <c r="P77" s="232"/>
      <c r="Q77" s="71" t="str">
        <f>IF('Analitika nastave'!AT76="DA",'Analitika nastave'!AO77+'Analitika nastave'!AP77+'Analitika nastave'!AQ77+'Analitika nastave'!AR77,IF(Q$7&gt;0,Q$7/Q$6*Q76,""))</f>
        <v/>
      </c>
      <c r="R77" s="232"/>
      <c r="S77" s="71" t="str">
        <f>IF('Analitika nastave'!AZ76="DA",'Analitika nastave'!AU77+'Analitika nastave'!AV77+'Analitika nastave'!AW77+'Analitika nastave'!AX77,IF(S$7&gt;0,S$7/S$6*S76,""))</f>
        <v/>
      </c>
      <c r="T77" s="232"/>
      <c r="U77" s="245"/>
      <c r="V77" s="181"/>
    </row>
    <row r="78" spans="1:22" x14ac:dyDescent="0.25">
      <c r="A78" s="235">
        <f>'Analitika nastave'!A78</f>
        <v>36</v>
      </c>
      <c r="B78" s="233" t="str">
        <f>'Analitika nastave'!B78</f>
        <v xml:space="preserve"> </v>
      </c>
      <c r="C78" s="235">
        <f>'Analitika nastave'!C78:C79</f>
        <v>0</v>
      </c>
      <c r="D78" s="66" t="str">
        <f>'Analitika nastave'!D78</f>
        <v>B</v>
      </c>
      <c r="E78" s="92">
        <f>IF('Analitika nastave'!J78="DA",'Analitika nastave'!E78+'Analitika nastave'!F78+'Analitika nastave'!G78+'Analitika nastave'!H78,0)</f>
        <v>0</v>
      </c>
      <c r="F78" s="231" t="str">
        <f>IF(OR('Analitika nastave'!J78:J79="DA",AND(E79&gt;=(E$7/2),E$7&gt;0)),"DA","NE")</f>
        <v>NE</v>
      </c>
      <c r="G78" s="92">
        <f>IF('Analitika nastave'!P78="DA",'Analitika nastave'!K78+'Analitika nastave'!L78+'Analitika nastave'!M78+'Analitika nastave'!N78,0)</f>
        <v>0</v>
      </c>
      <c r="H78" s="231" t="str">
        <f>IF(OR('Analitika nastave'!P78:P79="DA",AND(G79&gt;=(G$7/2),G$7&gt;0)),"DA","NE")</f>
        <v>NE</v>
      </c>
      <c r="I78" s="92">
        <f>IF('Analitika nastave'!V78="DA",'Analitika nastave'!Q78+'Analitika nastave'!R78+'Analitika nastave'!S78+'Analitika nastave'!T78,0)</f>
        <v>0</v>
      </c>
      <c r="J78" s="231" t="str">
        <f>IF(OR('Analitika nastave'!V78:V79="DA",AND(I79&gt;=(I$7/2),I$7&gt;0)),"DA","NE")</f>
        <v>NE</v>
      </c>
      <c r="K78" s="92">
        <f>IF('Analitika nastave'!AB78="DA",'Analitika nastave'!W78+'Analitika nastave'!X78+'Analitika nastave'!Y78+'Analitika nastave'!Z78,0)</f>
        <v>0</v>
      </c>
      <c r="L78" s="231" t="str">
        <f>IF(OR('Analitika nastave'!AB78:AB79="DA",AND(K79&gt;=(K$7/2),K$7&gt;0)),"DA","NE")</f>
        <v>NE</v>
      </c>
      <c r="M78" s="92">
        <f>IF('Analitika nastave'!AH78="DA",'Analitika nastave'!AC78+'Analitika nastave'!AD78+'Analitika nastave'!AE78+'Analitika nastave'!AF78,0)</f>
        <v>0</v>
      </c>
      <c r="N78" s="231" t="str">
        <f>IF(OR('Analitika nastave'!AH78:AH79="DA",AND(M79&gt;=(M$7/2),M$7&gt;0)),"DA","NE")</f>
        <v>NE</v>
      </c>
      <c r="O78" s="92">
        <f>IF('Analitika nastave'!AN78="DA",'Analitika nastave'!AI78+'Analitika nastave'!AJ78+'Analitika nastave'!AK78+'Analitika nastave'!AL78,0)</f>
        <v>0</v>
      </c>
      <c r="P78" s="231" t="str">
        <f>IF(OR('Analitika nastave'!AN78:AN79="DA",AND(O79&gt;=(O$7/2),O$7&gt;0)),"DA","NE")</f>
        <v>NE</v>
      </c>
      <c r="Q78" s="92">
        <f>IF('Analitika nastave'!AT78="DA",'Analitika nastave'!AO78+'Analitika nastave'!AP78+'Analitika nastave'!AQ78+'Analitika nastave'!AR78,0)</f>
        <v>0</v>
      </c>
      <c r="R78" s="231" t="str">
        <f>IF(OR('Analitika nastave'!AT78:AT79="DA",AND(Q79&gt;=(Q$7/2),Q$7&gt;0)),"DA","NE")</f>
        <v>NE</v>
      </c>
      <c r="S78" s="92">
        <f>IF('Analitika nastave'!AZ78="DA",'Analitika nastave'!AU78+'Analitika nastave'!AV78+'Analitika nastave'!AW78+'Analitika nastave'!AX78,0)</f>
        <v>0</v>
      </c>
      <c r="T78" s="231" t="str">
        <f>IF(OR('Analitika nastave'!AZ78:AZ79="DA",AND(S79&gt;=(S$7/2),S$7&gt;0)),"DA","NE")</f>
        <v>NE</v>
      </c>
      <c r="U78" s="244">
        <f t="shared" ref="U78" si="67">IF(AND(T78="DA",R78="DA",P78="DA",N78="DA",L78="DA",J78="DA",H78="DA",F78="DA"),E79+G79+I79+K79+M79+O79+Q79+S79,0)</f>
        <v>0</v>
      </c>
      <c r="V78" s="180" t="str">
        <f t="shared" ref="V78" si="68">IF(U78&lt;50, "NE",IF(U78&lt;60,2,IF(U78&lt;75,3,IF(U78&lt;90,4,5))))</f>
        <v>NE</v>
      </c>
    </row>
    <row r="79" spans="1:22" ht="15.75" thickBot="1" x14ac:dyDescent="0.3">
      <c r="A79" s="236"/>
      <c r="B79" s="234"/>
      <c r="C79" s="236"/>
      <c r="D79" s="63" t="str">
        <f>'Analitika nastave'!D79</f>
        <v>P</v>
      </c>
      <c r="E79" s="64" t="str">
        <f>IF('Analitika nastave'!J78="DA",'Analitika nastave'!E79+'Analitika nastave'!F79+'Analitika nastave'!G79+'Analitika nastave'!H79,IF(E$7&gt;0,E$7/E$6*E78,""))</f>
        <v/>
      </c>
      <c r="F79" s="232"/>
      <c r="G79" s="71" t="str">
        <f>IF('Analitika nastave'!P78="DA",'Analitika nastave'!K79+'Analitika nastave'!L79+'Analitika nastave'!M79+'Analitika nastave'!N79,IF(G$7&gt;0,G$7/G$6*G78,""))</f>
        <v/>
      </c>
      <c r="H79" s="232"/>
      <c r="I79" s="71" t="str">
        <f>IF('Analitika nastave'!V78="DA",'Analitika nastave'!Q79+'Analitika nastave'!R79+'Analitika nastave'!S79+'Analitika nastave'!T79,IF(I$7&gt;0,I$7/I$6*I78,""))</f>
        <v/>
      </c>
      <c r="J79" s="232"/>
      <c r="K79" s="71" t="str">
        <f>IF('Analitika nastave'!AB78="DA",'Analitika nastave'!W79+'Analitika nastave'!X79+'Analitika nastave'!Y79+'Analitika nastave'!Z79,IF(K$7&gt;0,K$7/K$6*K78,""))</f>
        <v/>
      </c>
      <c r="L79" s="232"/>
      <c r="M79" s="71" t="str">
        <f>IF('Analitika nastave'!AH78="DA",'Analitika nastave'!AC79+'Analitika nastave'!AD79+'Analitika nastave'!AE79+'Analitika nastave'!AF79,IF(M$7&gt;0,M$7/M$6*M78,""))</f>
        <v/>
      </c>
      <c r="N79" s="232"/>
      <c r="O79" s="71" t="str">
        <f>IF('Analitika nastave'!AN78="DA",'Analitika nastave'!AI79+'Analitika nastave'!AJ79+'Analitika nastave'!AK79+'Analitika nastave'!AL79,IF(O$7&gt;0,O$7/O$6*O78,""))</f>
        <v/>
      </c>
      <c r="P79" s="232"/>
      <c r="Q79" s="71" t="str">
        <f>IF('Analitika nastave'!AT78="DA",'Analitika nastave'!AO79+'Analitika nastave'!AP79+'Analitika nastave'!AQ79+'Analitika nastave'!AR79,IF(Q$7&gt;0,Q$7/Q$6*Q78,""))</f>
        <v/>
      </c>
      <c r="R79" s="232"/>
      <c r="S79" s="71" t="str">
        <f>IF('Analitika nastave'!AZ78="DA",'Analitika nastave'!AU79+'Analitika nastave'!AV79+'Analitika nastave'!AW79+'Analitika nastave'!AX79,IF(S$7&gt;0,S$7/S$6*S78,""))</f>
        <v/>
      </c>
      <c r="T79" s="232"/>
      <c r="U79" s="245"/>
      <c r="V79" s="181"/>
    </row>
    <row r="80" spans="1:22" x14ac:dyDescent="0.25">
      <c r="A80" s="235">
        <f>'Analitika nastave'!A80</f>
        <v>37</v>
      </c>
      <c r="B80" s="233" t="str">
        <f>'Analitika nastave'!B80</f>
        <v xml:space="preserve"> </v>
      </c>
      <c r="C80" s="235">
        <f>'Analitika nastave'!C80:C81</f>
        <v>0</v>
      </c>
      <c r="D80" s="66" t="str">
        <f>'Analitika nastave'!D80</f>
        <v>B</v>
      </c>
      <c r="E80" s="92">
        <f>IF('Analitika nastave'!J80="DA",'Analitika nastave'!E80+'Analitika nastave'!F80+'Analitika nastave'!G80+'Analitika nastave'!H80,0)</f>
        <v>0</v>
      </c>
      <c r="F80" s="231" t="str">
        <f>IF(OR('Analitika nastave'!J80:J81="DA",AND(E81&gt;=(E$7/2),E$7&gt;0)),"DA","NE")</f>
        <v>NE</v>
      </c>
      <c r="G80" s="92">
        <f>IF('Analitika nastave'!P80="DA",'Analitika nastave'!K80+'Analitika nastave'!L80+'Analitika nastave'!M80+'Analitika nastave'!N80,0)</f>
        <v>0</v>
      </c>
      <c r="H80" s="231" t="str">
        <f>IF(OR('Analitika nastave'!P80:P81="DA",AND(G81&gt;=(G$7/2),G$7&gt;0)),"DA","NE")</f>
        <v>NE</v>
      </c>
      <c r="I80" s="92">
        <f>IF('Analitika nastave'!V80="DA",'Analitika nastave'!Q80+'Analitika nastave'!R80+'Analitika nastave'!S80+'Analitika nastave'!T80,0)</f>
        <v>0</v>
      </c>
      <c r="J80" s="231" t="str">
        <f>IF(OR('Analitika nastave'!V80:V81="DA",AND(I81&gt;=(I$7/2),I$7&gt;0)),"DA","NE")</f>
        <v>NE</v>
      </c>
      <c r="K80" s="92">
        <f>IF('Analitika nastave'!AB80="DA",'Analitika nastave'!W80+'Analitika nastave'!X80+'Analitika nastave'!Y80+'Analitika nastave'!Z80,0)</f>
        <v>0</v>
      </c>
      <c r="L80" s="231" t="str">
        <f>IF(OR('Analitika nastave'!AB80:AB81="DA",AND(K81&gt;=(K$7/2),K$7&gt;0)),"DA","NE")</f>
        <v>NE</v>
      </c>
      <c r="M80" s="92">
        <f>IF('Analitika nastave'!AH80="DA",'Analitika nastave'!AC80+'Analitika nastave'!AD80+'Analitika nastave'!AE80+'Analitika nastave'!AF80,0)</f>
        <v>0</v>
      </c>
      <c r="N80" s="231" t="str">
        <f>IF(OR('Analitika nastave'!AH80:AH81="DA",AND(M81&gt;=(M$7/2),M$7&gt;0)),"DA","NE")</f>
        <v>NE</v>
      </c>
      <c r="O80" s="92">
        <f>IF('Analitika nastave'!AN80="DA",'Analitika nastave'!AI80+'Analitika nastave'!AJ80+'Analitika nastave'!AK80+'Analitika nastave'!AL80,0)</f>
        <v>0</v>
      </c>
      <c r="P80" s="231" t="str">
        <f>IF(OR('Analitika nastave'!AN80:AN81="DA",AND(O81&gt;=(O$7/2),O$7&gt;0)),"DA","NE")</f>
        <v>NE</v>
      </c>
      <c r="Q80" s="92">
        <f>IF('Analitika nastave'!AT80="DA",'Analitika nastave'!AO80+'Analitika nastave'!AP80+'Analitika nastave'!AQ80+'Analitika nastave'!AR80,0)</f>
        <v>0</v>
      </c>
      <c r="R80" s="231" t="str">
        <f>IF(OR('Analitika nastave'!AT80:AT81="DA",AND(Q81&gt;=(Q$7/2),Q$7&gt;0)),"DA","NE")</f>
        <v>NE</v>
      </c>
      <c r="S80" s="92">
        <f>IF('Analitika nastave'!AZ80="DA",'Analitika nastave'!AU80+'Analitika nastave'!AV80+'Analitika nastave'!AW80+'Analitika nastave'!AX80,0)</f>
        <v>0</v>
      </c>
      <c r="T80" s="231" t="str">
        <f>IF(OR('Analitika nastave'!AZ80:AZ81="DA",AND(S81&gt;=(S$7/2),S$7&gt;0)),"DA","NE")</f>
        <v>NE</v>
      </c>
      <c r="U80" s="244">
        <f t="shared" ref="U80" si="69">IF(AND(T80="DA",R80="DA",P80="DA",N80="DA",L80="DA",J80="DA",H80="DA",F80="DA"),E81+G81+I81+K81+M81+O81+Q81+S81,0)</f>
        <v>0</v>
      </c>
      <c r="V80" s="180" t="str">
        <f t="shared" ref="V80" si="70">IF(U80&lt;50, "NE",IF(U80&lt;60,2,IF(U80&lt;75,3,IF(U80&lt;90,4,5))))</f>
        <v>NE</v>
      </c>
    </row>
    <row r="81" spans="1:22" ht="15.75" thickBot="1" x14ac:dyDescent="0.3">
      <c r="A81" s="236"/>
      <c r="B81" s="234"/>
      <c r="C81" s="236"/>
      <c r="D81" s="63" t="str">
        <f>'Analitika nastave'!D81</f>
        <v>P</v>
      </c>
      <c r="E81" s="64" t="str">
        <f>IF('Analitika nastave'!J80="DA",'Analitika nastave'!E81+'Analitika nastave'!F81+'Analitika nastave'!G81+'Analitika nastave'!H81,IF(E$7&gt;0,E$7/E$6*E80,""))</f>
        <v/>
      </c>
      <c r="F81" s="232"/>
      <c r="G81" s="71" t="str">
        <f>IF('Analitika nastave'!P80="DA",'Analitika nastave'!K81+'Analitika nastave'!L81+'Analitika nastave'!M81+'Analitika nastave'!N81,IF(G$7&gt;0,G$7/G$6*G80,""))</f>
        <v/>
      </c>
      <c r="H81" s="232"/>
      <c r="I81" s="71" t="str">
        <f>IF('Analitika nastave'!V80="DA",'Analitika nastave'!Q81+'Analitika nastave'!R81+'Analitika nastave'!S81+'Analitika nastave'!T81,IF(I$7&gt;0,I$7/I$6*I80,""))</f>
        <v/>
      </c>
      <c r="J81" s="232"/>
      <c r="K81" s="71" t="str">
        <f>IF('Analitika nastave'!AB80="DA",'Analitika nastave'!W81+'Analitika nastave'!X81+'Analitika nastave'!Y81+'Analitika nastave'!Z81,IF(K$7&gt;0,K$7/K$6*K80,""))</f>
        <v/>
      </c>
      <c r="L81" s="232"/>
      <c r="M81" s="71" t="str">
        <f>IF('Analitika nastave'!AH80="DA",'Analitika nastave'!AC81+'Analitika nastave'!AD81+'Analitika nastave'!AE81+'Analitika nastave'!AF81,IF(M$7&gt;0,M$7/M$6*M80,""))</f>
        <v/>
      </c>
      <c r="N81" s="232"/>
      <c r="O81" s="71" t="str">
        <f>IF('Analitika nastave'!AN80="DA",'Analitika nastave'!AI81+'Analitika nastave'!AJ81+'Analitika nastave'!AK81+'Analitika nastave'!AL81,IF(O$7&gt;0,O$7/O$6*O80,""))</f>
        <v/>
      </c>
      <c r="P81" s="232"/>
      <c r="Q81" s="71" t="str">
        <f>IF('Analitika nastave'!AT80="DA",'Analitika nastave'!AO81+'Analitika nastave'!AP81+'Analitika nastave'!AQ81+'Analitika nastave'!AR81,IF(Q$7&gt;0,Q$7/Q$6*Q80,""))</f>
        <v/>
      </c>
      <c r="R81" s="232"/>
      <c r="S81" s="71" t="str">
        <f>IF('Analitika nastave'!AZ80="DA",'Analitika nastave'!AU81+'Analitika nastave'!AV81+'Analitika nastave'!AW81+'Analitika nastave'!AX81,IF(S$7&gt;0,S$7/S$6*S80,""))</f>
        <v/>
      </c>
      <c r="T81" s="232"/>
      <c r="U81" s="245"/>
      <c r="V81" s="181"/>
    </row>
    <row r="82" spans="1:22" x14ac:dyDescent="0.25">
      <c r="A82" s="235">
        <f>'Analitika nastave'!A82</f>
        <v>38</v>
      </c>
      <c r="B82" s="233" t="str">
        <f>'Analitika nastave'!B82</f>
        <v xml:space="preserve"> </v>
      </c>
      <c r="C82" s="235">
        <f>'Analitika nastave'!C82:C83</f>
        <v>0</v>
      </c>
      <c r="D82" s="66" t="str">
        <f>'Analitika nastave'!D82</f>
        <v>B</v>
      </c>
      <c r="E82" s="92">
        <f>IF('Analitika nastave'!J82="DA",'Analitika nastave'!E82+'Analitika nastave'!F82+'Analitika nastave'!G82+'Analitika nastave'!H82,0)</f>
        <v>0</v>
      </c>
      <c r="F82" s="231" t="str">
        <f>IF(OR('Analitika nastave'!J82:J83="DA",AND(E83&gt;=(E$7/2),E$7&gt;0)),"DA","NE")</f>
        <v>NE</v>
      </c>
      <c r="G82" s="92">
        <f>IF('Analitika nastave'!P82="DA",'Analitika nastave'!K82+'Analitika nastave'!L82+'Analitika nastave'!M82+'Analitika nastave'!N82,0)</f>
        <v>0</v>
      </c>
      <c r="H82" s="231" t="str">
        <f>IF(OR('Analitika nastave'!P82:P83="DA",AND(G83&gt;=(G$7/2),G$7&gt;0)),"DA","NE")</f>
        <v>NE</v>
      </c>
      <c r="I82" s="92">
        <f>IF('Analitika nastave'!V82="DA",'Analitika nastave'!Q82+'Analitika nastave'!R82+'Analitika nastave'!S82+'Analitika nastave'!T82,0)</f>
        <v>0</v>
      </c>
      <c r="J82" s="231" t="str">
        <f>IF(OR('Analitika nastave'!V82:V83="DA",AND(I83&gt;=(I$7/2),I$7&gt;0)),"DA","NE")</f>
        <v>NE</v>
      </c>
      <c r="K82" s="92">
        <f>IF('Analitika nastave'!AB82="DA",'Analitika nastave'!W82+'Analitika nastave'!X82+'Analitika nastave'!Y82+'Analitika nastave'!Z82,0)</f>
        <v>0</v>
      </c>
      <c r="L82" s="231" t="str">
        <f>IF(OR('Analitika nastave'!AB82:AB83="DA",AND(K83&gt;=(K$7/2),K$7&gt;0)),"DA","NE")</f>
        <v>NE</v>
      </c>
      <c r="M82" s="92">
        <f>IF('Analitika nastave'!AH82="DA",'Analitika nastave'!AC82+'Analitika nastave'!AD82+'Analitika nastave'!AE82+'Analitika nastave'!AF82,0)</f>
        <v>0</v>
      </c>
      <c r="N82" s="231" t="str">
        <f>IF(OR('Analitika nastave'!AH82:AH83="DA",AND(M83&gt;=(M$7/2),M$7&gt;0)),"DA","NE")</f>
        <v>NE</v>
      </c>
      <c r="O82" s="92">
        <f>IF('Analitika nastave'!AN82="DA",'Analitika nastave'!AI82+'Analitika nastave'!AJ82+'Analitika nastave'!AK82+'Analitika nastave'!AL82,0)</f>
        <v>0</v>
      </c>
      <c r="P82" s="231" t="str">
        <f>IF(OR('Analitika nastave'!AN82:AN83="DA",AND(O83&gt;=(O$7/2),O$7&gt;0)),"DA","NE")</f>
        <v>NE</v>
      </c>
      <c r="Q82" s="92">
        <f>IF('Analitika nastave'!AT82="DA",'Analitika nastave'!AO82+'Analitika nastave'!AP82+'Analitika nastave'!AQ82+'Analitika nastave'!AR82,0)</f>
        <v>0</v>
      </c>
      <c r="R82" s="231" t="str">
        <f>IF(OR('Analitika nastave'!AT82:AT83="DA",AND(Q83&gt;=(Q$7/2),Q$7&gt;0)),"DA","NE")</f>
        <v>NE</v>
      </c>
      <c r="S82" s="92">
        <f>IF('Analitika nastave'!AZ82="DA",'Analitika nastave'!AU82+'Analitika nastave'!AV82+'Analitika nastave'!AW82+'Analitika nastave'!AX82,0)</f>
        <v>0</v>
      </c>
      <c r="T82" s="231" t="str">
        <f>IF(OR('Analitika nastave'!AZ82:AZ83="DA",AND(S83&gt;=(S$7/2),S$7&gt;0)),"DA","NE")</f>
        <v>NE</v>
      </c>
      <c r="U82" s="244">
        <f t="shared" ref="U82" si="71">IF(AND(T82="DA",R82="DA",P82="DA",N82="DA",L82="DA",J82="DA",H82="DA",F82="DA"),E83+G83+I83+K83+M83+O83+Q83+S83,0)</f>
        <v>0</v>
      </c>
      <c r="V82" s="180" t="str">
        <f t="shared" ref="V82" si="72">IF(U82&lt;50, "NE",IF(U82&lt;60,2,IF(U82&lt;75,3,IF(U82&lt;90,4,5))))</f>
        <v>NE</v>
      </c>
    </row>
    <row r="83" spans="1:22" ht="15.75" thickBot="1" x14ac:dyDescent="0.3">
      <c r="A83" s="236"/>
      <c r="B83" s="234"/>
      <c r="C83" s="236"/>
      <c r="D83" s="63" t="str">
        <f>'Analitika nastave'!D83</f>
        <v>P</v>
      </c>
      <c r="E83" s="64" t="str">
        <f>IF('Analitika nastave'!J82="DA",'Analitika nastave'!E83+'Analitika nastave'!F83+'Analitika nastave'!G83+'Analitika nastave'!H83,IF(E$7&gt;0,E$7/E$6*E82,""))</f>
        <v/>
      </c>
      <c r="F83" s="232"/>
      <c r="G83" s="71" t="str">
        <f>IF('Analitika nastave'!P82="DA",'Analitika nastave'!K83+'Analitika nastave'!L83+'Analitika nastave'!M83+'Analitika nastave'!N83,IF(G$7&gt;0,G$7/G$6*G82,""))</f>
        <v/>
      </c>
      <c r="H83" s="232"/>
      <c r="I83" s="71" t="str">
        <f>IF('Analitika nastave'!V82="DA",'Analitika nastave'!Q83+'Analitika nastave'!R83+'Analitika nastave'!S83+'Analitika nastave'!T83,IF(I$7&gt;0,I$7/I$6*I82,""))</f>
        <v/>
      </c>
      <c r="J83" s="232"/>
      <c r="K83" s="71" t="str">
        <f>IF('Analitika nastave'!AB82="DA",'Analitika nastave'!W83+'Analitika nastave'!X83+'Analitika nastave'!Y83+'Analitika nastave'!Z83,IF(K$7&gt;0,K$7/K$6*K82,""))</f>
        <v/>
      </c>
      <c r="L83" s="232"/>
      <c r="M83" s="71" t="str">
        <f>IF('Analitika nastave'!AH82="DA",'Analitika nastave'!AC83+'Analitika nastave'!AD83+'Analitika nastave'!AE83+'Analitika nastave'!AF83,IF(M$7&gt;0,M$7/M$6*M82,""))</f>
        <v/>
      </c>
      <c r="N83" s="232"/>
      <c r="O83" s="71" t="str">
        <f>IF('Analitika nastave'!AN82="DA",'Analitika nastave'!AI83+'Analitika nastave'!AJ83+'Analitika nastave'!AK83+'Analitika nastave'!AL83,IF(O$7&gt;0,O$7/O$6*O82,""))</f>
        <v/>
      </c>
      <c r="P83" s="232"/>
      <c r="Q83" s="71" t="str">
        <f>IF('Analitika nastave'!AT82="DA",'Analitika nastave'!AO83+'Analitika nastave'!AP83+'Analitika nastave'!AQ83+'Analitika nastave'!AR83,IF(Q$7&gt;0,Q$7/Q$6*Q82,""))</f>
        <v/>
      </c>
      <c r="R83" s="232"/>
      <c r="S83" s="71" t="str">
        <f>IF('Analitika nastave'!AZ82="DA",'Analitika nastave'!AU83+'Analitika nastave'!AV83+'Analitika nastave'!AW83+'Analitika nastave'!AX83,IF(S$7&gt;0,S$7/S$6*S82,""))</f>
        <v/>
      </c>
      <c r="T83" s="232"/>
      <c r="U83" s="245"/>
      <c r="V83" s="181"/>
    </row>
    <row r="84" spans="1:22" x14ac:dyDescent="0.25">
      <c r="A84" s="235">
        <f>'Analitika nastave'!A84</f>
        <v>39</v>
      </c>
      <c r="B84" s="233" t="str">
        <f>'Analitika nastave'!B84</f>
        <v xml:space="preserve"> </v>
      </c>
      <c r="C84" s="235">
        <f>'Analitika nastave'!C84:C85</f>
        <v>0</v>
      </c>
      <c r="D84" s="66" t="str">
        <f>'Analitika nastave'!D84</f>
        <v>B</v>
      </c>
      <c r="E84" s="92">
        <f>IF('Analitika nastave'!J84="DA",'Analitika nastave'!E84+'Analitika nastave'!F84+'Analitika nastave'!G84+'Analitika nastave'!H84,0)</f>
        <v>0</v>
      </c>
      <c r="F84" s="231" t="str">
        <f>IF(OR('Analitika nastave'!J84:J85="DA",AND(E85&gt;=(E$7/2),E$7&gt;0)),"DA","NE")</f>
        <v>NE</v>
      </c>
      <c r="G84" s="92">
        <f>IF('Analitika nastave'!P84="DA",'Analitika nastave'!K84+'Analitika nastave'!L84+'Analitika nastave'!M84+'Analitika nastave'!N84,0)</f>
        <v>0</v>
      </c>
      <c r="H84" s="231" t="str">
        <f>IF(OR('Analitika nastave'!P84:P85="DA",AND(G85&gt;=(G$7/2),G$7&gt;0)),"DA","NE")</f>
        <v>NE</v>
      </c>
      <c r="I84" s="92">
        <f>IF('Analitika nastave'!V84="DA",'Analitika nastave'!Q84+'Analitika nastave'!R84+'Analitika nastave'!S84+'Analitika nastave'!T84,0)</f>
        <v>0</v>
      </c>
      <c r="J84" s="231" t="str">
        <f>IF(OR('Analitika nastave'!V84:V85="DA",AND(I85&gt;=(I$7/2),I$7&gt;0)),"DA","NE")</f>
        <v>NE</v>
      </c>
      <c r="K84" s="92">
        <f>IF('Analitika nastave'!AB84="DA",'Analitika nastave'!W84+'Analitika nastave'!X84+'Analitika nastave'!Y84+'Analitika nastave'!Z84,0)</f>
        <v>0</v>
      </c>
      <c r="L84" s="231" t="str">
        <f>IF(OR('Analitika nastave'!AB84:AB85="DA",AND(K85&gt;=(K$7/2),K$7&gt;0)),"DA","NE")</f>
        <v>NE</v>
      </c>
      <c r="M84" s="92">
        <f>IF('Analitika nastave'!AH84="DA",'Analitika nastave'!AC84+'Analitika nastave'!AD84+'Analitika nastave'!AE84+'Analitika nastave'!AF84,0)</f>
        <v>0</v>
      </c>
      <c r="N84" s="231" t="str">
        <f>IF(OR('Analitika nastave'!AH84:AH85="DA",AND(M85&gt;=(M$7/2),M$7&gt;0)),"DA","NE")</f>
        <v>NE</v>
      </c>
      <c r="O84" s="92">
        <f>IF('Analitika nastave'!AN84="DA",'Analitika nastave'!AI84+'Analitika nastave'!AJ84+'Analitika nastave'!AK84+'Analitika nastave'!AL84,0)</f>
        <v>0</v>
      </c>
      <c r="P84" s="231" t="str">
        <f>IF(OR('Analitika nastave'!AN84:AN85="DA",AND(O85&gt;=(O$7/2),O$7&gt;0)),"DA","NE")</f>
        <v>NE</v>
      </c>
      <c r="Q84" s="92">
        <f>IF('Analitika nastave'!AT84="DA",'Analitika nastave'!AO84+'Analitika nastave'!AP84+'Analitika nastave'!AQ84+'Analitika nastave'!AR84,0)</f>
        <v>0</v>
      </c>
      <c r="R84" s="231" t="str">
        <f>IF(OR('Analitika nastave'!AT84:AT85="DA",AND(Q85&gt;=(Q$7/2),Q$7&gt;0)),"DA","NE")</f>
        <v>NE</v>
      </c>
      <c r="S84" s="92">
        <f>IF('Analitika nastave'!AZ84="DA",'Analitika nastave'!AU84+'Analitika nastave'!AV84+'Analitika nastave'!AW84+'Analitika nastave'!AX84,0)</f>
        <v>0</v>
      </c>
      <c r="T84" s="231" t="str">
        <f>IF(OR('Analitika nastave'!AZ84:AZ85="DA",AND(S85&gt;=(S$7/2),S$7&gt;0)),"DA","NE")</f>
        <v>NE</v>
      </c>
      <c r="U84" s="244">
        <f t="shared" ref="U84" si="73">IF(AND(T84="DA",R84="DA",P84="DA",N84="DA",L84="DA",J84="DA",H84="DA",F84="DA"),E85+G85+I85+K85+M85+O85+Q85+S85,0)</f>
        <v>0</v>
      </c>
      <c r="V84" s="180" t="str">
        <f t="shared" ref="V84" si="74">IF(U84&lt;50, "NE",IF(U84&lt;60,2,IF(U84&lt;75,3,IF(U84&lt;90,4,5))))</f>
        <v>NE</v>
      </c>
    </row>
    <row r="85" spans="1:22" ht="15.75" thickBot="1" x14ac:dyDescent="0.3">
      <c r="A85" s="236"/>
      <c r="B85" s="234"/>
      <c r="C85" s="236"/>
      <c r="D85" s="63" t="str">
        <f>'Analitika nastave'!D85</f>
        <v>P</v>
      </c>
      <c r="E85" s="64" t="str">
        <f>IF('Analitika nastave'!J84="DA",'Analitika nastave'!E85+'Analitika nastave'!F85+'Analitika nastave'!G85+'Analitika nastave'!H85,IF(E$7&gt;0,E$7/E$6*E84,""))</f>
        <v/>
      </c>
      <c r="F85" s="232"/>
      <c r="G85" s="71" t="str">
        <f>IF('Analitika nastave'!P84="DA",'Analitika nastave'!K85+'Analitika nastave'!L85+'Analitika nastave'!M85+'Analitika nastave'!N85,IF(G$7&gt;0,G$7/G$6*G84,""))</f>
        <v/>
      </c>
      <c r="H85" s="232"/>
      <c r="I85" s="71" t="str">
        <f>IF('Analitika nastave'!V84="DA",'Analitika nastave'!Q85+'Analitika nastave'!R85+'Analitika nastave'!S85+'Analitika nastave'!T85,IF(I$7&gt;0,I$7/I$6*I84,""))</f>
        <v/>
      </c>
      <c r="J85" s="232"/>
      <c r="K85" s="71" t="str">
        <f>IF('Analitika nastave'!AB84="DA",'Analitika nastave'!W85+'Analitika nastave'!X85+'Analitika nastave'!Y85+'Analitika nastave'!Z85,IF(K$7&gt;0,K$7/K$6*K84,""))</f>
        <v/>
      </c>
      <c r="L85" s="232"/>
      <c r="M85" s="71" t="str">
        <f>IF('Analitika nastave'!AH84="DA",'Analitika nastave'!AC85+'Analitika nastave'!AD85+'Analitika nastave'!AE85+'Analitika nastave'!AF85,IF(M$7&gt;0,M$7/M$6*M84,""))</f>
        <v/>
      </c>
      <c r="N85" s="232"/>
      <c r="O85" s="71" t="str">
        <f>IF('Analitika nastave'!AN84="DA",'Analitika nastave'!AI85+'Analitika nastave'!AJ85+'Analitika nastave'!AK85+'Analitika nastave'!AL85,IF(O$7&gt;0,O$7/O$6*O84,""))</f>
        <v/>
      </c>
      <c r="P85" s="232"/>
      <c r="Q85" s="71" t="str">
        <f>IF('Analitika nastave'!AT84="DA",'Analitika nastave'!AO85+'Analitika nastave'!AP85+'Analitika nastave'!AQ85+'Analitika nastave'!AR85,IF(Q$7&gt;0,Q$7/Q$6*Q84,""))</f>
        <v/>
      </c>
      <c r="R85" s="232"/>
      <c r="S85" s="71" t="str">
        <f>IF('Analitika nastave'!AZ84="DA",'Analitika nastave'!AU85+'Analitika nastave'!AV85+'Analitika nastave'!AW85+'Analitika nastave'!AX85,IF(S$7&gt;0,S$7/S$6*S84,""))</f>
        <v/>
      </c>
      <c r="T85" s="232"/>
      <c r="U85" s="245"/>
      <c r="V85" s="181"/>
    </row>
    <row r="86" spans="1:22" x14ac:dyDescent="0.25">
      <c r="A86" s="235">
        <f>'Analitika nastave'!A86</f>
        <v>40</v>
      </c>
      <c r="B86" s="233" t="str">
        <f>'Analitika nastave'!B86</f>
        <v xml:space="preserve"> </v>
      </c>
      <c r="C86" s="235">
        <f>'Analitika nastave'!C86:C87</f>
        <v>0</v>
      </c>
      <c r="D86" s="66" t="str">
        <f>'Analitika nastave'!D86</f>
        <v>B</v>
      </c>
      <c r="E86" s="92">
        <f>IF('Analitika nastave'!J86="DA",'Analitika nastave'!E86+'Analitika nastave'!F86+'Analitika nastave'!G86+'Analitika nastave'!H86,0)</f>
        <v>0</v>
      </c>
      <c r="F86" s="231" t="str">
        <f>IF(OR('Analitika nastave'!J86:J87="DA",AND(E87&gt;=(E$7/2),E$7&gt;0)),"DA","NE")</f>
        <v>NE</v>
      </c>
      <c r="G86" s="92">
        <f>IF('Analitika nastave'!P86="DA",'Analitika nastave'!K86+'Analitika nastave'!L86+'Analitika nastave'!M86+'Analitika nastave'!N86,0)</f>
        <v>0</v>
      </c>
      <c r="H86" s="231" t="str">
        <f>IF(OR('Analitika nastave'!P86:P87="DA",AND(G87&gt;=(G$7/2),G$7&gt;0)),"DA","NE")</f>
        <v>NE</v>
      </c>
      <c r="I86" s="92">
        <f>IF('Analitika nastave'!V86="DA",'Analitika nastave'!Q86+'Analitika nastave'!R86+'Analitika nastave'!S86+'Analitika nastave'!T86,0)</f>
        <v>0</v>
      </c>
      <c r="J86" s="231" t="str">
        <f>IF(OR('Analitika nastave'!V86:V87="DA",AND(I87&gt;=(I$7/2),I$7&gt;0)),"DA","NE")</f>
        <v>NE</v>
      </c>
      <c r="K86" s="92">
        <f>IF('Analitika nastave'!AB86="DA",'Analitika nastave'!W86+'Analitika nastave'!X86+'Analitika nastave'!Y86+'Analitika nastave'!Z86,0)</f>
        <v>0</v>
      </c>
      <c r="L86" s="231" t="str">
        <f>IF(OR('Analitika nastave'!AB86:AB87="DA",AND(K87&gt;=(K$7/2),K$7&gt;0)),"DA","NE")</f>
        <v>NE</v>
      </c>
      <c r="M86" s="92">
        <f>IF('Analitika nastave'!AH86="DA",'Analitika nastave'!AC86+'Analitika nastave'!AD86+'Analitika nastave'!AE86+'Analitika nastave'!AF86,0)</f>
        <v>0</v>
      </c>
      <c r="N86" s="231" t="str">
        <f>IF(OR('Analitika nastave'!AH86:AH87="DA",AND(M87&gt;=(M$7/2),M$7&gt;0)),"DA","NE")</f>
        <v>NE</v>
      </c>
      <c r="O86" s="92">
        <f>IF('Analitika nastave'!AN86="DA",'Analitika nastave'!AI86+'Analitika nastave'!AJ86+'Analitika nastave'!AK86+'Analitika nastave'!AL86,0)</f>
        <v>0</v>
      </c>
      <c r="P86" s="231" t="str">
        <f>IF(OR('Analitika nastave'!AN86:AN87="DA",AND(O87&gt;=(O$7/2),O$7&gt;0)),"DA","NE")</f>
        <v>NE</v>
      </c>
      <c r="Q86" s="92">
        <f>IF('Analitika nastave'!AT86="DA",'Analitika nastave'!AO86+'Analitika nastave'!AP86+'Analitika nastave'!AQ86+'Analitika nastave'!AR86,0)</f>
        <v>0</v>
      </c>
      <c r="R86" s="231" t="str">
        <f>IF(OR('Analitika nastave'!AT86:AT87="DA",AND(Q87&gt;=(Q$7/2),Q$7&gt;0)),"DA","NE")</f>
        <v>NE</v>
      </c>
      <c r="S86" s="92">
        <f>IF('Analitika nastave'!AZ86="DA",'Analitika nastave'!AU86+'Analitika nastave'!AV86+'Analitika nastave'!AW86+'Analitika nastave'!AX86,0)</f>
        <v>0</v>
      </c>
      <c r="T86" s="231" t="str">
        <f>IF(OR('Analitika nastave'!AZ86:AZ87="DA",AND(S87&gt;=(S$7/2),S$7&gt;0)),"DA","NE")</f>
        <v>NE</v>
      </c>
      <c r="U86" s="244">
        <f t="shared" ref="U86" si="75">IF(AND(T86="DA",R86="DA",P86="DA",N86="DA",L86="DA",J86="DA",H86="DA",F86="DA"),E87+G87+I87+K87+M87+O87+Q87+S87,0)</f>
        <v>0</v>
      </c>
      <c r="V86" s="180" t="str">
        <f t="shared" ref="V86" si="76">IF(U86&lt;50, "NE",IF(U86&lt;60,2,IF(U86&lt;75,3,IF(U86&lt;90,4,5))))</f>
        <v>NE</v>
      </c>
    </row>
    <row r="87" spans="1:22" ht="15.75" thickBot="1" x14ac:dyDescent="0.3">
      <c r="A87" s="236"/>
      <c r="B87" s="234"/>
      <c r="C87" s="236"/>
      <c r="D87" s="63" t="str">
        <f>'Analitika nastave'!D87</f>
        <v>P</v>
      </c>
      <c r="E87" s="64" t="str">
        <f>IF('Analitika nastave'!J86="DA",'Analitika nastave'!E87+'Analitika nastave'!F87+'Analitika nastave'!G87+'Analitika nastave'!H87,IF(E$7&gt;0,E$7/E$6*E86,""))</f>
        <v/>
      </c>
      <c r="F87" s="232"/>
      <c r="G87" s="71" t="str">
        <f>IF('Analitika nastave'!P86="DA",'Analitika nastave'!K87+'Analitika nastave'!L87+'Analitika nastave'!M87+'Analitika nastave'!N87,IF(G$7&gt;0,G$7/G$6*G86,""))</f>
        <v/>
      </c>
      <c r="H87" s="232"/>
      <c r="I87" s="71" t="str">
        <f>IF('Analitika nastave'!V86="DA",'Analitika nastave'!Q87+'Analitika nastave'!R87+'Analitika nastave'!S87+'Analitika nastave'!T87,IF(I$7&gt;0,I$7/I$6*I86,""))</f>
        <v/>
      </c>
      <c r="J87" s="232"/>
      <c r="K87" s="71" t="str">
        <f>IF('Analitika nastave'!AB86="DA",'Analitika nastave'!W87+'Analitika nastave'!X87+'Analitika nastave'!Y87+'Analitika nastave'!Z87,IF(K$7&gt;0,K$7/K$6*K86,""))</f>
        <v/>
      </c>
      <c r="L87" s="232"/>
      <c r="M87" s="71" t="str">
        <f>IF('Analitika nastave'!AH86="DA",'Analitika nastave'!AC87+'Analitika nastave'!AD87+'Analitika nastave'!AE87+'Analitika nastave'!AF87,IF(M$7&gt;0,M$7/M$6*M86,""))</f>
        <v/>
      </c>
      <c r="N87" s="232"/>
      <c r="O87" s="71" t="str">
        <f>IF('Analitika nastave'!AN86="DA",'Analitika nastave'!AI87+'Analitika nastave'!AJ87+'Analitika nastave'!AK87+'Analitika nastave'!AL87,IF(O$7&gt;0,O$7/O$6*O86,""))</f>
        <v/>
      </c>
      <c r="P87" s="232"/>
      <c r="Q87" s="71" t="str">
        <f>IF('Analitika nastave'!AT86="DA",'Analitika nastave'!AO87+'Analitika nastave'!AP87+'Analitika nastave'!AQ87+'Analitika nastave'!AR87,IF(Q$7&gt;0,Q$7/Q$6*Q86,""))</f>
        <v/>
      </c>
      <c r="R87" s="232"/>
      <c r="S87" s="71" t="str">
        <f>IF('Analitika nastave'!AZ86="DA",'Analitika nastave'!AU87+'Analitika nastave'!AV87+'Analitika nastave'!AW87+'Analitika nastave'!AX87,IF(S$7&gt;0,S$7/S$6*S86,""))</f>
        <v/>
      </c>
      <c r="T87" s="232"/>
      <c r="U87" s="245"/>
      <c r="V87" s="181"/>
    </row>
    <row r="88" spans="1:22" x14ac:dyDescent="0.25">
      <c r="A88" s="235">
        <f>'Analitika nastave'!A88</f>
        <v>41</v>
      </c>
      <c r="B88" s="233" t="str">
        <f>'Analitika nastave'!B88</f>
        <v xml:space="preserve"> </v>
      </c>
      <c r="C88" s="235">
        <f>'Analitika nastave'!C88:C89</f>
        <v>0</v>
      </c>
      <c r="D88" s="66" t="str">
        <f>'Analitika nastave'!D88</f>
        <v>B</v>
      </c>
      <c r="E88" s="92">
        <f>IF('Analitika nastave'!J88="DA",'Analitika nastave'!E88+'Analitika nastave'!F88+'Analitika nastave'!G88+'Analitika nastave'!H88,0)</f>
        <v>0</v>
      </c>
      <c r="F88" s="231" t="str">
        <f>IF(OR('Analitika nastave'!J88:J89="DA",AND(E89&gt;=(E$7/2),E$7&gt;0)),"DA","NE")</f>
        <v>NE</v>
      </c>
      <c r="G88" s="92">
        <f>IF('Analitika nastave'!P88="DA",'Analitika nastave'!K88+'Analitika nastave'!L88+'Analitika nastave'!M88+'Analitika nastave'!N88,0)</f>
        <v>0</v>
      </c>
      <c r="H88" s="231" t="str">
        <f>IF(OR('Analitika nastave'!P88:P89="DA",AND(G89&gt;=(G$7/2),G$7&gt;0)),"DA","NE")</f>
        <v>NE</v>
      </c>
      <c r="I88" s="92">
        <f>IF('Analitika nastave'!V88="DA",'Analitika nastave'!Q88+'Analitika nastave'!R88+'Analitika nastave'!S88+'Analitika nastave'!T88,0)</f>
        <v>0</v>
      </c>
      <c r="J88" s="231" t="str">
        <f>IF(OR('Analitika nastave'!V88:V89="DA",AND(I89&gt;=(I$7/2),I$7&gt;0)),"DA","NE")</f>
        <v>NE</v>
      </c>
      <c r="K88" s="92">
        <f>IF('Analitika nastave'!AB88="DA",'Analitika nastave'!W88+'Analitika nastave'!X88+'Analitika nastave'!Y88+'Analitika nastave'!Z88,0)</f>
        <v>0</v>
      </c>
      <c r="L88" s="231" t="str">
        <f>IF(OR('Analitika nastave'!AB88:AB89="DA",AND(K89&gt;=(K$7/2),K$7&gt;0)),"DA","NE")</f>
        <v>NE</v>
      </c>
      <c r="M88" s="92">
        <f>IF('Analitika nastave'!AH88="DA",'Analitika nastave'!AC88+'Analitika nastave'!AD88+'Analitika nastave'!AE88+'Analitika nastave'!AF88,0)</f>
        <v>0</v>
      </c>
      <c r="N88" s="231" t="str">
        <f>IF(OR('Analitika nastave'!AH88:AH89="DA",AND(M89&gt;=(M$7/2),M$7&gt;0)),"DA","NE")</f>
        <v>NE</v>
      </c>
      <c r="O88" s="92">
        <f>IF('Analitika nastave'!AN88="DA",'Analitika nastave'!AI88+'Analitika nastave'!AJ88+'Analitika nastave'!AK88+'Analitika nastave'!AL88,0)</f>
        <v>0</v>
      </c>
      <c r="P88" s="231" t="str">
        <f>IF(OR('Analitika nastave'!AN88:AN89="DA",AND(O89&gt;=(O$7/2),O$7&gt;0)),"DA","NE")</f>
        <v>NE</v>
      </c>
      <c r="Q88" s="92">
        <f>IF('Analitika nastave'!AT88="DA",'Analitika nastave'!AO88+'Analitika nastave'!AP88+'Analitika nastave'!AQ88+'Analitika nastave'!AR88,0)</f>
        <v>0</v>
      </c>
      <c r="R88" s="231" t="str">
        <f>IF(OR('Analitika nastave'!AT88:AT89="DA",AND(Q89&gt;=(Q$7/2),Q$7&gt;0)),"DA","NE")</f>
        <v>NE</v>
      </c>
      <c r="S88" s="92">
        <f>IF('Analitika nastave'!AZ88="DA",'Analitika nastave'!AU88+'Analitika nastave'!AV88+'Analitika nastave'!AW88+'Analitika nastave'!AX88,0)</f>
        <v>0</v>
      </c>
      <c r="T88" s="231" t="str">
        <f>IF(OR('Analitika nastave'!AZ88:AZ89="DA",AND(S89&gt;=(S$7/2),S$7&gt;0)),"DA","NE")</f>
        <v>NE</v>
      </c>
      <c r="U88" s="244">
        <f t="shared" ref="U88" si="77">IF(AND(T88="DA",R88="DA",P88="DA",N88="DA",L88="DA",J88="DA",H88="DA",F88="DA"),E89+G89+I89+K89+M89+O89+Q89+S89,0)</f>
        <v>0</v>
      </c>
      <c r="V88" s="180" t="str">
        <f t="shared" ref="V88" si="78">IF(U88&lt;50, "NE",IF(U88&lt;60,2,IF(U88&lt;75,3,IF(U88&lt;90,4,5))))</f>
        <v>NE</v>
      </c>
    </row>
    <row r="89" spans="1:22" ht="15.75" thickBot="1" x14ac:dyDescent="0.3">
      <c r="A89" s="236"/>
      <c r="B89" s="234"/>
      <c r="C89" s="236"/>
      <c r="D89" s="63" t="str">
        <f>'Analitika nastave'!D89</f>
        <v>P</v>
      </c>
      <c r="E89" s="64" t="str">
        <f>IF('Analitika nastave'!J88="DA",'Analitika nastave'!E89+'Analitika nastave'!F89+'Analitika nastave'!G89+'Analitika nastave'!H89,IF(E$7&gt;0,E$7/E$6*E88,""))</f>
        <v/>
      </c>
      <c r="F89" s="232"/>
      <c r="G89" s="71" t="str">
        <f>IF('Analitika nastave'!P88="DA",'Analitika nastave'!K89+'Analitika nastave'!L89+'Analitika nastave'!M89+'Analitika nastave'!N89,IF(G$7&gt;0,G$7/G$6*G88,""))</f>
        <v/>
      </c>
      <c r="H89" s="232"/>
      <c r="I89" s="71" t="str">
        <f>IF('Analitika nastave'!V88="DA",'Analitika nastave'!Q89+'Analitika nastave'!R89+'Analitika nastave'!S89+'Analitika nastave'!T89,IF(I$7&gt;0,I$7/I$6*I88,""))</f>
        <v/>
      </c>
      <c r="J89" s="232"/>
      <c r="K89" s="71" t="str">
        <f>IF('Analitika nastave'!AB88="DA",'Analitika nastave'!W89+'Analitika nastave'!X89+'Analitika nastave'!Y89+'Analitika nastave'!Z89,IF(K$7&gt;0,K$7/K$6*K88,""))</f>
        <v/>
      </c>
      <c r="L89" s="232"/>
      <c r="M89" s="71" t="str">
        <f>IF('Analitika nastave'!AH88="DA",'Analitika nastave'!AC89+'Analitika nastave'!AD89+'Analitika nastave'!AE89+'Analitika nastave'!AF89,IF(M$7&gt;0,M$7/M$6*M88,""))</f>
        <v/>
      </c>
      <c r="N89" s="232"/>
      <c r="O89" s="71" t="str">
        <f>IF('Analitika nastave'!AN88="DA",'Analitika nastave'!AI89+'Analitika nastave'!AJ89+'Analitika nastave'!AK89+'Analitika nastave'!AL89,IF(O$7&gt;0,O$7/O$6*O88,""))</f>
        <v/>
      </c>
      <c r="P89" s="232"/>
      <c r="Q89" s="71" t="str">
        <f>IF('Analitika nastave'!AT88="DA",'Analitika nastave'!AO89+'Analitika nastave'!AP89+'Analitika nastave'!AQ89+'Analitika nastave'!AR89,IF(Q$7&gt;0,Q$7/Q$6*Q88,""))</f>
        <v/>
      </c>
      <c r="R89" s="232"/>
      <c r="S89" s="71" t="str">
        <f>IF('Analitika nastave'!AZ88="DA",'Analitika nastave'!AU89+'Analitika nastave'!AV89+'Analitika nastave'!AW89+'Analitika nastave'!AX89,IF(S$7&gt;0,S$7/S$6*S88,""))</f>
        <v/>
      </c>
      <c r="T89" s="232"/>
      <c r="U89" s="245"/>
      <c r="V89" s="181"/>
    </row>
    <row r="90" spans="1:22" x14ac:dyDescent="0.25">
      <c r="A90" s="235">
        <f>'Analitika nastave'!A90</f>
        <v>42</v>
      </c>
      <c r="B90" s="233" t="str">
        <f>'Analitika nastave'!B90</f>
        <v xml:space="preserve"> </v>
      </c>
      <c r="C90" s="235">
        <f>'Analitika nastave'!C90:C91</f>
        <v>0</v>
      </c>
      <c r="D90" s="66" t="str">
        <f>'Analitika nastave'!D90</f>
        <v>B</v>
      </c>
      <c r="E90" s="92">
        <f>IF('Analitika nastave'!J90="DA",'Analitika nastave'!E90+'Analitika nastave'!F90+'Analitika nastave'!G90+'Analitika nastave'!H90,0)</f>
        <v>0</v>
      </c>
      <c r="F90" s="231" t="str">
        <f>IF(OR('Analitika nastave'!J90:J91="DA",AND(E91&gt;=(E$7/2),E$7&gt;0)),"DA","NE")</f>
        <v>NE</v>
      </c>
      <c r="G90" s="92">
        <f>IF('Analitika nastave'!P90="DA",'Analitika nastave'!K90+'Analitika nastave'!L90+'Analitika nastave'!M90+'Analitika nastave'!N90,0)</f>
        <v>0</v>
      </c>
      <c r="H90" s="231" t="str">
        <f>IF(OR('Analitika nastave'!P90:P91="DA",AND(G91&gt;=(G$7/2),G$7&gt;0)),"DA","NE")</f>
        <v>NE</v>
      </c>
      <c r="I90" s="92">
        <f>IF('Analitika nastave'!V90="DA",'Analitika nastave'!Q90+'Analitika nastave'!R90+'Analitika nastave'!S90+'Analitika nastave'!T90,0)</f>
        <v>0</v>
      </c>
      <c r="J90" s="231" t="str">
        <f>IF(OR('Analitika nastave'!V90:V91="DA",AND(I91&gt;=(I$7/2),I$7&gt;0)),"DA","NE")</f>
        <v>NE</v>
      </c>
      <c r="K90" s="92">
        <f>IF('Analitika nastave'!AB90="DA",'Analitika nastave'!W90+'Analitika nastave'!X90+'Analitika nastave'!Y90+'Analitika nastave'!Z90,0)</f>
        <v>0</v>
      </c>
      <c r="L90" s="231" t="str">
        <f>IF(OR('Analitika nastave'!AB90:AB91="DA",AND(K91&gt;=(K$7/2),K$7&gt;0)),"DA","NE")</f>
        <v>NE</v>
      </c>
      <c r="M90" s="92">
        <f>IF('Analitika nastave'!AH90="DA",'Analitika nastave'!AC90+'Analitika nastave'!AD90+'Analitika nastave'!AE90+'Analitika nastave'!AF90,0)</f>
        <v>0</v>
      </c>
      <c r="N90" s="231" t="str">
        <f>IF(OR('Analitika nastave'!AH90:AH91="DA",AND(M91&gt;=(M$7/2),M$7&gt;0)),"DA","NE")</f>
        <v>NE</v>
      </c>
      <c r="O90" s="92">
        <f>IF('Analitika nastave'!AN90="DA",'Analitika nastave'!AI90+'Analitika nastave'!AJ90+'Analitika nastave'!AK90+'Analitika nastave'!AL90,0)</f>
        <v>0</v>
      </c>
      <c r="P90" s="231" t="str">
        <f>IF(OR('Analitika nastave'!AN90:AN91="DA",AND(O91&gt;=(O$7/2),O$7&gt;0)),"DA","NE")</f>
        <v>NE</v>
      </c>
      <c r="Q90" s="92">
        <f>IF('Analitika nastave'!AT90="DA",'Analitika nastave'!AO90+'Analitika nastave'!AP90+'Analitika nastave'!AQ90+'Analitika nastave'!AR90,0)</f>
        <v>0</v>
      </c>
      <c r="R90" s="231" t="str">
        <f>IF(OR('Analitika nastave'!AT90:AT91="DA",AND(Q91&gt;=(Q$7/2),Q$7&gt;0)),"DA","NE")</f>
        <v>NE</v>
      </c>
      <c r="S90" s="92">
        <f>IF('Analitika nastave'!AZ90="DA",'Analitika nastave'!AU90+'Analitika nastave'!AV90+'Analitika nastave'!AW90+'Analitika nastave'!AX90,0)</f>
        <v>0</v>
      </c>
      <c r="T90" s="231" t="str">
        <f>IF(OR('Analitika nastave'!AZ90:AZ91="DA",AND(S91&gt;=(S$7/2),S$7&gt;0)),"DA","NE")</f>
        <v>NE</v>
      </c>
      <c r="U90" s="244">
        <f t="shared" ref="U90" si="79">IF(AND(T90="DA",R90="DA",P90="DA",N90="DA",L90="DA",J90="DA",H90="DA",F90="DA"),E91+G91+I91+K91+M91+O91+Q91+S91,0)</f>
        <v>0</v>
      </c>
      <c r="V90" s="180" t="str">
        <f t="shared" ref="V90" si="80">IF(U90&lt;50, "NE",IF(U90&lt;60,2,IF(U90&lt;75,3,IF(U90&lt;90,4,5))))</f>
        <v>NE</v>
      </c>
    </row>
    <row r="91" spans="1:22" ht="15.75" thickBot="1" x14ac:dyDescent="0.3">
      <c r="A91" s="236"/>
      <c r="B91" s="234"/>
      <c r="C91" s="236"/>
      <c r="D91" s="63" t="str">
        <f>'Analitika nastave'!D91</f>
        <v>P</v>
      </c>
      <c r="E91" s="64" t="str">
        <f>IF('Analitika nastave'!J90="DA",'Analitika nastave'!E91+'Analitika nastave'!F91+'Analitika nastave'!G91+'Analitika nastave'!H91,IF(E$7&gt;0,E$7/E$6*E90,""))</f>
        <v/>
      </c>
      <c r="F91" s="232"/>
      <c r="G91" s="71" t="str">
        <f>IF('Analitika nastave'!P90="DA",'Analitika nastave'!K91+'Analitika nastave'!L91+'Analitika nastave'!M91+'Analitika nastave'!N91,IF(G$7&gt;0,G$7/G$6*G90,""))</f>
        <v/>
      </c>
      <c r="H91" s="232"/>
      <c r="I91" s="71" t="str">
        <f>IF('Analitika nastave'!V90="DA",'Analitika nastave'!Q91+'Analitika nastave'!R91+'Analitika nastave'!S91+'Analitika nastave'!T91,IF(I$7&gt;0,I$7/I$6*I90,""))</f>
        <v/>
      </c>
      <c r="J91" s="232"/>
      <c r="K91" s="71" t="str">
        <f>IF('Analitika nastave'!AB90="DA",'Analitika nastave'!W91+'Analitika nastave'!X91+'Analitika nastave'!Y91+'Analitika nastave'!Z91,IF(K$7&gt;0,K$7/K$6*K90,""))</f>
        <v/>
      </c>
      <c r="L91" s="232"/>
      <c r="M91" s="71" t="str">
        <f>IF('Analitika nastave'!AH90="DA",'Analitika nastave'!AC91+'Analitika nastave'!AD91+'Analitika nastave'!AE91+'Analitika nastave'!AF91,IF(M$7&gt;0,M$7/M$6*M90,""))</f>
        <v/>
      </c>
      <c r="N91" s="232"/>
      <c r="O91" s="71" t="str">
        <f>IF('Analitika nastave'!AN90="DA",'Analitika nastave'!AI91+'Analitika nastave'!AJ91+'Analitika nastave'!AK91+'Analitika nastave'!AL91,IF(O$7&gt;0,O$7/O$6*O90,""))</f>
        <v/>
      </c>
      <c r="P91" s="232"/>
      <c r="Q91" s="71" t="str">
        <f>IF('Analitika nastave'!AT90="DA",'Analitika nastave'!AO91+'Analitika nastave'!AP91+'Analitika nastave'!AQ91+'Analitika nastave'!AR91,IF(Q$7&gt;0,Q$7/Q$6*Q90,""))</f>
        <v/>
      </c>
      <c r="R91" s="232"/>
      <c r="S91" s="71" t="str">
        <f>IF('Analitika nastave'!AZ90="DA",'Analitika nastave'!AU91+'Analitika nastave'!AV91+'Analitika nastave'!AW91+'Analitika nastave'!AX91,IF(S$7&gt;0,S$7/S$6*S90,""))</f>
        <v/>
      </c>
      <c r="T91" s="232"/>
      <c r="U91" s="245"/>
      <c r="V91" s="181"/>
    </row>
    <row r="92" spans="1:22" x14ac:dyDescent="0.25">
      <c r="A92" s="235">
        <f>'Analitika nastave'!A92</f>
        <v>43</v>
      </c>
      <c r="B92" s="233" t="str">
        <f>'Analitika nastave'!B92</f>
        <v xml:space="preserve"> </v>
      </c>
      <c r="C92" s="235">
        <f>'Analitika nastave'!C92:C93</f>
        <v>0</v>
      </c>
      <c r="D92" s="66" t="str">
        <f>'Analitika nastave'!D92</f>
        <v>B</v>
      </c>
      <c r="E92" s="92">
        <f>IF('Analitika nastave'!J92="DA",'Analitika nastave'!E92+'Analitika nastave'!F92+'Analitika nastave'!G92+'Analitika nastave'!H92,0)</f>
        <v>0</v>
      </c>
      <c r="F92" s="231" t="str">
        <f>IF(OR('Analitika nastave'!J92:J93="DA",AND(E93&gt;=(E$7/2),E$7&gt;0)),"DA","NE")</f>
        <v>NE</v>
      </c>
      <c r="G92" s="92">
        <f>IF('Analitika nastave'!P92="DA",'Analitika nastave'!K92+'Analitika nastave'!L92+'Analitika nastave'!M92+'Analitika nastave'!N92,0)</f>
        <v>0</v>
      </c>
      <c r="H92" s="231" t="str">
        <f>IF(OR('Analitika nastave'!P92:P93="DA",AND(G93&gt;=(G$7/2),G$7&gt;0)),"DA","NE")</f>
        <v>NE</v>
      </c>
      <c r="I92" s="92">
        <f>IF('Analitika nastave'!V92="DA",'Analitika nastave'!Q92+'Analitika nastave'!R92+'Analitika nastave'!S92+'Analitika nastave'!T92,0)</f>
        <v>0</v>
      </c>
      <c r="J92" s="231" t="str">
        <f>IF(OR('Analitika nastave'!V92:V93="DA",AND(I93&gt;=(I$7/2),I$7&gt;0)),"DA","NE")</f>
        <v>NE</v>
      </c>
      <c r="K92" s="92">
        <f>IF('Analitika nastave'!AB92="DA",'Analitika nastave'!W92+'Analitika nastave'!X92+'Analitika nastave'!Y92+'Analitika nastave'!Z92,0)</f>
        <v>0</v>
      </c>
      <c r="L92" s="231" t="str">
        <f>IF(OR('Analitika nastave'!AB92:AB93="DA",AND(K93&gt;=(K$7/2),K$7&gt;0)),"DA","NE")</f>
        <v>NE</v>
      </c>
      <c r="M92" s="92">
        <f>IF('Analitika nastave'!AH92="DA",'Analitika nastave'!AC92+'Analitika nastave'!AD92+'Analitika nastave'!AE92+'Analitika nastave'!AF92,0)</f>
        <v>0</v>
      </c>
      <c r="N92" s="231" t="str">
        <f>IF(OR('Analitika nastave'!AH92:AH93="DA",AND(M93&gt;=(M$7/2),M$7&gt;0)),"DA","NE")</f>
        <v>NE</v>
      </c>
      <c r="O92" s="92">
        <f>IF('Analitika nastave'!AN92="DA",'Analitika nastave'!AI92+'Analitika nastave'!AJ92+'Analitika nastave'!AK92+'Analitika nastave'!AL92,0)</f>
        <v>0</v>
      </c>
      <c r="P92" s="231" t="str">
        <f>IF(OR('Analitika nastave'!AN92:AN93="DA",AND(O93&gt;=(O$7/2),O$7&gt;0)),"DA","NE")</f>
        <v>NE</v>
      </c>
      <c r="Q92" s="92">
        <f>IF('Analitika nastave'!AT92="DA",'Analitika nastave'!AO92+'Analitika nastave'!AP92+'Analitika nastave'!AQ92+'Analitika nastave'!AR92,0)</f>
        <v>0</v>
      </c>
      <c r="R92" s="231" t="str">
        <f>IF(OR('Analitika nastave'!AT92:AT93="DA",AND(Q93&gt;=(Q$7/2),Q$7&gt;0)),"DA","NE")</f>
        <v>NE</v>
      </c>
      <c r="S92" s="92">
        <f>IF('Analitika nastave'!AZ92="DA",'Analitika nastave'!AU92+'Analitika nastave'!AV92+'Analitika nastave'!AW92+'Analitika nastave'!AX92,0)</f>
        <v>0</v>
      </c>
      <c r="T92" s="231" t="str">
        <f>IF(OR('Analitika nastave'!AZ92:AZ93="DA",AND(S93&gt;=(S$7/2),S$7&gt;0)),"DA","NE")</f>
        <v>NE</v>
      </c>
      <c r="U92" s="244">
        <f t="shared" ref="U92" si="81">IF(AND(T92="DA",R92="DA",P92="DA",N92="DA",L92="DA",J92="DA",H92="DA",F92="DA"),E93+G93+I93+K93+M93+O93+Q93+S93,0)</f>
        <v>0</v>
      </c>
      <c r="V92" s="180" t="str">
        <f t="shared" ref="V92" si="82">IF(U92&lt;50, "NE",IF(U92&lt;60,2,IF(U92&lt;75,3,IF(U92&lt;90,4,5))))</f>
        <v>NE</v>
      </c>
    </row>
    <row r="93" spans="1:22" ht="15.75" thickBot="1" x14ac:dyDescent="0.3">
      <c r="A93" s="236"/>
      <c r="B93" s="234"/>
      <c r="C93" s="236"/>
      <c r="D93" s="63" t="str">
        <f>'Analitika nastave'!D93</f>
        <v>P</v>
      </c>
      <c r="E93" s="64" t="str">
        <f>IF('Analitika nastave'!J92="DA",'Analitika nastave'!E93+'Analitika nastave'!F93+'Analitika nastave'!G93+'Analitika nastave'!H93,IF(E$7&gt;0,E$7/E$6*E92,""))</f>
        <v/>
      </c>
      <c r="F93" s="232"/>
      <c r="G93" s="71" t="str">
        <f>IF('Analitika nastave'!P92="DA",'Analitika nastave'!K93+'Analitika nastave'!L93+'Analitika nastave'!M93+'Analitika nastave'!N93,IF(G$7&gt;0,G$7/G$6*G92,""))</f>
        <v/>
      </c>
      <c r="H93" s="232"/>
      <c r="I93" s="71" t="str">
        <f>IF('Analitika nastave'!V92="DA",'Analitika nastave'!Q93+'Analitika nastave'!R93+'Analitika nastave'!S93+'Analitika nastave'!T93,IF(I$7&gt;0,I$7/I$6*I92,""))</f>
        <v/>
      </c>
      <c r="J93" s="232"/>
      <c r="K93" s="71" t="str">
        <f>IF('Analitika nastave'!AB92="DA",'Analitika nastave'!W93+'Analitika nastave'!X93+'Analitika nastave'!Y93+'Analitika nastave'!Z93,IF(K$7&gt;0,K$7/K$6*K92,""))</f>
        <v/>
      </c>
      <c r="L93" s="232"/>
      <c r="M93" s="71" t="str">
        <f>IF('Analitika nastave'!AH92="DA",'Analitika nastave'!AC93+'Analitika nastave'!AD93+'Analitika nastave'!AE93+'Analitika nastave'!AF93,IF(M$7&gt;0,M$7/M$6*M92,""))</f>
        <v/>
      </c>
      <c r="N93" s="232"/>
      <c r="O93" s="71" t="str">
        <f>IF('Analitika nastave'!AN92="DA",'Analitika nastave'!AI93+'Analitika nastave'!AJ93+'Analitika nastave'!AK93+'Analitika nastave'!AL93,IF(O$7&gt;0,O$7/O$6*O92,""))</f>
        <v/>
      </c>
      <c r="P93" s="232"/>
      <c r="Q93" s="71" t="str">
        <f>IF('Analitika nastave'!AT92="DA",'Analitika nastave'!AO93+'Analitika nastave'!AP93+'Analitika nastave'!AQ93+'Analitika nastave'!AR93,IF(Q$7&gt;0,Q$7/Q$6*Q92,""))</f>
        <v/>
      </c>
      <c r="R93" s="232"/>
      <c r="S93" s="71" t="str">
        <f>IF('Analitika nastave'!AZ92="DA",'Analitika nastave'!AU93+'Analitika nastave'!AV93+'Analitika nastave'!AW93+'Analitika nastave'!AX93,IF(S$7&gt;0,S$7/S$6*S92,""))</f>
        <v/>
      </c>
      <c r="T93" s="232"/>
      <c r="U93" s="245"/>
      <c r="V93" s="181"/>
    </row>
    <row r="94" spans="1:22" x14ac:dyDescent="0.25">
      <c r="A94" s="235">
        <f>'Analitika nastave'!A94</f>
        <v>44</v>
      </c>
      <c r="B94" s="233" t="str">
        <f>'Analitika nastave'!B94</f>
        <v xml:space="preserve"> </v>
      </c>
      <c r="C94" s="235">
        <f>'Analitika nastave'!C94:C95</f>
        <v>0</v>
      </c>
      <c r="D94" s="66" t="str">
        <f>'Analitika nastave'!D94</f>
        <v>B</v>
      </c>
      <c r="E94" s="92">
        <f>IF('Analitika nastave'!J94="DA",'Analitika nastave'!E94+'Analitika nastave'!F94+'Analitika nastave'!G94+'Analitika nastave'!H94,0)</f>
        <v>0</v>
      </c>
      <c r="F94" s="231" t="str">
        <f>IF(OR('Analitika nastave'!J94:J95="DA",AND(E95&gt;=(E$7/2),E$7&gt;0)),"DA","NE")</f>
        <v>NE</v>
      </c>
      <c r="G94" s="92">
        <f>IF('Analitika nastave'!P94="DA",'Analitika nastave'!K94+'Analitika nastave'!L94+'Analitika nastave'!M94+'Analitika nastave'!N94,0)</f>
        <v>0</v>
      </c>
      <c r="H94" s="231" t="str">
        <f>IF(OR('Analitika nastave'!P94:P95="DA",AND(G95&gt;=(G$7/2),G$7&gt;0)),"DA","NE")</f>
        <v>NE</v>
      </c>
      <c r="I94" s="92">
        <f>IF('Analitika nastave'!V94="DA",'Analitika nastave'!Q94+'Analitika nastave'!R94+'Analitika nastave'!S94+'Analitika nastave'!T94,0)</f>
        <v>0</v>
      </c>
      <c r="J94" s="231" t="str">
        <f>IF(OR('Analitika nastave'!V94:V95="DA",AND(I95&gt;=(I$7/2),I$7&gt;0)),"DA","NE")</f>
        <v>NE</v>
      </c>
      <c r="K94" s="92">
        <f>IF('Analitika nastave'!AB94="DA",'Analitika nastave'!W94+'Analitika nastave'!X94+'Analitika nastave'!Y94+'Analitika nastave'!Z94,0)</f>
        <v>0</v>
      </c>
      <c r="L94" s="231" t="str">
        <f>IF(OR('Analitika nastave'!AB94:AB95="DA",AND(K95&gt;=(K$7/2),K$7&gt;0)),"DA","NE")</f>
        <v>NE</v>
      </c>
      <c r="M94" s="92">
        <f>IF('Analitika nastave'!AH94="DA",'Analitika nastave'!AC94+'Analitika nastave'!AD94+'Analitika nastave'!AE94+'Analitika nastave'!AF94,0)</f>
        <v>0</v>
      </c>
      <c r="N94" s="231" t="str">
        <f>IF(OR('Analitika nastave'!AH94:AH95="DA",AND(M95&gt;=(M$7/2),M$7&gt;0)),"DA","NE")</f>
        <v>NE</v>
      </c>
      <c r="O94" s="92">
        <f>IF('Analitika nastave'!AN94="DA",'Analitika nastave'!AI94+'Analitika nastave'!AJ94+'Analitika nastave'!AK94+'Analitika nastave'!AL94,0)</f>
        <v>0</v>
      </c>
      <c r="P94" s="231" t="str">
        <f>IF(OR('Analitika nastave'!AN94:AN95="DA",AND(O95&gt;=(O$7/2),O$7&gt;0)),"DA","NE")</f>
        <v>NE</v>
      </c>
      <c r="Q94" s="92">
        <f>IF('Analitika nastave'!AT94="DA",'Analitika nastave'!AO94+'Analitika nastave'!AP94+'Analitika nastave'!AQ94+'Analitika nastave'!AR94,0)</f>
        <v>0</v>
      </c>
      <c r="R94" s="231" t="str">
        <f>IF(OR('Analitika nastave'!AT94:AT95="DA",AND(Q95&gt;=(Q$7/2),Q$7&gt;0)),"DA","NE")</f>
        <v>NE</v>
      </c>
      <c r="S94" s="92">
        <f>IF('Analitika nastave'!AZ94="DA",'Analitika nastave'!AU94+'Analitika nastave'!AV94+'Analitika nastave'!AW94+'Analitika nastave'!AX94,0)</f>
        <v>0</v>
      </c>
      <c r="T94" s="231" t="str">
        <f>IF(OR('Analitika nastave'!AZ94:AZ95="DA",AND(S95&gt;=(S$7/2),S$7&gt;0)),"DA","NE")</f>
        <v>NE</v>
      </c>
      <c r="U94" s="244">
        <f t="shared" ref="U94" si="83">IF(AND(T94="DA",R94="DA",P94="DA",N94="DA",L94="DA",J94="DA",H94="DA",F94="DA"),E95+G95+I95+K95+M95+O95+Q95+S95,0)</f>
        <v>0</v>
      </c>
      <c r="V94" s="180" t="str">
        <f t="shared" ref="V94" si="84">IF(U94&lt;50, "NE",IF(U94&lt;60,2,IF(U94&lt;75,3,IF(U94&lt;90,4,5))))</f>
        <v>NE</v>
      </c>
    </row>
    <row r="95" spans="1:22" ht="15.75" thickBot="1" x14ac:dyDescent="0.3">
      <c r="A95" s="236"/>
      <c r="B95" s="234"/>
      <c r="C95" s="236"/>
      <c r="D95" s="63" t="str">
        <f>'Analitika nastave'!D95</f>
        <v>P</v>
      </c>
      <c r="E95" s="64" t="str">
        <f>IF('Analitika nastave'!J94="DA",'Analitika nastave'!E95+'Analitika nastave'!F95+'Analitika nastave'!G95+'Analitika nastave'!H95,IF(E$7&gt;0,E$7/E$6*E94,""))</f>
        <v/>
      </c>
      <c r="F95" s="232"/>
      <c r="G95" s="71" t="str">
        <f>IF('Analitika nastave'!P94="DA",'Analitika nastave'!K95+'Analitika nastave'!L95+'Analitika nastave'!M95+'Analitika nastave'!N95,IF(G$7&gt;0,G$7/G$6*G94,""))</f>
        <v/>
      </c>
      <c r="H95" s="232"/>
      <c r="I95" s="71" t="str">
        <f>IF('Analitika nastave'!V94="DA",'Analitika nastave'!Q95+'Analitika nastave'!R95+'Analitika nastave'!S95+'Analitika nastave'!T95,IF(I$7&gt;0,I$7/I$6*I94,""))</f>
        <v/>
      </c>
      <c r="J95" s="232"/>
      <c r="K95" s="71" t="str">
        <f>IF('Analitika nastave'!AB94="DA",'Analitika nastave'!W95+'Analitika nastave'!X95+'Analitika nastave'!Y95+'Analitika nastave'!Z95,IF(K$7&gt;0,K$7/K$6*K94,""))</f>
        <v/>
      </c>
      <c r="L95" s="232"/>
      <c r="M95" s="71" t="str">
        <f>IF('Analitika nastave'!AH94="DA",'Analitika nastave'!AC95+'Analitika nastave'!AD95+'Analitika nastave'!AE95+'Analitika nastave'!AF95,IF(M$7&gt;0,M$7/M$6*M94,""))</f>
        <v/>
      </c>
      <c r="N95" s="232"/>
      <c r="O95" s="71" t="str">
        <f>IF('Analitika nastave'!AN94="DA",'Analitika nastave'!AI95+'Analitika nastave'!AJ95+'Analitika nastave'!AK95+'Analitika nastave'!AL95,IF(O$7&gt;0,O$7/O$6*O94,""))</f>
        <v/>
      </c>
      <c r="P95" s="232"/>
      <c r="Q95" s="71" t="str">
        <f>IF('Analitika nastave'!AT94="DA",'Analitika nastave'!AO95+'Analitika nastave'!AP95+'Analitika nastave'!AQ95+'Analitika nastave'!AR95,IF(Q$7&gt;0,Q$7/Q$6*Q94,""))</f>
        <v/>
      </c>
      <c r="R95" s="232"/>
      <c r="S95" s="71" t="str">
        <f>IF('Analitika nastave'!AZ94="DA",'Analitika nastave'!AU95+'Analitika nastave'!AV95+'Analitika nastave'!AW95+'Analitika nastave'!AX95,IF(S$7&gt;0,S$7/S$6*S94,""))</f>
        <v/>
      </c>
      <c r="T95" s="232"/>
      <c r="U95" s="245"/>
      <c r="V95" s="181"/>
    </row>
    <row r="96" spans="1:22" x14ac:dyDescent="0.25">
      <c r="A96" s="235">
        <f>'Analitika nastave'!A96</f>
        <v>45</v>
      </c>
      <c r="B96" s="233" t="str">
        <f>'Analitika nastave'!B96</f>
        <v xml:space="preserve"> </v>
      </c>
      <c r="C96" s="235">
        <f>'Analitika nastave'!C96:C97</f>
        <v>0</v>
      </c>
      <c r="D96" s="66" t="str">
        <f>'Analitika nastave'!D96</f>
        <v>B</v>
      </c>
      <c r="E96" s="92">
        <f>IF('Analitika nastave'!J96="DA",'Analitika nastave'!E96+'Analitika nastave'!F96+'Analitika nastave'!G96+'Analitika nastave'!H96,0)</f>
        <v>0</v>
      </c>
      <c r="F96" s="231" t="str">
        <f>IF(OR('Analitika nastave'!J96:J97="DA",AND(E97&gt;=(E$7/2),E$7&gt;0)),"DA","NE")</f>
        <v>NE</v>
      </c>
      <c r="G96" s="92">
        <f>IF('Analitika nastave'!P96="DA",'Analitika nastave'!K96+'Analitika nastave'!L96+'Analitika nastave'!M96+'Analitika nastave'!N96,0)</f>
        <v>0</v>
      </c>
      <c r="H96" s="231" t="str">
        <f>IF(OR('Analitika nastave'!P96:P97="DA",AND(G97&gt;=(G$7/2),G$7&gt;0)),"DA","NE")</f>
        <v>NE</v>
      </c>
      <c r="I96" s="92">
        <f>IF('Analitika nastave'!V96="DA",'Analitika nastave'!Q96+'Analitika nastave'!R96+'Analitika nastave'!S96+'Analitika nastave'!T96,0)</f>
        <v>0</v>
      </c>
      <c r="J96" s="231" t="str">
        <f>IF(OR('Analitika nastave'!V96:V97="DA",AND(I97&gt;=(I$7/2),I$7&gt;0)),"DA","NE")</f>
        <v>NE</v>
      </c>
      <c r="K96" s="92">
        <f>IF('Analitika nastave'!AB96="DA",'Analitika nastave'!W96+'Analitika nastave'!X96+'Analitika nastave'!Y96+'Analitika nastave'!Z96,0)</f>
        <v>0</v>
      </c>
      <c r="L96" s="231" t="str">
        <f>IF(OR('Analitika nastave'!AB96:AB97="DA",AND(K97&gt;=(K$7/2),K$7&gt;0)),"DA","NE")</f>
        <v>NE</v>
      </c>
      <c r="M96" s="92">
        <f>IF('Analitika nastave'!AH96="DA",'Analitika nastave'!AC96+'Analitika nastave'!AD96+'Analitika nastave'!AE96+'Analitika nastave'!AF96,0)</f>
        <v>0</v>
      </c>
      <c r="N96" s="231" t="str">
        <f>IF(OR('Analitika nastave'!AH96:AH97="DA",AND(M97&gt;=(M$7/2),M$7&gt;0)),"DA","NE")</f>
        <v>NE</v>
      </c>
      <c r="O96" s="92">
        <f>IF('Analitika nastave'!AN96="DA",'Analitika nastave'!AI96+'Analitika nastave'!AJ96+'Analitika nastave'!AK96+'Analitika nastave'!AL96,0)</f>
        <v>0</v>
      </c>
      <c r="P96" s="231" t="str">
        <f>IF(OR('Analitika nastave'!AN96:AN97="DA",AND(O97&gt;=(O$7/2),O$7&gt;0)),"DA","NE")</f>
        <v>NE</v>
      </c>
      <c r="Q96" s="92">
        <f>IF('Analitika nastave'!AT96="DA",'Analitika nastave'!AO96+'Analitika nastave'!AP96+'Analitika nastave'!AQ96+'Analitika nastave'!AR96,0)</f>
        <v>0</v>
      </c>
      <c r="R96" s="231" t="str">
        <f>IF(OR('Analitika nastave'!AT96:AT97="DA",AND(Q97&gt;=(Q$7/2),Q$7&gt;0)),"DA","NE")</f>
        <v>NE</v>
      </c>
      <c r="S96" s="92">
        <f>IF('Analitika nastave'!AZ96="DA",'Analitika nastave'!AU96+'Analitika nastave'!AV96+'Analitika nastave'!AW96+'Analitika nastave'!AX96,0)</f>
        <v>0</v>
      </c>
      <c r="T96" s="231" t="str">
        <f>IF(OR('Analitika nastave'!AZ96:AZ97="DA",AND(S97&gt;=(S$7/2),S$7&gt;0)),"DA","NE")</f>
        <v>NE</v>
      </c>
      <c r="U96" s="244">
        <f t="shared" ref="U96" si="85">IF(AND(T96="DA",R96="DA",P96="DA",N96="DA",L96="DA",J96="DA",H96="DA",F96="DA"),E97+G97+I97+K97+M97+O97+Q97+S97,0)</f>
        <v>0</v>
      </c>
      <c r="V96" s="180" t="str">
        <f t="shared" ref="V96" si="86">IF(U96&lt;50, "NE",IF(U96&lt;60,2,IF(U96&lt;75,3,IF(U96&lt;90,4,5))))</f>
        <v>NE</v>
      </c>
    </row>
    <row r="97" spans="1:22" ht="15.75" thickBot="1" x14ac:dyDescent="0.3">
      <c r="A97" s="236"/>
      <c r="B97" s="234"/>
      <c r="C97" s="236"/>
      <c r="D97" s="63" t="str">
        <f>'Analitika nastave'!D97</f>
        <v>P</v>
      </c>
      <c r="E97" s="64" t="str">
        <f>IF('Analitika nastave'!J96="DA",'Analitika nastave'!E97+'Analitika nastave'!F97+'Analitika nastave'!G97+'Analitika nastave'!H97,IF(E$7&gt;0,E$7/E$6*E96,""))</f>
        <v/>
      </c>
      <c r="F97" s="232"/>
      <c r="G97" s="71" t="str">
        <f>IF('Analitika nastave'!P96="DA",'Analitika nastave'!K97+'Analitika nastave'!L97+'Analitika nastave'!M97+'Analitika nastave'!N97,IF(G$7&gt;0,G$7/G$6*G96,""))</f>
        <v/>
      </c>
      <c r="H97" s="232"/>
      <c r="I97" s="71" t="str">
        <f>IF('Analitika nastave'!V96="DA",'Analitika nastave'!Q97+'Analitika nastave'!R97+'Analitika nastave'!S97+'Analitika nastave'!T97,IF(I$7&gt;0,I$7/I$6*I96,""))</f>
        <v/>
      </c>
      <c r="J97" s="232"/>
      <c r="K97" s="71" t="str">
        <f>IF('Analitika nastave'!AB96="DA",'Analitika nastave'!W97+'Analitika nastave'!X97+'Analitika nastave'!Y97+'Analitika nastave'!Z97,IF(K$7&gt;0,K$7/K$6*K96,""))</f>
        <v/>
      </c>
      <c r="L97" s="232"/>
      <c r="M97" s="71" t="str">
        <f>IF('Analitika nastave'!AH96="DA",'Analitika nastave'!AC97+'Analitika nastave'!AD97+'Analitika nastave'!AE97+'Analitika nastave'!AF97,IF(M$7&gt;0,M$7/M$6*M96,""))</f>
        <v/>
      </c>
      <c r="N97" s="232"/>
      <c r="O97" s="71" t="str">
        <f>IF('Analitika nastave'!AN96="DA",'Analitika nastave'!AI97+'Analitika nastave'!AJ97+'Analitika nastave'!AK97+'Analitika nastave'!AL97,IF(O$7&gt;0,O$7/O$6*O96,""))</f>
        <v/>
      </c>
      <c r="P97" s="232"/>
      <c r="Q97" s="71" t="str">
        <f>IF('Analitika nastave'!AT96="DA",'Analitika nastave'!AO97+'Analitika nastave'!AP97+'Analitika nastave'!AQ97+'Analitika nastave'!AR97,IF(Q$7&gt;0,Q$7/Q$6*Q96,""))</f>
        <v/>
      </c>
      <c r="R97" s="232"/>
      <c r="S97" s="71" t="str">
        <f>IF('Analitika nastave'!AZ96="DA",'Analitika nastave'!AU97+'Analitika nastave'!AV97+'Analitika nastave'!AW97+'Analitika nastave'!AX97,IF(S$7&gt;0,S$7/S$6*S96,""))</f>
        <v/>
      </c>
      <c r="T97" s="232"/>
      <c r="U97" s="245"/>
      <c r="V97" s="181"/>
    </row>
    <row r="98" spans="1:22" x14ac:dyDescent="0.25">
      <c r="A98" s="235">
        <f>'Analitika nastave'!A98</f>
        <v>46</v>
      </c>
      <c r="B98" s="233" t="str">
        <f>'Analitika nastave'!B98</f>
        <v xml:space="preserve"> </v>
      </c>
      <c r="C98" s="235">
        <f>'Analitika nastave'!C98:C99</f>
        <v>0</v>
      </c>
      <c r="D98" s="66" t="str">
        <f>'Analitika nastave'!D98</f>
        <v>B</v>
      </c>
      <c r="E98" s="92">
        <f>IF('Analitika nastave'!J98="DA",'Analitika nastave'!E98+'Analitika nastave'!F98+'Analitika nastave'!G98+'Analitika nastave'!H98,0)</f>
        <v>0</v>
      </c>
      <c r="F98" s="231" t="str">
        <f>IF(OR('Analitika nastave'!J98:J99="DA",AND(E99&gt;=(E$7/2),E$7&gt;0)),"DA","NE")</f>
        <v>NE</v>
      </c>
      <c r="G98" s="92">
        <f>IF('Analitika nastave'!P98="DA",'Analitika nastave'!K98+'Analitika nastave'!L98+'Analitika nastave'!M98+'Analitika nastave'!N98,0)</f>
        <v>0</v>
      </c>
      <c r="H98" s="231" t="str">
        <f>IF(OR('Analitika nastave'!P98:P99="DA",AND(G99&gt;=(G$7/2),G$7&gt;0)),"DA","NE")</f>
        <v>NE</v>
      </c>
      <c r="I98" s="92">
        <f>IF('Analitika nastave'!V98="DA",'Analitika nastave'!Q98+'Analitika nastave'!R98+'Analitika nastave'!S98+'Analitika nastave'!T98,0)</f>
        <v>0</v>
      </c>
      <c r="J98" s="231" t="str">
        <f>IF(OR('Analitika nastave'!V98:V99="DA",AND(I99&gt;=(I$7/2),I$7&gt;0)),"DA","NE")</f>
        <v>NE</v>
      </c>
      <c r="K98" s="92">
        <f>IF('Analitika nastave'!AB98="DA",'Analitika nastave'!W98+'Analitika nastave'!X98+'Analitika nastave'!Y98+'Analitika nastave'!Z98,0)</f>
        <v>0</v>
      </c>
      <c r="L98" s="231" t="str">
        <f>IF(OR('Analitika nastave'!AB98:AB99="DA",AND(K99&gt;=(K$7/2),K$7&gt;0)),"DA","NE")</f>
        <v>NE</v>
      </c>
      <c r="M98" s="92">
        <f>IF('Analitika nastave'!AH98="DA",'Analitika nastave'!AC98+'Analitika nastave'!AD98+'Analitika nastave'!AE98+'Analitika nastave'!AF98,0)</f>
        <v>0</v>
      </c>
      <c r="N98" s="231" t="str">
        <f>IF(OR('Analitika nastave'!AH98:AH99="DA",AND(M99&gt;=(M$7/2),M$7&gt;0)),"DA","NE")</f>
        <v>NE</v>
      </c>
      <c r="O98" s="92">
        <f>IF('Analitika nastave'!AN98="DA",'Analitika nastave'!AI98+'Analitika nastave'!AJ98+'Analitika nastave'!AK98+'Analitika nastave'!AL98,0)</f>
        <v>0</v>
      </c>
      <c r="P98" s="231" t="str">
        <f>IF(OR('Analitika nastave'!AN98:AN99="DA",AND(O99&gt;=(O$7/2),O$7&gt;0)),"DA","NE")</f>
        <v>NE</v>
      </c>
      <c r="Q98" s="92">
        <f>IF('Analitika nastave'!AT98="DA",'Analitika nastave'!AO98+'Analitika nastave'!AP98+'Analitika nastave'!AQ98+'Analitika nastave'!AR98,0)</f>
        <v>0</v>
      </c>
      <c r="R98" s="231" t="str">
        <f>IF(OR('Analitika nastave'!AT98:AT99="DA",AND(Q99&gt;=(Q$7/2),Q$7&gt;0)),"DA","NE")</f>
        <v>NE</v>
      </c>
      <c r="S98" s="92">
        <f>IF('Analitika nastave'!AZ98="DA",'Analitika nastave'!AU98+'Analitika nastave'!AV98+'Analitika nastave'!AW98+'Analitika nastave'!AX98,0)</f>
        <v>0</v>
      </c>
      <c r="T98" s="231" t="str">
        <f>IF(OR('Analitika nastave'!AZ98:AZ99="DA",AND(S99&gt;=(S$7/2),S$7&gt;0)),"DA","NE")</f>
        <v>NE</v>
      </c>
      <c r="U98" s="244">
        <f t="shared" ref="U98" si="87">IF(AND(T98="DA",R98="DA",P98="DA",N98="DA",L98="DA",J98="DA",H98="DA",F98="DA"),E99+G99+I99+K99+M99+O99+Q99+S99,0)</f>
        <v>0</v>
      </c>
      <c r="V98" s="180" t="str">
        <f t="shared" ref="V98" si="88">IF(U98&lt;50, "NE",IF(U98&lt;60,2,IF(U98&lt;75,3,IF(U98&lt;90,4,5))))</f>
        <v>NE</v>
      </c>
    </row>
    <row r="99" spans="1:22" ht="15.75" thickBot="1" x14ac:dyDescent="0.3">
      <c r="A99" s="236"/>
      <c r="B99" s="234"/>
      <c r="C99" s="236"/>
      <c r="D99" s="63" t="str">
        <f>'Analitika nastave'!D99</f>
        <v>P</v>
      </c>
      <c r="E99" s="64" t="str">
        <f>IF('Analitika nastave'!J98="DA",'Analitika nastave'!E99+'Analitika nastave'!F99+'Analitika nastave'!G99+'Analitika nastave'!H99,IF(E$7&gt;0,E$7/E$6*E98,""))</f>
        <v/>
      </c>
      <c r="F99" s="232"/>
      <c r="G99" s="71" t="str">
        <f>IF('Analitika nastave'!P98="DA",'Analitika nastave'!K99+'Analitika nastave'!L99+'Analitika nastave'!M99+'Analitika nastave'!N99,IF(G$7&gt;0,G$7/G$6*G98,""))</f>
        <v/>
      </c>
      <c r="H99" s="232"/>
      <c r="I99" s="71" t="str">
        <f>IF('Analitika nastave'!V98="DA",'Analitika nastave'!Q99+'Analitika nastave'!R99+'Analitika nastave'!S99+'Analitika nastave'!T99,IF(I$7&gt;0,I$7/I$6*I98,""))</f>
        <v/>
      </c>
      <c r="J99" s="232"/>
      <c r="K99" s="71" t="str">
        <f>IF('Analitika nastave'!AB98="DA",'Analitika nastave'!W99+'Analitika nastave'!X99+'Analitika nastave'!Y99+'Analitika nastave'!Z99,IF(K$7&gt;0,K$7/K$6*K98,""))</f>
        <v/>
      </c>
      <c r="L99" s="232"/>
      <c r="M99" s="71" t="str">
        <f>IF('Analitika nastave'!AH98="DA",'Analitika nastave'!AC99+'Analitika nastave'!AD99+'Analitika nastave'!AE99+'Analitika nastave'!AF99,IF(M$7&gt;0,M$7/M$6*M98,""))</f>
        <v/>
      </c>
      <c r="N99" s="232"/>
      <c r="O99" s="71" t="str">
        <f>IF('Analitika nastave'!AN98="DA",'Analitika nastave'!AI99+'Analitika nastave'!AJ99+'Analitika nastave'!AK99+'Analitika nastave'!AL99,IF(O$7&gt;0,O$7/O$6*O98,""))</f>
        <v/>
      </c>
      <c r="P99" s="232"/>
      <c r="Q99" s="71" t="str">
        <f>IF('Analitika nastave'!AT98="DA",'Analitika nastave'!AO99+'Analitika nastave'!AP99+'Analitika nastave'!AQ99+'Analitika nastave'!AR99,IF(Q$7&gt;0,Q$7/Q$6*Q98,""))</f>
        <v/>
      </c>
      <c r="R99" s="232"/>
      <c r="S99" s="71" t="str">
        <f>IF('Analitika nastave'!AZ98="DA",'Analitika nastave'!AU99+'Analitika nastave'!AV99+'Analitika nastave'!AW99+'Analitika nastave'!AX99,IF(S$7&gt;0,S$7/S$6*S98,""))</f>
        <v/>
      </c>
      <c r="T99" s="232"/>
      <c r="U99" s="245"/>
      <c r="V99" s="181"/>
    </row>
    <row r="100" spans="1:22" x14ac:dyDescent="0.25">
      <c r="A100" s="235">
        <f>'Analitika nastave'!A100</f>
        <v>47</v>
      </c>
      <c r="B100" s="233" t="str">
        <f>'Analitika nastave'!B100</f>
        <v xml:space="preserve"> </v>
      </c>
      <c r="C100" s="235">
        <f>'Analitika nastave'!C100:C101</f>
        <v>0</v>
      </c>
      <c r="D100" s="66" t="str">
        <f>'Analitika nastave'!D100</f>
        <v>B</v>
      </c>
      <c r="E100" s="92">
        <f>IF('Analitika nastave'!J100="DA",'Analitika nastave'!E100+'Analitika nastave'!F100+'Analitika nastave'!G100+'Analitika nastave'!H100,0)</f>
        <v>0</v>
      </c>
      <c r="F100" s="231" t="str">
        <f>IF(OR('Analitika nastave'!J100:J101="DA",AND(E101&gt;=(E$7/2),E$7&gt;0)),"DA","NE")</f>
        <v>NE</v>
      </c>
      <c r="G100" s="92">
        <f>IF('Analitika nastave'!P100="DA",'Analitika nastave'!K100+'Analitika nastave'!L100+'Analitika nastave'!M100+'Analitika nastave'!N100,0)</f>
        <v>0</v>
      </c>
      <c r="H100" s="231" t="str">
        <f>IF(OR('Analitika nastave'!P100:P101="DA",AND(G101&gt;=(G$7/2),G$7&gt;0)),"DA","NE")</f>
        <v>NE</v>
      </c>
      <c r="I100" s="92">
        <f>IF('Analitika nastave'!V100="DA",'Analitika nastave'!Q100+'Analitika nastave'!R100+'Analitika nastave'!S100+'Analitika nastave'!T100,0)</f>
        <v>0</v>
      </c>
      <c r="J100" s="231" t="str">
        <f>IF(OR('Analitika nastave'!V100:V101="DA",AND(I101&gt;=(I$7/2),I$7&gt;0)),"DA","NE")</f>
        <v>NE</v>
      </c>
      <c r="K100" s="92">
        <f>IF('Analitika nastave'!AB100="DA",'Analitika nastave'!W100+'Analitika nastave'!X100+'Analitika nastave'!Y100+'Analitika nastave'!Z100,0)</f>
        <v>0</v>
      </c>
      <c r="L100" s="231" t="str">
        <f>IF(OR('Analitika nastave'!AB100:AB101="DA",AND(K101&gt;=(K$7/2),K$7&gt;0)),"DA","NE")</f>
        <v>NE</v>
      </c>
      <c r="M100" s="92">
        <f>IF('Analitika nastave'!AH100="DA",'Analitika nastave'!AC100+'Analitika nastave'!AD100+'Analitika nastave'!AE100+'Analitika nastave'!AF100,0)</f>
        <v>0</v>
      </c>
      <c r="N100" s="231" t="str">
        <f>IF(OR('Analitika nastave'!AH100:AH101="DA",AND(M101&gt;=(M$7/2),M$7&gt;0)),"DA","NE")</f>
        <v>NE</v>
      </c>
      <c r="O100" s="92">
        <f>IF('Analitika nastave'!AN100="DA",'Analitika nastave'!AI100+'Analitika nastave'!AJ100+'Analitika nastave'!AK100+'Analitika nastave'!AL100,0)</f>
        <v>0</v>
      </c>
      <c r="P100" s="231" t="str">
        <f>IF(OR('Analitika nastave'!AN100:AN101="DA",AND(O101&gt;=(O$7/2),O$7&gt;0)),"DA","NE")</f>
        <v>NE</v>
      </c>
      <c r="Q100" s="92">
        <f>IF('Analitika nastave'!AT100="DA",'Analitika nastave'!AO100+'Analitika nastave'!AP100+'Analitika nastave'!AQ100+'Analitika nastave'!AR100,0)</f>
        <v>0</v>
      </c>
      <c r="R100" s="231" t="str">
        <f>IF(OR('Analitika nastave'!AT100:AT101="DA",AND(Q101&gt;=(Q$7/2),Q$7&gt;0)),"DA","NE")</f>
        <v>NE</v>
      </c>
      <c r="S100" s="92">
        <f>IF('Analitika nastave'!AZ100="DA",'Analitika nastave'!AU100+'Analitika nastave'!AV100+'Analitika nastave'!AW100+'Analitika nastave'!AX100,0)</f>
        <v>0</v>
      </c>
      <c r="T100" s="231" t="str">
        <f>IF(OR('Analitika nastave'!AZ100:AZ101="DA",AND(S101&gt;=(S$7/2),S$7&gt;0)),"DA","NE")</f>
        <v>NE</v>
      </c>
      <c r="U100" s="244">
        <f t="shared" ref="U100" si="89">IF(AND(T100="DA",R100="DA",P100="DA",N100="DA",L100="DA",J100="DA",H100="DA",F100="DA"),E101+G101+I101+K101+M101+O101+Q101+S101,0)</f>
        <v>0</v>
      </c>
      <c r="V100" s="180" t="str">
        <f t="shared" ref="V100" si="90">IF(U100&lt;50, "NE",IF(U100&lt;60,2,IF(U100&lt;75,3,IF(U100&lt;90,4,5))))</f>
        <v>NE</v>
      </c>
    </row>
    <row r="101" spans="1:22" ht="15.75" thickBot="1" x14ac:dyDescent="0.3">
      <c r="A101" s="236"/>
      <c r="B101" s="234"/>
      <c r="C101" s="236"/>
      <c r="D101" s="63" t="str">
        <f>'Analitika nastave'!D101</f>
        <v>P</v>
      </c>
      <c r="E101" s="64" t="str">
        <f>IF('Analitika nastave'!J100="DA",'Analitika nastave'!E101+'Analitika nastave'!F101+'Analitika nastave'!G101+'Analitika nastave'!H101,IF(E$7&gt;0,E$7/E$6*E100,""))</f>
        <v/>
      </c>
      <c r="F101" s="232"/>
      <c r="G101" s="71" t="str">
        <f>IF('Analitika nastave'!P100="DA",'Analitika nastave'!K101+'Analitika nastave'!L101+'Analitika nastave'!M101+'Analitika nastave'!N101,IF(G$7&gt;0,G$7/G$6*G100,""))</f>
        <v/>
      </c>
      <c r="H101" s="232"/>
      <c r="I101" s="71" t="str">
        <f>IF('Analitika nastave'!V100="DA",'Analitika nastave'!Q101+'Analitika nastave'!R101+'Analitika nastave'!S101+'Analitika nastave'!T101,IF(I$7&gt;0,I$7/I$6*I100,""))</f>
        <v/>
      </c>
      <c r="J101" s="232"/>
      <c r="K101" s="71" t="str">
        <f>IF('Analitika nastave'!AB100="DA",'Analitika nastave'!W101+'Analitika nastave'!X101+'Analitika nastave'!Y101+'Analitika nastave'!Z101,IF(K$7&gt;0,K$7/K$6*K100,""))</f>
        <v/>
      </c>
      <c r="L101" s="232"/>
      <c r="M101" s="71" t="str">
        <f>IF('Analitika nastave'!AH100="DA",'Analitika nastave'!AC101+'Analitika nastave'!AD101+'Analitika nastave'!AE101+'Analitika nastave'!AF101,IF(M$7&gt;0,M$7/M$6*M100,""))</f>
        <v/>
      </c>
      <c r="N101" s="232"/>
      <c r="O101" s="71" t="str">
        <f>IF('Analitika nastave'!AN100="DA",'Analitika nastave'!AI101+'Analitika nastave'!AJ101+'Analitika nastave'!AK101+'Analitika nastave'!AL101,IF(O$7&gt;0,O$7/O$6*O100,""))</f>
        <v/>
      </c>
      <c r="P101" s="232"/>
      <c r="Q101" s="71" t="str">
        <f>IF('Analitika nastave'!AT100="DA",'Analitika nastave'!AO101+'Analitika nastave'!AP101+'Analitika nastave'!AQ101+'Analitika nastave'!AR101,IF(Q$7&gt;0,Q$7/Q$6*Q100,""))</f>
        <v/>
      </c>
      <c r="R101" s="232"/>
      <c r="S101" s="71" t="str">
        <f>IF('Analitika nastave'!AZ100="DA",'Analitika nastave'!AU101+'Analitika nastave'!AV101+'Analitika nastave'!AW101+'Analitika nastave'!AX101,IF(S$7&gt;0,S$7/S$6*S100,""))</f>
        <v/>
      </c>
      <c r="T101" s="232"/>
      <c r="U101" s="245"/>
      <c r="V101" s="181"/>
    </row>
    <row r="102" spans="1:22" x14ac:dyDescent="0.25">
      <c r="A102" s="235">
        <f>'Analitika nastave'!A102</f>
        <v>48</v>
      </c>
      <c r="B102" s="233" t="str">
        <f>'Analitika nastave'!B102</f>
        <v xml:space="preserve"> </v>
      </c>
      <c r="C102" s="235">
        <f>'Analitika nastave'!C102:C103</f>
        <v>0</v>
      </c>
      <c r="D102" s="66" t="str">
        <f>'Analitika nastave'!D102</f>
        <v>B</v>
      </c>
      <c r="E102" s="92">
        <f>IF('Analitika nastave'!J102="DA",'Analitika nastave'!E102+'Analitika nastave'!F102+'Analitika nastave'!G102+'Analitika nastave'!H102,0)</f>
        <v>0</v>
      </c>
      <c r="F102" s="231" t="str">
        <f>IF(OR('Analitika nastave'!J102:J103="DA",AND(E103&gt;=(E$7/2),E$7&gt;0)),"DA","NE")</f>
        <v>NE</v>
      </c>
      <c r="G102" s="92">
        <f>IF('Analitika nastave'!P102="DA",'Analitika nastave'!K102+'Analitika nastave'!L102+'Analitika nastave'!M102+'Analitika nastave'!N102,0)</f>
        <v>0</v>
      </c>
      <c r="H102" s="231" t="str">
        <f>IF(OR('Analitika nastave'!P102:P103="DA",AND(G103&gt;=(G$7/2),G$7&gt;0)),"DA","NE")</f>
        <v>NE</v>
      </c>
      <c r="I102" s="92">
        <f>IF('Analitika nastave'!V102="DA",'Analitika nastave'!Q102+'Analitika nastave'!R102+'Analitika nastave'!S102+'Analitika nastave'!T102,0)</f>
        <v>0</v>
      </c>
      <c r="J102" s="231" t="str">
        <f>IF(OR('Analitika nastave'!V102:V103="DA",AND(I103&gt;=(I$7/2),I$7&gt;0)),"DA","NE")</f>
        <v>NE</v>
      </c>
      <c r="K102" s="92">
        <f>IF('Analitika nastave'!AB102="DA",'Analitika nastave'!W102+'Analitika nastave'!X102+'Analitika nastave'!Y102+'Analitika nastave'!Z102,0)</f>
        <v>0</v>
      </c>
      <c r="L102" s="231" t="str">
        <f>IF(OR('Analitika nastave'!AB102:AB103="DA",AND(K103&gt;=(K$7/2),K$7&gt;0)),"DA","NE")</f>
        <v>NE</v>
      </c>
      <c r="M102" s="92">
        <f>IF('Analitika nastave'!AH102="DA",'Analitika nastave'!AC102+'Analitika nastave'!AD102+'Analitika nastave'!AE102+'Analitika nastave'!AF102,0)</f>
        <v>0</v>
      </c>
      <c r="N102" s="231" t="str">
        <f>IF(OR('Analitika nastave'!AH102:AH103="DA",AND(M103&gt;=(M$7/2),M$7&gt;0)),"DA","NE")</f>
        <v>NE</v>
      </c>
      <c r="O102" s="92">
        <f>IF('Analitika nastave'!AN102="DA",'Analitika nastave'!AI102+'Analitika nastave'!AJ102+'Analitika nastave'!AK102+'Analitika nastave'!AL102,0)</f>
        <v>0</v>
      </c>
      <c r="P102" s="231" t="str">
        <f>IF(OR('Analitika nastave'!AN102:AN103="DA",AND(O103&gt;=(O$7/2),O$7&gt;0)),"DA","NE")</f>
        <v>NE</v>
      </c>
      <c r="Q102" s="92">
        <f>IF('Analitika nastave'!AT102="DA",'Analitika nastave'!AO102+'Analitika nastave'!AP102+'Analitika nastave'!AQ102+'Analitika nastave'!AR102,0)</f>
        <v>0</v>
      </c>
      <c r="R102" s="231" t="str">
        <f>IF(OR('Analitika nastave'!AT102:AT103="DA",AND(Q103&gt;=(Q$7/2),Q$7&gt;0)),"DA","NE")</f>
        <v>NE</v>
      </c>
      <c r="S102" s="92">
        <f>IF('Analitika nastave'!AZ102="DA",'Analitika nastave'!AU102+'Analitika nastave'!AV102+'Analitika nastave'!AW102+'Analitika nastave'!AX102,0)</f>
        <v>0</v>
      </c>
      <c r="T102" s="231" t="str">
        <f>IF(OR('Analitika nastave'!AZ102:AZ103="DA",AND(S103&gt;=(S$7/2),S$7&gt;0)),"DA","NE")</f>
        <v>NE</v>
      </c>
      <c r="U102" s="244">
        <f t="shared" ref="U102" si="91">IF(AND(T102="DA",R102="DA",P102="DA",N102="DA",L102="DA",J102="DA",H102="DA",F102="DA"),E103+G103+I103+K103+M103+O103+Q103+S103,0)</f>
        <v>0</v>
      </c>
      <c r="V102" s="180" t="str">
        <f t="shared" ref="V102" si="92">IF(U102&lt;50, "NE",IF(U102&lt;60,2,IF(U102&lt;75,3,IF(U102&lt;90,4,5))))</f>
        <v>NE</v>
      </c>
    </row>
    <row r="103" spans="1:22" ht="15.75" thickBot="1" x14ac:dyDescent="0.3">
      <c r="A103" s="236"/>
      <c r="B103" s="234"/>
      <c r="C103" s="236"/>
      <c r="D103" s="63" t="str">
        <f>'Analitika nastave'!D103</f>
        <v>P</v>
      </c>
      <c r="E103" s="64" t="str">
        <f>IF('Analitika nastave'!J102="DA",'Analitika nastave'!E103+'Analitika nastave'!F103+'Analitika nastave'!G103+'Analitika nastave'!H103,IF(E$7&gt;0,E$7/E$6*E102,""))</f>
        <v/>
      </c>
      <c r="F103" s="232"/>
      <c r="G103" s="71" t="str">
        <f>IF('Analitika nastave'!P102="DA",'Analitika nastave'!K103+'Analitika nastave'!L103+'Analitika nastave'!M103+'Analitika nastave'!N103,IF(G$7&gt;0,G$7/G$6*G102,""))</f>
        <v/>
      </c>
      <c r="H103" s="232"/>
      <c r="I103" s="71" t="str">
        <f>IF('Analitika nastave'!V102="DA",'Analitika nastave'!Q103+'Analitika nastave'!R103+'Analitika nastave'!S103+'Analitika nastave'!T103,IF(I$7&gt;0,I$7/I$6*I102,""))</f>
        <v/>
      </c>
      <c r="J103" s="232"/>
      <c r="K103" s="71" t="str">
        <f>IF('Analitika nastave'!AB102="DA",'Analitika nastave'!W103+'Analitika nastave'!X103+'Analitika nastave'!Y103+'Analitika nastave'!Z103,IF(K$7&gt;0,K$7/K$6*K102,""))</f>
        <v/>
      </c>
      <c r="L103" s="232"/>
      <c r="M103" s="71" t="str">
        <f>IF('Analitika nastave'!AH102="DA",'Analitika nastave'!AC103+'Analitika nastave'!AD103+'Analitika nastave'!AE103+'Analitika nastave'!AF103,IF(M$7&gt;0,M$7/M$6*M102,""))</f>
        <v/>
      </c>
      <c r="N103" s="232"/>
      <c r="O103" s="71" t="str">
        <f>IF('Analitika nastave'!AN102="DA",'Analitika nastave'!AI103+'Analitika nastave'!AJ103+'Analitika nastave'!AK103+'Analitika nastave'!AL103,IF(O$7&gt;0,O$7/O$6*O102,""))</f>
        <v/>
      </c>
      <c r="P103" s="232"/>
      <c r="Q103" s="71" t="str">
        <f>IF('Analitika nastave'!AT102="DA",'Analitika nastave'!AO103+'Analitika nastave'!AP103+'Analitika nastave'!AQ103+'Analitika nastave'!AR103,IF(Q$7&gt;0,Q$7/Q$6*Q102,""))</f>
        <v/>
      </c>
      <c r="R103" s="232"/>
      <c r="S103" s="71" t="str">
        <f>IF('Analitika nastave'!AZ102="DA",'Analitika nastave'!AU103+'Analitika nastave'!AV103+'Analitika nastave'!AW103+'Analitika nastave'!AX103,IF(S$7&gt;0,S$7/S$6*S102,""))</f>
        <v/>
      </c>
      <c r="T103" s="232"/>
      <c r="U103" s="245"/>
      <c r="V103" s="181"/>
    </row>
    <row r="104" spans="1:22" x14ac:dyDescent="0.25">
      <c r="A104" s="235">
        <f>'Analitika nastave'!A104</f>
        <v>49</v>
      </c>
      <c r="B104" s="233" t="str">
        <f>'Analitika nastave'!B104</f>
        <v xml:space="preserve"> </v>
      </c>
      <c r="C104" s="235">
        <f>'Analitika nastave'!C104:C105</f>
        <v>0</v>
      </c>
      <c r="D104" s="66" t="str">
        <f>'Analitika nastave'!D104</f>
        <v>B</v>
      </c>
      <c r="E104" s="92">
        <f>IF('Analitika nastave'!J104="DA",'Analitika nastave'!E104+'Analitika nastave'!F104+'Analitika nastave'!G104+'Analitika nastave'!H104,0)</f>
        <v>0</v>
      </c>
      <c r="F104" s="231" t="str">
        <f>IF(OR('Analitika nastave'!J104:J105="DA",AND(E105&gt;=(E$7/2),E$7&gt;0)),"DA","NE")</f>
        <v>NE</v>
      </c>
      <c r="G104" s="92">
        <f>IF('Analitika nastave'!P104="DA",'Analitika nastave'!K104+'Analitika nastave'!L104+'Analitika nastave'!M104+'Analitika nastave'!N104,0)</f>
        <v>0</v>
      </c>
      <c r="H104" s="231" t="str">
        <f>IF(OR('Analitika nastave'!P104:P105="DA",AND(G105&gt;=(G$7/2),G$7&gt;0)),"DA","NE")</f>
        <v>NE</v>
      </c>
      <c r="I104" s="92">
        <f>IF('Analitika nastave'!V104="DA",'Analitika nastave'!Q104+'Analitika nastave'!R104+'Analitika nastave'!S104+'Analitika nastave'!T104,0)</f>
        <v>0</v>
      </c>
      <c r="J104" s="231" t="str">
        <f>IF(OR('Analitika nastave'!V104:V105="DA",AND(I105&gt;=(I$7/2),I$7&gt;0)),"DA","NE")</f>
        <v>NE</v>
      </c>
      <c r="K104" s="92">
        <f>IF('Analitika nastave'!AB104="DA",'Analitika nastave'!W104+'Analitika nastave'!X104+'Analitika nastave'!Y104+'Analitika nastave'!Z104,0)</f>
        <v>0</v>
      </c>
      <c r="L104" s="231" t="str">
        <f>IF(OR('Analitika nastave'!AB104:AB105="DA",AND(K105&gt;=(K$7/2),K$7&gt;0)),"DA","NE")</f>
        <v>NE</v>
      </c>
      <c r="M104" s="92">
        <f>IF('Analitika nastave'!AH104="DA",'Analitika nastave'!AC104+'Analitika nastave'!AD104+'Analitika nastave'!AE104+'Analitika nastave'!AF104,0)</f>
        <v>0</v>
      </c>
      <c r="N104" s="231" t="str">
        <f>IF(OR('Analitika nastave'!AH104:AH105="DA",AND(M105&gt;=(M$7/2),M$7&gt;0)),"DA","NE")</f>
        <v>NE</v>
      </c>
      <c r="O104" s="92">
        <f>IF('Analitika nastave'!AN104="DA",'Analitika nastave'!AI104+'Analitika nastave'!AJ104+'Analitika nastave'!AK104+'Analitika nastave'!AL104,0)</f>
        <v>0</v>
      </c>
      <c r="P104" s="231" t="str">
        <f>IF(OR('Analitika nastave'!AN104:AN105="DA",AND(O105&gt;=(O$7/2),O$7&gt;0)),"DA","NE")</f>
        <v>NE</v>
      </c>
      <c r="Q104" s="92">
        <f>IF('Analitika nastave'!AT104="DA",'Analitika nastave'!AO104+'Analitika nastave'!AP104+'Analitika nastave'!AQ104+'Analitika nastave'!AR104,0)</f>
        <v>0</v>
      </c>
      <c r="R104" s="231" t="str">
        <f>IF(OR('Analitika nastave'!AT104:AT105="DA",AND(Q105&gt;=(Q$7/2),Q$7&gt;0)),"DA","NE")</f>
        <v>NE</v>
      </c>
      <c r="S104" s="92">
        <f>IF('Analitika nastave'!AZ104="DA",'Analitika nastave'!AU104+'Analitika nastave'!AV104+'Analitika nastave'!AW104+'Analitika nastave'!AX104,0)</f>
        <v>0</v>
      </c>
      <c r="T104" s="231" t="str">
        <f>IF(OR('Analitika nastave'!AZ104:AZ105="DA",AND(S105&gt;=(S$7/2),S$7&gt;0)),"DA","NE")</f>
        <v>NE</v>
      </c>
      <c r="U104" s="244">
        <f t="shared" ref="U104" si="93">IF(AND(T104="DA",R104="DA",P104="DA",N104="DA",L104="DA",J104="DA",H104="DA",F104="DA"),E105+G105+I105+K105+M105+O105+Q105+S105,0)</f>
        <v>0</v>
      </c>
      <c r="V104" s="180" t="str">
        <f t="shared" ref="V104" si="94">IF(U104&lt;50, "NE",IF(U104&lt;60,2,IF(U104&lt;75,3,IF(U104&lt;90,4,5))))</f>
        <v>NE</v>
      </c>
    </row>
    <row r="105" spans="1:22" ht="15.75" thickBot="1" x14ac:dyDescent="0.3">
      <c r="A105" s="236"/>
      <c r="B105" s="234"/>
      <c r="C105" s="236"/>
      <c r="D105" s="63" t="str">
        <f>'Analitika nastave'!D105</f>
        <v>P</v>
      </c>
      <c r="E105" s="64" t="str">
        <f>IF('Analitika nastave'!J104="DA",'Analitika nastave'!E105+'Analitika nastave'!F105+'Analitika nastave'!G105+'Analitika nastave'!H105,IF(E$7&gt;0,E$7/E$6*E104,""))</f>
        <v/>
      </c>
      <c r="F105" s="232"/>
      <c r="G105" s="71" t="str">
        <f>IF('Analitika nastave'!P104="DA",'Analitika nastave'!K105+'Analitika nastave'!L105+'Analitika nastave'!M105+'Analitika nastave'!N105,IF(G$7&gt;0,G$7/G$6*G104,""))</f>
        <v/>
      </c>
      <c r="H105" s="232"/>
      <c r="I105" s="71" t="str">
        <f>IF('Analitika nastave'!V104="DA",'Analitika nastave'!Q105+'Analitika nastave'!R105+'Analitika nastave'!S105+'Analitika nastave'!T105,IF(I$7&gt;0,I$7/I$6*I104,""))</f>
        <v/>
      </c>
      <c r="J105" s="232"/>
      <c r="K105" s="71" t="str">
        <f>IF('Analitika nastave'!AB104="DA",'Analitika nastave'!W105+'Analitika nastave'!X105+'Analitika nastave'!Y105+'Analitika nastave'!Z105,IF(K$7&gt;0,K$7/K$6*K104,""))</f>
        <v/>
      </c>
      <c r="L105" s="232"/>
      <c r="M105" s="71" t="str">
        <f>IF('Analitika nastave'!AH104="DA",'Analitika nastave'!AC105+'Analitika nastave'!AD105+'Analitika nastave'!AE105+'Analitika nastave'!AF105,IF(M$7&gt;0,M$7/M$6*M104,""))</f>
        <v/>
      </c>
      <c r="N105" s="232"/>
      <c r="O105" s="71" t="str">
        <f>IF('Analitika nastave'!AN104="DA",'Analitika nastave'!AI105+'Analitika nastave'!AJ105+'Analitika nastave'!AK105+'Analitika nastave'!AL105,IF(O$7&gt;0,O$7/O$6*O104,""))</f>
        <v/>
      </c>
      <c r="P105" s="232"/>
      <c r="Q105" s="71" t="str">
        <f>IF('Analitika nastave'!AT104="DA",'Analitika nastave'!AO105+'Analitika nastave'!AP105+'Analitika nastave'!AQ105+'Analitika nastave'!AR105,IF(Q$7&gt;0,Q$7/Q$6*Q104,""))</f>
        <v/>
      </c>
      <c r="R105" s="232"/>
      <c r="S105" s="71" t="str">
        <f>IF('Analitika nastave'!AZ104="DA",'Analitika nastave'!AU105+'Analitika nastave'!AV105+'Analitika nastave'!AW105+'Analitika nastave'!AX105,IF(S$7&gt;0,S$7/S$6*S104,""))</f>
        <v/>
      </c>
      <c r="T105" s="232"/>
      <c r="U105" s="245"/>
      <c r="V105" s="181"/>
    </row>
    <row r="106" spans="1:22" x14ac:dyDescent="0.25">
      <c r="A106" s="235">
        <f>'Analitika nastave'!A106</f>
        <v>50</v>
      </c>
      <c r="B106" s="233" t="str">
        <f>'Analitika nastave'!B106</f>
        <v xml:space="preserve"> </v>
      </c>
      <c r="C106" s="235">
        <f>'Analitika nastave'!C106:C107</f>
        <v>0</v>
      </c>
      <c r="D106" s="66" t="str">
        <f>'Analitika nastave'!D106</f>
        <v>B</v>
      </c>
      <c r="E106" s="92">
        <f>IF('Analitika nastave'!J106="DA",'Analitika nastave'!E106+'Analitika nastave'!F106+'Analitika nastave'!G106+'Analitika nastave'!H106,0)</f>
        <v>0</v>
      </c>
      <c r="F106" s="231" t="str">
        <f>IF(OR('Analitika nastave'!J106:J107="DA",AND(E107&gt;=(E$7/2),E$7&gt;0)),"DA","NE")</f>
        <v>NE</v>
      </c>
      <c r="G106" s="92">
        <f>IF('Analitika nastave'!P106="DA",'Analitika nastave'!K106+'Analitika nastave'!L106+'Analitika nastave'!M106+'Analitika nastave'!N106,0)</f>
        <v>0</v>
      </c>
      <c r="H106" s="231" t="str">
        <f>IF(OR('Analitika nastave'!P106:P107="DA",AND(G107&gt;=(G$7/2),G$7&gt;0)),"DA","NE")</f>
        <v>NE</v>
      </c>
      <c r="I106" s="92">
        <f>IF('Analitika nastave'!V106="DA",'Analitika nastave'!Q106+'Analitika nastave'!R106+'Analitika nastave'!S106+'Analitika nastave'!T106,0)</f>
        <v>0</v>
      </c>
      <c r="J106" s="231" t="str">
        <f>IF(OR('Analitika nastave'!V106:V107="DA",AND(I107&gt;=(I$7/2),I$7&gt;0)),"DA","NE")</f>
        <v>NE</v>
      </c>
      <c r="K106" s="92">
        <f>IF('Analitika nastave'!AB106="DA",'Analitika nastave'!W106+'Analitika nastave'!X106+'Analitika nastave'!Y106+'Analitika nastave'!Z106,0)</f>
        <v>0</v>
      </c>
      <c r="L106" s="231" t="str">
        <f>IF(OR('Analitika nastave'!AB106:AB107="DA",AND(K107&gt;=(K$7/2),K$7&gt;0)),"DA","NE")</f>
        <v>NE</v>
      </c>
      <c r="M106" s="92">
        <f>IF('Analitika nastave'!AH106="DA",'Analitika nastave'!AC106+'Analitika nastave'!AD106+'Analitika nastave'!AE106+'Analitika nastave'!AF106,0)</f>
        <v>0</v>
      </c>
      <c r="N106" s="231" t="str">
        <f>IF(OR('Analitika nastave'!AH106:AH107="DA",AND(M107&gt;=(M$7/2),M$7&gt;0)),"DA","NE")</f>
        <v>NE</v>
      </c>
      <c r="O106" s="92">
        <f>IF('Analitika nastave'!AN106="DA",'Analitika nastave'!AI106+'Analitika nastave'!AJ106+'Analitika nastave'!AK106+'Analitika nastave'!AL106,0)</f>
        <v>0</v>
      </c>
      <c r="P106" s="231" t="str">
        <f>IF(OR('Analitika nastave'!AN106:AN107="DA",AND(O107&gt;=(O$7/2),O$7&gt;0)),"DA","NE")</f>
        <v>NE</v>
      </c>
      <c r="Q106" s="92">
        <f>IF('Analitika nastave'!AT106="DA",'Analitika nastave'!AO106+'Analitika nastave'!AP106+'Analitika nastave'!AQ106+'Analitika nastave'!AR106,0)</f>
        <v>0</v>
      </c>
      <c r="R106" s="231" t="str">
        <f>IF(OR('Analitika nastave'!AT106:AT107="DA",AND(Q107&gt;=(Q$7/2),Q$7&gt;0)),"DA","NE")</f>
        <v>NE</v>
      </c>
      <c r="S106" s="92">
        <f>IF('Analitika nastave'!AZ106="DA",'Analitika nastave'!AU106+'Analitika nastave'!AV106+'Analitika nastave'!AW106+'Analitika nastave'!AX106,0)</f>
        <v>0</v>
      </c>
      <c r="T106" s="231" t="str">
        <f>IF(OR('Analitika nastave'!AZ106:AZ107="DA",AND(S107&gt;=(S$7/2),S$7&gt;0)),"DA","NE")</f>
        <v>NE</v>
      </c>
      <c r="U106" s="244">
        <f t="shared" ref="U106" si="95">IF(AND(T106="DA",R106="DA",P106="DA",N106="DA",L106="DA",J106="DA",H106="DA",F106="DA"),E107+G107+I107+K107+M107+O107+Q107+S107,0)</f>
        <v>0</v>
      </c>
      <c r="V106" s="180" t="str">
        <f t="shared" ref="V106" si="96">IF(U106&lt;50, "NE",IF(U106&lt;60,2,IF(U106&lt;75,3,IF(U106&lt;90,4,5))))</f>
        <v>NE</v>
      </c>
    </row>
    <row r="107" spans="1:22" ht="15.75" thickBot="1" x14ac:dyDescent="0.3">
      <c r="A107" s="236"/>
      <c r="B107" s="234"/>
      <c r="C107" s="236"/>
      <c r="D107" s="63" t="str">
        <f>'Analitika nastave'!D107</f>
        <v>P</v>
      </c>
      <c r="E107" s="64" t="str">
        <f>IF('Analitika nastave'!J106="DA",'Analitika nastave'!E107+'Analitika nastave'!F107+'Analitika nastave'!G107+'Analitika nastave'!H107,IF(E$7&gt;0,E$7/E$6*E106,""))</f>
        <v/>
      </c>
      <c r="F107" s="232"/>
      <c r="G107" s="71" t="str">
        <f>IF('Analitika nastave'!P106="DA",'Analitika nastave'!K107+'Analitika nastave'!L107+'Analitika nastave'!M107+'Analitika nastave'!N107,IF(G$7&gt;0,G$7/G$6*G106,""))</f>
        <v/>
      </c>
      <c r="H107" s="232"/>
      <c r="I107" s="71" t="str">
        <f>IF('Analitika nastave'!V106="DA",'Analitika nastave'!Q107+'Analitika nastave'!R107+'Analitika nastave'!S107+'Analitika nastave'!T107,IF(I$7&gt;0,I$7/I$6*I106,""))</f>
        <v/>
      </c>
      <c r="J107" s="232"/>
      <c r="K107" s="71" t="str">
        <f>IF('Analitika nastave'!AB106="DA",'Analitika nastave'!W107+'Analitika nastave'!X107+'Analitika nastave'!Y107+'Analitika nastave'!Z107,IF(K$7&gt;0,K$7/K$6*K106,""))</f>
        <v/>
      </c>
      <c r="L107" s="232"/>
      <c r="M107" s="71" t="str">
        <f>IF('Analitika nastave'!AH106="DA",'Analitika nastave'!AC107+'Analitika nastave'!AD107+'Analitika nastave'!AE107+'Analitika nastave'!AF107,IF(M$7&gt;0,M$7/M$6*M106,""))</f>
        <v/>
      </c>
      <c r="N107" s="232"/>
      <c r="O107" s="71" t="str">
        <f>IF('Analitika nastave'!AN106="DA",'Analitika nastave'!AI107+'Analitika nastave'!AJ107+'Analitika nastave'!AK107+'Analitika nastave'!AL107,IF(O$7&gt;0,O$7/O$6*O106,""))</f>
        <v/>
      </c>
      <c r="P107" s="232"/>
      <c r="Q107" s="71" t="str">
        <f>IF('Analitika nastave'!AT106="DA",'Analitika nastave'!AO107+'Analitika nastave'!AP107+'Analitika nastave'!AQ107+'Analitika nastave'!AR107,IF(Q$7&gt;0,Q$7/Q$6*Q106,""))</f>
        <v/>
      </c>
      <c r="R107" s="232"/>
      <c r="S107" s="71" t="str">
        <f>IF('Analitika nastave'!AZ106="DA",'Analitika nastave'!AU107+'Analitika nastave'!AV107+'Analitika nastave'!AW107+'Analitika nastave'!AX107,IF(S$7&gt;0,S$7/S$6*S106,""))</f>
        <v/>
      </c>
      <c r="T107" s="232"/>
      <c r="U107" s="245"/>
      <c r="V107" s="181"/>
    </row>
    <row r="108" spans="1:22" ht="15.75" hidden="1" thickBot="1" x14ac:dyDescent="0.3">
      <c r="U108" s="94">
        <f>COUNTIF(U8:U107,"&gt;0")</f>
        <v>0</v>
      </c>
      <c r="V108" s="89" t="e">
        <f>AVERAGEIF(V8:V107,"&gt;=2")</f>
        <v>#DIV/0!</v>
      </c>
    </row>
    <row r="109" spans="1:22" hidden="1" x14ac:dyDescent="0.25">
      <c r="U109" s="93" t="e">
        <f>AVERAGEIF(U8:U107,"&gt;0")</f>
        <v>#DIV/0!</v>
      </c>
    </row>
  </sheetData>
  <sheetProtection algorithmName="SHA-512" hashValue="EKQjbbhGSyf9WDHaXgbrGdILESFFnCRgg9kPj3V9Gf+LiJhm4H6xGopQ/1lK5otogFQek1DTr0uWsDmOLFOQiw==" saltValue="4p5wSBBJtUd0n0rSQkwkUg==" spinCount="100000" sheet="1" objects="1" scenarios="1"/>
  <mergeCells count="679">
    <mergeCell ref="C104:C105"/>
    <mergeCell ref="B106:B107"/>
    <mergeCell ref="C106:C107"/>
    <mergeCell ref="B96:B97"/>
    <mergeCell ref="C96:C97"/>
    <mergeCell ref="B98:B99"/>
    <mergeCell ref="C98:C99"/>
    <mergeCell ref="B100:B101"/>
    <mergeCell ref="C100:C101"/>
    <mergeCell ref="P100:P101"/>
    <mergeCell ref="R100:R101"/>
    <mergeCell ref="T100:T101"/>
    <mergeCell ref="L102:L103"/>
    <mergeCell ref="N102:N103"/>
    <mergeCell ref="P102:P103"/>
    <mergeCell ref="U96:U97"/>
    <mergeCell ref="U98:U99"/>
    <mergeCell ref="U100:U101"/>
    <mergeCell ref="U102:U103"/>
    <mergeCell ref="L96:L97"/>
    <mergeCell ref="N96:N97"/>
    <mergeCell ref="P96:P97"/>
    <mergeCell ref="L98:L99"/>
    <mergeCell ref="N98:N99"/>
    <mergeCell ref="P98:P99"/>
    <mergeCell ref="T98:T99"/>
    <mergeCell ref="L100:L101"/>
    <mergeCell ref="N100:N101"/>
    <mergeCell ref="U104:U105"/>
    <mergeCell ref="U106:U107"/>
    <mergeCell ref="R102:R103"/>
    <mergeCell ref="T102:T103"/>
    <mergeCell ref="U62:U63"/>
    <mergeCell ref="U64:U65"/>
    <mergeCell ref="U66:U67"/>
    <mergeCell ref="U68:U69"/>
    <mergeCell ref="U70:U71"/>
    <mergeCell ref="U72:U73"/>
    <mergeCell ref="U74:U75"/>
    <mergeCell ref="U76:U77"/>
    <mergeCell ref="U78:U79"/>
    <mergeCell ref="U80:U81"/>
    <mergeCell ref="U82:U83"/>
    <mergeCell ref="U84:U85"/>
    <mergeCell ref="U86:U87"/>
    <mergeCell ref="U88:U89"/>
    <mergeCell ref="U90:U91"/>
    <mergeCell ref="U92:U93"/>
    <mergeCell ref="U94:U95"/>
    <mergeCell ref="R96:R97"/>
    <mergeCell ref="T96:T97"/>
    <mergeCell ref="R98:R99"/>
    <mergeCell ref="A42:A43"/>
    <mergeCell ref="U42:U43"/>
    <mergeCell ref="A44:A45"/>
    <mergeCell ref="U44:U45"/>
    <mergeCell ref="A46:A47"/>
    <mergeCell ref="U46:U47"/>
    <mergeCell ref="A48:A49"/>
    <mergeCell ref="U48:U49"/>
    <mergeCell ref="A50:A51"/>
    <mergeCell ref="U50:U51"/>
    <mergeCell ref="L44:L45"/>
    <mergeCell ref="N44:N45"/>
    <mergeCell ref="P44:P45"/>
    <mergeCell ref="R44:R45"/>
    <mergeCell ref="T44:T45"/>
    <mergeCell ref="L46:L47"/>
    <mergeCell ref="N46:N47"/>
    <mergeCell ref="P46:P47"/>
    <mergeCell ref="R46:R47"/>
    <mergeCell ref="T46:T47"/>
    <mergeCell ref="L42:L43"/>
    <mergeCell ref="N42:N43"/>
    <mergeCell ref="P42:P43"/>
    <mergeCell ref="R42:R43"/>
    <mergeCell ref="A52:A53"/>
    <mergeCell ref="U52:U53"/>
    <mergeCell ref="A54:A55"/>
    <mergeCell ref="U54:U55"/>
    <mergeCell ref="U56:U57"/>
    <mergeCell ref="U58:U59"/>
    <mergeCell ref="U60:U61"/>
    <mergeCell ref="J54:J55"/>
    <mergeCell ref="J56:J57"/>
    <mergeCell ref="J58:J59"/>
    <mergeCell ref="J60:J61"/>
    <mergeCell ref="L60:L61"/>
    <mergeCell ref="N60:N61"/>
    <mergeCell ref="P60:P61"/>
    <mergeCell ref="R60:R61"/>
    <mergeCell ref="T60:T61"/>
    <mergeCell ref="H52:H53"/>
    <mergeCell ref="A30:A31"/>
    <mergeCell ref="U30:U31"/>
    <mergeCell ref="A32:A33"/>
    <mergeCell ref="U32:U33"/>
    <mergeCell ref="A34:A35"/>
    <mergeCell ref="U34:U35"/>
    <mergeCell ref="A36:A37"/>
    <mergeCell ref="U36:U37"/>
    <mergeCell ref="A38:A39"/>
    <mergeCell ref="U38:U39"/>
    <mergeCell ref="B32:B33"/>
    <mergeCell ref="L36:L37"/>
    <mergeCell ref="N36:N37"/>
    <mergeCell ref="P36:P37"/>
    <mergeCell ref="R36:R37"/>
    <mergeCell ref="T36:T37"/>
    <mergeCell ref="L38:L39"/>
    <mergeCell ref="N38:N39"/>
    <mergeCell ref="P38:P39"/>
    <mergeCell ref="R38:R39"/>
    <mergeCell ref="T38:T39"/>
    <mergeCell ref="L32:L33"/>
    <mergeCell ref="N32:N33"/>
    <mergeCell ref="P32:P33"/>
    <mergeCell ref="A40:A41"/>
    <mergeCell ref="U40:U41"/>
    <mergeCell ref="C24:C25"/>
    <mergeCell ref="B26:B27"/>
    <mergeCell ref="C26:C27"/>
    <mergeCell ref="B28:B29"/>
    <mergeCell ref="C28:C29"/>
    <mergeCell ref="B30:B31"/>
    <mergeCell ref="C30:C31"/>
    <mergeCell ref="F26:F27"/>
    <mergeCell ref="F28:F29"/>
    <mergeCell ref="F30:F31"/>
    <mergeCell ref="F32:F33"/>
    <mergeCell ref="H30:H31"/>
    <mergeCell ref="H32:H33"/>
    <mergeCell ref="H34:H35"/>
    <mergeCell ref="A24:A25"/>
    <mergeCell ref="U24:U25"/>
    <mergeCell ref="A26:A27"/>
    <mergeCell ref="U26:U27"/>
    <mergeCell ref="A28:A29"/>
    <mergeCell ref="U28:U29"/>
    <mergeCell ref="B38:B39"/>
    <mergeCell ref="C38:C39"/>
    <mergeCell ref="B20:B21"/>
    <mergeCell ref="C20:C21"/>
    <mergeCell ref="B22:B23"/>
    <mergeCell ref="C22:C23"/>
    <mergeCell ref="C8:C9"/>
    <mergeCell ref="B10:B11"/>
    <mergeCell ref="C10:C11"/>
    <mergeCell ref="B12:B13"/>
    <mergeCell ref="C12:C13"/>
    <mergeCell ref="B14:B15"/>
    <mergeCell ref="C14:C15"/>
    <mergeCell ref="B8:B9"/>
    <mergeCell ref="U5:U7"/>
    <mergeCell ref="U8:U9"/>
    <mergeCell ref="A10:A11"/>
    <mergeCell ref="U10:U11"/>
    <mergeCell ref="A12:A13"/>
    <mergeCell ref="U12:U13"/>
    <mergeCell ref="A14:A15"/>
    <mergeCell ref="U14:U15"/>
    <mergeCell ref="A16:A17"/>
    <mergeCell ref="U16:U17"/>
    <mergeCell ref="T6:T7"/>
    <mergeCell ref="R14:R15"/>
    <mergeCell ref="T14:T15"/>
    <mergeCell ref="H10:H11"/>
    <mergeCell ref="H12:H13"/>
    <mergeCell ref="H14:H15"/>
    <mergeCell ref="L10:L11"/>
    <mergeCell ref="N10:N11"/>
    <mergeCell ref="P10:P11"/>
    <mergeCell ref="R10:R11"/>
    <mergeCell ref="T10:T11"/>
    <mergeCell ref="L12:L13"/>
    <mergeCell ref="N12:N13"/>
    <mergeCell ref="P12:P13"/>
    <mergeCell ref="A18:A19"/>
    <mergeCell ref="U18:U19"/>
    <mergeCell ref="A20:A21"/>
    <mergeCell ref="U20:U21"/>
    <mergeCell ref="A22:A23"/>
    <mergeCell ref="U22:U23"/>
    <mergeCell ref="A8:A9"/>
    <mergeCell ref="C16:C17"/>
    <mergeCell ref="B18:B19"/>
    <mergeCell ref="C18:C19"/>
    <mergeCell ref="B16:B17"/>
    <mergeCell ref="F20:F21"/>
    <mergeCell ref="F8:F9"/>
    <mergeCell ref="H8:H9"/>
    <mergeCell ref="J8:J9"/>
    <mergeCell ref="L8:L9"/>
    <mergeCell ref="N8:N9"/>
    <mergeCell ref="P8:P9"/>
    <mergeCell ref="R8:R9"/>
    <mergeCell ref="T8:T9"/>
    <mergeCell ref="T12:T13"/>
    <mergeCell ref="L14:L15"/>
    <mergeCell ref="N14:N15"/>
    <mergeCell ref="P14:P15"/>
    <mergeCell ref="A106:A107"/>
    <mergeCell ref="A92:A93"/>
    <mergeCell ref="A94:A95"/>
    <mergeCell ref="A96:A97"/>
    <mergeCell ref="A98:A99"/>
    <mergeCell ref="A100:A101"/>
    <mergeCell ref="A102:A103"/>
    <mergeCell ref="A80:A81"/>
    <mergeCell ref="A82:A83"/>
    <mergeCell ref="A84:A85"/>
    <mergeCell ref="A86:A87"/>
    <mergeCell ref="A88:A89"/>
    <mergeCell ref="A90:A91"/>
    <mergeCell ref="B64:B65"/>
    <mergeCell ref="C64:C65"/>
    <mergeCell ref="B54:B55"/>
    <mergeCell ref="C54:C55"/>
    <mergeCell ref="B56:B57"/>
    <mergeCell ref="C56:C57"/>
    <mergeCell ref="B58:B59"/>
    <mergeCell ref="C58:C59"/>
    <mergeCell ref="A104:A105"/>
    <mergeCell ref="A68:A69"/>
    <mergeCell ref="A70:A71"/>
    <mergeCell ref="A72:A73"/>
    <mergeCell ref="A74:A75"/>
    <mergeCell ref="A76:A77"/>
    <mergeCell ref="A78:A79"/>
    <mergeCell ref="A56:A57"/>
    <mergeCell ref="A58:A59"/>
    <mergeCell ref="A60:A61"/>
    <mergeCell ref="A62:A63"/>
    <mergeCell ref="A64:A65"/>
    <mergeCell ref="A66:A67"/>
    <mergeCell ref="B102:B103"/>
    <mergeCell ref="C102:C103"/>
    <mergeCell ref="B104:B105"/>
    <mergeCell ref="C32:C33"/>
    <mergeCell ref="B34:B35"/>
    <mergeCell ref="C34:C35"/>
    <mergeCell ref="B36:B37"/>
    <mergeCell ref="C36:C37"/>
    <mergeCell ref="B40:B41"/>
    <mergeCell ref="B60:B61"/>
    <mergeCell ref="C60:C61"/>
    <mergeCell ref="B62:B63"/>
    <mergeCell ref="C62:C63"/>
    <mergeCell ref="B48:B49"/>
    <mergeCell ref="C48:C49"/>
    <mergeCell ref="B50:B51"/>
    <mergeCell ref="C50:C51"/>
    <mergeCell ref="B52:B53"/>
    <mergeCell ref="C52:C53"/>
    <mergeCell ref="C40:C41"/>
    <mergeCell ref="B42:B43"/>
    <mergeCell ref="C42:C43"/>
    <mergeCell ref="B44:B45"/>
    <mergeCell ref="C44:C45"/>
    <mergeCell ref="B46:B47"/>
    <mergeCell ref="C46:C47"/>
    <mergeCell ref="A5:A7"/>
    <mergeCell ref="B5:B7"/>
    <mergeCell ref="C5:C7"/>
    <mergeCell ref="B90:B91"/>
    <mergeCell ref="C90:C91"/>
    <mergeCell ref="B92:B93"/>
    <mergeCell ref="C92:C93"/>
    <mergeCell ref="B66:B67"/>
    <mergeCell ref="C66:C67"/>
    <mergeCell ref="B68:B69"/>
    <mergeCell ref="C68:C69"/>
    <mergeCell ref="B70:B71"/>
    <mergeCell ref="C70:C71"/>
    <mergeCell ref="B84:B85"/>
    <mergeCell ref="C84:C85"/>
    <mergeCell ref="B86:B87"/>
    <mergeCell ref="C86:C87"/>
    <mergeCell ref="B78:B79"/>
    <mergeCell ref="C78:C79"/>
    <mergeCell ref="B80:B81"/>
    <mergeCell ref="C80:C81"/>
    <mergeCell ref="B82:B83"/>
    <mergeCell ref="C82:C83"/>
    <mergeCell ref="B72:B73"/>
    <mergeCell ref="Q5:R5"/>
    <mergeCell ref="S5:T5"/>
    <mergeCell ref="F6:F7"/>
    <mergeCell ref="H6:H7"/>
    <mergeCell ref="J6:J7"/>
    <mergeCell ref="L6:L7"/>
    <mergeCell ref="N6:N7"/>
    <mergeCell ref="P6:P7"/>
    <mergeCell ref="R6:R7"/>
    <mergeCell ref="E5:F5"/>
    <mergeCell ref="G5:H5"/>
    <mergeCell ref="I5:J5"/>
    <mergeCell ref="K5:L5"/>
    <mergeCell ref="M5:N5"/>
    <mergeCell ref="J32:J33"/>
    <mergeCell ref="J34:J35"/>
    <mergeCell ref="J36:J37"/>
    <mergeCell ref="J62:J63"/>
    <mergeCell ref="J64:J65"/>
    <mergeCell ref="B94:B95"/>
    <mergeCell ref="C94:C95"/>
    <mergeCell ref="O5:P5"/>
    <mergeCell ref="F22:F23"/>
    <mergeCell ref="F24:F25"/>
    <mergeCell ref="F10:F11"/>
    <mergeCell ref="F12:F13"/>
    <mergeCell ref="F14:F15"/>
    <mergeCell ref="F16:F17"/>
    <mergeCell ref="F18:F19"/>
    <mergeCell ref="B88:B89"/>
    <mergeCell ref="C88:C89"/>
    <mergeCell ref="C72:C73"/>
    <mergeCell ref="B74:B75"/>
    <mergeCell ref="C74:C75"/>
    <mergeCell ref="B76:B77"/>
    <mergeCell ref="C76:C77"/>
    <mergeCell ref="B24:B25"/>
    <mergeCell ref="H24:H25"/>
    <mergeCell ref="H26:H27"/>
    <mergeCell ref="H28:H29"/>
    <mergeCell ref="H16:H17"/>
    <mergeCell ref="H18:H19"/>
    <mergeCell ref="H20:H21"/>
    <mergeCell ref="H22:H23"/>
    <mergeCell ref="H48:H49"/>
    <mergeCell ref="H50:H51"/>
    <mergeCell ref="F66:F67"/>
    <mergeCell ref="F68:F69"/>
    <mergeCell ref="F46:F47"/>
    <mergeCell ref="F48:F49"/>
    <mergeCell ref="F50:F51"/>
    <mergeCell ref="F52:F53"/>
    <mergeCell ref="F54:F55"/>
    <mergeCell ref="F56:F57"/>
    <mergeCell ref="F34:F35"/>
    <mergeCell ref="F36:F37"/>
    <mergeCell ref="F38:F39"/>
    <mergeCell ref="F40:F41"/>
    <mergeCell ref="F42:F43"/>
    <mergeCell ref="F44:F45"/>
    <mergeCell ref="F58:F59"/>
    <mergeCell ref="F60:F61"/>
    <mergeCell ref="F62:F63"/>
    <mergeCell ref="F64:F65"/>
    <mergeCell ref="F94:F95"/>
    <mergeCell ref="F96:F97"/>
    <mergeCell ref="F98:F99"/>
    <mergeCell ref="F100:F101"/>
    <mergeCell ref="F102:F103"/>
    <mergeCell ref="F104:F105"/>
    <mergeCell ref="F82:F83"/>
    <mergeCell ref="F84:F85"/>
    <mergeCell ref="F86:F87"/>
    <mergeCell ref="F88:F89"/>
    <mergeCell ref="F90:F91"/>
    <mergeCell ref="F92:F93"/>
    <mergeCell ref="F70:F71"/>
    <mergeCell ref="F72:F73"/>
    <mergeCell ref="F74:F75"/>
    <mergeCell ref="F76:F77"/>
    <mergeCell ref="F78:F79"/>
    <mergeCell ref="F80:F81"/>
    <mergeCell ref="F106:F107"/>
    <mergeCell ref="H36:H37"/>
    <mergeCell ref="H38:H39"/>
    <mergeCell ref="H40:H41"/>
    <mergeCell ref="H42:H43"/>
    <mergeCell ref="H44:H45"/>
    <mergeCell ref="H46:H47"/>
    <mergeCell ref="H54:H55"/>
    <mergeCell ref="H56:H57"/>
    <mergeCell ref="H58:H59"/>
    <mergeCell ref="H96:H97"/>
    <mergeCell ref="H98:H99"/>
    <mergeCell ref="H100:H101"/>
    <mergeCell ref="H102:H103"/>
    <mergeCell ref="H104:H105"/>
    <mergeCell ref="H106:H107"/>
    <mergeCell ref="H84:H85"/>
    <mergeCell ref="H72:H73"/>
    <mergeCell ref="H74:H75"/>
    <mergeCell ref="H76:H77"/>
    <mergeCell ref="H78:H79"/>
    <mergeCell ref="H80:H81"/>
    <mergeCell ref="H82:H83"/>
    <mergeCell ref="H60:H61"/>
    <mergeCell ref="H62:H63"/>
    <mergeCell ref="H64:H65"/>
    <mergeCell ref="H66:H67"/>
    <mergeCell ref="H68:H69"/>
    <mergeCell ref="H70:H71"/>
    <mergeCell ref="H86:H87"/>
    <mergeCell ref="H88:H89"/>
    <mergeCell ref="H90:H91"/>
    <mergeCell ref="H92:H93"/>
    <mergeCell ref="H94:H95"/>
    <mergeCell ref="J10:J11"/>
    <mergeCell ref="J12:J13"/>
    <mergeCell ref="J14:J15"/>
    <mergeCell ref="J16:J17"/>
    <mergeCell ref="J18:J19"/>
    <mergeCell ref="J20:J21"/>
    <mergeCell ref="J22:J23"/>
    <mergeCell ref="J24:J25"/>
    <mergeCell ref="J50:J51"/>
    <mergeCell ref="J52:J53"/>
    <mergeCell ref="J38:J39"/>
    <mergeCell ref="J40:J41"/>
    <mergeCell ref="J42:J43"/>
    <mergeCell ref="J44:J45"/>
    <mergeCell ref="J46:J47"/>
    <mergeCell ref="J48:J49"/>
    <mergeCell ref="J26:J27"/>
    <mergeCell ref="J28:J29"/>
    <mergeCell ref="J30:J31"/>
    <mergeCell ref="J66:J67"/>
    <mergeCell ref="J68:J69"/>
    <mergeCell ref="J70:J71"/>
    <mergeCell ref="J72:J73"/>
    <mergeCell ref="J98:J99"/>
    <mergeCell ref="J100:J101"/>
    <mergeCell ref="J102:J103"/>
    <mergeCell ref="J104:J105"/>
    <mergeCell ref="J106:J107"/>
    <mergeCell ref="J86:J87"/>
    <mergeCell ref="J88:J89"/>
    <mergeCell ref="J90:J91"/>
    <mergeCell ref="J92:J93"/>
    <mergeCell ref="J94:J95"/>
    <mergeCell ref="J74:J75"/>
    <mergeCell ref="J76:J77"/>
    <mergeCell ref="J78:J79"/>
    <mergeCell ref="J80:J81"/>
    <mergeCell ref="J82:J83"/>
    <mergeCell ref="J84:J85"/>
    <mergeCell ref="J96:J97"/>
    <mergeCell ref="R12:R13"/>
    <mergeCell ref="L20:L21"/>
    <mergeCell ref="N20:N21"/>
    <mergeCell ref="P20:P21"/>
    <mergeCell ref="R20:R21"/>
    <mergeCell ref="T20:T21"/>
    <mergeCell ref="L22:L23"/>
    <mergeCell ref="N16:N17"/>
    <mergeCell ref="P16:P17"/>
    <mergeCell ref="R16:R17"/>
    <mergeCell ref="T16:T17"/>
    <mergeCell ref="L18:L19"/>
    <mergeCell ref="N18:N19"/>
    <mergeCell ref="P18:P19"/>
    <mergeCell ref="R18:R19"/>
    <mergeCell ref="T18:T19"/>
    <mergeCell ref="N22:N23"/>
    <mergeCell ref="P22:P23"/>
    <mergeCell ref="R22:R23"/>
    <mergeCell ref="T22:T23"/>
    <mergeCell ref="L16:L17"/>
    <mergeCell ref="L28:L29"/>
    <mergeCell ref="N28:N29"/>
    <mergeCell ref="P28:P29"/>
    <mergeCell ref="R28:R29"/>
    <mergeCell ref="T28:T29"/>
    <mergeCell ref="L30:L31"/>
    <mergeCell ref="N30:N31"/>
    <mergeCell ref="P30:P31"/>
    <mergeCell ref="R30:R31"/>
    <mergeCell ref="T30:T31"/>
    <mergeCell ref="L24:L25"/>
    <mergeCell ref="N24:N25"/>
    <mergeCell ref="P24:P25"/>
    <mergeCell ref="R24:R25"/>
    <mergeCell ref="T24:T25"/>
    <mergeCell ref="L26:L27"/>
    <mergeCell ref="N26:N27"/>
    <mergeCell ref="P26:P27"/>
    <mergeCell ref="R26:R27"/>
    <mergeCell ref="T26:T27"/>
    <mergeCell ref="R32:R33"/>
    <mergeCell ref="T32:T33"/>
    <mergeCell ref="L34:L35"/>
    <mergeCell ref="N34:N35"/>
    <mergeCell ref="P34:P35"/>
    <mergeCell ref="R34:R35"/>
    <mergeCell ref="T34:T35"/>
    <mergeCell ref="L40:L41"/>
    <mergeCell ref="N40:N41"/>
    <mergeCell ref="P40:P41"/>
    <mergeCell ref="R40:R41"/>
    <mergeCell ref="T40:T41"/>
    <mergeCell ref="T42:T43"/>
    <mergeCell ref="L52:L53"/>
    <mergeCell ref="N52:N53"/>
    <mergeCell ref="P52:P53"/>
    <mergeCell ref="R52:R53"/>
    <mergeCell ref="T52:T53"/>
    <mergeCell ref="L54:L55"/>
    <mergeCell ref="N54:N55"/>
    <mergeCell ref="P54:P55"/>
    <mergeCell ref="R54:R55"/>
    <mergeCell ref="T54:T55"/>
    <mergeCell ref="L48:L49"/>
    <mergeCell ref="N48:N49"/>
    <mergeCell ref="P48:P49"/>
    <mergeCell ref="R48:R49"/>
    <mergeCell ref="T48:T49"/>
    <mergeCell ref="L50:L51"/>
    <mergeCell ref="N50:N51"/>
    <mergeCell ref="P50:P51"/>
    <mergeCell ref="R50:R51"/>
    <mergeCell ref="T50:T51"/>
    <mergeCell ref="L62:L63"/>
    <mergeCell ref="N62:N63"/>
    <mergeCell ref="P62:P63"/>
    <mergeCell ref="R62:R63"/>
    <mergeCell ref="T62:T63"/>
    <mergeCell ref="L56:L57"/>
    <mergeCell ref="N56:N57"/>
    <mergeCell ref="P56:P57"/>
    <mergeCell ref="R56:R57"/>
    <mergeCell ref="T56:T57"/>
    <mergeCell ref="L58:L59"/>
    <mergeCell ref="N58:N59"/>
    <mergeCell ref="P58:P59"/>
    <mergeCell ref="R58:R59"/>
    <mergeCell ref="T58:T59"/>
    <mergeCell ref="L68:L69"/>
    <mergeCell ref="N68:N69"/>
    <mergeCell ref="P68:P69"/>
    <mergeCell ref="R68:R69"/>
    <mergeCell ref="T68:T69"/>
    <mergeCell ref="L70:L71"/>
    <mergeCell ref="N70:N71"/>
    <mergeCell ref="P70:P71"/>
    <mergeCell ref="R70:R71"/>
    <mergeCell ref="T70:T71"/>
    <mergeCell ref="L64:L65"/>
    <mergeCell ref="N64:N65"/>
    <mergeCell ref="P64:P65"/>
    <mergeCell ref="R64:R65"/>
    <mergeCell ref="T64:T65"/>
    <mergeCell ref="L66:L67"/>
    <mergeCell ref="N66:N67"/>
    <mergeCell ref="P66:P67"/>
    <mergeCell ref="R66:R67"/>
    <mergeCell ref="T66:T67"/>
    <mergeCell ref="N86:N87"/>
    <mergeCell ref="P86:P87"/>
    <mergeCell ref="R86:R87"/>
    <mergeCell ref="T86:T87"/>
    <mergeCell ref="L72:L73"/>
    <mergeCell ref="N72:N73"/>
    <mergeCell ref="P72:P73"/>
    <mergeCell ref="R72:R73"/>
    <mergeCell ref="T72:T73"/>
    <mergeCell ref="L74:L75"/>
    <mergeCell ref="N74:N75"/>
    <mergeCell ref="P74:P75"/>
    <mergeCell ref="R74:R75"/>
    <mergeCell ref="T74:T75"/>
    <mergeCell ref="L76:L77"/>
    <mergeCell ref="N76:N77"/>
    <mergeCell ref="P76:P77"/>
    <mergeCell ref="R76:R77"/>
    <mergeCell ref="T76:T77"/>
    <mergeCell ref="L78:L79"/>
    <mergeCell ref="N78:N79"/>
    <mergeCell ref="P78:P79"/>
    <mergeCell ref="R78:R79"/>
    <mergeCell ref="T78:T79"/>
    <mergeCell ref="P92:P93"/>
    <mergeCell ref="R92:R93"/>
    <mergeCell ref="T92:T93"/>
    <mergeCell ref="L94:L95"/>
    <mergeCell ref="N94:N95"/>
    <mergeCell ref="P94:P95"/>
    <mergeCell ref="R94:R95"/>
    <mergeCell ref="T94:T95"/>
    <mergeCell ref="L80:L81"/>
    <mergeCell ref="N80:N81"/>
    <mergeCell ref="P80:P81"/>
    <mergeCell ref="R80:R81"/>
    <mergeCell ref="T80:T81"/>
    <mergeCell ref="L82:L83"/>
    <mergeCell ref="N82:N83"/>
    <mergeCell ref="P82:P83"/>
    <mergeCell ref="R82:R83"/>
    <mergeCell ref="T82:T83"/>
    <mergeCell ref="L84:L85"/>
    <mergeCell ref="N84:N85"/>
    <mergeCell ref="P84:P85"/>
    <mergeCell ref="R84:R85"/>
    <mergeCell ref="T84:T85"/>
    <mergeCell ref="L86:L87"/>
    <mergeCell ref="V20:V21"/>
    <mergeCell ref="V22:V23"/>
    <mergeCell ref="L104:L105"/>
    <mergeCell ref="N104:N105"/>
    <mergeCell ref="P104:P105"/>
    <mergeCell ref="R104:R105"/>
    <mergeCell ref="T104:T105"/>
    <mergeCell ref="L106:L107"/>
    <mergeCell ref="N106:N107"/>
    <mergeCell ref="P106:P107"/>
    <mergeCell ref="R106:R107"/>
    <mergeCell ref="T106:T107"/>
    <mergeCell ref="L88:L89"/>
    <mergeCell ref="N88:N89"/>
    <mergeCell ref="P88:P89"/>
    <mergeCell ref="R88:R89"/>
    <mergeCell ref="T88:T89"/>
    <mergeCell ref="L90:L91"/>
    <mergeCell ref="N90:N91"/>
    <mergeCell ref="P90:P91"/>
    <mergeCell ref="R90:R91"/>
    <mergeCell ref="T90:T91"/>
    <mergeCell ref="L92:L93"/>
    <mergeCell ref="N92:N93"/>
    <mergeCell ref="V104:V105"/>
    <mergeCell ref="V88:V89"/>
    <mergeCell ref="V90:V91"/>
    <mergeCell ref="V92:V93"/>
    <mergeCell ref="V94:V95"/>
    <mergeCell ref="V96:V97"/>
    <mergeCell ref="V98:V99"/>
    <mergeCell ref="V100:V101"/>
    <mergeCell ref="V102:V103"/>
    <mergeCell ref="V106:V107"/>
    <mergeCell ref="V40:V41"/>
    <mergeCell ref="V42:V43"/>
    <mergeCell ref="V44:V45"/>
    <mergeCell ref="V46:V47"/>
    <mergeCell ref="V48:V49"/>
    <mergeCell ref="V50:V51"/>
    <mergeCell ref="V52:V53"/>
    <mergeCell ref="V54:V55"/>
    <mergeCell ref="V56:V57"/>
    <mergeCell ref="V58:V59"/>
    <mergeCell ref="V60:V61"/>
    <mergeCell ref="V62:V63"/>
    <mergeCell ref="V64:V65"/>
    <mergeCell ref="V66:V67"/>
    <mergeCell ref="V68:V69"/>
    <mergeCell ref="V70:V71"/>
    <mergeCell ref="V72:V73"/>
    <mergeCell ref="V76:V77"/>
    <mergeCell ref="V78:V79"/>
    <mergeCell ref="V80:V81"/>
    <mergeCell ref="V82:V83"/>
    <mergeCell ref="V84:V85"/>
    <mergeCell ref="V86:V87"/>
    <mergeCell ref="K4:L4"/>
    <mergeCell ref="A2:C2"/>
    <mergeCell ref="D2:D3"/>
    <mergeCell ref="D4:E4"/>
    <mergeCell ref="F4:I4"/>
    <mergeCell ref="E2:G3"/>
    <mergeCell ref="I2:I3"/>
    <mergeCell ref="J2:J3"/>
    <mergeCell ref="V74:V75"/>
    <mergeCell ref="V24:V25"/>
    <mergeCell ref="V26:V27"/>
    <mergeCell ref="V28:V29"/>
    <mergeCell ref="V30:V31"/>
    <mergeCell ref="V32:V33"/>
    <mergeCell ref="V34:V35"/>
    <mergeCell ref="V36:V37"/>
    <mergeCell ref="V38:V39"/>
    <mergeCell ref="V5:V7"/>
    <mergeCell ref="V8:V9"/>
    <mergeCell ref="V10:V11"/>
    <mergeCell ref="V12:V13"/>
    <mergeCell ref="V14:V15"/>
    <mergeCell ref="V16:V17"/>
    <mergeCell ref="V18:V19"/>
  </mergeCells>
  <conditionalFormatting sqref="F8:F107 H8:H107 J8:J107 L8:L107">
    <cfRule type="cellIs" dxfId="32" priority="22" operator="equal">
      <formula>"da"</formula>
    </cfRule>
    <cfRule type="cellIs" dxfId="31" priority="23" operator="equal">
      <formula>"ne"</formula>
    </cfRule>
  </conditionalFormatting>
  <conditionalFormatting sqref="U8:U107">
    <cfRule type="cellIs" dxfId="30" priority="19" operator="greaterThan">
      <formula>0</formula>
    </cfRule>
  </conditionalFormatting>
  <conditionalFormatting sqref="N8:N107">
    <cfRule type="cellIs" dxfId="29" priority="7" operator="equal">
      <formula>"da"</formula>
    </cfRule>
    <cfRule type="cellIs" dxfId="28" priority="8" operator="equal">
      <formula>"ne"</formula>
    </cfRule>
  </conditionalFormatting>
  <conditionalFormatting sqref="P8:P107">
    <cfRule type="cellIs" dxfId="27" priority="5" operator="equal">
      <formula>"da"</formula>
    </cfRule>
    <cfRule type="cellIs" dxfId="26" priority="6" operator="equal">
      <formula>"ne"</formula>
    </cfRule>
  </conditionalFormatting>
  <conditionalFormatting sqref="R8:R107">
    <cfRule type="cellIs" dxfId="25" priority="3" operator="equal">
      <formula>"da"</formula>
    </cfRule>
    <cfRule type="cellIs" dxfId="24" priority="4" operator="equal">
      <formula>"ne"</formula>
    </cfRule>
  </conditionalFormatting>
  <conditionalFormatting sqref="T8:T107">
    <cfRule type="cellIs" dxfId="23" priority="1" operator="equal">
      <formula>"da"</formula>
    </cfRule>
    <cfRule type="cellIs" dxfId="22" priority="2" operator="equal">
      <formula>"ne"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B463-E208-4184-B96A-AEEA640839BF}">
  <dimension ref="A1:T106"/>
  <sheetViews>
    <sheetView zoomScale="50" zoomScaleNormal="50" workbookViewId="0">
      <selection activeCell="AA13" sqref="AA13"/>
    </sheetView>
  </sheetViews>
  <sheetFormatPr defaultRowHeight="15" x14ac:dyDescent="0.25"/>
  <cols>
    <col min="1" max="1" width="17" customWidth="1"/>
    <col min="14" max="14" width="11.7109375" customWidth="1"/>
  </cols>
  <sheetData>
    <row r="1" spans="1:20" ht="45.75" thickBot="1" x14ac:dyDescent="0.3">
      <c r="A1" s="96" t="str">
        <f>'Parcijalni_cjeloviti ispit'!D4</f>
        <v>Ime i prezime nastavnika:</v>
      </c>
      <c r="B1" s="96">
        <f>'Parcijalni_cjeloviti ispit'!$F$4</f>
        <v>0</v>
      </c>
      <c r="C1" s="247" t="str">
        <f>'Parcijalni_cjeloviti ispit'!J4</f>
        <v>Potpis</v>
      </c>
      <c r="D1" s="247" t="e">
        <f>'Parcijalni_cjeloviti ispit'!#REF!</f>
        <v>#REF!</v>
      </c>
      <c r="E1" s="247"/>
      <c r="F1" s="247" t="e">
        <f>'Parcijalni_cjeloviti ispit'!#REF!</f>
        <v>#REF!</v>
      </c>
      <c r="G1" s="247" t="str">
        <f>'Parcijalni_cjeloviti ispit'!K4</f>
        <v>________________</v>
      </c>
      <c r="H1" s="33" t="str">
        <f>'Parcijalni_cjeloviti ispit'!D2</f>
        <v>Kolegij/ Studij:</v>
      </c>
      <c r="I1" s="247">
        <f>'Parcijalni_cjeloviti ispit'!$E$2</f>
        <v>0</v>
      </c>
      <c r="J1" s="247"/>
      <c r="K1" s="33" t="str">
        <f>'Parcijalni_cjeloviti ispit'!I2</f>
        <v>Status studenta:</v>
      </c>
      <c r="L1" s="93">
        <f>'Parcijalni_cjeloviti ispit'!$J$2</f>
        <v>0</v>
      </c>
      <c r="M1" s="93" t="s">
        <v>120</v>
      </c>
      <c r="N1" s="97">
        <f ca="1">'Parcijalni_cjeloviti ispit'!$L$2</f>
        <v>45595</v>
      </c>
      <c r="O1" s="93"/>
      <c r="P1" s="93"/>
      <c r="Q1" s="93"/>
      <c r="R1" s="93"/>
      <c r="S1" s="93"/>
      <c r="T1" s="93"/>
    </row>
    <row r="2" spans="1:20" hidden="1" x14ac:dyDescent="0.25">
      <c r="A2" s="93">
        <f>'Parcijalni_cjeloviti ispit'!C2</f>
        <v>0</v>
      </c>
      <c r="B2" s="93" t="e">
        <f>'Parcijalni_cjeloviti ispit'!#REF!</f>
        <v>#REF!</v>
      </c>
      <c r="C2" s="93" t="e">
        <f>'Parcijalni_cjeloviti ispit'!#REF!</f>
        <v>#REF!</v>
      </c>
      <c r="D2" s="93" t="e">
        <f>'Parcijalni_cjeloviti ispit'!#REF!</f>
        <v>#REF!</v>
      </c>
      <c r="E2" s="93" t="e">
        <f>'Parcijalni_cjeloviti ispit'!#REF!</f>
        <v>#REF!</v>
      </c>
      <c r="F2" s="93" t="e">
        <f>'Parcijalni_cjeloviti ispit'!#REF!</f>
        <v>#REF!</v>
      </c>
      <c r="G2" s="93" t="e">
        <f>'Parcijalni_cjeloviti ispit'!#REF!</f>
        <v>#REF!</v>
      </c>
      <c r="H2" s="93">
        <f>'Parcijalni_cjeloviti ispit'!J2</f>
        <v>0</v>
      </c>
      <c r="I2" s="93">
        <f>'Parcijalni_cjeloviti ispit'!K2</f>
        <v>0</v>
      </c>
      <c r="J2" s="93" t="e">
        <f>'Parcijalni_cjeloviti ispit'!#REF!</f>
        <v>#REF!</v>
      </c>
      <c r="K2" s="93">
        <f>'Parcijalni_cjeloviti ispit'!M2</f>
        <v>0</v>
      </c>
      <c r="L2" s="93">
        <f>'Parcijalni_cjeloviti ispit'!N2</f>
        <v>0</v>
      </c>
      <c r="M2" s="93">
        <f>'Parcijalni_cjeloviti ispit'!O2</f>
        <v>0</v>
      </c>
      <c r="N2" s="93">
        <f>'Parcijalni_cjeloviti ispit'!P2</f>
        <v>0</v>
      </c>
      <c r="O2" s="93">
        <f>'Parcijalni_cjeloviti ispit'!Q2</f>
        <v>0</v>
      </c>
      <c r="P2" s="93">
        <f>'Parcijalni_cjeloviti ispit'!R2</f>
        <v>0</v>
      </c>
      <c r="Q2" s="93">
        <f>'Parcijalni_cjeloviti ispit'!S2</f>
        <v>0</v>
      </c>
      <c r="R2" s="93">
        <f>'Parcijalni_cjeloviti ispit'!T2</f>
        <v>0</v>
      </c>
      <c r="S2" s="93">
        <f>'Parcijalni_cjeloviti ispit'!U2</f>
        <v>0</v>
      </c>
      <c r="T2" s="93">
        <f>'Parcijalni_cjeloviti ispit'!V2</f>
        <v>0</v>
      </c>
    </row>
    <row r="3" spans="1:20" ht="15.75" hidden="1" thickBot="1" x14ac:dyDescent="0.3">
      <c r="A3" s="93">
        <f>'Parcijalni_cjeloviti ispit'!C4</f>
        <v>0</v>
      </c>
      <c r="B3" s="93" t="e">
        <f>'Parcijalni_cjeloviti ispit'!#REF!</f>
        <v>#REF!</v>
      </c>
      <c r="C3" s="93" t="e">
        <f>'Parcijalni_cjeloviti ispit'!#REF!</f>
        <v>#REF!</v>
      </c>
      <c r="D3" s="93" t="e">
        <f>'Parcijalni_cjeloviti ispit'!#REF!</f>
        <v>#REF!</v>
      </c>
      <c r="E3" s="93" t="e">
        <f>'Parcijalni_cjeloviti ispit'!#REF!</f>
        <v>#REF!</v>
      </c>
      <c r="F3" s="93" t="e">
        <f>'Parcijalni_cjeloviti ispit'!#REF!</f>
        <v>#REF!</v>
      </c>
      <c r="G3" s="93" t="e">
        <f>'Parcijalni_cjeloviti ispit'!#REF!</f>
        <v>#REF!</v>
      </c>
      <c r="H3" s="93" t="e">
        <f>'Parcijalni_cjeloviti ispit'!#REF!</f>
        <v>#REF!</v>
      </c>
      <c r="I3" s="93" t="e">
        <f>'Parcijalni_cjeloviti ispit'!#REF!</f>
        <v>#REF!</v>
      </c>
      <c r="J3" s="93" t="e">
        <f>'Parcijalni_cjeloviti ispit'!#REF!</f>
        <v>#REF!</v>
      </c>
      <c r="K3" s="93">
        <f>'Parcijalni_cjeloviti ispit'!M4</f>
        <v>0</v>
      </c>
      <c r="L3" s="93">
        <f>'Parcijalni_cjeloviti ispit'!N4</f>
        <v>0</v>
      </c>
      <c r="M3" s="93">
        <f>'Parcijalni_cjeloviti ispit'!O4</f>
        <v>0</v>
      </c>
      <c r="N3" s="93">
        <f>'Parcijalni_cjeloviti ispit'!P4</f>
        <v>0</v>
      </c>
      <c r="O3" s="93">
        <f>'Parcijalni_cjeloviti ispit'!Q4</f>
        <v>0</v>
      </c>
      <c r="P3" s="93">
        <f>'Parcijalni_cjeloviti ispit'!R4</f>
        <v>0</v>
      </c>
      <c r="Q3" s="93">
        <f>'Parcijalni_cjeloviti ispit'!S4</f>
        <v>0</v>
      </c>
      <c r="R3" s="93">
        <f>'Parcijalni_cjeloviti ispit'!T4</f>
        <v>0</v>
      </c>
      <c r="S3" s="93">
        <f>'Parcijalni_cjeloviti ispit'!U4</f>
        <v>0</v>
      </c>
      <c r="T3" s="93">
        <f>'Parcijalni_cjeloviti ispit'!V4</f>
        <v>0</v>
      </c>
    </row>
    <row r="4" spans="1:20" ht="45" x14ac:dyDescent="0.25">
      <c r="A4" s="199" t="str">
        <f>'Parcijalni_cjeloviti ispit'!C5</f>
        <v>JMBAG</v>
      </c>
      <c r="B4" s="85" t="str">
        <f>'Parcijalni_cjeloviti ispit'!D5</f>
        <v>Način vrednovanja</v>
      </c>
      <c r="C4" s="215" t="str">
        <f>'Parcijalni_cjeloviti ispit'!E5</f>
        <v>ISHOD 1</v>
      </c>
      <c r="D4" s="248">
        <f>'Parcijalni_cjeloviti ispit'!F5</f>
        <v>0</v>
      </c>
      <c r="E4" s="215" t="str">
        <f>'Parcijalni_cjeloviti ispit'!G5</f>
        <v>ISHOD 2</v>
      </c>
      <c r="F4" s="248">
        <f>'Parcijalni_cjeloviti ispit'!H5</f>
        <v>0</v>
      </c>
      <c r="G4" s="215" t="str">
        <f>'Parcijalni_cjeloviti ispit'!I5</f>
        <v>ISHOD 3</v>
      </c>
      <c r="H4" s="248">
        <f>'Parcijalni_cjeloviti ispit'!J5</f>
        <v>0</v>
      </c>
      <c r="I4" s="215" t="str">
        <f>'Parcijalni_cjeloviti ispit'!K5</f>
        <v>ISHOD 4</v>
      </c>
      <c r="J4" s="248">
        <f>'Parcijalni_cjeloviti ispit'!L5</f>
        <v>0</v>
      </c>
      <c r="K4" s="215" t="str">
        <f>'Parcijalni_cjeloviti ispit'!M5</f>
        <v>ISHOD 5</v>
      </c>
      <c r="L4" s="248">
        <f>'Parcijalni_cjeloviti ispit'!N5</f>
        <v>0</v>
      </c>
      <c r="M4" s="215" t="str">
        <f>'Parcijalni_cjeloviti ispit'!O5</f>
        <v>ISHOD 6</v>
      </c>
      <c r="N4" s="248">
        <f>'Parcijalni_cjeloviti ispit'!P5</f>
        <v>0</v>
      </c>
      <c r="O4" s="215" t="str">
        <f>'Parcijalni_cjeloviti ispit'!Q5</f>
        <v>ISHOD 7</v>
      </c>
      <c r="P4" s="248">
        <f>'Parcijalni_cjeloviti ispit'!R5</f>
        <v>0</v>
      </c>
      <c r="Q4" s="215" t="str">
        <f>'Parcijalni_cjeloviti ispit'!S5</f>
        <v>ISHOD 8</v>
      </c>
      <c r="R4" s="253">
        <f>'Parcijalni_cjeloviti ispit'!T5</f>
        <v>0</v>
      </c>
      <c r="S4" s="172" t="str">
        <f>'Parcijalni_cjeloviti ispit'!U5</f>
        <v>ISPIT POLOŽEN</v>
      </c>
      <c r="T4" s="244" t="str">
        <f>'Parcijalni_cjeloviti ispit'!V5</f>
        <v>OCJENA</v>
      </c>
    </row>
    <row r="5" spans="1:20" x14ac:dyDescent="0.25">
      <c r="A5" s="200">
        <f>'Parcijalni_cjeloviti ispit'!C6</f>
        <v>0</v>
      </c>
      <c r="B5" s="98" t="str">
        <f>'Parcijalni_cjeloviti ispit'!D6</f>
        <v>MAX B</v>
      </c>
      <c r="C5" s="99">
        <f>'Parcijalni_cjeloviti ispit'!E6</f>
        <v>0</v>
      </c>
      <c r="D5" s="249" t="str">
        <f>'Parcijalni_cjeloviti ispit'!F6</f>
        <v>Ishod položen</v>
      </c>
      <c r="E5" s="99">
        <f>'Parcijalni_cjeloviti ispit'!G6</f>
        <v>0</v>
      </c>
      <c r="F5" s="249" t="str">
        <f>'Parcijalni_cjeloviti ispit'!H6</f>
        <v>Ishod položen</v>
      </c>
      <c r="G5" s="99">
        <f>'Parcijalni_cjeloviti ispit'!I6</f>
        <v>0</v>
      </c>
      <c r="H5" s="251" t="str">
        <f>'Parcijalni_cjeloviti ispit'!J6</f>
        <v>Ishod položen</v>
      </c>
      <c r="I5" s="99">
        <f>'Parcijalni_cjeloviti ispit'!K6</f>
        <v>0</v>
      </c>
      <c r="J5" s="249" t="str">
        <f>'Parcijalni_cjeloviti ispit'!L6</f>
        <v>Ishod položen</v>
      </c>
      <c r="K5" s="99">
        <f>'Parcijalni_cjeloviti ispit'!M6</f>
        <v>0</v>
      </c>
      <c r="L5" s="249" t="str">
        <f>'Parcijalni_cjeloviti ispit'!N6</f>
        <v>Ishod položen</v>
      </c>
      <c r="M5" s="99">
        <f>'Parcijalni_cjeloviti ispit'!O6</f>
        <v>0</v>
      </c>
      <c r="N5" s="249" t="str">
        <f>'Parcijalni_cjeloviti ispit'!P6</f>
        <v>Ishod položen</v>
      </c>
      <c r="O5" s="99">
        <f>'Parcijalni_cjeloviti ispit'!Q6</f>
        <v>0</v>
      </c>
      <c r="P5" s="249" t="str">
        <f>'Parcijalni_cjeloviti ispit'!R6</f>
        <v>Ishod položen</v>
      </c>
      <c r="Q5" s="99">
        <f>'Parcijalni_cjeloviti ispit'!S6</f>
        <v>0</v>
      </c>
      <c r="R5" s="251" t="str">
        <f>'Parcijalni_cjeloviti ispit'!T6</f>
        <v>Ishod položen</v>
      </c>
      <c r="S5" s="246">
        <f>'Parcijalni_cjeloviti ispit'!U6</f>
        <v>0</v>
      </c>
      <c r="T5" s="246">
        <f>'Parcijalni_cjeloviti ispit'!V6</f>
        <v>0</v>
      </c>
    </row>
    <row r="6" spans="1:20" ht="15.75" thickBot="1" x14ac:dyDescent="0.3">
      <c r="A6" s="201">
        <f>'Parcijalni_cjeloviti ispit'!C7</f>
        <v>0</v>
      </c>
      <c r="B6" s="100" t="str">
        <f>'Parcijalni_cjeloviti ispit'!D7</f>
        <v>MAX P</v>
      </c>
      <c r="C6" s="101">
        <f>'Parcijalni_cjeloviti ispit'!E7</f>
        <v>0</v>
      </c>
      <c r="D6" s="250">
        <f>'Parcijalni_cjeloviti ispit'!F7</f>
        <v>0</v>
      </c>
      <c r="E6" s="101">
        <f>'Parcijalni_cjeloviti ispit'!G7</f>
        <v>0</v>
      </c>
      <c r="F6" s="250">
        <f>'Parcijalni_cjeloviti ispit'!H7</f>
        <v>0</v>
      </c>
      <c r="G6" s="101">
        <f>'Parcijalni_cjeloviti ispit'!I7</f>
        <v>0</v>
      </c>
      <c r="H6" s="252">
        <f>'Parcijalni_cjeloviti ispit'!J7</f>
        <v>0</v>
      </c>
      <c r="I6" s="101">
        <f>'Parcijalni_cjeloviti ispit'!K7</f>
        <v>0</v>
      </c>
      <c r="J6" s="250">
        <f>'Parcijalni_cjeloviti ispit'!L7</f>
        <v>0</v>
      </c>
      <c r="K6" s="101">
        <f>'Parcijalni_cjeloviti ispit'!M7</f>
        <v>0</v>
      </c>
      <c r="L6" s="250">
        <f>'Parcijalni_cjeloviti ispit'!N7</f>
        <v>0</v>
      </c>
      <c r="M6" s="101">
        <f>'Parcijalni_cjeloviti ispit'!O7</f>
        <v>0</v>
      </c>
      <c r="N6" s="250">
        <f>'Parcijalni_cjeloviti ispit'!P7</f>
        <v>0</v>
      </c>
      <c r="O6" s="101">
        <f>'Parcijalni_cjeloviti ispit'!Q7</f>
        <v>0</v>
      </c>
      <c r="P6" s="250">
        <f>'Parcijalni_cjeloviti ispit'!R7</f>
        <v>0</v>
      </c>
      <c r="Q6" s="101">
        <f>'Parcijalni_cjeloviti ispit'!S7</f>
        <v>0</v>
      </c>
      <c r="R6" s="252">
        <f>'Parcijalni_cjeloviti ispit'!T7</f>
        <v>0</v>
      </c>
      <c r="S6" s="245">
        <f>'Parcijalni_cjeloviti ispit'!U7</f>
        <v>0</v>
      </c>
      <c r="T6" s="245">
        <f>'Parcijalni_cjeloviti ispit'!V7</f>
        <v>0</v>
      </c>
    </row>
    <row r="7" spans="1:20" x14ac:dyDescent="0.25">
      <c r="A7" s="254">
        <f>'Parcijalni_cjeloviti ispit'!C8</f>
        <v>0</v>
      </c>
      <c r="B7" s="102" t="str">
        <f>'Parcijalni_cjeloviti ispit'!D8</f>
        <v>B</v>
      </c>
      <c r="C7" s="103">
        <f>'Parcijalni_cjeloviti ispit'!E8</f>
        <v>0</v>
      </c>
      <c r="D7" s="256" t="str">
        <f>'Parcijalni_cjeloviti ispit'!F8</f>
        <v>NE</v>
      </c>
      <c r="E7" s="103">
        <f>'Parcijalni_cjeloviti ispit'!G8</f>
        <v>0</v>
      </c>
      <c r="F7" s="256" t="str">
        <f>'Parcijalni_cjeloviti ispit'!H8</f>
        <v>NE</v>
      </c>
      <c r="G7" s="103">
        <f>'Parcijalni_cjeloviti ispit'!I8</f>
        <v>0</v>
      </c>
      <c r="H7" s="256" t="str">
        <f>'Parcijalni_cjeloviti ispit'!J8</f>
        <v>NE</v>
      </c>
      <c r="I7" s="103">
        <f>'Parcijalni_cjeloviti ispit'!K8</f>
        <v>0</v>
      </c>
      <c r="J7" s="256" t="str">
        <f>'Parcijalni_cjeloviti ispit'!L8</f>
        <v>NE</v>
      </c>
      <c r="K7" s="103">
        <f>'Parcijalni_cjeloviti ispit'!M8</f>
        <v>0</v>
      </c>
      <c r="L7" s="256" t="str">
        <f>'Parcijalni_cjeloviti ispit'!N8</f>
        <v>NE</v>
      </c>
      <c r="M7" s="103">
        <f>'Parcijalni_cjeloviti ispit'!O8</f>
        <v>0</v>
      </c>
      <c r="N7" s="256" t="str">
        <f>'Parcijalni_cjeloviti ispit'!P8</f>
        <v>NE</v>
      </c>
      <c r="O7" s="103">
        <f>'Parcijalni_cjeloviti ispit'!Q8</f>
        <v>0</v>
      </c>
      <c r="P7" s="256" t="str">
        <f>'Parcijalni_cjeloviti ispit'!R8</f>
        <v>NE</v>
      </c>
      <c r="Q7" s="103">
        <f>'Parcijalni_cjeloviti ispit'!S8</f>
        <v>0</v>
      </c>
      <c r="R7" s="256" t="str">
        <f>'Parcijalni_cjeloviti ispit'!T8</f>
        <v>NE</v>
      </c>
      <c r="S7" s="244">
        <f>'Parcijalni_cjeloviti ispit'!U8</f>
        <v>0</v>
      </c>
      <c r="T7" s="244" t="str">
        <f>'Parcijalni_cjeloviti ispit'!V8</f>
        <v>NE</v>
      </c>
    </row>
    <row r="8" spans="1:20" ht="15.75" thickBot="1" x14ac:dyDescent="0.3">
      <c r="A8" s="255">
        <f>'Parcijalni_cjeloviti ispit'!C9</f>
        <v>0</v>
      </c>
      <c r="B8" s="104" t="str">
        <f>'Parcijalni_cjeloviti ispit'!D9</f>
        <v>P</v>
      </c>
      <c r="C8" s="105" t="str">
        <f>'Parcijalni_cjeloviti ispit'!E9</f>
        <v/>
      </c>
      <c r="D8" s="257">
        <f>'Parcijalni_cjeloviti ispit'!F9</f>
        <v>0</v>
      </c>
      <c r="E8" s="106" t="str">
        <f>'Parcijalni_cjeloviti ispit'!G9</f>
        <v/>
      </c>
      <c r="F8" s="257">
        <f>'Parcijalni_cjeloviti ispit'!H9</f>
        <v>0</v>
      </c>
      <c r="G8" s="106" t="str">
        <f>'Parcijalni_cjeloviti ispit'!I9</f>
        <v/>
      </c>
      <c r="H8" s="257">
        <f>'Parcijalni_cjeloviti ispit'!J9</f>
        <v>0</v>
      </c>
      <c r="I8" s="106" t="str">
        <f>'Parcijalni_cjeloviti ispit'!K9</f>
        <v/>
      </c>
      <c r="J8" s="257">
        <f>'Parcijalni_cjeloviti ispit'!L9</f>
        <v>0</v>
      </c>
      <c r="K8" s="106" t="str">
        <f>'Parcijalni_cjeloviti ispit'!M9</f>
        <v/>
      </c>
      <c r="L8" s="257">
        <f>'Parcijalni_cjeloviti ispit'!N9</f>
        <v>0</v>
      </c>
      <c r="M8" s="106" t="str">
        <f>'Parcijalni_cjeloviti ispit'!O9</f>
        <v/>
      </c>
      <c r="N8" s="257">
        <f>'Parcijalni_cjeloviti ispit'!P9</f>
        <v>0</v>
      </c>
      <c r="O8" s="106" t="str">
        <f>'Parcijalni_cjeloviti ispit'!Q9</f>
        <v/>
      </c>
      <c r="P8" s="257">
        <f>'Parcijalni_cjeloviti ispit'!R9</f>
        <v>0</v>
      </c>
      <c r="Q8" s="106" t="str">
        <f>'Parcijalni_cjeloviti ispit'!S9</f>
        <v/>
      </c>
      <c r="R8" s="257">
        <f>'Parcijalni_cjeloviti ispit'!T9</f>
        <v>0</v>
      </c>
      <c r="S8" s="245">
        <f>'Parcijalni_cjeloviti ispit'!U9</f>
        <v>0</v>
      </c>
      <c r="T8" s="245">
        <f>'Parcijalni_cjeloviti ispit'!V9</f>
        <v>0</v>
      </c>
    </row>
    <row r="9" spans="1:20" x14ac:dyDescent="0.25">
      <c r="A9" s="254">
        <f>'Parcijalni_cjeloviti ispit'!C10</f>
        <v>0</v>
      </c>
      <c r="B9" s="102" t="str">
        <f>'Parcijalni_cjeloviti ispit'!D10</f>
        <v>B</v>
      </c>
      <c r="C9" s="103">
        <f>'Parcijalni_cjeloviti ispit'!E10</f>
        <v>0</v>
      </c>
      <c r="D9" s="256" t="str">
        <f>'Parcijalni_cjeloviti ispit'!F10</f>
        <v>NE</v>
      </c>
      <c r="E9" s="103">
        <f>'Parcijalni_cjeloviti ispit'!G10</f>
        <v>0</v>
      </c>
      <c r="F9" s="256" t="str">
        <f>'Parcijalni_cjeloviti ispit'!H10</f>
        <v>NE</v>
      </c>
      <c r="G9" s="103">
        <f>'Parcijalni_cjeloviti ispit'!I10</f>
        <v>0</v>
      </c>
      <c r="H9" s="256" t="str">
        <f>'Parcijalni_cjeloviti ispit'!J10</f>
        <v>NE</v>
      </c>
      <c r="I9" s="103">
        <f>'Parcijalni_cjeloviti ispit'!K10</f>
        <v>0</v>
      </c>
      <c r="J9" s="256" t="str">
        <f>'Parcijalni_cjeloviti ispit'!L10</f>
        <v>NE</v>
      </c>
      <c r="K9" s="103">
        <f>'Parcijalni_cjeloviti ispit'!M10</f>
        <v>0</v>
      </c>
      <c r="L9" s="256" t="str">
        <f>'Parcijalni_cjeloviti ispit'!N10</f>
        <v>NE</v>
      </c>
      <c r="M9" s="103">
        <f>'Parcijalni_cjeloviti ispit'!O10</f>
        <v>0</v>
      </c>
      <c r="N9" s="256" t="str">
        <f>'Parcijalni_cjeloviti ispit'!P10</f>
        <v>NE</v>
      </c>
      <c r="O9" s="103">
        <f>'Parcijalni_cjeloviti ispit'!Q10</f>
        <v>0</v>
      </c>
      <c r="P9" s="256" t="str">
        <f>'Parcijalni_cjeloviti ispit'!R10</f>
        <v>NE</v>
      </c>
      <c r="Q9" s="103">
        <f>'Parcijalni_cjeloviti ispit'!S10</f>
        <v>0</v>
      </c>
      <c r="R9" s="256" t="str">
        <f>'Parcijalni_cjeloviti ispit'!T10</f>
        <v>NE</v>
      </c>
      <c r="S9" s="244">
        <f>'Parcijalni_cjeloviti ispit'!U10</f>
        <v>0</v>
      </c>
      <c r="T9" s="244" t="str">
        <f>'Parcijalni_cjeloviti ispit'!V10</f>
        <v>NE</v>
      </c>
    </row>
    <row r="10" spans="1:20" ht="15.75" thickBot="1" x14ac:dyDescent="0.3">
      <c r="A10" s="255">
        <f>'Parcijalni_cjeloviti ispit'!C11</f>
        <v>0</v>
      </c>
      <c r="B10" s="104" t="str">
        <f>'Parcijalni_cjeloviti ispit'!D11</f>
        <v>P</v>
      </c>
      <c r="C10" s="105" t="str">
        <f>'Parcijalni_cjeloviti ispit'!E11</f>
        <v/>
      </c>
      <c r="D10" s="257">
        <f>'Parcijalni_cjeloviti ispit'!F11</f>
        <v>0</v>
      </c>
      <c r="E10" s="106" t="str">
        <f>'Parcijalni_cjeloviti ispit'!G11</f>
        <v/>
      </c>
      <c r="F10" s="257">
        <f>'Parcijalni_cjeloviti ispit'!H11</f>
        <v>0</v>
      </c>
      <c r="G10" s="106" t="str">
        <f>'Parcijalni_cjeloviti ispit'!I11</f>
        <v/>
      </c>
      <c r="H10" s="257">
        <f>'Parcijalni_cjeloviti ispit'!J11</f>
        <v>0</v>
      </c>
      <c r="I10" s="106" t="str">
        <f>'Parcijalni_cjeloviti ispit'!K11</f>
        <v/>
      </c>
      <c r="J10" s="257">
        <f>'Parcijalni_cjeloviti ispit'!L11</f>
        <v>0</v>
      </c>
      <c r="K10" s="106" t="str">
        <f>'Parcijalni_cjeloviti ispit'!M11</f>
        <v/>
      </c>
      <c r="L10" s="257">
        <f>'Parcijalni_cjeloviti ispit'!N11</f>
        <v>0</v>
      </c>
      <c r="M10" s="106" t="str">
        <f>'Parcijalni_cjeloviti ispit'!O11</f>
        <v/>
      </c>
      <c r="N10" s="257">
        <f>'Parcijalni_cjeloviti ispit'!P11</f>
        <v>0</v>
      </c>
      <c r="O10" s="106" t="str">
        <f>'Parcijalni_cjeloviti ispit'!Q11</f>
        <v/>
      </c>
      <c r="P10" s="257">
        <f>'Parcijalni_cjeloviti ispit'!R11</f>
        <v>0</v>
      </c>
      <c r="Q10" s="106" t="str">
        <f>'Parcijalni_cjeloviti ispit'!S11</f>
        <v/>
      </c>
      <c r="R10" s="257">
        <f>'Parcijalni_cjeloviti ispit'!T11</f>
        <v>0</v>
      </c>
      <c r="S10" s="245">
        <f>'Parcijalni_cjeloviti ispit'!U11</f>
        <v>0</v>
      </c>
      <c r="T10" s="245">
        <f>'Parcijalni_cjeloviti ispit'!V11</f>
        <v>0</v>
      </c>
    </row>
    <row r="11" spans="1:20" x14ac:dyDescent="0.25">
      <c r="A11" s="254">
        <f>'Parcijalni_cjeloviti ispit'!C12</f>
        <v>0</v>
      </c>
      <c r="B11" s="102" t="str">
        <f>'Parcijalni_cjeloviti ispit'!D12</f>
        <v>B</v>
      </c>
      <c r="C11" s="103">
        <f>'Parcijalni_cjeloviti ispit'!E12</f>
        <v>0</v>
      </c>
      <c r="D11" s="256" t="str">
        <f>'Parcijalni_cjeloviti ispit'!F12</f>
        <v>NE</v>
      </c>
      <c r="E11" s="103">
        <f>'Parcijalni_cjeloviti ispit'!G12</f>
        <v>0</v>
      </c>
      <c r="F11" s="256" t="str">
        <f>'Parcijalni_cjeloviti ispit'!H12</f>
        <v>NE</v>
      </c>
      <c r="G11" s="103">
        <f>'Parcijalni_cjeloviti ispit'!I12</f>
        <v>0</v>
      </c>
      <c r="H11" s="256" t="str">
        <f>'Parcijalni_cjeloviti ispit'!J12</f>
        <v>NE</v>
      </c>
      <c r="I11" s="103">
        <f>'Parcijalni_cjeloviti ispit'!K12</f>
        <v>0</v>
      </c>
      <c r="J11" s="256" t="str">
        <f>'Parcijalni_cjeloviti ispit'!L12</f>
        <v>NE</v>
      </c>
      <c r="K11" s="103">
        <f>'Parcijalni_cjeloviti ispit'!M12</f>
        <v>0</v>
      </c>
      <c r="L11" s="256" t="str">
        <f>'Parcijalni_cjeloviti ispit'!N12</f>
        <v>NE</v>
      </c>
      <c r="M11" s="103">
        <f>'Parcijalni_cjeloviti ispit'!O12</f>
        <v>0</v>
      </c>
      <c r="N11" s="256" t="str">
        <f>'Parcijalni_cjeloviti ispit'!P12</f>
        <v>NE</v>
      </c>
      <c r="O11" s="103">
        <f>'Parcijalni_cjeloviti ispit'!Q12</f>
        <v>0</v>
      </c>
      <c r="P11" s="256" t="str">
        <f>'Parcijalni_cjeloviti ispit'!R12</f>
        <v>NE</v>
      </c>
      <c r="Q11" s="103">
        <f>'Parcijalni_cjeloviti ispit'!S12</f>
        <v>0</v>
      </c>
      <c r="R11" s="256" t="str">
        <f>'Parcijalni_cjeloviti ispit'!T12</f>
        <v>NE</v>
      </c>
      <c r="S11" s="244">
        <f>'Parcijalni_cjeloviti ispit'!U12</f>
        <v>0</v>
      </c>
      <c r="T11" s="244" t="str">
        <f>'Parcijalni_cjeloviti ispit'!V12</f>
        <v>NE</v>
      </c>
    </row>
    <row r="12" spans="1:20" ht="15.75" thickBot="1" x14ac:dyDescent="0.3">
      <c r="A12" s="255">
        <f>'Parcijalni_cjeloviti ispit'!C13</f>
        <v>0</v>
      </c>
      <c r="B12" s="104" t="str">
        <f>'Parcijalni_cjeloviti ispit'!D13</f>
        <v>P</v>
      </c>
      <c r="C12" s="105" t="str">
        <f>'Parcijalni_cjeloviti ispit'!E13</f>
        <v/>
      </c>
      <c r="D12" s="257">
        <f>'Parcijalni_cjeloviti ispit'!F13</f>
        <v>0</v>
      </c>
      <c r="E12" s="106" t="str">
        <f>'Parcijalni_cjeloviti ispit'!G13</f>
        <v/>
      </c>
      <c r="F12" s="257">
        <f>'Parcijalni_cjeloviti ispit'!H13</f>
        <v>0</v>
      </c>
      <c r="G12" s="106" t="str">
        <f>'Parcijalni_cjeloviti ispit'!I13</f>
        <v/>
      </c>
      <c r="H12" s="257">
        <f>'Parcijalni_cjeloviti ispit'!J13</f>
        <v>0</v>
      </c>
      <c r="I12" s="106" t="str">
        <f>'Parcijalni_cjeloviti ispit'!K13</f>
        <v/>
      </c>
      <c r="J12" s="257">
        <f>'Parcijalni_cjeloviti ispit'!L13</f>
        <v>0</v>
      </c>
      <c r="K12" s="106" t="str">
        <f>'Parcijalni_cjeloviti ispit'!M13</f>
        <v/>
      </c>
      <c r="L12" s="257">
        <f>'Parcijalni_cjeloviti ispit'!N13</f>
        <v>0</v>
      </c>
      <c r="M12" s="106" t="str">
        <f>'Parcijalni_cjeloviti ispit'!O13</f>
        <v/>
      </c>
      <c r="N12" s="257">
        <f>'Parcijalni_cjeloviti ispit'!P13</f>
        <v>0</v>
      </c>
      <c r="O12" s="106" t="str">
        <f>'Parcijalni_cjeloviti ispit'!Q13</f>
        <v/>
      </c>
      <c r="P12" s="257">
        <f>'Parcijalni_cjeloviti ispit'!R13</f>
        <v>0</v>
      </c>
      <c r="Q12" s="106" t="str">
        <f>'Parcijalni_cjeloviti ispit'!S13</f>
        <v/>
      </c>
      <c r="R12" s="257">
        <f>'Parcijalni_cjeloviti ispit'!T13</f>
        <v>0</v>
      </c>
      <c r="S12" s="245">
        <f>'Parcijalni_cjeloviti ispit'!U13</f>
        <v>0</v>
      </c>
      <c r="T12" s="245">
        <f>'Parcijalni_cjeloviti ispit'!V13</f>
        <v>0</v>
      </c>
    </row>
    <row r="13" spans="1:20" x14ac:dyDescent="0.25">
      <c r="A13" s="254">
        <f>'Parcijalni_cjeloviti ispit'!C14</f>
        <v>0</v>
      </c>
      <c r="B13" s="102" t="str">
        <f>'Parcijalni_cjeloviti ispit'!D14</f>
        <v>B</v>
      </c>
      <c r="C13" s="103">
        <f>'Parcijalni_cjeloviti ispit'!E14</f>
        <v>0</v>
      </c>
      <c r="D13" s="256" t="str">
        <f>'Parcijalni_cjeloviti ispit'!F14</f>
        <v>NE</v>
      </c>
      <c r="E13" s="103">
        <f>'Parcijalni_cjeloviti ispit'!G14</f>
        <v>0</v>
      </c>
      <c r="F13" s="256" t="str">
        <f>'Parcijalni_cjeloviti ispit'!H14</f>
        <v>NE</v>
      </c>
      <c r="G13" s="103">
        <f>'Parcijalni_cjeloviti ispit'!I14</f>
        <v>0</v>
      </c>
      <c r="H13" s="256" t="str">
        <f>'Parcijalni_cjeloviti ispit'!J14</f>
        <v>NE</v>
      </c>
      <c r="I13" s="103">
        <f>'Parcijalni_cjeloviti ispit'!K14</f>
        <v>0</v>
      </c>
      <c r="J13" s="256" t="str">
        <f>'Parcijalni_cjeloviti ispit'!L14</f>
        <v>NE</v>
      </c>
      <c r="K13" s="103">
        <f>'Parcijalni_cjeloviti ispit'!M14</f>
        <v>0</v>
      </c>
      <c r="L13" s="256" t="str">
        <f>'Parcijalni_cjeloviti ispit'!N14</f>
        <v>NE</v>
      </c>
      <c r="M13" s="103">
        <f>'Parcijalni_cjeloviti ispit'!O14</f>
        <v>0</v>
      </c>
      <c r="N13" s="256" t="str">
        <f>'Parcijalni_cjeloviti ispit'!P14</f>
        <v>NE</v>
      </c>
      <c r="O13" s="103">
        <f>'Parcijalni_cjeloviti ispit'!Q14</f>
        <v>0</v>
      </c>
      <c r="P13" s="256" t="str">
        <f>'Parcijalni_cjeloviti ispit'!R14</f>
        <v>NE</v>
      </c>
      <c r="Q13" s="103">
        <f>'Parcijalni_cjeloviti ispit'!S14</f>
        <v>0</v>
      </c>
      <c r="R13" s="256" t="str">
        <f>'Parcijalni_cjeloviti ispit'!T14</f>
        <v>NE</v>
      </c>
      <c r="S13" s="244">
        <f>'Parcijalni_cjeloviti ispit'!U14</f>
        <v>0</v>
      </c>
      <c r="T13" s="244" t="str">
        <f>'Parcijalni_cjeloviti ispit'!V14</f>
        <v>NE</v>
      </c>
    </row>
    <row r="14" spans="1:20" ht="15.75" thickBot="1" x14ac:dyDescent="0.3">
      <c r="A14" s="255">
        <f>'Parcijalni_cjeloviti ispit'!C15</f>
        <v>0</v>
      </c>
      <c r="B14" s="104" t="str">
        <f>'Parcijalni_cjeloviti ispit'!D15</f>
        <v>P</v>
      </c>
      <c r="C14" s="105" t="str">
        <f>'Parcijalni_cjeloviti ispit'!E15</f>
        <v/>
      </c>
      <c r="D14" s="257">
        <f>'Parcijalni_cjeloviti ispit'!F15</f>
        <v>0</v>
      </c>
      <c r="E14" s="106" t="str">
        <f>'Parcijalni_cjeloviti ispit'!G15</f>
        <v/>
      </c>
      <c r="F14" s="257">
        <f>'Parcijalni_cjeloviti ispit'!H15</f>
        <v>0</v>
      </c>
      <c r="G14" s="106" t="str">
        <f>'Parcijalni_cjeloviti ispit'!I15</f>
        <v/>
      </c>
      <c r="H14" s="257">
        <f>'Parcijalni_cjeloviti ispit'!J15</f>
        <v>0</v>
      </c>
      <c r="I14" s="106" t="str">
        <f>'Parcijalni_cjeloviti ispit'!K15</f>
        <v/>
      </c>
      <c r="J14" s="257">
        <f>'Parcijalni_cjeloviti ispit'!L15</f>
        <v>0</v>
      </c>
      <c r="K14" s="106" t="str">
        <f>'Parcijalni_cjeloviti ispit'!M15</f>
        <v/>
      </c>
      <c r="L14" s="257">
        <f>'Parcijalni_cjeloviti ispit'!N15</f>
        <v>0</v>
      </c>
      <c r="M14" s="106" t="str">
        <f>'Parcijalni_cjeloviti ispit'!O15</f>
        <v/>
      </c>
      <c r="N14" s="257">
        <f>'Parcijalni_cjeloviti ispit'!P15</f>
        <v>0</v>
      </c>
      <c r="O14" s="106" t="str">
        <f>'Parcijalni_cjeloviti ispit'!Q15</f>
        <v/>
      </c>
      <c r="P14" s="257">
        <f>'Parcijalni_cjeloviti ispit'!R15</f>
        <v>0</v>
      </c>
      <c r="Q14" s="106" t="str">
        <f>'Parcijalni_cjeloviti ispit'!S15</f>
        <v/>
      </c>
      <c r="R14" s="257">
        <f>'Parcijalni_cjeloviti ispit'!T15</f>
        <v>0</v>
      </c>
      <c r="S14" s="245">
        <f>'Parcijalni_cjeloviti ispit'!U15</f>
        <v>0</v>
      </c>
      <c r="T14" s="245">
        <f>'Parcijalni_cjeloviti ispit'!V15</f>
        <v>0</v>
      </c>
    </row>
    <row r="15" spans="1:20" x14ac:dyDescent="0.25">
      <c r="A15" s="254">
        <f>'Parcijalni_cjeloviti ispit'!C16</f>
        <v>0</v>
      </c>
      <c r="B15" s="102" t="str">
        <f>'Parcijalni_cjeloviti ispit'!D16</f>
        <v>B</v>
      </c>
      <c r="C15" s="103">
        <f>'Parcijalni_cjeloviti ispit'!E16</f>
        <v>0</v>
      </c>
      <c r="D15" s="256" t="str">
        <f>'Parcijalni_cjeloviti ispit'!F16</f>
        <v>NE</v>
      </c>
      <c r="E15" s="103">
        <f>'Parcijalni_cjeloviti ispit'!G16</f>
        <v>0</v>
      </c>
      <c r="F15" s="256" t="str">
        <f>'Parcijalni_cjeloviti ispit'!H16</f>
        <v>NE</v>
      </c>
      <c r="G15" s="103">
        <f>'Parcijalni_cjeloviti ispit'!I16</f>
        <v>0</v>
      </c>
      <c r="H15" s="256" t="str">
        <f>'Parcijalni_cjeloviti ispit'!J16</f>
        <v>NE</v>
      </c>
      <c r="I15" s="103">
        <f>'Parcijalni_cjeloviti ispit'!K16</f>
        <v>0</v>
      </c>
      <c r="J15" s="256" t="str">
        <f>'Parcijalni_cjeloviti ispit'!L16</f>
        <v>NE</v>
      </c>
      <c r="K15" s="103">
        <f>'Parcijalni_cjeloviti ispit'!M16</f>
        <v>0</v>
      </c>
      <c r="L15" s="256" t="str">
        <f>'Parcijalni_cjeloviti ispit'!N16</f>
        <v>NE</v>
      </c>
      <c r="M15" s="103">
        <f>'Parcijalni_cjeloviti ispit'!O16</f>
        <v>0</v>
      </c>
      <c r="N15" s="256" t="str">
        <f>'Parcijalni_cjeloviti ispit'!P16</f>
        <v>NE</v>
      </c>
      <c r="O15" s="103">
        <f>'Parcijalni_cjeloviti ispit'!Q16</f>
        <v>0</v>
      </c>
      <c r="P15" s="256" t="str">
        <f>'Parcijalni_cjeloviti ispit'!R16</f>
        <v>NE</v>
      </c>
      <c r="Q15" s="103">
        <f>'Parcijalni_cjeloviti ispit'!S16</f>
        <v>0</v>
      </c>
      <c r="R15" s="256" t="str">
        <f>'Parcijalni_cjeloviti ispit'!T16</f>
        <v>NE</v>
      </c>
      <c r="S15" s="244">
        <f>'Parcijalni_cjeloviti ispit'!U16</f>
        <v>0</v>
      </c>
      <c r="T15" s="244" t="str">
        <f>'Parcijalni_cjeloviti ispit'!V16</f>
        <v>NE</v>
      </c>
    </row>
    <row r="16" spans="1:20" ht="15.75" thickBot="1" x14ac:dyDescent="0.3">
      <c r="A16" s="255">
        <f>'Parcijalni_cjeloviti ispit'!C17</f>
        <v>0</v>
      </c>
      <c r="B16" s="104" t="str">
        <f>'Parcijalni_cjeloviti ispit'!D17</f>
        <v>P</v>
      </c>
      <c r="C16" s="105" t="str">
        <f>'Parcijalni_cjeloviti ispit'!E17</f>
        <v/>
      </c>
      <c r="D16" s="257">
        <f>'Parcijalni_cjeloviti ispit'!F17</f>
        <v>0</v>
      </c>
      <c r="E16" s="106" t="str">
        <f>'Parcijalni_cjeloviti ispit'!G17</f>
        <v/>
      </c>
      <c r="F16" s="257">
        <f>'Parcijalni_cjeloviti ispit'!H17</f>
        <v>0</v>
      </c>
      <c r="G16" s="106" t="str">
        <f>'Parcijalni_cjeloviti ispit'!I17</f>
        <v/>
      </c>
      <c r="H16" s="257">
        <f>'Parcijalni_cjeloviti ispit'!J17</f>
        <v>0</v>
      </c>
      <c r="I16" s="106" t="str">
        <f>'Parcijalni_cjeloviti ispit'!K17</f>
        <v/>
      </c>
      <c r="J16" s="257">
        <f>'Parcijalni_cjeloviti ispit'!L17</f>
        <v>0</v>
      </c>
      <c r="K16" s="106" t="str">
        <f>'Parcijalni_cjeloviti ispit'!M17</f>
        <v/>
      </c>
      <c r="L16" s="257">
        <f>'Parcijalni_cjeloviti ispit'!N17</f>
        <v>0</v>
      </c>
      <c r="M16" s="106" t="str">
        <f>'Parcijalni_cjeloviti ispit'!O17</f>
        <v/>
      </c>
      <c r="N16" s="257">
        <f>'Parcijalni_cjeloviti ispit'!P17</f>
        <v>0</v>
      </c>
      <c r="O16" s="106" t="str">
        <f>'Parcijalni_cjeloviti ispit'!Q17</f>
        <v/>
      </c>
      <c r="P16" s="257">
        <f>'Parcijalni_cjeloviti ispit'!R17</f>
        <v>0</v>
      </c>
      <c r="Q16" s="106" t="str">
        <f>'Parcijalni_cjeloviti ispit'!S17</f>
        <v/>
      </c>
      <c r="R16" s="257">
        <f>'Parcijalni_cjeloviti ispit'!T17</f>
        <v>0</v>
      </c>
      <c r="S16" s="245">
        <f>'Parcijalni_cjeloviti ispit'!U17</f>
        <v>0</v>
      </c>
      <c r="T16" s="245">
        <f>'Parcijalni_cjeloviti ispit'!V17</f>
        <v>0</v>
      </c>
    </row>
    <row r="17" spans="1:20" x14ac:dyDescent="0.25">
      <c r="A17" s="254">
        <f>'Parcijalni_cjeloviti ispit'!C18</f>
        <v>0</v>
      </c>
      <c r="B17" s="102" t="str">
        <f>'Parcijalni_cjeloviti ispit'!D18</f>
        <v>B</v>
      </c>
      <c r="C17" s="103">
        <f>'Parcijalni_cjeloviti ispit'!E18</f>
        <v>0</v>
      </c>
      <c r="D17" s="256" t="str">
        <f>'Parcijalni_cjeloviti ispit'!F18</f>
        <v>NE</v>
      </c>
      <c r="E17" s="103">
        <f>'Parcijalni_cjeloviti ispit'!G18</f>
        <v>0</v>
      </c>
      <c r="F17" s="256" t="str">
        <f>'Parcijalni_cjeloviti ispit'!H18</f>
        <v>NE</v>
      </c>
      <c r="G17" s="103">
        <f>'Parcijalni_cjeloviti ispit'!I18</f>
        <v>0</v>
      </c>
      <c r="H17" s="256" t="str">
        <f>'Parcijalni_cjeloviti ispit'!J18</f>
        <v>NE</v>
      </c>
      <c r="I17" s="103">
        <f>'Parcijalni_cjeloviti ispit'!K18</f>
        <v>0</v>
      </c>
      <c r="J17" s="256" t="str">
        <f>'Parcijalni_cjeloviti ispit'!L18</f>
        <v>NE</v>
      </c>
      <c r="K17" s="103">
        <f>'Parcijalni_cjeloviti ispit'!M18</f>
        <v>0</v>
      </c>
      <c r="L17" s="256" t="str">
        <f>'Parcijalni_cjeloviti ispit'!N18</f>
        <v>NE</v>
      </c>
      <c r="M17" s="103">
        <f>'Parcijalni_cjeloviti ispit'!O18</f>
        <v>0</v>
      </c>
      <c r="N17" s="256" t="str">
        <f>'Parcijalni_cjeloviti ispit'!P18</f>
        <v>NE</v>
      </c>
      <c r="O17" s="103">
        <f>'Parcijalni_cjeloviti ispit'!Q18</f>
        <v>0</v>
      </c>
      <c r="P17" s="256" t="str">
        <f>'Parcijalni_cjeloviti ispit'!R18</f>
        <v>NE</v>
      </c>
      <c r="Q17" s="103">
        <f>'Parcijalni_cjeloviti ispit'!S18</f>
        <v>0</v>
      </c>
      <c r="R17" s="256" t="str">
        <f>'Parcijalni_cjeloviti ispit'!T18</f>
        <v>NE</v>
      </c>
      <c r="S17" s="244">
        <f>'Parcijalni_cjeloviti ispit'!U18</f>
        <v>0</v>
      </c>
      <c r="T17" s="244" t="str">
        <f>'Parcijalni_cjeloviti ispit'!V18</f>
        <v>NE</v>
      </c>
    </row>
    <row r="18" spans="1:20" ht="15.75" thickBot="1" x14ac:dyDescent="0.3">
      <c r="A18" s="255">
        <f>'Parcijalni_cjeloviti ispit'!C19</f>
        <v>0</v>
      </c>
      <c r="B18" s="104" t="str">
        <f>'Parcijalni_cjeloviti ispit'!D19</f>
        <v>P</v>
      </c>
      <c r="C18" s="105" t="str">
        <f>'Parcijalni_cjeloviti ispit'!E19</f>
        <v/>
      </c>
      <c r="D18" s="257">
        <f>'Parcijalni_cjeloviti ispit'!F19</f>
        <v>0</v>
      </c>
      <c r="E18" s="106" t="str">
        <f>'Parcijalni_cjeloviti ispit'!G19</f>
        <v/>
      </c>
      <c r="F18" s="257">
        <f>'Parcijalni_cjeloviti ispit'!H19</f>
        <v>0</v>
      </c>
      <c r="G18" s="106" t="str">
        <f>'Parcijalni_cjeloviti ispit'!I19</f>
        <v/>
      </c>
      <c r="H18" s="257">
        <f>'Parcijalni_cjeloviti ispit'!J19</f>
        <v>0</v>
      </c>
      <c r="I18" s="106" t="str">
        <f>'Parcijalni_cjeloviti ispit'!K19</f>
        <v/>
      </c>
      <c r="J18" s="257">
        <f>'Parcijalni_cjeloviti ispit'!L19</f>
        <v>0</v>
      </c>
      <c r="K18" s="106" t="str">
        <f>'Parcijalni_cjeloviti ispit'!M19</f>
        <v/>
      </c>
      <c r="L18" s="257">
        <f>'Parcijalni_cjeloviti ispit'!N19</f>
        <v>0</v>
      </c>
      <c r="M18" s="106" t="str">
        <f>'Parcijalni_cjeloviti ispit'!O19</f>
        <v/>
      </c>
      <c r="N18" s="257">
        <f>'Parcijalni_cjeloviti ispit'!P19</f>
        <v>0</v>
      </c>
      <c r="O18" s="106" t="str">
        <f>'Parcijalni_cjeloviti ispit'!Q19</f>
        <v/>
      </c>
      <c r="P18" s="257">
        <f>'Parcijalni_cjeloviti ispit'!R19</f>
        <v>0</v>
      </c>
      <c r="Q18" s="106" t="str">
        <f>'Parcijalni_cjeloviti ispit'!S19</f>
        <v/>
      </c>
      <c r="R18" s="257">
        <f>'Parcijalni_cjeloviti ispit'!T19</f>
        <v>0</v>
      </c>
      <c r="S18" s="245">
        <f>'Parcijalni_cjeloviti ispit'!U19</f>
        <v>0</v>
      </c>
      <c r="T18" s="245">
        <f>'Parcijalni_cjeloviti ispit'!V19</f>
        <v>0</v>
      </c>
    </row>
    <row r="19" spans="1:20" x14ac:dyDescent="0.25">
      <c r="A19" s="254">
        <f>'Parcijalni_cjeloviti ispit'!C20</f>
        <v>0</v>
      </c>
      <c r="B19" s="102" t="str">
        <f>'Parcijalni_cjeloviti ispit'!D20</f>
        <v>B</v>
      </c>
      <c r="C19" s="103">
        <f>'Parcijalni_cjeloviti ispit'!E20</f>
        <v>0</v>
      </c>
      <c r="D19" s="256" t="str">
        <f>'Parcijalni_cjeloviti ispit'!F20</f>
        <v>NE</v>
      </c>
      <c r="E19" s="103">
        <f>'Parcijalni_cjeloviti ispit'!G20</f>
        <v>0</v>
      </c>
      <c r="F19" s="256" t="str">
        <f>'Parcijalni_cjeloviti ispit'!H20</f>
        <v>NE</v>
      </c>
      <c r="G19" s="103">
        <f>'Parcijalni_cjeloviti ispit'!I20</f>
        <v>0</v>
      </c>
      <c r="H19" s="256" t="str">
        <f>'Parcijalni_cjeloviti ispit'!J20</f>
        <v>NE</v>
      </c>
      <c r="I19" s="103">
        <f>'Parcijalni_cjeloviti ispit'!K20</f>
        <v>0</v>
      </c>
      <c r="J19" s="256" t="str">
        <f>'Parcijalni_cjeloviti ispit'!L20</f>
        <v>NE</v>
      </c>
      <c r="K19" s="103">
        <f>'Parcijalni_cjeloviti ispit'!M20</f>
        <v>0</v>
      </c>
      <c r="L19" s="256" t="str">
        <f>'Parcijalni_cjeloviti ispit'!N20</f>
        <v>NE</v>
      </c>
      <c r="M19" s="103">
        <f>'Parcijalni_cjeloviti ispit'!O20</f>
        <v>0</v>
      </c>
      <c r="N19" s="256" t="str">
        <f>'Parcijalni_cjeloviti ispit'!P20</f>
        <v>NE</v>
      </c>
      <c r="O19" s="103">
        <f>'Parcijalni_cjeloviti ispit'!Q20</f>
        <v>0</v>
      </c>
      <c r="P19" s="256" t="str">
        <f>'Parcijalni_cjeloviti ispit'!R20</f>
        <v>NE</v>
      </c>
      <c r="Q19" s="103">
        <f>'Parcijalni_cjeloviti ispit'!S20</f>
        <v>0</v>
      </c>
      <c r="R19" s="256" t="str">
        <f>'Parcijalni_cjeloviti ispit'!T20</f>
        <v>NE</v>
      </c>
      <c r="S19" s="244">
        <f>'Parcijalni_cjeloviti ispit'!U20</f>
        <v>0</v>
      </c>
      <c r="T19" s="244" t="str">
        <f>'Parcijalni_cjeloviti ispit'!V20</f>
        <v>NE</v>
      </c>
    </row>
    <row r="20" spans="1:20" ht="15.75" thickBot="1" x14ac:dyDescent="0.3">
      <c r="A20" s="255">
        <f>'Parcijalni_cjeloviti ispit'!C21</f>
        <v>0</v>
      </c>
      <c r="B20" s="104" t="str">
        <f>'Parcijalni_cjeloviti ispit'!D21</f>
        <v>P</v>
      </c>
      <c r="C20" s="105" t="str">
        <f>'Parcijalni_cjeloviti ispit'!E21</f>
        <v/>
      </c>
      <c r="D20" s="257">
        <f>'Parcijalni_cjeloviti ispit'!F21</f>
        <v>0</v>
      </c>
      <c r="E20" s="106" t="str">
        <f>'Parcijalni_cjeloviti ispit'!G21</f>
        <v/>
      </c>
      <c r="F20" s="257">
        <f>'Parcijalni_cjeloviti ispit'!H21</f>
        <v>0</v>
      </c>
      <c r="G20" s="106" t="str">
        <f>'Parcijalni_cjeloviti ispit'!I21</f>
        <v/>
      </c>
      <c r="H20" s="257">
        <f>'Parcijalni_cjeloviti ispit'!J21</f>
        <v>0</v>
      </c>
      <c r="I20" s="106" t="str">
        <f>'Parcijalni_cjeloviti ispit'!K21</f>
        <v/>
      </c>
      <c r="J20" s="257">
        <f>'Parcijalni_cjeloviti ispit'!L21</f>
        <v>0</v>
      </c>
      <c r="K20" s="106" t="str">
        <f>'Parcijalni_cjeloviti ispit'!M21</f>
        <v/>
      </c>
      <c r="L20" s="257">
        <f>'Parcijalni_cjeloviti ispit'!N21</f>
        <v>0</v>
      </c>
      <c r="M20" s="106" t="str">
        <f>'Parcijalni_cjeloviti ispit'!O21</f>
        <v/>
      </c>
      <c r="N20" s="257">
        <f>'Parcijalni_cjeloviti ispit'!P21</f>
        <v>0</v>
      </c>
      <c r="O20" s="106" t="str">
        <f>'Parcijalni_cjeloviti ispit'!Q21</f>
        <v/>
      </c>
      <c r="P20" s="257">
        <f>'Parcijalni_cjeloviti ispit'!R21</f>
        <v>0</v>
      </c>
      <c r="Q20" s="106" t="str">
        <f>'Parcijalni_cjeloviti ispit'!S21</f>
        <v/>
      </c>
      <c r="R20" s="257">
        <f>'Parcijalni_cjeloviti ispit'!T21</f>
        <v>0</v>
      </c>
      <c r="S20" s="245">
        <f>'Parcijalni_cjeloviti ispit'!U21</f>
        <v>0</v>
      </c>
      <c r="T20" s="245">
        <f>'Parcijalni_cjeloviti ispit'!V21</f>
        <v>0</v>
      </c>
    </row>
    <row r="21" spans="1:20" x14ac:dyDescent="0.25">
      <c r="A21" s="254">
        <f>'Parcijalni_cjeloviti ispit'!C22</f>
        <v>0</v>
      </c>
      <c r="B21" s="102" t="str">
        <f>'Parcijalni_cjeloviti ispit'!D22</f>
        <v>B</v>
      </c>
      <c r="C21" s="103">
        <f>'Parcijalni_cjeloviti ispit'!E22</f>
        <v>0</v>
      </c>
      <c r="D21" s="256" t="str">
        <f>'Parcijalni_cjeloviti ispit'!F22</f>
        <v>NE</v>
      </c>
      <c r="E21" s="103">
        <f>'Parcijalni_cjeloviti ispit'!G22</f>
        <v>0</v>
      </c>
      <c r="F21" s="256" t="str">
        <f>'Parcijalni_cjeloviti ispit'!H22</f>
        <v>NE</v>
      </c>
      <c r="G21" s="103">
        <f>'Parcijalni_cjeloviti ispit'!I22</f>
        <v>0</v>
      </c>
      <c r="H21" s="256" t="str">
        <f>'Parcijalni_cjeloviti ispit'!J22</f>
        <v>NE</v>
      </c>
      <c r="I21" s="103">
        <f>'Parcijalni_cjeloviti ispit'!K22</f>
        <v>0</v>
      </c>
      <c r="J21" s="256" t="str">
        <f>'Parcijalni_cjeloviti ispit'!L22</f>
        <v>NE</v>
      </c>
      <c r="K21" s="103">
        <f>'Parcijalni_cjeloviti ispit'!M22</f>
        <v>0</v>
      </c>
      <c r="L21" s="256" t="str">
        <f>'Parcijalni_cjeloviti ispit'!N22</f>
        <v>NE</v>
      </c>
      <c r="M21" s="103">
        <f>'Parcijalni_cjeloviti ispit'!O22</f>
        <v>0</v>
      </c>
      <c r="N21" s="256" t="str">
        <f>'Parcijalni_cjeloviti ispit'!P22</f>
        <v>NE</v>
      </c>
      <c r="O21" s="103">
        <f>'Parcijalni_cjeloviti ispit'!Q22</f>
        <v>0</v>
      </c>
      <c r="P21" s="256" t="str">
        <f>'Parcijalni_cjeloviti ispit'!R22</f>
        <v>NE</v>
      </c>
      <c r="Q21" s="103">
        <f>'Parcijalni_cjeloviti ispit'!S22</f>
        <v>0</v>
      </c>
      <c r="R21" s="256" t="str">
        <f>'Parcijalni_cjeloviti ispit'!T22</f>
        <v>NE</v>
      </c>
      <c r="S21" s="244">
        <f>'Parcijalni_cjeloviti ispit'!U22</f>
        <v>0</v>
      </c>
      <c r="T21" s="244" t="str">
        <f>'Parcijalni_cjeloviti ispit'!V22</f>
        <v>NE</v>
      </c>
    </row>
    <row r="22" spans="1:20" ht="15.75" thickBot="1" x14ac:dyDescent="0.3">
      <c r="A22" s="255">
        <f>'Parcijalni_cjeloviti ispit'!C23</f>
        <v>0</v>
      </c>
      <c r="B22" s="104" t="str">
        <f>'Parcijalni_cjeloviti ispit'!D23</f>
        <v>P</v>
      </c>
      <c r="C22" s="105" t="str">
        <f>'Parcijalni_cjeloviti ispit'!E23</f>
        <v/>
      </c>
      <c r="D22" s="257">
        <f>'Parcijalni_cjeloviti ispit'!F23</f>
        <v>0</v>
      </c>
      <c r="E22" s="106" t="str">
        <f>'Parcijalni_cjeloviti ispit'!G23</f>
        <v/>
      </c>
      <c r="F22" s="257">
        <f>'Parcijalni_cjeloviti ispit'!H23</f>
        <v>0</v>
      </c>
      <c r="G22" s="106" t="str">
        <f>'Parcijalni_cjeloviti ispit'!I23</f>
        <v/>
      </c>
      <c r="H22" s="257">
        <f>'Parcijalni_cjeloviti ispit'!J23</f>
        <v>0</v>
      </c>
      <c r="I22" s="106" t="str">
        <f>'Parcijalni_cjeloviti ispit'!K23</f>
        <v/>
      </c>
      <c r="J22" s="257">
        <f>'Parcijalni_cjeloviti ispit'!L23</f>
        <v>0</v>
      </c>
      <c r="K22" s="106" t="str">
        <f>'Parcijalni_cjeloviti ispit'!M23</f>
        <v/>
      </c>
      <c r="L22" s="257">
        <f>'Parcijalni_cjeloviti ispit'!N23</f>
        <v>0</v>
      </c>
      <c r="M22" s="106" t="str">
        <f>'Parcijalni_cjeloviti ispit'!O23</f>
        <v/>
      </c>
      <c r="N22" s="257">
        <f>'Parcijalni_cjeloviti ispit'!P23</f>
        <v>0</v>
      </c>
      <c r="O22" s="106" t="str">
        <f>'Parcijalni_cjeloviti ispit'!Q23</f>
        <v/>
      </c>
      <c r="P22" s="257">
        <f>'Parcijalni_cjeloviti ispit'!R23</f>
        <v>0</v>
      </c>
      <c r="Q22" s="106" t="str">
        <f>'Parcijalni_cjeloviti ispit'!S23</f>
        <v/>
      </c>
      <c r="R22" s="257">
        <f>'Parcijalni_cjeloviti ispit'!T23</f>
        <v>0</v>
      </c>
      <c r="S22" s="245">
        <f>'Parcijalni_cjeloviti ispit'!U23</f>
        <v>0</v>
      </c>
      <c r="T22" s="245">
        <f>'Parcijalni_cjeloviti ispit'!V23</f>
        <v>0</v>
      </c>
    </row>
    <row r="23" spans="1:20" x14ac:dyDescent="0.25">
      <c r="A23" s="254">
        <f>'Parcijalni_cjeloviti ispit'!C24</f>
        <v>0</v>
      </c>
      <c r="B23" s="102" t="str">
        <f>'Parcijalni_cjeloviti ispit'!D24</f>
        <v>B</v>
      </c>
      <c r="C23" s="103">
        <f>'Parcijalni_cjeloviti ispit'!E24</f>
        <v>0</v>
      </c>
      <c r="D23" s="256" t="str">
        <f>'Parcijalni_cjeloviti ispit'!F24</f>
        <v>NE</v>
      </c>
      <c r="E23" s="103">
        <f>'Parcijalni_cjeloviti ispit'!G24</f>
        <v>0</v>
      </c>
      <c r="F23" s="256" t="str">
        <f>'Parcijalni_cjeloviti ispit'!H24</f>
        <v>NE</v>
      </c>
      <c r="G23" s="103">
        <f>'Parcijalni_cjeloviti ispit'!I24</f>
        <v>0</v>
      </c>
      <c r="H23" s="256" t="str">
        <f>'Parcijalni_cjeloviti ispit'!J24</f>
        <v>NE</v>
      </c>
      <c r="I23" s="103">
        <f>'Parcijalni_cjeloviti ispit'!K24</f>
        <v>0</v>
      </c>
      <c r="J23" s="256" t="str">
        <f>'Parcijalni_cjeloviti ispit'!L24</f>
        <v>NE</v>
      </c>
      <c r="K23" s="103">
        <f>'Parcijalni_cjeloviti ispit'!M24</f>
        <v>0</v>
      </c>
      <c r="L23" s="256" t="str">
        <f>'Parcijalni_cjeloviti ispit'!N24</f>
        <v>NE</v>
      </c>
      <c r="M23" s="103">
        <f>'Parcijalni_cjeloviti ispit'!O24</f>
        <v>0</v>
      </c>
      <c r="N23" s="256" t="str">
        <f>'Parcijalni_cjeloviti ispit'!P24</f>
        <v>NE</v>
      </c>
      <c r="O23" s="103">
        <f>'Parcijalni_cjeloviti ispit'!Q24</f>
        <v>0</v>
      </c>
      <c r="P23" s="256" t="str">
        <f>'Parcijalni_cjeloviti ispit'!R24</f>
        <v>NE</v>
      </c>
      <c r="Q23" s="103">
        <f>'Parcijalni_cjeloviti ispit'!S24</f>
        <v>0</v>
      </c>
      <c r="R23" s="256" t="str">
        <f>'Parcijalni_cjeloviti ispit'!T24</f>
        <v>NE</v>
      </c>
      <c r="S23" s="244">
        <f>'Parcijalni_cjeloviti ispit'!U24</f>
        <v>0</v>
      </c>
      <c r="T23" s="244" t="str">
        <f>'Parcijalni_cjeloviti ispit'!V24</f>
        <v>NE</v>
      </c>
    </row>
    <row r="24" spans="1:20" ht="15.75" thickBot="1" x14ac:dyDescent="0.3">
      <c r="A24" s="255">
        <f>'Parcijalni_cjeloviti ispit'!C25</f>
        <v>0</v>
      </c>
      <c r="B24" s="104" t="str">
        <f>'Parcijalni_cjeloviti ispit'!D25</f>
        <v>P</v>
      </c>
      <c r="C24" s="105" t="str">
        <f>'Parcijalni_cjeloviti ispit'!E25</f>
        <v/>
      </c>
      <c r="D24" s="257">
        <f>'Parcijalni_cjeloviti ispit'!F25</f>
        <v>0</v>
      </c>
      <c r="E24" s="106" t="str">
        <f>'Parcijalni_cjeloviti ispit'!G25</f>
        <v/>
      </c>
      <c r="F24" s="257">
        <f>'Parcijalni_cjeloviti ispit'!H25</f>
        <v>0</v>
      </c>
      <c r="G24" s="106" t="str">
        <f>'Parcijalni_cjeloviti ispit'!I25</f>
        <v/>
      </c>
      <c r="H24" s="257">
        <f>'Parcijalni_cjeloviti ispit'!J25</f>
        <v>0</v>
      </c>
      <c r="I24" s="106" t="str">
        <f>'Parcijalni_cjeloviti ispit'!K25</f>
        <v/>
      </c>
      <c r="J24" s="257">
        <f>'Parcijalni_cjeloviti ispit'!L25</f>
        <v>0</v>
      </c>
      <c r="K24" s="106" t="str">
        <f>'Parcijalni_cjeloviti ispit'!M25</f>
        <v/>
      </c>
      <c r="L24" s="257">
        <f>'Parcijalni_cjeloviti ispit'!N25</f>
        <v>0</v>
      </c>
      <c r="M24" s="106" t="str">
        <f>'Parcijalni_cjeloviti ispit'!O25</f>
        <v/>
      </c>
      <c r="N24" s="257">
        <f>'Parcijalni_cjeloviti ispit'!P25</f>
        <v>0</v>
      </c>
      <c r="O24" s="106" t="str">
        <f>'Parcijalni_cjeloviti ispit'!Q25</f>
        <v/>
      </c>
      <c r="P24" s="257">
        <f>'Parcijalni_cjeloviti ispit'!R25</f>
        <v>0</v>
      </c>
      <c r="Q24" s="106" t="str">
        <f>'Parcijalni_cjeloviti ispit'!S25</f>
        <v/>
      </c>
      <c r="R24" s="257">
        <f>'Parcijalni_cjeloviti ispit'!T25</f>
        <v>0</v>
      </c>
      <c r="S24" s="245">
        <f>'Parcijalni_cjeloviti ispit'!U25</f>
        <v>0</v>
      </c>
      <c r="T24" s="245">
        <f>'Parcijalni_cjeloviti ispit'!V25</f>
        <v>0</v>
      </c>
    </row>
    <row r="25" spans="1:20" x14ac:dyDescent="0.25">
      <c r="A25" s="254">
        <f>'Parcijalni_cjeloviti ispit'!C26</f>
        <v>0</v>
      </c>
      <c r="B25" s="102" t="str">
        <f>'Parcijalni_cjeloviti ispit'!D26</f>
        <v>B</v>
      </c>
      <c r="C25" s="103">
        <f>'Parcijalni_cjeloviti ispit'!E26</f>
        <v>0</v>
      </c>
      <c r="D25" s="256" t="str">
        <f>'Parcijalni_cjeloviti ispit'!F26</f>
        <v>NE</v>
      </c>
      <c r="E25" s="103">
        <f>'Parcijalni_cjeloviti ispit'!G26</f>
        <v>0</v>
      </c>
      <c r="F25" s="256" t="str">
        <f>'Parcijalni_cjeloviti ispit'!H26</f>
        <v>NE</v>
      </c>
      <c r="G25" s="103">
        <f>'Parcijalni_cjeloviti ispit'!I26</f>
        <v>0</v>
      </c>
      <c r="H25" s="256" t="str">
        <f>'Parcijalni_cjeloviti ispit'!J26</f>
        <v>NE</v>
      </c>
      <c r="I25" s="103">
        <f>'Parcijalni_cjeloviti ispit'!K26</f>
        <v>0</v>
      </c>
      <c r="J25" s="256" t="str">
        <f>'Parcijalni_cjeloviti ispit'!L26</f>
        <v>NE</v>
      </c>
      <c r="K25" s="103">
        <f>'Parcijalni_cjeloviti ispit'!M26</f>
        <v>0</v>
      </c>
      <c r="L25" s="256" t="str">
        <f>'Parcijalni_cjeloviti ispit'!N26</f>
        <v>NE</v>
      </c>
      <c r="M25" s="103">
        <f>'Parcijalni_cjeloviti ispit'!O26</f>
        <v>0</v>
      </c>
      <c r="N25" s="256" t="str">
        <f>'Parcijalni_cjeloviti ispit'!P26</f>
        <v>NE</v>
      </c>
      <c r="O25" s="103">
        <f>'Parcijalni_cjeloviti ispit'!Q26</f>
        <v>0</v>
      </c>
      <c r="P25" s="256" t="str">
        <f>'Parcijalni_cjeloviti ispit'!R26</f>
        <v>NE</v>
      </c>
      <c r="Q25" s="103">
        <f>'Parcijalni_cjeloviti ispit'!S26</f>
        <v>0</v>
      </c>
      <c r="R25" s="256" t="str">
        <f>'Parcijalni_cjeloviti ispit'!T26</f>
        <v>NE</v>
      </c>
      <c r="S25" s="244">
        <f>'Parcijalni_cjeloviti ispit'!U26</f>
        <v>0</v>
      </c>
      <c r="T25" s="244" t="str">
        <f>'Parcijalni_cjeloviti ispit'!V26</f>
        <v>NE</v>
      </c>
    </row>
    <row r="26" spans="1:20" ht="15.75" thickBot="1" x14ac:dyDescent="0.3">
      <c r="A26" s="255">
        <f>'Parcijalni_cjeloviti ispit'!C27</f>
        <v>0</v>
      </c>
      <c r="B26" s="104" t="str">
        <f>'Parcijalni_cjeloviti ispit'!D27</f>
        <v>P</v>
      </c>
      <c r="C26" s="105" t="str">
        <f>'Parcijalni_cjeloviti ispit'!E27</f>
        <v/>
      </c>
      <c r="D26" s="257">
        <f>'Parcijalni_cjeloviti ispit'!F27</f>
        <v>0</v>
      </c>
      <c r="E26" s="106" t="str">
        <f>'Parcijalni_cjeloviti ispit'!G27</f>
        <v/>
      </c>
      <c r="F26" s="257">
        <f>'Parcijalni_cjeloviti ispit'!H27</f>
        <v>0</v>
      </c>
      <c r="G26" s="106" t="str">
        <f>'Parcijalni_cjeloviti ispit'!I27</f>
        <v/>
      </c>
      <c r="H26" s="257">
        <f>'Parcijalni_cjeloviti ispit'!J27</f>
        <v>0</v>
      </c>
      <c r="I26" s="106" t="str">
        <f>'Parcijalni_cjeloviti ispit'!K27</f>
        <v/>
      </c>
      <c r="J26" s="257">
        <f>'Parcijalni_cjeloviti ispit'!L27</f>
        <v>0</v>
      </c>
      <c r="K26" s="106" t="str">
        <f>'Parcijalni_cjeloviti ispit'!M27</f>
        <v/>
      </c>
      <c r="L26" s="257">
        <f>'Parcijalni_cjeloviti ispit'!N27</f>
        <v>0</v>
      </c>
      <c r="M26" s="106" t="str">
        <f>'Parcijalni_cjeloviti ispit'!O27</f>
        <v/>
      </c>
      <c r="N26" s="257">
        <f>'Parcijalni_cjeloviti ispit'!P27</f>
        <v>0</v>
      </c>
      <c r="O26" s="106" t="str">
        <f>'Parcijalni_cjeloviti ispit'!Q27</f>
        <v/>
      </c>
      <c r="P26" s="257">
        <f>'Parcijalni_cjeloviti ispit'!R27</f>
        <v>0</v>
      </c>
      <c r="Q26" s="106" t="str">
        <f>'Parcijalni_cjeloviti ispit'!S27</f>
        <v/>
      </c>
      <c r="R26" s="257">
        <f>'Parcijalni_cjeloviti ispit'!T27</f>
        <v>0</v>
      </c>
      <c r="S26" s="245">
        <f>'Parcijalni_cjeloviti ispit'!U27</f>
        <v>0</v>
      </c>
      <c r="T26" s="245">
        <f>'Parcijalni_cjeloviti ispit'!V27</f>
        <v>0</v>
      </c>
    </row>
    <row r="27" spans="1:20" x14ac:dyDescent="0.25">
      <c r="A27" s="254">
        <f>'Parcijalni_cjeloviti ispit'!C28</f>
        <v>0</v>
      </c>
      <c r="B27" s="102" t="str">
        <f>'Parcijalni_cjeloviti ispit'!D28</f>
        <v>B</v>
      </c>
      <c r="C27" s="103">
        <f>'Parcijalni_cjeloviti ispit'!E28</f>
        <v>0</v>
      </c>
      <c r="D27" s="256" t="str">
        <f>'Parcijalni_cjeloviti ispit'!F28</f>
        <v>NE</v>
      </c>
      <c r="E27" s="103">
        <f>'Parcijalni_cjeloviti ispit'!G28</f>
        <v>0</v>
      </c>
      <c r="F27" s="256" t="str">
        <f>'Parcijalni_cjeloviti ispit'!H28</f>
        <v>NE</v>
      </c>
      <c r="G27" s="103">
        <f>'Parcijalni_cjeloviti ispit'!I28</f>
        <v>0</v>
      </c>
      <c r="H27" s="256" t="str">
        <f>'Parcijalni_cjeloviti ispit'!J28</f>
        <v>NE</v>
      </c>
      <c r="I27" s="103">
        <f>'Parcijalni_cjeloviti ispit'!K28</f>
        <v>0</v>
      </c>
      <c r="J27" s="256" t="str">
        <f>'Parcijalni_cjeloviti ispit'!L28</f>
        <v>NE</v>
      </c>
      <c r="K27" s="103">
        <f>'Parcijalni_cjeloviti ispit'!M28</f>
        <v>0</v>
      </c>
      <c r="L27" s="256" t="str">
        <f>'Parcijalni_cjeloviti ispit'!N28</f>
        <v>NE</v>
      </c>
      <c r="M27" s="103">
        <f>'Parcijalni_cjeloviti ispit'!O28</f>
        <v>0</v>
      </c>
      <c r="N27" s="256" t="str">
        <f>'Parcijalni_cjeloviti ispit'!P28</f>
        <v>NE</v>
      </c>
      <c r="O27" s="103">
        <f>'Parcijalni_cjeloviti ispit'!Q28</f>
        <v>0</v>
      </c>
      <c r="P27" s="256" t="str">
        <f>'Parcijalni_cjeloviti ispit'!R28</f>
        <v>NE</v>
      </c>
      <c r="Q27" s="103">
        <f>'Parcijalni_cjeloviti ispit'!S28</f>
        <v>0</v>
      </c>
      <c r="R27" s="256" t="str">
        <f>'Parcijalni_cjeloviti ispit'!T28</f>
        <v>NE</v>
      </c>
      <c r="S27" s="244">
        <f>'Parcijalni_cjeloviti ispit'!U28</f>
        <v>0</v>
      </c>
      <c r="T27" s="244" t="str">
        <f>'Parcijalni_cjeloviti ispit'!V28</f>
        <v>NE</v>
      </c>
    </row>
    <row r="28" spans="1:20" ht="15.75" thickBot="1" x14ac:dyDescent="0.3">
      <c r="A28" s="255">
        <f>'Parcijalni_cjeloviti ispit'!C29</f>
        <v>0</v>
      </c>
      <c r="B28" s="104" t="str">
        <f>'Parcijalni_cjeloviti ispit'!D29</f>
        <v>P</v>
      </c>
      <c r="C28" s="105" t="str">
        <f>'Parcijalni_cjeloviti ispit'!E29</f>
        <v/>
      </c>
      <c r="D28" s="257">
        <f>'Parcijalni_cjeloviti ispit'!F29</f>
        <v>0</v>
      </c>
      <c r="E28" s="106" t="str">
        <f>'Parcijalni_cjeloviti ispit'!G29</f>
        <v/>
      </c>
      <c r="F28" s="257">
        <f>'Parcijalni_cjeloviti ispit'!H29</f>
        <v>0</v>
      </c>
      <c r="G28" s="106" t="str">
        <f>'Parcijalni_cjeloviti ispit'!I29</f>
        <v/>
      </c>
      <c r="H28" s="257">
        <f>'Parcijalni_cjeloviti ispit'!J29</f>
        <v>0</v>
      </c>
      <c r="I28" s="106" t="str">
        <f>'Parcijalni_cjeloviti ispit'!K29</f>
        <v/>
      </c>
      <c r="J28" s="257">
        <f>'Parcijalni_cjeloviti ispit'!L29</f>
        <v>0</v>
      </c>
      <c r="K28" s="106" t="str">
        <f>'Parcijalni_cjeloviti ispit'!M29</f>
        <v/>
      </c>
      <c r="L28" s="257">
        <f>'Parcijalni_cjeloviti ispit'!N29</f>
        <v>0</v>
      </c>
      <c r="M28" s="106" t="str">
        <f>'Parcijalni_cjeloviti ispit'!O29</f>
        <v/>
      </c>
      <c r="N28" s="257">
        <f>'Parcijalni_cjeloviti ispit'!P29</f>
        <v>0</v>
      </c>
      <c r="O28" s="106" t="str">
        <f>'Parcijalni_cjeloviti ispit'!Q29</f>
        <v/>
      </c>
      <c r="P28" s="257">
        <f>'Parcijalni_cjeloviti ispit'!R29</f>
        <v>0</v>
      </c>
      <c r="Q28" s="106" t="str">
        <f>'Parcijalni_cjeloviti ispit'!S29</f>
        <v/>
      </c>
      <c r="R28" s="257">
        <f>'Parcijalni_cjeloviti ispit'!T29</f>
        <v>0</v>
      </c>
      <c r="S28" s="245">
        <f>'Parcijalni_cjeloviti ispit'!U29</f>
        <v>0</v>
      </c>
      <c r="T28" s="245">
        <f>'Parcijalni_cjeloviti ispit'!V29</f>
        <v>0</v>
      </c>
    </row>
    <row r="29" spans="1:20" x14ac:dyDescent="0.25">
      <c r="A29" s="254">
        <f>'Parcijalni_cjeloviti ispit'!C30</f>
        <v>0</v>
      </c>
      <c r="B29" s="102" t="str">
        <f>'Parcijalni_cjeloviti ispit'!D30</f>
        <v>B</v>
      </c>
      <c r="C29" s="103">
        <f>'Parcijalni_cjeloviti ispit'!E30</f>
        <v>0</v>
      </c>
      <c r="D29" s="256" t="str">
        <f>'Parcijalni_cjeloviti ispit'!F30</f>
        <v>NE</v>
      </c>
      <c r="E29" s="103">
        <f>'Parcijalni_cjeloviti ispit'!G30</f>
        <v>0</v>
      </c>
      <c r="F29" s="256" t="str">
        <f>'Parcijalni_cjeloviti ispit'!H30</f>
        <v>NE</v>
      </c>
      <c r="G29" s="103">
        <f>'Parcijalni_cjeloviti ispit'!I30</f>
        <v>0</v>
      </c>
      <c r="H29" s="256" t="str">
        <f>'Parcijalni_cjeloviti ispit'!J30</f>
        <v>NE</v>
      </c>
      <c r="I29" s="103">
        <f>'Parcijalni_cjeloviti ispit'!K30</f>
        <v>0</v>
      </c>
      <c r="J29" s="256" t="str">
        <f>'Parcijalni_cjeloviti ispit'!L30</f>
        <v>NE</v>
      </c>
      <c r="K29" s="103">
        <f>'Parcijalni_cjeloviti ispit'!M30</f>
        <v>0</v>
      </c>
      <c r="L29" s="256" t="str">
        <f>'Parcijalni_cjeloviti ispit'!N30</f>
        <v>NE</v>
      </c>
      <c r="M29" s="103">
        <f>'Parcijalni_cjeloviti ispit'!O30</f>
        <v>0</v>
      </c>
      <c r="N29" s="256" t="str">
        <f>'Parcijalni_cjeloviti ispit'!P30</f>
        <v>NE</v>
      </c>
      <c r="O29" s="103">
        <f>'Parcijalni_cjeloviti ispit'!Q30</f>
        <v>0</v>
      </c>
      <c r="P29" s="256" t="str">
        <f>'Parcijalni_cjeloviti ispit'!R30</f>
        <v>NE</v>
      </c>
      <c r="Q29" s="103">
        <f>'Parcijalni_cjeloviti ispit'!S30</f>
        <v>0</v>
      </c>
      <c r="R29" s="256" t="str">
        <f>'Parcijalni_cjeloviti ispit'!T30</f>
        <v>NE</v>
      </c>
      <c r="S29" s="244">
        <f>'Parcijalni_cjeloviti ispit'!U30</f>
        <v>0</v>
      </c>
      <c r="T29" s="244" t="str">
        <f>'Parcijalni_cjeloviti ispit'!V30</f>
        <v>NE</v>
      </c>
    </row>
    <row r="30" spans="1:20" ht="15.75" thickBot="1" x14ac:dyDescent="0.3">
      <c r="A30" s="255">
        <f>'Parcijalni_cjeloviti ispit'!C31</f>
        <v>0</v>
      </c>
      <c r="B30" s="104" t="str">
        <f>'Parcijalni_cjeloviti ispit'!D31</f>
        <v>P</v>
      </c>
      <c r="C30" s="105" t="str">
        <f>'Parcijalni_cjeloviti ispit'!E31</f>
        <v/>
      </c>
      <c r="D30" s="257">
        <f>'Parcijalni_cjeloviti ispit'!F31</f>
        <v>0</v>
      </c>
      <c r="E30" s="106" t="str">
        <f>'Parcijalni_cjeloviti ispit'!G31</f>
        <v/>
      </c>
      <c r="F30" s="257">
        <f>'Parcijalni_cjeloviti ispit'!H31</f>
        <v>0</v>
      </c>
      <c r="G30" s="106" t="str">
        <f>'Parcijalni_cjeloviti ispit'!I31</f>
        <v/>
      </c>
      <c r="H30" s="257">
        <f>'Parcijalni_cjeloviti ispit'!J31</f>
        <v>0</v>
      </c>
      <c r="I30" s="106" t="str">
        <f>'Parcijalni_cjeloviti ispit'!K31</f>
        <v/>
      </c>
      <c r="J30" s="257">
        <f>'Parcijalni_cjeloviti ispit'!L31</f>
        <v>0</v>
      </c>
      <c r="K30" s="106" t="str">
        <f>'Parcijalni_cjeloviti ispit'!M31</f>
        <v/>
      </c>
      <c r="L30" s="257">
        <f>'Parcijalni_cjeloviti ispit'!N31</f>
        <v>0</v>
      </c>
      <c r="M30" s="106" t="str">
        <f>'Parcijalni_cjeloviti ispit'!O31</f>
        <v/>
      </c>
      <c r="N30" s="257">
        <f>'Parcijalni_cjeloviti ispit'!P31</f>
        <v>0</v>
      </c>
      <c r="O30" s="106" t="str">
        <f>'Parcijalni_cjeloviti ispit'!Q31</f>
        <v/>
      </c>
      <c r="P30" s="257">
        <f>'Parcijalni_cjeloviti ispit'!R31</f>
        <v>0</v>
      </c>
      <c r="Q30" s="106" t="str">
        <f>'Parcijalni_cjeloviti ispit'!S31</f>
        <v/>
      </c>
      <c r="R30" s="257">
        <f>'Parcijalni_cjeloviti ispit'!T31</f>
        <v>0</v>
      </c>
      <c r="S30" s="245">
        <f>'Parcijalni_cjeloviti ispit'!U31</f>
        <v>0</v>
      </c>
      <c r="T30" s="245">
        <f>'Parcijalni_cjeloviti ispit'!V31</f>
        <v>0</v>
      </c>
    </row>
    <row r="31" spans="1:20" x14ac:dyDescent="0.25">
      <c r="A31" s="254">
        <f>'Parcijalni_cjeloviti ispit'!C32</f>
        <v>0</v>
      </c>
      <c r="B31" s="102" t="str">
        <f>'Parcijalni_cjeloviti ispit'!D32</f>
        <v>B</v>
      </c>
      <c r="C31" s="103">
        <f>'Parcijalni_cjeloviti ispit'!E32</f>
        <v>0</v>
      </c>
      <c r="D31" s="256" t="str">
        <f>'Parcijalni_cjeloviti ispit'!F32</f>
        <v>NE</v>
      </c>
      <c r="E31" s="103">
        <f>'Parcijalni_cjeloviti ispit'!G32</f>
        <v>0</v>
      </c>
      <c r="F31" s="256" t="str">
        <f>'Parcijalni_cjeloviti ispit'!H32</f>
        <v>NE</v>
      </c>
      <c r="G31" s="103">
        <f>'Parcijalni_cjeloviti ispit'!I32</f>
        <v>0</v>
      </c>
      <c r="H31" s="256" t="str">
        <f>'Parcijalni_cjeloviti ispit'!J32</f>
        <v>NE</v>
      </c>
      <c r="I31" s="103">
        <f>'Parcijalni_cjeloviti ispit'!K32</f>
        <v>0</v>
      </c>
      <c r="J31" s="256" t="str">
        <f>'Parcijalni_cjeloviti ispit'!L32</f>
        <v>NE</v>
      </c>
      <c r="K31" s="103">
        <f>'Parcijalni_cjeloviti ispit'!M32</f>
        <v>0</v>
      </c>
      <c r="L31" s="256" t="str">
        <f>'Parcijalni_cjeloviti ispit'!N32</f>
        <v>NE</v>
      </c>
      <c r="M31" s="103">
        <f>'Parcijalni_cjeloviti ispit'!O32</f>
        <v>0</v>
      </c>
      <c r="N31" s="256" t="str">
        <f>'Parcijalni_cjeloviti ispit'!P32</f>
        <v>NE</v>
      </c>
      <c r="O31" s="103">
        <f>'Parcijalni_cjeloviti ispit'!Q32</f>
        <v>0</v>
      </c>
      <c r="P31" s="256" t="str">
        <f>'Parcijalni_cjeloviti ispit'!R32</f>
        <v>NE</v>
      </c>
      <c r="Q31" s="103">
        <f>'Parcijalni_cjeloviti ispit'!S32</f>
        <v>0</v>
      </c>
      <c r="R31" s="256" t="str">
        <f>'Parcijalni_cjeloviti ispit'!T32</f>
        <v>NE</v>
      </c>
      <c r="S31" s="244">
        <f>'Parcijalni_cjeloviti ispit'!U32</f>
        <v>0</v>
      </c>
      <c r="T31" s="244" t="str">
        <f>'Parcijalni_cjeloviti ispit'!V32</f>
        <v>NE</v>
      </c>
    </row>
    <row r="32" spans="1:20" ht="15.75" thickBot="1" x14ac:dyDescent="0.3">
      <c r="A32" s="255">
        <f>'Parcijalni_cjeloviti ispit'!C33</f>
        <v>0</v>
      </c>
      <c r="B32" s="104" t="str">
        <f>'Parcijalni_cjeloviti ispit'!D33</f>
        <v>P</v>
      </c>
      <c r="C32" s="105" t="str">
        <f>'Parcijalni_cjeloviti ispit'!E33</f>
        <v/>
      </c>
      <c r="D32" s="257">
        <f>'Parcijalni_cjeloviti ispit'!F33</f>
        <v>0</v>
      </c>
      <c r="E32" s="106" t="str">
        <f>'Parcijalni_cjeloviti ispit'!G33</f>
        <v/>
      </c>
      <c r="F32" s="257">
        <f>'Parcijalni_cjeloviti ispit'!H33</f>
        <v>0</v>
      </c>
      <c r="G32" s="106" t="str">
        <f>'Parcijalni_cjeloviti ispit'!I33</f>
        <v/>
      </c>
      <c r="H32" s="257">
        <f>'Parcijalni_cjeloviti ispit'!J33</f>
        <v>0</v>
      </c>
      <c r="I32" s="106" t="str">
        <f>'Parcijalni_cjeloviti ispit'!K33</f>
        <v/>
      </c>
      <c r="J32" s="257">
        <f>'Parcijalni_cjeloviti ispit'!L33</f>
        <v>0</v>
      </c>
      <c r="K32" s="106" t="str">
        <f>'Parcijalni_cjeloviti ispit'!M33</f>
        <v/>
      </c>
      <c r="L32" s="257">
        <f>'Parcijalni_cjeloviti ispit'!N33</f>
        <v>0</v>
      </c>
      <c r="M32" s="106" t="str">
        <f>'Parcijalni_cjeloviti ispit'!O33</f>
        <v/>
      </c>
      <c r="N32" s="257">
        <f>'Parcijalni_cjeloviti ispit'!P33</f>
        <v>0</v>
      </c>
      <c r="O32" s="106" t="str">
        <f>'Parcijalni_cjeloviti ispit'!Q33</f>
        <v/>
      </c>
      <c r="P32" s="257">
        <f>'Parcijalni_cjeloviti ispit'!R33</f>
        <v>0</v>
      </c>
      <c r="Q32" s="106" t="str">
        <f>'Parcijalni_cjeloviti ispit'!S33</f>
        <v/>
      </c>
      <c r="R32" s="257">
        <f>'Parcijalni_cjeloviti ispit'!T33</f>
        <v>0</v>
      </c>
      <c r="S32" s="245">
        <f>'Parcijalni_cjeloviti ispit'!U33</f>
        <v>0</v>
      </c>
      <c r="T32" s="245">
        <f>'Parcijalni_cjeloviti ispit'!V33</f>
        <v>0</v>
      </c>
    </row>
    <row r="33" spans="1:20" x14ac:dyDescent="0.25">
      <c r="A33" s="254">
        <f>'Parcijalni_cjeloviti ispit'!C34</f>
        <v>0</v>
      </c>
      <c r="B33" s="102" t="str">
        <f>'Parcijalni_cjeloviti ispit'!D34</f>
        <v>B</v>
      </c>
      <c r="C33" s="103">
        <f>'Parcijalni_cjeloviti ispit'!E34</f>
        <v>0</v>
      </c>
      <c r="D33" s="256" t="str">
        <f>'Parcijalni_cjeloviti ispit'!F34</f>
        <v>NE</v>
      </c>
      <c r="E33" s="103">
        <f>'Parcijalni_cjeloviti ispit'!G34</f>
        <v>0</v>
      </c>
      <c r="F33" s="256" t="str">
        <f>'Parcijalni_cjeloviti ispit'!H34</f>
        <v>NE</v>
      </c>
      <c r="G33" s="103">
        <f>'Parcijalni_cjeloviti ispit'!I34</f>
        <v>0</v>
      </c>
      <c r="H33" s="256" t="str">
        <f>'Parcijalni_cjeloviti ispit'!J34</f>
        <v>NE</v>
      </c>
      <c r="I33" s="103">
        <f>'Parcijalni_cjeloviti ispit'!K34</f>
        <v>0</v>
      </c>
      <c r="J33" s="256" t="str">
        <f>'Parcijalni_cjeloviti ispit'!L34</f>
        <v>NE</v>
      </c>
      <c r="K33" s="103">
        <f>'Parcijalni_cjeloviti ispit'!M34</f>
        <v>0</v>
      </c>
      <c r="L33" s="256" t="str">
        <f>'Parcijalni_cjeloviti ispit'!N34</f>
        <v>NE</v>
      </c>
      <c r="M33" s="103">
        <f>'Parcijalni_cjeloviti ispit'!O34</f>
        <v>0</v>
      </c>
      <c r="N33" s="256" t="str">
        <f>'Parcijalni_cjeloviti ispit'!P34</f>
        <v>NE</v>
      </c>
      <c r="O33" s="103">
        <f>'Parcijalni_cjeloviti ispit'!Q34</f>
        <v>0</v>
      </c>
      <c r="P33" s="256" t="str">
        <f>'Parcijalni_cjeloviti ispit'!R34</f>
        <v>NE</v>
      </c>
      <c r="Q33" s="103">
        <f>'Parcijalni_cjeloviti ispit'!S34</f>
        <v>0</v>
      </c>
      <c r="R33" s="256" t="str">
        <f>'Parcijalni_cjeloviti ispit'!T34</f>
        <v>NE</v>
      </c>
      <c r="S33" s="244">
        <f>'Parcijalni_cjeloviti ispit'!U34</f>
        <v>0</v>
      </c>
      <c r="T33" s="244" t="str">
        <f>'Parcijalni_cjeloviti ispit'!V34</f>
        <v>NE</v>
      </c>
    </row>
    <row r="34" spans="1:20" ht="15.75" thickBot="1" x14ac:dyDescent="0.3">
      <c r="A34" s="255">
        <f>'Parcijalni_cjeloviti ispit'!C35</f>
        <v>0</v>
      </c>
      <c r="B34" s="104" t="str">
        <f>'Parcijalni_cjeloviti ispit'!D35</f>
        <v>P</v>
      </c>
      <c r="C34" s="105" t="str">
        <f>'Parcijalni_cjeloviti ispit'!E35</f>
        <v/>
      </c>
      <c r="D34" s="257">
        <f>'Parcijalni_cjeloviti ispit'!F35</f>
        <v>0</v>
      </c>
      <c r="E34" s="106" t="str">
        <f>'Parcijalni_cjeloviti ispit'!G35</f>
        <v/>
      </c>
      <c r="F34" s="257">
        <f>'Parcijalni_cjeloviti ispit'!H35</f>
        <v>0</v>
      </c>
      <c r="G34" s="106" t="str">
        <f>'Parcijalni_cjeloviti ispit'!I35</f>
        <v/>
      </c>
      <c r="H34" s="257">
        <f>'Parcijalni_cjeloviti ispit'!J35</f>
        <v>0</v>
      </c>
      <c r="I34" s="106" t="str">
        <f>'Parcijalni_cjeloviti ispit'!K35</f>
        <v/>
      </c>
      <c r="J34" s="257">
        <f>'Parcijalni_cjeloviti ispit'!L35</f>
        <v>0</v>
      </c>
      <c r="K34" s="106" t="str">
        <f>'Parcijalni_cjeloviti ispit'!M35</f>
        <v/>
      </c>
      <c r="L34" s="257">
        <f>'Parcijalni_cjeloviti ispit'!N35</f>
        <v>0</v>
      </c>
      <c r="M34" s="106" t="str">
        <f>'Parcijalni_cjeloviti ispit'!O35</f>
        <v/>
      </c>
      <c r="N34" s="257">
        <f>'Parcijalni_cjeloviti ispit'!P35</f>
        <v>0</v>
      </c>
      <c r="O34" s="106" t="str">
        <f>'Parcijalni_cjeloviti ispit'!Q35</f>
        <v/>
      </c>
      <c r="P34" s="257">
        <f>'Parcijalni_cjeloviti ispit'!R35</f>
        <v>0</v>
      </c>
      <c r="Q34" s="106" t="str">
        <f>'Parcijalni_cjeloviti ispit'!S35</f>
        <v/>
      </c>
      <c r="R34" s="257">
        <f>'Parcijalni_cjeloviti ispit'!T35</f>
        <v>0</v>
      </c>
      <c r="S34" s="245">
        <f>'Parcijalni_cjeloviti ispit'!U35</f>
        <v>0</v>
      </c>
      <c r="T34" s="245">
        <f>'Parcijalni_cjeloviti ispit'!V35</f>
        <v>0</v>
      </c>
    </row>
    <row r="35" spans="1:20" x14ac:dyDescent="0.25">
      <c r="A35" s="254">
        <f>'Parcijalni_cjeloviti ispit'!C36</f>
        <v>0</v>
      </c>
      <c r="B35" s="102" t="str">
        <f>'Parcijalni_cjeloviti ispit'!D36</f>
        <v>B</v>
      </c>
      <c r="C35" s="103">
        <f>'Parcijalni_cjeloviti ispit'!E36</f>
        <v>0</v>
      </c>
      <c r="D35" s="256" t="str">
        <f>'Parcijalni_cjeloviti ispit'!F36</f>
        <v>NE</v>
      </c>
      <c r="E35" s="103">
        <f>'Parcijalni_cjeloviti ispit'!G36</f>
        <v>0</v>
      </c>
      <c r="F35" s="256" t="str">
        <f>'Parcijalni_cjeloviti ispit'!H36</f>
        <v>NE</v>
      </c>
      <c r="G35" s="103">
        <f>'Parcijalni_cjeloviti ispit'!I36</f>
        <v>0</v>
      </c>
      <c r="H35" s="256" t="str">
        <f>'Parcijalni_cjeloviti ispit'!J36</f>
        <v>NE</v>
      </c>
      <c r="I35" s="103">
        <f>'Parcijalni_cjeloviti ispit'!K36</f>
        <v>0</v>
      </c>
      <c r="J35" s="256" t="str">
        <f>'Parcijalni_cjeloviti ispit'!L36</f>
        <v>NE</v>
      </c>
      <c r="K35" s="103">
        <f>'Parcijalni_cjeloviti ispit'!M36</f>
        <v>0</v>
      </c>
      <c r="L35" s="256" t="str">
        <f>'Parcijalni_cjeloviti ispit'!N36</f>
        <v>NE</v>
      </c>
      <c r="M35" s="103">
        <f>'Parcijalni_cjeloviti ispit'!O36</f>
        <v>0</v>
      </c>
      <c r="N35" s="256" t="str">
        <f>'Parcijalni_cjeloviti ispit'!P36</f>
        <v>NE</v>
      </c>
      <c r="O35" s="103">
        <f>'Parcijalni_cjeloviti ispit'!Q36</f>
        <v>0</v>
      </c>
      <c r="P35" s="256" t="str">
        <f>'Parcijalni_cjeloviti ispit'!R36</f>
        <v>NE</v>
      </c>
      <c r="Q35" s="103">
        <f>'Parcijalni_cjeloviti ispit'!S36</f>
        <v>0</v>
      </c>
      <c r="R35" s="256" t="str">
        <f>'Parcijalni_cjeloviti ispit'!T36</f>
        <v>NE</v>
      </c>
      <c r="S35" s="244">
        <f>'Parcijalni_cjeloviti ispit'!U36</f>
        <v>0</v>
      </c>
      <c r="T35" s="244" t="str">
        <f>'Parcijalni_cjeloviti ispit'!V36</f>
        <v>NE</v>
      </c>
    </row>
    <row r="36" spans="1:20" ht="15.75" thickBot="1" x14ac:dyDescent="0.3">
      <c r="A36" s="255">
        <f>'Parcijalni_cjeloviti ispit'!C37</f>
        <v>0</v>
      </c>
      <c r="B36" s="104" t="str">
        <f>'Parcijalni_cjeloviti ispit'!D37</f>
        <v>P</v>
      </c>
      <c r="C36" s="105" t="str">
        <f>'Parcijalni_cjeloviti ispit'!E37</f>
        <v/>
      </c>
      <c r="D36" s="257">
        <f>'Parcijalni_cjeloviti ispit'!F37</f>
        <v>0</v>
      </c>
      <c r="E36" s="106" t="str">
        <f>'Parcijalni_cjeloviti ispit'!G37</f>
        <v/>
      </c>
      <c r="F36" s="257">
        <f>'Parcijalni_cjeloviti ispit'!H37</f>
        <v>0</v>
      </c>
      <c r="G36" s="106" t="str">
        <f>'Parcijalni_cjeloviti ispit'!I37</f>
        <v/>
      </c>
      <c r="H36" s="257">
        <f>'Parcijalni_cjeloviti ispit'!J37</f>
        <v>0</v>
      </c>
      <c r="I36" s="106" t="str">
        <f>'Parcijalni_cjeloviti ispit'!K37</f>
        <v/>
      </c>
      <c r="J36" s="257">
        <f>'Parcijalni_cjeloviti ispit'!L37</f>
        <v>0</v>
      </c>
      <c r="K36" s="106" t="str">
        <f>'Parcijalni_cjeloviti ispit'!M37</f>
        <v/>
      </c>
      <c r="L36" s="257">
        <f>'Parcijalni_cjeloviti ispit'!N37</f>
        <v>0</v>
      </c>
      <c r="M36" s="106" t="str">
        <f>'Parcijalni_cjeloviti ispit'!O37</f>
        <v/>
      </c>
      <c r="N36" s="257">
        <f>'Parcijalni_cjeloviti ispit'!P37</f>
        <v>0</v>
      </c>
      <c r="O36" s="106" t="str">
        <f>'Parcijalni_cjeloviti ispit'!Q37</f>
        <v/>
      </c>
      <c r="P36" s="257">
        <f>'Parcijalni_cjeloviti ispit'!R37</f>
        <v>0</v>
      </c>
      <c r="Q36" s="106" t="str">
        <f>'Parcijalni_cjeloviti ispit'!S37</f>
        <v/>
      </c>
      <c r="R36" s="257">
        <f>'Parcijalni_cjeloviti ispit'!T37</f>
        <v>0</v>
      </c>
      <c r="S36" s="245">
        <f>'Parcijalni_cjeloviti ispit'!U37</f>
        <v>0</v>
      </c>
      <c r="T36" s="245">
        <f>'Parcijalni_cjeloviti ispit'!V37</f>
        <v>0</v>
      </c>
    </row>
    <row r="37" spans="1:20" x14ac:dyDescent="0.25">
      <c r="A37" s="254">
        <f>'Parcijalni_cjeloviti ispit'!C38</f>
        <v>0</v>
      </c>
      <c r="B37" s="102" t="str">
        <f>'Parcijalni_cjeloviti ispit'!D38</f>
        <v>B</v>
      </c>
      <c r="C37" s="103">
        <f>'Parcijalni_cjeloviti ispit'!E38</f>
        <v>0</v>
      </c>
      <c r="D37" s="256" t="str">
        <f>'Parcijalni_cjeloviti ispit'!F38</f>
        <v>NE</v>
      </c>
      <c r="E37" s="103">
        <f>'Parcijalni_cjeloviti ispit'!G38</f>
        <v>0</v>
      </c>
      <c r="F37" s="256" t="str">
        <f>'Parcijalni_cjeloviti ispit'!H38</f>
        <v>NE</v>
      </c>
      <c r="G37" s="103">
        <f>'Parcijalni_cjeloviti ispit'!I38</f>
        <v>0</v>
      </c>
      <c r="H37" s="256" t="str">
        <f>'Parcijalni_cjeloviti ispit'!J38</f>
        <v>NE</v>
      </c>
      <c r="I37" s="103">
        <f>'Parcijalni_cjeloviti ispit'!K38</f>
        <v>0</v>
      </c>
      <c r="J37" s="256" t="str">
        <f>'Parcijalni_cjeloviti ispit'!L38</f>
        <v>NE</v>
      </c>
      <c r="K37" s="103">
        <f>'Parcijalni_cjeloviti ispit'!M38</f>
        <v>0</v>
      </c>
      <c r="L37" s="256" t="str">
        <f>'Parcijalni_cjeloviti ispit'!N38</f>
        <v>NE</v>
      </c>
      <c r="M37" s="103">
        <f>'Parcijalni_cjeloviti ispit'!O38</f>
        <v>0</v>
      </c>
      <c r="N37" s="256" t="str">
        <f>'Parcijalni_cjeloviti ispit'!P38</f>
        <v>NE</v>
      </c>
      <c r="O37" s="103">
        <f>'Parcijalni_cjeloviti ispit'!Q38</f>
        <v>0</v>
      </c>
      <c r="P37" s="256" t="str">
        <f>'Parcijalni_cjeloviti ispit'!R38</f>
        <v>NE</v>
      </c>
      <c r="Q37" s="103">
        <f>'Parcijalni_cjeloviti ispit'!S38</f>
        <v>0</v>
      </c>
      <c r="R37" s="256" t="str">
        <f>'Parcijalni_cjeloviti ispit'!T38</f>
        <v>NE</v>
      </c>
      <c r="S37" s="244">
        <f>'Parcijalni_cjeloviti ispit'!U38</f>
        <v>0</v>
      </c>
      <c r="T37" s="244" t="str">
        <f>'Parcijalni_cjeloviti ispit'!V38</f>
        <v>NE</v>
      </c>
    </row>
    <row r="38" spans="1:20" ht="15.75" thickBot="1" x14ac:dyDescent="0.3">
      <c r="A38" s="255">
        <f>'Parcijalni_cjeloviti ispit'!C39</f>
        <v>0</v>
      </c>
      <c r="B38" s="104" t="str">
        <f>'Parcijalni_cjeloviti ispit'!D39</f>
        <v>P</v>
      </c>
      <c r="C38" s="105" t="str">
        <f>'Parcijalni_cjeloviti ispit'!E39</f>
        <v/>
      </c>
      <c r="D38" s="257">
        <f>'Parcijalni_cjeloviti ispit'!F39</f>
        <v>0</v>
      </c>
      <c r="E38" s="106" t="str">
        <f>'Parcijalni_cjeloviti ispit'!G39</f>
        <v/>
      </c>
      <c r="F38" s="257">
        <f>'Parcijalni_cjeloviti ispit'!H39</f>
        <v>0</v>
      </c>
      <c r="G38" s="106" t="str">
        <f>'Parcijalni_cjeloviti ispit'!I39</f>
        <v/>
      </c>
      <c r="H38" s="257">
        <f>'Parcijalni_cjeloviti ispit'!J39</f>
        <v>0</v>
      </c>
      <c r="I38" s="106" t="str">
        <f>'Parcijalni_cjeloviti ispit'!K39</f>
        <v/>
      </c>
      <c r="J38" s="257">
        <f>'Parcijalni_cjeloviti ispit'!L39</f>
        <v>0</v>
      </c>
      <c r="K38" s="106" t="str">
        <f>'Parcijalni_cjeloviti ispit'!M39</f>
        <v/>
      </c>
      <c r="L38" s="257">
        <f>'Parcijalni_cjeloviti ispit'!N39</f>
        <v>0</v>
      </c>
      <c r="M38" s="106" t="str">
        <f>'Parcijalni_cjeloviti ispit'!O39</f>
        <v/>
      </c>
      <c r="N38" s="257">
        <f>'Parcijalni_cjeloviti ispit'!P39</f>
        <v>0</v>
      </c>
      <c r="O38" s="106" t="str">
        <f>'Parcijalni_cjeloviti ispit'!Q39</f>
        <v/>
      </c>
      <c r="P38" s="257">
        <f>'Parcijalni_cjeloviti ispit'!R39</f>
        <v>0</v>
      </c>
      <c r="Q38" s="106" t="str">
        <f>'Parcijalni_cjeloviti ispit'!S39</f>
        <v/>
      </c>
      <c r="R38" s="257">
        <f>'Parcijalni_cjeloviti ispit'!T39</f>
        <v>0</v>
      </c>
      <c r="S38" s="245">
        <f>'Parcijalni_cjeloviti ispit'!U39</f>
        <v>0</v>
      </c>
      <c r="T38" s="245">
        <f>'Parcijalni_cjeloviti ispit'!V39</f>
        <v>0</v>
      </c>
    </row>
    <row r="39" spans="1:20" x14ac:dyDescent="0.25">
      <c r="A39" s="254">
        <f>'Parcijalni_cjeloviti ispit'!C40</f>
        <v>0</v>
      </c>
      <c r="B39" s="102" t="str">
        <f>'Parcijalni_cjeloviti ispit'!D40</f>
        <v>B</v>
      </c>
      <c r="C39" s="103">
        <f>'Parcijalni_cjeloviti ispit'!E40</f>
        <v>0</v>
      </c>
      <c r="D39" s="256" t="str">
        <f>'Parcijalni_cjeloviti ispit'!F40</f>
        <v>NE</v>
      </c>
      <c r="E39" s="103">
        <f>'Parcijalni_cjeloviti ispit'!G40</f>
        <v>0</v>
      </c>
      <c r="F39" s="256" t="str">
        <f>'Parcijalni_cjeloviti ispit'!H40</f>
        <v>NE</v>
      </c>
      <c r="G39" s="103">
        <f>'Parcijalni_cjeloviti ispit'!I40</f>
        <v>0</v>
      </c>
      <c r="H39" s="256" t="str">
        <f>'Parcijalni_cjeloviti ispit'!J40</f>
        <v>NE</v>
      </c>
      <c r="I39" s="103">
        <f>'Parcijalni_cjeloviti ispit'!K40</f>
        <v>0</v>
      </c>
      <c r="J39" s="256" t="str">
        <f>'Parcijalni_cjeloviti ispit'!L40</f>
        <v>NE</v>
      </c>
      <c r="K39" s="103">
        <f>'Parcijalni_cjeloviti ispit'!M40</f>
        <v>0</v>
      </c>
      <c r="L39" s="256" t="str">
        <f>'Parcijalni_cjeloviti ispit'!N40</f>
        <v>NE</v>
      </c>
      <c r="M39" s="103">
        <f>'Parcijalni_cjeloviti ispit'!O40</f>
        <v>0</v>
      </c>
      <c r="N39" s="256" t="str">
        <f>'Parcijalni_cjeloviti ispit'!P40</f>
        <v>NE</v>
      </c>
      <c r="O39" s="103">
        <f>'Parcijalni_cjeloviti ispit'!Q40</f>
        <v>0</v>
      </c>
      <c r="P39" s="256" t="str">
        <f>'Parcijalni_cjeloviti ispit'!R40</f>
        <v>NE</v>
      </c>
      <c r="Q39" s="103">
        <f>'Parcijalni_cjeloviti ispit'!S40</f>
        <v>0</v>
      </c>
      <c r="R39" s="256" t="str">
        <f>'Parcijalni_cjeloviti ispit'!T40</f>
        <v>NE</v>
      </c>
      <c r="S39" s="244">
        <f>'Parcijalni_cjeloviti ispit'!U40</f>
        <v>0</v>
      </c>
      <c r="T39" s="244" t="str">
        <f>'Parcijalni_cjeloviti ispit'!V40</f>
        <v>NE</v>
      </c>
    </row>
    <row r="40" spans="1:20" ht="15.75" thickBot="1" x14ac:dyDescent="0.3">
      <c r="A40" s="255">
        <f>'Parcijalni_cjeloviti ispit'!C41</f>
        <v>0</v>
      </c>
      <c r="B40" s="104" t="str">
        <f>'Parcijalni_cjeloviti ispit'!D41</f>
        <v>P</v>
      </c>
      <c r="C40" s="105" t="str">
        <f>'Parcijalni_cjeloviti ispit'!E41</f>
        <v/>
      </c>
      <c r="D40" s="257">
        <f>'Parcijalni_cjeloviti ispit'!F41</f>
        <v>0</v>
      </c>
      <c r="E40" s="106" t="str">
        <f>'Parcijalni_cjeloviti ispit'!G41</f>
        <v/>
      </c>
      <c r="F40" s="257">
        <f>'Parcijalni_cjeloviti ispit'!H41</f>
        <v>0</v>
      </c>
      <c r="G40" s="106" t="str">
        <f>'Parcijalni_cjeloviti ispit'!I41</f>
        <v/>
      </c>
      <c r="H40" s="257">
        <f>'Parcijalni_cjeloviti ispit'!J41</f>
        <v>0</v>
      </c>
      <c r="I40" s="106" t="str">
        <f>'Parcijalni_cjeloviti ispit'!K41</f>
        <v/>
      </c>
      <c r="J40" s="257">
        <f>'Parcijalni_cjeloviti ispit'!L41</f>
        <v>0</v>
      </c>
      <c r="K40" s="106" t="str">
        <f>'Parcijalni_cjeloviti ispit'!M41</f>
        <v/>
      </c>
      <c r="L40" s="257">
        <f>'Parcijalni_cjeloviti ispit'!N41</f>
        <v>0</v>
      </c>
      <c r="M40" s="106" t="str">
        <f>'Parcijalni_cjeloviti ispit'!O41</f>
        <v/>
      </c>
      <c r="N40" s="257">
        <f>'Parcijalni_cjeloviti ispit'!P41</f>
        <v>0</v>
      </c>
      <c r="O40" s="106" t="str">
        <f>'Parcijalni_cjeloviti ispit'!Q41</f>
        <v/>
      </c>
      <c r="P40" s="257">
        <f>'Parcijalni_cjeloviti ispit'!R41</f>
        <v>0</v>
      </c>
      <c r="Q40" s="106" t="str">
        <f>'Parcijalni_cjeloviti ispit'!S41</f>
        <v/>
      </c>
      <c r="R40" s="257">
        <f>'Parcijalni_cjeloviti ispit'!T41</f>
        <v>0</v>
      </c>
      <c r="S40" s="245">
        <f>'Parcijalni_cjeloviti ispit'!U41</f>
        <v>0</v>
      </c>
      <c r="T40" s="245">
        <f>'Parcijalni_cjeloviti ispit'!V41</f>
        <v>0</v>
      </c>
    </row>
    <row r="41" spans="1:20" x14ac:dyDescent="0.25">
      <c r="A41" s="254">
        <f>'Parcijalni_cjeloviti ispit'!C42</f>
        <v>0</v>
      </c>
      <c r="B41" s="102" t="str">
        <f>'Parcijalni_cjeloviti ispit'!D42</f>
        <v>B</v>
      </c>
      <c r="C41" s="103">
        <f>'Parcijalni_cjeloviti ispit'!E42</f>
        <v>0</v>
      </c>
      <c r="D41" s="256" t="str">
        <f>'Parcijalni_cjeloviti ispit'!F42</f>
        <v>NE</v>
      </c>
      <c r="E41" s="103">
        <f>'Parcijalni_cjeloviti ispit'!G42</f>
        <v>0</v>
      </c>
      <c r="F41" s="256" t="str">
        <f>'Parcijalni_cjeloviti ispit'!H42</f>
        <v>NE</v>
      </c>
      <c r="G41" s="103">
        <f>'Parcijalni_cjeloviti ispit'!I42</f>
        <v>0</v>
      </c>
      <c r="H41" s="256" t="str">
        <f>'Parcijalni_cjeloviti ispit'!J42</f>
        <v>NE</v>
      </c>
      <c r="I41" s="103">
        <f>'Parcijalni_cjeloviti ispit'!K42</f>
        <v>0</v>
      </c>
      <c r="J41" s="256" t="str">
        <f>'Parcijalni_cjeloviti ispit'!L42</f>
        <v>NE</v>
      </c>
      <c r="K41" s="103">
        <f>'Parcijalni_cjeloviti ispit'!M42</f>
        <v>0</v>
      </c>
      <c r="L41" s="256" t="str">
        <f>'Parcijalni_cjeloviti ispit'!N42</f>
        <v>NE</v>
      </c>
      <c r="M41" s="103">
        <f>'Parcijalni_cjeloviti ispit'!O42</f>
        <v>0</v>
      </c>
      <c r="N41" s="256" t="str">
        <f>'Parcijalni_cjeloviti ispit'!P42</f>
        <v>NE</v>
      </c>
      <c r="O41" s="103">
        <f>'Parcijalni_cjeloviti ispit'!Q42</f>
        <v>0</v>
      </c>
      <c r="P41" s="256" t="str">
        <f>'Parcijalni_cjeloviti ispit'!R42</f>
        <v>NE</v>
      </c>
      <c r="Q41" s="103">
        <f>'Parcijalni_cjeloviti ispit'!S42</f>
        <v>0</v>
      </c>
      <c r="R41" s="256" t="str">
        <f>'Parcijalni_cjeloviti ispit'!T42</f>
        <v>NE</v>
      </c>
      <c r="S41" s="244">
        <f>'Parcijalni_cjeloviti ispit'!U42</f>
        <v>0</v>
      </c>
      <c r="T41" s="244" t="str">
        <f>'Parcijalni_cjeloviti ispit'!V42</f>
        <v>NE</v>
      </c>
    </row>
    <row r="42" spans="1:20" ht="15.75" thickBot="1" x14ac:dyDescent="0.3">
      <c r="A42" s="255">
        <f>'Parcijalni_cjeloviti ispit'!C43</f>
        <v>0</v>
      </c>
      <c r="B42" s="104" t="str">
        <f>'Parcijalni_cjeloviti ispit'!D43</f>
        <v>P</v>
      </c>
      <c r="C42" s="105" t="str">
        <f>'Parcijalni_cjeloviti ispit'!E43</f>
        <v/>
      </c>
      <c r="D42" s="257">
        <f>'Parcijalni_cjeloviti ispit'!F43</f>
        <v>0</v>
      </c>
      <c r="E42" s="106" t="str">
        <f>'Parcijalni_cjeloviti ispit'!G43</f>
        <v/>
      </c>
      <c r="F42" s="257">
        <f>'Parcijalni_cjeloviti ispit'!H43</f>
        <v>0</v>
      </c>
      <c r="G42" s="106" t="str">
        <f>'Parcijalni_cjeloviti ispit'!I43</f>
        <v/>
      </c>
      <c r="H42" s="257">
        <f>'Parcijalni_cjeloviti ispit'!J43</f>
        <v>0</v>
      </c>
      <c r="I42" s="106" t="str">
        <f>'Parcijalni_cjeloviti ispit'!K43</f>
        <v/>
      </c>
      <c r="J42" s="257">
        <f>'Parcijalni_cjeloviti ispit'!L43</f>
        <v>0</v>
      </c>
      <c r="K42" s="106" t="str">
        <f>'Parcijalni_cjeloviti ispit'!M43</f>
        <v/>
      </c>
      <c r="L42" s="257">
        <f>'Parcijalni_cjeloviti ispit'!N43</f>
        <v>0</v>
      </c>
      <c r="M42" s="106" t="str">
        <f>'Parcijalni_cjeloviti ispit'!O43</f>
        <v/>
      </c>
      <c r="N42" s="257">
        <f>'Parcijalni_cjeloviti ispit'!P43</f>
        <v>0</v>
      </c>
      <c r="O42" s="106" t="str">
        <f>'Parcijalni_cjeloviti ispit'!Q43</f>
        <v/>
      </c>
      <c r="P42" s="257">
        <f>'Parcijalni_cjeloviti ispit'!R43</f>
        <v>0</v>
      </c>
      <c r="Q42" s="106" t="str">
        <f>'Parcijalni_cjeloviti ispit'!S43</f>
        <v/>
      </c>
      <c r="R42" s="257">
        <f>'Parcijalni_cjeloviti ispit'!T43</f>
        <v>0</v>
      </c>
      <c r="S42" s="245">
        <f>'Parcijalni_cjeloviti ispit'!U43</f>
        <v>0</v>
      </c>
      <c r="T42" s="245">
        <f>'Parcijalni_cjeloviti ispit'!V43</f>
        <v>0</v>
      </c>
    </row>
    <row r="43" spans="1:20" x14ac:dyDescent="0.25">
      <c r="A43" s="254">
        <f>'Parcijalni_cjeloviti ispit'!C44</f>
        <v>0</v>
      </c>
      <c r="B43" s="102" t="str">
        <f>'Parcijalni_cjeloviti ispit'!D44</f>
        <v>B</v>
      </c>
      <c r="C43" s="103">
        <f>'Parcijalni_cjeloviti ispit'!E44</f>
        <v>0</v>
      </c>
      <c r="D43" s="256" t="str">
        <f>'Parcijalni_cjeloviti ispit'!F44</f>
        <v>NE</v>
      </c>
      <c r="E43" s="103">
        <f>'Parcijalni_cjeloviti ispit'!G44</f>
        <v>0</v>
      </c>
      <c r="F43" s="256" t="str">
        <f>'Parcijalni_cjeloviti ispit'!H44</f>
        <v>NE</v>
      </c>
      <c r="G43" s="103">
        <f>'Parcijalni_cjeloviti ispit'!I44</f>
        <v>0</v>
      </c>
      <c r="H43" s="256" t="str">
        <f>'Parcijalni_cjeloviti ispit'!J44</f>
        <v>NE</v>
      </c>
      <c r="I43" s="103">
        <f>'Parcijalni_cjeloviti ispit'!K44</f>
        <v>0</v>
      </c>
      <c r="J43" s="256" t="str">
        <f>'Parcijalni_cjeloviti ispit'!L44</f>
        <v>NE</v>
      </c>
      <c r="K43" s="103">
        <f>'Parcijalni_cjeloviti ispit'!M44</f>
        <v>0</v>
      </c>
      <c r="L43" s="256" t="str">
        <f>'Parcijalni_cjeloviti ispit'!N44</f>
        <v>NE</v>
      </c>
      <c r="M43" s="103">
        <f>'Parcijalni_cjeloviti ispit'!O44</f>
        <v>0</v>
      </c>
      <c r="N43" s="256" t="str">
        <f>'Parcijalni_cjeloviti ispit'!P44</f>
        <v>NE</v>
      </c>
      <c r="O43" s="103">
        <f>'Parcijalni_cjeloviti ispit'!Q44</f>
        <v>0</v>
      </c>
      <c r="P43" s="256" t="str">
        <f>'Parcijalni_cjeloviti ispit'!R44</f>
        <v>NE</v>
      </c>
      <c r="Q43" s="103">
        <f>'Parcijalni_cjeloviti ispit'!S44</f>
        <v>0</v>
      </c>
      <c r="R43" s="256" t="str">
        <f>'Parcijalni_cjeloviti ispit'!T44</f>
        <v>NE</v>
      </c>
      <c r="S43" s="244">
        <f>'Parcijalni_cjeloviti ispit'!U44</f>
        <v>0</v>
      </c>
      <c r="T43" s="244" t="str">
        <f>'Parcijalni_cjeloviti ispit'!V44</f>
        <v>NE</v>
      </c>
    </row>
    <row r="44" spans="1:20" ht="15.75" thickBot="1" x14ac:dyDescent="0.3">
      <c r="A44" s="255">
        <f>'Parcijalni_cjeloviti ispit'!C45</f>
        <v>0</v>
      </c>
      <c r="B44" s="104" t="str">
        <f>'Parcijalni_cjeloviti ispit'!D45</f>
        <v>P</v>
      </c>
      <c r="C44" s="105" t="str">
        <f>'Parcijalni_cjeloviti ispit'!E45</f>
        <v/>
      </c>
      <c r="D44" s="257">
        <f>'Parcijalni_cjeloviti ispit'!F45</f>
        <v>0</v>
      </c>
      <c r="E44" s="106" t="str">
        <f>'Parcijalni_cjeloviti ispit'!G45</f>
        <v/>
      </c>
      <c r="F44" s="257">
        <f>'Parcijalni_cjeloviti ispit'!H45</f>
        <v>0</v>
      </c>
      <c r="G44" s="106" t="str">
        <f>'Parcijalni_cjeloviti ispit'!I45</f>
        <v/>
      </c>
      <c r="H44" s="257">
        <f>'Parcijalni_cjeloviti ispit'!J45</f>
        <v>0</v>
      </c>
      <c r="I44" s="106" t="str">
        <f>'Parcijalni_cjeloviti ispit'!K45</f>
        <v/>
      </c>
      <c r="J44" s="257">
        <f>'Parcijalni_cjeloviti ispit'!L45</f>
        <v>0</v>
      </c>
      <c r="K44" s="106" t="str">
        <f>'Parcijalni_cjeloviti ispit'!M45</f>
        <v/>
      </c>
      <c r="L44" s="257">
        <f>'Parcijalni_cjeloviti ispit'!N45</f>
        <v>0</v>
      </c>
      <c r="M44" s="106" t="str">
        <f>'Parcijalni_cjeloviti ispit'!O45</f>
        <v/>
      </c>
      <c r="N44" s="257">
        <f>'Parcijalni_cjeloviti ispit'!P45</f>
        <v>0</v>
      </c>
      <c r="O44" s="106" t="str">
        <f>'Parcijalni_cjeloviti ispit'!Q45</f>
        <v/>
      </c>
      <c r="P44" s="257">
        <f>'Parcijalni_cjeloviti ispit'!R45</f>
        <v>0</v>
      </c>
      <c r="Q44" s="106" t="str">
        <f>'Parcijalni_cjeloviti ispit'!S45</f>
        <v/>
      </c>
      <c r="R44" s="257">
        <f>'Parcijalni_cjeloviti ispit'!T45</f>
        <v>0</v>
      </c>
      <c r="S44" s="245">
        <f>'Parcijalni_cjeloviti ispit'!U45</f>
        <v>0</v>
      </c>
      <c r="T44" s="245">
        <f>'Parcijalni_cjeloviti ispit'!V45</f>
        <v>0</v>
      </c>
    </row>
    <row r="45" spans="1:20" x14ac:dyDescent="0.25">
      <c r="A45" s="254">
        <f>'Parcijalni_cjeloviti ispit'!C46</f>
        <v>0</v>
      </c>
      <c r="B45" s="102" t="str">
        <f>'Parcijalni_cjeloviti ispit'!D46</f>
        <v>B</v>
      </c>
      <c r="C45" s="103">
        <f>'Parcijalni_cjeloviti ispit'!E46</f>
        <v>0</v>
      </c>
      <c r="D45" s="256" t="str">
        <f>'Parcijalni_cjeloviti ispit'!F46</f>
        <v>NE</v>
      </c>
      <c r="E45" s="103">
        <f>'Parcijalni_cjeloviti ispit'!G46</f>
        <v>0</v>
      </c>
      <c r="F45" s="256" t="str">
        <f>'Parcijalni_cjeloviti ispit'!H46</f>
        <v>NE</v>
      </c>
      <c r="G45" s="103">
        <f>'Parcijalni_cjeloviti ispit'!I46</f>
        <v>0</v>
      </c>
      <c r="H45" s="256" t="str">
        <f>'Parcijalni_cjeloviti ispit'!J46</f>
        <v>NE</v>
      </c>
      <c r="I45" s="103">
        <f>'Parcijalni_cjeloviti ispit'!K46</f>
        <v>0</v>
      </c>
      <c r="J45" s="256" t="str">
        <f>'Parcijalni_cjeloviti ispit'!L46</f>
        <v>NE</v>
      </c>
      <c r="K45" s="103">
        <f>'Parcijalni_cjeloviti ispit'!M46</f>
        <v>0</v>
      </c>
      <c r="L45" s="256" t="str">
        <f>'Parcijalni_cjeloviti ispit'!N46</f>
        <v>NE</v>
      </c>
      <c r="M45" s="103">
        <f>'Parcijalni_cjeloviti ispit'!O46</f>
        <v>0</v>
      </c>
      <c r="N45" s="256" t="str">
        <f>'Parcijalni_cjeloviti ispit'!P46</f>
        <v>NE</v>
      </c>
      <c r="O45" s="103">
        <f>'Parcijalni_cjeloviti ispit'!Q46</f>
        <v>0</v>
      </c>
      <c r="P45" s="256" t="str">
        <f>'Parcijalni_cjeloviti ispit'!R46</f>
        <v>NE</v>
      </c>
      <c r="Q45" s="103">
        <f>'Parcijalni_cjeloviti ispit'!S46</f>
        <v>0</v>
      </c>
      <c r="R45" s="256" t="str">
        <f>'Parcijalni_cjeloviti ispit'!T46</f>
        <v>NE</v>
      </c>
      <c r="S45" s="244">
        <f>'Parcijalni_cjeloviti ispit'!U46</f>
        <v>0</v>
      </c>
      <c r="T45" s="244" t="str">
        <f>'Parcijalni_cjeloviti ispit'!V46</f>
        <v>NE</v>
      </c>
    </row>
    <row r="46" spans="1:20" ht="15.75" thickBot="1" x14ac:dyDescent="0.3">
      <c r="A46" s="255">
        <f>'Parcijalni_cjeloviti ispit'!C47</f>
        <v>0</v>
      </c>
      <c r="B46" s="104" t="str">
        <f>'Parcijalni_cjeloviti ispit'!D47</f>
        <v>P</v>
      </c>
      <c r="C46" s="105" t="str">
        <f>'Parcijalni_cjeloviti ispit'!E47</f>
        <v/>
      </c>
      <c r="D46" s="257">
        <f>'Parcijalni_cjeloviti ispit'!F47</f>
        <v>0</v>
      </c>
      <c r="E46" s="106" t="str">
        <f>'Parcijalni_cjeloviti ispit'!G47</f>
        <v/>
      </c>
      <c r="F46" s="257">
        <f>'Parcijalni_cjeloviti ispit'!H47</f>
        <v>0</v>
      </c>
      <c r="G46" s="106" t="str">
        <f>'Parcijalni_cjeloviti ispit'!I47</f>
        <v/>
      </c>
      <c r="H46" s="257">
        <f>'Parcijalni_cjeloviti ispit'!J47</f>
        <v>0</v>
      </c>
      <c r="I46" s="106" t="str">
        <f>'Parcijalni_cjeloviti ispit'!K47</f>
        <v/>
      </c>
      <c r="J46" s="257">
        <f>'Parcijalni_cjeloviti ispit'!L47</f>
        <v>0</v>
      </c>
      <c r="K46" s="106" t="str">
        <f>'Parcijalni_cjeloviti ispit'!M47</f>
        <v/>
      </c>
      <c r="L46" s="257">
        <f>'Parcijalni_cjeloviti ispit'!N47</f>
        <v>0</v>
      </c>
      <c r="M46" s="106" t="str">
        <f>'Parcijalni_cjeloviti ispit'!O47</f>
        <v/>
      </c>
      <c r="N46" s="257">
        <f>'Parcijalni_cjeloviti ispit'!P47</f>
        <v>0</v>
      </c>
      <c r="O46" s="106" t="str">
        <f>'Parcijalni_cjeloviti ispit'!Q47</f>
        <v/>
      </c>
      <c r="P46" s="257">
        <f>'Parcijalni_cjeloviti ispit'!R47</f>
        <v>0</v>
      </c>
      <c r="Q46" s="106" t="str">
        <f>'Parcijalni_cjeloviti ispit'!S47</f>
        <v/>
      </c>
      <c r="R46" s="257">
        <f>'Parcijalni_cjeloviti ispit'!T47</f>
        <v>0</v>
      </c>
      <c r="S46" s="245">
        <f>'Parcijalni_cjeloviti ispit'!U47</f>
        <v>0</v>
      </c>
      <c r="T46" s="245">
        <f>'Parcijalni_cjeloviti ispit'!V47</f>
        <v>0</v>
      </c>
    </row>
    <row r="47" spans="1:20" x14ac:dyDescent="0.25">
      <c r="A47" s="254">
        <f>'Parcijalni_cjeloviti ispit'!C48</f>
        <v>0</v>
      </c>
      <c r="B47" s="102" t="str">
        <f>'Parcijalni_cjeloviti ispit'!D48</f>
        <v>B</v>
      </c>
      <c r="C47" s="103">
        <f>'Parcijalni_cjeloviti ispit'!E48</f>
        <v>0</v>
      </c>
      <c r="D47" s="256" t="str">
        <f>'Parcijalni_cjeloviti ispit'!F48</f>
        <v>NE</v>
      </c>
      <c r="E47" s="103">
        <f>'Parcijalni_cjeloviti ispit'!G48</f>
        <v>0</v>
      </c>
      <c r="F47" s="256" t="str">
        <f>'Parcijalni_cjeloviti ispit'!H48</f>
        <v>NE</v>
      </c>
      <c r="G47" s="103">
        <f>'Parcijalni_cjeloviti ispit'!I48</f>
        <v>0</v>
      </c>
      <c r="H47" s="256" t="str">
        <f>'Parcijalni_cjeloviti ispit'!J48</f>
        <v>NE</v>
      </c>
      <c r="I47" s="103">
        <f>'Parcijalni_cjeloviti ispit'!K48</f>
        <v>0</v>
      </c>
      <c r="J47" s="256" t="str">
        <f>'Parcijalni_cjeloviti ispit'!L48</f>
        <v>NE</v>
      </c>
      <c r="K47" s="103">
        <f>'Parcijalni_cjeloviti ispit'!M48</f>
        <v>0</v>
      </c>
      <c r="L47" s="256" t="str">
        <f>'Parcijalni_cjeloviti ispit'!N48</f>
        <v>NE</v>
      </c>
      <c r="M47" s="103">
        <f>'Parcijalni_cjeloviti ispit'!O48</f>
        <v>0</v>
      </c>
      <c r="N47" s="256" t="str">
        <f>'Parcijalni_cjeloviti ispit'!P48</f>
        <v>NE</v>
      </c>
      <c r="O47" s="103">
        <f>'Parcijalni_cjeloviti ispit'!Q48</f>
        <v>0</v>
      </c>
      <c r="P47" s="256" t="str">
        <f>'Parcijalni_cjeloviti ispit'!R48</f>
        <v>NE</v>
      </c>
      <c r="Q47" s="103">
        <f>'Parcijalni_cjeloviti ispit'!S48</f>
        <v>0</v>
      </c>
      <c r="R47" s="256" t="str">
        <f>'Parcijalni_cjeloviti ispit'!T48</f>
        <v>NE</v>
      </c>
      <c r="S47" s="244">
        <f>'Parcijalni_cjeloviti ispit'!U48</f>
        <v>0</v>
      </c>
      <c r="T47" s="244" t="str">
        <f>'Parcijalni_cjeloviti ispit'!V48</f>
        <v>NE</v>
      </c>
    </row>
    <row r="48" spans="1:20" ht="15.75" thickBot="1" x14ac:dyDescent="0.3">
      <c r="A48" s="255">
        <f>'Parcijalni_cjeloviti ispit'!C49</f>
        <v>0</v>
      </c>
      <c r="B48" s="104" t="str">
        <f>'Parcijalni_cjeloviti ispit'!D49</f>
        <v>P</v>
      </c>
      <c r="C48" s="105" t="str">
        <f>'Parcijalni_cjeloviti ispit'!E49</f>
        <v/>
      </c>
      <c r="D48" s="257">
        <f>'Parcijalni_cjeloviti ispit'!F49</f>
        <v>0</v>
      </c>
      <c r="E48" s="106" t="str">
        <f>'Parcijalni_cjeloviti ispit'!G49</f>
        <v/>
      </c>
      <c r="F48" s="257">
        <f>'Parcijalni_cjeloviti ispit'!H49</f>
        <v>0</v>
      </c>
      <c r="G48" s="106" t="str">
        <f>'Parcijalni_cjeloviti ispit'!I49</f>
        <v/>
      </c>
      <c r="H48" s="257">
        <f>'Parcijalni_cjeloviti ispit'!J49</f>
        <v>0</v>
      </c>
      <c r="I48" s="106" t="str">
        <f>'Parcijalni_cjeloviti ispit'!K49</f>
        <v/>
      </c>
      <c r="J48" s="257">
        <f>'Parcijalni_cjeloviti ispit'!L49</f>
        <v>0</v>
      </c>
      <c r="K48" s="106" t="str">
        <f>'Parcijalni_cjeloviti ispit'!M49</f>
        <v/>
      </c>
      <c r="L48" s="257">
        <f>'Parcijalni_cjeloviti ispit'!N49</f>
        <v>0</v>
      </c>
      <c r="M48" s="106" t="str">
        <f>'Parcijalni_cjeloviti ispit'!O49</f>
        <v/>
      </c>
      <c r="N48" s="257">
        <f>'Parcijalni_cjeloviti ispit'!P49</f>
        <v>0</v>
      </c>
      <c r="O48" s="106" t="str">
        <f>'Parcijalni_cjeloviti ispit'!Q49</f>
        <v/>
      </c>
      <c r="P48" s="257">
        <f>'Parcijalni_cjeloviti ispit'!R49</f>
        <v>0</v>
      </c>
      <c r="Q48" s="106" t="str">
        <f>'Parcijalni_cjeloviti ispit'!S49</f>
        <v/>
      </c>
      <c r="R48" s="257">
        <f>'Parcijalni_cjeloviti ispit'!T49</f>
        <v>0</v>
      </c>
      <c r="S48" s="245">
        <f>'Parcijalni_cjeloviti ispit'!U49</f>
        <v>0</v>
      </c>
      <c r="T48" s="245">
        <f>'Parcijalni_cjeloviti ispit'!V49</f>
        <v>0</v>
      </c>
    </row>
    <row r="49" spans="1:20" x14ac:dyDescent="0.25">
      <c r="A49" s="254">
        <f>'Parcijalni_cjeloviti ispit'!C50</f>
        <v>0</v>
      </c>
      <c r="B49" s="102" t="str">
        <f>'Parcijalni_cjeloviti ispit'!D50</f>
        <v>B</v>
      </c>
      <c r="C49" s="103">
        <f>'Parcijalni_cjeloviti ispit'!E50</f>
        <v>0</v>
      </c>
      <c r="D49" s="256" t="str">
        <f>'Parcijalni_cjeloviti ispit'!F50</f>
        <v>NE</v>
      </c>
      <c r="E49" s="103">
        <f>'Parcijalni_cjeloviti ispit'!G50</f>
        <v>0</v>
      </c>
      <c r="F49" s="256" t="str">
        <f>'Parcijalni_cjeloviti ispit'!H50</f>
        <v>NE</v>
      </c>
      <c r="G49" s="103">
        <f>'Parcijalni_cjeloviti ispit'!I50</f>
        <v>0</v>
      </c>
      <c r="H49" s="256" t="str">
        <f>'Parcijalni_cjeloviti ispit'!J50</f>
        <v>NE</v>
      </c>
      <c r="I49" s="103">
        <f>'Parcijalni_cjeloviti ispit'!K50</f>
        <v>0</v>
      </c>
      <c r="J49" s="256" t="str">
        <f>'Parcijalni_cjeloviti ispit'!L50</f>
        <v>NE</v>
      </c>
      <c r="K49" s="103">
        <f>'Parcijalni_cjeloviti ispit'!M50</f>
        <v>0</v>
      </c>
      <c r="L49" s="256" t="str">
        <f>'Parcijalni_cjeloviti ispit'!N50</f>
        <v>NE</v>
      </c>
      <c r="M49" s="103">
        <f>'Parcijalni_cjeloviti ispit'!O50</f>
        <v>0</v>
      </c>
      <c r="N49" s="256" t="str">
        <f>'Parcijalni_cjeloviti ispit'!P50</f>
        <v>NE</v>
      </c>
      <c r="O49" s="103">
        <f>'Parcijalni_cjeloviti ispit'!Q50</f>
        <v>0</v>
      </c>
      <c r="P49" s="256" t="str">
        <f>'Parcijalni_cjeloviti ispit'!R50</f>
        <v>NE</v>
      </c>
      <c r="Q49" s="103">
        <f>'Parcijalni_cjeloviti ispit'!S50</f>
        <v>0</v>
      </c>
      <c r="R49" s="256" t="str">
        <f>'Parcijalni_cjeloviti ispit'!T50</f>
        <v>NE</v>
      </c>
      <c r="S49" s="244">
        <f>'Parcijalni_cjeloviti ispit'!U50</f>
        <v>0</v>
      </c>
      <c r="T49" s="244" t="str">
        <f>'Parcijalni_cjeloviti ispit'!V50</f>
        <v>NE</v>
      </c>
    </row>
    <row r="50" spans="1:20" ht="15.75" thickBot="1" x14ac:dyDescent="0.3">
      <c r="A50" s="255">
        <f>'Parcijalni_cjeloviti ispit'!C51</f>
        <v>0</v>
      </c>
      <c r="B50" s="104" t="str">
        <f>'Parcijalni_cjeloviti ispit'!D51</f>
        <v>P</v>
      </c>
      <c r="C50" s="105" t="str">
        <f>'Parcijalni_cjeloviti ispit'!E51</f>
        <v/>
      </c>
      <c r="D50" s="257">
        <f>'Parcijalni_cjeloviti ispit'!F51</f>
        <v>0</v>
      </c>
      <c r="E50" s="106" t="str">
        <f>'Parcijalni_cjeloviti ispit'!G51</f>
        <v/>
      </c>
      <c r="F50" s="257">
        <f>'Parcijalni_cjeloviti ispit'!H51</f>
        <v>0</v>
      </c>
      <c r="G50" s="106" t="str">
        <f>'Parcijalni_cjeloviti ispit'!I51</f>
        <v/>
      </c>
      <c r="H50" s="257">
        <f>'Parcijalni_cjeloviti ispit'!J51</f>
        <v>0</v>
      </c>
      <c r="I50" s="106" t="str">
        <f>'Parcijalni_cjeloviti ispit'!K51</f>
        <v/>
      </c>
      <c r="J50" s="257">
        <f>'Parcijalni_cjeloviti ispit'!L51</f>
        <v>0</v>
      </c>
      <c r="K50" s="106" t="str">
        <f>'Parcijalni_cjeloviti ispit'!M51</f>
        <v/>
      </c>
      <c r="L50" s="257">
        <f>'Parcijalni_cjeloviti ispit'!N51</f>
        <v>0</v>
      </c>
      <c r="M50" s="106" t="str">
        <f>'Parcijalni_cjeloviti ispit'!O51</f>
        <v/>
      </c>
      <c r="N50" s="257">
        <f>'Parcijalni_cjeloviti ispit'!P51</f>
        <v>0</v>
      </c>
      <c r="O50" s="106" t="str">
        <f>'Parcijalni_cjeloviti ispit'!Q51</f>
        <v/>
      </c>
      <c r="P50" s="257">
        <f>'Parcijalni_cjeloviti ispit'!R51</f>
        <v>0</v>
      </c>
      <c r="Q50" s="106" t="str">
        <f>'Parcijalni_cjeloviti ispit'!S51</f>
        <v/>
      </c>
      <c r="R50" s="257">
        <f>'Parcijalni_cjeloviti ispit'!T51</f>
        <v>0</v>
      </c>
      <c r="S50" s="245">
        <f>'Parcijalni_cjeloviti ispit'!U51</f>
        <v>0</v>
      </c>
      <c r="T50" s="245">
        <f>'Parcijalni_cjeloviti ispit'!V51</f>
        <v>0</v>
      </c>
    </row>
    <row r="51" spans="1:20" x14ac:dyDescent="0.25">
      <c r="A51" s="254">
        <f>'Parcijalni_cjeloviti ispit'!C52</f>
        <v>0</v>
      </c>
      <c r="B51" s="102" t="str">
        <f>'Parcijalni_cjeloviti ispit'!D52</f>
        <v>B</v>
      </c>
      <c r="C51" s="103">
        <f>'Parcijalni_cjeloviti ispit'!E52</f>
        <v>0</v>
      </c>
      <c r="D51" s="256" t="str">
        <f>'Parcijalni_cjeloviti ispit'!F52</f>
        <v>NE</v>
      </c>
      <c r="E51" s="103">
        <f>'Parcijalni_cjeloviti ispit'!G52</f>
        <v>0</v>
      </c>
      <c r="F51" s="256" t="str">
        <f>'Parcijalni_cjeloviti ispit'!H52</f>
        <v>NE</v>
      </c>
      <c r="G51" s="103">
        <f>'Parcijalni_cjeloviti ispit'!I52</f>
        <v>0</v>
      </c>
      <c r="H51" s="256" t="str">
        <f>'Parcijalni_cjeloviti ispit'!J52</f>
        <v>NE</v>
      </c>
      <c r="I51" s="103">
        <f>'Parcijalni_cjeloviti ispit'!K52</f>
        <v>0</v>
      </c>
      <c r="J51" s="256" t="str">
        <f>'Parcijalni_cjeloviti ispit'!L52</f>
        <v>NE</v>
      </c>
      <c r="K51" s="103">
        <f>'Parcijalni_cjeloviti ispit'!M52</f>
        <v>0</v>
      </c>
      <c r="L51" s="256" t="str">
        <f>'Parcijalni_cjeloviti ispit'!N52</f>
        <v>NE</v>
      </c>
      <c r="M51" s="103">
        <f>'Parcijalni_cjeloviti ispit'!O52</f>
        <v>0</v>
      </c>
      <c r="N51" s="256" t="str">
        <f>'Parcijalni_cjeloviti ispit'!P52</f>
        <v>NE</v>
      </c>
      <c r="O51" s="103">
        <f>'Parcijalni_cjeloviti ispit'!Q52</f>
        <v>0</v>
      </c>
      <c r="P51" s="256" t="str">
        <f>'Parcijalni_cjeloviti ispit'!R52</f>
        <v>NE</v>
      </c>
      <c r="Q51" s="103">
        <f>'Parcijalni_cjeloviti ispit'!S52</f>
        <v>0</v>
      </c>
      <c r="R51" s="256" t="str">
        <f>'Parcijalni_cjeloviti ispit'!T52</f>
        <v>NE</v>
      </c>
      <c r="S51" s="244">
        <f>'Parcijalni_cjeloviti ispit'!U52</f>
        <v>0</v>
      </c>
      <c r="T51" s="244" t="str">
        <f>'Parcijalni_cjeloviti ispit'!V52</f>
        <v>NE</v>
      </c>
    </row>
    <row r="52" spans="1:20" ht="15.75" thickBot="1" x14ac:dyDescent="0.3">
      <c r="A52" s="255">
        <f>'Parcijalni_cjeloviti ispit'!C53</f>
        <v>0</v>
      </c>
      <c r="B52" s="104" t="str">
        <f>'Parcijalni_cjeloviti ispit'!D53</f>
        <v>P</v>
      </c>
      <c r="C52" s="105" t="str">
        <f>'Parcijalni_cjeloviti ispit'!E53</f>
        <v/>
      </c>
      <c r="D52" s="257">
        <f>'Parcijalni_cjeloviti ispit'!F53</f>
        <v>0</v>
      </c>
      <c r="E52" s="106" t="str">
        <f>'Parcijalni_cjeloviti ispit'!G53</f>
        <v/>
      </c>
      <c r="F52" s="257">
        <f>'Parcijalni_cjeloviti ispit'!H53</f>
        <v>0</v>
      </c>
      <c r="G52" s="106" t="str">
        <f>'Parcijalni_cjeloviti ispit'!I53</f>
        <v/>
      </c>
      <c r="H52" s="257">
        <f>'Parcijalni_cjeloviti ispit'!J53</f>
        <v>0</v>
      </c>
      <c r="I52" s="106" t="str">
        <f>'Parcijalni_cjeloviti ispit'!K53</f>
        <v/>
      </c>
      <c r="J52" s="257">
        <f>'Parcijalni_cjeloviti ispit'!L53</f>
        <v>0</v>
      </c>
      <c r="K52" s="106" t="str">
        <f>'Parcijalni_cjeloviti ispit'!M53</f>
        <v/>
      </c>
      <c r="L52" s="257">
        <f>'Parcijalni_cjeloviti ispit'!N53</f>
        <v>0</v>
      </c>
      <c r="M52" s="106" t="str">
        <f>'Parcijalni_cjeloviti ispit'!O53</f>
        <v/>
      </c>
      <c r="N52" s="257">
        <f>'Parcijalni_cjeloviti ispit'!P53</f>
        <v>0</v>
      </c>
      <c r="O52" s="106" t="str">
        <f>'Parcijalni_cjeloviti ispit'!Q53</f>
        <v/>
      </c>
      <c r="P52" s="257">
        <f>'Parcijalni_cjeloviti ispit'!R53</f>
        <v>0</v>
      </c>
      <c r="Q52" s="106" t="str">
        <f>'Parcijalni_cjeloviti ispit'!S53</f>
        <v/>
      </c>
      <c r="R52" s="257">
        <f>'Parcijalni_cjeloviti ispit'!T53</f>
        <v>0</v>
      </c>
      <c r="S52" s="245">
        <f>'Parcijalni_cjeloviti ispit'!U53</f>
        <v>0</v>
      </c>
      <c r="T52" s="245">
        <f>'Parcijalni_cjeloviti ispit'!V53</f>
        <v>0</v>
      </c>
    </row>
    <row r="53" spans="1:20" x14ac:dyDescent="0.25">
      <c r="A53" s="254">
        <f>'Parcijalni_cjeloviti ispit'!C54</f>
        <v>0</v>
      </c>
      <c r="B53" s="102" t="str">
        <f>'Parcijalni_cjeloviti ispit'!D54</f>
        <v>B</v>
      </c>
      <c r="C53" s="103">
        <f>'Parcijalni_cjeloviti ispit'!E54</f>
        <v>0</v>
      </c>
      <c r="D53" s="256" t="str">
        <f>'Parcijalni_cjeloviti ispit'!F54</f>
        <v>NE</v>
      </c>
      <c r="E53" s="103">
        <f>'Parcijalni_cjeloviti ispit'!G54</f>
        <v>0</v>
      </c>
      <c r="F53" s="256" t="str">
        <f>'Parcijalni_cjeloviti ispit'!H54</f>
        <v>NE</v>
      </c>
      <c r="G53" s="103">
        <f>'Parcijalni_cjeloviti ispit'!I54</f>
        <v>0</v>
      </c>
      <c r="H53" s="256" t="str">
        <f>'Parcijalni_cjeloviti ispit'!J54</f>
        <v>NE</v>
      </c>
      <c r="I53" s="103">
        <f>'Parcijalni_cjeloviti ispit'!K54</f>
        <v>0</v>
      </c>
      <c r="J53" s="256" t="str">
        <f>'Parcijalni_cjeloviti ispit'!L54</f>
        <v>NE</v>
      </c>
      <c r="K53" s="103">
        <f>'Parcijalni_cjeloviti ispit'!M54</f>
        <v>0</v>
      </c>
      <c r="L53" s="256" t="str">
        <f>'Parcijalni_cjeloviti ispit'!N54</f>
        <v>NE</v>
      </c>
      <c r="M53" s="103">
        <f>'Parcijalni_cjeloviti ispit'!O54</f>
        <v>0</v>
      </c>
      <c r="N53" s="256" t="str">
        <f>'Parcijalni_cjeloviti ispit'!P54</f>
        <v>NE</v>
      </c>
      <c r="O53" s="103">
        <f>'Parcijalni_cjeloviti ispit'!Q54</f>
        <v>0</v>
      </c>
      <c r="P53" s="256" t="str">
        <f>'Parcijalni_cjeloviti ispit'!R54</f>
        <v>NE</v>
      </c>
      <c r="Q53" s="103">
        <f>'Parcijalni_cjeloviti ispit'!S54</f>
        <v>0</v>
      </c>
      <c r="R53" s="256" t="str">
        <f>'Parcijalni_cjeloviti ispit'!T54</f>
        <v>NE</v>
      </c>
      <c r="S53" s="244">
        <f>'Parcijalni_cjeloviti ispit'!U54</f>
        <v>0</v>
      </c>
      <c r="T53" s="244" t="str">
        <f>'Parcijalni_cjeloviti ispit'!V54</f>
        <v>NE</v>
      </c>
    </row>
    <row r="54" spans="1:20" ht="15.75" thickBot="1" x14ac:dyDescent="0.3">
      <c r="A54" s="255">
        <f>'Parcijalni_cjeloviti ispit'!C55</f>
        <v>0</v>
      </c>
      <c r="B54" s="104" t="str">
        <f>'Parcijalni_cjeloviti ispit'!D55</f>
        <v>P</v>
      </c>
      <c r="C54" s="105" t="str">
        <f>'Parcijalni_cjeloviti ispit'!E55</f>
        <v/>
      </c>
      <c r="D54" s="257">
        <f>'Parcijalni_cjeloviti ispit'!F55</f>
        <v>0</v>
      </c>
      <c r="E54" s="106" t="str">
        <f>'Parcijalni_cjeloviti ispit'!G55</f>
        <v/>
      </c>
      <c r="F54" s="257">
        <f>'Parcijalni_cjeloviti ispit'!H55</f>
        <v>0</v>
      </c>
      <c r="G54" s="106" t="str">
        <f>'Parcijalni_cjeloviti ispit'!I55</f>
        <v/>
      </c>
      <c r="H54" s="257">
        <f>'Parcijalni_cjeloviti ispit'!J55</f>
        <v>0</v>
      </c>
      <c r="I54" s="106" t="str">
        <f>'Parcijalni_cjeloviti ispit'!K55</f>
        <v/>
      </c>
      <c r="J54" s="257">
        <f>'Parcijalni_cjeloviti ispit'!L55</f>
        <v>0</v>
      </c>
      <c r="K54" s="106" t="str">
        <f>'Parcijalni_cjeloviti ispit'!M55</f>
        <v/>
      </c>
      <c r="L54" s="257">
        <f>'Parcijalni_cjeloviti ispit'!N55</f>
        <v>0</v>
      </c>
      <c r="M54" s="106" t="str">
        <f>'Parcijalni_cjeloviti ispit'!O55</f>
        <v/>
      </c>
      <c r="N54" s="257">
        <f>'Parcijalni_cjeloviti ispit'!P55</f>
        <v>0</v>
      </c>
      <c r="O54" s="106" t="str">
        <f>'Parcijalni_cjeloviti ispit'!Q55</f>
        <v/>
      </c>
      <c r="P54" s="257">
        <f>'Parcijalni_cjeloviti ispit'!R55</f>
        <v>0</v>
      </c>
      <c r="Q54" s="106" t="str">
        <f>'Parcijalni_cjeloviti ispit'!S55</f>
        <v/>
      </c>
      <c r="R54" s="257">
        <f>'Parcijalni_cjeloviti ispit'!T55</f>
        <v>0</v>
      </c>
      <c r="S54" s="245">
        <f>'Parcijalni_cjeloviti ispit'!U55</f>
        <v>0</v>
      </c>
      <c r="T54" s="245">
        <f>'Parcijalni_cjeloviti ispit'!V55</f>
        <v>0</v>
      </c>
    </row>
    <row r="55" spans="1:20" x14ac:dyDescent="0.25">
      <c r="A55" s="254">
        <f>'Parcijalni_cjeloviti ispit'!C56</f>
        <v>0</v>
      </c>
      <c r="B55" s="102" t="str">
        <f>'Parcijalni_cjeloviti ispit'!D56</f>
        <v>B</v>
      </c>
      <c r="C55" s="103">
        <f>'Parcijalni_cjeloviti ispit'!E56</f>
        <v>0</v>
      </c>
      <c r="D55" s="256" t="str">
        <f>'Parcijalni_cjeloviti ispit'!F56</f>
        <v>NE</v>
      </c>
      <c r="E55" s="103">
        <f>'Parcijalni_cjeloviti ispit'!G56</f>
        <v>0</v>
      </c>
      <c r="F55" s="256" t="str">
        <f>'Parcijalni_cjeloviti ispit'!H56</f>
        <v>NE</v>
      </c>
      <c r="G55" s="103">
        <f>'Parcijalni_cjeloviti ispit'!I56</f>
        <v>0</v>
      </c>
      <c r="H55" s="256" t="str">
        <f>'Parcijalni_cjeloviti ispit'!J56</f>
        <v>NE</v>
      </c>
      <c r="I55" s="103">
        <f>'Parcijalni_cjeloviti ispit'!K56</f>
        <v>0</v>
      </c>
      <c r="J55" s="256" t="str">
        <f>'Parcijalni_cjeloviti ispit'!L56</f>
        <v>NE</v>
      </c>
      <c r="K55" s="103">
        <f>'Parcijalni_cjeloviti ispit'!M56</f>
        <v>0</v>
      </c>
      <c r="L55" s="256" t="str">
        <f>'Parcijalni_cjeloviti ispit'!N56</f>
        <v>NE</v>
      </c>
      <c r="M55" s="103">
        <f>'Parcijalni_cjeloviti ispit'!O56</f>
        <v>0</v>
      </c>
      <c r="N55" s="256" t="str">
        <f>'Parcijalni_cjeloviti ispit'!P56</f>
        <v>NE</v>
      </c>
      <c r="O55" s="103">
        <f>'Parcijalni_cjeloviti ispit'!Q56</f>
        <v>0</v>
      </c>
      <c r="P55" s="256" t="str">
        <f>'Parcijalni_cjeloviti ispit'!R56</f>
        <v>NE</v>
      </c>
      <c r="Q55" s="103">
        <f>'Parcijalni_cjeloviti ispit'!S56</f>
        <v>0</v>
      </c>
      <c r="R55" s="256" t="str">
        <f>'Parcijalni_cjeloviti ispit'!T56</f>
        <v>NE</v>
      </c>
      <c r="S55" s="244">
        <f>'Parcijalni_cjeloviti ispit'!U56</f>
        <v>0</v>
      </c>
      <c r="T55" s="244" t="str">
        <f>'Parcijalni_cjeloviti ispit'!V56</f>
        <v>NE</v>
      </c>
    </row>
    <row r="56" spans="1:20" ht="15.75" thickBot="1" x14ac:dyDescent="0.3">
      <c r="A56" s="255">
        <f>'Parcijalni_cjeloviti ispit'!C57</f>
        <v>0</v>
      </c>
      <c r="B56" s="104" t="str">
        <f>'Parcijalni_cjeloviti ispit'!D57</f>
        <v>P</v>
      </c>
      <c r="C56" s="105" t="str">
        <f>'Parcijalni_cjeloviti ispit'!E57</f>
        <v/>
      </c>
      <c r="D56" s="257">
        <f>'Parcijalni_cjeloviti ispit'!F57</f>
        <v>0</v>
      </c>
      <c r="E56" s="106" t="str">
        <f>'Parcijalni_cjeloviti ispit'!G57</f>
        <v/>
      </c>
      <c r="F56" s="257">
        <f>'Parcijalni_cjeloviti ispit'!H57</f>
        <v>0</v>
      </c>
      <c r="G56" s="106" t="str">
        <f>'Parcijalni_cjeloviti ispit'!I57</f>
        <v/>
      </c>
      <c r="H56" s="257">
        <f>'Parcijalni_cjeloviti ispit'!J57</f>
        <v>0</v>
      </c>
      <c r="I56" s="106" t="str">
        <f>'Parcijalni_cjeloviti ispit'!K57</f>
        <v/>
      </c>
      <c r="J56" s="257">
        <f>'Parcijalni_cjeloviti ispit'!L57</f>
        <v>0</v>
      </c>
      <c r="K56" s="106" t="str">
        <f>'Parcijalni_cjeloviti ispit'!M57</f>
        <v/>
      </c>
      <c r="L56" s="257">
        <f>'Parcijalni_cjeloviti ispit'!N57</f>
        <v>0</v>
      </c>
      <c r="M56" s="106" t="str">
        <f>'Parcijalni_cjeloviti ispit'!O57</f>
        <v/>
      </c>
      <c r="N56" s="257">
        <f>'Parcijalni_cjeloviti ispit'!P57</f>
        <v>0</v>
      </c>
      <c r="O56" s="106" t="str">
        <f>'Parcijalni_cjeloviti ispit'!Q57</f>
        <v/>
      </c>
      <c r="P56" s="257">
        <f>'Parcijalni_cjeloviti ispit'!R57</f>
        <v>0</v>
      </c>
      <c r="Q56" s="106" t="str">
        <f>'Parcijalni_cjeloviti ispit'!S57</f>
        <v/>
      </c>
      <c r="R56" s="257">
        <f>'Parcijalni_cjeloviti ispit'!T57</f>
        <v>0</v>
      </c>
      <c r="S56" s="245">
        <f>'Parcijalni_cjeloviti ispit'!U57</f>
        <v>0</v>
      </c>
      <c r="T56" s="245">
        <f>'Parcijalni_cjeloviti ispit'!V57</f>
        <v>0</v>
      </c>
    </row>
    <row r="57" spans="1:20" x14ac:dyDescent="0.25">
      <c r="A57" s="254">
        <f>'Parcijalni_cjeloviti ispit'!C58</f>
        <v>0</v>
      </c>
      <c r="B57" s="102" t="str">
        <f>'Parcijalni_cjeloviti ispit'!D58</f>
        <v>B</v>
      </c>
      <c r="C57" s="103">
        <f>'Parcijalni_cjeloviti ispit'!E58</f>
        <v>0</v>
      </c>
      <c r="D57" s="256" t="str">
        <f>'Parcijalni_cjeloviti ispit'!F58</f>
        <v>NE</v>
      </c>
      <c r="E57" s="103">
        <f>'Parcijalni_cjeloviti ispit'!G58</f>
        <v>0</v>
      </c>
      <c r="F57" s="256" t="str">
        <f>'Parcijalni_cjeloviti ispit'!H58</f>
        <v>NE</v>
      </c>
      <c r="G57" s="103">
        <f>'Parcijalni_cjeloviti ispit'!I58</f>
        <v>0</v>
      </c>
      <c r="H57" s="256" t="str">
        <f>'Parcijalni_cjeloviti ispit'!J58</f>
        <v>NE</v>
      </c>
      <c r="I57" s="103">
        <f>'Parcijalni_cjeloviti ispit'!K58</f>
        <v>0</v>
      </c>
      <c r="J57" s="256" t="str">
        <f>'Parcijalni_cjeloviti ispit'!L58</f>
        <v>NE</v>
      </c>
      <c r="K57" s="103">
        <f>'Parcijalni_cjeloviti ispit'!M58</f>
        <v>0</v>
      </c>
      <c r="L57" s="256" t="str">
        <f>'Parcijalni_cjeloviti ispit'!N58</f>
        <v>NE</v>
      </c>
      <c r="M57" s="103">
        <f>'Parcijalni_cjeloviti ispit'!O58</f>
        <v>0</v>
      </c>
      <c r="N57" s="256" t="str">
        <f>'Parcijalni_cjeloviti ispit'!P58</f>
        <v>NE</v>
      </c>
      <c r="O57" s="103">
        <f>'Parcijalni_cjeloviti ispit'!Q58</f>
        <v>0</v>
      </c>
      <c r="P57" s="256" t="str">
        <f>'Parcijalni_cjeloviti ispit'!R58</f>
        <v>NE</v>
      </c>
      <c r="Q57" s="103">
        <f>'Parcijalni_cjeloviti ispit'!S58</f>
        <v>0</v>
      </c>
      <c r="R57" s="256" t="str">
        <f>'Parcijalni_cjeloviti ispit'!T58</f>
        <v>NE</v>
      </c>
      <c r="S57" s="244">
        <f>'Parcijalni_cjeloviti ispit'!U58</f>
        <v>0</v>
      </c>
      <c r="T57" s="244" t="str">
        <f>'Parcijalni_cjeloviti ispit'!V58</f>
        <v>NE</v>
      </c>
    </row>
    <row r="58" spans="1:20" ht="15.75" thickBot="1" x14ac:dyDescent="0.3">
      <c r="A58" s="255">
        <f>'Parcijalni_cjeloviti ispit'!C59</f>
        <v>0</v>
      </c>
      <c r="B58" s="104" t="str">
        <f>'Parcijalni_cjeloviti ispit'!D59</f>
        <v>P</v>
      </c>
      <c r="C58" s="105" t="str">
        <f>'Parcijalni_cjeloviti ispit'!E59</f>
        <v/>
      </c>
      <c r="D58" s="257">
        <f>'Parcijalni_cjeloviti ispit'!F59</f>
        <v>0</v>
      </c>
      <c r="E58" s="106" t="str">
        <f>'Parcijalni_cjeloviti ispit'!G59</f>
        <v/>
      </c>
      <c r="F58" s="257">
        <f>'Parcijalni_cjeloviti ispit'!H59</f>
        <v>0</v>
      </c>
      <c r="G58" s="106" t="str">
        <f>'Parcijalni_cjeloviti ispit'!I59</f>
        <v/>
      </c>
      <c r="H58" s="257">
        <f>'Parcijalni_cjeloviti ispit'!J59</f>
        <v>0</v>
      </c>
      <c r="I58" s="106" t="str">
        <f>'Parcijalni_cjeloviti ispit'!K59</f>
        <v/>
      </c>
      <c r="J58" s="257">
        <f>'Parcijalni_cjeloviti ispit'!L59</f>
        <v>0</v>
      </c>
      <c r="K58" s="106" t="str">
        <f>'Parcijalni_cjeloviti ispit'!M59</f>
        <v/>
      </c>
      <c r="L58" s="257">
        <f>'Parcijalni_cjeloviti ispit'!N59</f>
        <v>0</v>
      </c>
      <c r="M58" s="106" t="str">
        <f>'Parcijalni_cjeloviti ispit'!O59</f>
        <v/>
      </c>
      <c r="N58" s="257">
        <f>'Parcijalni_cjeloviti ispit'!P59</f>
        <v>0</v>
      </c>
      <c r="O58" s="106" t="str">
        <f>'Parcijalni_cjeloviti ispit'!Q59</f>
        <v/>
      </c>
      <c r="P58" s="257">
        <f>'Parcijalni_cjeloviti ispit'!R59</f>
        <v>0</v>
      </c>
      <c r="Q58" s="106" t="str">
        <f>'Parcijalni_cjeloviti ispit'!S59</f>
        <v/>
      </c>
      <c r="R58" s="257">
        <f>'Parcijalni_cjeloviti ispit'!T59</f>
        <v>0</v>
      </c>
      <c r="S58" s="245">
        <f>'Parcijalni_cjeloviti ispit'!U59</f>
        <v>0</v>
      </c>
      <c r="T58" s="245">
        <f>'Parcijalni_cjeloviti ispit'!V59</f>
        <v>0</v>
      </c>
    </row>
    <row r="59" spans="1:20" x14ac:dyDescent="0.25">
      <c r="A59" s="254">
        <f>'Parcijalni_cjeloviti ispit'!C60</f>
        <v>0</v>
      </c>
      <c r="B59" s="102" t="str">
        <f>'Parcijalni_cjeloviti ispit'!D60</f>
        <v>B</v>
      </c>
      <c r="C59" s="103">
        <f>'Parcijalni_cjeloviti ispit'!E60</f>
        <v>0</v>
      </c>
      <c r="D59" s="256" t="str">
        <f>'Parcijalni_cjeloviti ispit'!F60</f>
        <v>NE</v>
      </c>
      <c r="E59" s="103">
        <f>'Parcijalni_cjeloviti ispit'!G60</f>
        <v>0</v>
      </c>
      <c r="F59" s="256" t="str">
        <f>'Parcijalni_cjeloviti ispit'!H60</f>
        <v>NE</v>
      </c>
      <c r="G59" s="103">
        <f>'Parcijalni_cjeloviti ispit'!I60</f>
        <v>0</v>
      </c>
      <c r="H59" s="256" t="str">
        <f>'Parcijalni_cjeloviti ispit'!J60</f>
        <v>NE</v>
      </c>
      <c r="I59" s="103">
        <f>'Parcijalni_cjeloviti ispit'!K60</f>
        <v>0</v>
      </c>
      <c r="J59" s="256" t="str">
        <f>'Parcijalni_cjeloviti ispit'!L60</f>
        <v>NE</v>
      </c>
      <c r="K59" s="103">
        <f>'Parcijalni_cjeloviti ispit'!M60</f>
        <v>0</v>
      </c>
      <c r="L59" s="256" t="str">
        <f>'Parcijalni_cjeloviti ispit'!N60</f>
        <v>NE</v>
      </c>
      <c r="M59" s="103">
        <f>'Parcijalni_cjeloviti ispit'!O60</f>
        <v>0</v>
      </c>
      <c r="N59" s="256" t="str">
        <f>'Parcijalni_cjeloviti ispit'!P60</f>
        <v>NE</v>
      </c>
      <c r="O59" s="103">
        <f>'Parcijalni_cjeloviti ispit'!Q60</f>
        <v>0</v>
      </c>
      <c r="P59" s="256" t="str">
        <f>'Parcijalni_cjeloviti ispit'!R60</f>
        <v>NE</v>
      </c>
      <c r="Q59" s="103">
        <f>'Parcijalni_cjeloviti ispit'!S60</f>
        <v>0</v>
      </c>
      <c r="R59" s="256" t="str">
        <f>'Parcijalni_cjeloviti ispit'!T60</f>
        <v>NE</v>
      </c>
      <c r="S59" s="244">
        <f>'Parcijalni_cjeloviti ispit'!U60</f>
        <v>0</v>
      </c>
      <c r="T59" s="244" t="str">
        <f>'Parcijalni_cjeloviti ispit'!V60</f>
        <v>NE</v>
      </c>
    </row>
    <row r="60" spans="1:20" ht="15.75" thickBot="1" x14ac:dyDescent="0.3">
      <c r="A60" s="255">
        <f>'Parcijalni_cjeloviti ispit'!C61</f>
        <v>0</v>
      </c>
      <c r="B60" s="104" t="str">
        <f>'Parcijalni_cjeloviti ispit'!D61</f>
        <v>P</v>
      </c>
      <c r="C60" s="105" t="str">
        <f>'Parcijalni_cjeloviti ispit'!E61</f>
        <v/>
      </c>
      <c r="D60" s="257">
        <f>'Parcijalni_cjeloviti ispit'!F61</f>
        <v>0</v>
      </c>
      <c r="E60" s="106" t="str">
        <f>'Parcijalni_cjeloviti ispit'!G61</f>
        <v/>
      </c>
      <c r="F60" s="257">
        <f>'Parcijalni_cjeloviti ispit'!H61</f>
        <v>0</v>
      </c>
      <c r="G60" s="106" t="str">
        <f>'Parcijalni_cjeloviti ispit'!I61</f>
        <v/>
      </c>
      <c r="H60" s="257">
        <f>'Parcijalni_cjeloviti ispit'!J61</f>
        <v>0</v>
      </c>
      <c r="I60" s="106" t="str">
        <f>'Parcijalni_cjeloviti ispit'!K61</f>
        <v/>
      </c>
      <c r="J60" s="257">
        <f>'Parcijalni_cjeloviti ispit'!L61</f>
        <v>0</v>
      </c>
      <c r="K60" s="106" t="str">
        <f>'Parcijalni_cjeloviti ispit'!M61</f>
        <v/>
      </c>
      <c r="L60" s="257">
        <f>'Parcijalni_cjeloviti ispit'!N61</f>
        <v>0</v>
      </c>
      <c r="M60" s="106" t="str">
        <f>'Parcijalni_cjeloviti ispit'!O61</f>
        <v/>
      </c>
      <c r="N60" s="257">
        <f>'Parcijalni_cjeloviti ispit'!P61</f>
        <v>0</v>
      </c>
      <c r="O60" s="106" t="str">
        <f>'Parcijalni_cjeloviti ispit'!Q61</f>
        <v/>
      </c>
      <c r="P60" s="257">
        <f>'Parcijalni_cjeloviti ispit'!R61</f>
        <v>0</v>
      </c>
      <c r="Q60" s="106" t="str">
        <f>'Parcijalni_cjeloviti ispit'!S61</f>
        <v/>
      </c>
      <c r="R60" s="257">
        <f>'Parcijalni_cjeloviti ispit'!T61</f>
        <v>0</v>
      </c>
      <c r="S60" s="245">
        <f>'Parcijalni_cjeloviti ispit'!U61</f>
        <v>0</v>
      </c>
      <c r="T60" s="245">
        <f>'Parcijalni_cjeloviti ispit'!V61</f>
        <v>0</v>
      </c>
    </row>
    <row r="61" spans="1:20" x14ac:dyDescent="0.25">
      <c r="A61" s="254">
        <f>'Parcijalni_cjeloviti ispit'!C62</f>
        <v>0</v>
      </c>
      <c r="B61" s="102" t="str">
        <f>'Parcijalni_cjeloviti ispit'!D62</f>
        <v>B</v>
      </c>
      <c r="C61" s="103">
        <f>'Parcijalni_cjeloviti ispit'!E62</f>
        <v>0</v>
      </c>
      <c r="D61" s="256" t="str">
        <f>'Parcijalni_cjeloviti ispit'!F62</f>
        <v>NE</v>
      </c>
      <c r="E61" s="103">
        <f>'Parcijalni_cjeloviti ispit'!G62</f>
        <v>0</v>
      </c>
      <c r="F61" s="256" t="str">
        <f>'Parcijalni_cjeloviti ispit'!H62</f>
        <v>NE</v>
      </c>
      <c r="G61" s="103">
        <f>'Parcijalni_cjeloviti ispit'!I62</f>
        <v>0</v>
      </c>
      <c r="H61" s="256" t="str">
        <f>'Parcijalni_cjeloviti ispit'!J62</f>
        <v>NE</v>
      </c>
      <c r="I61" s="103">
        <f>'Parcijalni_cjeloviti ispit'!K62</f>
        <v>0</v>
      </c>
      <c r="J61" s="256" t="str">
        <f>'Parcijalni_cjeloviti ispit'!L62</f>
        <v>NE</v>
      </c>
      <c r="K61" s="103">
        <f>'Parcijalni_cjeloviti ispit'!M62</f>
        <v>0</v>
      </c>
      <c r="L61" s="256" t="str">
        <f>'Parcijalni_cjeloviti ispit'!N62</f>
        <v>NE</v>
      </c>
      <c r="M61" s="103">
        <f>'Parcijalni_cjeloviti ispit'!O62</f>
        <v>0</v>
      </c>
      <c r="N61" s="256" t="str">
        <f>'Parcijalni_cjeloviti ispit'!P62</f>
        <v>NE</v>
      </c>
      <c r="O61" s="103">
        <f>'Parcijalni_cjeloviti ispit'!Q62</f>
        <v>0</v>
      </c>
      <c r="P61" s="256" t="str">
        <f>'Parcijalni_cjeloviti ispit'!R62</f>
        <v>NE</v>
      </c>
      <c r="Q61" s="103">
        <f>'Parcijalni_cjeloviti ispit'!S62</f>
        <v>0</v>
      </c>
      <c r="R61" s="256" t="str">
        <f>'Parcijalni_cjeloviti ispit'!T62</f>
        <v>NE</v>
      </c>
      <c r="S61" s="244">
        <f>'Parcijalni_cjeloviti ispit'!U62</f>
        <v>0</v>
      </c>
      <c r="T61" s="244" t="str">
        <f>'Parcijalni_cjeloviti ispit'!V62</f>
        <v>NE</v>
      </c>
    </row>
    <row r="62" spans="1:20" ht="15.75" thickBot="1" x14ac:dyDescent="0.3">
      <c r="A62" s="255">
        <f>'Parcijalni_cjeloviti ispit'!C63</f>
        <v>0</v>
      </c>
      <c r="B62" s="104" t="str">
        <f>'Parcijalni_cjeloviti ispit'!D63</f>
        <v>P</v>
      </c>
      <c r="C62" s="105" t="str">
        <f>'Parcijalni_cjeloviti ispit'!E63</f>
        <v/>
      </c>
      <c r="D62" s="257">
        <f>'Parcijalni_cjeloviti ispit'!F63</f>
        <v>0</v>
      </c>
      <c r="E62" s="106" t="str">
        <f>'Parcijalni_cjeloviti ispit'!G63</f>
        <v/>
      </c>
      <c r="F62" s="257">
        <f>'Parcijalni_cjeloviti ispit'!H63</f>
        <v>0</v>
      </c>
      <c r="G62" s="106" t="str">
        <f>'Parcijalni_cjeloviti ispit'!I63</f>
        <v/>
      </c>
      <c r="H62" s="257">
        <f>'Parcijalni_cjeloviti ispit'!J63</f>
        <v>0</v>
      </c>
      <c r="I62" s="106" t="str">
        <f>'Parcijalni_cjeloviti ispit'!K63</f>
        <v/>
      </c>
      <c r="J62" s="257">
        <f>'Parcijalni_cjeloviti ispit'!L63</f>
        <v>0</v>
      </c>
      <c r="K62" s="106" t="str">
        <f>'Parcijalni_cjeloviti ispit'!M63</f>
        <v/>
      </c>
      <c r="L62" s="257">
        <f>'Parcijalni_cjeloviti ispit'!N63</f>
        <v>0</v>
      </c>
      <c r="M62" s="106" t="str">
        <f>'Parcijalni_cjeloviti ispit'!O63</f>
        <v/>
      </c>
      <c r="N62" s="257">
        <f>'Parcijalni_cjeloviti ispit'!P63</f>
        <v>0</v>
      </c>
      <c r="O62" s="106" t="str">
        <f>'Parcijalni_cjeloviti ispit'!Q63</f>
        <v/>
      </c>
      <c r="P62" s="257">
        <f>'Parcijalni_cjeloviti ispit'!R63</f>
        <v>0</v>
      </c>
      <c r="Q62" s="106" t="str">
        <f>'Parcijalni_cjeloviti ispit'!S63</f>
        <v/>
      </c>
      <c r="R62" s="257">
        <f>'Parcijalni_cjeloviti ispit'!T63</f>
        <v>0</v>
      </c>
      <c r="S62" s="245">
        <f>'Parcijalni_cjeloviti ispit'!U63</f>
        <v>0</v>
      </c>
      <c r="T62" s="245">
        <f>'Parcijalni_cjeloviti ispit'!V63</f>
        <v>0</v>
      </c>
    </row>
    <row r="63" spans="1:20" x14ac:dyDescent="0.25">
      <c r="A63" s="254">
        <f>'Parcijalni_cjeloviti ispit'!C64</f>
        <v>0</v>
      </c>
      <c r="B63" s="102" t="str">
        <f>'Parcijalni_cjeloviti ispit'!D64</f>
        <v>B</v>
      </c>
      <c r="C63" s="103">
        <f>'Parcijalni_cjeloviti ispit'!E64</f>
        <v>0</v>
      </c>
      <c r="D63" s="256" t="str">
        <f>'Parcijalni_cjeloviti ispit'!F64</f>
        <v>NE</v>
      </c>
      <c r="E63" s="103">
        <f>'Parcijalni_cjeloviti ispit'!G64</f>
        <v>0</v>
      </c>
      <c r="F63" s="256" t="str">
        <f>'Parcijalni_cjeloviti ispit'!H64</f>
        <v>NE</v>
      </c>
      <c r="G63" s="103">
        <f>'Parcijalni_cjeloviti ispit'!I64</f>
        <v>0</v>
      </c>
      <c r="H63" s="256" t="str">
        <f>'Parcijalni_cjeloviti ispit'!J64</f>
        <v>NE</v>
      </c>
      <c r="I63" s="103">
        <f>'Parcijalni_cjeloviti ispit'!K64</f>
        <v>0</v>
      </c>
      <c r="J63" s="256" t="str">
        <f>'Parcijalni_cjeloviti ispit'!L64</f>
        <v>NE</v>
      </c>
      <c r="K63" s="103">
        <f>'Parcijalni_cjeloviti ispit'!M64</f>
        <v>0</v>
      </c>
      <c r="L63" s="256" t="str">
        <f>'Parcijalni_cjeloviti ispit'!N64</f>
        <v>NE</v>
      </c>
      <c r="M63" s="103">
        <f>'Parcijalni_cjeloviti ispit'!O64</f>
        <v>0</v>
      </c>
      <c r="N63" s="256" t="str">
        <f>'Parcijalni_cjeloviti ispit'!P64</f>
        <v>NE</v>
      </c>
      <c r="O63" s="103">
        <f>'Parcijalni_cjeloviti ispit'!Q64</f>
        <v>0</v>
      </c>
      <c r="P63" s="256" t="str">
        <f>'Parcijalni_cjeloviti ispit'!R64</f>
        <v>NE</v>
      </c>
      <c r="Q63" s="103">
        <f>'Parcijalni_cjeloviti ispit'!S64</f>
        <v>0</v>
      </c>
      <c r="R63" s="256" t="str">
        <f>'Parcijalni_cjeloviti ispit'!T64</f>
        <v>NE</v>
      </c>
      <c r="S63" s="244">
        <f>'Parcijalni_cjeloviti ispit'!U64</f>
        <v>0</v>
      </c>
      <c r="T63" s="244" t="str">
        <f>'Parcijalni_cjeloviti ispit'!V64</f>
        <v>NE</v>
      </c>
    </row>
    <row r="64" spans="1:20" ht="15.75" thickBot="1" x14ac:dyDescent="0.3">
      <c r="A64" s="255">
        <f>'Parcijalni_cjeloviti ispit'!C65</f>
        <v>0</v>
      </c>
      <c r="B64" s="104" t="str">
        <f>'Parcijalni_cjeloviti ispit'!D65</f>
        <v>P</v>
      </c>
      <c r="C64" s="105" t="str">
        <f>'Parcijalni_cjeloviti ispit'!E65</f>
        <v/>
      </c>
      <c r="D64" s="257">
        <f>'Parcijalni_cjeloviti ispit'!F65</f>
        <v>0</v>
      </c>
      <c r="E64" s="106" t="str">
        <f>'Parcijalni_cjeloviti ispit'!G65</f>
        <v/>
      </c>
      <c r="F64" s="257">
        <f>'Parcijalni_cjeloviti ispit'!H65</f>
        <v>0</v>
      </c>
      <c r="G64" s="106" t="str">
        <f>'Parcijalni_cjeloviti ispit'!I65</f>
        <v/>
      </c>
      <c r="H64" s="257">
        <f>'Parcijalni_cjeloviti ispit'!J65</f>
        <v>0</v>
      </c>
      <c r="I64" s="106" t="str">
        <f>'Parcijalni_cjeloviti ispit'!K65</f>
        <v/>
      </c>
      <c r="J64" s="257">
        <f>'Parcijalni_cjeloviti ispit'!L65</f>
        <v>0</v>
      </c>
      <c r="K64" s="106" t="str">
        <f>'Parcijalni_cjeloviti ispit'!M65</f>
        <v/>
      </c>
      <c r="L64" s="257">
        <f>'Parcijalni_cjeloviti ispit'!N65</f>
        <v>0</v>
      </c>
      <c r="M64" s="106" t="str">
        <f>'Parcijalni_cjeloviti ispit'!O65</f>
        <v/>
      </c>
      <c r="N64" s="257">
        <f>'Parcijalni_cjeloviti ispit'!P65</f>
        <v>0</v>
      </c>
      <c r="O64" s="106" t="str">
        <f>'Parcijalni_cjeloviti ispit'!Q65</f>
        <v/>
      </c>
      <c r="P64" s="257">
        <f>'Parcijalni_cjeloviti ispit'!R65</f>
        <v>0</v>
      </c>
      <c r="Q64" s="106" t="str">
        <f>'Parcijalni_cjeloviti ispit'!S65</f>
        <v/>
      </c>
      <c r="R64" s="257">
        <f>'Parcijalni_cjeloviti ispit'!T65</f>
        <v>0</v>
      </c>
      <c r="S64" s="245">
        <f>'Parcijalni_cjeloviti ispit'!U65</f>
        <v>0</v>
      </c>
      <c r="T64" s="245">
        <f>'Parcijalni_cjeloviti ispit'!V65</f>
        <v>0</v>
      </c>
    </row>
    <row r="65" spans="1:20" x14ac:dyDescent="0.25">
      <c r="A65" s="254">
        <f>'Parcijalni_cjeloviti ispit'!C66</f>
        <v>0</v>
      </c>
      <c r="B65" s="102" t="str">
        <f>'Parcijalni_cjeloviti ispit'!D66</f>
        <v>B</v>
      </c>
      <c r="C65" s="103">
        <f>'Parcijalni_cjeloviti ispit'!E66</f>
        <v>0</v>
      </c>
      <c r="D65" s="256" t="str">
        <f>'Parcijalni_cjeloviti ispit'!F66</f>
        <v>NE</v>
      </c>
      <c r="E65" s="103">
        <f>'Parcijalni_cjeloviti ispit'!G66</f>
        <v>0</v>
      </c>
      <c r="F65" s="256" t="str">
        <f>'Parcijalni_cjeloviti ispit'!H66</f>
        <v>NE</v>
      </c>
      <c r="G65" s="103">
        <f>'Parcijalni_cjeloviti ispit'!I66</f>
        <v>0</v>
      </c>
      <c r="H65" s="256" t="str">
        <f>'Parcijalni_cjeloviti ispit'!J66</f>
        <v>NE</v>
      </c>
      <c r="I65" s="103">
        <f>'Parcijalni_cjeloviti ispit'!K66</f>
        <v>0</v>
      </c>
      <c r="J65" s="256" t="str">
        <f>'Parcijalni_cjeloviti ispit'!L66</f>
        <v>NE</v>
      </c>
      <c r="K65" s="103">
        <f>'Parcijalni_cjeloviti ispit'!M66</f>
        <v>0</v>
      </c>
      <c r="L65" s="256" t="str">
        <f>'Parcijalni_cjeloviti ispit'!N66</f>
        <v>NE</v>
      </c>
      <c r="M65" s="103">
        <f>'Parcijalni_cjeloviti ispit'!O66</f>
        <v>0</v>
      </c>
      <c r="N65" s="256" t="str">
        <f>'Parcijalni_cjeloviti ispit'!P66</f>
        <v>NE</v>
      </c>
      <c r="O65" s="103">
        <f>'Parcijalni_cjeloviti ispit'!Q66</f>
        <v>0</v>
      </c>
      <c r="P65" s="256" t="str">
        <f>'Parcijalni_cjeloviti ispit'!R66</f>
        <v>NE</v>
      </c>
      <c r="Q65" s="103">
        <f>'Parcijalni_cjeloviti ispit'!S66</f>
        <v>0</v>
      </c>
      <c r="R65" s="256" t="str">
        <f>'Parcijalni_cjeloviti ispit'!T66</f>
        <v>NE</v>
      </c>
      <c r="S65" s="244">
        <f>'Parcijalni_cjeloviti ispit'!U66</f>
        <v>0</v>
      </c>
      <c r="T65" s="244" t="str">
        <f>'Parcijalni_cjeloviti ispit'!V66</f>
        <v>NE</v>
      </c>
    </row>
    <row r="66" spans="1:20" ht="15.75" thickBot="1" x14ac:dyDescent="0.3">
      <c r="A66" s="255">
        <f>'Parcijalni_cjeloviti ispit'!C67</f>
        <v>0</v>
      </c>
      <c r="B66" s="104" t="str">
        <f>'Parcijalni_cjeloviti ispit'!D67</f>
        <v>P</v>
      </c>
      <c r="C66" s="105" t="str">
        <f>'Parcijalni_cjeloviti ispit'!E67</f>
        <v/>
      </c>
      <c r="D66" s="257">
        <f>'Parcijalni_cjeloviti ispit'!F67</f>
        <v>0</v>
      </c>
      <c r="E66" s="106" t="str">
        <f>'Parcijalni_cjeloviti ispit'!G67</f>
        <v/>
      </c>
      <c r="F66" s="257">
        <f>'Parcijalni_cjeloviti ispit'!H67</f>
        <v>0</v>
      </c>
      <c r="G66" s="106" t="str">
        <f>'Parcijalni_cjeloviti ispit'!I67</f>
        <v/>
      </c>
      <c r="H66" s="257">
        <f>'Parcijalni_cjeloviti ispit'!J67</f>
        <v>0</v>
      </c>
      <c r="I66" s="106" t="str">
        <f>'Parcijalni_cjeloviti ispit'!K67</f>
        <v/>
      </c>
      <c r="J66" s="257">
        <f>'Parcijalni_cjeloviti ispit'!L67</f>
        <v>0</v>
      </c>
      <c r="K66" s="106" t="str">
        <f>'Parcijalni_cjeloviti ispit'!M67</f>
        <v/>
      </c>
      <c r="L66" s="257">
        <f>'Parcijalni_cjeloviti ispit'!N67</f>
        <v>0</v>
      </c>
      <c r="M66" s="106" t="str">
        <f>'Parcijalni_cjeloviti ispit'!O67</f>
        <v/>
      </c>
      <c r="N66" s="257">
        <f>'Parcijalni_cjeloviti ispit'!P67</f>
        <v>0</v>
      </c>
      <c r="O66" s="106" t="str">
        <f>'Parcijalni_cjeloviti ispit'!Q67</f>
        <v/>
      </c>
      <c r="P66" s="257">
        <f>'Parcijalni_cjeloviti ispit'!R67</f>
        <v>0</v>
      </c>
      <c r="Q66" s="106" t="str">
        <f>'Parcijalni_cjeloviti ispit'!S67</f>
        <v/>
      </c>
      <c r="R66" s="257">
        <f>'Parcijalni_cjeloviti ispit'!T67</f>
        <v>0</v>
      </c>
      <c r="S66" s="245">
        <f>'Parcijalni_cjeloviti ispit'!U67</f>
        <v>0</v>
      </c>
      <c r="T66" s="245">
        <f>'Parcijalni_cjeloviti ispit'!V67</f>
        <v>0</v>
      </c>
    </row>
    <row r="67" spans="1:20" x14ac:dyDescent="0.25">
      <c r="A67" s="254">
        <f>'Parcijalni_cjeloviti ispit'!C68</f>
        <v>0</v>
      </c>
      <c r="B67" s="102" t="str">
        <f>'Parcijalni_cjeloviti ispit'!D68</f>
        <v>B</v>
      </c>
      <c r="C67" s="103">
        <f>'Parcijalni_cjeloviti ispit'!E68</f>
        <v>0</v>
      </c>
      <c r="D67" s="256" t="str">
        <f>'Parcijalni_cjeloviti ispit'!F68</f>
        <v>NE</v>
      </c>
      <c r="E67" s="103">
        <f>'Parcijalni_cjeloviti ispit'!G68</f>
        <v>0</v>
      </c>
      <c r="F67" s="256" t="str">
        <f>'Parcijalni_cjeloviti ispit'!H68</f>
        <v>NE</v>
      </c>
      <c r="G67" s="103">
        <f>'Parcijalni_cjeloviti ispit'!I68</f>
        <v>0</v>
      </c>
      <c r="H67" s="256" t="str">
        <f>'Parcijalni_cjeloviti ispit'!J68</f>
        <v>NE</v>
      </c>
      <c r="I67" s="103">
        <f>'Parcijalni_cjeloviti ispit'!K68</f>
        <v>0</v>
      </c>
      <c r="J67" s="256" t="str">
        <f>'Parcijalni_cjeloviti ispit'!L68</f>
        <v>NE</v>
      </c>
      <c r="K67" s="103">
        <f>'Parcijalni_cjeloviti ispit'!M68</f>
        <v>0</v>
      </c>
      <c r="L67" s="256" t="str">
        <f>'Parcijalni_cjeloviti ispit'!N68</f>
        <v>NE</v>
      </c>
      <c r="M67" s="103">
        <f>'Parcijalni_cjeloviti ispit'!O68</f>
        <v>0</v>
      </c>
      <c r="N67" s="256" t="str">
        <f>'Parcijalni_cjeloviti ispit'!P68</f>
        <v>NE</v>
      </c>
      <c r="O67" s="103">
        <f>'Parcijalni_cjeloviti ispit'!Q68</f>
        <v>0</v>
      </c>
      <c r="P67" s="256" t="str">
        <f>'Parcijalni_cjeloviti ispit'!R68</f>
        <v>NE</v>
      </c>
      <c r="Q67" s="103">
        <f>'Parcijalni_cjeloviti ispit'!S68</f>
        <v>0</v>
      </c>
      <c r="R67" s="256" t="str">
        <f>'Parcijalni_cjeloviti ispit'!T68</f>
        <v>NE</v>
      </c>
      <c r="S67" s="244">
        <f>'Parcijalni_cjeloviti ispit'!U68</f>
        <v>0</v>
      </c>
      <c r="T67" s="244" t="str">
        <f>'Parcijalni_cjeloviti ispit'!V68</f>
        <v>NE</v>
      </c>
    </row>
    <row r="68" spans="1:20" ht="15.75" thickBot="1" x14ac:dyDescent="0.3">
      <c r="A68" s="255">
        <f>'Parcijalni_cjeloviti ispit'!C69</f>
        <v>0</v>
      </c>
      <c r="B68" s="104" t="str">
        <f>'Parcijalni_cjeloviti ispit'!D69</f>
        <v>P</v>
      </c>
      <c r="C68" s="105" t="str">
        <f>'Parcijalni_cjeloviti ispit'!E69</f>
        <v/>
      </c>
      <c r="D68" s="257">
        <f>'Parcijalni_cjeloviti ispit'!F69</f>
        <v>0</v>
      </c>
      <c r="E68" s="106" t="str">
        <f>'Parcijalni_cjeloviti ispit'!G69</f>
        <v/>
      </c>
      <c r="F68" s="257">
        <f>'Parcijalni_cjeloviti ispit'!H69</f>
        <v>0</v>
      </c>
      <c r="G68" s="106" t="str">
        <f>'Parcijalni_cjeloviti ispit'!I69</f>
        <v/>
      </c>
      <c r="H68" s="257">
        <f>'Parcijalni_cjeloviti ispit'!J69</f>
        <v>0</v>
      </c>
      <c r="I68" s="106" t="str">
        <f>'Parcijalni_cjeloviti ispit'!K69</f>
        <v/>
      </c>
      <c r="J68" s="257">
        <f>'Parcijalni_cjeloviti ispit'!L69</f>
        <v>0</v>
      </c>
      <c r="K68" s="106" t="str">
        <f>'Parcijalni_cjeloviti ispit'!M69</f>
        <v/>
      </c>
      <c r="L68" s="257">
        <f>'Parcijalni_cjeloviti ispit'!N69</f>
        <v>0</v>
      </c>
      <c r="M68" s="106" t="str">
        <f>'Parcijalni_cjeloviti ispit'!O69</f>
        <v/>
      </c>
      <c r="N68" s="257">
        <f>'Parcijalni_cjeloviti ispit'!P69</f>
        <v>0</v>
      </c>
      <c r="O68" s="106" t="str">
        <f>'Parcijalni_cjeloviti ispit'!Q69</f>
        <v/>
      </c>
      <c r="P68" s="257">
        <f>'Parcijalni_cjeloviti ispit'!R69</f>
        <v>0</v>
      </c>
      <c r="Q68" s="106" t="str">
        <f>'Parcijalni_cjeloviti ispit'!S69</f>
        <v/>
      </c>
      <c r="R68" s="257">
        <f>'Parcijalni_cjeloviti ispit'!T69</f>
        <v>0</v>
      </c>
      <c r="S68" s="245">
        <f>'Parcijalni_cjeloviti ispit'!U69</f>
        <v>0</v>
      </c>
      <c r="T68" s="245">
        <f>'Parcijalni_cjeloviti ispit'!V69</f>
        <v>0</v>
      </c>
    </row>
    <row r="69" spans="1:20" x14ac:dyDescent="0.25">
      <c r="A69" s="254">
        <f>'Parcijalni_cjeloviti ispit'!C70</f>
        <v>0</v>
      </c>
      <c r="B69" s="102" t="str">
        <f>'Parcijalni_cjeloviti ispit'!D70</f>
        <v>B</v>
      </c>
      <c r="C69" s="103">
        <f>'Parcijalni_cjeloviti ispit'!E70</f>
        <v>0</v>
      </c>
      <c r="D69" s="256" t="str">
        <f>'Parcijalni_cjeloviti ispit'!F70</f>
        <v>NE</v>
      </c>
      <c r="E69" s="103">
        <f>'Parcijalni_cjeloviti ispit'!G70</f>
        <v>0</v>
      </c>
      <c r="F69" s="256" t="str">
        <f>'Parcijalni_cjeloviti ispit'!H70</f>
        <v>NE</v>
      </c>
      <c r="G69" s="103">
        <f>'Parcijalni_cjeloviti ispit'!I70</f>
        <v>0</v>
      </c>
      <c r="H69" s="256" t="str">
        <f>'Parcijalni_cjeloviti ispit'!J70</f>
        <v>NE</v>
      </c>
      <c r="I69" s="103">
        <f>'Parcijalni_cjeloviti ispit'!K70</f>
        <v>0</v>
      </c>
      <c r="J69" s="256" t="str">
        <f>'Parcijalni_cjeloviti ispit'!L70</f>
        <v>NE</v>
      </c>
      <c r="K69" s="103">
        <f>'Parcijalni_cjeloviti ispit'!M70</f>
        <v>0</v>
      </c>
      <c r="L69" s="256" t="str">
        <f>'Parcijalni_cjeloviti ispit'!N70</f>
        <v>NE</v>
      </c>
      <c r="M69" s="103">
        <f>'Parcijalni_cjeloviti ispit'!O70</f>
        <v>0</v>
      </c>
      <c r="N69" s="256" t="str">
        <f>'Parcijalni_cjeloviti ispit'!P70</f>
        <v>NE</v>
      </c>
      <c r="O69" s="103">
        <f>'Parcijalni_cjeloviti ispit'!Q70</f>
        <v>0</v>
      </c>
      <c r="P69" s="256" t="str">
        <f>'Parcijalni_cjeloviti ispit'!R70</f>
        <v>NE</v>
      </c>
      <c r="Q69" s="103">
        <f>'Parcijalni_cjeloviti ispit'!S70</f>
        <v>0</v>
      </c>
      <c r="R69" s="256" t="str">
        <f>'Parcijalni_cjeloviti ispit'!T70</f>
        <v>NE</v>
      </c>
      <c r="S69" s="244">
        <f>'Parcijalni_cjeloviti ispit'!U70</f>
        <v>0</v>
      </c>
      <c r="T69" s="244" t="str">
        <f>'Parcijalni_cjeloviti ispit'!V70</f>
        <v>NE</v>
      </c>
    </row>
    <row r="70" spans="1:20" ht="15.75" thickBot="1" x14ac:dyDescent="0.3">
      <c r="A70" s="255">
        <f>'Parcijalni_cjeloviti ispit'!C71</f>
        <v>0</v>
      </c>
      <c r="B70" s="104" t="str">
        <f>'Parcijalni_cjeloviti ispit'!D71</f>
        <v>P</v>
      </c>
      <c r="C70" s="105" t="str">
        <f>'Parcijalni_cjeloviti ispit'!E71</f>
        <v/>
      </c>
      <c r="D70" s="257">
        <f>'Parcijalni_cjeloviti ispit'!F71</f>
        <v>0</v>
      </c>
      <c r="E70" s="106" t="str">
        <f>'Parcijalni_cjeloviti ispit'!G71</f>
        <v/>
      </c>
      <c r="F70" s="257">
        <f>'Parcijalni_cjeloviti ispit'!H71</f>
        <v>0</v>
      </c>
      <c r="G70" s="106" t="str">
        <f>'Parcijalni_cjeloviti ispit'!I71</f>
        <v/>
      </c>
      <c r="H70" s="257">
        <f>'Parcijalni_cjeloviti ispit'!J71</f>
        <v>0</v>
      </c>
      <c r="I70" s="106" t="str">
        <f>'Parcijalni_cjeloviti ispit'!K71</f>
        <v/>
      </c>
      <c r="J70" s="257">
        <f>'Parcijalni_cjeloviti ispit'!L71</f>
        <v>0</v>
      </c>
      <c r="K70" s="106" t="str">
        <f>'Parcijalni_cjeloviti ispit'!M71</f>
        <v/>
      </c>
      <c r="L70" s="257">
        <f>'Parcijalni_cjeloviti ispit'!N71</f>
        <v>0</v>
      </c>
      <c r="M70" s="106" t="str">
        <f>'Parcijalni_cjeloviti ispit'!O71</f>
        <v/>
      </c>
      <c r="N70" s="257">
        <f>'Parcijalni_cjeloviti ispit'!P71</f>
        <v>0</v>
      </c>
      <c r="O70" s="106" t="str">
        <f>'Parcijalni_cjeloviti ispit'!Q71</f>
        <v/>
      </c>
      <c r="P70" s="257">
        <f>'Parcijalni_cjeloviti ispit'!R71</f>
        <v>0</v>
      </c>
      <c r="Q70" s="106" t="str">
        <f>'Parcijalni_cjeloviti ispit'!S71</f>
        <v/>
      </c>
      <c r="R70" s="257">
        <f>'Parcijalni_cjeloviti ispit'!T71</f>
        <v>0</v>
      </c>
      <c r="S70" s="245">
        <f>'Parcijalni_cjeloviti ispit'!U71</f>
        <v>0</v>
      </c>
      <c r="T70" s="245">
        <f>'Parcijalni_cjeloviti ispit'!V71</f>
        <v>0</v>
      </c>
    </row>
    <row r="71" spans="1:20" x14ac:dyDescent="0.25">
      <c r="A71" s="254">
        <f>'Parcijalni_cjeloviti ispit'!C72</f>
        <v>0</v>
      </c>
      <c r="B71" s="102" t="str">
        <f>'Parcijalni_cjeloviti ispit'!D72</f>
        <v>B</v>
      </c>
      <c r="C71" s="103">
        <f>'Parcijalni_cjeloviti ispit'!E72</f>
        <v>0</v>
      </c>
      <c r="D71" s="256" t="str">
        <f>'Parcijalni_cjeloviti ispit'!F72</f>
        <v>NE</v>
      </c>
      <c r="E71" s="103">
        <f>'Parcijalni_cjeloviti ispit'!G72</f>
        <v>0</v>
      </c>
      <c r="F71" s="256" t="str">
        <f>'Parcijalni_cjeloviti ispit'!H72</f>
        <v>NE</v>
      </c>
      <c r="G71" s="103">
        <f>'Parcijalni_cjeloviti ispit'!I72</f>
        <v>0</v>
      </c>
      <c r="H71" s="256" t="str">
        <f>'Parcijalni_cjeloviti ispit'!J72</f>
        <v>NE</v>
      </c>
      <c r="I71" s="103">
        <f>'Parcijalni_cjeloviti ispit'!K72</f>
        <v>0</v>
      </c>
      <c r="J71" s="256" t="str">
        <f>'Parcijalni_cjeloviti ispit'!L72</f>
        <v>NE</v>
      </c>
      <c r="K71" s="103">
        <f>'Parcijalni_cjeloviti ispit'!M72</f>
        <v>0</v>
      </c>
      <c r="L71" s="256" t="str">
        <f>'Parcijalni_cjeloviti ispit'!N72</f>
        <v>NE</v>
      </c>
      <c r="M71" s="103">
        <f>'Parcijalni_cjeloviti ispit'!O72</f>
        <v>0</v>
      </c>
      <c r="N71" s="256" t="str">
        <f>'Parcijalni_cjeloviti ispit'!P72</f>
        <v>NE</v>
      </c>
      <c r="O71" s="103">
        <f>'Parcijalni_cjeloviti ispit'!Q72</f>
        <v>0</v>
      </c>
      <c r="P71" s="256" t="str">
        <f>'Parcijalni_cjeloviti ispit'!R72</f>
        <v>NE</v>
      </c>
      <c r="Q71" s="103">
        <f>'Parcijalni_cjeloviti ispit'!S72</f>
        <v>0</v>
      </c>
      <c r="R71" s="256" t="str">
        <f>'Parcijalni_cjeloviti ispit'!T72</f>
        <v>NE</v>
      </c>
      <c r="S71" s="244">
        <f>'Parcijalni_cjeloviti ispit'!U72</f>
        <v>0</v>
      </c>
      <c r="T71" s="244" t="str">
        <f>'Parcijalni_cjeloviti ispit'!V72</f>
        <v>NE</v>
      </c>
    </row>
    <row r="72" spans="1:20" ht="15.75" thickBot="1" x14ac:dyDescent="0.3">
      <c r="A72" s="255">
        <f>'Parcijalni_cjeloviti ispit'!C73</f>
        <v>0</v>
      </c>
      <c r="B72" s="104" t="str">
        <f>'Parcijalni_cjeloviti ispit'!D73</f>
        <v>P</v>
      </c>
      <c r="C72" s="105" t="str">
        <f>'Parcijalni_cjeloviti ispit'!E73</f>
        <v/>
      </c>
      <c r="D72" s="257">
        <f>'Parcijalni_cjeloviti ispit'!F73</f>
        <v>0</v>
      </c>
      <c r="E72" s="106" t="str">
        <f>'Parcijalni_cjeloviti ispit'!G73</f>
        <v/>
      </c>
      <c r="F72" s="257">
        <f>'Parcijalni_cjeloviti ispit'!H73</f>
        <v>0</v>
      </c>
      <c r="G72" s="106" t="str">
        <f>'Parcijalni_cjeloviti ispit'!I73</f>
        <v/>
      </c>
      <c r="H72" s="257">
        <f>'Parcijalni_cjeloviti ispit'!J73</f>
        <v>0</v>
      </c>
      <c r="I72" s="106" t="str">
        <f>'Parcijalni_cjeloviti ispit'!K73</f>
        <v/>
      </c>
      <c r="J72" s="257">
        <f>'Parcijalni_cjeloviti ispit'!L73</f>
        <v>0</v>
      </c>
      <c r="K72" s="106" t="str">
        <f>'Parcijalni_cjeloviti ispit'!M73</f>
        <v/>
      </c>
      <c r="L72" s="257">
        <f>'Parcijalni_cjeloviti ispit'!N73</f>
        <v>0</v>
      </c>
      <c r="M72" s="106" t="str">
        <f>'Parcijalni_cjeloviti ispit'!O73</f>
        <v/>
      </c>
      <c r="N72" s="257">
        <f>'Parcijalni_cjeloviti ispit'!P73</f>
        <v>0</v>
      </c>
      <c r="O72" s="106" t="str">
        <f>'Parcijalni_cjeloviti ispit'!Q73</f>
        <v/>
      </c>
      <c r="P72" s="257">
        <f>'Parcijalni_cjeloviti ispit'!R73</f>
        <v>0</v>
      </c>
      <c r="Q72" s="106" t="str">
        <f>'Parcijalni_cjeloviti ispit'!S73</f>
        <v/>
      </c>
      <c r="R72" s="257">
        <f>'Parcijalni_cjeloviti ispit'!T73</f>
        <v>0</v>
      </c>
      <c r="S72" s="245">
        <f>'Parcijalni_cjeloviti ispit'!U73</f>
        <v>0</v>
      </c>
      <c r="T72" s="245">
        <f>'Parcijalni_cjeloviti ispit'!V73</f>
        <v>0</v>
      </c>
    </row>
    <row r="73" spans="1:20" x14ac:dyDescent="0.25">
      <c r="A73" s="254">
        <f>'Parcijalni_cjeloviti ispit'!C74</f>
        <v>0</v>
      </c>
      <c r="B73" s="102" t="str">
        <f>'Parcijalni_cjeloviti ispit'!D74</f>
        <v>B</v>
      </c>
      <c r="C73" s="103">
        <f>'Parcijalni_cjeloviti ispit'!E74</f>
        <v>0</v>
      </c>
      <c r="D73" s="256" t="str">
        <f>'Parcijalni_cjeloviti ispit'!F74</f>
        <v>NE</v>
      </c>
      <c r="E73" s="103">
        <f>'Parcijalni_cjeloviti ispit'!G74</f>
        <v>0</v>
      </c>
      <c r="F73" s="256" t="str">
        <f>'Parcijalni_cjeloviti ispit'!H74</f>
        <v>NE</v>
      </c>
      <c r="G73" s="103">
        <f>'Parcijalni_cjeloviti ispit'!I74</f>
        <v>0</v>
      </c>
      <c r="H73" s="256" t="str">
        <f>'Parcijalni_cjeloviti ispit'!J74</f>
        <v>NE</v>
      </c>
      <c r="I73" s="103">
        <f>'Parcijalni_cjeloviti ispit'!K74</f>
        <v>0</v>
      </c>
      <c r="J73" s="256" t="str">
        <f>'Parcijalni_cjeloviti ispit'!L74</f>
        <v>NE</v>
      </c>
      <c r="K73" s="103">
        <f>'Parcijalni_cjeloviti ispit'!M74</f>
        <v>0</v>
      </c>
      <c r="L73" s="256" t="str">
        <f>'Parcijalni_cjeloviti ispit'!N74</f>
        <v>NE</v>
      </c>
      <c r="M73" s="103">
        <f>'Parcijalni_cjeloviti ispit'!O74</f>
        <v>0</v>
      </c>
      <c r="N73" s="256" t="str">
        <f>'Parcijalni_cjeloviti ispit'!P74</f>
        <v>NE</v>
      </c>
      <c r="O73" s="103">
        <f>'Parcijalni_cjeloviti ispit'!Q74</f>
        <v>0</v>
      </c>
      <c r="P73" s="256" t="str">
        <f>'Parcijalni_cjeloviti ispit'!R74</f>
        <v>NE</v>
      </c>
      <c r="Q73" s="103">
        <f>'Parcijalni_cjeloviti ispit'!S74</f>
        <v>0</v>
      </c>
      <c r="R73" s="256" t="str">
        <f>'Parcijalni_cjeloviti ispit'!T74</f>
        <v>NE</v>
      </c>
      <c r="S73" s="244">
        <f>'Parcijalni_cjeloviti ispit'!U74</f>
        <v>0</v>
      </c>
      <c r="T73" s="244" t="str">
        <f>'Parcijalni_cjeloviti ispit'!V74</f>
        <v>NE</v>
      </c>
    </row>
    <row r="74" spans="1:20" ht="15.75" thickBot="1" x14ac:dyDescent="0.3">
      <c r="A74" s="255">
        <f>'Parcijalni_cjeloviti ispit'!C75</f>
        <v>0</v>
      </c>
      <c r="B74" s="104" t="str">
        <f>'Parcijalni_cjeloviti ispit'!D75</f>
        <v>P</v>
      </c>
      <c r="C74" s="105" t="str">
        <f>'Parcijalni_cjeloviti ispit'!E75</f>
        <v/>
      </c>
      <c r="D74" s="257">
        <f>'Parcijalni_cjeloviti ispit'!F75</f>
        <v>0</v>
      </c>
      <c r="E74" s="106" t="str">
        <f>'Parcijalni_cjeloviti ispit'!G75</f>
        <v/>
      </c>
      <c r="F74" s="257">
        <f>'Parcijalni_cjeloviti ispit'!H75</f>
        <v>0</v>
      </c>
      <c r="G74" s="106" t="str">
        <f>'Parcijalni_cjeloviti ispit'!I75</f>
        <v/>
      </c>
      <c r="H74" s="257">
        <f>'Parcijalni_cjeloviti ispit'!J75</f>
        <v>0</v>
      </c>
      <c r="I74" s="106" t="str">
        <f>'Parcijalni_cjeloviti ispit'!K75</f>
        <v/>
      </c>
      <c r="J74" s="257">
        <f>'Parcijalni_cjeloviti ispit'!L75</f>
        <v>0</v>
      </c>
      <c r="K74" s="106" t="str">
        <f>'Parcijalni_cjeloviti ispit'!M75</f>
        <v/>
      </c>
      <c r="L74" s="257">
        <f>'Parcijalni_cjeloviti ispit'!N75</f>
        <v>0</v>
      </c>
      <c r="M74" s="106" t="str">
        <f>'Parcijalni_cjeloviti ispit'!O75</f>
        <v/>
      </c>
      <c r="N74" s="257">
        <f>'Parcijalni_cjeloviti ispit'!P75</f>
        <v>0</v>
      </c>
      <c r="O74" s="106" t="str">
        <f>'Parcijalni_cjeloviti ispit'!Q75</f>
        <v/>
      </c>
      <c r="P74" s="257">
        <f>'Parcijalni_cjeloviti ispit'!R75</f>
        <v>0</v>
      </c>
      <c r="Q74" s="106" t="str">
        <f>'Parcijalni_cjeloviti ispit'!S75</f>
        <v/>
      </c>
      <c r="R74" s="257">
        <f>'Parcijalni_cjeloviti ispit'!T75</f>
        <v>0</v>
      </c>
      <c r="S74" s="245">
        <f>'Parcijalni_cjeloviti ispit'!U75</f>
        <v>0</v>
      </c>
      <c r="T74" s="245">
        <f>'Parcijalni_cjeloviti ispit'!V75</f>
        <v>0</v>
      </c>
    </row>
    <row r="75" spans="1:20" x14ac:dyDescent="0.25">
      <c r="A75" s="254">
        <f>'Parcijalni_cjeloviti ispit'!C76</f>
        <v>0</v>
      </c>
      <c r="B75" s="102" t="str">
        <f>'Parcijalni_cjeloviti ispit'!D76</f>
        <v>B</v>
      </c>
      <c r="C75" s="103">
        <f>'Parcijalni_cjeloviti ispit'!E76</f>
        <v>0</v>
      </c>
      <c r="D75" s="256" t="str">
        <f>'Parcijalni_cjeloviti ispit'!F76</f>
        <v>NE</v>
      </c>
      <c r="E75" s="103">
        <f>'Parcijalni_cjeloviti ispit'!G76</f>
        <v>0</v>
      </c>
      <c r="F75" s="256" t="str">
        <f>'Parcijalni_cjeloviti ispit'!H76</f>
        <v>NE</v>
      </c>
      <c r="G75" s="103">
        <f>'Parcijalni_cjeloviti ispit'!I76</f>
        <v>0</v>
      </c>
      <c r="H75" s="256" t="str">
        <f>'Parcijalni_cjeloviti ispit'!J76</f>
        <v>NE</v>
      </c>
      <c r="I75" s="103">
        <f>'Parcijalni_cjeloviti ispit'!K76</f>
        <v>0</v>
      </c>
      <c r="J75" s="256" t="str">
        <f>'Parcijalni_cjeloviti ispit'!L76</f>
        <v>NE</v>
      </c>
      <c r="K75" s="103">
        <f>'Parcijalni_cjeloviti ispit'!M76</f>
        <v>0</v>
      </c>
      <c r="L75" s="256" t="str">
        <f>'Parcijalni_cjeloviti ispit'!N76</f>
        <v>NE</v>
      </c>
      <c r="M75" s="103">
        <f>'Parcijalni_cjeloviti ispit'!O76</f>
        <v>0</v>
      </c>
      <c r="N75" s="256" t="str">
        <f>'Parcijalni_cjeloviti ispit'!P76</f>
        <v>NE</v>
      </c>
      <c r="O75" s="103">
        <f>'Parcijalni_cjeloviti ispit'!Q76</f>
        <v>0</v>
      </c>
      <c r="P75" s="256" t="str">
        <f>'Parcijalni_cjeloviti ispit'!R76</f>
        <v>NE</v>
      </c>
      <c r="Q75" s="103">
        <f>'Parcijalni_cjeloviti ispit'!S76</f>
        <v>0</v>
      </c>
      <c r="R75" s="256" t="str">
        <f>'Parcijalni_cjeloviti ispit'!T76</f>
        <v>NE</v>
      </c>
      <c r="S75" s="244">
        <f>'Parcijalni_cjeloviti ispit'!U76</f>
        <v>0</v>
      </c>
      <c r="T75" s="244" t="str">
        <f>'Parcijalni_cjeloviti ispit'!V76</f>
        <v>NE</v>
      </c>
    </row>
    <row r="76" spans="1:20" ht="15.75" thickBot="1" x14ac:dyDescent="0.3">
      <c r="A76" s="255">
        <f>'Parcijalni_cjeloviti ispit'!C77</f>
        <v>0</v>
      </c>
      <c r="B76" s="104" t="str">
        <f>'Parcijalni_cjeloviti ispit'!D77</f>
        <v>P</v>
      </c>
      <c r="C76" s="105" t="str">
        <f>'Parcijalni_cjeloviti ispit'!E77</f>
        <v/>
      </c>
      <c r="D76" s="257">
        <f>'Parcijalni_cjeloviti ispit'!F77</f>
        <v>0</v>
      </c>
      <c r="E76" s="106" t="str">
        <f>'Parcijalni_cjeloviti ispit'!G77</f>
        <v/>
      </c>
      <c r="F76" s="257">
        <f>'Parcijalni_cjeloviti ispit'!H77</f>
        <v>0</v>
      </c>
      <c r="G76" s="106" t="str">
        <f>'Parcijalni_cjeloviti ispit'!I77</f>
        <v/>
      </c>
      <c r="H76" s="257">
        <f>'Parcijalni_cjeloviti ispit'!J77</f>
        <v>0</v>
      </c>
      <c r="I76" s="106" t="str">
        <f>'Parcijalni_cjeloviti ispit'!K77</f>
        <v/>
      </c>
      <c r="J76" s="257">
        <f>'Parcijalni_cjeloviti ispit'!L77</f>
        <v>0</v>
      </c>
      <c r="K76" s="106" t="str">
        <f>'Parcijalni_cjeloviti ispit'!M77</f>
        <v/>
      </c>
      <c r="L76" s="257">
        <f>'Parcijalni_cjeloviti ispit'!N77</f>
        <v>0</v>
      </c>
      <c r="M76" s="106" t="str">
        <f>'Parcijalni_cjeloviti ispit'!O77</f>
        <v/>
      </c>
      <c r="N76" s="257">
        <f>'Parcijalni_cjeloviti ispit'!P77</f>
        <v>0</v>
      </c>
      <c r="O76" s="106" t="str">
        <f>'Parcijalni_cjeloviti ispit'!Q77</f>
        <v/>
      </c>
      <c r="P76" s="257">
        <f>'Parcijalni_cjeloviti ispit'!R77</f>
        <v>0</v>
      </c>
      <c r="Q76" s="106" t="str">
        <f>'Parcijalni_cjeloviti ispit'!S77</f>
        <v/>
      </c>
      <c r="R76" s="257">
        <f>'Parcijalni_cjeloviti ispit'!T77</f>
        <v>0</v>
      </c>
      <c r="S76" s="245">
        <f>'Parcijalni_cjeloviti ispit'!U77</f>
        <v>0</v>
      </c>
      <c r="T76" s="245">
        <f>'Parcijalni_cjeloviti ispit'!V77</f>
        <v>0</v>
      </c>
    </row>
    <row r="77" spans="1:20" x14ac:dyDescent="0.25">
      <c r="A77" s="254">
        <f>'Parcijalni_cjeloviti ispit'!C78</f>
        <v>0</v>
      </c>
      <c r="B77" s="102" t="str">
        <f>'Parcijalni_cjeloviti ispit'!D78</f>
        <v>B</v>
      </c>
      <c r="C77" s="103">
        <f>'Parcijalni_cjeloviti ispit'!E78</f>
        <v>0</v>
      </c>
      <c r="D77" s="256" t="str">
        <f>'Parcijalni_cjeloviti ispit'!F78</f>
        <v>NE</v>
      </c>
      <c r="E77" s="103">
        <f>'Parcijalni_cjeloviti ispit'!G78</f>
        <v>0</v>
      </c>
      <c r="F77" s="256" t="str">
        <f>'Parcijalni_cjeloviti ispit'!H78</f>
        <v>NE</v>
      </c>
      <c r="G77" s="103">
        <f>'Parcijalni_cjeloviti ispit'!I78</f>
        <v>0</v>
      </c>
      <c r="H77" s="256" t="str">
        <f>'Parcijalni_cjeloviti ispit'!J78</f>
        <v>NE</v>
      </c>
      <c r="I77" s="103">
        <f>'Parcijalni_cjeloviti ispit'!K78</f>
        <v>0</v>
      </c>
      <c r="J77" s="256" t="str">
        <f>'Parcijalni_cjeloviti ispit'!L78</f>
        <v>NE</v>
      </c>
      <c r="K77" s="103">
        <f>'Parcijalni_cjeloviti ispit'!M78</f>
        <v>0</v>
      </c>
      <c r="L77" s="256" t="str">
        <f>'Parcijalni_cjeloviti ispit'!N78</f>
        <v>NE</v>
      </c>
      <c r="M77" s="103">
        <f>'Parcijalni_cjeloviti ispit'!O78</f>
        <v>0</v>
      </c>
      <c r="N77" s="256" t="str">
        <f>'Parcijalni_cjeloviti ispit'!P78</f>
        <v>NE</v>
      </c>
      <c r="O77" s="103">
        <f>'Parcijalni_cjeloviti ispit'!Q78</f>
        <v>0</v>
      </c>
      <c r="P77" s="256" t="str">
        <f>'Parcijalni_cjeloviti ispit'!R78</f>
        <v>NE</v>
      </c>
      <c r="Q77" s="103">
        <f>'Parcijalni_cjeloviti ispit'!S78</f>
        <v>0</v>
      </c>
      <c r="R77" s="256" t="str">
        <f>'Parcijalni_cjeloviti ispit'!T78</f>
        <v>NE</v>
      </c>
      <c r="S77" s="244">
        <f>'Parcijalni_cjeloviti ispit'!U78</f>
        <v>0</v>
      </c>
      <c r="T77" s="244" t="str">
        <f>'Parcijalni_cjeloviti ispit'!V78</f>
        <v>NE</v>
      </c>
    </row>
    <row r="78" spans="1:20" ht="15.75" thickBot="1" x14ac:dyDescent="0.3">
      <c r="A78" s="255">
        <f>'Parcijalni_cjeloviti ispit'!C79</f>
        <v>0</v>
      </c>
      <c r="B78" s="104" t="str">
        <f>'Parcijalni_cjeloviti ispit'!D79</f>
        <v>P</v>
      </c>
      <c r="C78" s="105" t="str">
        <f>'Parcijalni_cjeloviti ispit'!E79</f>
        <v/>
      </c>
      <c r="D78" s="257">
        <f>'Parcijalni_cjeloviti ispit'!F79</f>
        <v>0</v>
      </c>
      <c r="E78" s="106" t="str">
        <f>'Parcijalni_cjeloviti ispit'!G79</f>
        <v/>
      </c>
      <c r="F78" s="257">
        <f>'Parcijalni_cjeloviti ispit'!H79</f>
        <v>0</v>
      </c>
      <c r="G78" s="106" t="str">
        <f>'Parcijalni_cjeloviti ispit'!I79</f>
        <v/>
      </c>
      <c r="H78" s="257">
        <f>'Parcijalni_cjeloviti ispit'!J79</f>
        <v>0</v>
      </c>
      <c r="I78" s="106" t="str">
        <f>'Parcijalni_cjeloviti ispit'!K79</f>
        <v/>
      </c>
      <c r="J78" s="257">
        <f>'Parcijalni_cjeloviti ispit'!L79</f>
        <v>0</v>
      </c>
      <c r="K78" s="106" t="str">
        <f>'Parcijalni_cjeloviti ispit'!M79</f>
        <v/>
      </c>
      <c r="L78" s="257">
        <f>'Parcijalni_cjeloviti ispit'!N79</f>
        <v>0</v>
      </c>
      <c r="M78" s="106" t="str">
        <f>'Parcijalni_cjeloviti ispit'!O79</f>
        <v/>
      </c>
      <c r="N78" s="257">
        <f>'Parcijalni_cjeloviti ispit'!P79</f>
        <v>0</v>
      </c>
      <c r="O78" s="106" t="str">
        <f>'Parcijalni_cjeloviti ispit'!Q79</f>
        <v/>
      </c>
      <c r="P78" s="257">
        <f>'Parcijalni_cjeloviti ispit'!R79</f>
        <v>0</v>
      </c>
      <c r="Q78" s="106" t="str">
        <f>'Parcijalni_cjeloviti ispit'!S79</f>
        <v/>
      </c>
      <c r="R78" s="257">
        <f>'Parcijalni_cjeloviti ispit'!T79</f>
        <v>0</v>
      </c>
      <c r="S78" s="245">
        <f>'Parcijalni_cjeloviti ispit'!U79</f>
        <v>0</v>
      </c>
      <c r="T78" s="245">
        <f>'Parcijalni_cjeloviti ispit'!V79</f>
        <v>0</v>
      </c>
    </row>
    <row r="79" spans="1:20" x14ac:dyDescent="0.25">
      <c r="A79" s="254">
        <f>'Parcijalni_cjeloviti ispit'!C80</f>
        <v>0</v>
      </c>
      <c r="B79" s="102" t="str">
        <f>'Parcijalni_cjeloviti ispit'!D80</f>
        <v>B</v>
      </c>
      <c r="C79" s="103">
        <f>'Parcijalni_cjeloviti ispit'!E80</f>
        <v>0</v>
      </c>
      <c r="D79" s="256" t="str">
        <f>'Parcijalni_cjeloviti ispit'!F80</f>
        <v>NE</v>
      </c>
      <c r="E79" s="103">
        <f>'Parcijalni_cjeloviti ispit'!G80</f>
        <v>0</v>
      </c>
      <c r="F79" s="256" t="str">
        <f>'Parcijalni_cjeloviti ispit'!H80</f>
        <v>NE</v>
      </c>
      <c r="G79" s="103">
        <f>'Parcijalni_cjeloviti ispit'!I80</f>
        <v>0</v>
      </c>
      <c r="H79" s="256" t="str">
        <f>'Parcijalni_cjeloviti ispit'!J80</f>
        <v>NE</v>
      </c>
      <c r="I79" s="103">
        <f>'Parcijalni_cjeloviti ispit'!K80</f>
        <v>0</v>
      </c>
      <c r="J79" s="256" t="str">
        <f>'Parcijalni_cjeloviti ispit'!L80</f>
        <v>NE</v>
      </c>
      <c r="K79" s="103">
        <f>'Parcijalni_cjeloviti ispit'!M80</f>
        <v>0</v>
      </c>
      <c r="L79" s="256" t="str">
        <f>'Parcijalni_cjeloviti ispit'!N80</f>
        <v>NE</v>
      </c>
      <c r="M79" s="103">
        <f>'Parcijalni_cjeloviti ispit'!O80</f>
        <v>0</v>
      </c>
      <c r="N79" s="256" t="str">
        <f>'Parcijalni_cjeloviti ispit'!P80</f>
        <v>NE</v>
      </c>
      <c r="O79" s="103">
        <f>'Parcijalni_cjeloviti ispit'!Q80</f>
        <v>0</v>
      </c>
      <c r="P79" s="256" t="str">
        <f>'Parcijalni_cjeloviti ispit'!R80</f>
        <v>NE</v>
      </c>
      <c r="Q79" s="103">
        <f>'Parcijalni_cjeloviti ispit'!S80</f>
        <v>0</v>
      </c>
      <c r="R79" s="256" t="str">
        <f>'Parcijalni_cjeloviti ispit'!T80</f>
        <v>NE</v>
      </c>
      <c r="S79" s="244">
        <f>'Parcijalni_cjeloviti ispit'!U80</f>
        <v>0</v>
      </c>
      <c r="T79" s="244" t="str">
        <f>'Parcijalni_cjeloviti ispit'!V80</f>
        <v>NE</v>
      </c>
    </row>
    <row r="80" spans="1:20" ht="15.75" thickBot="1" x14ac:dyDescent="0.3">
      <c r="A80" s="255">
        <f>'Parcijalni_cjeloviti ispit'!C81</f>
        <v>0</v>
      </c>
      <c r="B80" s="104" t="str">
        <f>'Parcijalni_cjeloviti ispit'!D81</f>
        <v>P</v>
      </c>
      <c r="C80" s="105" t="str">
        <f>'Parcijalni_cjeloviti ispit'!E81</f>
        <v/>
      </c>
      <c r="D80" s="257">
        <f>'Parcijalni_cjeloviti ispit'!F81</f>
        <v>0</v>
      </c>
      <c r="E80" s="106" t="str">
        <f>'Parcijalni_cjeloviti ispit'!G81</f>
        <v/>
      </c>
      <c r="F80" s="257">
        <f>'Parcijalni_cjeloviti ispit'!H81</f>
        <v>0</v>
      </c>
      <c r="G80" s="106" t="str">
        <f>'Parcijalni_cjeloviti ispit'!I81</f>
        <v/>
      </c>
      <c r="H80" s="257">
        <f>'Parcijalni_cjeloviti ispit'!J81</f>
        <v>0</v>
      </c>
      <c r="I80" s="106" t="str">
        <f>'Parcijalni_cjeloviti ispit'!K81</f>
        <v/>
      </c>
      <c r="J80" s="257">
        <f>'Parcijalni_cjeloviti ispit'!L81</f>
        <v>0</v>
      </c>
      <c r="K80" s="106" t="str">
        <f>'Parcijalni_cjeloviti ispit'!M81</f>
        <v/>
      </c>
      <c r="L80" s="257">
        <f>'Parcijalni_cjeloviti ispit'!N81</f>
        <v>0</v>
      </c>
      <c r="M80" s="106" t="str">
        <f>'Parcijalni_cjeloviti ispit'!O81</f>
        <v/>
      </c>
      <c r="N80" s="257">
        <f>'Parcijalni_cjeloviti ispit'!P81</f>
        <v>0</v>
      </c>
      <c r="O80" s="106" t="str">
        <f>'Parcijalni_cjeloviti ispit'!Q81</f>
        <v/>
      </c>
      <c r="P80" s="257">
        <f>'Parcijalni_cjeloviti ispit'!R81</f>
        <v>0</v>
      </c>
      <c r="Q80" s="106" t="str">
        <f>'Parcijalni_cjeloviti ispit'!S81</f>
        <v/>
      </c>
      <c r="R80" s="257">
        <f>'Parcijalni_cjeloviti ispit'!T81</f>
        <v>0</v>
      </c>
      <c r="S80" s="245">
        <f>'Parcijalni_cjeloviti ispit'!U81</f>
        <v>0</v>
      </c>
      <c r="T80" s="245">
        <f>'Parcijalni_cjeloviti ispit'!V81</f>
        <v>0</v>
      </c>
    </row>
    <row r="81" spans="1:20" x14ac:dyDescent="0.25">
      <c r="A81" s="254">
        <f>'Parcijalni_cjeloviti ispit'!C82</f>
        <v>0</v>
      </c>
      <c r="B81" s="102" t="str">
        <f>'Parcijalni_cjeloviti ispit'!D82</f>
        <v>B</v>
      </c>
      <c r="C81" s="103">
        <f>'Parcijalni_cjeloviti ispit'!E82</f>
        <v>0</v>
      </c>
      <c r="D81" s="256" t="str">
        <f>'Parcijalni_cjeloviti ispit'!F82</f>
        <v>NE</v>
      </c>
      <c r="E81" s="103">
        <f>'Parcijalni_cjeloviti ispit'!G82</f>
        <v>0</v>
      </c>
      <c r="F81" s="256" t="str">
        <f>'Parcijalni_cjeloviti ispit'!H82</f>
        <v>NE</v>
      </c>
      <c r="G81" s="103">
        <f>'Parcijalni_cjeloviti ispit'!I82</f>
        <v>0</v>
      </c>
      <c r="H81" s="256" t="str">
        <f>'Parcijalni_cjeloviti ispit'!J82</f>
        <v>NE</v>
      </c>
      <c r="I81" s="103">
        <f>'Parcijalni_cjeloviti ispit'!K82</f>
        <v>0</v>
      </c>
      <c r="J81" s="256" t="str">
        <f>'Parcijalni_cjeloviti ispit'!L82</f>
        <v>NE</v>
      </c>
      <c r="K81" s="103">
        <f>'Parcijalni_cjeloviti ispit'!M82</f>
        <v>0</v>
      </c>
      <c r="L81" s="256" t="str">
        <f>'Parcijalni_cjeloviti ispit'!N82</f>
        <v>NE</v>
      </c>
      <c r="M81" s="103">
        <f>'Parcijalni_cjeloviti ispit'!O82</f>
        <v>0</v>
      </c>
      <c r="N81" s="256" t="str">
        <f>'Parcijalni_cjeloviti ispit'!P82</f>
        <v>NE</v>
      </c>
      <c r="O81" s="103">
        <f>'Parcijalni_cjeloviti ispit'!Q82</f>
        <v>0</v>
      </c>
      <c r="P81" s="256" t="str">
        <f>'Parcijalni_cjeloviti ispit'!R82</f>
        <v>NE</v>
      </c>
      <c r="Q81" s="103">
        <f>'Parcijalni_cjeloviti ispit'!S82</f>
        <v>0</v>
      </c>
      <c r="R81" s="256" t="str">
        <f>'Parcijalni_cjeloviti ispit'!T82</f>
        <v>NE</v>
      </c>
      <c r="S81" s="244">
        <f>'Parcijalni_cjeloviti ispit'!U82</f>
        <v>0</v>
      </c>
      <c r="T81" s="244" t="str">
        <f>'Parcijalni_cjeloviti ispit'!V82</f>
        <v>NE</v>
      </c>
    </row>
    <row r="82" spans="1:20" ht="15.75" thickBot="1" x14ac:dyDescent="0.3">
      <c r="A82" s="255">
        <f>'Parcijalni_cjeloviti ispit'!C83</f>
        <v>0</v>
      </c>
      <c r="B82" s="104" t="str">
        <f>'Parcijalni_cjeloviti ispit'!D83</f>
        <v>P</v>
      </c>
      <c r="C82" s="105" t="str">
        <f>'Parcijalni_cjeloviti ispit'!E83</f>
        <v/>
      </c>
      <c r="D82" s="257">
        <f>'Parcijalni_cjeloviti ispit'!F83</f>
        <v>0</v>
      </c>
      <c r="E82" s="106" t="str">
        <f>'Parcijalni_cjeloviti ispit'!G83</f>
        <v/>
      </c>
      <c r="F82" s="257">
        <f>'Parcijalni_cjeloviti ispit'!H83</f>
        <v>0</v>
      </c>
      <c r="G82" s="106" t="str">
        <f>'Parcijalni_cjeloviti ispit'!I83</f>
        <v/>
      </c>
      <c r="H82" s="257">
        <f>'Parcijalni_cjeloviti ispit'!J83</f>
        <v>0</v>
      </c>
      <c r="I82" s="106" t="str">
        <f>'Parcijalni_cjeloviti ispit'!K83</f>
        <v/>
      </c>
      <c r="J82" s="257">
        <f>'Parcijalni_cjeloviti ispit'!L83</f>
        <v>0</v>
      </c>
      <c r="K82" s="106" t="str">
        <f>'Parcijalni_cjeloviti ispit'!M83</f>
        <v/>
      </c>
      <c r="L82" s="257">
        <f>'Parcijalni_cjeloviti ispit'!N83</f>
        <v>0</v>
      </c>
      <c r="M82" s="106" t="str">
        <f>'Parcijalni_cjeloviti ispit'!O83</f>
        <v/>
      </c>
      <c r="N82" s="257">
        <f>'Parcijalni_cjeloviti ispit'!P83</f>
        <v>0</v>
      </c>
      <c r="O82" s="106" t="str">
        <f>'Parcijalni_cjeloviti ispit'!Q83</f>
        <v/>
      </c>
      <c r="P82" s="257">
        <f>'Parcijalni_cjeloviti ispit'!R83</f>
        <v>0</v>
      </c>
      <c r="Q82" s="106" t="str">
        <f>'Parcijalni_cjeloviti ispit'!S83</f>
        <v/>
      </c>
      <c r="R82" s="257">
        <f>'Parcijalni_cjeloviti ispit'!T83</f>
        <v>0</v>
      </c>
      <c r="S82" s="245">
        <f>'Parcijalni_cjeloviti ispit'!U83</f>
        <v>0</v>
      </c>
      <c r="T82" s="245">
        <f>'Parcijalni_cjeloviti ispit'!V83</f>
        <v>0</v>
      </c>
    </row>
    <row r="83" spans="1:20" x14ac:dyDescent="0.25">
      <c r="A83" s="254">
        <f>'Parcijalni_cjeloviti ispit'!C84</f>
        <v>0</v>
      </c>
      <c r="B83" s="102" t="str">
        <f>'Parcijalni_cjeloviti ispit'!D84</f>
        <v>B</v>
      </c>
      <c r="C83" s="103">
        <f>'Parcijalni_cjeloviti ispit'!E84</f>
        <v>0</v>
      </c>
      <c r="D83" s="256" t="str">
        <f>'Parcijalni_cjeloviti ispit'!F84</f>
        <v>NE</v>
      </c>
      <c r="E83" s="103">
        <f>'Parcijalni_cjeloviti ispit'!G84</f>
        <v>0</v>
      </c>
      <c r="F83" s="256" t="str">
        <f>'Parcijalni_cjeloviti ispit'!H84</f>
        <v>NE</v>
      </c>
      <c r="G83" s="103">
        <f>'Parcijalni_cjeloviti ispit'!I84</f>
        <v>0</v>
      </c>
      <c r="H83" s="256" t="str">
        <f>'Parcijalni_cjeloviti ispit'!J84</f>
        <v>NE</v>
      </c>
      <c r="I83" s="103">
        <f>'Parcijalni_cjeloviti ispit'!K84</f>
        <v>0</v>
      </c>
      <c r="J83" s="256" t="str">
        <f>'Parcijalni_cjeloviti ispit'!L84</f>
        <v>NE</v>
      </c>
      <c r="K83" s="103">
        <f>'Parcijalni_cjeloviti ispit'!M84</f>
        <v>0</v>
      </c>
      <c r="L83" s="256" t="str">
        <f>'Parcijalni_cjeloviti ispit'!N84</f>
        <v>NE</v>
      </c>
      <c r="M83" s="103">
        <f>'Parcijalni_cjeloviti ispit'!O84</f>
        <v>0</v>
      </c>
      <c r="N83" s="256" t="str">
        <f>'Parcijalni_cjeloviti ispit'!P84</f>
        <v>NE</v>
      </c>
      <c r="O83" s="103">
        <f>'Parcijalni_cjeloviti ispit'!Q84</f>
        <v>0</v>
      </c>
      <c r="P83" s="256" t="str">
        <f>'Parcijalni_cjeloviti ispit'!R84</f>
        <v>NE</v>
      </c>
      <c r="Q83" s="103">
        <f>'Parcijalni_cjeloviti ispit'!S84</f>
        <v>0</v>
      </c>
      <c r="R83" s="256" t="str">
        <f>'Parcijalni_cjeloviti ispit'!T84</f>
        <v>NE</v>
      </c>
      <c r="S83" s="244">
        <f>'Parcijalni_cjeloviti ispit'!U84</f>
        <v>0</v>
      </c>
      <c r="T83" s="244" t="str">
        <f>'Parcijalni_cjeloviti ispit'!V84</f>
        <v>NE</v>
      </c>
    </row>
    <row r="84" spans="1:20" ht="15.75" thickBot="1" x14ac:dyDescent="0.3">
      <c r="A84" s="255">
        <f>'Parcijalni_cjeloviti ispit'!C85</f>
        <v>0</v>
      </c>
      <c r="B84" s="104" t="str">
        <f>'Parcijalni_cjeloviti ispit'!D85</f>
        <v>P</v>
      </c>
      <c r="C84" s="105" t="str">
        <f>'Parcijalni_cjeloviti ispit'!E85</f>
        <v/>
      </c>
      <c r="D84" s="257">
        <f>'Parcijalni_cjeloviti ispit'!F85</f>
        <v>0</v>
      </c>
      <c r="E84" s="106" t="str">
        <f>'Parcijalni_cjeloviti ispit'!G85</f>
        <v/>
      </c>
      <c r="F84" s="257">
        <f>'Parcijalni_cjeloviti ispit'!H85</f>
        <v>0</v>
      </c>
      <c r="G84" s="106" t="str">
        <f>'Parcijalni_cjeloviti ispit'!I85</f>
        <v/>
      </c>
      <c r="H84" s="257">
        <f>'Parcijalni_cjeloviti ispit'!J85</f>
        <v>0</v>
      </c>
      <c r="I84" s="106" t="str">
        <f>'Parcijalni_cjeloviti ispit'!K85</f>
        <v/>
      </c>
      <c r="J84" s="257">
        <f>'Parcijalni_cjeloviti ispit'!L85</f>
        <v>0</v>
      </c>
      <c r="K84" s="106" t="str">
        <f>'Parcijalni_cjeloviti ispit'!M85</f>
        <v/>
      </c>
      <c r="L84" s="257">
        <f>'Parcijalni_cjeloviti ispit'!N85</f>
        <v>0</v>
      </c>
      <c r="M84" s="106" t="str">
        <f>'Parcijalni_cjeloviti ispit'!O85</f>
        <v/>
      </c>
      <c r="N84" s="257">
        <f>'Parcijalni_cjeloviti ispit'!P85</f>
        <v>0</v>
      </c>
      <c r="O84" s="106" t="str">
        <f>'Parcijalni_cjeloviti ispit'!Q85</f>
        <v/>
      </c>
      <c r="P84" s="257">
        <f>'Parcijalni_cjeloviti ispit'!R85</f>
        <v>0</v>
      </c>
      <c r="Q84" s="106" t="str">
        <f>'Parcijalni_cjeloviti ispit'!S85</f>
        <v/>
      </c>
      <c r="R84" s="257">
        <f>'Parcijalni_cjeloviti ispit'!T85</f>
        <v>0</v>
      </c>
      <c r="S84" s="245">
        <f>'Parcijalni_cjeloviti ispit'!U85</f>
        <v>0</v>
      </c>
      <c r="T84" s="245">
        <f>'Parcijalni_cjeloviti ispit'!V85</f>
        <v>0</v>
      </c>
    </row>
    <row r="85" spans="1:20" x14ac:dyDescent="0.25">
      <c r="A85" s="254">
        <f>'Parcijalni_cjeloviti ispit'!C86</f>
        <v>0</v>
      </c>
      <c r="B85" s="102" t="str">
        <f>'Parcijalni_cjeloviti ispit'!D86</f>
        <v>B</v>
      </c>
      <c r="C85" s="103">
        <f>'Parcijalni_cjeloviti ispit'!E86</f>
        <v>0</v>
      </c>
      <c r="D85" s="256" t="str">
        <f>'Parcijalni_cjeloviti ispit'!F86</f>
        <v>NE</v>
      </c>
      <c r="E85" s="103">
        <f>'Parcijalni_cjeloviti ispit'!G86</f>
        <v>0</v>
      </c>
      <c r="F85" s="256" t="str">
        <f>'Parcijalni_cjeloviti ispit'!H86</f>
        <v>NE</v>
      </c>
      <c r="G85" s="103">
        <f>'Parcijalni_cjeloviti ispit'!I86</f>
        <v>0</v>
      </c>
      <c r="H85" s="256" t="str">
        <f>'Parcijalni_cjeloviti ispit'!J86</f>
        <v>NE</v>
      </c>
      <c r="I85" s="103">
        <f>'Parcijalni_cjeloviti ispit'!K86</f>
        <v>0</v>
      </c>
      <c r="J85" s="256" t="str">
        <f>'Parcijalni_cjeloviti ispit'!L86</f>
        <v>NE</v>
      </c>
      <c r="K85" s="103">
        <f>'Parcijalni_cjeloviti ispit'!M86</f>
        <v>0</v>
      </c>
      <c r="L85" s="256" t="str">
        <f>'Parcijalni_cjeloviti ispit'!N86</f>
        <v>NE</v>
      </c>
      <c r="M85" s="103">
        <f>'Parcijalni_cjeloviti ispit'!O86</f>
        <v>0</v>
      </c>
      <c r="N85" s="256" t="str">
        <f>'Parcijalni_cjeloviti ispit'!P86</f>
        <v>NE</v>
      </c>
      <c r="O85" s="103">
        <f>'Parcijalni_cjeloviti ispit'!Q86</f>
        <v>0</v>
      </c>
      <c r="P85" s="256" t="str">
        <f>'Parcijalni_cjeloviti ispit'!R86</f>
        <v>NE</v>
      </c>
      <c r="Q85" s="103">
        <f>'Parcijalni_cjeloviti ispit'!S86</f>
        <v>0</v>
      </c>
      <c r="R85" s="256" t="str">
        <f>'Parcijalni_cjeloviti ispit'!T86</f>
        <v>NE</v>
      </c>
      <c r="S85" s="244">
        <f>'Parcijalni_cjeloviti ispit'!U86</f>
        <v>0</v>
      </c>
      <c r="T85" s="244" t="str">
        <f>'Parcijalni_cjeloviti ispit'!V86</f>
        <v>NE</v>
      </c>
    </row>
    <row r="86" spans="1:20" ht="15.75" thickBot="1" x14ac:dyDescent="0.3">
      <c r="A86" s="255">
        <f>'Parcijalni_cjeloviti ispit'!C87</f>
        <v>0</v>
      </c>
      <c r="B86" s="104" t="str">
        <f>'Parcijalni_cjeloviti ispit'!D87</f>
        <v>P</v>
      </c>
      <c r="C86" s="105" t="str">
        <f>'Parcijalni_cjeloviti ispit'!E87</f>
        <v/>
      </c>
      <c r="D86" s="257">
        <f>'Parcijalni_cjeloviti ispit'!F87</f>
        <v>0</v>
      </c>
      <c r="E86" s="106" t="str">
        <f>'Parcijalni_cjeloviti ispit'!G87</f>
        <v/>
      </c>
      <c r="F86" s="257">
        <f>'Parcijalni_cjeloviti ispit'!H87</f>
        <v>0</v>
      </c>
      <c r="G86" s="106" t="str">
        <f>'Parcijalni_cjeloviti ispit'!I87</f>
        <v/>
      </c>
      <c r="H86" s="257">
        <f>'Parcijalni_cjeloviti ispit'!J87</f>
        <v>0</v>
      </c>
      <c r="I86" s="106" t="str">
        <f>'Parcijalni_cjeloviti ispit'!K87</f>
        <v/>
      </c>
      <c r="J86" s="257">
        <f>'Parcijalni_cjeloviti ispit'!L87</f>
        <v>0</v>
      </c>
      <c r="K86" s="106" t="str">
        <f>'Parcijalni_cjeloviti ispit'!M87</f>
        <v/>
      </c>
      <c r="L86" s="257">
        <f>'Parcijalni_cjeloviti ispit'!N87</f>
        <v>0</v>
      </c>
      <c r="M86" s="106" t="str">
        <f>'Parcijalni_cjeloviti ispit'!O87</f>
        <v/>
      </c>
      <c r="N86" s="257">
        <f>'Parcijalni_cjeloviti ispit'!P87</f>
        <v>0</v>
      </c>
      <c r="O86" s="106" t="str">
        <f>'Parcijalni_cjeloviti ispit'!Q87</f>
        <v/>
      </c>
      <c r="P86" s="257">
        <f>'Parcijalni_cjeloviti ispit'!R87</f>
        <v>0</v>
      </c>
      <c r="Q86" s="106" t="str">
        <f>'Parcijalni_cjeloviti ispit'!S87</f>
        <v/>
      </c>
      <c r="R86" s="257">
        <f>'Parcijalni_cjeloviti ispit'!T87</f>
        <v>0</v>
      </c>
      <c r="S86" s="245">
        <f>'Parcijalni_cjeloviti ispit'!U87</f>
        <v>0</v>
      </c>
      <c r="T86" s="245">
        <f>'Parcijalni_cjeloviti ispit'!V87</f>
        <v>0</v>
      </c>
    </row>
    <row r="87" spans="1:20" x14ac:dyDescent="0.25">
      <c r="A87" s="254">
        <f>'Parcijalni_cjeloviti ispit'!C88</f>
        <v>0</v>
      </c>
      <c r="B87" s="102" t="str">
        <f>'Parcijalni_cjeloviti ispit'!D88</f>
        <v>B</v>
      </c>
      <c r="C87" s="103">
        <f>'Parcijalni_cjeloviti ispit'!E88</f>
        <v>0</v>
      </c>
      <c r="D87" s="256" t="str">
        <f>'Parcijalni_cjeloviti ispit'!F88</f>
        <v>NE</v>
      </c>
      <c r="E87" s="103">
        <f>'Parcijalni_cjeloviti ispit'!G88</f>
        <v>0</v>
      </c>
      <c r="F87" s="256" t="str">
        <f>'Parcijalni_cjeloviti ispit'!H88</f>
        <v>NE</v>
      </c>
      <c r="G87" s="103">
        <f>'Parcijalni_cjeloviti ispit'!I88</f>
        <v>0</v>
      </c>
      <c r="H87" s="256" t="str">
        <f>'Parcijalni_cjeloviti ispit'!J88</f>
        <v>NE</v>
      </c>
      <c r="I87" s="103">
        <f>'Parcijalni_cjeloviti ispit'!K88</f>
        <v>0</v>
      </c>
      <c r="J87" s="256" t="str">
        <f>'Parcijalni_cjeloviti ispit'!L88</f>
        <v>NE</v>
      </c>
      <c r="K87" s="103">
        <f>'Parcijalni_cjeloviti ispit'!M88</f>
        <v>0</v>
      </c>
      <c r="L87" s="256" t="str">
        <f>'Parcijalni_cjeloviti ispit'!N88</f>
        <v>NE</v>
      </c>
      <c r="M87" s="103">
        <f>'Parcijalni_cjeloviti ispit'!O88</f>
        <v>0</v>
      </c>
      <c r="N87" s="256" t="str">
        <f>'Parcijalni_cjeloviti ispit'!P88</f>
        <v>NE</v>
      </c>
      <c r="O87" s="103">
        <f>'Parcijalni_cjeloviti ispit'!Q88</f>
        <v>0</v>
      </c>
      <c r="P87" s="256" t="str">
        <f>'Parcijalni_cjeloviti ispit'!R88</f>
        <v>NE</v>
      </c>
      <c r="Q87" s="103">
        <f>'Parcijalni_cjeloviti ispit'!S88</f>
        <v>0</v>
      </c>
      <c r="R87" s="256" t="str">
        <f>'Parcijalni_cjeloviti ispit'!T88</f>
        <v>NE</v>
      </c>
      <c r="S87" s="244">
        <f>'Parcijalni_cjeloviti ispit'!U88</f>
        <v>0</v>
      </c>
      <c r="T87" s="244" t="str">
        <f>'Parcijalni_cjeloviti ispit'!V88</f>
        <v>NE</v>
      </c>
    </row>
    <row r="88" spans="1:20" ht="15.75" thickBot="1" x14ac:dyDescent="0.3">
      <c r="A88" s="255">
        <f>'Parcijalni_cjeloviti ispit'!C89</f>
        <v>0</v>
      </c>
      <c r="B88" s="104" t="str">
        <f>'Parcijalni_cjeloviti ispit'!D89</f>
        <v>P</v>
      </c>
      <c r="C88" s="105" t="str">
        <f>'Parcijalni_cjeloviti ispit'!E89</f>
        <v/>
      </c>
      <c r="D88" s="257">
        <f>'Parcijalni_cjeloviti ispit'!F89</f>
        <v>0</v>
      </c>
      <c r="E88" s="106" t="str">
        <f>'Parcijalni_cjeloviti ispit'!G89</f>
        <v/>
      </c>
      <c r="F88" s="257">
        <f>'Parcijalni_cjeloviti ispit'!H89</f>
        <v>0</v>
      </c>
      <c r="G88" s="106" t="str">
        <f>'Parcijalni_cjeloviti ispit'!I89</f>
        <v/>
      </c>
      <c r="H88" s="257">
        <f>'Parcijalni_cjeloviti ispit'!J89</f>
        <v>0</v>
      </c>
      <c r="I88" s="106" t="str">
        <f>'Parcijalni_cjeloviti ispit'!K89</f>
        <v/>
      </c>
      <c r="J88" s="257">
        <f>'Parcijalni_cjeloviti ispit'!L89</f>
        <v>0</v>
      </c>
      <c r="K88" s="106" t="str">
        <f>'Parcijalni_cjeloviti ispit'!M89</f>
        <v/>
      </c>
      <c r="L88" s="257">
        <f>'Parcijalni_cjeloviti ispit'!N89</f>
        <v>0</v>
      </c>
      <c r="M88" s="106" t="str">
        <f>'Parcijalni_cjeloviti ispit'!O89</f>
        <v/>
      </c>
      <c r="N88" s="257">
        <f>'Parcijalni_cjeloviti ispit'!P89</f>
        <v>0</v>
      </c>
      <c r="O88" s="106" t="str">
        <f>'Parcijalni_cjeloviti ispit'!Q89</f>
        <v/>
      </c>
      <c r="P88" s="257">
        <f>'Parcijalni_cjeloviti ispit'!R89</f>
        <v>0</v>
      </c>
      <c r="Q88" s="106" t="str">
        <f>'Parcijalni_cjeloviti ispit'!S89</f>
        <v/>
      </c>
      <c r="R88" s="257">
        <f>'Parcijalni_cjeloviti ispit'!T89</f>
        <v>0</v>
      </c>
      <c r="S88" s="245">
        <f>'Parcijalni_cjeloviti ispit'!U89</f>
        <v>0</v>
      </c>
      <c r="T88" s="245">
        <f>'Parcijalni_cjeloviti ispit'!V89</f>
        <v>0</v>
      </c>
    </row>
    <row r="89" spans="1:20" x14ac:dyDescent="0.25">
      <c r="A89" s="254">
        <f>'Parcijalni_cjeloviti ispit'!C90</f>
        <v>0</v>
      </c>
      <c r="B89" s="102" t="str">
        <f>'Parcijalni_cjeloviti ispit'!D90</f>
        <v>B</v>
      </c>
      <c r="C89" s="103">
        <f>'Parcijalni_cjeloviti ispit'!E90</f>
        <v>0</v>
      </c>
      <c r="D89" s="256" t="str">
        <f>'Parcijalni_cjeloviti ispit'!F90</f>
        <v>NE</v>
      </c>
      <c r="E89" s="103">
        <f>'Parcijalni_cjeloviti ispit'!G90</f>
        <v>0</v>
      </c>
      <c r="F89" s="256" t="str">
        <f>'Parcijalni_cjeloviti ispit'!H90</f>
        <v>NE</v>
      </c>
      <c r="G89" s="103">
        <f>'Parcijalni_cjeloviti ispit'!I90</f>
        <v>0</v>
      </c>
      <c r="H89" s="256" t="str">
        <f>'Parcijalni_cjeloviti ispit'!J90</f>
        <v>NE</v>
      </c>
      <c r="I89" s="103">
        <f>'Parcijalni_cjeloviti ispit'!K90</f>
        <v>0</v>
      </c>
      <c r="J89" s="256" t="str">
        <f>'Parcijalni_cjeloviti ispit'!L90</f>
        <v>NE</v>
      </c>
      <c r="K89" s="103">
        <f>'Parcijalni_cjeloviti ispit'!M90</f>
        <v>0</v>
      </c>
      <c r="L89" s="256" t="str">
        <f>'Parcijalni_cjeloviti ispit'!N90</f>
        <v>NE</v>
      </c>
      <c r="M89" s="103">
        <f>'Parcijalni_cjeloviti ispit'!O90</f>
        <v>0</v>
      </c>
      <c r="N89" s="256" t="str">
        <f>'Parcijalni_cjeloviti ispit'!P90</f>
        <v>NE</v>
      </c>
      <c r="O89" s="103">
        <f>'Parcijalni_cjeloviti ispit'!Q90</f>
        <v>0</v>
      </c>
      <c r="P89" s="256" t="str">
        <f>'Parcijalni_cjeloviti ispit'!R90</f>
        <v>NE</v>
      </c>
      <c r="Q89" s="103">
        <f>'Parcijalni_cjeloviti ispit'!S90</f>
        <v>0</v>
      </c>
      <c r="R89" s="256" t="str">
        <f>'Parcijalni_cjeloviti ispit'!T90</f>
        <v>NE</v>
      </c>
      <c r="S89" s="244">
        <f>'Parcijalni_cjeloviti ispit'!U90</f>
        <v>0</v>
      </c>
      <c r="T89" s="244" t="str">
        <f>'Parcijalni_cjeloviti ispit'!V90</f>
        <v>NE</v>
      </c>
    </row>
    <row r="90" spans="1:20" ht="15.75" thickBot="1" x14ac:dyDescent="0.3">
      <c r="A90" s="255">
        <f>'Parcijalni_cjeloviti ispit'!C91</f>
        <v>0</v>
      </c>
      <c r="B90" s="104" t="str">
        <f>'Parcijalni_cjeloviti ispit'!D91</f>
        <v>P</v>
      </c>
      <c r="C90" s="105" t="str">
        <f>'Parcijalni_cjeloviti ispit'!E91</f>
        <v/>
      </c>
      <c r="D90" s="257">
        <f>'Parcijalni_cjeloviti ispit'!F91</f>
        <v>0</v>
      </c>
      <c r="E90" s="106" t="str">
        <f>'Parcijalni_cjeloviti ispit'!G91</f>
        <v/>
      </c>
      <c r="F90" s="257">
        <f>'Parcijalni_cjeloviti ispit'!H91</f>
        <v>0</v>
      </c>
      <c r="G90" s="106" t="str">
        <f>'Parcijalni_cjeloviti ispit'!I91</f>
        <v/>
      </c>
      <c r="H90" s="257">
        <f>'Parcijalni_cjeloviti ispit'!J91</f>
        <v>0</v>
      </c>
      <c r="I90" s="106" t="str">
        <f>'Parcijalni_cjeloviti ispit'!K91</f>
        <v/>
      </c>
      <c r="J90" s="257">
        <f>'Parcijalni_cjeloviti ispit'!L91</f>
        <v>0</v>
      </c>
      <c r="K90" s="106" t="str">
        <f>'Parcijalni_cjeloviti ispit'!M91</f>
        <v/>
      </c>
      <c r="L90" s="257">
        <f>'Parcijalni_cjeloviti ispit'!N91</f>
        <v>0</v>
      </c>
      <c r="M90" s="106" t="str">
        <f>'Parcijalni_cjeloviti ispit'!O91</f>
        <v/>
      </c>
      <c r="N90" s="257">
        <f>'Parcijalni_cjeloviti ispit'!P91</f>
        <v>0</v>
      </c>
      <c r="O90" s="106" t="str">
        <f>'Parcijalni_cjeloviti ispit'!Q91</f>
        <v/>
      </c>
      <c r="P90" s="257">
        <f>'Parcijalni_cjeloviti ispit'!R91</f>
        <v>0</v>
      </c>
      <c r="Q90" s="106" t="str">
        <f>'Parcijalni_cjeloviti ispit'!S91</f>
        <v/>
      </c>
      <c r="R90" s="257">
        <f>'Parcijalni_cjeloviti ispit'!T91</f>
        <v>0</v>
      </c>
      <c r="S90" s="245">
        <f>'Parcijalni_cjeloviti ispit'!U91</f>
        <v>0</v>
      </c>
      <c r="T90" s="245">
        <f>'Parcijalni_cjeloviti ispit'!V91</f>
        <v>0</v>
      </c>
    </row>
    <row r="91" spans="1:20" x14ac:dyDescent="0.25">
      <c r="A91" s="254">
        <f>'Parcijalni_cjeloviti ispit'!C92</f>
        <v>0</v>
      </c>
      <c r="B91" s="102" t="str">
        <f>'Parcijalni_cjeloviti ispit'!D92</f>
        <v>B</v>
      </c>
      <c r="C91" s="103">
        <f>'Parcijalni_cjeloviti ispit'!E92</f>
        <v>0</v>
      </c>
      <c r="D91" s="256" t="str">
        <f>'Parcijalni_cjeloviti ispit'!F92</f>
        <v>NE</v>
      </c>
      <c r="E91" s="103">
        <f>'Parcijalni_cjeloviti ispit'!G92</f>
        <v>0</v>
      </c>
      <c r="F91" s="256" t="str">
        <f>'Parcijalni_cjeloviti ispit'!H92</f>
        <v>NE</v>
      </c>
      <c r="G91" s="103">
        <f>'Parcijalni_cjeloviti ispit'!I92</f>
        <v>0</v>
      </c>
      <c r="H91" s="256" t="str">
        <f>'Parcijalni_cjeloviti ispit'!J92</f>
        <v>NE</v>
      </c>
      <c r="I91" s="103">
        <f>'Parcijalni_cjeloviti ispit'!K92</f>
        <v>0</v>
      </c>
      <c r="J91" s="256" t="str">
        <f>'Parcijalni_cjeloviti ispit'!L92</f>
        <v>NE</v>
      </c>
      <c r="K91" s="103">
        <f>'Parcijalni_cjeloviti ispit'!M92</f>
        <v>0</v>
      </c>
      <c r="L91" s="256" t="str">
        <f>'Parcijalni_cjeloviti ispit'!N92</f>
        <v>NE</v>
      </c>
      <c r="M91" s="103">
        <f>'Parcijalni_cjeloviti ispit'!O92</f>
        <v>0</v>
      </c>
      <c r="N91" s="256" t="str">
        <f>'Parcijalni_cjeloviti ispit'!P92</f>
        <v>NE</v>
      </c>
      <c r="O91" s="103">
        <f>'Parcijalni_cjeloviti ispit'!Q92</f>
        <v>0</v>
      </c>
      <c r="P91" s="256" t="str">
        <f>'Parcijalni_cjeloviti ispit'!R92</f>
        <v>NE</v>
      </c>
      <c r="Q91" s="103">
        <f>'Parcijalni_cjeloviti ispit'!S92</f>
        <v>0</v>
      </c>
      <c r="R91" s="256" t="str">
        <f>'Parcijalni_cjeloviti ispit'!T92</f>
        <v>NE</v>
      </c>
      <c r="S91" s="244">
        <f>'Parcijalni_cjeloviti ispit'!U92</f>
        <v>0</v>
      </c>
      <c r="T91" s="244" t="str">
        <f>'Parcijalni_cjeloviti ispit'!V92</f>
        <v>NE</v>
      </c>
    </row>
    <row r="92" spans="1:20" ht="15.75" thickBot="1" x14ac:dyDescent="0.3">
      <c r="A92" s="255">
        <f>'Parcijalni_cjeloviti ispit'!C93</f>
        <v>0</v>
      </c>
      <c r="B92" s="104" t="str">
        <f>'Parcijalni_cjeloviti ispit'!D93</f>
        <v>P</v>
      </c>
      <c r="C92" s="105" t="str">
        <f>'Parcijalni_cjeloviti ispit'!E93</f>
        <v/>
      </c>
      <c r="D92" s="257">
        <f>'Parcijalni_cjeloviti ispit'!F93</f>
        <v>0</v>
      </c>
      <c r="E92" s="106" t="str">
        <f>'Parcijalni_cjeloviti ispit'!G93</f>
        <v/>
      </c>
      <c r="F92" s="257">
        <f>'Parcijalni_cjeloviti ispit'!H93</f>
        <v>0</v>
      </c>
      <c r="G92" s="106" t="str">
        <f>'Parcijalni_cjeloviti ispit'!I93</f>
        <v/>
      </c>
      <c r="H92" s="257">
        <f>'Parcijalni_cjeloviti ispit'!J93</f>
        <v>0</v>
      </c>
      <c r="I92" s="106" t="str">
        <f>'Parcijalni_cjeloviti ispit'!K93</f>
        <v/>
      </c>
      <c r="J92" s="257">
        <f>'Parcijalni_cjeloviti ispit'!L93</f>
        <v>0</v>
      </c>
      <c r="K92" s="106" t="str">
        <f>'Parcijalni_cjeloviti ispit'!M93</f>
        <v/>
      </c>
      <c r="L92" s="257">
        <f>'Parcijalni_cjeloviti ispit'!N93</f>
        <v>0</v>
      </c>
      <c r="M92" s="106" t="str">
        <f>'Parcijalni_cjeloviti ispit'!O93</f>
        <v/>
      </c>
      <c r="N92" s="257">
        <f>'Parcijalni_cjeloviti ispit'!P93</f>
        <v>0</v>
      </c>
      <c r="O92" s="106" t="str">
        <f>'Parcijalni_cjeloviti ispit'!Q93</f>
        <v/>
      </c>
      <c r="P92" s="257">
        <f>'Parcijalni_cjeloviti ispit'!R93</f>
        <v>0</v>
      </c>
      <c r="Q92" s="106" t="str">
        <f>'Parcijalni_cjeloviti ispit'!S93</f>
        <v/>
      </c>
      <c r="R92" s="257">
        <f>'Parcijalni_cjeloviti ispit'!T93</f>
        <v>0</v>
      </c>
      <c r="S92" s="245">
        <f>'Parcijalni_cjeloviti ispit'!U93</f>
        <v>0</v>
      </c>
      <c r="T92" s="245">
        <f>'Parcijalni_cjeloviti ispit'!V93</f>
        <v>0</v>
      </c>
    </row>
    <row r="93" spans="1:20" x14ac:dyDescent="0.25">
      <c r="A93" s="254">
        <f>'Parcijalni_cjeloviti ispit'!C94</f>
        <v>0</v>
      </c>
      <c r="B93" s="102" t="str">
        <f>'Parcijalni_cjeloviti ispit'!D94</f>
        <v>B</v>
      </c>
      <c r="C93" s="103">
        <f>'Parcijalni_cjeloviti ispit'!E94</f>
        <v>0</v>
      </c>
      <c r="D93" s="256" t="str">
        <f>'Parcijalni_cjeloviti ispit'!F94</f>
        <v>NE</v>
      </c>
      <c r="E93" s="103">
        <f>'Parcijalni_cjeloviti ispit'!G94</f>
        <v>0</v>
      </c>
      <c r="F93" s="256" t="str">
        <f>'Parcijalni_cjeloviti ispit'!H94</f>
        <v>NE</v>
      </c>
      <c r="G93" s="103">
        <f>'Parcijalni_cjeloviti ispit'!I94</f>
        <v>0</v>
      </c>
      <c r="H93" s="256" t="str">
        <f>'Parcijalni_cjeloviti ispit'!J94</f>
        <v>NE</v>
      </c>
      <c r="I93" s="103">
        <f>'Parcijalni_cjeloviti ispit'!K94</f>
        <v>0</v>
      </c>
      <c r="J93" s="256" t="str">
        <f>'Parcijalni_cjeloviti ispit'!L94</f>
        <v>NE</v>
      </c>
      <c r="K93" s="103">
        <f>'Parcijalni_cjeloviti ispit'!M94</f>
        <v>0</v>
      </c>
      <c r="L93" s="256" t="str">
        <f>'Parcijalni_cjeloviti ispit'!N94</f>
        <v>NE</v>
      </c>
      <c r="M93" s="103">
        <f>'Parcijalni_cjeloviti ispit'!O94</f>
        <v>0</v>
      </c>
      <c r="N93" s="256" t="str">
        <f>'Parcijalni_cjeloviti ispit'!P94</f>
        <v>NE</v>
      </c>
      <c r="O93" s="103">
        <f>'Parcijalni_cjeloviti ispit'!Q94</f>
        <v>0</v>
      </c>
      <c r="P93" s="256" t="str">
        <f>'Parcijalni_cjeloviti ispit'!R94</f>
        <v>NE</v>
      </c>
      <c r="Q93" s="103">
        <f>'Parcijalni_cjeloviti ispit'!S94</f>
        <v>0</v>
      </c>
      <c r="R93" s="256" t="str">
        <f>'Parcijalni_cjeloviti ispit'!T94</f>
        <v>NE</v>
      </c>
      <c r="S93" s="244">
        <f>'Parcijalni_cjeloviti ispit'!U94</f>
        <v>0</v>
      </c>
      <c r="T93" s="244" t="str">
        <f>'Parcijalni_cjeloviti ispit'!V94</f>
        <v>NE</v>
      </c>
    </row>
    <row r="94" spans="1:20" ht="15.75" thickBot="1" x14ac:dyDescent="0.3">
      <c r="A94" s="255">
        <f>'Parcijalni_cjeloviti ispit'!C95</f>
        <v>0</v>
      </c>
      <c r="B94" s="104" t="str">
        <f>'Parcijalni_cjeloviti ispit'!D95</f>
        <v>P</v>
      </c>
      <c r="C94" s="105" t="str">
        <f>'Parcijalni_cjeloviti ispit'!E95</f>
        <v/>
      </c>
      <c r="D94" s="257">
        <f>'Parcijalni_cjeloviti ispit'!F95</f>
        <v>0</v>
      </c>
      <c r="E94" s="106" t="str">
        <f>'Parcijalni_cjeloviti ispit'!G95</f>
        <v/>
      </c>
      <c r="F94" s="257">
        <f>'Parcijalni_cjeloviti ispit'!H95</f>
        <v>0</v>
      </c>
      <c r="G94" s="106" t="str">
        <f>'Parcijalni_cjeloviti ispit'!I95</f>
        <v/>
      </c>
      <c r="H94" s="257">
        <f>'Parcijalni_cjeloviti ispit'!J95</f>
        <v>0</v>
      </c>
      <c r="I94" s="106" t="str">
        <f>'Parcijalni_cjeloviti ispit'!K95</f>
        <v/>
      </c>
      <c r="J94" s="257">
        <f>'Parcijalni_cjeloviti ispit'!L95</f>
        <v>0</v>
      </c>
      <c r="K94" s="106" t="str">
        <f>'Parcijalni_cjeloviti ispit'!M95</f>
        <v/>
      </c>
      <c r="L94" s="257">
        <f>'Parcijalni_cjeloviti ispit'!N95</f>
        <v>0</v>
      </c>
      <c r="M94" s="106" t="str">
        <f>'Parcijalni_cjeloviti ispit'!O95</f>
        <v/>
      </c>
      <c r="N94" s="257">
        <f>'Parcijalni_cjeloviti ispit'!P95</f>
        <v>0</v>
      </c>
      <c r="O94" s="106" t="str">
        <f>'Parcijalni_cjeloviti ispit'!Q95</f>
        <v/>
      </c>
      <c r="P94" s="257">
        <f>'Parcijalni_cjeloviti ispit'!R95</f>
        <v>0</v>
      </c>
      <c r="Q94" s="106" t="str">
        <f>'Parcijalni_cjeloviti ispit'!S95</f>
        <v/>
      </c>
      <c r="R94" s="257">
        <f>'Parcijalni_cjeloviti ispit'!T95</f>
        <v>0</v>
      </c>
      <c r="S94" s="245">
        <f>'Parcijalni_cjeloviti ispit'!U95</f>
        <v>0</v>
      </c>
      <c r="T94" s="245">
        <f>'Parcijalni_cjeloviti ispit'!V95</f>
        <v>0</v>
      </c>
    </row>
    <row r="95" spans="1:20" x14ac:dyDescent="0.25">
      <c r="A95" s="254">
        <f>'Parcijalni_cjeloviti ispit'!C96</f>
        <v>0</v>
      </c>
      <c r="B95" s="102" t="str">
        <f>'Parcijalni_cjeloviti ispit'!D96</f>
        <v>B</v>
      </c>
      <c r="C95" s="103">
        <f>'Parcijalni_cjeloviti ispit'!E96</f>
        <v>0</v>
      </c>
      <c r="D95" s="256" t="str">
        <f>'Parcijalni_cjeloviti ispit'!F96</f>
        <v>NE</v>
      </c>
      <c r="E95" s="103">
        <f>'Parcijalni_cjeloviti ispit'!G96</f>
        <v>0</v>
      </c>
      <c r="F95" s="256" t="str">
        <f>'Parcijalni_cjeloviti ispit'!H96</f>
        <v>NE</v>
      </c>
      <c r="G95" s="103">
        <f>'Parcijalni_cjeloviti ispit'!I96</f>
        <v>0</v>
      </c>
      <c r="H95" s="256" t="str">
        <f>'Parcijalni_cjeloviti ispit'!J96</f>
        <v>NE</v>
      </c>
      <c r="I95" s="103">
        <f>'Parcijalni_cjeloviti ispit'!K96</f>
        <v>0</v>
      </c>
      <c r="J95" s="256" t="str">
        <f>'Parcijalni_cjeloviti ispit'!L96</f>
        <v>NE</v>
      </c>
      <c r="K95" s="103">
        <f>'Parcijalni_cjeloviti ispit'!M96</f>
        <v>0</v>
      </c>
      <c r="L95" s="256" t="str">
        <f>'Parcijalni_cjeloviti ispit'!N96</f>
        <v>NE</v>
      </c>
      <c r="M95" s="103">
        <f>'Parcijalni_cjeloviti ispit'!O96</f>
        <v>0</v>
      </c>
      <c r="N95" s="256" t="str">
        <f>'Parcijalni_cjeloviti ispit'!P96</f>
        <v>NE</v>
      </c>
      <c r="O95" s="103">
        <f>'Parcijalni_cjeloviti ispit'!Q96</f>
        <v>0</v>
      </c>
      <c r="P95" s="256" t="str">
        <f>'Parcijalni_cjeloviti ispit'!R96</f>
        <v>NE</v>
      </c>
      <c r="Q95" s="103">
        <f>'Parcijalni_cjeloviti ispit'!S96</f>
        <v>0</v>
      </c>
      <c r="R95" s="256" t="str">
        <f>'Parcijalni_cjeloviti ispit'!T96</f>
        <v>NE</v>
      </c>
      <c r="S95" s="244">
        <f>'Parcijalni_cjeloviti ispit'!U96</f>
        <v>0</v>
      </c>
      <c r="T95" s="244" t="str">
        <f>'Parcijalni_cjeloviti ispit'!V96</f>
        <v>NE</v>
      </c>
    </row>
    <row r="96" spans="1:20" ht="15.75" thickBot="1" x14ac:dyDescent="0.3">
      <c r="A96" s="255">
        <f>'Parcijalni_cjeloviti ispit'!C97</f>
        <v>0</v>
      </c>
      <c r="B96" s="104" t="str">
        <f>'Parcijalni_cjeloviti ispit'!D97</f>
        <v>P</v>
      </c>
      <c r="C96" s="105" t="str">
        <f>'Parcijalni_cjeloviti ispit'!E97</f>
        <v/>
      </c>
      <c r="D96" s="257">
        <f>'Parcijalni_cjeloviti ispit'!F97</f>
        <v>0</v>
      </c>
      <c r="E96" s="106" t="str">
        <f>'Parcijalni_cjeloviti ispit'!G97</f>
        <v/>
      </c>
      <c r="F96" s="257">
        <f>'Parcijalni_cjeloviti ispit'!H97</f>
        <v>0</v>
      </c>
      <c r="G96" s="106" t="str">
        <f>'Parcijalni_cjeloviti ispit'!I97</f>
        <v/>
      </c>
      <c r="H96" s="257">
        <f>'Parcijalni_cjeloviti ispit'!J97</f>
        <v>0</v>
      </c>
      <c r="I96" s="106" t="str">
        <f>'Parcijalni_cjeloviti ispit'!K97</f>
        <v/>
      </c>
      <c r="J96" s="257">
        <f>'Parcijalni_cjeloviti ispit'!L97</f>
        <v>0</v>
      </c>
      <c r="K96" s="106" t="str">
        <f>'Parcijalni_cjeloviti ispit'!M97</f>
        <v/>
      </c>
      <c r="L96" s="257">
        <f>'Parcijalni_cjeloviti ispit'!N97</f>
        <v>0</v>
      </c>
      <c r="M96" s="106" t="str">
        <f>'Parcijalni_cjeloviti ispit'!O97</f>
        <v/>
      </c>
      <c r="N96" s="257">
        <f>'Parcijalni_cjeloviti ispit'!P97</f>
        <v>0</v>
      </c>
      <c r="O96" s="106" t="str">
        <f>'Parcijalni_cjeloviti ispit'!Q97</f>
        <v/>
      </c>
      <c r="P96" s="257">
        <f>'Parcijalni_cjeloviti ispit'!R97</f>
        <v>0</v>
      </c>
      <c r="Q96" s="106" t="str">
        <f>'Parcijalni_cjeloviti ispit'!S97</f>
        <v/>
      </c>
      <c r="R96" s="257">
        <f>'Parcijalni_cjeloviti ispit'!T97</f>
        <v>0</v>
      </c>
      <c r="S96" s="245">
        <f>'Parcijalni_cjeloviti ispit'!U97</f>
        <v>0</v>
      </c>
      <c r="T96" s="245">
        <f>'Parcijalni_cjeloviti ispit'!V97</f>
        <v>0</v>
      </c>
    </row>
    <row r="97" spans="1:20" x14ac:dyDescent="0.25">
      <c r="A97" s="254">
        <f>'Parcijalni_cjeloviti ispit'!C98</f>
        <v>0</v>
      </c>
      <c r="B97" s="102" t="str">
        <f>'Parcijalni_cjeloviti ispit'!D98</f>
        <v>B</v>
      </c>
      <c r="C97" s="103">
        <f>'Parcijalni_cjeloviti ispit'!E98</f>
        <v>0</v>
      </c>
      <c r="D97" s="256" t="str">
        <f>'Parcijalni_cjeloviti ispit'!F98</f>
        <v>NE</v>
      </c>
      <c r="E97" s="103">
        <f>'Parcijalni_cjeloviti ispit'!G98</f>
        <v>0</v>
      </c>
      <c r="F97" s="256" t="str">
        <f>'Parcijalni_cjeloviti ispit'!H98</f>
        <v>NE</v>
      </c>
      <c r="G97" s="103">
        <f>'Parcijalni_cjeloviti ispit'!I98</f>
        <v>0</v>
      </c>
      <c r="H97" s="256" t="str">
        <f>'Parcijalni_cjeloviti ispit'!J98</f>
        <v>NE</v>
      </c>
      <c r="I97" s="103">
        <f>'Parcijalni_cjeloviti ispit'!K98</f>
        <v>0</v>
      </c>
      <c r="J97" s="256" t="str">
        <f>'Parcijalni_cjeloviti ispit'!L98</f>
        <v>NE</v>
      </c>
      <c r="K97" s="103">
        <f>'Parcijalni_cjeloviti ispit'!M98</f>
        <v>0</v>
      </c>
      <c r="L97" s="256" t="str">
        <f>'Parcijalni_cjeloviti ispit'!N98</f>
        <v>NE</v>
      </c>
      <c r="M97" s="103">
        <f>'Parcijalni_cjeloviti ispit'!O98</f>
        <v>0</v>
      </c>
      <c r="N97" s="256" t="str">
        <f>'Parcijalni_cjeloviti ispit'!P98</f>
        <v>NE</v>
      </c>
      <c r="O97" s="103">
        <f>'Parcijalni_cjeloviti ispit'!Q98</f>
        <v>0</v>
      </c>
      <c r="P97" s="256" t="str">
        <f>'Parcijalni_cjeloviti ispit'!R98</f>
        <v>NE</v>
      </c>
      <c r="Q97" s="103">
        <f>'Parcijalni_cjeloviti ispit'!S98</f>
        <v>0</v>
      </c>
      <c r="R97" s="256" t="str">
        <f>'Parcijalni_cjeloviti ispit'!T98</f>
        <v>NE</v>
      </c>
      <c r="S97" s="244">
        <f>'Parcijalni_cjeloviti ispit'!U98</f>
        <v>0</v>
      </c>
      <c r="T97" s="244" t="str">
        <f>'Parcijalni_cjeloviti ispit'!V98</f>
        <v>NE</v>
      </c>
    </row>
    <row r="98" spans="1:20" ht="15.75" thickBot="1" x14ac:dyDescent="0.3">
      <c r="A98" s="255">
        <f>'Parcijalni_cjeloviti ispit'!C99</f>
        <v>0</v>
      </c>
      <c r="B98" s="104" t="str">
        <f>'Parcijalni_cjeloviti ispit'!D99</f>
        <v>P</v>
      </c>
      <c r="C98" s="105" t="str">
        <f>'Parcijalni_cjeloviti ispit'!E99</f>
        <v/>
      </c>
      <c r="D98" s="257">
        <f>'Parcijalni_cjeloviti ispit'!F99</f>
        <v>0</v>
      </c>
      <c r="E98" s="106" t="str">
        <f>'Parcijalni_cjeloviti ispit'!G99</f>
        <v/>
      </c>
      <c r="F98" s="257">
        <f>'Parcijalni_cjeloviti ispit'!H99</f>
        <v>0</v>
      </c>
      <c r="G98" s="106" t="str">
        <f>'Parcijalni_cjeloviti ispit'!I99</f>
        <v/>
      </c>
      <c r="H98" s="257">
        <f>'Parcijalni_cjeloviti ispit'!J99</f>
        <v>0</v>
      </c>
      <c r="I98" s="106" t="str">
        <f>'Parcijalni_cjeloviti ispit'!K99</f>
        <v/>
      </c>
      <c r="J98" s="257">
        <f>'Parcijalni_cjeloviti ispit'!L99</f>
        <v>0</v>
      </c>
      <c r="K98" s="106" t="str">
        <f>'Parcijalni_cjeloviti ispit'!M99</f>
        <v/>
      </c>
      <c r="L98" s="257">
        <f>'Parcijalni_cjeloviti ispit'!N99</f>
        <v>0</v>
      </c>
      <c r="M98" s="106" t="str">
        <f>'Parcijalni_cjeloviti ispit'!O99</f>
        <v/>
      </c>
      <c r="N98" s="257">
        <f>'Parcijalni_cjeloviti ispit'!P99</f>
        <v>0</v>
      </c>
      <c r="O98" s="106" t="str">
        <f>'Parcijalni_cjeloviti ispit'!Q99</f>
        <v/>
      </c>
      <c r="P98" s="257">
        <f>'Parcijalni_cjeloviti ispit'!R99</f>
        <v>0</v>
      </c>
      <c r="Q98" s="106" t="str">
        <f>'Parcijalni_cjeloviti ispit'!S99</f>
        <v/>
      </c>
      <c r="R98" s="257">
        <f>'Parcijalni_cjeloviti ispit'!T99</f>
        <v>0</v>
      </c>
      <c r="S98" s="245">
        <f>'Parcijalni_cjeloviti ispit'!U99</f>
        <v>0</v>
      </c>
      <c r="T98" s="245">
        <f>'Parcijalni_cjeloviti ispit'!V99</f>
        <v>0</v>
      </c>
    </row>
    <row r="99" spans="1:20" x14ac:dyDescent="0.25">
      <c r="A99" s="254">
        <f>'Parcijalni_cjeloviti ispit'!C100</f>
        <v>0</v>
      </c>
      <c r="B99" s="102" t="str">
        <f>'Parcijalni_cjeloviti ispit'!D100</f>
        <v>B</v>
      </c>
      <c r="C99" s="103">
        <f>'Parcijalni_cjeloviti ispit'!E100</f>
        <v>0</v>
      </c>
      <c r="D99" s="256" t="str">
        <f>'Parcijalni_cjeloviti ispit'!F100</f>
        <v>NE</v>
      </c>
      <c r="E99" s="103">
        <f>'Parcijalni_cjeloviti ispit'!G100</f>
        <v>0</v>
      </c>
      <c r="F99" s="256" t="str">
        <f>'Parcijalni_cjeloviti ispit'!H100</f>
        <v>NE</v>
      </c>
      <c r="G99" s="103">
        <f>'Parcijalni_cjeloviti ispit'!I100</f>
        <v>0</v>
      </c>
      <c r="H99" s="256" t="str">
        <f>'Parcijalni_cjeloviti ispit'!J100</f>
        <v>NE</v>
      </c>
      <c r="I99" s="103">
        <f>'Parcijalni_cjeloviti ispit'!K100</f>
        <v>0</v>
      </c>
      <c r="J99" s="256" t="str">
        <f>'Parcijalni_cjeloviti ispit'!L100</f>
        <v>NE</v>
      </c>
      <c r="K99" s="103">
        <f>'Parcijalni_cjeloviti ispit'!M100</f>
        <v>0</v>
      </c>
      <c r="L99" s="256" t="str">
        <f>'Parcijalni_cjeloviti ispit'!N100</f>
        <v>NE</v>
      </c>
      <c r="M99" s="103">
        <f>'Parcijalni_cjeloviti ispit'!O100</f>
        <v>0</v>
      </c>
      <c r="N99" s="256" t="str">
        <f>'Parcijalni_cjeloviti ispit'!P100</f>
        <v>NE</v>
      </c>
      <c r="O99" s="103">
        <f>'Parcijalni_cjeloviti ispit'!Q100</f>
        <v>0</v>
      </c>
      <c r="P99" s="256" t="str">
        <f>'Parcijalni_cjeloviti ispit'!R100</f>
        <v>NE</v>
      </c>
      <c r="Q99" s="103">
        <f>'Parcijalni_cjeloviti ispit'!S100</f>
        <v>0</v>
      </c>
      <c r="R99" s="256" t="str">
        <f>'Parcijalni_cjeloviti ispit'!T100</f>
        <v>NE</v>
      </c>
      <c r="S99" s="244">
        <f>'Parcijalni_cjeloviti ispit'!U100</f>
        <v>0</v>
      </c>
      <c r="T99" s="244" t="str">
        <f>'Parcijalni_cjeloviti ispit'!V100</f>
        <v>NE</v>
      </c>
    </row>
    <row r="100" spans="1:20" ht="15.75" thickBot="1" x14ac:dyDescent="0.3">
      <c r="A100" s="255">
        <f>'Parcijalni_cjeloviti ispit'!C101</f>
        <v>0</v>
      </c>
      <c r="B100" s="104" t="str">
        <f>'Parcijalni_cjeloviti ispit'!D101</f>
        <v>P</v>
      </c>
      <c r="C100" s="105" t="str">
        <f>'Parcijalni_cjeloviti ispit'!E101</f>
        <v/>
      </c>
      <c r="D100" s="257">
        <f>'Parcijalni_cjeloviti ispit'!F101</f>
        <v>0</v>
      </c>
      <c r="E100" s="106" t="str">
        <f>'Parcijalni_cjeloviti ispit'!G101</f>
        <v/>
      </c>
      <c r="F100" s="257">
        <f>'Parcijalni_cjeloviti ispit'!H101</f>
        <v>0</v>
      </c>
      <c r="G100" s="106" t="str">
        <f>'Parcijalni_cjeloviti ispit'!I101</f>
        <v/>
      </c>
      <c r="H100" s="257">
        <f>'Parcijalni_cjeloviti ispit'!J101</f>
        <v>0</v>
      </c>
      <c r="I100" s="106" t="str">
        <f>'Parcijalni_cjeloviti ispit'!K101</f>
        <v/>
      </c>
      <c r="J100" s="257">
        <f>'Parcijalni_cjeloviti ispit'!L101</f>
        <v>0</v>
      </c>
      <c r="K100" s="106" t="str">
        <f>'Parcijalni_cjeloviti ispit'!M101</f>
        <v/>
      </c>
      <c r="L100" s="257">
        <f>'Parcijalni_cjeloviti ispit'!N101</f>
        <v>0</v>
      </c>
      <c r="M100" s="106" t="str">
        <f>'Parcijalni_cjeloviti ispit'!O101</f>
        <v/>
      </c>
      <c r="N100" s="257">
        <f>'Parcijalni_cjeloviti ispit'!P101</f>
        <v>0</v>
      </c>
      <c r="O100" s="106" t="str">
        <f>'Parcijalni_cjeloviti ispit'!Q101</f>
        <v/>
      </c>
      <c r="P100" s="257">
        <f>'Parcijalni_cjeloviti ispit'!R101</f>
        <v>0</v>
      </c>
      <c r="Q100" s="106" t="str">
        <f>'Parcijalni_cjeloviti ispit'!S101</f>
        <v/>
      </c>
      <c r="R100" s="257">
        <f>'Parcijalni_cjeloviti ispit'!T101</f>
        <v>0</v>
      </c>
      <c r="S100" s="245">
        <f>'Parcijalni_cjeloviti ispit'!U101</f>
        <v>0</v>
      </c>
      <c r="T100" s="245">
        <f>'Parcijalni_cjeloviti ispit'!V101</f>
        <v>0</v>
      </c>
    </row>
    <row r="101" spans="1:20" x14ac:dyDescent="0.25">
      <c r="A101" s="254">
        <f>'Parcijalni_cjeloviti ispit'!C102</f>
        <v>0</v>
      </c>
      <c r="B101" s="102" t="str">
        <f>'Parcijalni_cjeloviti ispit'!D102</f>
        <v>B</v>
      </c>
      <c r="C101" s="103">
        <f>'Parcijalni_cjeloviti ispit'!E102</f>
        <v>0</v>
      </c>
      <c r="D101" s="256" t="str">
        <f>'Parcijalni_cjeloviti ispit'!F102</f>
        <v>NE</v>
      </c>
      <c r="E101" s="103">
        <f>'Parcijalni_cjeloviti ispit'!G102</f>
        <v>0</v>
      </c>
      <c r="F101" s="256" t="str">
        <f>'Parcijalni_cjeloviti ispit'!H102</f>
        <v>NE</v>
      </c>
      <c r="G101" s="103">
        <f>'Parcijalni_cjeloviti ispit'!I102</f>
        <v>0</v>
      </c>
      <c r="H101" s="256" t="str">
        <f>'Parcijalni_cjeloviti ispit'!J102</f>
        <v>NE</v>
      </c>
      <c r="I101" s="103">
        <f>'Parcijalni_cjeloviti ispit'!K102</f>
        <v>0</v>
      </c>
      <c r="J101" s="256" t="str">
        <f>'Parcijalni_cjeloviti ispit'!L102</f>
        <v>NE</v>
      </c>
      <c r="K101" s="103">
        <f>'Parcijalni_cjeloviti ispit'!M102</f>
        <v>0</v>
      </c>
      <c r="L101" s="256" t="str">
        <f>'Parcijalni_cjeloviti ispit'!N102</f>
        <v>NE</v>
      </c>
      <c r="M101" s="103">
        <f>'Parcijalni_cjeloviti ispit'!O102</f>
        <v>0</v>
      </c>
      <c r="N101" s="256" t="str">
        <f>'Parcijalni_cjeloviti ispit'!P102</f>
        <v>NE</v>
      </c>
      <c r="O101" s="103">
        <f>'Parcijalni_cjeloviti ispit'!Q102</f>
        <v>0</v>
      </c>
      <c r="P101" s="256" t="str">
        <f>'Parcijalni_cjeloviti ispit'!R102</f>
        <v>NE</v>
      </c>
      <c r="Q101" s="103">
        <f>'Parcijalni_cjeloviti ispit'!S102</f>
        <v>0</v>
      </c>
      <c r="R101" s="256" t="str">
        <f>'Parcijalni_cjeloviti ispit'!T102</f>
        <v>NE</v>
      </c>
      <c r="S101" s="244">
        <f>'Parcijalni_cjeloviti ispit'!U102</f>
        <v>0</v>
      </c>
      <c r="T101" s="244" t="str">
        <f>'Parcijalni_cjeloviti ispit'!V102</f>
        <v>NE</v>
      </c>
    </row>
    <row r="102" spans="1:20" ht="15.75" thickBot="1" x14ac:dyDescent="0.3">
      <c r="A102" s="255">
        <f>'Parcijalni_cjeloviti ispit'!C103</f>
        <v>0</v>
      </c>
      <c r="B102" s="104" t="str">
        <f>'Parcijalni_cjeloviti ispit'!D103</f>
        <v>P</v>
      </c>
      <c r="C102" s="105" t="str">
        <f>'Parcijalni_cjeloviti ispit'!E103</f>
        <v/>
      </c>
      <c r="D102" s="257">
        <f>'Parcijalni_cjeloviti ispit'!F103</f>
        <v>0</v>
      </c>
      <c r="E102" s="106" t="str">
        <f>'Parcijalni_cjeloviti ispit'!G103</f>
        <v/>
      </c>
      <c r="F102" s="257">
        <f>'Parcijalni_cjeloviti ispit'!H103</f>
        <v>0</v>
      </c>
      <c r="G102" s="106" t="str">
        <f>'Parcijalni_cjeloviti ispit'!I103</f>
        <v/>
      </c>
      <c r="H102" s="257">
        <f>'Parcijalni_cjeloviti ispit'!J103</f>
        <v>0</v>
      </c>
      <c r="I102" s="106" t="str">
        <f>'Parcijalni_cjeloviti ispit'!K103</f>
        <v/>
      </c>
      <c r="J102" s="257">
        <f>'Parcijalni_cjeloviti ispit'!L103</f>
        <v>0</v>
      </c>
      <c r="K102" s="106" t="str">
        <f>'Parcijalni_cjeloviti ispit'!M103</f>
        <v/>
      </c>
      <c r="L102" s="257">
        <f>'Parcijalni_cjeloviti ispit'!N103</f>
        <v>0</v>
      </c>
      <c r="M102" s="106" t="str">
        <f>'Parcijalni_cjeloviti ispit'!O103</f>
        <v/>
      </c>
      <c r="N102" s="257">
        <f>'Parcijalni_cjeloviti ispit'!P103</f>
        <v>0</v>
      </c>
      <c r="O102" s="106" t="str">
        <f>'Parcijalni_cjeloviti ispit'!Q103</f>
        <v/>
      </c>
      <c r="P102" s="257">
        <f>'Parcijalni_cjeloviti ispit'!R103</f>
        <v>0</v>
      </c>
      <c r="Q102" s="106" t="str">
        <f>'Parcijalni_cjeloviti ispit'!S103</f>
        <v/>
      </c>
      <c r="R102" s="257">
        <f>'Parcijalni_cjeloviti ispit'!T103</f>
        <v>0</v>
      </c>
      <c r="S102" s="245">
        <f>'Parcijalni_cjeloviti ispit'!U103</f>
        <v>0</v>
      </c>
      <c r="T102" s="245">
        <f>'Parcijalni_cjeloviti ispit'!V103</f>
        <v>0</v>
      </c>
    </row>
    <row r="103" spans="1:20" x14ac:dyDescent="0.25">
      <c r="A103" s="254">
        <f>'Parcijalni_cjeloviti ispit'!C104</f>
        <v>0</v>
      </c>
      <c r="B103" s="102" t="str">
        <f>'Parcijalni_cjeloviti ispit'!D104</f>
        <v>B</v>
      </c>
      <c r="C103" s="103">
        <f>'Parcijalni_cjeloviti ispit'!E104</f>
        <v>0</v>
      </c>
      <c r="D103" s="256" t="str">
        <f>'Parcijalni_cjeloviti ispit'!F104</f>
        <v>NE</v>
      </c>
      <c r="E103" s="103">
        <f>'Parcijalni_cjeloviti ispit'!G104</f>
        <v>0</v>
      </c>
      <c r="F103" s="256" t="str">
        <f>'Parcijalni_cjeloviti ispit'!H104</f>
        <v>NE</v>
      </c>
      <c r="G103" s="103">
        <f>'Parcijalni_cjeloviti ispit'!I104</f>
        <v>0</v>
      </c>
      <c r="H103" s="256" t="str">
        <f>'Parcijalni_cjeloviti ispit'!J104</f>
        <v>NE</v>
      </c>
      <c r="I103" s="103">
        <f>'Parcijalni_cjeloviti ispit'!K104</f>
        <v>0</v>
      </c>
      <c r="J103" s="256" t="str">
        <f>'Parcijalni_cjeloviti ispit'!L104</f>
        <v>NE</v>
      </c>
      <c r="K103" s="103">
        <f>'Parcijalni_cjeloviti ispit'!M104</f>
        <v>0</v>
      </c>
      <c r="L103" s="256" t="str">
        <f>'Parcijalni_cjeloviti ispit'!N104</f>
        <v>NE</v>
      </c>
      <c r="M103" s="103">
        <f>'Parcijalni_cjeloviti ispit'!O104</f>
        <v>0</v>
      </c>
      <c r="N103" s="256" t="str">
        <f>'Parcijalni_cjeloviti ispit'!P104</f>
        <v>NE</v>
      </c>
      <c r="O103" s="103">
        <f>'Parcijalni_cjeloviti ispit'!Q104</f>
        <v>0</v>
      </c>
      <c r="P103" s="256" t="str">
        <f>'Parcijalni_cjeloviti ispit'!R104</f>
        <v>NE</v>
      </c>
      <c r="Q103" s="103">
        <f>'Parcijalni_cjeloviti ispit'!S104</f>
        <v>0</v>
      </c>
      <c r="R103" s="256" t="str">
        <f>'Parcijalni_cjeloviti ispit'!T104</f>
        <v>NE</v>
      </c>
      <c r="S103" s="244">
        <f>'Parcijalni_cjeloviti ispit'!U104</f>
        <v>0</v>
      </c>
      <c r="T103" s="244" t="str">
        <f>'Parcijalni_cjeloviti ispit'!V104</f>
        <v>NE</v>
      </c>
    </row>
    <row r="104" spans="1:20" ht="15.75" thickBot="1" x14ac:dyDescent="0.3">
      <c r="A104" s="255">
        <f>'Parcijalni_cjeloviti ispit'!C105</f>
        <v>0</v>
      </c>
      <c r="B104" s="104" t="str">
        <f>'Parcijalni_cjeloviti ispit'!D105</f>
        <v>P</v>
      </c>
      <c r="C104" s="105" t="str">
        <f>'Parcijalni_cjeloviti ispit'!E105</f>
        <v/>
      </c>
      <c r="D104" s="257">
        <f>'Parcijalni_cjeloviti ispit'!F105</f>
        <v>0</v>
      </c>
      <c r="E104" s="106" t="str">
        <f>'Parcijalni_cjeloviti ispit'!G105</f>
        <v/>
      </c>
      <c r="F104" s="257">
        <f>'Parcijalni_cjeloviti ispit'!H105</f>
        <v>0</v>
      </c>
      <c r="G104" s="106" t="str">
        <f>'Parcijalni_cjeloviti ispit'!I105</f>
        <v/>
      </c>
      <c r="H104" s="257">
        <f>'Parcijalni_cjeloviti ispit'!J105</f>
        <v>0</v>
      </c>
      <c r="I104" s="106" t="str">
        <f>'Parcijalni_cjeloviti ispit'!K105</f>
        <v/>
      </c>
      <c r="J104" s="257">
        <f>'Parcijalni_cjeloviti ispit'!L105</f>
        <v>0</v>
      </c>
      <c r="K104" s="106" t="str">
        <f>'Parcijalni_cjeloviti ispit'!M105</f>
        <v/>
      </c>
      <c r="L104" s="257">
        <f>'Parcijalni_cjeloviti ispit'!N105</f>
        <v>0</v>
      </c>
      <c r="M104" s="106" t="str">
        <f>'Parcijalni_cjeloviti ispit'!O105</f>
        <v/>
      </c>
      <c r="N104" s="257">
        <f>'Parcijalni_cjeloviti ispit'!P105</f>
        <v>0</v>
      </c>
      <c r="O104" s="106" t="str">
        <f>'Parcijalni_cjeloviti ispit'!Q105</f>
        <v/>
      </c>
      <c r="P104" s="257">
        <f>'Parcijalni_cjeloviti ispit'!R105</f>
        <v>0</v>
      </c>
      <c r="Q104" s="106" t="str">
        <f>'Parcijalni_cjeloviti ispit'!S105</f>
        <v/>
      </c>
      <c r="R104" s="257">
        <f>'Parcijalni_cjeloviti ispit'!T105</f>
        <v>0</v>
      </c>
      <c r="S104" s="245">
        <f>'Parcijalni_cjeloviti ispit'!U105</f>
        <v>0</v>
      </c>
      <c r="T104" s="245">
        <f>'Parcijalni_cjeloviti ispit'!V105</f>
        <v>0</v>
      </c>
    </row>
    <row r="105" spans="1:20" x14ac:dyDescent="0.25">
      <c r="A105" s="254">
        <f>'Parcijalni_cjeloviti ispit'!C106</f>
        <v>0</v>
      </c>
      <c r="B105" s="102" t="str">
        <f>'Parcijalni_cjeloviti ispit'!D106</f>
        <v>B</v>
      </c>
      <c r="C105" s="103">
        <f>'Parcijalni_cjeloviti ispit'!E106</f>
        <v>0</v>
      </c>
      <c r="D105" s="256" t="str">
        <f>'Parcijalni_cjeloviti ispit'!F106</f>
        <v>NE</v>
      </c>
      <c r="E105" s="103">
        <f>'Parcijalni_cjeloviti ispit'!G106</f>
        <v>0</v>
      </c>
      <c r="F105" s="256" t="str">
        <f>'Parcijalni_cjeloviti ispit'!H106</f>
        <v>NE</v>
      </c>
      <c r="G105" s="103">
        <f>'Parcijalni_cjeloviti ispit'!I106</f>
        <v>0</v>
      </c>
      <c r="H105" s="256" t="str">
        <f>'Parcijalni_cjeloviti ispit'!J106</f>
        <v>NE</v>
      </c>
      <c r="I105" s="103">
        <f>'Parcijalni_cjeloviti ispit'!K106</f>
        <v>0</v>
      </c>
      <c r="J105" s="256" t="str">
        <f>'Parcijalni_cjeloviti ispit'!L106</f>
        <v>NE</v>
      </c>
      <c r="K105" s="103">
        <f>'Parcijalni_cjeloviti ispit'!M106</f>
        <v>0</v>
      </c>
      <c r="L105" s="256" t="str">
        <f>'Parcijalni_cjeloviti ispit'!N106</f>
        <v>NE</v>
      </c>
      <c r="M105" s="103">
        <f>'Parcijalni_cjeloviti ispit'!O106</f>
        <v>0</v>
      </c>
      <c r="N105" s="256" t="str">
        <f>'Parcijalni_cjeloviti ispit'!P106</f>
        <v>NE</v>
      </c>
      <c r="O105" s="103">
        <f>'Parcijalni_cjeloviti ispit'!Q106</f>
        <v>0</v>
      </c>
      <c r="P105" s="256" t="str">
        <f>'Parcijalni_cjeloviti ispit'!R106</f>
        <v>NE</v>
      </c>
      <c r="Q105" s="103">
        <f>'Parcijalni_cjeloviti ispit'!S106</f>
        <v>0</v>
      </c>
      <c r="R105" s="256" t="str">
        <f>'Parcijalni_cjeloviti ispit'!T106</f>
        <v>NE</v>
      </c>
      <c r="S105" s="244">
        <f>'Parcijalni_cjeloviti ispit'!U106</f>
        <v>0</v>
      </c>
      <c r="T105" s="244" t="str">
        <f>'Parcijalni_cjeloviti ispit'!V106</f>
        <v>NE</v>
      </c>
    </row>
    <row r="106" spans="1:20" ht="15.75" thickBot="1" x14ac:dyDescent="0.3">
      <c r="A106" s="255">
        <f>'Parcijalni_cjeloviti ispit'!C107</f>
        <v>0</v>
      </c>
      <c r="B106" s="104" t="str">
        <f>'Parcijalni_cjeloviti ispit'!D107</f>
        <v>P</v>
      </c>
      <c r="C106" s="105" t="str">
        <f>'Parcijalni_cjeloviti ispit'!E107</f>
        <v/>
      </c>
      <c r="D106" s="257">
        <f>'Parcijalni_cjeloviti ispit'!F107</f>
        <v>0</v>
      </c>
      <c r="E106" s="106" t="str">
        <f>'Parcijalni_cjeloviti ispit'!G107</f>
        <v/>
      </c>
      <c r="F106" s="257">
        <f>'Parcijalni_cjeloviti ispit'!H107</f>
        <v>0</v>
      </c>
      <c r="G106" s="106" t="str">
        <f>'Parcijalni_cjeloviti ispit'!I107</f>
        <v/>
      </c>
      <c r="H106" s="257">
        <f>'Parcijalni_cjeloviti ispit'!J107</f>
        <v>0</v>
      </c>
      <c r="I106" s="106" t="str">
        <f>'Parcijalni_cjeloviti ispit'!K107</f>
        <v/>
      </c>
      <c r="J106" s="257">
        <f>'Parcijalni_cjeloviti ispit'!L107</f>
        <v>0</v>
      </c>
      <c r="K106" s="106" t="str">
        <f>'Parcijalni_cjeloviti ispit'!M107</f>
        <v/>
      </c>
      <c r="L106" s="257">
        <f>'Parcijalni_cjeloviti ispit'!N107</f>
        <v>0</v>
      </c>
      <c r="M106" s="106" t="str">
        <f>'Parcijalni_cjeloviti ispit'!O107</f>
        <v/>
      </c>
      <c r="N106" s="257">
        <f>'Parcijalni_cjeloviti ispit'!P107</f>
        <v>0</v>
      </c>
      <c r="O106" s="106" t="str">
        <f>'Parcijalni_cjeloviti ispit'!Q107</f>
        <v/>
      </c>
      <c r="P106" s="257">
        <f>'Parcijalni_cjeloviti ispit'!R107</f>
        <v>0</v>
      </c>
      <c r="Q106" s="106" t="str">
        <f>'Parcijalni_cjeloviti ispit'!S107</f>
        <v/>
      </c>
      <c r="R106" s="257">
        <f>'Parcijalni_cjeloviti ispit'!T107</f>
        <v>0</v>
      </c>
      <c r="S106" s="245">
        <f>'Parcijalni_cjeloviti ispit'!U107</f>
        <v>0</v>
      </c>
      <c r="T106" s="245">
        <f>'Parcijalni_cjeloviti ispit'!V107</f>
        <v>0</v>
      </c>
    </row>
  </sheetData>
  <sheetProtection algorithmName="SHA-512" hashValue="4AXz56hXnFR2SgwSHXSu2moSMaoCrbOEuweKw7vA9CC4J7ko+AiXtacE5vzK8Ze7+DXn9Nb3ny9Oeo6w6KuC2g==" saltValue="HYmg9/85fixZ4WnK8G8hrg==" spinCount="100000" sheet="1" objects="1" scenarios="1"/>
  <mergeCells count="572">
    <mergeCell ref="L105:L106"/>
    <mergeCell ref="N105:N106"/>
    <mergeCell ref="P105:P106"/>
    <mergeCell ref="R105:R106"/>
    <mergeCell ref="S105:S106"/>
    <mergeCell ref="T105:T106"/>
    <mergeCell ref="N103:N104"/>
    <mergeCell ref="P103:P104"/>
    <mergeCell ref="R103:R104"/>
    <mergeCell ref="S103:S104"/>
    <mergeCell ref="T103:T104"/>
    <mergeCell ref="L103:L104"/>
    <mergeCell ref="A105:A106"/>
    <mergeCell ref="D105:D106"/>
    <mergeCell ref="F105:F106"/>
    <mergeCell ref="H105:H106"/>
    <mergeCell ref="J105:J106"/>
    <mergeCell ref="A103:A104"/>
    <mergeCell ref="D103:D104"/>
    <mergeCell ref="F103:F104"/>
    <mergeCell ref="H103:H104"/>
    <mergeCell ref="J103:J104"/>
    <mergeCell ref="L101:L102"/>
    <mergeCell ref="N101:N102"/>
    <mergeCell ref="P101:P102"/>
    <mergeCell ref="R101:R102"/>
    <mergeCell ref="S101:S102"/>
    <mergeCell ref="T101:T102"/>
    <mergeCell ref="N99:N100"/>
    <mergeCell ref="P99:P100"/>
    <mergeCell ref="R99:R100"/>
    <mergeCell ref="S99:S100"/>
    <mergeCell ref="T99:T100"/>
    <mergeCell ref="L99:L100"/>
    <mergeCell ref="A101:A102"/>
    <mergeCell ref="D101:D102"/>
    <mergeCell ref="F101:F102"/>
    <mergeCell ref="H101:H102"/>
    <mergeCell ref="J101:J102"/>
    <mergeCell ref="A99:A100"/>
    <mergeCell ref="D99:D100"/>
    <mergeCell ref="F99:F100"/>
    <mergeCell ref="H99:H100"/>
    <mergeCell ref="J99:J100"/>
    <mergeCell ref="L97:L98"/>
    <mergeCell ref="N97:N98"/>
    <mergeCell ref="P97:P98"/>
    <mergeCell ref="R97:R98"/>
    <mergeCell ref="S97:S98"/>
    <mergeCell ref="T97:T98"/>
    <mergeCell ref="N95:N96"/>
    <mergeCell ref="P95:P96"/>
    <mergeCell ref="R95:R96"/>
    <mergeCell ref="S95:S96"/>
    <mergeCell ref="T95:T96"/>
    <mergeCell ref="L95:L96"/>
    <mergeCell ref="A97:A98"/>
    <mergeCell ref="D97:D98"/>
    <mergeCell ref="F97:F98"/>
    <mergeCell ref="H97:H98"/>
    <mergeCell ref="J97:J98"/>
    <mergeCell ref="A95:A96"/>
    <mergeCell ref="D95:D96"/>
    <mergeCell ref="F95:F96"/>
    <mergeCell ref="H95:H96"/>
    <mergeCell ref="J95:J96"/>
    <mergeCell ref="L93:L94"/>
    <mergeCell ref="N93:N94"/>
    <mergeCell ref="P93:P94"/>
    <mergeCell ref="R93:R94"/>
    <mergeCell ref="S93:S94"/>
    <mergeCell ref="T93:T94"/>
    <mergeCell ref="N91:N92"/>
    <mergeCell ref="P91:P92"/>
    <mergeCell ref="R91:R92"/>
    <mergeCell ref="S91:S92"/>
    <mergeCell ref="T91:T92"/>
    <mergeCell ref="L91:L92"/>
    <mergeCell ref="A93:A94"/>
    <mergeCell ref="D93:D94"/>
    <mergeCell ref="F93:F94"/>
    <mergeCell ref="H93:H94"/>
    <mergeCell ref="J93:J94"/>
    <mergeCell ref="A91:A92"/>
    <mergeCell ref="D91:D92"/>
    <mergeCell ref="F91:F92"/>
    <mergeCell ref="H91:H92"/>
    <mergeCell ref="J91:J92"/>
    <mergeCell ref="L89:L90"/>
    <mergeCell ref="N89:N90"/>
    <mergeCell ref="P89:P90"/>
    <mergeCell ref="R89:R90"/>
    <mergeCell ref="S89:S90"/>
    <mergeCell ref="T89:T90"/>
    <mergeCell ref="N87:N88"/>
    <mergeCell ref="P87:P88"/>
    <mergeCell ref="R87:R88"/>
    <mergeCell ref="S87:S88"/>
    <mergeCell ref="T87:T88"/>
    <mergeCell ref="L87:L88"/>
    <mergeCell ref="A89:A90"/>
    <mergeCell ref="D89:D90"/>
    <mergeCell ref="F89:F90"/>
    <mergeCell ref="H89:H90"/>
    <mergeCell ref="J89:J90"/>
    <mergeCell ref="A87:A88"/>
    <mergeCell ref="D87:D88"/>
    <mergeCell ref="F87:F88"/>
    <mergeCell ref="H87:H88"/>
    <mergeCell ref="J87:J88"/>
    <mergeCell ref="L85:L86"/>
    <mergeCell ref="N85:N86"/>
    <mergeCell ref="P85:P86"/>
    <mergeCell ref="R85:R86"/>
    <mergeCell ref="S85:S86"/>
    <mergeCell ref="T85:T86"/>
    <mergeCell ref="N83:N84"/>
    <mergeCell ref="P83:P84"/>
    <mergeCell ref="R83:R84"/>
    <mergeCell ref="S83:S84"/>
    <mergeCell ref="T83:T84"/>
    <mergeCell ref="L83:L84"/>
    <mergeCell ref="A85:A86"/>
    <mergeCell ref="D85:D86"/>
    <mergeCell ref="F85:F86"/>
    <mergeCell ref="H85:H86"/>
    <mergeCell ref="J85:J86"/>
    <mergeCell ref="A83:A84"/>
    <mergeCell ref="D83:D84"/>
    <mergeCell ref="F83:F84"/>
    <mergeCell ref="H83:H84"/>
    <mergeCell ref="J83:J84"/>
    <mergeCell ref="L81:L82"/>
    <mergeCell ref="N81:N82"/>
    <mergeCell ref="P81:P82"/>
    <mergeCell ref="R81:R82"/>
    <mergeCell ref="S81:S82"/>
    <mergeCell ref="T81:T82"/>
    <mergeCell ref="N79:N80"/>
    <mergeCell ref="P79:P80"/>
    <mergeCell ref="R79:R80"/>
    <mergeCell ref="S79:S80"/>
    <mergeCell ref="T79:T80"/>
    <mergeCell ref="L79:L80"/>
    <mergeCell ref="A81:A82"/>
    <mergeCell ref="D81:D82"/>
    <mergeCell ref="F81:F82"/>
    <mergeCell ref="H81:H82"/>
    <mergeCell ref="J81:J82"/>
    <mergeCell ref="A79:A80"/>
    <mergeCell ref="D79:D80"/>
    <mergeCell ref="F79:F80"/>
    <mergeCell ref="H79:H80"/>
    <mergeCell ref="J79:J80"/>
    <mergeCell ref="L77:L78"/>
    <mergeCell ref="N77:N78"/>
    <mergeCell ref="P77:P78"/>
    <mergeCell ref="R77:R78"/>
    <mergeCell ref="S77:S78"/>
    <mergeCell ref="T77:T78"/>
    <mergeCell ref="N75:N76"/>
    <mergeCell ref="P75:P76"/>
    <mergeCell ref="R75:R76"/>
    <mergeCell ref="S75:S76"/>
    <mergeCell ref="T75:T76"/>
    <mergeCell ref="L75:L76"/>
    <mergeCell ref="A77:A78"/>
    <mergeCell ref="D77:D78"/>
    <mergeCell ref="F77:F78"/>
    <mergeCell ref="H77:H78"/>
    <mergeCell ref="J77:J78"/>
    <mergeCell ref="A75:A76"/>
    <mergeCell ref="D75:D76"/>
    <mergeCell ref="F75:F76"/>
    <mergeCell ref="H75:H76"/>
    <mergeCell ref="J75:J76"/>
    <mergeCell ref="L73:L74"/>
    <mergeCell ref="N73:N74"/>
    <mergeCell ref="P73:P74"/>
    <mergeCell ref="R73:R74"/>
    <mergeCell ref="S73:S74"/>
    <mergeCell ref="T73:T74"/>
    <mergeCell ref="N71:N72"/>
    <mergeCell ref="P71:P72"/>
    <mergeCell ref="R71:R72"/>
    <mergeCell ref="S71:S72"/>
    <mergeCell ref="T71:T72"/>
    <mergeCell ref="L71:L72"/>
    <mergeCell ref="A73:A74"/>
    <mergeCell ref="D73:D74"/>
    <mergeCell ref="F73:F74"/>
    <mergeCell ref="H73:H74"/>
    <mergeCell ref="J73:J74"/>
    <mergeCell ref="A71:A72"/>
    <mergeCell ref="D71:D72"/>
    <mergeCell ref="F71:F72"/>
    <mergeCell ref="H71:H72"/>
    <mergeCell ref="J71:J72"/>
    <mergeCell ref="L69:L70"/>
    <mergeCell ref="N69:N70"/>
    <mergeCell ref="P69:P70"/>
    <mergeCell ref="R69:R70"/>
    <mergeCell ref="S69:S70"/>
    <mergeCell ref="T69:T70"/>
    <mergeCell ref="N67:N68"/>
    <mergeCell ref="P67:P68"/>
    <mergeCell ref="R67:R68"/>
    <mergeCell ref="S67:S68"/>
    <mergeCell ref="T67:T68"/>
    <mergeCell ref="L67:L68"/>
    <mergeCell ref="A69:A70"/>
    <mergeCell ref="D69:D70"/>
    <mergeCell ref="F69:F70"/>
    <mergeCell ref="H69:H70"/>
    <mergeCell ref="J69:J70"/>
    <mergeCell ref="A67:A68"/>
    <mergeCell ref="D67:D68"/>
    <mergeCell ref="F67:F68"/>
    <mergeCell ref="H67:H68"/>
    <mergeCell ref="J67:J68"/>
    <mergeCell ref="L65:L66"/>
    <mergeCell ref="N65:N66"/>
    <mergeCell ref="P65:P66"/>
    <mergeCell ref="R65:R66"/>
    <mergeCell ref="S65:S66"/>
    <mergeCell ref="T65:T66"/>
    <mergeCell ref="N63:N64"/>
    <mergeCell ref="P63:P64"/>
    <mergeCell ref="R63:R64"/>
    <mergeCell ref="S63:S64"/>
    <mergeCell ref="T63:T64"/>
    <mergeCell ref="L63:L64"/>
    <mergeCell ref="A65:A66"/>
    <mergeCell ref="D65:D66"/>
    <mergeCell ref="F65:F66"/>
    <mergeCell ref="H65:H66"/>
    <mergeCell ref="J65:J66"/>
    <mergeCell ref="A63:A64"/>
    <mergeCell ref="D63:D64"/>
    <mergeCell ref="F63:F64"/>
    <mergeCell ref="H63:H64"/>
    <mergeCell ref="J63:J64"/>
    <mergeCell ref="L61:L62"/>
    <mergeCell ref="N61:N62"/>
    <mergeCell ref="P61:P62"/>
    <mergeCell ref="R61:R62"/>
    <mergeCell ref="S61:S62"/>
    <mergeCell ref="T61:T62"/>
    <mergeCell ref="N59:N60"/>
    <mergeCell ref="P59:P60"/>
    <mergeCell ref="R59:R60"/>
    <mergeCell ref="S59:S60"/>
    <mergeCell ref="T59:T60"/>
    <mergeCell ref="L59:L60"/>
    <mergeCell ref="A61:A62"/>
    <mergeCell ref="D61:D62"/>
    <mergeCell ref="F61:F62"/>
    <mergeCell ref="H61:H62"/>
    <mergeCell ref="J61:J62"/>
    <mergeCell ref="A59:A60"/>
    <mergeCell ref="D59:D60"/>
    <mergeCell ref="F59:F60"/>
    <mergeCell ref="H59:H60"/>
    <mergeCell ref="J59:J60"/>
    <mergeCell ref="L57:L58"/>
    <mergeCell ref="N57:N58"/>
    <mergeCell ref="P57:P58"/>
    <mergeCell ref="R57:R58"/>
    <mergeCell ref="S57:S58"/>
    <mergeCell ref="T57:T58"/>
    <mergeCell ref="N55:N56"/>
    <mergeCell ref="P55:P56"/>
    <mergeCell ref="R55:R56"/>
    <mergeCell ref="S55:S56"/>
    <mergeCell ref="T55:T56"/>
    <mergeCell ref="L55:L56"/>
    <mergeCell ref="A57:A58"/>
    <mergeCell ref="D57:D58"/>
    <mergeCell ref="F57:F58"/>
    <mergeCell ref="H57:H58"/>
    <mergeCell ref="J57:J58"/>
    <mergeCell ref="A55:A56"/>
    <mergeCell ref="D55:D56"/>
    <mergeCell ref="F55:F56"/>
    <mergeCell ref="H55:H56"/>
    <mergeCell ref="J55:J56"/>
    <mergeCell ref="L53:L54"/>
    <mergeCell ref="N53:N54"/>
    <mergeCell ref="P53:P54"/>
    <mergeCell ref="R53:R54"/>
    <mergeCell ref="S53:S54"/>
    <mergeCell ref="T53:T54"/>
    <mergeCell ref="N51:N52"/>
    <mergeCell ref="P51:P52"/>
    <mergeCell ref="R51:R52"/>
    <mergeCell ref="S51:S52"/>
    <mergeCell ref="T51:T52"/>
    <mergeCell ref="L51:L52"/>
    <mergeCell ref="A53:A54"/>
    <mergeCell ref="D53:D54"/>
    <mergeCell ref="F53:F54"/>
    <mergeCell ref="H53:H54"/>
    <mergeCell ref="J53:J54"/>
    <mergeCell ref="A51:A52"/>
    <mergeCell ref="D51:D52"/>
    <mergeCell ref="F51:F52"/>
    <mergeCell ref="H51:H52"/>
    <mergeCell ref="J51:J52"/>
    <mergeCell ref="L49:L50"/>
    <mergeCell ref="N49:N50"/>
    <mergeCell ref="P49:P50"/>
    <mergeCell ref="R49:R50"/>
    <mergeCell ref="S49:S50"/>
    <mergeCell ref="T49:T50"/>
    <mergeCell ref="N47:N48"/>
    <mergeCell ref="P47:P48"/>
    <mergeCell ref="R47:R48"/>
    <mergeCell ref="S47:S48"/>
    <mergeCell ref="T47:T48"/>
    <mergeCell ref="L47:L48"/>
    <mergeCell ref="A49:A50"/>
    <mergeCell ref="D49:D50"/>
    <mergeCell ref="F49:F50"/>
    <mergeCell ref="H49:H50"/>
    <mergeCell ref="J49:J50"/>
    <mergeCell ref="A47:A48"/>
    <mergeCell ref="D47:D48"/>
    <mergeCell ref="F47:F48"/>
    <mergeCell ref="H47:H48"/>
    <mergeCell ref="J47:J48"/>
    <mergeCell ref="L45:L46"/>
    <mergeCell ref="N45:N46"/>
    <mergeCell ref="P45:P46"/>
    <mergeCell ref="R45:R46"/>
    <mergeCell ref="S45:S46"/>
    <mergeCell ref="T45:T46"/>
    <mergeCell ref="N43:N44"/>
    <mergeCell ref="P43:P44"/>
    <mergeCell ref="R43:R44"/>
    <mergeCell ref="S43:S44"/>
    <mergeCell ref="T43:T44"/>
    <mergeCell ref="L43:L44"/>
    <mergeCell ref="A45:A46"/>
    <mergeCell ref="D45:D46"/>
    <mergeCell ref="F45:F46"/>
    <mergeCell ref="H45:H46"/>
    <mergeCell ref="J45:J46"/>
    <mergeCell ref="A43:A44"/>
    <mergeCell ref="D43:D44"/>
    <mergeCell ref="F43:F44"/>
    <mergeCell ref="H43:H44"/>
    <mergeCell ref="J43:J44"/>
    <mergeCell ref="L41:L42"/>
    <mergeCell ref="N41:N42"/>
    <mergeCell ref="P41:P42"/>
    <mergeCell ref="R41:R42"/>
    <mergeCell ref="S41:S42"/>
    <mergeCell ref="T41:T42"/>
    <mergeCell ref="N39:N40"/>
    <mergeCell ref="P39:P40"/>
    <mergeCell ref="R39:R40"/>
    <mergeCell ref="S39:S40"/>
    <mergeCell ref="T39:T40"/>
    <mergeCell ref="L39:L40"/>
    <mergeCell ref="A41:A42"/>
    <mergeCell ref="D41:D42"/>
    <mergeCell ref="F41:F42"/>
    <mergeCell ref="H41:H42"/>
    <mergeCell ref="J41:J42"/>
    <mergeCell ref="A39:A40"/>
    <mergeCell ref="D39:D40"/>
    <mergeCell ref="F39:F40"/>
    <mergeCell ref="H39:H40"/>
    <mergeCell ref="J39:J40"/>
    <mergeCell ref="L37:L38"/>
    <mergeCell ref="N37:N38"/>
    <mergeCell ref="P37:P38"/>
    <mergeCell ref="R37:R38"/>
    <mergeCell ref="S37:S38"/>
    <mergeCell ref="T37:T38"/>
    <mergeCell ref="N35:N36"/>
    <mergeCell ref="P35:P36"/>
    <mergeCell ref="R35:R36"/>
    <mergeCell ref="S35:S36"/>
    <mergeCell ref="T35:T36"/>
    <mergeCell ref="L35:L36"/>
    <mergeCell ref="A37:A38"/>
    <mergeCell ref="D37:D38"/>
    <mergeCell ref="F37:F38"/>
    <mergeCell ref="H37:H38"/>
    <mergeCell ref="J37:J38"/>
    <mergeCell ref="A35:A36"/>
    <mergeCell ref="D35:D36"/>
    <mergeCell ref="F35:F36"/>
    <mergeCell ref="H35:H36"/>
    <mergeCell ref="J35:J36"/>
    <mergeCell ref="L33:L34"/>
    <mergeCell ref="N33:N34"/>
    <mergeCell ref="P33:P34"/>
    <mergeCell ref="R33:R34"/>
    <mergeCell ref="S33:S34"/>
    <mergeCell ref="T33:T34"/>
    <mergeCell ref="N31:N32"/>
    <mergeCell ref="P31:P32"/>
    <mergeCell ref="R31:R32"/>
    <mergeCell ref="S31:S32"/>
    <mergeCell ref="T31:T32"/>
    <mergeCell ref="L31:L32"/>
    <mergeCell ref="A33:A34"/>
    <mergeCell ref="D33:D34"/>
    <mergeCell ref="F33:F34"/>
    <mergeCell ref="H33:H34"/>
    <mergeCell ref="J33:J34"/>
    <mergeCell ref="A31:A32"/>
    <mergeCell ref="D31:D32"/>
    <mergeCell ref="F31:F32"/>
    <mergeCell ref="H31:H32"/>
    <mergeCell ref="J31:J32"/>
    <mergeCell ref="L29:L30"/>
    <mergeCell ref="N29:N30"/>
    <mergeCell ref="P29:P30"/>
    <mergeCell ref="R29:R30"/>
    <mergeCell ref="S29:S30"/>
    <mergeCell ref="T29:T30"/>
    <mergeCell ref="N27:N28"/>
    <mergeCell ref="P27:P28"/>
    <mergeCell ref="R27:R28"/>
    <mergeCell ref="S27:S28"/>
    <mergeCell ref="T27:T28"/>
    <mergeCell ref="L27:L28"/>
    <mergeCell ref="A29:A30"/>
    <mergeCell ref="D29:D30"/>
    <mergeCell ref="F29:F30"/>
    <mergeCell ref="H29:H30"/>
    <mergeCell ref="J29:J30"/>
    <mergeCell ref="A27:A28"/>
    <mergeCell ref="D27:D28"/>
    <mergeCell ref="F27:F28"/>
    <mergeCell ref="H27:H28"/>
    <mergeCell ref="J27:J28"/>
    <mergeCell ref="L25:L26"/>
    <mergeCell ref="N25:N26"/>
    <mergeCell ref="P25:P26"/>
    <mergeCell ref="R25:R26"/>
    <mergeCell ref="S25:S26"/>
    <mergeCell ref="T25:T26"/>
    <mergeCell ref="N23:N24"/>
    <mergeCell ref="P23:P24"/>
    <mergeCell ref="R23:R24"/>
    <mergeCell ref="S23:S24"/>
    <mergeCell ref="T23:T24"/>
    <mergeCell ref="L23:L24"/>
    <mergeCell ref="A25:A26"/>
    <mergeCell ref="D25:D26"/>
    <mergeCell ref="F25:F26"/>
    <mergeCell ref="H25:H26"/>
    <mergeCell ref="J25:J26"/>
    <mergeCell ref="A23:A24"/>
    <mergeCell ref="D23:D24"/>
    <mergeCell ref="F23:F24"/>
    <mergeCell ref="H23:H24"/>
    <mergeCell ref="J23:J24"/>
    <mergeCell ref="L21:L22"/>
    <mergeCell ref="N21:N22"/>
    <mergeCell ref="P21:P22"/>
    <mergeCell ref="R21:R22"/>
    <mergeCell ref="S21:S22"/>
    <mergeCell ref="T21:T22"/>
    <mergeCell ref="N19:N20"/>
    <mergeCell ref="P19:P20"/>
    <mergeCell ref="R19:R20"/>
    <mergeCell ref="S19:S20"/>
    <mergeCell ref="T19:T20"/>
    <mergeCell ref="L19:L20"/>
    <mergeCell ref="A21:A22"/>
    <mergeCell ref="D21:D22"/>
    <mergeCell ref="F21:F22"/>
    <mergeCell ref="H21:H22"/>
    <mergeCell ref="J21:J22"/>
    <mergeCell ref="A19:A20"/>
    <mergeCell ref="D19:D20"/>
    <mergeCell ref="F19:F20"/>
    <mergeCell ref="H19:H20"/>
    <mergeCell ref="J19:J20"/>
    <mergeCell ref="L17:L18"/>
    <mergeCell ref="N17:N18"/>
    <mergeCell ref="P17:P18"/>
    <mergeCell ref="R17:R18"/>
    <mergeCell ref="S17:S18"/>
    <mergeCell ref="T17:T18"/>
    <mergeCell ref="N15:N16"/>
    <mergeCell ref="P15:P16"/>
    <mergeCell ref="R15:R16"/>
    <mergeCell ref="S15:S16"/>
    <mergeCell ref="T15:T16"/>
    <mergeCell ref="L15:L16"/>
    <mergeCell ref="A17:A18"/>
    <mergeCell ref="D17:D18"/>
    <mergeCell ref="F17:F18"/>
    <mergeCell ref="H17:H18"/>
    <mergeCell ref="J17:J18"/>
    <mergeCell ref="A15:A16"/>
    <mergeCell ref="D15:D16"/>
    <mergeCell ref="F15:F16"/>
    <mergeCell ref="H15:H16"/>
    <mergeCell ref="J15:J16"/>
    <mergeCell ref="L13:L14"/>
    <mergeCell ref="N13:N14"/>
    <mergeCell ref="P13:P14"/>
    <mergeCell ref="R13:R14"/>
    <mergeCell ref="S13:S14"/>
    <mergeCell ref="T13:T14"/>
    <mergeCell ref="N11:N12"/>
    <mergeCell ref="P11:P12"/>
    <mergeCell ref="R11:R12"/>
    <mergeCell ref="S11:S12"/>
    <mergeCell ref="T11:T12"/>
    <mergeCell ref="L11:L12"/>
    <mergeCell ref="A13:A14"/>
    <mergeCell ref="D13:D14"/>
    <mergeCell ref="F13:F14"/>
    <mergeCell ref="H13:H14"/>
    <mergeCell ref="J13:J14"/>
    <mergeCell ref="A11:A12"/>
    <mergeCell ref="D11:D12"/>
    <mergeCell ref="F11:F12"/>
    <mergeCell ref="H11:H12"/>
    <mergeCell ref="J11:J12"/>
    <mergeCell ref="L9:L10"/>
    <mergeCell ref="N9:N10"/>
    <mergeCell ref="P9:P10"/>
    <mergeCell ref="R9:R10"/>
    <mergeCell ref="S9:S10"/>
    <mergeCell ref="T9:T10"/>
    <mergeCell ref="N7:N8"/>
    <mergeCell ref="P7:P8"/>
    <mergeCell ref="R7:R8"/>
    <mergeCell ref="S7:S8"/>
    <mergeCell ref="T7:T8"/>
    <mergeCell ref="L7:L8"/>
    <mergeCell ref="A9:A10"/>
    <mergeCell ref="D9:D10"/>
    <mergeCell ref="F9:F10"/>
    <mergeCell ref="H9:H10"/>
    <mergeCell ref="J9:J10"/>
    <mergeCell ref="A7:A8"/>
    <mergeCell ref="D7:D8"/>
    <mergeCell ref="F7:F8"/>
    <mergeCell ref="H7:H8"/>
    <mergeCell ref="J7:J8"/>
    <mergeCell ref="S4:S6"/>
    <mergeCell ref="T4:T6"/>
    <mergeCell ref="C1:D1"/>
    <mergeCell ref="E1:G1"/>
    <mergeCell ref="I1:J1"/>
    <mergeCell ref="A4:A6"/>
    <mergeCell ref="C4:D4"/>
    <mergeCell ref="E4:F4"/>
    <mergeCell ref="G4:H4"/>
    <mergeCell ref="I4:J4"/>
    <mergeCell ref="D5:D6"/>
    <mergeCell ref="F5:F6"/>
    <mergeCell ref="H5:H6"/>
    <mergeCell ref="J5:J6"/>
    <mergeCell ref="L5:L6"/>
    <mergeCell ref="N5:N6"/>
    <mergeCell ref="P5:P6"/>
    <mergeCell ref="R5:R6"/>
    <mergeCell ref="K4:L4"/>
    <mergeCell ref="M4:N4"/>
    <mergeCell ref="O4:P4"/>
    <mergeCell ref="Q4:R4"/>
  </mergeCells>
  <conditionalFormatting sqref="D7:D106 F7:F106 H7:H106 J7:J106">
    <cfRule type="cellIs" dxfId="21" priority="10" operator="equal">
      <formula>"da"</formula>
    </cfRule>
    <cfRule type="cellIs" dxfId="20" priority="11" operator="equal">
      <formula>"ne"</formula>
    </cfRule>
  </conditionalFormatting>
  <conditionalFormatting sqref="S7:S106">
    <cfRule type="cellIs" dxfId="19" priority="9" operator="greaterThan">
      <formula>0</formula>
    </cfRule>
  </conditionalFormatting>
  <conditionalFormatting sqref="L7:L106">
    <cfRule type="cellIs" dxfId="18" priority="7" operator="equal">
      <formula>"da"</formula>
    </cfRule>
    <cfRule type="cellIs" dxfId="17" priority="8" operator="equal">
      <formula>"ne"</formula>
    </cfRule>
  </conditionalFormatting>
  <conditionalFormatting sqref="N7:N106">
    <cfRule type="cellIs" dxfId="16" priority="5" operator="equal">
      <formula>"da"</formula>
    </cfRule>
    <cfRule type="cellIs" dxfId="15" priority="6" operator="equal">
      <formula>"ne"</formula>
    </cfRule>
  </conditionalFormatting>
  <conditionalFormatting sqref="P7:P106">
    <cfRule type="cellIs" dxfId="14" priority="3" operator="equal">
      <formula>"da"</formula>
    </cfRule>
    <cfRule type="cellIs" dxfId="13" priority="4" operator="equal">
      <formula>"ne"</formula>
    </cfRule>
  </conditionalFormatting>
  <conditionalFormatting sqref="R7:R106">
    <cfRule type="cellIs" dxfId="12" priority="1" operator="equal">
      <formula>"da"</formula>
    </cfRule>
    <cfRule type="cellIs" dxfId="11" priority="2" operator="equal">
      <formula>"ne"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1098-63C5-4A34-A007-706D40604005}">
  <dimension ref="A1:V106"/>
  <sheetViews>
    <sheetView zoomScale="50" zoomScaleNormal="50" workbookViewId="0">
      <selection activeCell="M3" sqref="M3"/>
    </sheetView>
  </sheetViews>
  <sheetFormatPr defaultRowHeight="15" x14ac:dyDescent="0.25"/>
  <cols>
    <col min="2" max="2" width="25.7109375" customWidth="1"/>
    <col min="3" max="3" width="17" customWidth="1"/>
    <col min="12" max="12" width="11.7109375" customWidth="1"/>
  </cols>
  <sheetData>
    <row r="1" spans="1:22" ht="15.75" thickBot="1" x14ac:dyDescent="0.3">
      <c r="A1" s="262" t="str">
        <f>'Parcijalni_cjeloviti ispit'!A2</f>
        <v>Broj studenta koji su cjeloviti ispit</v>
      </c>
      <c r="B1" s="263">
        <f>'Parcijalni_cjeloviti ispit'!B2</f>
        <v>0</v>
      </c>
      <c r="C1" s="264">
        <f>'Parcijalni_cjeloviti ispit'!C2</f>
        <v>0</v>
      </c>
      <c r="D1" s="265" t="str">
        <f>'Parcijalni_cjeloviti ispit'!D2</f>
        <v>Kolegij/ Studij:</v>
      </c>
      <c r="E1" s="266">
        <f>'Parcijalni_cjeloviti ispit'!E2</f>
        <v>0</v>
      </c>
      <c r="F1" s="266">
        <f>'Parcijalni_cjeloviti ispit'!F2</f>
        <v>0</v>
      </c>
      <c r="G1" s="266">
        <f>'Parcijalni_cjeloviti ispit'!G2</f>
        <v>0</v>
      </c>
      <c r="H1" s="107"/>
      <c r="I1" s="214" t="str">
        <f>'Parcijalni_cjeloviti ispit'!I2</f>
        <v>Status studenta:</v>
      </c>
      <c r="J1" s="267">
        <f>'Parcijalni_cjeloviti ispit'!J2</f>
        <v>0</v>
      </c>
      <c r="K1" s="93"/>
      <c r="L1" s="97">
        <f ca="1">'Parcijalni_cjeloviti ispit'!L2</f>
        <v>45595</v>
      </c>
      <c r="M1" s="93"/>
      <c r="N1" s="93"/>
      <c r="O1" s="93"/>
      <c r="P1" s="93"/>
      <c r="Q1" s="93"/>
      <c r="R1" s="93"/>
      <c r="S1" s="93"/>
      <c r="T1" s="93"/>
      <c r="U1" s="93"/>
      <c r="V1" s="93"/>
    </row>
    <row r="2" spans="1:22" ht="27.6" customHeight="1" thickBot="1" x14ac:dyDescent="0.3">
      <c r="A2" s="108" t="str">
        <f>'Parcijalni_cjeloviti ispit'!A3</f>
        <v>Odabrali</v>
      </c>
      <c r="B2" s="109" t="str">
        <f>'Parcijalni_cjeloviti ispit'!B3</f>
        <v>Pristupilli</v>
      </c>
      <c r="C2" s="110" t="str">
        <f>'Parcijalni_cjeloviti ispit'!C3</f>
        <v>Položili</v>
      </c>
      <c r="D2" s="265">
        <f>'Parcijalni_cjeloviti ispit'!D3</f>
        <v>0</v>
      </c>
      <c r="E2" s="266">
        <f>'Parcijalni_cjeloviti ispit'!E3</f>
        <v>0</v>
      </c>
      <c r="F2" s="266">
        <f>'Parcijalni_cjeloviti ispit'!F3</f>
        <v>0</v>
      </c>
      <c r="G2" s="266">
        <f>'Parcijalni_cjeloviti ispit'!G3</f>
        <v>0</v>
      </c>
      <c r="H2" s="107"/>
      <c r="I2" s="214">
        <f>'Parcijalni_cjeloviti ispit'!I3</f>
        <v>0</v>
      </c>
      <c r="J2" s="267">
        <f>'Parcijalni_cjeloviti ispit'!J3</f>
        <v>0</v>
      </c>
      <c r="K2" s="93"/>
      <c r="L2" s="93"/>
      <c r="M2" s="93"/>
      <c r="N2" s="93"/>
      <c r="O2" s="93"/>
      <c r="P2" s="93"/>
      <c r="Q2" s="93"/>
      <c r="R2" s="93"/>
      <c r="S2" s="93"/>
      <c r="T2" s="93"/>
      <c r="U2" s="93"/>
      <c r="V2" s="93"/>
    </row>
    <row r="3" spans="1:22" ht="43.9" customHeight="1" thickBot="1" x14ac:dyDescent="0.3">
      <c r="A3" s="111">
        <f>'Parcijalni_cjeloviti ispit'!A4</f>
        <v>0</v>
      </c>
      <c r="B3" s="111">
        <f>'Parcijalni_cjeloviti ispit'!B4</f>
        <v>0</v>
      </c>
      <c r="C3" s="111">
        <f>'Parcijalni_cjeloviti ispit'!C4</f>
        <v>0</v>
      </c>
      <c r="D3" s="268" t="str">
        <f>'Parcijalni_cjeloviti ispit'!D4</f>
        <v>Ime i prezime nastavnika:</v>
      </c>
      <c r="E3" s="269">
        <f>'Parcijalni_cjeloviti ispit'!E4</f>
        <v>0</v>
      </c>
      <c r="F3" s="270">
        <f>'Parcijalni_cjeloviti ispit'!F4</f>
        <v>0</v>
      </c>
      <c r="G3" s="270">
        <f>'Parcijalni_cjeloviti ispit'!G4</f>
        <v>0</v>
      </c>
      <c r="H3" s="270">
        <f>'Parcijalni_cjeloviti ispit'!H4</f>
        <v>0</v>
      </c>
      <c r="I3" s="270">
        <f>'Parcijalni_cjeloviti ispit'!I4</f>
        <v>0</v>
      </c>
      <c r="J3" s="113" t="str">
        <f>'Parcijalni_cjeloviti ispit'!J4</f>
        <v>Potpis</v>
      </c>
      <c r="K3" s="214" t="str">
        <f>'Parcijalni_cjeloviti ispit'!K4</f>
        <v>________________</v>
      </c>
      <c r="L3" s="214"/>
      <c r="M3" s="93"/>
      <c r="N3" s="93"/>
      <c r="O3" s="93"/>
      <c r="P3" s="93"/>
      <c r="Q3" s="93"/>
      <c r="R3" s="93"/>
      <c r="S3" s="93"/>
      <c r="T3" s="93"/>
      <c r="U3" s="93"/>
      <c r="V3" s="93"/>
    </row>
    <row r="4" spans="1:22" ht="45" x14ac:dyDescent="0.25">
      <c r="A4" s="197" t="str">
        <f>'Parcijalni_cjeloviti ispit'!A5</f>
        <v>Rbr.</v>
      </c>
      <c r="B4" s="260" t="str">
        <f>'Parcijalni_cjeloviti ispit'!B5</f>
        <v>Prezime i ime</v>
      </c>
      <c r="C4" s="199" t="str">
        <f>'Parcijalni_cjeloviti ispit'!C5</f>
        <v>JMBAG</v>
      </c>
      <c r="D4" s="85" t="str">
        <f>'Parcijalni_cjeloviti ispit'!D5</f>
        <v>Način vrednovanja</v>
      </c>
      <c r="E4" s="215" t="str">
        <f>'Parcijalni_cjeloviti ispit'!E5</f>
        <v>ISHOD 1</v>
      </c>
      <c r="F4" s="248">
        <f>'Parcijalni_cjeloviti ispit'!F5</f>
        <v>0</v>
      </c>
      <c r="G4" s="215" t="str">
        <f>'Parcijalni_cjeloviti ispit'!G5</f>
        <v>ISHOD 2</v>
      </c>
      <c r="H4" s="248">
        <f>'Parcijalni_cjeloviti ispit'!H5</f>
        <v>0</v>
      </c>
      <c r="I4" s="215" t="str">
        <f>'Parcijalni_cjeloviti ispit'!I5</f>
        <v>ISHOD 3</v>
      </c>
      <c r="J4" s="248">
        <f>'Parcijalni_cjeloviti ispit'!J5</f>
        <v>0</v>
      </c>
      <c r="K4" s="215" t="str">
        <f>'Parcijalni_cjeloviti ispit'!K5</f>
        <v>ISHOD 4</v>
      </c>
      <c r="L4" s="248">
        <f>'Parcijalni_cjeloviti ispit'!L5</f>
        <v>0</v>
      </c>
      <c r="M4" s="215" t="str">
        <f>'Parcijalni_cjeloviti ispit'!M5</f>
        <v>ISHOD 5</v>
      </c>
      <c r="N4" s="248">
        <f>'Parcijalni_cjeloviti ispit'!N5</f>
        <v>0</v>
      </c>
      <c r="O4" s="215" t="str">
        <f>'Parcijalni_cjeloviti ispit'!O5</f>
        <v>ISHOD 6</v>
      </c>
      <c r="P4" s="248">
        <f>'Parcijalni_cjeloviti ispit'!P5</f>
        <v>0</v>
      </c>
      <c r="Q4" s="215" t="str">
        <f>'Parcijalni_cjeloviti ispit'!Q5</f>
        <v>ISHOD 7</v>
      </c>
      <c r="R4" s="248">
        <f>'Parcijalni_cjeloviti ispit'!R5</f>
        <v>0</v>
      </c>
      <c r="S4" s="215" t="str">
        <f>'Parcijalni_cjeloviti ispit'!S5</f>
        <v>ISHOD 8</v>
      </c>
      <c r="T4" s="253">
        <f>'Parcijalni_cjeloviti ispit'!T5</f>
        <v>0</v>
      </c>
      <c r="U4" s="172" t="str">
        <f>'Parcijalni_cjeloviti ispit'!U5</f>
        <v>ISPIT POLOŽEN</v>
      </c>
      <c r="V4" s="271" t="str">
        <f>'Parcijalni_cjeloviti ispit'!V5</f>
        <v>OCJENA</v>
      </c>
    </row>
    <row r="5" spans="1:22" x14ac:dyDescent="0.25">
      <c r="A5" s="198">
        <f>'Parcijalni_cjeloviti ispit'!A6</f>
        <v>0</v>
      </c>
      <c r="B5" s="261">
        <f>'Parcijalni_cjeloviti ispit'!B6</f>
        <v>0</v>
      </c>
      <c r="C5" s="200">
        <f>'Parcijalni_cjeloviti ispit'!C6</f>
        <v>0</v>
      </c>
      <c r="D5" s="98" t="str">
        <f>'Parcijalni_cjeloviti ispit'!D6</f>
        <v>MAX B</v>
      </c>
      <c r="E5" s="99">
        <f>'Parcijalni_cjeloviti ispit'!E6</f>
        <v>0</v>
      </c>
      <c r="F5" s="249" t="str">
        <f>'Parcijalni_cjeloviti ispit'!F6</f>
        <v>Ishod položen</v>
      </c>
      <c r="G5" s="99">
        <f>'Parcijalni_cjeloviti ispit'!G6</f>
        <v>0</v>
      </c>
      <c r="H5" s="249" t="str">
        <f>'Parcijalni_cjeloviti ispit'!H6</f>
        <v>Ishod položen</v>
      </c>
      <c r="I5" s="99">
        <f>'Parcijalni_cjeloviti ispit'!I6</f>
        <v>0</v>
      </c>
      <c r="J5" s="251" t="str">
        <f>'Parcijalni_cjeloviti ispit'!J6</f>
        <v>Ishod položen</v>
      </c>
      <c r="K5" s="99">
        <f>'Parcijalni_cjeloviti ispit'!K6</f>
        <v>0</v>
      </c>
      <c r="L5" s="249" t="str">
        <f>'Parcijalni_cjeloviti ispit'!L6</f>
        <v>Ishod položen</v>
      </c>
      <c r="M5" s="99">
        <f>'Parcijalni_cjeloviti ispit'!M6</f>
        <v>0</v>
      </c>
      <c r="N5" s="249" t="str">
        <f>'Parcijalni_cjeloviti ispit'!N6</f>
        <v>Ishod položen</v>
      </c>
      <c r="O5" s="99">
        <f>'Parcijalni_cjeloviti ispit'!O6</f>
        <v>0</v>
      </c>
      <c r="P5" s="249" t="str">
        <f>'Parcijalni_cjeloviti ispit'!P6</f>
        <v>Ishod položen</v>
      </c>
      <c r="Q5" s="99">
        <f>'Parcijalni_cjeloviti ispit'!Q6</f>
        <v>0</v>
      </c>
      <c r="R5" s="249" t="str">
        <f>'Parcijalni_cjeloviti ispit'!R6</f>
        <v>Ishod položen</v>
      </c>
      <c r="S5" s="99">
        <f>'Parcijalni_cjeloviti ispit'!S6</f>
        <v>0</v>
      </c>
      <c r="T5" s="251" t="str">
        <f>'Parcijalni_cjeloviti ispit'!T6</f>
        <v>Ishod položen</v>
      </c>
      <c r="U5" s="246">
        <f>'Parcijalni_cjeloviti ispit'!U6</f>
        <v>0</v>
      </c>
      <c r="V5" s="272">
        <f>'Parcijalni_cjeloviti ispit'!V6</f>
        <v>0</v>
      </c>
    </row>
    <row r="6" spans="1:22" ht="15.75" thickBot="1" x14ac:dyDescent="0.3">
      <c r="A6" s="192">
        <f>'Parcijalni_cjeloviti ispit'!A7</f>
        <v>0</v>
      </c>
      <c r="B6" s="187">
        <f>'Parcijalni_cjeloviti ispit'!B7</f>
        <v>0</v>
      </c>
      <c r="C6" s="201">
        <f>'Parcijalni_cjeloviti ispit'!C7</f>
        <v>0</v>
      </c>
      <c r="D6" s="100" t="str">
        <f>'Parcijalni_cjeloviti ispit'!D7</f>
        <v>MAX P</v>
      </c>
      <c r="E6" s="101">
        <f>'Parcijalni_cjeloviti ispit'!E7</f>
        <v>0</v>
      </c>
      <c r="F6" s="250">
        <f>'Parcijalni_cjeloviti ispit'!F7</f>
        <v>0</v>
      </c>
      <c r="G6" s="101">
        <f>'Parcijalni_cjeloviti ispit'!G7</f>
        <v>0</v>
      </c>
      <c r="H6" s="250">
        <f>'Parcijalni_cjeloviti ispit'!H7</f>
        <v>0</v>
      </c>
      <c r="I6" s="101">
        <f>'Parcijalni_cjeloviti ispit'!I7</f>
        <v>0</v>
      </c>
      <c r="J6" s="252">
        <f>'Parcijalni_cjeloviti ispit'!J7</f>
        <v>0</v>
      </c>
      <c r="K6" s="101">
        <f>'Parcijalni_cjeloviti ispit'!K7</f>
        <v>0</v>
      </c>
      <c r="L6" s="250">
        <f>'Parcijalni_cjeloviti ispit'!L7</f>
        <v>0</v>
      </c>
      <c r="M6" s="101">
        <f>'Parcijalni_cjeloviti ispit'!M7</f>
        <v>0</v>
      </c>
      <c r="N6" s="250">
        <f>'Parcijalni_cjeloviti ispit'!N7</f>
        <v>0</v>
      </c>
      <c r="O6" s="101">
        <f>'Parcijalni_cjeloviti ispit'!O7</f>
        <v>0</v>
      </c>
      <c r="P6" s="250">
        <f>'Parcijalni_cjeloviti ispit'!P7</f>
        <v>0</v>
      </c>
      <c r="Q6" s="101">
        <f>'Parcijalni_cjeloviti ispit'!Q7</f>
        <v>0</v>
      </c>
      <c r="R6" s="250">
        <f>'Parcijalni_cjeloviti ispit'!R7</f>
        <v>0</v>
      </c>
      <c r="S6" s="101">
        <f>'Parcijalni_cjeloviti ispit'!S7</f>
        <v>0</v>
      </c>
      <c r="T6" s="252">
        <f>'Parcijalni_cjeloviti ispit'!T7</f>
        <v>0</v>
      </c>
      <c r="U6" s="245">
        <f>'Parcijalni_cjeloviti ispit'!U7</f>
        <v>0</v>
      </c>
      <c r="V6" s="273">
        <f>'Parcijalni_cjeloviti ispit'!V7</f>
        <v>0</v>
      </c>
    </row>
    <row r="7" spans="1:22" x14ac:dyDescent="0.25">
      <c r="A7" s="254">
        <f>'Parcijalni_cjeloviti ispit'!A8</f>
        <v>1</v>
      </c>
      <c r="B7" s="258" t="str">
        <f>'Parcijalni_cjeloviti ispit'!B8</f>
        <v xml:space="preserve"> </v>
      </c>
      <c r="C7" s="254">
        <f>'Parcijalni_cjeloviti ispit'!C8</f>
        <v>0</v>
      </c>
      <c r="D7" s="102" t="str">
        <f>'Parcijalni_cjeloviti ispit'!D8</f>
        <v>B</v>
      </c>
      <c r="E7" s="103">
        <f>'Parcijalni_cjeloviti ispit'!E8</f>
        <v>0</v>
      </c>
      <c r="F7" s="256" t="str">
        <f>'Parcijalni_cjeloviti ispit'!F8</f>
        <v>NE</v>
      </c>
      <c r="G7" s="103">
        <f>'Parcijalni_cjeloviti ispit'!G8</f>
        <v>0</v>
      </c>
      <c r="H7" s="256" t="str">
        <f>'Parcijalni_cjeloviti ispit'!H8</f>
        <v>NE</v>
      </c>
      <c r="I7" s="103">
        <f>'Parcijalni_cjeloviti ispit'!I8</f>
        <v>0</v>
      </c>
      <c r="J7" s="256" t="str">
        <f>'Parcijalni_cjeloviti ispit'!J8</f>
        <v>NE</v>
      </c>
      <c r="K7" s="103">
        <f>'Parcijalni_cjeloviti ispit'!K8</f>
        <v>0</v>
      </c>
      <c r="L7" s="256" t="str">
        <f>'Parcijalni_cjeloviti ispit'!L8</f>
        <v>NE</v>
      </c>
      <c r="M7" s="103">
        <f>'Parcijalni_cjeloviti ispit'!M8</f>
        <v>0</v>
      </c>
      <c r="N7" s="256" t="str">
        <f>'Parcijalni_cjeloviti ispit'!N8</f>
        <v>NE</v>
      </c>
      <c r="O7" s="103">
        <f>'Parcijalni_cjeloviti ispit'!O8</f>
        <v>0</v>
      </c>
      <c r="P7" s="256" t="str">
        <f>'Parcijalni_cjeloviti ispit'!P8</f>
        <v>NE</v>
      </c>
      <c r="Q7" s="103">
        <f>'Parcijalni_cjeloviti ispit'!Q8</f>
        <v>0</v>
      </c>
      <c r="R7" s="256" t="str">
        <f>'Parcijalni_cjeloviti ispit'!R8</f>
        <v>NE</v>
      </c>
      <c r="S7" s="103">
        <f>'Parcijalni_cjeloviti ispit'!S8</f>
        <v>0</v>
      </c>
      <c r="T7" s="256" t="str">
        <f>'Parcijalni_cjeloviti ispit'!T8</f>
        <v>NE</v>
      </c>
      <c r="U7" s="244">
        <f>'Parcijalni_cjeloviti ispit'!U8</f>
        <v>0</v>
      </c>
      <c r="V7" s="244" t="str">
        <f>'Parcijalni_cjeloviti ispit'!V8</f>
        <v>NE</v>
      </c>
    </row>
    <row r="8" spans="1:22" ht="15.75" thickBot="1" x14ac:dyDescent="0.3">
      <c r="A8" s="255">
        <f>'Parcijalni_cjeloviti ispit'!A9</f>
        <v>0</v>
      </c>
      <c r="B8" s="259">
        <f>'Parcijalni_cjeloviti ispit'!B9</f>
        <v>0</v>
      </c>
      <c r="C8" s="255">
        <f>'Parcijalni_cjeloviti ispit'!C9</f>
        <v>0</v>
      </c>
      <c r="D8" s="104" t="str">
        <f>'Parcijalni_cjeloviti ispit'!D9</f>
        <v>P</v>
      </c>
      <c r="E8" s="105" t="str">
        <f>'Parcijalni_cjeloviti ispit'!E9</f>
        <v/>
      </c>
      <c r="F8" s="257">
        <f>'Parcijalni_cjeloviti ispit'!F9</f>
        <v>0</v>
      </c>
      <c r="G8" s="106" t="str">
        <f>'Parcijalni_cjeloviti ispit'!G9</f>
        <v/>
      </c>
      <c r="H8" s="257">
        <f>'Parcijalni_cjeloviti ispit'!H9</f>
        <v>0</v>
      </c>
      <c r="I8" s="106" t="str">
        <f>'Parcijalni_cjeloviti ispit'!I9</f>
        <v/>
      </c>
      <c r="J8" s="257">
        <f>'Parcijalni_cjeloviti ispit'!J9</f>
        <v>0</v>
      </c>
      <c r="K8" s="106" t="str">
        <f>'Parcijalni_cjeloviti ispit'!K9</f>
        <v/>
      </c>
      <c r="L8" s="257">
        <f>'Parcijalni_cjeloviti ispit'!L9</f>
        <v>0</v>
      </c>
      <c r="M8" s="106" t="str">
        <f>'Parcijalni_cjeloviti ispit'!M9</f>
        <v/>
      </c>
      <c r="N8" s="257">
        <f>'Parcijalni_cjeloviti ispit'!N9</f>
        <v>0</v>
      </c>
      <c r="O8" s="106" t="str">
        <f>'Parcijalni_cjeloviti ispit'!O9</f>
        <v/>
      </c>
      <c r="P8" s="257">
        <f>'Parcijalni_cjeloviti ispit'!P9</f>
        <v>0</v>
      </c>
      <c r="Q8" s="106" t="str">
        <f>'Parcijalni_cjeloviti ispit'!Q9</f>
        <v/>
      </c>
      <c r="R8" s="257">
        <f>'Parcijalni_cjeloviti ispit'!R9</f>
        <v>0</v>
      </c>
      <c r="S8" s="106" t="str">
        <f>'Parcijalni_cjeloviti ispit'!S9</f>
        <v/>
      </c>
      <c r="T8" s="257">
        <f>'Parcijalni_cjeloviti ispit'!T9</f>
        <v>0</v>
      </c>
      <c r="U8" s="245">
        <f>'Parcijalni_cjeloviti ispit'!U9</f>
        <v>0</v>
      </c>
      <c r="V8" s="245">
        <f>'Parcijalni_cjeloviti ispit'!V9</f>
        <v>0</v>
      </c>
    </row>
    <row r="9" spans="1:22" x14ac:dyDescent="0.25">
      <c r="A9" s="254">
        <f>'Parcijalni_cjeloviti ispit'!A10</f>
        <v>2</v>
      </c>
      <c r="B9" s="258" t="str">
        <f>'Parcijalni_cjeloviti ispit'!B10</f>
        <v xml:space="preserve"> </v>
      </c>
      <c r="C9" s="254">
        <f>'Parcijalni_cjeloviti ispit'!C10</f>
        <v>0</v>
      </c>
      <c r="D9" s="102" t="str">
        <f>'Parcijalni_cjeloviti ispit'!D10</f>
        <v>B</v>
      </c>
      <c r="E9" s="103">
        <f>'Parcijalni_cjeloviti ispit'!E10</f>
        <v>0</v>
      </c>
      <c r="F9" s="256" t="str">
        <f>'Parcijalni_cjeloviti ispit'!F10</f>
        <v>NE</v>
      </c>
      <c r="G9" s="103">
        <f>'Parcijalni_cjeloviti ispit'!G10</f>
        <v>0</v>
      </c>
      <c r="H9" s="256" t="str">
        <f>'Parcijalni_cjeloviti ispit'!H10</f>
        <v>NE</v>
      </c>
      <c r="I9" s="103">
        <f>'Parcijalni_cjeloviti ispit'!I10</f>
        <v>0</v>
      </c>
      <c r="J9" s="256" t="str">
        <f>'Parcijalni_cjeloviti ispit'!J10</f>
        <v>NE</v>
      </c>
      <c r="K9" s="103">
        <f>'Parcijalni_cjeloviti ispit'!K10</f>
        <v>0</v>
      </c>
      <c r="L9" s="256" t="str">
        <f>'Parcijalni_cjeloviti ispit'!L10</f>
        <v>NE</v>
      </c>
      <c r="M9" s="103">
        <f>'Parcijalni_cjeloviti ispit'!M10</f>
        <v>0</v>
      </c>
      <c r="N9" s="256" t="str">
        <f>'Parcijalni_cjeloviti ispit'!N10</f>
        <v>NE</v>
      </c>
      <c r="O9" s="103">
        <f>'Parcijalni_cjeloviti ispit'!O10</f>
        <v>0</v>
      </c>
      <c r="P9" s="256" t="str">
        <f>'Parcijalni_cjeloviti ispit'!P10</f>
        <v>NE</v>
      </c>
      <c r="Q9" s="103">
        <f>'Parcijalni_cjeloviti ispit'!Q10</f>
        <v>0</v>
      </c>
      <c r="R9" s="256" t="str">
        <f>'Parcijalni_cjeloviti ispit'!R10</f>
        <v>NE</v>
      </c>
      <c r="S9" s="103">
        <f>'Parcijalni_cjeloviti ispit'!S10</f>
        <v>0</v>
      </c>
      <c r="T9" s="256" t="str">
        <f>'Parcijalni_cjeloviti ispit'!T10</f>
        <v>NE</v>
      </c>
      <c r="U9" s="244">
        <f>'Parcijalni_cjeloviti ispit'!U10</f>
        <v>0</v>
      </c>
      <c r="V9" s="244" t="str">
        <f>'Parcijalni_cjeloviti ispit'!V10</f>
        <v>NE</v>
      </c>
    </row>
    <row r="10" spans="1:22" ht="15.75" thickBot="1" x14ac:dyDescent="0.3">
      <c r="A10" s="255">
        <f>'Parcijalni_cjeloviti ispit'!A11</f>
        <v>0</v>
      </c>
      <c r="B10" s="259">
        <f>'Parcijalni_cjeloviti ispit'!B11</f>
        <v>0</v>
      </c>
      <c r="C10" s="255">
        <f>'Parcijalni_cjeloviti ispit'!C11</f>
        <v>0</v>
      </c>
      <c r="D10" s="104" t="str">
        <f>'Parcijalni_cjeloviti ispit'!D11</f>
        <v>P</v>
      </c>
      <c r="E10" s="105" t="str">
        <f>'Parcijalni_cjeloviti ispit'!E11</f>
        <v/>
      </c>
      <c r="F10" s="257">
        <f>'Parcijalni_cjeloviti ispit'!F11</f>
        <v>0</v>
      </c>
      <c r="G10" s="106" t="str">
        <f>'Parcijalni_cjeloviti ispit'!G11</f>
        <v/>
      </c>
      <c r="H10" s="257">
        <f>'Parcijalni_cjeloviti ispit'!H11</f>
        <v>0</v>
      </c>
      <c r="I10" s="106" t="str">
        <f>'Parcijalni_cjeloviti ispit'!I11</f>
        <v/>
      </c>
      <c r="J10" s="257">
        <f>'Parcijalni_cjeloviti ispit'!J11</f>
        <v>0</v>
      </c>
      <c r="K10" s="106" t="str">
        <f>'Parcijalni_cjeloviti ispit'!K11</f>
        <v/>
      </c>
      <c r="L10" s="257">
        <f>'Parcijalni_cjeloviti ispit'!L11</f>
        <v>0</v>
      </c>
      <c r="M10" s="106" t="str">
        <f>'Parcijalni_cjeloviti ispit'!M11</f>
        <v/>
      </c>
      <c r="N10" s="257">
        <f>'Parcijalni_cjeloviti ispit'!N11</f>
        <v>0</v>
      </c>
      <c r="O10" s="106" t="str">
        <f>'Parcijalni_cjeloviti ispit'!O11</f>
        <v/>
      </c>
      <c r="P10" s="257">
        <f>'Parcijalni_cjeloviti ispit'!P11</f>
        <v>0</v>
      </c>
      <c r="Q10" s="106" t="str">
        <f>'Parcijalni_cjeloviti ispit'!Q11</f>
        <v/>
      </c>
      <c r="R10" s="257">
        <f>'Parcijalni_cjeloviti ispit'!R11</f>
        <v>0</v>
      </c>
      <c r="S10" s="106" t="str">
        <f>'Parcijalni_cjeloviti ispit'!S11</f>
        <v/>
      </c>
      <c r="T10" s="257">
        <f>'Parcijalni_cjeloviti ispit'!T11</f>
        <v>0</v>
      </c>
      <c r="U10" s="245">
        <f>'Parcijalni_cjeloviti ispit'!U11</f>
        <v>0</v>
      </c>
      <c r="V10" s="245">
        <f>'Parcijalni_cjeloviti ispit'!V11</f>
        <v>0</v>
      </c>
    </row>
    <row r="11" spans="1:22" x14ac:dyDescent="0.25">
      <c r="A11" s="254">
        <f>'Parcijalni_cjeloviti ispit'!A12</f>
        <v>3</v>
      </c>
      <c r="B11" s="258" t="str">
        <f>'Parcijalni_cjeloviti ispit'!B12</f>
        <v xml:space="preserve"> </v>
      </c>
      <c r="C11" s="254">
        <f>'Parcijalni_cjeloviti ispit'!C12</f>
        <v>0</v>
      </c>
      <c r="D11" s="102" t="str">
        <f>'Parcijalni_cjeloviti ispit'!D12</f>
        <v>B</v>
      </c>
      <c r="E11" s="103">
        <f>'Parcijalni_cjeloviti ispit'!E12</f>
        <v>0</v>
      </c>
      <c r="F11" s="256" t="str">
        <f>'Parcijalni_cjeloviti ispit'!F12</f>
        <v>NE</v>
      </c>
      <c r="G11" s="103">
        <f>'Parcijalni_cjeloviti ispit'!G12</f>
        <v>0</v>
      </c>
      <c r="H11" s="256" t="str">
        <f>'Parcijalni_cjeloviti ispit'!H12</f>
        <v>NE</v>
      </c>
      <c r="I11" s="103">
        <f>'Parcijalni_cjeloviti ispit'!I12</f>
        <v>0</v>
      </c>
      <c r="J11" s="256" t="str">
        <f>'Parcijalni_cjeloviti ispit'!J12</f>
        <v>NE</v>
      </c>
      <c r="K11" s="103">
        <f>'Parcijalni_cjeloviti ispit'!K12</f>
        <v>0</v>
      </c>
      <c r="L11" s="256" t="str">
        <f>'Parcijalni_cjeloviti ispit'!L12</f>
        <v>NE</v>
      </c>
      <c r="M11" s="103">
        <f>'Parcijalni_cjeloviti ispit'!M12</f>
        <v>0</v>
      </c>
      <c r="N11" s="256" t="str">
        <f>'Parcijalni_cjeloviti ispit'!N12</f>
        <v>NE</v>
      </c>
      <c r="O11" s="103">
        <f>'Parcijalni_cjeloviti ispit'!O12</f>
        <v>0</v>
      </c>
      <c r="P11" s="256" t="str">
        <f>'Parcijalni_cjeloviti ispit'!P12</f>
        <v>NE</v>
      </c>
      <c r="Q11" s="103">
        <f>'Parcijalni_cjeloviti ispit'!Q12</f>
        <v>0</v>
      </c>
      <c r="R11" s="256" t="str">
        <f>'Parcijalni_cjeloviti ispit'!R12</f>
        <v>NE</v>
      </c>
      <c r="S11" s="103">
        <f>'Parcijalni_cjeloviti ispit'!S12</f>
        <v>0</v>
      </c>
      <c r="T11" s="256" t="str">
        <f>'Parcijalni_cjeloviti ispit'!T12</f>
        <v>NE</v>
      </c>
      <c r="U11" s="244">
        <f>'Parcijalni_cjeloviti ispit'!U12</f>
        <v>0</v>
      </c>
      <c r="V11" s="244" t="str">
        <f>'Parcijalni_cjeloviti ispit'!V12</f>
        <v>NE</v>
      </c>
    </row>
    <row r="12" spans="1:22" ht="15.75" thickBot="1" x14ac:dyDescent="0.3">
      <c r="A12" s="255">
        <f>'Parcijalni_cjeloviti ispit'!A13</f>
        <v>0</v>
      </c>
      <c r="B12" s="259">
        <f>'Parcijalni_cjeloviti ispit'!B13</f>
        <v>0</v>
      </c>
      <c r="C12" s="255">
        <f>'Parcijalni_cjeloviti ispit'!C13</f>
        <v>0</v>
      </c>
      <c r="D12" s="104" t="str">
        <f>'Parcijalni_cjeloviti ispit'!D13</f>
        <v>P</v>
      </c>
      <c r="E12" s="105" t="str">
        <f>'Parcijalni_cjeloviti ispit'!E13</f>
        <v/>
      </c>
      <c r="F12" s="257">
        <f>'Parcijalni_cjeloviti ispit'!F13</f>
        <v>0</v>
      </c>
      <c r="G12" s="106" t="str">
        <f>'Parcijalni_cjeloviti ispit'!G13</f>
        <v/>
      </c>
      <c r="H12" s="257">
        <f>'Parcijalni_cjeloviti ispit'!H13</f>
        <v>0</v>
      </c>
      <c r="I12" s="106" t="str">
        <f>'Parcijalni_cjeloviti ispit'!I13</f>
        <v/>
      </c>
      <c r="J12" s="257">
        <f>'Parcijalni_cjeloviti ispit'!J13</f>
        <v>0</v>
      </c>
      <c r="K12" s="106" t="str">
        <f>'Parcijalni_cjeloviti ispit'!K13</f>
        <v/>
      </c>
      <c r="L12" s="257">
        <f>'Parcijalni_cjeloviti ispit'!L13</f>
        <v>0</v>
      </c>
      <c r="M12" s="106" t="str">
        <f>'Parcijalni_cjeloviti ispit'!M13</f>
        <v/>
      </c>
      <c r="N12" s="257">
        <f>'Parcijalni_cjeloviti ispit'!N13</f>
        <v>0</v>
      </c>
      <c r="O12" s="106" t="str">
        <f>'Parcijalni_cjeloviti ispit'!O13</f>
        <v/>
      </c>
      <c r="P12" s="257">
        <f>'Parcijalni_cjeloviti ispit'!P13</f>
        <v>0</v>
      </c>
      <c r="Q12" s="106" t="str">
        <f>'Parcijalni_cjeloviti ispit'!Q13</f>
        <v/>
      </c>
      <c r="R12" s="257">
        <f>'Parcijalni_cjeloviti ispit'!R13</f>
        <v>0</v>
      </c>
      <c r="S12" s="106" t="str">
        <f>'Parcijalni_cjeloviti ispit'!S13</f>
        <v/>
      </c>
      <c r="T12" s="257">
        <f>'Parcijalni_cjeloviti ispit'!T13</f>
        <v>0</v>
      </c>
      <c r="U12" s="245">
        <f>'Parcijalni_cjeloviti ispit'!U13</f>
        <v>0</v>
      </c>
      <c r="V12" s="245">
        <f>'Parcijalni_cjeloviti ispit'!V13</f>
        <v>0</v>
      </c>
    </row>
    <row r="13" spans="1:22" x14ac:dyDescent="0.25">
      <c r="A13" s="254">
        <f>'Parcijalni_cjeloviti ispit'!A14</f>
        <v>4</v>
      </c>
      <c r="B13" s="258" t="str">
        <f>'Parcijalni_cjeloviti ispit'!B14</f>
        <v xml:space="preserve"> </v>
      </c>
      <c r="C13" s="254">
        <f>'Parcijalni_cjeloviti ispit'!C14</f>
        <v>0</v>
      </c>
      <c r="D13" s="102" t="str">
        <f>'Parcijalni_cjeloviti ispit'!D14</f>
        <v>B</v>
      </c>
      <c r="E13" s="103">
        <f>'Parcijalni_cjeloviti ispit'!E14</f>
        <v>0</v>
      </c>
      <c r="F13" s="256" t="str">
        <f>'Parcijalni_cjeloviti ispit'!F14</f>
        <v>NE</v>
      </c>
      <c r="G13" s="103">
        <f>'Parcijalni_cjeloviti ispit'!G14</f>
        <v>0</v>
      </c>
      <c r="H13" s="256" t="str">
        <f>'Parcijalni_cjeloviti ispit'!H14</f>
        <v>NE</v>
      </c>
      <c r="I13" s="103">
        <f>'Parcijalni_cjeloviti ispit'!I14</f>
        <v>0</v>
      </c>
      <c r="J13" s="256" t="str">
        <f>'Parcijalni_cjeloviti ispit'!J14</f>
        <v>NE</v>
      </c>
      <c r="K13" s="103">
        <f>'Parcijalni_cjeloviti ispit'!K14</f>
        <v>0</v>
      </c>
      <c r="L13" s="256" t="str">
        <f>'Parcijalni_cjeloviti ispit'!L14</f>
        <v>NE</v>
      </c>
      <c r="M13" s="103">
        <f>'Parcijalni_cjeloviti ispit'!M14</f>
        <v>0</v>
      </c>
      <c r="N13" s="256" t="str">
        <f>'Parcijalni_cjeloviti ispit'!N14</f>
        <v>NE</v>
      </c>
      <c r="O13" s="103">
        <f>'Parcijalni_cjeloviti ispit'!O14</f>
        <v>0</v>
      </c>
      <c r="P13" s="256" t="str">
        <f>'Parcijalni_cjeloviti ispit'!P14</f>
        <v>NE</v>
      </c>
      <c r="Q13" s="103">
        <f>'Parcijalni_cjeloviti ispit'!Q14</f>
        <v>0</v>
      </c>
      <c r="R13" s="256" t="str">
        <f>'Parcijalni_cjeloviti ispit'!R14</f>
        <v>NE</v>
      </c>
      <c r="S13" s="103">
        <f>'Parcijalni_cjeloviti ispit'!S14</f>
        <v>0</v>
      </c>
      <c r="T13" s="256" t="str">
        <f>'Parcijalni_cjeloviti ispit'!T14</f>
        <v>NE</v>
      </c>
      <c r="U13" s="244">
        <f>'Parcijalni_cjeloviti ispit'!U14</f>
        <v>0</v>
      </c>
      <c r="V13" s="244" t="str">
        <f>'Parcijalni_cjeloviti ispit'!V14</f>
        <v>NE</v>
      </c>
    </row>
    <row r="14" spans="1:22" ht="15.75" thickBot="1" x14ac:dyDescent="0.3">
      <c r="A14" s="255">
        <f>'Parcijalni_cjeloviti ispit'!A15</f>
        <v>0</v>
      </c>
      <c r="B14" s="259">
        <f>'Parcijalni_cjeloviti ispit'!B15</f>
        <v>0</v>
      </c>
      <c r="C14" s="255">
        <f>'Parcijalni_cjeloviti ispit'!C15</f>
        <v>0</v>
      </c>
      <c r="D14" s="104" t="str">
        <f>'Parcijalni_cjeloviti ispit'!D15</f>
        <v>P</v>
      </c>
      <c r="E14" s="105" t="str">
        <f>'Parcijalni_cjeloviti ispit'!E15</f>
        <v/>
      </c>
      <c r="F14" s="257">
        <f>'Parcijalni_cjeloviti ispit'!F15</f>
        <v>0</v>
      </c>
      <c r="G14" s="106" t="str">
        <f>'Parcijalni_cjeloviti ispit'!G15</f>
        <v/>
      </c>
      <c r="H14" s="257">
        <f>'Parcijalni_cjeloviti ispit'!H15</f>
        <v>0</v>
      </c>
      <c r="I14" s="106" t="str">
        <f>'Parcijalni_cjeloviti ispit'!I15</f>
        <v/>
      </c>
      <c r="J14" s="257">
        <f>'Parcijalni_cjeloviti ispit'!J15</f>
        <v>0</v>
      </c>
      <c r="K14" s="106" t="str">
        <f>'Parcijalni_cjeloviti ispit'!K15</f>
        <v/>
      </c>
      <c r="L14" s="257">
        <f>'Parcijalni_cjeloviti ispit'!L15</f>
        <v>0</v>
      </c>
      <c r="M14" s="106" t="str">
        <f>'Parcijalni_cjeloviti ispit'!M15</f>
        <v/>
      </c>
      <c r="N14" s="257">
        <f>'Parcijalni_cjeloviti ispit'!N15</f>
        <v>0</v>
      </c>
      <c r="O14" s="106" t="str">
        <f>'Parcijalni_cjeloviti ispit'!O15</f>
        <v/>
      </c>
      <c r="P14" s="257">
        <f>'Parcijalni_cjeloviti ispit'!P15</f>
        <v>0</v>
      </c>
      <c r="Q14" s="106" t="str">
        <f>'Parcijalni_cjeloviti ispit'!Q15</f>
        <v/>
      </c>
      <c r="R14" s="257">
        <f>'Parcijalni_cjeloviti ispit'!R15</f>
        <v>0</v>
      </c>
      <c r="S14" s="106" t="str">
        <f>'Parcijalni_cjeloviti ispit'!S15</f>
        <v/>
      </c>
      <c r="T14" s="257">
        <f>'Parcijalni_cjeloviti ispit'!T15</f>
        <v>0</v>
      </c>
      <c r="U14" s="245">
        <f>'Parcijalni_cjeloviti ispit'!U15</f>
        <v>0</v>
      </c>
      <c r="V14" s="245">
        <f>'Parcijalni_cjeloviti ispit'!V15</f>
        <v>0</v>
      </c>
    </row>
    <row r="15" spans="1:22" x14ac:dyDescent="0.25">
      <c r="A15" s="254">
        <f>'Parcijalni_cjeloviti ispit'!A16</f>
        <v>5</v>
      </c>
      <c r="B15" s="258" t="str">
        <f>'Parcijalni_cjeloviti ispit'!B16</f>
        <v xml:space="preserve"> </v>
      </c>
      <c r="C15" s="254">
        <f>'Parcijalni_cjeloviti ispit'!C16</f>
        <v>0</v>
      </c>
      <c r="D15" s="102" t="str">
        <f>'Parcijalni_cjeloviti ispit'!D16</f>
        <v>B</v>
      </c>
      <c r="E15" s="103">
        <f>'Parcijalni_cjeloviti ispit'!E16</f>
        <v>0</v>
      </c>
      <c r="F15" s="256" t="str">
        <f>'Parcijalni_cjeloviti ispit'!F16</f>
        <v>NE</v>
      </c>
      <c r="G15" s="103">
        <f>'Parcijalni_cjeloviti ispit'!G16</f>
        <v>0</v>
      </c>
      <c r="H15" s="256" t="str">
        <f>'Parcijalni_cjeloviti ispit'!H16</f>
        <v>NE</v>
      </c>
      <c r="I15" s="103">
        <f>'Parcijalni_cjeloviti ispit'!I16</f>
        <v>0</v>
      </c>
      <c r="J15" s="256" t="str">
        <f>'Parcijalni_cjeloviti ispit'!J16</f>
        <v>NE</v>
      </c>
      <c r="K15" s="103">
        <f>'Parcijalni_cjeloviti ispit'!K16</f>
        <v>0</v>
      </c>
      <c r="L15" s="256" t="str">
        <f>'Parcijalni_cjeloviti ispit'!L16</f>
        <v>NE</v>
      </c>
      <c r="M15" s="103">
        <f>'Parcijalni_cjeloviti ispit'!M16</f>
        <v>0</v>
      </c>
      <c r="N15" s="256" t="str">
        <f>'Parcijalni_cjeloviti ispit'!N16</f>
        <v>NE</v>
      </c>
      <c r="O15" s="103">
        <f>'Parcijalni_cjeloviti ispit'!O16</f>
        <v>0</v>
      </c>
      <c r="P15" s="256" t="str">
        <f>'Parcijalni_cjeloviti ispit'!P16</f>
        <v>NE</v>
      </c>
      <c r="Q15" s="103">
        <f>'Parcijalni_cjeloviti ispit'!Q16</f>
        <v>0</v>
      </c>
      <c r="R15" s="256" t="str">
        <f>'Parcijalni_cjeloviti ispit'!R16</f>
        <v>NE</v>
      </c>
      <c r="S15" s="103">
        <f>'Parcijalni_cjeloviti ispit'!S16</f>
        <v>0</v>
      </c>
      <c r="T15" s="256" t="str">
        <f>'Parcijalni_cjeloviti ispit'!T16</f>
        <v>NE</v>
      </c>
      <c r="U15" s="244">
        <f>'Parcijalni_cjeloviti ispit'!U16</f>
        <v>0</v>
      </c>
      <c r="V15" s="244" t="str">
        <f>'Parcijalni_cjeloviti ispit'!V16</f>
        <v>NE</v>
      </c>
    </row>
    <row r="16" spans="1:22" ht="15.75" thickBot="1" x14ac:dyDescent="0.3">
      <c r="A16" s="255">
        <f>'Parcijalni_cjeloviti ispit'!A17</f>
        <v>0</v>
      </c>
      <c r="B16" s="259">
        <f>'Parcijalni_cjeloviti ispit'!B17</f>
        <v>0</v>
      </c>
      <c r="C16" s="255">
        <f>'Parcijalni_cjeloviti ispit'!C17</f>
        <v>0</v>
      </c>
      <c r="D16" s="104" t="str">
        <f>'Parcijalni_cjeloviti ispit'!D17</f>
        <v>P</v>
      </c>
      <c r="E16" s="105" t="str">
        <f>'Parcijalni_cjeloviti ispit'!E17</f>
        <v/>
      </c>
      <c r="F16" s="257">
        <f>'Parcijalni_cjeloviti ispit'!F17</f>
        <v>0</v>
      </c>
      <c r="G16" s="106" t="str">
        <f>'Parcijalni_cjeloviti ispit'!G17</f>
        <v/>
      </c>
      <c r="H16" s="257">
        <f>'Parcijalni_cjeloviti ispit'!H17</f>
        <v>0</v>
      </c>
      <c r="I16" s="106" t="str">
        <f>'Parcijalni_cjeloviti ispit'!I17</f>
        <v/>
      </c>
      <c r="J16" s="257">
        <f>'Parcijalni_cjeloviti ispit'!J17</f>
        <v>0</v>
      </c>
      <c r="K16" s="106" t="str">
        <f>'Parcijalni_cjeloviti ispit'!K17</f>
        <v/>
      </c>
      <c r="L16" s="257">
        <f>'Parcijalni_cjeloviti ispit'!L17</f>
        <v>0</v>
      </c>
      <c r="M16" s="106" t="str">
        <f>'Parcijalni_cjeloviti ispit'!M17</f>
        <v/>
      </c>
      <c r="N16" s="257">
        <f>'Parcijalni_cjeloviti ispit'!N17</f>
        <v>0</v>
      </c>
      <c r="O16" s="106" t="str">
        <f>'Parcijalni_cjeloviti ispit'!O17</f>
        <v/>
      </c>
      <c r="P16" s="257">
        <f>'Parcijalni_cjeloviti ispit'!P17</f>
        <v>0</v>
      </c>
      <c r="Q16" s="106" t="str">
        <f>'Parcijalni_cjeloviti ispit'!Q17</f>
        <v/>
      </c>
      <c r="R16" s="257">
        <f>'Parcijalni_cjeloviti ispit'!R17</f>
        <v>0</v>
      </c>
      <c r="S16" s="106" t="str">
        <f>'Parcijalni_cjeloviti ispit'!S17</f>
        <v/>
      </c>
      <c r="T16" s="257">
        <f>'Parcijalni_cjeloviti ispit'!T17</f>
        <v>0</v>
      </c>
      <c r="U16" s="245">
        <f>'Parcijalni_cjeloviti ispit'!U17</f>
        <v>0</v>
      </c>
      <c r="V16" s="245">
        <f>'Parcijalni_cjeloviti ispit'!V17</f>
        <v>0</v>
      </c>
    </row>
    <row r="17" spans="1:22" x14ac:dyDescent="0.25">
      <c r="A17" s="254">
        <f>'Parcijalni_cjeloviti ispit'!A18</f>
        <v>6</v>
      </c>
      <c r="B17" s="258" t="str">
        <f>'Parcijalni_cjeloviti ispit'!B18</f>
        <v xml:space="preserve"> </v>
      </c>
      <c r="C17" s="254">
        <f>'Parcijalni_cjeloviti ispit'!C18</f>
        <v>0</v>
      </c>
      <c r="D17" s="102" t="str">
        <f>'Parcijalni_cjeloviti ispit'!D18</f>
        <v>B</v>
      </c>
      <c r="E17" s="103">
        <f>'Parcijalni_cjeloviti ispit'!E18</f>
        <v>0</v>
      </c>
      <c r="F17" s="256" t="str">
        <f>'Parcijalni_cjeloviti ispit'!F18</f>
        <v>NE</v>
      </c>
      <c r="G17" s="103">
        <f>'Parcijalni_cjeloviti ispit'!G18</f>
        <v>0</v>
      </c>
      <c r="H17" s="256" t="str">
        <f>'Parcijalni_cjeloviti ispit'!H18</f>
        <v>NE</v>
      </c>
      <c r="I17" s="103">
        <f>'Parcijalni_cjeloviti ispit'!I18</f>
        <v>0</v>
      </c>
      <c r="J17" s="256" t="str">
        <f>'Parcijalni_cjeloviti ispit'!J18</f>
        <v>NE</v>
      </c>
      <c r="K17" s="103">
        <f>'Parcijalni_cjeloviti ispit'!K18</f>
        <v>0</v>
      </c>
      <c r="L17" s="256" t="str">
        <f>'Parcijalni_cjeloviti ispit'!L18</f>
        <v>NE</v>
      </c>
      <c r="M17" s="103">
        <f>'Parcijalni_cjeloviti ispit'!M18</f>
        <v>0</v>
      </c>
      <c r="N17" s="256" t="str">
        <f>'Parcijalni_cjeloviti ispit'!N18</f>
        <v>NE</v>
      </c>
      <c r="O17" s="103">
        <f>'Parcijalni_cjeloviti ispit'!O18</f>
        <v>0</v>
      </c>
      <c r="P17" s="256" t="str">
        <f>'Parcijalni_cjeloviti ispit'!P18</f>
        <v>NE</v>
      </c>
      <c r="Q17" s="103">
        <f>'Parcijalni_cjeloviti ispit'!Q18</f>
        <v>0</v>
      </c>
      <c r="R17" s="256" t="str">
        <f>'Parcijalni_cjeloviti ispit'!R18</f>
        <v>NE</v>
      </c>
      <c r="S17" s="103">
        <f>'Parcijalni_cjeloviti ispit'!S18</f>
        <v>0</v>
      </c>
      <c r="T17" s="256" t="str">
        <f>'Parcijalni_cjeloviti ispit'!T18</f>
        <v>NE</v>
      </c>
      <c r="U17" s="244">
        <f>'Parcijalni_cjeloviti ispit'!U18</f>
        <v>0</v>
      </c>
      <c r="V17" s="244" t="str">
        <f>'Parcijalni_cjeloviti ispit'!V18</f>
        <v>NE</v>
      </c>
    </row>
    <row r="18" spans="1:22" ht="15.75" thickBot="1" x14ac:dyDescent="0.3">
      <c r="A18" s="255">
        <f>'Parcijalni_cjeloviti ispit'!A19</f>
        <v>0</v>
      </c>
      <c r="B18" s="259">
        <f>'Parcijalni_cjeloviti ispit'!B19</f>
        <v>0</v>
      </c>
      <c r="C18" s="255">
        <f>'Parcijalni_cjeloviti ispit'!C19</f>
        <v>0</v>
      </c>
      <c r="D18" s="104" t="str">
        <f>'Parcijalni_cjeloviti ispit'!D19</f>
        <v>P</v>
      </c>
      <c r="E18" s="105" t="str">
        <f>'Parcijalni_cjeloviti ispit'!E19</f>
        <v/>
      </c>
      <c r="F18" s="257">
        <f>'Parcijalni_cjeloviti ispit'!F19</f>
        <v>0</v>
      </c>
      <c r="G18" s="106" t="str">
        <f>'Parcijalni_cjeloviti ispit'!G19</f>
        <v/>
      </c>
      <c r="H18" s="257">
        <f>'Parcijalni_cjeloviti ispit'!H19</f>
        <v>0</v>
      </c>
      <c r="I18" s="106" t="str">
        <f>'Parcijalni_cjeloviti ispit'!I19</f>
        <v/>
      </c>
      <c r="J18" s="257">
        <f>'Parcijalni_cjeloviti ispit'!J19</f>
        <v>0</v>
      </c>
      <c r="K18" s="106" t="str">
        <f>'Parcijalni_cjeloviti ispit'!K19</f>
        <v/>
      </c>
      <c r="L18" s="257">
        <f>'Parcijalni_cjeloviti ispit'!L19</f>
        <v>0</v>
      </c>
      <c r="M18" s="106" t="str">
        <f>'Parcijalni_cjeloviti ispit'!M19</f>
        <v/>
      </c>
      <c r="N18" s="257">
        <f>'Parcijalni_cjeloviti ispit'!N19</f>
        <v>0</v>
      </c>
      <c r="O18" s="106" t="str">
        <f>'Parcijalni_cjeloviti ispit'!O19</f>
        <v/>
      </c>
      <c r="P18" s="257">
        <f>'Parcijalni_cjeloviti ispit'!P19</f>
        <v>0</v>
      </c>
      <c r="Q18" s="106" t="str">
        <f>'Parcijalni_cjeloviti ispit'!Q19</f>
        <v/>
      </c>
      <c r="R18" s="257">
        <f>'Parcijalni_cjeloviti ispit'!R19</f>
        <v>0</v>
      </c>
      <c r="S18" s="106" t="str">
        <f>'Parcijalni_cjeloviti ispit'!S19</f>
        <v/>
      </c>
      <c r="T18" s="257">
        <f>'Parcijalni_cjeloviti ispit'!T19</f>
        <v>0</v>
      </c>
      <c r="U18" s="245">
        <f>'Parcijalni_cjeloviti ispit'!U19</f>
        <v>0</v>
      </c>
      <c r="V18" s="245">
        <f>'Parcijalni_cjeloviti ispit'!V19</f>
        <v>0</v>
      </c>
    </row>
    <row r="19" spans="1:22" x14ac:dyDescent="0.25">
      <c r="A19" s="254">
        <f>'Parcijalni_cjeloviti ispit'!A20</f>
        <v>7</v>
      </c>
      <c r="B19" s="258" t="str">
        <f>'Parcijalni_cjeloviti ispit'!B20</f>
        <v xml:space="preserve"> </v>
      </c>
      <c r="C19" s="254">
        <f>'Parcijalni_cjeloviti ispit'!C20</f>
        <v>0</v>
      </c>
      <c r="D19" s="102" t="str">
        <f>'Parcijalni_cjeloviti ispit'!D20</f>
        <v>B</v>
      </c>
      <c r="E19" s="103">
        <f>'Parcijalni_cjeloviti ispit'!E20</f>
        <v>0</v>
      </c>
      <c r="F19" s="256" t="str">
        <f>'Parcijalni_cjeloviti ispit'!F20</f>
        <v>NE</v>
      </c>
      <c r="G19" s="103">
        <f>'Parcijalni_cjeloviti ispit'!G20</f>
        <v>0</v>
      </c>
      <c r="H19" s="256" t="str">
        <f>'Parcijalni_cjeloviti ispit'!H20</f>
        <v>NE</v>
      </c>
      <c r="I19" s="103">
        <f>'Parcijalni_cjeloviti ispit'!I20</f>
        <v>0</v>
      </c>
      <c r="J19" s="256" t="str">
        <f>'Parcijalni_cjeloviti ispit'!J20</f>
        <v>NE</v>
      </c>
      <c r="K19" s="103">
        <f>'Parcijalni_cjeloviti ispit'!K20</f>
        <v>0</v>
      </c>
      <c r="L19" s="256" t="str">
        <f>'Parcijalni_cjeloviti ispit'!L20</f>
        <v>NE</v>
      </c>
      <c r="M19" s="103">
        <f>'Parcijalni_cjeloviti ispit'!M20</f>
        <v>0</v>
      </c>
      <c r="N19" s="256" t="str">
        <f>'Parcijalni_cjeloviti ispit'!N20</f>
        <v>NE</v>
      </c>
      <c r="O19" s="103">
        <f>'Parcijalni_cjeloviti ispit'!O20</f>
        <v>0</v>
      </c>
      <c r="P19" s="256" t="str">
        <f>'Parcijalni_cjeloviti ispit'!P20</f>
        <v>NE</v>
      </c>
      <c r="Q19" s="103">
        <f>'Parcijalni_cjeloviti ispit'!Q20</f>
        <v>0</v>
      </c>
      <c r="R19" s="256" t="str">
        <f>'Parcijalni_cjeloviti ispit'!R20</f>
        <v>NE</v>
      </c>
      <c r="S19" s="103">
        <f>'Parcijalni_cjeloviti ispit'!S20</f>
        <v>0</v>
      </c>
      <c r="T19" s="256" t="str">
        <f>'Parcijalni_cjeloviti ispit'!T20</f>
        <v>NE</v>
      </c>
      <c r="U19" s="244">
        <f>'Parcijalni_cjeloviti ispit'!U20</f>
        <v>0</v>
      </c>
      <c r="V19" s="244" t="str">
        <f>'Parcijalni_cjeloviti ispit'!V20</f>
        <v>NE</v>
      </c>
    </row>
    <row r="20" spans="1:22" ht="15.75" thickBot="1" x14ac:dyDescent="0.3">
      <c r="A20" s="255">
        <f>'Parcijalni_cjeloviti ispit'!A21</f>
        <v>0</v>
      </c>
      <c r="B20" s="259">
        <f>'Parcijalni_cjeloviti ispit'!B21</f>
        <v>0</v>
      </c>
      <c r="C20" s="255">
        <f>'Parcijalni_cjeloviti ispit'!C21</f>
        <v>0</v>
      </c>
      <c r="D20" s="104" t="str">
        <f>'Parcijalni_cjeloviti ispit'!D21</f>
        <v>P</v>
      </c>
      <c r="E20" s="105" t="str">
        <f>'Parcijalni_cjeloviti ispit'!E21</f>
        <v/>
      </c>
      <c r="F20" s="257">
        <f>'Parcijalni_cjeloviti ispit'!F21</f>
        <v>0</v>
      </c>
      <c r="G20" s="106" t="str">
        <f>'Parcijalni_cjeloviti ispit'!G21</f>
        <v/>
      </c>
      <c r="H20" s="257">
        <f>'Parcijalni_cjeloviti ispit'!H21</f>
        <v>0</v>
      </c>
      <c r="I20" s="106" t="str">
        <f>'Parcijalni_cjeloviti ispit'!I21</f>
        <v/>
      </c>
      <c r="J20" s="257">
        <f>'Parcijalni_cjeloviti ispit'!J21</f>
        <v>0</v>
      </c>
      <c r="K20" s="106" t="str">
        <f>'Parcijalni_cjeloviti ispit'!K21</f>
        <v/>
      </c>
      <c r="L20" s="257">
        <f>'Parcijalni_cjeloviti ispit'!L21</f>
        <v>0</v>
      </c>
      <c r="M20" s="106" t="str">
        <f>'Parcijalni_cjeloviti ispit'!M21</f>
        <v/>
      </c>
      <c r="N20" s="257">
        <f>'Parcijalni_cjeloviti ispit'!N21</f>
        <v>0</v>
      </c>
      <c r="O20" s="106" t="str">
        <f>'Parcijalni_cjeloviti ispit'!O21</f>
        <v/>
      </c>
      <c r="P20" s="257">
        <f>'Parcijalni_cjeloviti ispit'!P21</f>
        <v>0</v>
      </c>
      <c r="Q20" s="106" t="str">
        <f>'Parcijalni_cjeloviti ispit'!Q21</f>
        <v/>
      </c>
      <c r="R20" s="257">
        <f>'Parcijalni_cjeloviti ispit'!R21</f>
        <v>0</v>
      </c>
      <c r="S20" s="106" t="str">
        <f>'Parcijalni_cjeloviti ispit'!S21</f>
        <v/>
      </c>
      <c r="T20" s="257">
        <f>'Parcijalni_cjeloviti ispit'!T21</f>
        <v>0</v>
      </c>
      <c r="U20" s="245">
        <f>'Parcijalni_cjeloviti ispit'!U21</f>
        <v>0</v>
      </c>
      <c r="V20" s="245">
        <f>'Parcijalni_cjeloviti ispit'!V21</f>
        <v>0</v>
      </c>
    </row>
    <row r="21" spans="1:22" x14ac:dyDescent="0.25">
      <c r="A21" s="254">
        <f>'Parcijalni_cjeloviti ispit'!A22</f>
        <v>8</v>
      </c>
      <c r="B21" s="258" t="str">
        <f>'Parcijalni_cjeloviti ispit'!B22</f>
        <v xml:space="preserve"> </v>
      </c>
      <c r="C21" s="254">
        <f>'Parcijalni_cjeloviti ispit'!C22</f>
        <v>0</v>
      </c>
      <c r="D21" s="102" t="str">
        <f>'Parcijalni_cjeloviti ispit'!D22</f>
        <v>B</v>
      </c>
      <c r="E21" s="103">
        <f>'Parcijalni_cjeloviti ispit'!E22</f>
        <v>0</v>
      </c>
      <c r="F21" s="256" t="str">
        <f>'Parcijalni_cjeloviti ispit'!F22</f>
        <v>NE</v>
      </c>
      <c r="G21" s="103">
        <f>'Parcijalni_cjeloviti ispit'!G22</f>
        <v>0</v>
      </c>
      <c r="H21" s="256" t="str">
        <f>'Parcijalni_cjeloviti ispit'!H22</f>
        <v>NE</v>
      </c>
      <c r="I21" s="103">
        <f>'Parcijalni_cjeloviti ispit'!I22</f>
        <v>0</v>
      </c>
      <c r="J21" s="256" t="str">
        <f>'Parcijalni_cjeloviti ispit'!J22</f>
        <v>NE</v>
      </c>
      <c r="K21" s="103">
        <f>'Parcijalni_cjeloviti ispit'!K22</f>
        <v>0</v>
      </c>
      <c r="L21" s="256" t="str">
        <f>'Parcijalni_cjeloviti ispit'!L22</f>
        <v>NE</v>
      </c>
      <c r="M21" s="103">
        <f>'Parcijalni_cjeloviti ispit'!M22</f>
        <v>0</v>
      </c>
      <c r="N21" s="256" t="str">
        <f>'Parcijalni_cjeloviti ispit'!N22</f>
        <v>NE</v>
      </c>
      <c r="O21" s="103">
        <f>'Parcijalni_cjeloviti ispit'!O22</f>
        <v>0</v>
      </c>
      <c r="P21" s="256" t="str">
        <f>'Parcijalni_cjeloviti ispit'!P22</f>
        <v>NE</v>
      </c>
      <c r="Q21" s="103">
        <f>'Parcijalni_cjeloviti ispit'!Q22</f>
        <v>0</v>
      </c>
      <c r="R21" s="256" t="str">
        <f>'Parcijalni_cjeloviti ispit'!R22</f>
        <v>NE</v>
      </c>
      <c r="S21" s="103">
        <f>'Parcijalni_cjeloviti ispit'!S22</f>
        <v>0</v>
      </c>
      <c r="T21" s="256" t="str">
        <f>'Parcijalni_cjeloviti ispit'!T22</f>
        <v>NE</v>
      </c>
      <c r="U21" s="244">
        <f>'Parcijalni_cjeloviti ispit'!U22</f>
        <v>0</v>
      </c>
      <c r="V21" s="244" t="str">
        <f>'Parcijalni_cjeloviti ispit'!V22</f>
        <v>NE</v>
      </c>
    </row>
    <row r="22" spans="1:22" ht="15.75" thickBot="1" x14ac:dyDescent="0.3">
      <c r="A22" s="255">
        <f>'Parcijalni_cjeloviti ispit'!A23</f>
        <v>0</v>
      </c>
      <c r="B22" s="259">
        <f>'Parcijalni_cjeloviti ispit'!B23</f>
        <v>0</v>
      </c>
      <c r="C22" s="255">
        <f>'Parcijalni_cjeloviti ispit'!C23</f>
        <v>0</v>
      </c>
      <c r="D22" s="104" t="str">
        <f>'Parcijalni_cjeloviti ispit'!D23</f>
        <v>P</v>
      </c>
      <c r="E22" s="105" t="str">
        <f>'Parcijalni_cjeloviti ispit'!E23</f>
        <v/>
      </c>
      <c r="F22" s="257">
        <f>'Parcijalni_cjeloviti ispit'!F23</f>
        <v>0</v>
      </c>
      <c r="G22" s="106" t="str">
        <f>'Parcijalni_cjeloviti ispit'!G23</f>
        <v/>
      </c>
      <c r="H22" s="257">
        <f>'Parcijalni_cjeloviti ispit'!H23</f>
        <v>0</v>
      </c>
      <c r="I22" s="106" t="str">
        <f>'Parcijalni_cjeloviti ispit'!I23</f>
        <v/>
      </c>
      <c r="J22" s="257">
        <f>'Parcijalni_cjeloviti ispit'!J23</f>
        <v>0</v>
      </c>
      <c r="K22" s="106" t="str">
        <f>'Parcijalni_cjeloviti ispit'!K23</f>
        <v/>
      </c>
      <c r="L22" s="257">
        <f>'Parcijalni_cjeloviti ispit'!L23</f>
        <v>0</v>
      </c>
      <c r="M22" s="106" t="str">
        <f>'Parcijalni_cjeloviti ispit'!M23</f>
        <v/>
      </c>
      <c r="N22" s="257">
        <f>'Parcijalni_cjeloviti ispit'!N23</f>
        <v>0</v>
      </c>
      <c r="O22" s="106" t="str">
        <f>'Parcijalni_cjeloviti ispit'!O23</f>
        <v/>
      </c>
      <c r="P22" s="257">
        <f>'Parcijalni_cjeloviti ispit'!P23</f>
        <v>0</v>
      </c>
      <c r="Q22" s="106" t="str">
        <f>'Parcijalni_cjeloviti ispit'!Q23</f>
        <v/>
      </c>
      <c r="R22" s="257">
        <f>'Parcijalni_cjeloviti ispit'!R23</f>
        <v>0</v>
      </c>
      <c r="S22" s="106" t="str">
        <f>'Parcijalni_cjeloviti ispit'!S23</f>
        <v/>
      </c>
      <c r="T22" s="257">
        <f>'Parcijalni_cjeloviti ispit'!T23</f>
        <v>0</v>
      </c>
      <c r="U22" s="245">
        <f>'Parcijalni_cjeloviti ispit'!U23</f>
        <v>0</v>
      </c>
      <c r="V22" s="245">
        <f>'Parcijalni_cjeloviti ispit'!V23</f>
        <v>0</v>
      </c>
    </row>
    <row r="23" spans="1:22" x14ac:dyDescent="0.25">
      <c r="A23" s="254">
        <f>'Parcijalni_cjeloviti ispit'!A24</f>
        <v>9</v>
      </c>
      <c r="B23" s="258" t="str">
        <f>'Parcijalni_cjeloviti ispit'!B24</f>
        <v xml:space="preserve"> </v>
      </c>
      <c r="C23" s="254">
        <f>'Parcijalni_cjeloviti ispit'!C24</f>
        <v>0</v>
      </c>
      <c r="D23" s="102" t="str">
        <f>'Parcijalni_cjeloviti ispit'!D24</f>
        <v>B</v>
      </c>
      <c r="E23" s="103">
        <f>'Parcijalni_cjeloviti ispit'!E24</f>
        <v>0</v>
      </c>
      <c r="F23" s="256" t="str">
        <f>'Parcijalni_cjeloviti ispit'!F24</f>
        <v>NE</v>
      </c>
      <c r="G23" s="103">
        <f>'Parcijalni_cjeloviti ispit'!G24</f>
        <v>0</v>
      </c>
      <c r="H23" s="256" t="str">
        <f>'Parcijalni_cjeloviti ispit'!H24</f>
        <v>NE</v>
      </c>
      <c r="I23" s="103">
        <f>'Parcijalni_cjeloviti ispit'!I24</f>
        <v>0</v>
      </c>
      <c r="J23" s="256" t="str">
        <f>'Parcijalni_cjeloviti ispit'!J24</f>
        <v>NE</v>
      </c>
      <c r="K23" s="103">
        <f>'Parcijalni_cjeloviti ispit'!K24</f>
        <v>0</v>
      </c>
      <c r="L23" s="256" t="str">
        <f>'Parcijalni_cjeloviti ispit'!L24</f>
        <v>NE</v>
      </c>
      <c r="M23" s="103">
        <f>'Parcijalni_cjeloviti ispit'!M24</f>
        <v>0</v>
      </c>
      <c r="N23" s="256" t="str">
        <f>'Parcijalni_cjeloviti ispit'!N24</f>
        <v>NE</v>
      </c>
      <c r="O23" s="103">
        <f>'Parcijalni_cjeloviti ispit'!O24</f>
        <v>0</v>
      </c>
      <c r="P23" s="256" t="str">
        <f>'Parcijalni_cjeloviti ispit'!P24</f>
        <v>NE</v>
      </c>
      <c r="Q23" s="103">
        <f>'Parcijalni_cjeloviti ispit'!Q24</f>
        <v>0</v>
      </c>
      <c r="R23" s="256" t="str">
        <f>'Parcijalni_cjeloviti ispit'!R24</f>
        <v>NE</v>
      </c>
      <c r="S23" s="103">
        <f>'Parcijalni_cjeloviti ispit'!S24</f>
        <v>0</v>
      </c>
      <c r="T23" s="256" t="str">
        <f>'Parcijalni_cjeloviti ispit'!T24</f>
        <v>NE</v>
      </c>
      <c r="U23" s="244">
        <f>'Parcijalni_cjeloviti ispit'!U24</f>
        <v>0</v>
      </c>
      <c r="V23" s="244" t="str">
        <f>'Parcijalni_cjeloviti ispit'!V24</f>
        <v>NE</v>
      </c>
    </row>
    <row r="24" spans="1:22" ht="15.75" thickBot="1" x14ac:dyDescent="0.3">
      <c r="A24" s="255">
        <f>'Parcijalni_cjeloviti ispit'!A25</f>
        <v>0</v>
      </c>
      <c r="B24" s="259">
        <f>'Parcijalni_cjeloviti ispit'!B25</f>
        <v>0</v>
      </c>
      <c r="C24" s="255">
        <f>'Parcijalni_cjeloviti ispit'!C25</f>
        <v>0</v>
      </c>
      <c r="D24" s="104" t="str">
        <f>'Parcijalni_cjeloviti ispit'!D25</f>
        <v>P</v>
      </c>
      <c r="E24" s="105" t="str">
        <f>'Parcijalni_cjeloviti ispit'!E25</f>
        <v/>
      </c>
      <c r="F24" s="257">
        <f>'Parcijalni_cjeloviti ispit'!F25</f>
        <v>0</v>
      </c>
      <c r="G24" s="106" t="str">
        <f>'Parcijalni_cjeloviti ispit'!G25</f>
        <v/>
      </c>
      <c r="H24" s="257">
        <f>'Parcijalni_cjeloviti ispit'!H25</f>
        <v>0</v>
      </c>
      <c r="I24" s="106" t="str">
        <f>'Parcijalni_cjeloviti ispit'!I25</f>
        <v/>
      </c>
      <c r="J24" s="257">
        <f>'Parcijalni_cjeloviti ispit'!J25</f>
        <v>0</v>
      </c>
      <c r="K24" s="106" t="str">
        <f>'Parcijalni_cjeloviti ispit'!K25</f>
        <v/>
      </c>
      <c r="L24" s="257">
        <f>'Parcijalni_cjeloviti ispit'!L25</f>
        <v>0</v>
      </c>
      <c r="M24" s="106" t="str">
        <f>'Parcijalni_cjeloviti ispit'!M25</f>
        <v/>
      </c>
      <c r="N24" s="257">
        <f>'Parcijalni_cjeloviti ispit'!N25</f>
        <v>0</v>
      </c>
      <c r="O24" s="106" t="str">
        <f>'Parcijalni_cjeloviti ispit'!O25</f>
        <v/>
      </c>
      <c r="P24" s="257">
        <f>'Parcijalni_cjeloviti ispit'!P25</f>
        <v>0</v>
      </c>
      <c r="Q24" s="106" t="str">
        <f>'Parcijalni_cjeloviti ispit'!Q25</f>
        <v/>
      </c>
      <c r="R24" s="257">
        <f>'Parcijalni_cjeloviti ispit'!R25</f>
        <v>0</v>
      </c>
      <c r="S24" s="106" t="str">
        <f>'Parcijalni_cjeloviti ispit'!S25</f>
        <v/>
      </c>
      <c r="T24" s="257">
        <f>'Parcijalni_cjeloviti ispit'!T25</f>
        <v>0</v>
      </c>
      <c r="U24" s="245">
        <f>'Parcijalni_cjeloviti ispit'!U25</f>
        <v>0</v>
      </c>
      <c r="V24" s="245">
        <f>'Parcijalni_cjeloviti ispit'!V25</f>
        <v>0</v>
      </c>
    </row>
    <row r="25" spans="1:22" x14ac:dyDescent="0.25">
      <c r="A25" s="254">
        <f>'Parcijalni_cjeloviti ispit'!A26</f>
        <v>10</v>
      </c>
      <c r="B25" s="258" t="str">
        <f>'Parcijalni_cjeloviti ispit'!B26</f>
        <v xml:space="preserve"> </v>
      </c>
      <c r="C25" s="254">
        <f>'Parcijalni_cjeloviti ispit'!C26</f>
        <v>0</v>
      </c>
      <c r="D25" s="102" t="str">
        <f>'Parcijalni_cjeloviti ispit'!D26</f>
        <v>B</v>
      </c>
      <c r="E25" s="103">
        <f>'Parcijalni_cjeloviti ispit'!E26</f>
        <v>0</v>
      </c>
      <c r="F25" s="256" t="str">
        <f>'Parcijalni_cjeloviti ispit'!F26</f>
        <v>NE</v>
      </c>
      <c r="G25" s="103">
        <f>'Parcijalni_cjeloviti ispit'!G26</f>
        <v>0</v>
      </c>
      <c r="H25" s="256" t="str">
        <f>'Parcijalni_cjeloviti ispit'!H26</f>
        <v>NE</v>
      </c>
      <c r="I25" s="103">
        <f>'Parcijalni_cjeloviti ispit'!I26</f>
        <v>0</v>
      </c>
      <c r="J25" s="256" t="str">
        <f>'Parcijalni_cjeloviti ispit'!J26</f>
        <v>NE</v>
      </c>
      <c r="K25" s="103">
        <f>'Parcijalni_cjeloviti ispit'!K26</f>
        <v>0</v>
      </c>
      <c r="L25" s="256" t="str">
        <f>'Parcijalni_cjeloviti ispit'!L26</f>
        <v>NE</v>
      </c>
      <c r="M25" s="103">
        <f>'Parcijalni_cjeloviti ispit'!M26</f>
        <v>0</v>
      </c>
      <c r="N25" s="256" t="str">
        <f>'Parcijalni_cjeloviti ispit'!N26</f>
        <v>NE</v>
      </c>
      <c r="O25" s="103">
        <f>'Parcijalni_cjeloviti ispit'!O26</f>
        <v>0</v>
      </c>
      <c r="P25" s="256" t="str">
        <f>'Parcijalni_cjeloviti ispit'!P26</f>
        <v>NE</v>
      </c>
      <c r="Q25" s="103">
        <f>'Parcijalni_cjeloviti ispit'!Q26</f>
        <v>0</v>
      </c>
      <c r="R25" s="256" t="str">
        <f>'Parcijalni_cjeloviti ispit'!R26</f>
        <v>NE</v>
      </c>
      <c r="S25" s="103">
        <f>'Parcijalni_cjeloviti ispit'!S26</f>
        <v>0</v>
      </c>
      <c r="T25" s="256" t="str">
        <f>'Parcijalni_cjeloviti ispit'!T26</f>
        <v>NE</v>
      </c>
      <c r="U25" s="244">
        <f>'Parcijalni_cjeloviti ispit'!U26</f>
        <v>0</v>
      </c>
      <c r="V25" s="244" t="str">
        <f>'Parcijalni_cjeloviti ispit'!V26</f>
        <v>NE</v>
      </c>
    </row>
    <row r="26" spans="1:22" ht="15.75" thickBot="1" x14ac:dyDescent="0.3">
      <c r="A26" s="255">
        <f>'Parcijalni_cjeloviti ispit'!A27</f>
        <v>0</v>
      </c>
      <c r="B26" s="259">
        <f>'Parcijalni_cjeloviti ispit'!B27</f>
        <v>0</v>
      </c>
      <c r="C26" s="255">
        <f>'Parcijalni_cjeloviti ispit'!C27</f>
        <v>0</v>
      </c>
      <c r="D26" s="104" t="str">
        <f>'Parcijalni_cjeloviti ispit'!D27</f>
        <v>P</v>
      </c>
      <c r="E26" s="105" t="str">
        <f>'Parcijalni_cjeloviti ispit'!E27</f>
        <v/>
      </c>
      <c r="F26" s="257">
        <f>'Parcijalni_cjeloviti ispit'!F27</f>
        <v>0</v>
      </c>
      <c r="G26" s="106" t="str">
        <f>'Parcijalni_cjeloviti ispit'!G27</f>
        <v/>
      </c>
      <c r="H26" s="257">
        <f>'Parcijalni_cjeloviti ispit'!H27</f>
        <v>0</v>
      </c>
      <c r="I26" s="106" t="str">
        <f>'Parcijalni_cjeloviti ispit'!I27</f>
        <v/>
      </c>
      <c r="J26" s="257">
        <f>'Parcijalni_cjeloviti ispit'!J27</f>
        <v>0</v>
      </c>
      <c r="K26" s="106" t="str">
        <f>'Parcijalni_cjeloviti ispit'!K27</f>
        <v/>
      </c>
      <c r="L26" s="257">
        <f>'Parcijalni_cjeloviti ispit'!L27</f>
        <v>0</v>
      </c>
      <c r="M26" s="106" t="str">
        <f>'Parcijalni_cjeloviti ispit'!M27</f>
        <v/>
      </c>
      <c r="N26" s="257">
        <f>'Parcijalni_cjeloviti ispit'!N27</f>
        <v>0</v>
      </c>
      <c r="O26" s="106" t="str">
        <f>'Parcijalni_cjeloviti ispit'!O27</f>
        <v/>
      </c>
      <c r="P26" s="257">
        <f>'Parcijalni_cjeloviti ispit'!P27</f>
        <v>0</v>
      </c>
      <c r="Q26" s="106" t="str">
        <f>'Parcijalni_cjeloviti ispit'!Q27</f>
        <v/>
      </c>
      <c r="R26" s="257">
        <f>'Parcijalni_cjeloviti ispit'!R27</f>
        <v>0</v>
      </c>
      <c r="S26" s="106" t="str">
        <f>'Parcijalni_cjeloviti ispit'!S27</f>
        <v/>
      </c>
      <c r="T26" s="257">
        <f>'Parcijalni_cjeloviti ispit'!T27</f>
        <v>0</v>
      </c>
      <c r="U26" s="245">
        <f>'Parcijalni_cjeloviti ispit'!U27</f>
        <v>0</v>
      </c>
      <c r="V26" s="245">
        <f>'Parcijalni_cjeloviti ispit'!V27</f>
        <v>0</v>
      </c>
    </row>
    <row r="27" spans="1:22" x14ac:dyDescent="0.25">
      <c r="A27" s="254">
        <f>'Parcijalni_cjeloviti ispit'!A28</f>
        <v>11</v>
      </c>
      <c r="B27" s="258" t="str">
        <f>'Parcijalni_cjeloviti ispit'!B28</f>
        <v xml:space="preserve"> </v>
      </c>
      <c r="C27" s="254">
        <f>'Parcijalni_cjeloviti ispit'!C28</f>
        <v>0</v>
      </c>
      <c r="D27" s="102" t="str">
        <f>'Parcijalni_cjeloviti ispit'!D28</f>
        <v>B</v>
      </c>
      <c r="E27" s="103">
        <f>'Parcijalni_cjeloviti ispit'!E28</f>
        <v>0</v>
      </c>
      <c r="F27" s="256" t="str">
        <f>'Parcijalni_cjeloviti ispit'!F28</f>
        <v>NE</v>
      </c>
      <c r="G27" s="103">
        <f>'Parcijalni_cjeloviti ispit'!G28</f>
        <v>0</v>
      </c>
      <c r="H27" s="256" t="str">
        <f>'Parcijalni_cjeloviti ispit'!H28</f>
        <v>NE</v>
      </c>
      <c r="I27" s="103">
        <f>'Parcijalni_cjeloviti ispit'!I28</f>
        <v>0</v>
      </c>
      <c r="J27" s="256" t="str">
        <f>'Parcijalni_cjeloviti ispit'!J28</f>
        <v>NE</v>
      </c>
      <c r="K27" s="103">
        <f>'Parcijalni_cjeloviti ispit'!K28</f>
        <v>0</v>
      </c>
      <c r="L27" s="256" t="str">
        <f>'Parcijalni_cjeloviti ispit'!L28</f>
        <v>NE</v>
      </c>
      <c r="M27" s="103">
        <f>'Parcijalni_cjeloviti ispit'!M28</f>
        <v>0</v>
      </c>
      <c r="N27" s="256" t="str">
        <f>'Parcijalni_cjeloviti ispit'!N28</f>
        <v>NE</v>
      </c>
      <c r="O27" s="103">
        <f>'Parcijalni_cjeloviti ispit'!O28</f>
        <v>0</v>
      </c>
      <c r="P27" s="256" t="str">
        <f>'Parcijalni_cjeloviti ispit'!P28</f>
        <v>NE</v>
      </c>
      <c r="Q27" s="103">
        <f>'Parcijalni_cjeloviti ispit'!Q28</f>
        <v>0</v>
      </c>
      <c r="R27" s="256" t="str">
        <f>'Parcijalni_cjeloviti ispit'!R28</f>
        <v>NE</v>
      </c>
      <c r="S27" s="103">
        <f>'Parcijalni_cjeloviti ispit'!S28</f>
        <v>0</v>
      </c>
      <c r="T27" s="256" t="str">
        <f>'Parcijalni_cjeloviti ispit'!T28</f>
        <v>NE</v>
      </c>
      <c r="U27" s="244">
        <f>'Parcijalni_cjeloviti ispit'!U28</f>
        <v>0</v>
      </c>
      <c r="V27" s="244" t="str">
        <f>'Parcijalni_cjeloviti ispit'!V28</f>
        <v>NE</v>
      </c>
    </row>
    <row r="28" spans="1:22" ht="15.75" thickBot="1" x14ac:dyDescent="0.3">
      <c r="A28" s="255">
        <f>'Parcijalni_cjeloviti ispit'!A29</f>
        <v>0</v>
      </c>
      <c r="B28" s="259">
        <f>'Parcijalni_cjeloviti ispit'!B29</f>
        <v>0</v>
      </c>
      <c r="C28" s="255">
        <f>'Parcijalni_cjeloviti ispit'!C29</f>
        <v>0</v>
      </c>
      <c r="D28" s="104" t="str">
        <f>'Parcijalni_cjeloviti ispit'!D29</f>
        <v>P</v>
      </c>
      <c r="E28" s="105" t="str">
        <f>'Parcijalni_cjeloviti ispit'!E29</f>
        <v/>
      </c>
      <c r="F28" s="257">
        <f>'Parcijalni_cjeloviti ispit'!F29</f>
        <v>0</v>
      </c>
      <c r="G28" s="106" t="str">
        <f>'Parcijalni_cjeloviti ispit'!G29</f>
        <v/>
      </c>
      <c r="H28" s="257">
        <f>'Parcijalni_cjeloviti ispit'!H29</f>
        <v>0</v>
      </c>
      <c r="I28" s="106" t="str">
        <f>'Parcijalni_cjeloviti ispit'!I29</f>
        <v/>
      </c>
      <c r="J28" s="257">
        <f>'Parcijalni_cjeloviti ispit'!J29</f>
        <v>0</v>
      </c>
      <c r="K28" s="106" t="str">
        <f>'Parcijalni_cjeloviti ispit'!K29</f>
        <v/>
      </c>
      <c r="L28" s="257">
        <f>'Parcijalni_cjeloviti ispit'!L29</f>
        <v>0</v>
      </c>
      <c r="M28" s="106" t="str">
        <f>'Parcijalni_cjeloviti ispit'!M29</f>
        <v/>
      </c>
      <c r="N28" s="257">
        <f>'Parcijalni_cjeloviti ispit'!N29</f>
        <v>0</v>
      </c>
      <c r="O28" s="106" t="str">
        <f>'Parcijalni_cjeloviti ispit'!O29</f>
        <v/>
      </c>
      <c r="P28" s="257">
        <f>'Parcijalni_cjeloviti ispit'!P29</f>
        <v>0</v>
      </c>
      <c r="Q28" s="106" t="str">
        <f>'Parcijalni_cjeloviti ispit'!Q29</f>
        <v/>
      </c>
      <c r="R28" s="257">
        <f>'Parcijalni_cjeloviti ispit'!R29</f>
        <v>0</v>
      </c>
      <c r="S28" s="106" t="str">
        <f>'Parcijalni_cjeloviti ispit'!S29</f>
        <v/>
      </c>
      <c r="T28" s="257">
        <f>'Parcijalni_cjeloviti ispit'!T29</f>
        <v>0</v>
      </c>
      <c r="U28" s="245">
        <f>'Parcijalni_cjeloviti ispit'!U29</f>
        <v>0</v>
      </c>
      <c r="V28" s="245">
        <f>'Parcijalni_cjeloviti ispit'!V29</f>
        <v>0</v>
      </c>
    </row>
    <row r="29" spans="1:22" x14ac:dyDescent="0.25">
      <c r="A29" s="254">
        <f>'Parcijalni_cjeloviti ispit'!A30</f>
        <v>12</v>
      </c>
      <c r="B29" s="258" t="str">
        <f>'Parcijalni_cjeloviti ispit'!B30</f>
        <v xml:space="preserve"> </v>
      </c>
      <c r="C29" s="254">
        <f>'Parcijalni_cjeloviti ispit'!C30</f>
        <v>0</v>
      </c>
      <c r="D29" s="102" t="str">
        <f>'Parcijalni_cjeloviti ispit'!D30</f>
        <v>B</v>
      </c>
      <c r="E29" s="103">
        <f>'Parcijalni_cjeloviti ispit'!E30</f>
        <v>0</v>
      </c>
      <c r="F29" s="256" t="str">
        <f>'Parcijalni_cjeloviti ispit'!F30</f>
        <v>NE</v>
      </c>
      <c r="G29" s="103">
        <f>'Parcijalni_cjeloviti ispit'!G30</f>
        <v>0</v>
      </c>
      <c r="H29" s="256" t="str">
        <f>'Parcijalni_cjeloviti ispit'!H30</f>
        <v>NE</v>
      </c>
      <c r="I29" s="103">
        <f>'Parcijalni_cjeloviti ispit'!I30</f>
        <v>0</v>
      </c>
      <c r="J29" s="256" t="str">
        <f>'Parcijalni_cjeloviti ispit'!J30</f>
        <v>NE</v>
      </c>
      <c r="K29" s="103">
        <f>'Parcijalni_cjeloviti ispit'!K30</f>
        <v>0</v>
      </c>
      <c r="L29" s="256" t="str">
        <f>'Parcijalni_cjeloviti ispit'!L30</f>
        <v>NE</v>
      </c>
      <c r="M29" s="103">
        <f>'Parcijalni_cjeloviti ispit'!M30</f>
        <v>0</v>
      </c>
      <c r="N29" s="256" t="str">
        <f>'Parcijalni_cjeloviti ispit'!N30</f>
        <v>NE</v>
      </c>
      <c r="O29" s="103">
        <f>'Parcijalni_cjeloviti ispit'!O30</f>
        <v>0</v>
      </c>
      <c r="P29" s="256" t="str">
        <f>'Parcijalni_cjeloviti ispit'!P30</f>
        <v>NE</v>
      </c>
      <c r="Q29" s="103">
        <f>'Parcijalni_cjeloviti ispit'!Q30</f>
        <v>0</v>
      </c>
      <c r="R29" s="256" t="str">
        <f>'Parcijalni_cjeloviti ispit'!R30</f>
        <v>NE</v>
      </c>
      <c r="S29" s="103">
        <f>'Parcijalni_cjeloviti ispit'!S30</f>
        <v>0</v>
      </c>
      <c r="T29" s="256" t="str">
        <f>'Parcijalni_cjeloviti ispit'!T30</f>
        <v>NE</v>
      </c>
      <c r="U29" s="244">
        <f>'Parcijalni_cjeloviti ispit'!U30</f>
        <v>0</v>
      </c>
      <c r="V29" s="244" t="str">
        <f>'Parcijalni_cjeloviti ispit'!V30</f>
        <v>NE</v>
      </c>
    </row>
    <row r="30" spans="1:22" ht="15.75" thickBot="1" x14ac:dyDescent="0.3">
      <c r="A30" s="255">
        <f>'Parcijalni_cjeloviti ispit'!A31</f>
        <v>0</v>
      </c>
      <c r="B30" s="259">
        <f>'Parcijalni_cjeloviti ispit'!B31</f>
        <v>0</v>
      </c>
      <c r="C30" s="255">
        <f>'Parcijalni_cjeloviti ispit'!C31</f>
        <v>0</v>
      </c>
      <c r="D30" s="104" t="str">
        <f>'Parcijalni_cjeloviti ispit'!D31</f>
        <v>P</v>
      </c>
      <c r="E30" s="105" t="str">
        <f>'Parcijalni_cjeloviti ispit'!E31</f>
        <v/>
      </c>
      <c r="F30" s="257">
        <f>'Parcijalni_cjeloviti ispit'!F31</f>
        <v>0</v>
      </c>
      <c r="G30" s="106" t="str">
        <f>'Parcijalni_cjeloviti ispit'!G31</f>
        <v/>
      </c>
      <c r="H30" s="257">
        <f>'Parcijalni_cjeloviti ispit'!H31</f>
        <v>0</v>
      </c>
      <c r="I30" s="106" t="str">
        <f>'Parcijalni_cjeloviti ispit'!I31</f>
        <v/>
      </c>
      <c r="J30" s="257">
        <f>'Parcijalni_cjeloviti ispit'!J31</f>
        <v>0</v>
      </c>
      <c r="K30" s="106" t="str">
        <f>'Parcijalni_cjeloviti ispit'!K31</f>
        <v/>
      </c>
      <c r="L30" s="257">
        <f>'Parcijalni_cjeloviti ispit'!L31</f>
        <v>0</v>
      </c>
      <c r="M30" s="106" t="str">
        <f>'Parcijalni_cjeloviti ispit'!M31</f>
        <v/>
      </c>
      <c r="N30" s="257">
        <f>'Parcijalni_cjeloviti ispit'!N31</f>
        <v>0</v>
      </c>
      <c r="O30" s="106" t="str">
        <f>'Parcijalni_cjeloviti ispit'!O31</f>
        <v/>
      </c>
      <c r="P30" s="257">
        <f>'Parcijalni_cjeloviti ispit'!P31</f>
        <v>0</v>
      </c>
      <c r="Q30" s="106" t="str">
        <f>'Parcijalni_cjeloviti ispit'!Q31</f>
        <v/>
      </c>
      <c r="R30" s="257">
        <f>'Parcijalni_cjeloviti ispit'!R31</f>
        <v>0</v>
      </c>
      <c r="S30" s="106" t="str">
        <f>'Parcijalni_cjeloviti ispit'!S31</f>
        <v/>
      </c>
      <c r="T30" s="257">
        <f>'Parcijalni_cjeloviti ispit'!T31</f>
        <v>0</v>
      </c>
      <c r="U30" s="245">
        <f>'Parcijalni_cjeloviti ispit'!U31</f>
        <v>0</v>
      </c>
      <c r="V30" s="245">
        <f>'Parcijalni_cjeloviti ispit'!V31</f>
        <v>0</v>
      </c>
    </row>
    <row r="31" spans="1:22" x14ac:dyDescent="0.25">
      <c r="A31" s="254">
        <f>'Parcijalni_cjeloviti ispit'!A32</f>
        <v>13</v>
      </c>
      <c r="B31" s="258" t="str">
        <f>'Parcijalni_cjeloviti ispit'!B32</f>
        <v xml:space="preserve"> </v>
      </c>
      <c r="C31" s="254">
        <f>'Parcijalni_cjeloviti ispit'!C32</f>
        <v>0</v>
      </c>
      <c r="D31" s="102" t="str">
        <f>'Parcijalni_cjeloviti ispit'!D32</f>
        <v>B</v>
      </c>
      <c r="E31" s="103">
        <f>'Parcijalni_cjeloviti ispit'!E32</f>
        <v>0</v>
      </c>
      <c r="F31" s="256" t="str">
        <f>'Parcijalni_cjeloviti ispit'!F32</f>
        <v>NE</v>
      </c>
      <c r="G31" s="103">
        <f>'Parcijalni_cjeloviti ispit'!G32</f>
        <v>0</v>
      </c>
      <c r="H31" s="256" t="str">
        <f>'Parcijalni_cjeloviti ispit'!H32</f>
        <v>NE</v>
      </c>
      <c r="I31" s="103">
        <f>'Parcijalni_cjeloviti ispit'!I32</f>
        <v>0</v>
      </c>
      <c r="J31" s="256" t="str">
        <f>'Parcijalni_cjeloviti ispit'!J32</f>
        <v>NE</v>
      </c>
      <c r="K31" s="103">
        <f>'Parcijalni_cjeloviti ispit'!K32</f>
        <v>0</v>
      </c>
      <c r="L31" s="256" t="str">
        <f>'Parcijalni_cjeloviti ispit'!L32</f>
        <v>NE</v>
      </c>
      <c r="M31" s="103">
        <f>'Parcijalni_cjeloviti ispit'!M32</f>
        <v>0</v>
      </c>
      <c r="N31" s="256" t="str">
        <f>'Parcijalni_cjeloviti ispit'!N32</f>
        <v>NE</v>
      </c>
      <c r="O31" s="103">
        <f>'Parcijalni_cjeloviti ispit'!O32</f>
        <v>0</v>
      </c>
      <c r="P31" s="256" t="str">
        <f>'Parcijalni_cjeloviti ispit'!P32</f>
        <v>NE</v>
      </c>
      <c r="Q31" s="103">
        <f>'Parcijalni_cjeloviti ispit'!Q32</f>
        <v>0</v>
      </c>
      <c r="R31" s="256" t="str">
        <f>'Parcijalni_cjeloviti ispit'!R32</f>
        <v>NE</v>
      </c>
      <c r="S31" s="103">
        <f>'Parcijalni_cjeloviti ispit'!S32</f>
        <v>0</v>
      </c>
      <c r="T31" s="256" t="str">
        <f>'Parcijalni_cjeloviti ispit'!T32</f>
        <v>NE</v>
      </c>
      <c r="U31" s="244">
        <f>'Parcijalni_cjeloviti ispit'!U32</f>
        <v>0</v>
      </c>
      <c r="V31" s="244" t="str">
        <f>'Parcijalni_cjeloviti ispit'!V32</f>
        <v>NE</v>
      </c>
    </row>
    <row r="32" spans="1:22" ht="15.75" thickBot="1" x14ac:dyDescent="0.3">
      <c r="A32" s="255">
        <f>'Parcijalni_cjeloviti ispit'!A33</f>
        <v>0</v>
      </c>
      <c r="B32" s="259">
        <f>'Parcijalni_cjeloviti ispit'!B33</f>
        <v>0</v>
      </c>
      <c r="C32" s="255">
        <f>'Parcijalni_cjeloviti ispit'!C33</f>
        <v>0</v>
      </c>
      <c r="D32" s="104" t="str">
        <f>'Parcijalni_cjeloviti ispit'!D33</f>
        <v>P</v>
      </c>
      <c r="E32" s="105" t="str">
        <f>'Parcijalni_cjeloviti ispit'!E33</f>
        <v/>
      </c>
      <c r="F32" s="257">
        <f>'Parcijalni_cjeloviti ispit'!F33</f>
        <v>0</v>
      </c>
      <c r="G32" s="106" t="str">
        <f>'Parcijalni_cjeloviti ispit'!G33</f>
        <v/>
      </c>
      <c r="H32" s="257">
        <f>'Parcijalni_cjeloviti ispit'!H33</f>
        <v>0</v>
      </c>
      <c r="I32" s="106" t="str">
        <f>'Parcijalni_cjeloviti ispit'!I33</f>
        <v/>
      </c>
      <c r="J32" s="257">
        <f>'Parcijalni_cjeloviti ispit'!J33</f>
        <v>0</v>
      </c>
      <c r="K32" s="106" t="str">
        <f>'Parcijalni_cjeloviti ispit'!K33</f>
        <v/>
      </c>
      <c r="L32" s="257">
        <f>'Parcijalni_cjeloviti ispit'!L33</f>
        <v>0</v>
      </c>
      <c r="M32" s="106" t="str">
        <f>'Parcijalni_cjeloviti ispit'!M33</f>
        <v/>
      </c>
      <c r="N32" s="257">
        <f>'Parcijalni_cjeloviti ispit'!N33</f>
        <v>0</v>
      </c>
      <c r="O32" s="106" t="str">
        <f>'Parcijalni_cjeloviti ispit'!O33</f>
        <v/>
      </c>
      <c r="P32" s="257">
        <f>'Parcijalni_cjeloviti ispit'!P33</f>
        <v>0</v>
      </c>
      <c r="Q32" s="106" t="str">
        <f>'Parcijalni_cjeloviti ispit'!Q33</f>
        <v/>
      </c>
      <c r="R32" s="257">
        <f>'Parcijalni_cjeloviti ispit'!R33</f>
        <v>0</v>
      </c>
      <c r="S32" s="106" t="str">
        <f>'Parcijalni_cjeloviti ispit'!S33</f>
        <v/>
      </c>
      <c r="T32" s="257">
        <f>'Parcijalni_cjeloviti ispit'!T33</f>
        <v>0</v>
      </c>
      <c r="U32" s="245">
        <f>'Parcijalni_cjeloviti ispit'!U33</f>
        <v>0</v>
      </c>
      <c r="V32" s="245">
        <f>'Parcijalni_cjeloviti ispit'!V33</f>
        <v>0</v>
      </c>
    </row>
    <row r="33" spans="1:22" x14ac:dyDescent="0.25">
      <c r="A33" s="254">
        <f>'Parcijalni_cjeloviti ispit'!A34</f>
        <v>14</v>
      </c>
      <c r="B33" s="258" t="str">
        <f>'Parcijalni_cjeloviti ispit'!B34</f>
        <v xml:space="preserve"> </v>
      </c>
      <c r="C33" s="254">
        <f>'Parcijalni_cjeloviti ispit'!C34</f>
        <v>0</v>
      </c>
      <c r="D33" s="102" t="str">
        <f>'Parcijalni_cjeloviti ispit'!D34</f>
        <v>B</v>
      </c>
      <c r="E33" s="103">
        <f>'Parcijalni_cjeloviti ispit'!E34</f>
        <v>0</v>
      </c>
      <c r="F33" s="256" t="str">
        <f>'Parcijalni_cjeloviti ispit'!F34</f>
        <v>NE</v>
      </c>
      <c r="G33" s="103">
        <f>'Parcijalni_cjeloviti ispit'!G34</f>
        <v>0</v>
      </c>
      <c r="H33" s="256" t="str">
        <f>'Parcijalni_cjeloviti ispit'!H34</f>
        <v>NE</v>
      </c>
      <c r="I33" s="103">
        <f>'Parcijalni_cjeloviti ispit'!I34</f>
        <v>0</v>
      </c>
      <c r="J33" s="256" t="str">
        <f>'Parcijalni_cjeloviti ispit'!J34</f>
        <v>NE</v>
      </c>
      <c r="K33" s="103">
        <f>'Parcijalni_cjeloviti ispit'!K34</f>
        <v>0</v>
      </c>
      <c r="L33" s="256" t="str">
        <f>'Parcijalni_cjeloviti ispit'!L34</f>
        <v>NE</v>
      </c>
      <c r="M33" s="103">
        <f>'Parcijalni_cjeloviti ispit'!M34</f>
        <v>0</v>
      </c>
      <c r="N33" s="256" t="str">
        <f>'Parcijalni_cjeloviti ispit'!N34</f>
        <v>NE</v>
      </c>
      <c r="O33" s="103">
        <f>'Parcijalni_cjeloviti ispit'!O34</f>
        <v>0</v>
      </c>
      <c r="P33" s="256" t="str">
        <f>'Parcijalni_cjeloviti ispit'!P34</f>
        <v>NE</v>
      </c>
      <c r="Q33" s="103">
        <f>'Parcijalni_cjeloviti ispit'!Q34</f>
        <v>0</v>
      </c>
      <c r="R33" s="256" t="str">
        <f>'Parcijalni_cjeloviti ispit'!R34</f>
        <v>NE</v>
      </c>
      <c r="S33" s="103">
        <f>'Parcijalni_cjeloviti ispit'!S34</f>
        <v>0</v>
      </c>
      <c r="T33" s="256" t="str">
        <f>'Parcijalni_cjeloviti ispit'!T34</f>
        <v>NE</v>
      </c>
      <c r="U33" s="244">
        <f>'Parcijalni_cjeloviti ispit'!U34</f>
        <v>0</v>
      </c>
      <c r="V33" s="244" t="str">
        <f>'Parcijalni_cjeloviti ispit'!V34</f>
        <v>NE</v>
      </c>
    </row>
    <row r="34" spans="1:22" ht="15.75" thickBot="1" x14ac:dyDescent="0.3">
      <c r="A34" s="255">
        <f>'Parcijalni_cjeloviti ispit'!A35</f>
        <v>0</v>
      </c>
      <c r="B34" s="259">
        <f>'Parcijalni_cjeloviti ispit'!B35</f>
        <v>0</v>
      </c>
      <c r="C34" s="255">
        <f>'Parcijalni_cjeloviti ispit'!C35</f>
        <v>0</v>
      </c>
      <c r="D34" s="104" t="str">
        <f>'Parcijalni_cjeloviti ispit'!D35</f>
        <v>P</v>
      </c>
      <c r="E34" s="105" t="str">
        <f>'Parcijalni_cjeloviti ispit'!E35</f>
        <v/>
      </c>
      <c r="F34" s="257">
        <f>'Parcijalni_cjeloviti ispit'!F35</f>
        <v>0</v>
      </c>
      <c r="G34" s="106" t="str">
        <f>'Parcijalni_cjeloviti ispit'!G35</f>
        <v/>
      </c>
      <c r="H34" s="257">
        <f>'Parcijalni_cjeloviti ispit'!H35</f>
        <v>0</v>
      </c>
      <c r="I34" s="106" t="str">
        <f>'Parcijalni_cjeloviti ispit'!I35</f>
        <v/>
      </c>
      <c r="J34" s="257">
        <f>'Parcijalni_cjeloviti ispit'!J35</f>
        <v>0</v>
      </c>
      <c r="K34" s="106" t="str">
        <f>'Parcijalni_cjeloviti ispit'!K35</f>
        <v/>
      </c>
      <c r="L34" s="257">
        <f>'Parcijalni_cjeloviti ispit'!L35</f>
        <v>0</v>
      </c>
      <c r="M34" s="106" t="str">
        <f>'Parcijalni_cjeloviti ispit'!M35</f>
        <v/>
      </c>
      <c r="N34" s="257">
        <f>'Parcijalni_cjeloviti ispit'!N35</f>
        <v>0</v>
      </c>
      <c r="O34" s="106" t="str">
        <f>'Parcijalni_cjeloviti ispit'!O35</f>
        <v/>
      </c>
      <c r="P34" s="257">
        <f>'Parcijalni_cjeloviti ispit'!P35</f>
        <v>0</v>
      </c>
      <c r="Q34" s="106" t="str">
        <f>'Parcijalni_cjeloviti ispit'!Q35</f>
        <v/>
      </c>
      <c r="R34" s="257">
        <f>'Parcijalni_cjeloviti ispit'!R35</f>
        <v>0</v>
      </c>
      <c r="S34" s="106" t="str">
        <f>'Parcijalni_cjeloviti ispit'!S35</f>
        <v/>
      </c>
      <c r="T34" s="257">
        <f>'Parcijalni_cjeloviti ispit'!T35</f>
        <v>0</v>
      </c>
      <c r="U34" s="245">
        <f>'Parcijalni_cjeloviti ispit'!U35</f>
        <v>0</v>
      </c>
      <c r="V34" s="245">
        <f>'Parcijalni_cjeloviti ispit'!V35</f>
        <v>0</v>
      </c>
    </row>
    <row r="35" spans="1:22" x14ac:dyDescent="0.25">
      <c r="A35" s="254">
        <f>'Parcijalni_cjeloviti ispit'!A36</f>
        <v>15</v>
      </c>
      <c r="B35" s="258" t="str">
        <f>'Parcijalni_cjeloviti ispit'!B36</f>
        <v xml:space="preserve"> </v>
      </c>
      <c r="C35" s="254">
        <f>'Parcijalni_cjeloviti ispit'!C36</f>
        <v>0</v>
      </c>
      <c r="D35" s="102" t="str">
        <f>'Parcijalni_cjeloviti ispit'!D36</f>
        <v>B</v>
      </c>
      <c r="E35" s="103">
        <f>'Parcijalni_cjeloviti ispit'!E36</f>
        <v>0</v>
      </c>
      <c r="F35" s="256" t="str">
        <f>'Parcijalni_cjeloviti ispit'!F36</f>
        <v>NE</v>
      </c>
      <c r="G35" s="103">
        <f>'Parcijalni_cjeloviti ispit'!G36</f>
        <v>0</v>
      </c>
      <c r="H35" s="256" t="str">
        <f>'Parcijalni_cjeloviti ispit'!H36</f>
        <v>NE</v>
      </c>
      <c r="I35" s="103">
        <f>'Parcijalni_cjeloviti ispit'!I36</f>
        <v>0</v>
      </c>
      <c r="J35" s="256" t="str">
        <f>'Parcijalni_cjeloviti ispit'!J36</f>
        <v>NE</v>
      </c>
      <c r="K35" s="103">
        <f>'Parcijalni_cjeloviti ispit'!K36</f>
        <v>0</v>
      </c>
      <c r="L35" s="256" t="str">
        <f>'Parcijalni_cjeloviti ispit'!L36</f>
        <v>NE</v>
      </c>
      <c r="M35" s="103">
        <f>'Parcijalni_cjeloviti ispit'!M36</f>
        <v>0</v>
      </c>
      <c r="N35" s="256" t="str">
        <f>'Parcijalni_cjeloviti ispit'!N36</f>
        <v>NE</v>
      </c>
      <c r="O35" s="103">
        <f>'Parcijalni_cjeloviti ispit'!O36</f>
        <v>0</v>
      </c>
      <c r="P35" s="256" t="str">
        <f>'Parcijalni_cjeloviti ispit'!P36</f>
        <v>NE</v>
      </c>
      <c r="Q35" s="103">
        <f>'Parcijalni_cjeloviti ispit'!Q36</f>
        <v>0</v>
      </c>
      <c r="R35" s="256" t="str">
        <f>'Parcijalni_cjeloviti ispit'!R36</f>
        <v>NE</v>
      </c>
      <c r="S35" s="103">
        <f>'Parcijalni_cjeloviti ispit'!S36</f>
        <v>0</v>
      </c>
      <c r="T35" s="256" t="str">
        <f>'Parcijalni_cjeloviti ispit'!T36</f>
        <v>NE</v>
      </c>
      <c r="U35" s="244">
        <f>'Parcijalni_cjeloviti ispit'!U36</f>
        <v>0</v>
      </c>
      <c r="V35" s="244" t="str">
        <f>'Parcijalni_cjeloviti ispit'!V36</f>
        <v>NE</v>
      </c>
    </row>
    <row r="36" spans="1:22" ht="15.75" thickBot="1" x14ac:dyDescent="0.3">
      <c r="A36" s="255">
        <f>'Parcijalni_cjeloviti ispit'!A37</f>
        <v>0</v>
      </c>
      <c r="B36" s="259">
        <f>'Parcijalni_cjeloviti ispit'!B37</f>
        <v>0</v>
      </c>
      <c r="C36" s="255">
        <f>'Parcijalni_cjeloviti ispit'!C37</f>
        <v>0</v>
      </c>
      <c r="D36" s="104" t="str">
        <f>'Parcijalni_cjeloviti ispit'!D37</f>
        <v>P</v>
      </c>
      <c r="E36" s="105" t="str">
        <f>'Parcijalni_cjeloviti ispit'!E37</f>
        <v/>
      </c>
      <c r="F36" s="257">
        <f>'Parcijalni_cjeloviti ispit'!F37</f>
        <v>0</v>
      </c>
      <c r="G36" s="106" t="str">
        <f>'Parcijalni_cjeloviti ispit'!G37</f>
        <v/>
      </c>
      <c r="H36" s="257">
        <f>'Parcijalni_cjeloviti ispit'!H37</f>
        <v>0</v>
      </c>
      <c r="I36" s="106" t="str">
        <f>'Parcijalni_cjeloviti ispit'!I37</f>
        <v/>
      </c>
      <c r="J36" s="257">
        <f>'Parcijalni_cjeloviti ispit'!J37</f>
        <v>0</v>
      </c>
      <c r="K36" s="106" t="str">
        <f>'Parcijalni_cjeloviti ispit'!K37</f>
        <v/>
      </c>
      <c r="L36" s="257">
        <f>'Parcijalni_cjeloviti ispit'!L37</f>
        <v>0</v>
      </c>
      <c r="M36" s="106" t="str">
        <f>'Parcijalni_cjeloviti ispit'!M37</f>
        <v/>
      </c>
      <c r="N36" s="257">
        <f>'Parcijalni_cjeloviti ispit'!N37</f>
        <v>0</v>
      </c>
      <c r="O36" s="106" t="str">
        <f>'Parcijalni_cjeloviti ispit'!O37</f>
        <v/>
      </c>
      <c r="P36" s="257">
        <f>'Parcijalni_cjeloviti ispit'!P37</f>
        <v>0</v>
      </c>
      <c r="Q36" s="106" t="str">
        <f>'Parcijalni_cjeloviti ispit'!Q37</f>
        <v/>
      </c>
      <c r="R36" s="257">
        <f>'Parcijalni_cjeloviti ispit'!R37</f>
        <v>0</v>
      </c>
      <c r="S36" s="106" t="str">
        <f>'Parcijalni_cjeloviti ispit'!S37</f>
        <v/>
      </c>
      <c r="T36" s="257">
        <f>'Parcijalni_cjeloviti ispit'!T37</f>
        <v>0</v>
      </c>
      <c r="U36" s="245">
        <f>'Parcijalni_cjeloviti ispit'!U37</f>
        <v>0</v>
      </c>
      <c r="V36" s="245">
        <f>'Parcijalni_cjeloviti ispit'!V37</f>
        <v>0</v>
      </c>
    </row>
    <row r="37" spans="1:22" x14ac:dyDescent="0.25">
      <c r="A37" s="254">
        <f>'Parcijalni_cjeloviti ispit'!A38</f>
        <v>16</v>
      </c>
      <c r="B37" s="258" t="str">
        <f>'Parcijalni_cjeloviti ispit'!B38</f>
        <v xml:space="preserve"> </v>
      </c>
      <c r="C37" s="254">
        <f>'Parcijalni_cjeloviti ispit'!C38</f>
        <v>0</v>
      </c>
      <c r="D37" s="102" t="str">
        <f>'Parcijalni_cjeloviti ispit'!D38</f>
        <v>B</v>
      </c>
      <c r="E37" s="103">
        <f>'Parcijalni_cjeloviti ispit'!E38</f>
        <v>0</v>
      </c>
      <c r="F37" s="256" t="str">
        <f>'Parcijalni_cjeloviti ispit'!F38</f>
        <v>NE</v>
      </c>
      <c r="G37" s="103">
        <f>'Parcijalni_cjeloviti ispit'!G38</f>
        <v>0</v>
      </c>
      <c r="H37" s="256" t="str">
        <f>'Parcijalni_cjeloviti ispit'!H38</f>
        <v>NE</v>
      </c>
      <c r="I37" s="103">
        <f>'Parcijalni_cjeloviti ispit'!I38</f>
        <v>0</v>
      </c>
      <c r="J37" s="256" t="str">
        <f>'Parcijalni_cjeloviti ispit'!J38</f>
        <v>NE</v>
      </c>
      <c r="K37" s="103">
        <f>'Parcijalni_cjeloviti ispit'!K38</f>
        <v>0</v>
      </c>
      <c r="L37" s="256" t="str">
        <f>'Parcijalni_cjeloviti ispit'!L38</f>
        <v>NE</v>
      </c>
      <c r="M37" s="103">
        <f>'Parcijalni_cjeloviti ispit'!M38</f>
        <v>0</v>
      </c>
      <c r="N37" s="256" t="str">
        <f>'Parcijalni_cjeloviti ispit'!N38</f>
        <v>NE</v>
      </c>
      <c r="O37" s="103">
        <f>'Parcijalni_cjeloviti ispit'!O38</f>
        <v>0</v>
      </c>
      <c r="P37" s="256" t="str">
        <f>'Parcijalni_cjeloviti ispit'!P38</f>
        <v>NE</v>
      </c>
      <c r="Q37" s="103">
        <f>'Parcijalni_cjeloviti ispit'!Q38</f>
        <v>0</v>
      </c>
      <c r="R37" s="256" t="str">
        <f>'Parcijalni_cjeloviti ispit'!R38</f>
        <v>NE</v>
      </c>
      <c r="S37" s="103">
        <f>'Parcijalni_cjeloviti ispit'!S38</f>
        <v>0</v>
      </c>
      <c r="T37" s="256" t="str">
        <f>'Parcijalni_cjeloviti ispit'!T38</f>
        <v>NE</v>
      </c>
      <c r="U37" s="244">
        <f>'Parcijalni_cjeloviti ispit'!U38</f>
        <v>0</v>
      </c>
      <c r="V37" s="244" t="str">
        <f>'Parcijalni_cjeloviti ispit'!V38</f>
        <v>NE</v>
      </c>
    </row>
    <row r="38" spans="1:22" ht="15.75" thickBot="1" x14ac:dyDescent="0.3">
      <c r="A38" s="255">
        <f>'Parcijalni_cjeloviti ispit'!A39</f>
        <v>0</v>
      </c>
      <c r="B38" s="259">
        <f>'Parcijalni_cjeloviti ispit'!B39</f>
        <v>0</v>
      </c>
      <c r="C38" s="255">
        <f>'Parcijalni_cjeloviti ispit'!C39</f>
        <v>0</v>
      </c>
      <c r="D38" s="104" t="str">
        <f>'Parcijalni_cjeloviti ispit'!D39</f>
        <v>P</v>
      </c>
      <c r="E38" s="105" t="str">
        <f>'Parcijalni_cjeloviti ispit'!E39</f>
        <v/>
      </c>
      <c r="F38" s="257">
        <f>'Parcijalni_cjeloviti ispit'!F39</f>
        <v>0</v>
      </c>
      <c r="G38" s="106" t="str">
        <f>'Parcijalni_cjeloviti ispit'!G39</f>
        <v/>
      </c>
      <c r="H38" s="257">
        <f>'Parcijalni_cjeloviti ispit'!H39</f>
        <v>0</v>
      </c>
      <c r="I38" s="106" t="str">
        <f>'Parcijalni_cjeloviti ispit'!I39</f>
        <v/>
      </c>
      <c r="J38" s="257">
        <f>'Parcijalni_cjeloviti ispit'!J39</f>
        <v>0</v>
      </c>
      <c r="K38" s="106" t="str">
        <f>'Parcijalni_cjeloviti ispit'!K39</f>
        <v/>
      </c>
      <c r="L38" s="257">
        <f>'Parcijalni_cjeloviti ispit'!L39</f>
        <v>0</v>
      </c>
      <c r="M38" s="106" t="str">
        <f>'Parcijalni_cjeloviti ispit'!M39</f>
        <v/>
      </c>
      <c r="N38" s="257">
        <f>'Parcijalni_cjeloviti ispit'!N39</f>
        <v>0</v>
      </c>
      <c r="O38" s="106" t="str">
        <f>'Parcijalni_cjeloviti ispit'!O39</f>
        <v/>
      </c>
      <c r="P38" s="257">
        <f>'Parcijalni_cjeloviti ispit'!P39</f>
        <v>0</v>
      </c>
      <c r="Q38" s="106" t="str">
        <f>'Parcijalni_cjeloviti ispit'!Q39</f>
        <v/>
      </c>
      <c r="R38" s="257">
        <f>'Parcijalni_cjeloviti ispit'!R39</f>
        <v>0</v>
      </c>
      <c r="S38" s="106" t="str">
        <f>'Parcijalni_cjeloviti ispit'!S39</f>
        <v/>
      </c>
      <c r="T38" s="257">
        <f>'Parcijalni_cjeloviti ispit'!T39</f>
        <v>0</v>
      </c>
      <c r="U38" s="245">
        <f>'Parcijalni_cjeloviti ispit'!U39</f>
        <v>0</v>
      </c>
      <c r="V38" s="245">
        <f>'Parcijalni_cjeloviti ispit'!V39</f>
        <v>0</v>
      </c>
    </row>
    <row r="39" spans="1:22" x14ac:dyDescent="0.25">
      <c r="A39" s="254">
        <f>'Parcijalni_cjeloviti ispit'!A40</f>
        <v>17</v>
      </c>
      <c r="B39" s="258" t="str">
        <f>'Parcijalni_cjeloviti ispit'!B40</f>
        <v xml:space="preserve"> </v>
      </c>
      <c r="C39" s="254">
        <f>'Parcijalni_cjeloviti ispit'!C40</f>
        <v>0</v>
      </c>
      <c r="D39" s="102" t="str">
        <f>'Parcijalni_cjeloviti ispit'!D40</f>
        <v>B</v>
      </c>
      <c r="E39" s="103">
        <f>'Parcijalni_cjeloviti ispit'!E40</f>
        <v>0</v>
      </c>
      <c r="F39" s="256" t="str">
        <f>'Parcijalni_cjeloviti ispit'!F40</f>
        <v>NE</v>
      </c>
      <c r="G39" s="103">
        <f>'Parcijalni_cjeloviti ispit'!G40</f>
        <v>0</v>
      </c>
      <c r="H39" s="256" t="str">
        <f>'Parcijalni_cjeloviti ispit'!H40</f>
        <v>NE</v>
      </c>
      <c r="I39" s="103">
        <f>'Parcijalni_cjeloviti ispit'!I40</f>
        <v>0</v>
      </c>
      <c r="J39" s="256" t="str">
        <f>'Parcijalni_cjeloviti ispit'!J40</f>
        <v>NE</v>
      </c>
      <c r="K39" s="103">
        <f>'Parcijalni_cjeloviti ispit'!K40</f>
        <v>0</v>
      </c>
      <c r="L39" s="256" t="str">
        <f>'Parcijalni_cjeloviti ispit'!L40</f>
        <v>NE</v>
      </c>
      <c r="M39" s="103">
        <f>'Parcijalni_cjeloviti ispit'!M40</f>
        <v>0</v>
      </c>
      <c r="N39" s="256" t="str">
        <f>'Parcijalni_cjeloviti ispit'!N40</f>
        <v>NE</v>
      </c>
      <c r="O39" s="103">
        <f>'Parcijalni_cjeloviti ispit'!O40</f>
        <v>0</v>
      </c>
      <c r="P39" s="256" t="str">
        <f>'Parcijalni_cjeloviti ispit'!P40</f>
        <v>NE</v>
      </c>
      <c r="Q39" s="103">
        <f>'Parcijalni_cjeloviti ispit'!Q40</f>
        <v>0</v>
      </c>
      <c r="R39" s="256" t="str">
        <f>'Parcijalni_cjeloviti ispit'!R40</f>
        <v>NE</v>
      </c>
      <c r="S39" s="103">
        <f>'Parcijalni_cjeloviti ispit'!S40</f>
        <v>0</v>
      </c>
      <c r="T39" s="256" t="str">
        <f>'Parcijalni_cjeloviti ispit'!T40</f>
        <v>NE</v>
      </c>
      <c r="U39" s="244">
        <f>'Parcijalni_cjeloviti ispit'!U40</f>
        <v>0</v>
      </c>
      <c r="V39" s="244" t="str">
        <f>'Parcijalni_cjeloviti ispit'!V40</f>
        <v>NE</v>
      </c>
    </row>
    <row r="40" spans="1:22" ht="15.75" thickBot="1" x14ac:dyDescent="0.3">
      <c r="A40" s="255">
        <f>'Parcijalni_cjeloviti ispit'!A41</f>
        <v>0</v>
      </c>
      <c r="B40" s="259">
        <f>'Parcijalni_cjeloviti ispit'!B41</f>
        <v>0</v>
      </c>
      <c r="C40" s="255">
        <f>'Parcijalni_cjeloviti ispit'!C41</f>
        <v>0</v>
      </c>
      <c r="D40" s="104" t="str">
        <f>'Parcijalni_cjeloviti ispit'!D41</f>
        <v>P</v>
      </c>
      <c r="E40" s="105" t="str">
        <f>'Parcijalni_cjeloviti ispit'!E41</f>
        <v/>
      </c>
      <c r="F40" s="257">
        <f>'Parcijalni_cjeloviti ispit'!F41</f>
        <v>0</v>
      </c>
      <c r="G40" s="106" t="str">
        <f>'Parcijalni_cjeloviti ispit'!G41</f>
        <v/>
      </c>
      <c r="H40" s="257">
        <f>'Parcijalni_cjeloviti ispit'!H41</f>
        <v>0</v>
      </c>
      <c r="I40" s="106" t="str">
        <f>'Parcijalni_cjeloviti ispit'!I41</f>
        <v/>
      </c>
      <c r="J40" s="257">
        <f>'Parcijalni_cjeloviti ispit'!J41</f>
        <v>0</v>
      </c>
      <c r="K40" s="106" t="str">
        <f>'Parcijalni_cjeloviti ispit'!K41</f>
        <v/>
      </c>
      <c r="L40" s="257">
        <f>'Parcijalni_cjeloviti ispit'!L41</f>
        <v>0</v>
      </c>
      <c r="M40" s="106" t="str">
        <f>'Parcijalni_cjeloviti ispit'!M41</f>
        <v/>
      </c>
      <c r="N40" s="257">
        <f>'Parcijalni_cjeloviti ispit'!N41</f>
        <v>0</v>
      </c>
      <c r="O40" s="106" t="str">
        <f>'Parcijalni_cjeloviti ispit'!O41</f>
        <v/>
      </c>
      <c r="P40" s="257">
        <f>'Parcijalni_cjeloviti ispit'!P41</f>
        <v>0</v>
      </c>
      <c r="Q40" s="106" t="str">
        <f>'Parcijalni_cjeloviti ispit'!Q41</f>
        <v/>
      </c>
      <c r="R40" s="257">
        <f>'Parcijalni_cjeloviti ispit'!R41</f>
        <v>0</v>
      </c>
      <c r="S40" s="106" t="str">
        <f>'Parcijalni_cjeloviti ispit'!S41</f>
        <v/>
      </c>
      <c r="T40" s="257">
        <f>'Parcijalni_cjeloviti ispit'!T41</f>
        <v>0</v>
      </c>
      <c r="U40" s="245">
        <f>'Parcijalni_cjeloviti ispit'!U41</f>
        <v>0</v>
      </c>
      <c r="V40" s="245">
        <f>'Parcijalni_cjeloviti ispit'!V41</f>
        <v>0</v>
      </c>
    </row>
    <row r="41" spans="1:22" x14ac:dyDescent="0.25">
      <c r="A41" s="254">
        <f>'Parcijalni_cjeloviti ispit'!A42</f>
        <v>18</v>
      </c>
      <c r="B41" s="258" t="str">
        <f>'Parcijalni_cjeloviti ispit'!B42</f>
        <v xml:space="preserve"> </v>
      </c>
      <c r="C41" s="254">
        <f>'Parcijalni_cjeloviti ispit'!C42</f>
        <v>0</v>
      </c>
      <c r="D41" s="102" t="str">
        <f>'Parcijalni_cjeloviti ispit'!D42</f>
        <v>B</v>
      </c>
      <c r="E41" s="103">
        <f>'Parcijalni_cjeloviti ispit'!E42</f>
        <v>0</v>
      </c>
      <c r="F41" s="256" t="str">
        <f>'Parcijalni_cjeloviti ispit'!F42</f>
        <v>NE</v>
      </c>
      <c r="G41" s="103">
        <f>'Parcijalni_cjeloviti ispit'!G42</f>
        <v>0</v>
      </c>
      <c r="H41" s="256" t="str">
        <f>'Parcijalni_cjeloviti ispit'!H42</f>
        <v>NE</v>
      </c>
      <c r="I41" s="103">
        <f>'Parcijalni_cjeloviti ispit'!I42</f>
        <v>0</v>
      </c>
      <c r="J41" s="256" t="str">
        <f>'Parcijalni_cjeloviti ispit'!J42</f>
        <v>NE</v>
      </c>
      <c r="K41" s="103">
        <f>'Parcijalni_cjeloviti ispit'!K42</f>
        <v>0</v>
      </c>
      <c r="L41" s="256" t="str">
        <f>'Parcijalni_cjeloviti ispit'!L42</f>
        <v>NE</v>
      </c>
      <c r="M41" s="103">
        <f>'Parcijalni_cjeloviti ispit'!M42</f>
        <v>0</v>
      </c>
      <c r="N41" s="256" t="str">
        <f>'Parcijalni_cjeloviti ispit'!N42</f>
        <v>NE</v>
      </c>
      <c r="O41" s="103">
        <f>'Parcijalni_cjeloviti ispit'!O42</f>
        <v>0</v>
      </c>
      <c r="P41" s="256" t="str">
        <f>'Parcijalni_cjeloviti ispit'!P42</f>
        <v>NE</v>
      </c>
      <c r="Q41" s="103">
        <f>'Parcijalni_cjeloviti ispit'!Q42</f>
        <v>0</v>
      </c>
      <c r="R41" s="256" t="str">
        <f>'Parcijalni_cjeloviti ispit'!R42</f>
        <v>NE</v>
      </c>
      <c r="S41" s="103">
        <f>'Parcijalni_cjeloviti ispit'!S42</f>
        <v>0</v>
      </c>
      <c r="T41" s="256" t="str">
        <f>'Parcijalni_cjeloviti ispit'!T42</f>
        <v>NE</v>
      </c>
      <c r="U41" s="244">
        <f>'Parcijalni_cjeloviti ispit'!U42</f>
        <v>0</v>
      </c>
      <c r="V41" s="244" t="str">
        <f>'Parcijalni_cjeloviti ispit'!V42</f>
        <v>NE</v>
      </c>
    </row>
    <row r="42" spans="1:22" ht="15.75" thickBot="1" x14ac:dyDescent="0.3">
      <c r="A42" s="255">
        <f>'Parcijalni_cjeloviti ispit'!A43</f>
        <v>0</v>
      </c>
      <c r="B42" s="259">
        <f>'Parcijalni_cjeloviti ispit'!B43</f>
        <v>0</v>
      </c>
      <c r="C42" s="255">
        <f>'Parcijalni_cjeloviti ispit'!C43</f>
        <v>0</v>
      </c>
      <c r="D42" s="104" t="str">
        <f>'Parcijalni_cjeloviti ispit'!D43</f>
        <v>P</v>
      </c>
      <c r="E42" s="105" t="str">
        <f>'Parcijalni_cjeloviti ispit'!E43</f>
        <v/>
      </c>
      <c r="F42" s="257">
        <f>'Parcijalni_cjeloviti ispit'!F43</f>
        <v>0</v>
      </c>
      <c r="G42" s="106" t="str">
        <f>'Parcijalni_cjeloviti ispit'!G43</f>
        <v/>
      </c>
      <c r="H42" s="257">
        <f>'Parcijalni_cjeloviti ispit'!H43</f>
        <v>0</v>
      </c>
      <c r="I42" s="106" t="str">
        <f>'Parcijalni_cjeloviti ispit'!I43</f>
        <v/>
      </c>
      <c r="J42" s="257">
        <f>'Parcijalni_cjeloviti ispit'!J43</f>
        <v>0</v>
      </c>
      <c r="K42" s="106" t="str">
        <f>'Parcijalni_cjeloviti ispit'!K43</f>
        <v/>
      </c>
      <c r="L42" s="257">
        <f>'Parcijalni_cjeloviti ispit'!L43</f>
        <v>0</v>
      </c>
      <c r="M42" s="106" t="str">
        <f>'Parcijalni_cjeloviti ispit'!M43</f>
        <v/>
      </c>
      <c r="N42" s="257">
        <f>'Parcijalni_cjeloviti ispit'!N43</f>
        <v>0</v>
      </c>
      <c r="O42" s="106" t="str">
        <f>'Parcijalni_cjeloviti ispit'!O43</f>
        <v/>
      </c>
      <c r="P42" s="257">
        <f>'Parcijalni_cjeloviti ispit'!P43</f>
        <v>0</v>
      </c>
      <c r="Q42" s="106" t="str">
        <f>'Parcijalni_cjeloviti ispit'!Q43</f>
        <v/>
      </c>
      <c r="R42" s="257">
        <f>'Parcijalni_cjeloviti ispit'!R43</f>
        <v>0</v>
      </c>
      <c r="S42" s="106" t="str">
        <f>'Parcijalni_cjeloviti ispit'!S43</f>
        <v/>
      </c>
      <c r="T42" s="257">
        <f>'Parcijalni_cjeloviti ispit'!T43</f>
        <v>0</v>
      </c>
      <c r="U42" s="245">
        <f>'Parcijalni_cjeloviti ispit'!U43</f>
        <v>0</v>
      </c>
      <c r="V42" s="245">
        <f>'Parcijalni_cjeloviti ispit'!V43</f>
        <v>0</v>
      </c>
    </row>
    <row r="43" spans="1:22" x14ac:dyDescent="0.25">
      <c r="A43" s="254">
        <f>'Parcijalni_cjeloviti ispit'!A44</f>
        <v>19</v>
      </c>
      <c r="B43" s="258" t="str">
        <f>'Parcijalni_cjeloviti ispit'!B44</f>
        <v xml:space="preserve"> </v>
      </c>
      <c r="C43" s="254">
        <f>'Parcijalni_cjeloviti ispit'!C44</f>
        <v>0</v>
      </c>
      <c r="D43" s="102" t="str">
        <f>'Parcijalni_cjeloviti ispit'!D44</f>
        <v>B</v>
      </c>
      <c r="E43" s="103">
        <f>'Parcijalni_cjeloviti ispit'!E44</f>
        <v>0</v>
      </c>
      <c r="F43" s="256" t="str">
        <f>'Parcijalni_cjeloviti ispit'!F44</f>
        <v>NE</v>
      </c>
      <c r="G43" s="103">
        <f>'Parcijalni_cjeloviti ispit'!G44</f>
        <v>0</v>
      </c>
      <c r="H43" s="256" t="str">
        <f>'Parcijalni_cjeloviti ispit'!H44</f>
        <v>NE</v>
      </c>
      <c r="I43" s="103">
        <f>'Parcijalni_cjeloviti ispit'!I44</f>
        <v>0</v>
      </c>
      <c r="J43" s="256" t="str">
        <f>'Parcijalni_cjeloviti ispit'!J44</f>
        <v>NE</v>
      </c>
      <c r="K43" s="103">
        <f>'Parcijalni_cjeloviti ispit'!K44</f>
        <v>0</v>
      </c>
      <c r="L43" s="256" t="str">
        <f>'Parcijalni_cjeloviti ispit'!L44</f>
        <v>NE</v>
      </c>
      <c r="M43" s="103">
        <f>'Parcijalni_cjeloviti ispit'!M44</f>
        <v>0</v>
      </c>
      <c r="N43" s="256" t="str">
        <f>'Parcijalni_cjeloviti ispit'!N44</f>
        <v>NE</v>
      </c>
      <c r="O43" s="103">
        <f>'Parcijalni_cjeloviti ispit'!O44</f>
        <v>0</v>
      </c>
      <c r="P43" s="256" t="str">
        <f>'Parcijalni_cjeloviti ispit'!P44</f>
        <v>NE</v>
      </c>
      <c r="Q43" s="103">
        <f>'Parcijalni_cjeloviti ispit'!Q44</f>
        <v>0</v>
      </c>
      <c r="R43" s="256" t="str">
        <f>'Parcijalni_cjeloviti ispit'!R44</f>
        <v>NE</v>
      </c>
      <c r="S43" s="103">
        <f>'Parcijalni_cjeloviti ispit'!S44</f>
        <v>0</v>
      </c>
      <c r="T43" s="256" t="str">
        <f>'Parcijalni_cjeloviti ispit'!T44</f>
        <v>NE</v>
      </c>
      <c r="U43" s="244">
        <f>'Parcijalni_cjeloviti ispit'!U44</f>
        <v>0</v>
      </c>
      <c r="V43" s="244" t="str">
        <f>'Parcijalni_cjeloviti ispit'!V44</f>
        <v>NE</v>
      </c>
    </row>
    <row r="44" spans="1:22" ht="15.75" thickBot="1" x14ac:dyDescent="0.3">
      <c r="A44" s="255">
        <f>'Parcijalni_cjeloviti ispit'!A45</f>
        <v>0</v>
      </c>
      <c r="B44" s="259">
        <f>'Parcijalni_cjeloviti ispit'!B45</f>
        <v>0</v>
      </c>
      <c r="C44" s="255">
        <f>'Parcijalni_cjeloviti ispit'!C45</f>
        <v>0</v>
      </c>
      <c r="D44" s="104" t="str">
        <f>'Parcijalni_cjeloviti ispit'!D45</f>
        <v>P</v>
      </c>
      <c r="E44" s="105" t="str">
        <f>'Parcijalni_cjeloviti ispit'!E45</f>
        <v/>
      </c>
      <c r="F44" s="257">
        <f>'Parcijalni_cjeloviti ispit'!F45</f>
        <v>0</v>
      </c>
      <c r="G44" s="106" t="str">
        <f>'Parcijalni_cjeloviti ispit'!G45</f>
        <v/>
      </c>
      <c r="H44" s="257">
        <f>'Parcijalni_cjeloviti ispit'!H45</f>
        <v>0</v>
      </c>
      <c r="I44" s="106" t="str">
        <f>'Parcijalni_cjeloviti ispit'!I45</f>
        <v/>
      </c>
      <c r="J44" s="257">
        <f>'Parcijalni_cjeloviti ispit'!J45</f>
        <v>0</v>
      </c>
      <c r="K44" s="106" t="str">
        <f>'Parcijalni_cjeloviti ispit'!K45</f>
        <v/>
      </c>
      <c r="L44" s="257">
        <f>'Parcijalni_cjeloviti ispit'!L45</f>
        <v>0</v>
      </c>
      <c r="M44" s="106" t="str">
        <f>'Parcijalni_cjeloviti ispit'!M45</f>
        <v/>
      </c>
      <c r="N44" s="257">
        <f>'Parcijalni_cjeloviti ispit'!N45</f>
        <v>0</v>
      </c>
      <c r="O44" s="106" t="str">
        <f>'Parcijalni_cjeloviti ispit'!O45</f>
        <v/>
      </c>
      <c r="P44" s="257">
        <f>'Parcijalni_cjeloviti ispit'!P45</f>
        <v>0</v>
      </c>
      <c r="Q44" s="106" t="str">
        <f>'Parcijalni_cjeloviti ispit'!Q45</f>
        <v/>
      </c>
      <c r="R44" s="257">
        <f>'Parcijalni_cjeloviti ispit'!R45</f>
        <v>0</v>
      </c>
      <c r="S44" s="106" t="str">
        <f>'Parcijalni_cjeloviti ispit'!S45</f>
        <v/>
      </c>
      <c r="T44" s="257">
        <f>'Parcijalni_cjeloviti ispit'!T45</f>
        <v>0</v>
      </c>
      <c r="U44" s="245">
        <f>'Parcijalni_cjeloviti ispit'!U45</f>
        <v>0</v>
      </c>
      <c r="V44" s="245">
        <f>'Parcijalni_cjeloviti ispit'!V45</f>
        <v>0</v>
      </c>
    </row>
    <row r="45" spans="1:22" x14ac:dyDescent="0.25">
      <c r="A45" s="254">
        <f>'Parcijalni_cjeloviti ispit'!A46</f>
        <v>20</v>
      </c>
      <c r="B45" s="258" t="str">
        <f>'Parcijalni_cjeloviti ispit'!B46</f>
        <v xml:space="preserve"> </v>
      </c>
      <c r="C45" s="254">
        <f>'Parcijalni_cjeloviti ispit'!C46</f>
        <v>0</v>
      </c>
      <c r="D45" s="102" t="str">
        <f>'Parcijalni_cjeloviti ispit'!D46</f>
        <v>B</v>
      </c>
      <c r="E45" s="103">
        <f>'Parcijalni_cjeloviti ispit'!E46</f>
        <v>0</v>
      </c>
      <c r="F45" s="256" t="str">
        <f>'Parcijalni_cjeloviti ispit'!F46</f>
        <v>NE</v>
      </c>
      <c r="G45" s="103">
        <f>'Parcijalni_cjeloviti ispit'!G46</f>
        <v>0</v>
      </c>
      <c r="H45" s="256" t="str">
        <f>'Parcijalni_cjeloviti ispit'!H46</f>
        <v>NE</v>
      </c>
      <c r="I45" s="103">
        <f>'Parcijalni_cjeloviti ispit'!I46</f>
        <v>0</v>
      </c>
      <c r="J45" s="256" t="str">
        <f>'Parcijalni_cjeloviti ispit'!J46</f>
        <v>NE</v>
      </c>
      <c r="K45" s="103">
        <f>'Parcijalni_cjeloviti ispit'!K46</f>
        <v>0</v>
      </c>
      <c r="L45" s="256" t="str">
        <f>'Parcijalni_cjeloviti ispit'!L46</f>
        <v>NE</v>
      </c>
      <c r="M45" s="103">
        <f>'Parcijalni_cjeloviti ispit'!M46</f>
        <v>0</v>
      </c>
      <c r="N45" s="256" t="str">
        <f>'Parcijalni_cjeloviti ispit'!N46</f>
        <v>NE</v>
      </c>
      <c r="O45" s="103">
        <f>'Parcijalni_cjeloviti ispit'!O46</f>
        <v>0</v>
      </c>
      <c r="P45" s="256" t="str">
        <f>'Parcijalni_cjeloviti ispit'!P46</f>
        <v>NE</v>
      </c>
      <c r="Q45" s="103">
        <f>'Parcijalni_cjeloviti ispit'!Q46</f>
        <v>0</v>
      </c>
      <c r="R45" s="256" t="str">
        <f>'Parcijalni_cjeloviti ispit'!R46</f>
        <v>NE</v>
      </c>
      <c r="S45" s="103">
        <f>'Parcijalni_cjeloviti ispit'!S46</f>
        <v>0</v>
      </c>
      <c r="T45" s="256" t="str">
        <f>'Parcijalni_cjeloviti ispit'!T46</f>
        <v>NE</v>
      </c>
      <c r="U45" s="244">
        <f>'Parcijalni_cjeloviti ispit'!U46</f>
        <v>0</v>
      </c>
      <c r="V45" s="244" t="str">
        <f>'Parcijalni_cjeloviti ispit'!V46</f>
        <v>NE</v>
      </c>
    </row>
    <row r="46" spans="1:22" ht="15.75" thickBot="1" x14ac:dyDescent="0.3">
      <c r="A46" s="255">
        <f>'Parcijalni_cjeloviti ispit'!A47</f>
        <v>0</v>
      </c>
      <c r="B46" s="259">
        <f>'Parcijalni_cjeloviti ispit'!B47</f>
        <v>0</v>
      </c>
      <c r="C46" s="255">
        <f>'Parcijalni_cjeloviti ispit'!C47</f>
        <v>0</v>
      </c>
      <c r="D46" s="104" t="str">
        <f>'Parcijalni_cjeloviti ispit'!D47</f>
        <v>P</v>
      </c>
      <c r="E46" s="105" t="str">
        <f>'Parcijalni_cjeloviti ispit'!E47</f>
        <v/>
      </c>
      <c r="F46" s="257">
        <f>'Parcijalni_cjeloviti ispit'!F47</f>
        <v>0</v>
      </c>
      <c r="G46" s="106" t="str">
        <f>'Parcijalni_cjeloviti ispit'!G47</f>
        <v/>
      </c>
      <c r="H46" s="257">
        <f>'Parcijalni_cjeloviti ispit'!H47</f>
        <v>0</v>
      </c>
      <c r="I46" s="106" t="str">
        <f>'Parcijalni_cjeloviti ispit'!I47</f>
        <v/>
      </c>
      <c r="J46" s="257">
        <f>'Parcijalni_cjeloviti ispit'!J47</f>
        <v>0</v>
      </c>
      <c r="K46" s="106" t="str">
        <f>'Parcijalni_cjeloviti ispit'!K47</f>
        <v/>
      </c>
      <c r="L46" s="257">
        <f>'Parcijalni_cjeloviti ispit'!L47</f>
        <v>0</v>
      </c>
      <c r="M46" s="106" t="str">
        <f>'Parcijalni_cjeloviti ispit'!M47</f>
        <v/>
      </c>
      <c r="N46" s="257">
        <f>'Parcijalni_cjeloviti ispit'!N47</f>
        <v>0</v>
      </c>
      <c r="O46" s="106" t="str">
        <f>'Parcijalni_cjeloviti ispit'!O47</f>
        <v/>
      </c>
      <c r="P46" s="257">
        <f>'Parcijalni_cjeloviti ispit'!P47</f>
        <v>0</v>
      </c>
      <c r="Q46" s="106" t="str">
        <f>'Parcijalni_cjeloviti ispit'!Q47</f>
        <v/>
      </c>
      <c r="R46" s="257">
        <f>'Parcijalni_cjeloviti ispit'!R47</f>
        <v>0</v>
      </c>
      <c r="S46" s="106" t="str">
        <f>'Parcijalni_cjeloviti ispit'!S47</f>
        <v/>
      </c>
      <c r="T46" s="257">
        <f>'Parcijalni_cjeloviti ispit'!T47</f>
        <v>0</v>
      </c>
      <c r="U46" s="245">
        <f>'Parcijalni_cjeloviti ispit'!U47</f>
        <v>0</v>
      </c>
      <c r="V46" s="245">
        <f>'Parcijalni_cjeloviti ispit'!V47</f>
        <v>0</v>
      </c>
    </row>
    <row r="47" spans="1:22" x14ac:dyDescent="0.25">
      <c r="A47" s="254">
        <f>'Parcijalni_cjeloviti ispit'!A48</f>
        <v>21</v>
      </c>
      <c r="B47" s="258" t="str">
        <f>'Parcijalni_cjeloviti ispit'!B48</f>
        <v xml:space="preserve"> </v>
      </c>
      <c r="C47" s="254">
        <f>'Parcijalni_cjeloviti ispit'!C48</f>
        <v>0</v>
      </c>
      <c r="D47" s="102" t="str">
        <f>'Parcijalni_cjeloviti ispit'!D48</f>
        <v>B</v>
      </c>
      <c r="E47" s="103">
        <f>'Parcijalni_cjeloviti ispit'!E48</f>
        <v>0</v>
      </c>
      <c r="F47" s="256" t="str">
        <f>'Parcijalni_cjeloviti ispit'!F48</f>
        <v>NE</v>
      </c>
      <c r="G47" s="103">
        <f>'Parcijalni_cjeloviti ispit'!G48</f>
        <v>0</v>
      </c>
      <c r="H47" s="256" t="str">
        <f>'Parcijalni_cjeloviti ispit'!H48</f>
        <v>NE</v>
      </c>
      <c r="I47" s="103">
        <f>'Parcijalni_cjeloviti ispit'!I48</f>
        <v>0</v>
      </c>
      <c r="J47" s="256" t="str">
        <f>'Parcijalni_cjeloviti ispit'!J48</f>
        <v>NE</v>
      </c>
      <c r="K47" s="103">
        <f>'Parcijalni_cjeloviti ispit'!K48</f>
        <v>0</v>
      </c>
      <c r="L47" s="256" t="str">
        <f>'Parcijalni_cjeloviti ispit'!L48</f>
        <v>NE</v>
      </c>
      <c r="M47" s="103">
        <f>'Parcijalni_cjeloviti ispit'!M48</f>
        <v>0</v>
      </c>
      <c r="N47" s="256" t="str">
        <f>'Parcijalni_cjeloviti ispit'!N48</f>
        <v>NE</v>
      </c>
      <c r="O47" s="103">
        <f>'Parcijalni_cjeloviti ispit'!O48</f>
        <v>0</v>
      </c>
      <c r="P47" s="256" t="str">
        <f>'Parcijalni_cjeloviti ispit'!P48</f>
        <v>NE</v>
      </c>
      <c r="Q47" s="103">
        <f>'Parcijalni_cjeloviti ispit'!Q48</f>
        <v>0</v>
      </c>
      <c r="R47" s="256" t="str">
        <f>'Parcijalni_cjeloviti ispit'!R48</f>
        <v>NE</v>
      </c>
      <c r="S47" s="103">
        <f>'Parcijalni_cjeloviti ispit'!S48</f>
        <v>0</v>
      </c>
      <c r="T47" s="256" t="str">
        <f>'Parcijalni_cjeloviti ispit'!T48</f>
        <v>NE</v>
      </c>
      <c r="U47" s="244">
        <f>'Parcijalni_cjeloviti ispit'!U48</f>
        <v>0</v>
      </c>
      <c r="V47" s="244" t="str">
        <f>'Parcijalni_cjeloviti ispit'!V48</f>
        <v>NE</v>
      </c>
    </row>
    <row r="48" spans="1:22" ht="15.75" thickBot="1" x14ac:dyDescent="0.3">
      <c r="A48" s="255">
        <f>'Parcijalni_cjeloviti ispit'!A49</f>
        <v>0</v>
      </c>
      <c r="B48" s="259">
        <f>'Parcijalni_cjeloviti ispit'!B49</f>
        <v>0</v>
      </c>
      <c r="C48" s="255">
        <f>'Parcijalni_cjeloviti ispit'!C49</f>
        <v>0</v>
      </c>
      <c r="D48" s="104" t="str">
        <f>'Parcijalni_cjeloviti ispit'!D49</f>
        <v>P</v>
      </c>
      <c r="E48" s="105" t="str">
        <f>'Parcijalni_cjeloviti ispit'!E49</f>
        <v/>
      </c>
      <c r="F48" s="257">
        <f>'Parcijalni_cjeloviti ispit'!F49</f>
        <v>0</v>
      </c>
      <c r="G48" s="106" t="str">
        <f>'Parcijalni_cjeloviti ispit'!G49</f>
        <v/>
      </c>
      <c r="H48" s="257">
        <f>'Parcijalni_cjeloviti ispit'!H49</f>
        <v>0</v>
      </c>
      <c r="I48" s="106" t="str">
        <f>'Parcijalni_cjeloviti ispit'!I49</f>
        <v/>
      </c>
      <c r="J48" s="257">
        <f>'Parcijalni_cjeloviti ispit'!J49</f>
        <v>0</v>
      </c>
      <c r="K48" s="106" t="str">
        <f>'Parcijalni_cjeloviti ispit'!K49</f>
        <v/>
      </c>
      <c r="L48" s="257">
        <f>'Parcijalni_cjeloviti ispit'!L49</f>
        <v>0</v>
      </c>
      <c r="M48" s="106" t="str">
        <f>'Parcijalni_cjeloviti ispit'!M49</f>
        <v/>
      </c>
      <c r="N48" s="257">
        <f>'Parcijalni_cjeloviti ispit'!N49</f>
        <v>0</v>
      </c>
      <c r="O48" s="106" t="str">
        <f>'Parcijalni_cjeloviti ispit'!O49</f>
        <v/>
      </c>
      <c r="P48" s="257">
        <f>'Parcijalni_cjeloviti ispit'!P49</f>
        <v>0</v>
      </c>
      <c r="Q48" s="106" t="str">
        <f>'Parcijalni_cjeloviti ispit'!Q49</f>
        <v/>
      </c>
      <c r="R48" s="257">
        <f>'Parcijalni_cjeloviti ispit'!R49</f>
        <v>0</v>
      </c>
      <c r="S48" s="106" t="str">
        <f>'Parcijalni_cjeloviti ispit'!S49</f>
        <v/>
      </c>
      <c r="T48" s="257">
        <f>'Parcijalni_cjeloviti ispit'!T49</f>
        <v>0</v>
      </c>
      <c r="U48" s="245">
        <f>'Parcijalni_cjeloviti ispit'!U49</f>
        <v>0</v>
      </c>
      <c r="V48" s="245">
        <f>'Parcijalni_cjeloviti ispit'!V49</f>
        <v>0</v>
      </c>
    </row>
    <row r="49" spans="1:22" x14ac:dyDescent="0.25">
      <c r="A49" s="254">
        <f>'Parcijalni_cjeloviti ispit'!A50</f>
        <v>22</v>
      </c>
      <c r="B49" s="258" t="str">
        <f>'Parcijalni_cjeloviti ispit'!B50</f>
        <v xml:space="preserve"> </v>
      </c>
      <c r="C49" s="254">
        <f>'Parcijalni_cjeloviti ispit'!C50</f>
        <v>0</v>
      </c>
      <c r="D49" s="102" t="str">
        <f>'Parcijalni_cjeloviti ispit'!D50</f>
        <v>B</v>
      </c>
      <c r="E49" s="103">
        <f>'Parcijalni_cjeloviti ispit'!E50</f>
        <v>0</v>
      </c>
      <c r="F49" s="256" t="str">
        <f>'Parcijalni_cjeloviti ispit'!F50</f>
        <v>NE</v>
      </c>
      <c r="G49" s="103">
        <f>'Parcijalni_cjeloviti ispit'!G50</f>
        <v>0</v>
      </c>
      <c r="H49" s="256" t="str">
        <f>'Parcijalni_cjeloviti ispit'!H50</f>
        <v>NE</v>
      </c>
      <c r="I49" s="103">
        <f>'Parcijalni_cjeloviti ispit'!I50</f>
        <v>0</v>
      </c>
      <c r="J49" s="256" t="str">
        <f>'Parcijalni_cjeloviti ispit'!J50</f>
        <v>NE</v>
      </c>
      <c r="K49" s="103">
        <f>'Parcijalni_cjeloviti ispit'!K50</f>
        <v>0</v>
      </c>
      <c r="L49" s="256" t="str">
        <f>'Parcijalni_cjeloviti ispit'!L50</f>
        <v>NE</v>
      </c>
      <c r="M49" s="103">
        <f>'Parcijalni_cjeloviti ispit'!M50</f>
        <v>0</v>
      </c>
      <c r="N49" s="256" t="str">
        <f>'Parcijalni_cjeloviti ispit'!N50</f>
        <v>NE</v>
      </c>
      <c r="O49" s="103">
        <f>'Parcijalni_cjeloviti ispit'!O50</f>
        <v>0</v>
      </c>
      <c r="P49" s="256" t="str">
        <f>'Parcijalni_cjeloviti ispit'!P50</f>
        <v>NE</v>
      </c>
      <c r="Q49" s="103">
        <f>'Parcijalni_cjeloviti ispit'!Q50</f>
        <v>0</v>
      </c>
      <c r="R49" s="256" t="str">
        <f>'Parcijalni_cjeloviti ispit'!R50</f>
        <v>NE</v>
      </c>
      <c r="S49" s="103">
        <f>'Parcijalni_cjeloviti ispit'!S50</f>
        <v>0</v>
      </c>
      <c r="T49" s="256" t="str">
        <f>'Parcijalni_cjeloviti ispit'!T50</f>
        <v>NE</v>
      </c>
      <c r="U49" s="244">
        <f>'Parcijalni_cjeloviti ispit'!U50</f>
        <v>0</v>
      </c>
      <c r="V49" s="244" t="str">
        <f>'Parcijalni_cjeloviti ispit'!V50</f>
        <v>NE</v>
      </c>
    </row>
    <row r="50" spans="1:22" ht="15.75" thickBot="1" x14ac:dyDescent="0.3">
      <c r="A50" s="255">
        <f>'Parcijalni_cjeloviti ispit'!A51</f>
        <v>0</v>
      </c>
      <c r="B50" s="259">
        <f>'Parcijalni_cjeloviti ispit'!B51</f>
        <v>0</v>
      </c>
      <c r="C50" s="255">
        <f>'Parcijalni_cjeloviti ispit'!C51</f>
        <v>0</v>
      </c>
      <c r="D50" s="104" t="str">
        <f>'Parcijalni_cjeloviti ispit'!D51</f>
        <v>P</v>
      </c>
      <c r="E50" s="105" t="str">
        <f>'Parcijalni_cjeloviti ispit'!E51</f>
        <v/>
      </c>
      <c r="F50" s="257">
        <f>'Parcijalni_cjeloviti ispit'!F51</f>
        <v>0</v>
      </c>
      <c r="G50" s="106" t="str">
        <f>'Parcijalni_cjeloviti ispit'!G51</f>
        <v/>
      </c>
      <c r="H50" s="257">
        <f>'Parcijalni_cjeloviti ispit'!H51</f>
        <v>0</v>
      </c>
      <c r="I50" s="106" t="str">
        <f>'Parcijalni_cjeloviti ispit'!I51</f>
        <v/>
      </c>
      <c r="J50" s="257">
        <f>'Parcijalni_cjeloviti ispit'!J51</f>
        <v>0</v>
      </c>
      <c r="K50" s="106" t="str">
        <f>'Parcijalni_cjeloviti ispit'!K51</f>
        <v/>
      </c>
      <c r="L50" s="257">
        <f>'Parcijalni_cjeloviti ispit'!L51</f>
        <v>0</v>
      </c>
      <c r="M50" s="106" t="str">
        <f>'Parcijalni_cjeloviti ispit'!M51</f>
        <v/>
      </c>
      <c r="N50" s="257">
        <f>'Parcijalni_cjeloviti ispit'!N51</f>
        <v>0</v>
      </c>
      <c r="O50" s="106" t="str">
        <f>'Parcijalni_cjeloviti ispit'!O51</f>
        <v/>
      </c>
      <c r="P50" s="257">
        <f>'Parcijalni_cjeloviti ispit'!P51</f>
        <v>0</v>
      </c>
      <c r="Q50" s="106" t="str">
        <f>'Parcijalni_cjeloviti ispit'!Q51</f>
        <v/>
      </c>
      <c r="R50" s="257">
        <f>'Parcijalni_cjeloviti ispit'!R51</f>
        <v>0</v>
      </c>
      <c r="S50" s="106" t="str">
        <f>'Parcijalni_cjeloviti ispit'!S51</f>
        <v/>
      </c>
      <c r="T50" s="257">
        <f>'Parcijalni_cjeloviti ispit'!T51</f>
        <v>0</v>
      </c>
      <c r="U50" s="245">
        <f>'Parcijalni_cjeloviti ispit'!U51</f>
        <v>0</v>
      </c>
      <c r="V50" s="245">
        <f>'Parcijalni_cjeloviti ispit'!V51</f>
        <v>0</v>
      </c>
    </row>
    <row r="51" spans="1:22" x14ac:dyDescent="0.25">
      <c r="A51" s="254">
        <f>'Parcijalni_cjeloviti ispit'!A52</f>
        <v>23</v>
      </c>
      <c r="B51" s="258" t="str">
        <f>'Parcijalni_cjeloviti ispit'!B52</f>
        <v xml:space="preserve"> </v>
      </c>
      <c r="C51" s="254">
        <f>'Parcijalni_cjeloviti ispit'!C52</f>
        <v>0</v>
      </c>
      <c r="D51" s="102" t="str">
        <f>'Parcijalni_cjeloviti ispit'!D52</f>
        <v>B</v>
      </c>
      <c r="E51" s="103">
        <f>'Parcijalni_cjeloviti ispit'!E52</f>
        <v>0</v>
      </c>
      <c r="F51" s="256" t="str">
        <f>'Parcijalni_cjeloviti ispit'!F52</f>
        <v>NE</v>
      </c>
      <c r="G51" s="103">
        <f>'Parcijalni_cjeloviti ispit'!G52</f>
        <v>0</v>
      </c>
      <c r="H51" s="256" t="str">
        <f>'Parcijalni_cjeloviti ispit'!H52</f>
        <v>NE</v>
      </c>
      <c r="I51" s="103">
        <f>'Parcijalni_cjeloviti ispit'!I52</f>
        <v>0</v>
      </c>
      <c r="J51" s="256" t="str">
        <f>'Parcijalni_cjeloviti ispit'!J52</f>
        <v>NE</v>
      </c>
      <c r="K51" s="103">
        <f>'Parcijalni_cjeloviti ispit'!K52</f>
        <v>0</v>
      </c>
      <c r="L51" s="256" t="str">
        <f>'Parcijalni_cjeloviti ispit'!L52</f>
        <v>NE</v>
      </c>
      <c r="M51" s="103">
        <f>'Parcijalni_cjeloviti ispit'!M52</f>
        <v>0</v>
      </c>
      <c r="N51" s="256" t="str">
        <f>'Parcijalni_cjeloviti ispit'!N52</f>
        <v>NE</v>
      </c>
      <c r="O51" s="103">
        <f>'Parcijalni_cjeloviti ispit'!O52</f>
        <v>0</v>
      </c>
      <c r="P51" s="256" t="str">
        <f>'Parcijalni_cjeloviti ispit'!P52</f>
        <v>NE</v>
      </c>
      <c r="Q51" s="103">
        <f>'Parcijalni_cjeloviti ispit'!Q52</f>
        <v>0</v>
      </c>
      <c r="R51" s="256" t="str">
        <f>'Parcijalni_cjeloviti ispit'!R52</f>
        <v>NE</v>
      </c>
      <c r="S51" s="103">
        <f>'Parcijalni_cjeloviti ispit'!S52</f>
        <v>0</v>
      </c>
      <c r="T51" s="256" t="str">
        <f>'Parcijalni_cjeloviti ispit'!T52</f>
        <v>NE</v>
      </c>
      <c r="U51" s="244">
        <f>'Parcijalni_cjeloviti ispit'!U52</f>
        <v>0</v>
      </c>
      <c r="V51" s="244" t="str">
        <f>'Parcijalni_cjeloviti ispit'!V52</f>
        <v>NE</v>
      </c>
    </row>
    <row r="52" spans="1:22" ht="15.75" thickBot="1" x14ac:dyDescent="0.3">
      <c r="A52" s="255">
        <f>'Parcijalni_cjeloviti ispit'!A53</f>
        <v>0</v>
      </c>
      <c r="B52" s="259">
        <f>'Parcijalni_cjeloviti ispit'!B53</f>
        <v>0</v>
      </c>
      <c r="C52" s="255">
        <f>'Parcijalni_cjeloviti ispit'!C53</f>
        <v>0</v>
      </c>
      <c r="D52" s="104" t="str">
        <f>'Parcijalni_cjeloviti ispit'!D53</f>
        <v>P</v>
      </c>
      <c r="E52" s="105" t="str">
        <f>'Parcijalni_cjeloviti ispit'!E53</f>
        <v/>
      </c>
      <c r="F52" s="257">
        <f>'Parcijalni_cjeloviti ispit'!F53</f>
        <v>0</v>
      </c>
      <c r="G52" s="106" t="str">
        <f>'Parcijalni_cjeloviti ispit'!G53</f>
        <v/>
      </c>
      <c r="H52" s="257">
        <f>'Parcijalni_cjeloviti ispit'!H53</f>
        <v>0</v>
      </c>
      <c r="I52" s="106" t="str">
        <f>'Parcijalni_cjeloviti ispit'!I53</f>
        <v/>
      </c>
      <c r="J52" s="257">
        <f>'Parcijalni_cjeloviti ispit'!J53</f>
        <v>0</v>
      </c>
      <c r="K52" s="106" t="str">
        <f>'Parcijalni_cjeloviti ispit'!K53</f>
        <v/>
      </c>
      <c r="L52" s="257">
        <f>'Parcijalni_cjeloviti ispit'!L53</f>
        <v>0</v>
      </c>
      <c r="M52" s="106" t="str">
        <f>'Parcijalni_cjeloviti ispit'!M53</f>
        <v/>
      </c>
      <c r="N52" s="257">
        <f>'Parcijalni_cjeloviti ispit'!N53</f>
        <v>0</v>
      </c>
      <c r="O52" s="106" t="str">
        <f>'Parcijalni_cjeloviti ispit'!O53</f>
        <v/>
      </c>
      <c r="P52" s="257">
        <f>'Parcijalni_cjeloviti ispit'!P53</f>
        <v>0</v>
      </c>
      <c r="Q52" s="106" t="str">
        <f>'Parcijalni_cjeloviti ispit'!Q53</f>
        <v/>
      </c>
      <c r="R52" s="257">
        <f>'Parcijalni_cjeloviti ispit'!R53</f>
        <v>0</v>
      </c>
      <c r="S52" s="106" t="str">
        <f>'Parcijalni_cjeloviti ispit'!S53</f>
        <v/>
      </c>
      <c r="T52" s="257">
        <f>'Parcijalni_cjeloviti ispit'!T53</f>
        <v>0</v>
      </c>
      <c r="U52" s="245">
        <f>'Parcijalni_cjeloviti ispit'!U53</f>
        <v>0</v>
      </c>
      <c r="V52" s="245">
        <f>'Parcijalni_cjeloviti ispit'!V53</f>
        <v>0</v>
      </c>
    </row>
    <row r="53" spans="1:22" x14ac:dyDescent="0.25">
      <c r="A53" s="254">
        <f>'Parcijalni_cjeloviti ispit'!A54</f>
        <v>24</v>
      </c>
      <c r="B53" s="258" t="str">
        <f>'Parcijalni_cjeloviti ispit'!B54</f>
        <v xml:space="preserve"> </v>
      </c>
      <c r="C53" s="254">
        <f>'Parcijalni_cjeloviti ispit'!C54</f>
        <v>0</v>
      </c>
      <c r="D53" s="102" t="str">
        <f>'Parcijalni_cjeloviti ispit'!D54</f>
        <v>B</v>
      </c>
      <c r="E53" s="103">
        <f>'Parcijalni_cjeloviti ispit'!E54</f>
        <v>0</v>
      </c>
      <c r="F53" s="256" t="str">
        <f>'Parcijalni_cjeloviti ispit'!F54</f>
        <v>NE</v>
      </c>
      <c r="G53" s="103">
        <f>'Parcijalni_cjeloviti ispit'!G54</f>
        <v>0</v>
      </c>
      <c r="H53" s="256" t="str">
        <f>'Parcijalni_cjeloviti ispit'!H54</f>
        <v>NE</v>
      </c>
      <c r="I53" s="103">
        <f>'Parcijalni_cjeloviti ispit'!I54</f>
        <v>0</v>
      </c>
      <c r="J53" s="256" t="str">
        <f>'Parcijalni_cjeloviti ispit'!J54</f>
        <v>NE</v>
      </c>
      <c r="K53" s="103">
        <f>'Parcijalni_cjeloviti ispit'!K54</f>
        <v>0</v>
      </c>
      <c r="L53" s="256" t="str">
        <f>'Parcijalni_cjeloviti ispit'!L54</f>
        <v>NE</v>
      </c>
      <c r="M53" s="103">
        <f>'Parcijalni_cjeloviti ispit'!M54</f>
        <v>0</v>
      </c>
      <c r="N53" s="256" t="str">
        <f>'Parcijalni_cjeloviti ispit'!N54</f>
        <v>NE</v>
      </c>
      <c r="O53" s="103">
        <f>'Parcijalni_cjeloviti ispit'!O54</f>
        <v>0</v>
      </c>
      <c r="P53" s="256" t="str">
        <f>'Parcijalni_cjeloviti ispit'!P54</f>
        <v>NE</v>
      </c>
      <c r="Q53" s="103">
        <f>'Parcijalni_cjeloviti ispit'!Q54</f>
        <v>0</v>
      </c>
      <c r="R53" s="256" t="str">
        <f>'Parcijalni_cjeloviti ispit'!R54</f>
        <v>NE</v>
      </c>
      <c r="S53" s="103">
        <f>'Parcijalni_cjeloviti ispit'!S54</f>
        <v>0</v>
      </c>
      <c r="T53" s="256" t="str">
        <f>'Parcijalni_cjeloviti ispit'!T54</f>
        <v>NE</v>
      </c>
      <c r="U53" s="244">
        <f>'Parcijalni_cjeloviti ispit'!U54</f>
        <v>0</v>
      </c>
      <c r="V53" s="244" t="str">
        <f>'Parcijalni_cjeloviti ispit'!V54</f>
        <v>NE</v>
      </c>
    </row>
    <row r="54" spans="1:22" ht="15.75" thickBot="1" x14ac:dyDescent="0.3">
      <c r="A54" s="255">
        <f>'Parcijalni_cjeloviti ispit'!A55</f>
        <v>0</v>
      </c>
      <c r="B54" s="259">
        <f>'Parcijalni_cjeloviti ispit'!B55</f>
        <v>0</v>
      </c>
      <c r="C54" s="255">
        <f>'Parcijalni_cjeloviti ispit'!C55</f>
        <v>0</v>
      </c>
      <c r="D54" s="104" t="str">
        <f>'Parcijalni_cjeloviti ispit'!D55</f>
        <v>P</v>
      </c>
      <c r="E54" s="105" t="str">
        <f>'Parcijalni_cjeloviti ispit'!E55</f>
        <v/>
      </c>
      <c r="F54" s="257">
        <f>'Parcijalni_cjeloviti ispit'!F55</f>
        <v>0</v>
      </c>
      <c r="G54" s="106" t="str">
        <f>'Parcijalni_cjeloviti ispit'!G55</f>
        <v/>
      </c>
      <c r="H54" s="257">
        <f>'Parcijalni_cjeloviti ispit'!H55</f>
        <v>0</v>
      </c>
      <c r="I54" s="106" t="str">
        <f>'Parcijalni_cjeloviti ispit'!I55</f>
        <v/>
      </c>
      <c r="J54" s="257">
        <f>'Parcijalni_cjeloviti ispit'!J55</f>
        <v>0</v>
      </c>
      <c r="K54" s="106" t="str">
        <f>'Parcijalni_cjeloviti ispit'!K55</f>
        <v/>
      </c>
      <c r="L54" s="257">
        <f>'Parcijalni_cjeloviti ispit'!L55</f>
        <v>0</v>
      </c>
      <c r="M54" s="106" t="str">
        <f>'Parcijalni_cjeloviti ispit'!M55</f>
        <v/>
      </c>
      <c r="N54" s="257">
        <f>'Parcijalni_cjeloviti ispit'!N55</f>
        <v>0</v>
      </c>
      <c r="O54" s="106" t="str">
        <f>'Parcijalni_cjeloviti ispit'!O55</f>
        <v/>
      </c>
      <c r="P54" s="257">
        <f>'Parcijalni_cjeloviti ispit'!P55</f>
        <v>0</v>
      </c>
      <c r="Q54" s="106" t="str">
        <f>'Parcijalni_cjeloviti ispit'!Q55</f>
        <v/>
      </c>
      <c r="R54" s="257">
        <f>'Parcijalni_cjeloviti ispit'!R55</f>
        <v>0</v>
      </c>
      <c r="S54" s="106" t="str">
        <f>'Parcijalni_cjeloviti ispit'!S55</f>
        <v/>
      </c>
      <c r="T54" s="257">
        <f>'Parcijalni_cjeloviti ispit'!T55</f>
        <v>0</v>
      </c>
      <c r="U54" s="245">
        <f>'Parcijalni_cjeloviti ispit'!U55</f>
        <v>0</v>
      </c>
      <c r="V54" s="245">
        <f>'Parcijalni_cjeloviti ispit'!V55</f>
        <v>0</v>
      </c>
    </row>
    <row r="55" spans="1:22" x14ac:dyDescent="0.25">
      <c r="A55" s="254">
        <f>'Parcijalni_cjeloviti ispit'!A56</f>
        <v>25</v>
      </c>
      <c r="B55" s="258" t="str">
        <f>'Parcijalni_cjeloviti ispit'!B56</f>
        <v xml:space="preserve"> </v>
      </c>
      <c r="C55" s="254">
        <f>'Parcijalni_cjeloviti ispit'!C56</f>
        <v>0</v>
      </c>
      <c r="D55" s="102" t="str">
        <f>'Parcijalni_cjeloviti ispit'!D56</f>
        <v>B</v>
      </c>
      <c r="E55" s="103">
        <f>'Parcijalni_cjeloviti ispit'!E56</f>
        <v>0</v>
      </c>
      <c r="F55" s="256" t="str">
        <f>'Parcijalni_cjeloviti ispit'!F56</f>
        <v>NE</v>
      </c>
      <c r="G55" s="103">
        <f>'Parcijalni_cjeloviti ispit'!G56</f>
        <v>0</v>
      </c>
      <c r="H55" s="256" t="str">
        <f>'Parcijalni_cjeloviti ispit'!H56</f>
        <v>NE</v>
      </c>
      <c r="I55" s="103">
        <f>'Parcijalni_cjeloviti ispit'!I56</f>
        <v>0</v>
      </c>
      <c r="J55" s="256" t="str">
        <f>'Parcijalni_cjeloviti ispit'!J56</f>
        <v>NE</v>
      </c>
      <c r="K55" s="103">
        <f>'Parcijalni_cjeloviti ispit'!K56</f>
        <v>0</v>
      </c>
      <c r="L55" s="256" t="str">
        <f>'Parcijalni_cjeloviti ispit'!L56</f>
        <v>NE</v>
      </c>
      <c r="M55" s="103">
        <f>'Parcijalni_cjeloviti ispit'!M56</f>
        <v>0</v>
      </c>
      <c r="N55" s="256" t="str">
        <f>'Parcijalni_cjeloviti ispit'!N56</f>
        <v>NE</v>
      </c>
      <c r="O55" s="103">
        <f>'Parcijalni_cjeloviti ispit'!O56</f>
        <v>0</v>
      </c>
      <c r="P55" s="256" t="str">
        <f>'Parcijalni_cjeloviti ispit'!P56</f>
        <v>NE</v>
      </c>
      <c r="Q55" s="103">
        <f>'Parcijalni_cjeloviti ispit'!Q56</f>
        <v>0</v>
      </c>
      <c r="R55" s="256" t="str">
        <f>'Parcijalni_cjeloviti ispit'!R56</f>
        <v>NE</v>
      </c>
      <c r="S55" s="103">
        <f>'Parcijalni_cjeloviti ispit'!S56</f>
        <v>0</v>
      </c>
      <c r="T55" s="256" t="str">
        <f>'Parcijalni_cjeloviti ispit'!T56</f>
        <v>NE</v>
      </c>
      <c r="U55" s="244">
        <f>'Parcijalni_cjeloviti ispit'!U56</f>
        <v>0</v>
      </c>
      <c r="V55" s="244" t="str">
        <f>'Parcijalni_cjeloviti ispit'!V56</f>
        <v>NE</v>
      </c>
    </row>
    <row r="56" spans="1:22" ht="15.75" thickBot="1" x14ac:dyDescent="0.3">
      <c r="A56" s="255">
        <f>'Parcijalni_cjeloviti ispit'!A57</f>
        <v>0</v>
      </c>
      <c r="B56" s="259">
        <f>'Parcijalni_cjeloviti ispit'!B57</f>
        <v>0</v>
      </c>
      <c r="C56" s="255">
        <f>'Parcijalni_cjeloviti ispit'!C57</f>
        <v>0</v>
      </c>
      <c r="D56" s="104" t="str">
        <f>'Parcijalni_cjeloviti ispit'!D57</f>
        <v>P</v>
      </c>
      <c r="E56" s="105" t="str">
        <f>'Parcijalni_cjeloviti ispit'!E57</f>
        <v/>
      </c>
      <c r="F56" s="257">
        <f>'Parcijalni_cjeloviti ispit'!F57</f>
        <v>0</v>
      </c>
      <c r="G56" s="106" t="str">
        <f>'Parcijalni_cjeloviti ispit'!G57</f>
        <v/>
      </c>
      <c r="H56" s="257">
        <f>'Parcijalni_cjeloviti ispit'!H57</f>
        <v>0</v>
      </c>
      <c r="I56" s="106" t="str">
        <f>'Parcijalni_cjeloviti ispit'!I57</f>
        <v/>
      </c>
      <c r="J56" s="257">
        <f>'Parcijalni_cjeloviti ispit'!J57</f>
        <v>0</v>
      </c>
      <c r="K56" s="106" t="str">
        <f>'Parcijalni_cjeloviti ispit'!K57</f>
        <v/>
      </c>
      <c r="L56" s="257">
        <f>'Parcijalni_cjeloviti ispit'!L57</f>
        <v>0</v>
      </c>
      <c r="M56" s="106" t="str">
        <f>'Parcijalni_cjeloviti ispit'!M57</f>
        <v/>
      </c>
      <c r="N56" s="257">
        <f>'Parcijalni_cjeloviti ispit'!N57</f>
        <v>0</v>
      </c>
      <c r="O56" s="106" t="str">
        <f>'Parcijalni_cjeloviti ispit'!O57</f>
        <v/>
      </c>
      <c r="P56" s="257">
        <f>'Parcijalni_cjeloviti ispit'!P57</f>
        <v>0</v>
      </c>
      <c r="Q56" s="106" t="str">
        <f>'Parcijalni_cjeloviti ispit'!Q57</f>
        <v/>
      </c>
      <c r="R56" s="257">
        <f>'Parcijalni_cjeloviti ispit'!R57</f>
        <v>0</v>
      </c>
      <c r="S56" s="106" t="str">
        <f>'Parcijalni_cjeloviti ispit'!S57</f>
        <v/>
      </c>
      <c r="T56" s="257">
        <f>'Parcijalni_cjeloviti ispit'!T57</f>
        <v>0</v>
      </c>
      <c r="U56" s="245">
        <f>'Parcijalni_cjeloviti ispit'!U57</f>
        <v>0</v>
      </c>
      <c r="V56" s="245">
        <f>'Parcijalni_cjeloviti ispit'!V57</f>
        <v>0</v>
      </c>
    </row>
    <row r="57" spans="1:22" x14ac:dyDescent="0.25">
      <c r="A57" s="254">
        <f>'Parcijalni_cjeloviti ispit'!A58</f>
        <v>26</v>
      </c>
      <c r="B57" s="258" t="str">
        <f>'Parcijalni_cjeloviti ispit'!B58</f>
        <v xml:space="preserve"> </v>
      </c>
      <c r="C57" s="254">
        <f>'Parcijalni_cjeloviti ispit'!C58</f>
        <v>0</v>
      </c>
      <c r="D57" s="102" t="str">
        <f>'Parcijalni_cjeloviti ispit'!D58</f>
        <v>B</v>
      </c>
      <c r="E57" s="103">
        <f>'Parcijalni_cjeloviti ispit'!E58</f>
        <v>0</v>
      </c>
      <c r="F57" s="256" t="str">
        <f>'Parcijalni_cjeloviti ispit'!F58</f>
        <v>NE</v>
      </c>
      <c r="G57" s="103">
        <f>'Parcijalni_cjeloviti ispit'!G58</f>
        <v>0</v>
      </c>
      <c r="H57" s="256" t="str">
        <f>'Parcijalni_cjeloviti ispit'!H58</f>
        <v>NE</v>
      </c>
      <c r="I57" s="103">
        <f>'Parcijalni_cjeloviti ispit'!I58</f>
        <v>0</v>
      </c>
      <c r="J57" s="256" t="str">
        <f>'Parcijalni_cjeloviti ispit'!J58</f>
        <v>NE</v>
      </c>
      <c r="K57" s="103">
        <f>'Parcijalni_cjeloviti ispit'!K58</f>
        <v>0</v>
      </c>
      <c r="L57" s="256" t="str">
        <f>'Parcijalni_cjeloviti ispit'!L58</f>
        <v>NE</v>
      </c>
      <c r="M57" s="103">
        <f>'Parcijalni_cjeloviti ispit'!M58</f>
        <v>0</v>
      </c>
      <c r="N57" s="256" t="str">
        <f>'Parcijalni_cjeloviti ispit'!N58</f>
        <v>NE</v>
      </c>
      <c r="O57" s="103">
        <f>'Parcijalni_cjeloviti ispit'!O58</f>
        <v>0</v>
      </c>
      <c r="P57" s="256" t="str">
        <f>'Parcijalni_cjeloviti ispit'!P58</f>
        <v>NE</v>
      </c>
      <c r="Q57" s="103">
        <f>'Parcijalni_cjeloviti ispit'!Q58</f>
        <v>0</v>
      </c>
      <c r="R57" s="256" t="str">
        <f>'Parcijalni_cjeloviti ispit'!R58</f>
        <v>NE</v>
      </c>
      <c r="S57" s="103">
        <f>'Parcijalni_cjeloviti ispit'!S58</f>
        <v>0</v>
      </c>
      <c r="T57" s="256" t="str">
        <f>'Parcijalni_cjeloviti ispit'!T58</f>
        <v>NE</v>
      </c>
      <c r="U57" s="244">
        <f>'Parcijalni_cjeloviti ispit'!U58</f>
        <v>0</v>
      </c>
      <c r="V57" s="244" t="str">
        <f>'Parcijalni_cjeloviti ispit'!V58</f>
        <v>NE</v>
      </c>
    </row>
    <row r="58" spans="1:22" ht="15.75" thickBot="1" x14ac:dyDescent="0.3">
      <c r="A58" s="255">
        <f>'Parcijalni_cjeloviti ispit'!A59</f>
        <v>0</v>
      </c>
      <c r="B58" s="259">
        <f>'Parcijalni_cjeloviti ispit'!B59</f>
        <v>0</v>
      </c>
      <c r="C58" s="255">
        <f>'Parcijalni_cjeloviti ispit'!C59</f>
        <v>0</v>
      </c>
      <c r="D58" s="104" t="str">
        <f>'Parcijalni_cjeloviti ispit'!D59</f>
        <v>P</v>
      </c>
      <c r="E58" s="105" t="str">
        <f>'Parcijalni_cjeloviti ispit'!E59</f>
        <v/>
      </c>
      <c r="F58" s="257">
        <f>'Parcijalni_cjeloviti ispit'!F59</f>
        <v>0</v>
      </c>
      <c r="G58" s="106" t="str">
        <f>'Parcijalni_cjeloviti ispit'!G59</f>
        <v/>
      </c>
      <c r="H58" s="257">
        <f>'Parcijalni_cjeloviti ispit'!H59</f>
        <v>0</v>
      </c>
      <c r="I58" s="106" t="str">
        <f>'Parcijalni_cjeloviti ispit'!I59</f>
        <v/>
      </c>
      <c r="J58" s="257">
        <f>'Parcijalni_cjeloviti ispit'!J59</f>
        <v>0</v>
      </c>
      <c r="K58" s="106" t="str">
        <f>'Parcijalni_cjeloviti ispit'!K59</f>
        <v/>
      </c>
      <c r="L58" s="257">
        <f>'Parcijalni_cjeloviti ispit'!L59</f>
        <v>0</v>
      </c>
      <c r="M58" s="106" t="str">
        <f>'Parcijalni_cjeloviti ispit'!M59</f>
        <v/>
      </c>
      <c r="N58" s="257">
        <f>'Parcijalni_cjeloviti ispit'!N59</f>
        <v>0</v>
      </c>
      <c r="O58" s="106" t="str">
        <f>'Parcijalni_cjeloviti ispit'!O59</f>
        <v/>
      </c>
      <c r="P58" s="257">
        <f>'Parcijalni_cjeloviti ispit'!P59</f>
        <v>0</v>
      </c>
      <c r="Q58" s="106" t="str">
        <f>'Parcijalni_cjeloviti ispit'!Q59</f>
        <v/>
      </c>
      <c r="R58" s="257">
        <f>'Parcijalni_cjeloviti ispit'!R59</f>
        <v>0</v>
      </c>
      <c r="S58" s="106" t="str">
        <f>'Parcijalni_cjeloviti ispit'!S59</f>
        <v/>
      </c>
      <c r="T58" s="257">
        <f>'Parcijalni_cjeloviti ispit'!T59</f>
        <v>0</v>
      </c>
      <c r="U58" s="245">
        <f>'Parcijalni_cjeloviti ispit'!U59</f>
        <v>0</v>
      </c>
      <c r="V58" s="245">
        <f>'Parcijalni_cjeloviti ispit'!V59</f>
        <v>0</v>
      </c>
    </row>
    <row r="59" spans="1:22" x14ac:dyDescent="0.25">
      <c r="A59" s="254">
        <f>'Parcijalni_cjeloviti ispit'!A60</f>
        <v>27</v>
      </c>
      <c r="B59" s="258" t="str">
        <f>'Parcijalni_cjeloviti ispit'!B60</f>
        <v xml:space="preserve"> </v>
      </c>
      <c r="C59" s="254">
        <f>'Parcijalni_cjeloviti ispit'!C60</f>
        <v>0</v>
      </c>
      <c r="D59" s="102" t="str">
        <f>'Parcijalni_cjeloviti ispit'!D60</f>
        <v>B</v>
      </c>
      <c r="E59" s="103">
        <f>'Parcijalni_cjeloviti ispit'!E60</f>
        <v>0</v>
      </c>
      <c r="F59" s="256" t="str">
        <f>'Parcijalni_cjeloviti ispit'!F60</f>
        <v>NE</v>
      </c>
      <c r="G59" s="103">
        <f>'Parcijalni_cjeloviti ispit'!G60</f>
        <v>0</v>
      </c>
      <c r="H59" s="256" t="str">
        <f>'Parcijalni_cjeloviti ispit'!H60</f>
        <v>NE</v>
      </c>
      <c r="I59" s="103">
        <f>'Parcijalni_cjeloviti ispit'!I60</f>
        <v>0</v>
      </c>
      <c r="J59" s="256" t="str">
        <f>'Parcijalni_cjeloviti ispit'!J60</f>
        <v>NE</v>
      </c>
      <c r="K59" s="103">
        <f>'Parcijalni_cjeloviti ispit'!K60</f>
        <v>0</v>
      </c>
      <c r="L59" s="256" t="str">
        <f>'Parcijalni_cjeloviti ispit'!L60</f>
        <v>NE</v>
      </c>
      <c r="M59" s="103">
        <f>'Parcijalni_cjeloviti ispit'!M60</f>
        <v>0</v>
      </c>
      <c r="N59" s="256" t="str">
        <f>'Parcijalni_cjeloviti ispit'!N60</f>
        <v>NE</v>
      </c>
      <c r="O59" s="103">
        <f>'Parcijalni_cjeloviti ispit'!O60</f>
        <v>0</v>
      </c>
      <c r="P59" s="256" t="str">
        <f>'Parcijalni_cjeloviti ispit'!P60</f>
        <v>NE</v>
      </c>
      <c r="Q59" s="103">
        <f>'Parcijalni_cjeloviti ispit'!Q60</f>
        <v>0</v>
      </c>
      <c r="R59" s="256" t="str">
        <f>'Parcijalni_cjeloviti ispit'!R60</f>
        <v>NE</v>
      </c>
      <c r="S59" s="103">
        <f>'Parcijalni_cjeloviti ispit'!S60</f>
        <v>0</v>
      </c>
      <c r="T59" s="256" t="str">
        <f>'Parcijalni_cjeloviti ispit'!T60</f>
        <v>NE</v>
      </c>
      <c r="U59" s="244">
        <f>'Parcijalni_cjeloviti ispit'!U60</f>
        <v>0</v>
      </c>
      <c r="V59" s="244" t="str">
        <f>'Parcijalni_cjeloviti ispit'!V60</f>
        <v>NE</v>
      </c>
    </row>
    <row r="60" spans="1:22" ht="15.75" thickBot="1" x14ac:dyDescent="0.3">
      <c r="A60" s="255">
        <f>'Parcijalni_cjeloviti ispit'!A61</f>
        <v>0</v>
      </c>
      <c r="B60" s="259">
        <f>'Parcijalni_cjeloviti ispit'!B61</f>
        <v>0</v>
      </c>
      <c r="C60" s="255">
        <f>'Parcijalni_cjeloviti ispit'!C61</f>
        <v>0</v>
      </c>
      <c r="D60" s="104" t="str">
        <f>'Parcijalni_cjeloviti ispit'!D61</f>
        <v>P</v>
      </c>
      <c r="E60" s="105" t="str">
        <f>'Parcijalni_cjeloviti ispit'!E61</f>
        <v/>
      </c>
      <c r="F60" s="257">
        <f>'Parcijalni_cjeloviti ispit'!F61</f>
        <v>0</v>
      </c>
      <c r="G60" s="106" t="str">
        <f>'Parcijalni_cjeloviti ispit'!G61</f>
        <v/>
      </c>
      <c r="H60" s="257">
        <f>'Parcijalni_cjeloviti ispit'!H61</f>
        <v>0</v>
      </c>
      <c r="I60" s="106" t="str">
        <f>'Parcijalni_cjeloviti ispit'!I61</f>
        <v/>
      </c>
      <c r="J60" s="257">
        <f>'Parcijalni_cjeloviti ispit'!J61</f>
        <v>0</v>
      </c>
      <c r="K60" s="106" t="str">
        <f>'Parcijalni_cjeloviti ispit'!K61</f>
        <v/>
      </c>
      <c r="L60" s="257">
        <f>'Parcijalni_cjeloviti ispit'!L61</f>
        <v>0</v>
      </c>
      <c r="M60" s="106" t="str">
        <f>'Parcijalni_cjeloviti ispit'!M61</f>
        <v/>
      </c>
      <c r="N60" s="257">
        <f>'Parcijalni_cjeloviti ispit'!N61</f>
        <v>0</v>
      </c>
      <c r="O60" s="106" t="str">
        <f>'Parcijalni_cjeloviti ispit'!O61</f>
        <v/>
      </c>
      <c r="P60" s="257">
        <f>'Parcijalni_cjeloviti ispit'!P61</f>
        <v>0</v>
      </c>
      <c r="Q60" s="106" t="str">
        <f>'Parcijalni_cjeloviti ispit'!Q61</f>
        <v/>
      </c>
      <c r="R60" s="257">
        <f>'Parcijalni_cjeloviti ispit'!R61</f>
        <v>0</v>
      </c>
      <c r="S60" s="106" t="str">
        <f>'Parcijalni_cjeloviti ispit'!S61</f>
        <v/>
      </c>
      <c r="T60" s="257">
        <f>'Parcijalni_cjeloviti ispit'!T61</f>
        <v>0</v>
      </c>
      <c r="U60" s="245">
        <f>'Parcijalni_cjeloviti ispit'!U61</f>
        <v>0</v>
      </c>
      <c r="V60" s="245">
        <f>'Parcijalni_cjeloviti ispit'!V61</f>
        <v>0</v>
      </c>
    </row>
    <row r="61" spans="1:22" x14ac:dyDescent="0.25">
      <c r="A61" s="254">
        <f>'Parcijalni_cjeloviti ispit'!A62</f>
        <v>28</v>
      </c>
      <c r="B61" s="258" t="str">
        <f>'Parcijalni_cjeloviti ispit'!B62</f>
        <v xml:space="preserve"> </v>
      </c>
      <c r="C61" s="254">
        <f>'Parcijalni_cjeloviti ispit'!C62</f>
        <v>0</v>
      </c>
      <c r="D61" s="102" t="str">
        <f>'Parcijalni_cjeloviti ispit'!D62</f>
        <v>B</v>
      </c>
      <c r="E61" s="103">
        <f>'Parcijalni_cjeloviti ispit'!E62</f>
        <v>0</v>
      </c>
      <c r="F61" s="256" t="str">
        <f>'Parcijalni_cjeloviti ispit'!F62</f>
        <v>NE</v>
      </c>
      <c r="G61" s="103">
        <f>'Parcijalni_cjeloviti ispit'!G62</f>
        <v>0</v>
      </c>
      <c r="H61" s="256" t="str">
        <f>'Parcijalni_cjeloviti ispit'!H62</f>
        <v>NE</v>
      </c>
      <c r="I61" s="103">
        <f>'Parcijalni_cjeloviti ispit'!I62</f>
        <v>0</v>
      </c>
      <c r="J61" s="256" t="str">
        <f>'Parcijalni_cjeloviti ispit'!J62</f>
        <v>NE</v>
      </c>
      <c r="K61" s="103">
        <f>'Parcijalni_cjeloviti ispit'!K62</f>
        <v>0</v>
      </c>
      <c r="L61" s="256" t="str">
        <f>'Parcijalni_cjeloviti ispit'!L62</f>
        <v>NE</v>
      </c>
      <c r="M61" s="103">
        <f>'Parcijalni_cjeloviti ispit'!M62</f>
        <v>0</v>
      </c>
      <c r="N61" s="256" t="str">
        <f>'Parcijalni_cjeloviti ispit'!N62</f>
        <v>NE</v>
      </c>
      <c r="O61" s="103">
        <f>'Parcijalni_cjeloviti ispit'!O62</f>
        <v>0</v>
      </c>
      <c r="P61" s="256" t="str">
        <f>'Parcijalni_cjeloviti ispit'!P62</f>
        <v>NE</v>
      </c>
      <c r="Q61" s="103">
        <f>'Parcijalni_cjeloviti ispit'!Q62</f>
        <v>0</v>
      </c>
      <c r="R61" s="256" t="str">
        <f>'Parcijalni_cjeloviti ispit'!R62</f>
        <v>NE</v>
      </c>
      <c r="S61" s="103">
        <f>'Parcijalni_cjeloviti ispit'!S62</f>
        <v>0</v>
      </c>
      <c r="T61" s="256" t="str">
        <f>'Parcijalni_cjeloviti ispit'!T62</f>
        <v>NE</v>
      </c>
      <c r="U61" s="244">
        <f>'Parcijalni_cjeloviti ispit'!U62</f>
        <v>0</v>
      </c>
      <c r="V61" s="244" t="str">
        <f>'Parcijalni_cjeloviti ispit'!V62</f>
        <v>NE</v>
      </c>
    </row>
    <row r="62" spans="1:22" ht="15.75" thickBot="1" x14ac:dyDescent="0.3">
      <c r="A62" s="255">
        <f>'Parcijalni_cjeloviti ispit'!A63</f>
        <v>0</v>
      </c>
      <c r="B62" s="259">
        <f>'Parcijalni_cjeloviti ispit'!B63</f>
        <v>0</v>
      </c>
      <c r="C62" s="255">
        <f>'Parcijalni_cjeloviti ispit'!C63</f>
        <v>0</v>
      </c>
      <c r="D62" s="104" t="str">
        <f>'Parcijalni_cjeloviti ispit'!D63</f>
        <v>P</v>
      </c>
      <c r="E62" s="105" t="str">
        <f>'Parcijalni_cjeloviti ispit'!E63</f>
        <v/>
      </c>
      <c r="F62" s="257">
        <f>'Parcijalni_cjeloviti ispit'!F63</f>
        <v>0</v>
      </c>
      <c r="G62" s="106" t="str">
        <f>'Parcijalni_cjeloviti ispit'!G63</f>
        <v/>
      </c>
      <c r="H62" s="257">
        <f>'Parcijalni_cjeloviti ispit'!H63</f>
        <v>0</v>
      </c>
      <c r="I62" s="106" t="str">
        <f>'Parcijalni_cjeloviti ispit'!I63</f>
        <v/>
      </c>
      <c r="J62" s="257">
        <f>'Parcijalni_cjeloviti ispit'!J63</f>
        <v>0</v>
      </c>
      <c r="K62" s="106" t="str">
        <f>'Parcijalni_cjeloviti ispit'!K63</f>
        <v/>
      </c>
      <c r="L62" s="257">
        <f>'Parcijalni_cjeloviti ispit'!L63</f>
        <v>0</v>
      </c>
      <c r="M62" s="106" t="str">
        <f>'Parcijalni_cjeloviti ispit'!M63</f>
        <v/>
      </c>
      <c r="N62" s="257">
        <f>'Parcijalni_cjeloviti ispit'!N63</f>
        <v>0</v>
      </c>
      <c r="O62" s="106" t="str">
        <f>'Parcijalni_cjeloviti ispit'!O63</f>
        <v/>
      </c>
      <c r="P62" s="257">
        <f>'Parcijalni_cjeloviti ispit'!P63</f>
        <v>0</v>
      </c>
      <c r="Q62" s="106" t="str">
        <f>'Parcijalni_cjeloviti ispit'!Q63</f>
        <v/>
      </c>
      <c r="R62" s="257">
        <f>'Parcijalni_cjeloviti ispit'!R63</f>
        <v>0</v>
      </c>
      <c r="S62" s="106" t="str">
        <f>'Parcijalni_cjeloviti ispit'!S63</f>
        <v/>
      </c>
      <c r="T62" s="257">
        <f>'Parcijalni_cjeloviti ispit'!T63</f>
        <v>0</v>
      </c>
      <c r="U62" s="245">
        <f>'Parcijalni_cjeloviti ispit'!U63</f>
        <v>0</v>
      </c>
      <c r="V62" s="245">
        <f>'Parcijalni_cjeloviti ispit'!V63</f>
        <v>0</v>
      </c>
    </row>
    <row r="63" spans="1:22" x14ac:dyDescent="0.25">
      <c r="A63" s="254">
        <f>'Parcijalni_cjeloviti ispit'!A64</f>
        <v>29</v>
      </c>
      <c r="B63" s="258" t="str">
        <f>'Parcijalni_cjeloviti ispit'!B64</f>
        <v xml:space="preserve"> </v>
      </c>
      <c r="C63" s="254">
        <f>'Parcijalni_cjeloviti ispit'!C64</f>
        <v>0</v>
      </c>
      <c r="D63" s="102" t="str">
        <f>'Parcijalni_cjeloviti ispit'!D64</f>
        <v>B</v>
      </c>
      <c r="E63" s="103">
        <f>'Parcijalni_cjeloviti ispit'!E64</f>
        <v>0</v>
      </c>
      <c r="F63" s="256" t="str">
        <f>'Parcijalni_cjeloviti ispit'!F64</f>
        <v>NE</v>
      </c>
      <c r="G63" s="103">
        <f>'Parcijalni_cjeloviti ispit'!G64</f>
        <v>0</v>
      </c>
      <c r="H63" s="256" t="str">
        <f>'Parcijalni_cjeloviti ispit'!H64</f>
        <v>NE</v>
      </c>
      <c r="I63" s="103">
        <f>'Parcijalni_cjeloviti ispit'!I64</f>
        <v>0</v>
      </c>
      <c r="J63" s="256" t="str">
        <f>'Parcijalni_cjeloviti ispit'!J64</f>
        <v>NE</v>
      </c>
      <c r="K63" s="103">
        <f>'Parcijalni_cjeloviti ispit'!K64</f>
        <v>0</v>
      </c>
      <c r="L63" s="256" t="str">
        <f>'Parcijalni_cjeloviti ispit'!L64</f>
        <v>NE</v>
      </c>
      <c r="M63" s="103">
        <f>'Parcijalni_cjeloviti ispit'!M64</f>
        <v>0</v>
      </c>
      <c r="N63" s="256" t="str">
        <f>'Parcijalni_cjeloviti ispit'!N64</f>
        <v>NE</v>
      </c>
      <c r="O63" s="103">
        <f>'Parcijalni_cjeloviti ispit'!O64</f>
        <v>0</v>
      </c>
      <c r="P63" s="256" t="str">
        <f>'Parcijalni_cjeloviti ispit'!P64</f>
        <v>NE</v>
      </c>
      <c r="Q63" s="103">
        <f>'Parcijalni_cjeloviti ispit'!Q64</f>
        <v>0</v>
      </c>
      <c r="R63" s="256" t="str">
        <f>'Parcijalni_cjeloviti ispit'!R64</f>
        <v>NE</v>
      </c>
      <c r="S63" s="103">
        <f>'Parcijalni_cjeloviti ispit'!S64</f>
        <v>0</v>
      </c>
      <c r="T63" s="256" t="str">
        <f>'Parcijalni_cjeloviti ispit'!T64</f>
        <v>NE</v>
      </c>
      <c r="U63" s="244">
        <f>'Parcijalni_cjeloviti ispit'!U64</f>
        <v>0</v>
      </c>
      <c r="V63" s="244" t="str">
        <f>'Parcijalni_cjeloviti ispit'!V64</f>
        <v>NE</v>
      </c>
    </row>
    <row r="64" spans="1:22" ht="15.75" thickBot="1" x14ac:dyDescent="0.3">
      <c r="A64" s="255">
        <f>'Parcijalni_cjeloviti ispit'!A65</f>
        <v>0</v>
      </c>
      <c r="B64" s="259">
        <f>'Parcijalni_cjeloviti ispit'!B65</f>
        <v>0</v>
      </c>
      <c r="C64" s="255">
        <f>'Parcijalni_cjeloviti ispit'!C65</f>
        <v>0</v>
      </c>
      <c r="D64" s="104" t="str">
        <f>'Parcijalni_cjeloviti ispit'!D65</f>
        <v>P</v>
      </c>
      <c r="E64" s="105" t="str">
        <f>'Parcijalni_cjeloviti ispit'!E65</f>
        <v/>
      </c>
      <c r="F64" s="257">
        <f>'Parcijalni_cjeloviti ispit'!F65</f>
        <v>0</v>
      </c>
      <c r="G64" s="106" t="str">
        <f>'Parcijalni_cjeloviti ispit'!G65</f>
        <v/>
      </c>
      <c r="H64" s="257">
        <f>'Parcijalni_cjeloviti ispit'!H65</f>
        <v>0</v>
      </c>
      <c r="I64" s="106" t="str">
        <f>'Parcijalni_cjeloviti ispit'!I65</f>
        <v/>
      </c>
      <c r="J64" s="257">
        <f>'Parcijalni_cjeloviti ispit'!J65</f>
        <v>0</v>
      </c>
      <c r="K64" s="106" t="str">
        <f>'Parcijalni_cjeloviti ispit'!K65</f>
        <v/>
      </c>
      <c r="L64" s="257">
        <f>'Parcijalni_cjeloviti ispit'!L65</f>
        <v>0</v>
      </c>
      <c r="M64" s="106" t="str">
        <f>'Parcijalni_cjeloviti ispit'!M65</f>
        <v/>
      </c>
      <c r="N64" s="257">
        <f>'Parcijalni_cjeloviti ispit'!N65</f>
        <v>0</v>
      </c>
      <c r="O64" s="106" t="str">
        <f>'Parcijalni_cjeloviti ispit'!O65</f>
        <v/>
      </c>
      <c r="P64" s="257">
        <f>'Parcijalni_cjeloviti ispit'!P65</f>
        <v>0</v>
      </c>
      <c r="Q64" s="106" t="str">
        <f>'Parcijalni_cjeloviti ispit'!Q65</f>
        <v/>
      </c>
      <c r="R64" s="257">
        <f>'Parcijalni_cjeloviti ispit'!R65</f>
        <v>0</v>
      </c>
      <c r="S64" s="106" t="str">
        <f>'Parcijalni_cjeloviti ispit'!S65</f>
        <v/>
      </c>
      <c r="T64" s="257">
        <f>'Parcijalni_cjeloviti ispit'!T65</f>
        <v>0</v>
      </c>
      <c r="U64" s="245">
        <f>'Parcijalni_cjeloviti ispit'!U65</f>
        <v>0</v>
      </c>
      <c r="V64" s="245">
        <f>'Parcijalni_cjeloviti ispit'!V65</f>
        <v>0</v>
      </c>
    </row>
    <row r="65" spans="1:22" x14ac:dyDescent="0.25">
      <c r="A65" s="254">
        <f>'Parcijalni_cjeloviti ispit'!A66</f>
        <v>30</v>
      </c>
      <c r="B65" s="258" t="str">
        <f>'Parcijalni_cjeloviti ispit'!B66</f>
        <v xml:space="preserve"> </v>
      </c>
      <c r="C65" s="254">
        <f>'Parcijalni_cjeloviti ispit'!C66</f>
        <v>0</v>
      </c>
      <c r="D65" s="102" t="str">
        <f>'Parcijalni_cjeloviti ispit'!D66</f>
        <v>B</v>
      </c>
      <c r="E65" s="103">
        <f>'Parcijalni_cjeloviti ispit'!E66</f>
        <v>0</v>
      </c>
      <c r="F65" s="256" t="str">
        <f>'Parcijalni_cjeloviti ispit'!F66</f>
        <v>NE</v>
      </c>
      <c r="G65" s="103">
        <f>'Parcijalni_cjeloviti ispit'!G66</f>
        <v>0</v>
      </c>
      <c r="H65" s="256" t="str">
        <f>'Parcijalni_cjeloviti ispit'!H66</f>
        <v>NE</v>
      </c>
      <c r="I65" s="103">
        <f>'Parcijalni_cjeloviti ispit'!I66</f>
        <v>0</v>
      </c>
      <c r="J65" s="256" t="str">
        <f>'Parcijalni_cjeloviti ispit'!J66</f>
        <v>NE</v>
      </c>
      <c r="K65" s="103">
        <f>'Parcijalni_cjeloviti ispit'!K66</f>
        <v>0</v>
      </c>
      <c r="L65" s="256" t="str">
        <f>'Parcijalni_cjeloviti ispit'!L66</f>
        <v>NE</v>
      </c>
      <c r="M65" s="103">
        <f>'Parcijalni_cjeloviti ispit'!M66</f>
        <v>0</v>
      </c>
      <c r="N65" s="256" t="str">
        <f>'Parcijalni_cjeloviti ispit'!N66</f>
        <v>NE</v>
      </c>
      <c r="O65" s="103">
        <f>'Parcijalni_cjeloviti ispit'!O66</f>
        <v>0</v>
      </c>
      <c r="P65" s="256" t="str">
        <f>'Parcijalni_cjeloviti ispit'!P66</f>
        <v>NE</v>
      </c>
      <c r="Q65" s="103">
        <f>'Parcijalni_cjeloviti ispit'!Q66</f>
        <v>0</v>
      </c>
      <c r="R65" s="256" t="str">
        <f>'Parcijalni_cjeloviti ispit'!R66</f>
        <v>NE</v>
      </c>
      <c r="S65" s="103">
        <f>'Parcijalni_cjeloviti ispit'!S66</f>
        <v>0</v>
      </c>
      <c r="T65" s="256" t="str">
        <f>'Parcijalni_cjeloviti ispit'!T66</f>
        <v>NE</v>
      </c>
      <c r="U65" s="244">
        <f>'Parcijalni_cjeloviti ispit'!U66</f>
        <v>0</v>
      </c>
      <c r="V65" s="244" t="str">
        <f>'Parcijalni_cjeloviti ispit'!V66</f>
        <v>NE</v>
      </c>
    </row>
    <row r="66" spans="1:22" ht="15.75" thickBot="1" x14ac:dyDescent="0.3">
      <c r="A66" s="255">
        <f>'Parcijalni_cjeloviti ispit'!A67</f>
        <v>0</v>
      </c>
      <c r="B66" s="259">
        <f>'Parcijalni_cjeloviti ispit'!B67</f>
        <v>0</v>
      </c>
      <c r="C66" s="255">
        <f>'Parcijalni_cjeloviti ispit'!C67</f>
        <v>0</v>
      </c>
      <c r="D66" s="104" t="str">
        <f>'Parcijalni_cjeloviti ispit'!D67</f>
        <v>P</v>
      </c>
      <c r="E66" s="105" t="str">
        <f>'Parcijalni_cjeloviti ispit'!E67</f>
        <v/>
      </c>
      <c r="F66" s="257">
        <f>'Parcijalni_cjeloviti ispit'!F67</f>
        <v>0</v>
      </c>
      <c r="G66" s="106" t="str">
        <f>'Parcijalni_cjeloviti ispit'!G67</f>
        <v/>
      </c>
      <c r="H66" s="257">
        <f>'Parcijalni_cjeloviti ispit'!H67</f>
        <v>0</v>
      </c>
      <c r="I66" s="106" t="str">
        <f>'Parcijalni_cjeloviti ispit'!I67</f>
        <v/>
      </c>
      <c r="J66" s="257">
        <f>'Parcijalni_cjeloviti ispit'!J67</f>
        <v>0</v>
      </c>
      <c r="K66" s="106" t="str">
        <f>'Parcijalni_cjeloviti ispit'!K67</f>
        <v/>
      </c>
      <c r="L66" s="257">
        <f>'Parcijalni_cjeloviti ispit'!L67</f>
        <v>0</v>
      </c>
      <c r="M66" s="106" t="str">
        <f>'Parcijalni_cjeloviti ispit'!M67</f>
        <v/>
      </c>
      <c r="N66" s="257">
        <f>'Parcijalni_cjeloviti ispit'!N67</f>
        <v>0</v>
      </c>
      <c r="O66" s="106" t="str">
        <f>'Parcijalni_cjeloviti ispit'!O67</f>
        <v/>
      </c>
      <c r="P66" s="257">
        <f>'Parcijalni_cjeloviti ispit'!P67</f>
        <v>0</v>
      </c>
      <c r="Q66" s="106" t="str">
        <f>'Parcijalni_cjeloviti ispit'!Q67</f>
        <v/>
      </c>
      <c r="R66" s="257">
        <f>'Parcijalni_cjeloviti ispit'!R67</f>
        <v>0</v>
      </c>
      <c r="S66" s="106" t="str">
        <f>'Parcijalni_cjeloviti ispit'!S67</f>
        <v/>
      </c>
      <c r="T66" s="257">
        <f>'Parcijalni_cjeloviti ispit'!T67</f>
        <v>0</v>
      </c>
      <c r="U66" s="245">
        <f>'Parcijalni_cjeloviti ispit'!U67</f>
        <v>0</v>
      </c>
      <c r="V66" s="245">
        <f>'Parcijalni_cjeloviti ispit'!V67</f>
        <v>0</v>
      </c>
    </row>
    <row r="67" spans="1:22" x14ac:dyDescent="0.25">
      <c r="A67" s="254">
        <f>'Parcijalni_cjeloviti ispit'!A68</f>
        <v>31</v>
      </c>
      <c r="B67" s="258" t="str">
        <f>'Parcijalni_cjeloviti ispit'!B68</f>
        <v xml:space="preserve"> </v>
      </c>
      <c r="C67" s="254">
        <f>'Parcijalni_cjeloviti ispit'!C68</f>
        <v>0</v>
      </c>
      <c r="D67" s="102" t="str">
        <f>'Parcijalni_cjeloviti ispit'!D68</f>
        <v>B</v>
      </c>
      <c r="E67" s="103">
        <f>'Parcijalni_cjeloviti ispit'!E68</f>
        <v>0</v>
      </c>
      <c r="F67" s="256" t="str">
        <f>'Parcijalni_cjeloviti ispit'!F68</f>
        <v>NE</v>
      </c>
      <c r="G67" s="103">
        <f>'Parcijalni_cjeloviti ispit'!G68</f>
        <v>0</v>
      </c>
      <c r="H67" s="256" t="str">
        <f>'Parcijalni_cjeloviti ispit'!H68</f>
        <v>NE</v>
      </c>
      <c r="I67" s="103">
        <f>'Parcijalni_cjeloviti ispit'!I68</f>
        <v>0</v>
      </c>
      <c r="J67" s="256" t="str">
        <f>'Parcijalni_cjeloviti ispit'!J68</f>
        <v>NE</v>
      </c>
      <c r="K67" s="103">
        <f>'Parcijalni_cjeloviti ispit'!K68</f>
        <v>0</v>
      </c>
      <c r="L67" s="256" t="str">
        <f>'Parcijalni_cjeloviti ispit'!L68</f>
        <v>NE</v>
      </c>
      <c r="M67" s="103">
        <f>'Parcijalni_cjeloviti ispit'!M68</f>
        <v>0</v>
      </c>
      <c r="N67" s="256" t="str">
        <f>'Parcijalni_cjeloviti ispit'!N68</f>
        <v>NE</v>
      </c>
      <c r="O67" s="103">
        <f>'Parcijalni_cjeloviti ispit'!O68</f>
        <v>0</v>
      </c>
      <c r="P67" s="256" t="str">
        <f>'Parcijalni_cjeloviti ispit'!P68</f>
        <v>NE</v>
      </c>
      <c r="Q67" s="103">
        <f>'Parcijalni_cjeloviti ispit'!Q68</f>
        <v>0</v>
      </c>
      <c r="R67" s="256" t="str">
        <f>'Parcijalni_cjeloviti ispit'!R68</f>
        <v>NE</v>
      </c>
      <c r="S67" s="103">
        <f>'Parcijalni_cjeloviti ispit'!S68</f>
        <v>0</v>
      </c>
      <c r="T67" s="256" t="str">
        <f>'Parcijalni_cjeloviti ispit'!T68</f>
        <v>NE</v>
      </c>
      <c r="U67" s="244">
        <f>'Parcijalni_cjeloviti ispit'!U68</f>
        <v>0</v>
      </c>
      <c r="V67" s="244" t="str">
        <f>'Parcijalni_cjeloviti ispit'!V68</f>
        <v>NE</v>
      </c>
    </row>
    <row r="68" spans="1:22" ht="15.75" thickBot="1" x14ac:dyDescent="0.3">
      <c r="A68" s="255">
        <f>'Parcijalni_cjeloviti ispit'!A69</f>
        <v>0</v>
      </c>
      <c r="B68" s="259">
        <f>'Parcijalni_cjeloviti ispit'!B69</f>
        <v>0</v>
      </c>
      <c r="C68" s="255">
        <f>'Parcijalni_cjeloviti ispit'!C69</f>
        <v>0</v>
      </c>
      <c r="D68" s="104" t="str">
        <f>'Parcijalni_cjeloviti ispit'!D69</f>
        <v>P</v>
      </c>
      <c r="E68" s="105" t="str">
        <f>'Parcijalni_cjeloviti ispit'!E69</f>
        <v/>
      </c>
      <c r="F68" s="257">
        <f>'Parcijalni_cjeloviti ispit'!F69</f>
        <v>0</v>
      </c>
      <c r="G68" s="106" t="str">
        <f>'Parcijalni_cjeloviti ispit'!G69</f>
        <v/>
      </c>
      <c r="H68" s="257">
        <f>'Parcijalni_cjeloviti ispit'!H69</f>
        <v>0</v>
      </c>
      <c r="I68" s="106" t="str">
        <f>'Parcijalni_cjeloviti ispit'!I69</f>
        <v/>
      </c>
      <c r="J68" s="257">
        <f>'Parcijalni_cjeloviti ispit'!J69</f>
        <v>0</v>
      </c>
      <c r="K68" s="106" t="str">
        <f>'Parcijalni_cjeloviti ispit'!K69</f>
        <v/>
      </c>
      <c r="L68" s="257">
        <f>'Parcijalni_cjeloviti ispit'!L69</f>
        <v>0</v>
      </c>
      <c r="M68" s="106" t="str">
        <f>'Parcijalni_cjeloviti ispit'!M69</f>
        <v/>
      </c>
      <c r="N68" s="257">
        <f>'Parcijalni_cjeloviti ispit'!N69</f>
        <v>0</v>
      </c>
      <c r="O68" s="106" t="str">
        <f>'Parcijalni_cjeloviti ispit'!O69</f>
        <v/>
      </c>
      <c r="P68" s="257">
        <f>'Parcijalni_cjeloviti ispit'!P69</f>
        <v>0</v>
      </c>
      <c r="Q68" s="106" t="str">
        <f>'Parcijalni_cjeloviti ispit'!Q69</f>
        <v/>
      </c>
      <c r="R68" s="257">
        <f>'Parcijalni_cjeloviti ispit'!R69</f>
        <v>0</v>
      </c>
      <c r="S68" s="106" t="str">
        <f>'Parcijalni_cjeloviti ispit'!S69</f>
        <v/>
      </c>
      <c r="T68" s="257">
        <f>'Parcijalni_cjeloviti ispit'!T69</f>
        <v>0</v>
      </c>
      <c r="U68" s="245">
        <f>'Parcijalni_cjeloviti ispit'!U69</f>
        <v>0</v>
      </c>
      <c r="V68" s="245">
        <f>'Parcijalni_cjeloviti ispit'!V69</f>
        <v>0</v>
      </c>
    </row>
    <row r="69" spans="1:22" x14ac:dyDescent="0.25">
      <c r="A69" s="254">
        <f>'Parcijalni_cjeloviti ispit'!A70</f>
        <v>32</v>
      </c>
      <c r="B69" s="258" t="str">
        <f>'Parcijalni_cjeloviti ispit'!B70</f>
        <v xml:space="preserve"> </v>
      </c>
      <c r="C69" s="254">
        <f>'Parcijalni_cjeloviti ispit'!C70</f>
        <v>0</v>
      </c>
      <c r="D69" s="102" t="str">
        <f>'Parcijalni_cjeloviti ispit'!D70</f>
        <v>B</v>
      </c>
      <c r="E69" s="103">
        <f>'Parcijalni_cjeloviti ispit'!E70</f>
        <v>0</v>
      </c>
      <c r="F69" s="256" t="str">
        <f>'Parcijalni_cjeloviti ispit'!F70</f>
        <v>NE</v>
      </c>
      <c r="G69" s="103">
        <f>'Parcijalni_cjeloviti ispit'!G70</f>
        <v>0</v>
      </c>
      <c r="H69" s="256" t="str">
        <f>'Parcijalni_cjeloviti ispit'!H70</f>
        <v>NE</v>
      </c>
      <c r="I69" s="103">
        <f>'Parcijalni_cjeloviti ispit'!I70</f>
        <v>0</v>
      </c>
      <c r="J69" s="256" t="str">
        <f>'Parcijalni_cjeloviti ispit'!J70</f>
        <v>NE</v>
      </c>
      <c r="K69" s="103">
        <f>'Parcijalni_cjeloviti ispit'!K70</f>
        <v>0</v>
      </c>
      <c r="L69" s="256" t="str">
        <f>'Parcijalni_cjeloviti ispit'!L70</f>
        <v>NE</v>
      </c>
      <c r="M69" s="103">
        <f>'Parcijalni_cjeloviti ispit'!M70</f>
        <v>0</v>
      </c>
      <c r="N69" s="256" t="str">
        <f>'Parcijalni_cjeloviti ispit'!N70</f>
        <v>NE</v>
      </c>
      <c r="O69" s="103">
        <f>'Parcijalni_cjeloviti ispit'!O70</f>
        <v>0</v>
      </c>
      <c r="P69" s="256" t="str">
        <f>'Parcijalni_cjeloviti ispit'!P70</f>
        <v>NE</v>
      </c>
      <c r="Q69" s="103">
        <f>'Parcijalni_cjeloviti ispit'!Q70</f>
        <v>0</v>
      </c>
      <c r="R69" s="256" t="str">
        <f>'Parcijalni_cjeloviti ispit'!R70</f>
        <v>NE</v>
      </c>
      <c r="S69" s="103">
        <f>'Parcijalni_cjeloviti ispit'!S70</f>
        <v>0</v>
      </c>
      <c r="T69" s="256" t="str">
        <f>'Parcijalni_cjeloviti ispit'!T70</f>
        <v>NE</v>
      </c>
      <c r="U69" s="244">
        <f>'Parcijalni_cjeloviti ispit'!U70</f>
        <v>0</v>
      </c>
      <c r="V69" s="244" t="str">
        <f>'Parcijalni_cjeloviti ispit'!V70</f>
        <v>NE</v>
      </c>
    </row>
    <row r="70" spans="1:22" ht="15.75" thickBot="1" x14ac:dyDescent="0.3">
      <c r="A70" s="255">
        <f>'Parcijalni_cjeloviti ispit'!A71</f>
        <v>0</v>
      </c>
      <c r="B70" s="259">
        <f>'Parcijalni_cjeloviti ispit'!B71</f>
        <v>0</v>
      </c>
      <c r="C70" s="255">
        <f>'Parcijalni_cjeloviti ispit'!C71</f>
        <v>0</v>
      </c>
      <c r="D70" s="104" t="str">
        <f>'Parcijalni_cjeloviti ispit'!D71</f>
        <v>P</v>
      </c>
      <c r="E70" s="105" t="str">
        <f>'Parcijalni_cjeloviti ispit'!E71</f>
        <v/>
      </c>
      <c r="F70" s="257">
        <f>'Parcijalni_cjeloviti ispit'!F71</f>
        <v>0</v>
      </c>
      <c r="G70" s="106" t="str">
        <f>'Parcijalni_cjeloviti ispit'!G71</f>
        <v/>
      </c>
      <c r="H70" s="257">
        <f>'Parcijalni_cjeloviti ispit'!H71</f>
        <v>0</v>
      </c>
      <c r="I70" s="106" t="str">
        <f>'Parcijalni_cjeloviti ispit'!I71</f>
        <v/>
      </c>
      <c r="J70" s="257">
        <f>'Parcijalni_cjeloviti ispit'!J71</f>
        <v>0</v>
      </c>
      <c r="K70" s="106" t="str">
        <f>'Parcijalni_cjeloviti ispit'!K71</f>
        <v/>
      </c>
      <c r="L70" s="257">
        <f>'Parcijalni_cjeloviti ispit'!L71</f>
        <v>0</v>
      </c>
      <c r="M70" s="106" t="str">
        <f>'Parcijalni_cjeloviti ispit'!M71</f>
        <v/>
      </c>
      <c r="N70" s="257">
        <f>'Parcijalni_cjeloviti ispit'!N71</f>
        <v>0</v>
      </c>
      <c r="O70" s="106" t="str">
        <f>'Parcijalni_cjeloviti ispit'!O71</f>
        <v/>
      </c>
      <c r="P70" s="257">
        <f>'Parcijalni_cjeloviti ispit'!P71</f>
        <v>0</v>
      </c>
      <c r="Q70" s="106" t="str">
        <f>'Parcijalni_cjeloviti ispit'!Q71</f>
        <v/>
      </c>
      <c r="R70" s="257">
        <f>'Parcijalni_cjeloviti ispit'!R71</f>
        <v>0</v>
      </c>
      <c r="S70" s="106" t="str">
        <f>'Parcijalni_cjeloviti ispit'!S71</f>
        <v/>
      </c>
      <c r="T70" s="257">
        <f>'Parcijalni_cjeloviti ispit'!T71</f>
        <v>0</v>
      </c>
      <c r="U70" s="245">
        <f>'Parcijalni_cjeloviti ispit'!U71</f>
        <v>0</v>
      </c>
      <c r="V70" s="245">
        <f>'Parcijalni_cjeloviti ispit'!V71</f>
        <v>0</v>
      </c>
    </row>
    <row r="71" spans="1:22" x14ac:dyDescent="0.25">
      <c r="A71" s="254">
        <f>'Parcijalni_cjeloviti ispit'!A72</f>
        <v>33</v>
      </c>
      <c r="B71" s="258" t="str">
        <f>'Parcijalni_cjeloviti ispit'!B72</f>
        <v xml:space="preserve"> </v>
      </c>
      <c r="C71" s="254">
        <f>'Parcijalni_cjeloviti ispit'!C72</f>
        <v>0</v>
      </c>
      <c r="D71" s="102" t="str">
        <f>'Parcijalni_cjeloviti ispit'!D72</f>
        <v>B</v>
      </c>
      <c r="E71" s="103">
        <f>'Parcijalni_cjeloviti ispit'!E72</f>
        <v>0</v>
      </c>
      <c r="F71" s="256" t="str">
        <f>'Parcijalni_cjeloviti ispit'!F72</f>
        <v>NE</v>
      </c>
      <c r="G71" s="103">
        <f>'Parcijalni_cjeloviti ispit'!G72</f>
        <v>0</v>
      </c>
      <c r="H71" s="256" t="str">
        <f>'Parcijalni_cjeloviti ispit'!H72</f>
        <v>NE</v>
      </c>
      <c r="I71" s="103">
        <f>'Parcijalni_cjeloviti ispit'!I72</f>
        <v>0</v>
      </c>
      <c r="J71" s="256" t="str">
        <f>'Parcijalni_cjeloviti ispit'!J72</f>
        <v>NE</v>
      </c>
      <c r="K71" s="103">
        <f>'Parcijalni_cjeloviti ispit'!K72</f>
        <v>0</v>
      </c>
      <c r="L71" s="256" t="str">
        <f>'Parcijalni_cjeloviti ispit'!L72</f>
        <v>NE</v>
      </c>
      <c r="M71" s="103">
        <f>'Parcijalni_cjeloviti ispit'!M72</f>
        <v>0</v>
      </c>
      <c r="N71" s="256" t="str">
        <f>'Parcijalni_cjeloviti ispit'!N72</f>
        <v>NE</v>
      </c>
      <c r="O71" s="103">
        <f>'Parcijalni_cjeloviti ispit'!O72</f>
        <v>0</v>
      </c>
      <c r="P71" s="256" t="str">
        <f>'Parcijalni_cjeloviti ispit'!P72</f>
        <v>NE</v>
      </c>
      <c r="Q71" s="103">
        <f>'Parcijalni_cjeloviti ispit'!Q72</f>
        <v>0</v>
      </c>
      <c r="R71" s="256" t="str">
        <f>'Parcijalni_cjeloviti ispit'!R72</f>
        <v>NE</v>
      </c>
      <c r="S71" s="103">
        <f>'Parcijalni_cjeloviti ispit'!S72</f>
        <v>0</v>
      </c>
      <c r="T71" s="256" t="str">
        <f>'Parcijalni_cjeloviti ispit'!T72</f>
        <v>NE</v>
      </c>
      <c r="U71" s="244">
        <f>'Parcijalni_cjeloviti ispit'!U72</f>
        <v>0</v>
      </c>
      <c r="V71" s="244" t="str">
        <f>'Parcijalni_cjeloviti ispit'!V72</f>
        <v>NE</v>
      </c>
    </row>
    <row r="72" spans="1:22" ht="15.75" thickBot="1" x14ac:dyDescent="0.3">
      <c r="A72" s="255">
        <f>'Parcijalni_cjeloviti ispit'!A73</f>
        <v>0</v>
      </c>
      <c r="B72" s="259">
        <f>'Parcijalni_cjeloviti ispit'!B73</f>
        <v>0</v>
      </c>
      <c r="C72" s="255">
        <f>'Parcijalni_cjeloviti ispit'!C73</f>
        <v>0</v>
      </c>
      <c r="D72" s="104" t="str">
        <f>'Parcijalni_cjeloviti ispit'!D73</f>
        <v>P</v>
      </c>
      <c r="E72" s="105" t="str">
        <f>'Parcijalni_cjeloviti ispit'!E73</f>
        <v/>
      </c>
      <c r="F72" s="257">
        <f>'Parcijalni_cjeloviti ispit'!F73</f>
        <v>0</v>
      </c>
      <c r="G72" s="106" t="str">
        <f>'Parcijalni_cjeloviti ispit'!G73</f>
        <v/>
      </c>
      <c r="H72" s="257">
        <f>'Parcijalni_cjeloviti ispit'!H73</f>
        <v>0</v>
      </c>
      <c r="I72" s="106" t="str">
        <f>'Parcijalni_cjeloviti ispit'!I73</f>
        <v/>
      </c>
      <c r="J72" s="257">
        <f>'Parcijalni_cjeloviti ispit'!J73</f>
        <v>0</v>
      </c>
      <c r="K72" s="106" t="str">
        <f>'Parcijalni_cjeloviti ispit'!K73</f>
        <v/>
      </c>
      <c r="L72" s="257">
        <f>'Parcijalni_cjeloviti ispit'!L73</f>
        <v>0</v>
      </c>
      <c r="M72" s="106" t="str">
        <f>'Parcijalni_cjeloviti ispit'!M73</f>
        <v/>
      </c>
      <c r="N72" s="257">
        <f>'Parcijalni_cjeloviti ispit'!N73</f>
        <v>0</v>
      </c>
      <c r="O72" s="106" t="str">
        <f>'Parcijalni_cjeloviti ispit'!O73</f>
        <v/>
      </c>
      <c r="P72" s="257">
        <f>'Parcijalni_cjeloviti ispit'!P73</f>
        <v>0</v>
      </c>
      <c r="Q72" s="106" t="str">
        <f>'Parcijalni_cjeloviti ispit'!Q73</f>
        <v/>
      </c>
      <c r="R72" s="257">
        <f>'Parcijalni_cjeloviti ispit'!R73</f>
        <v>0</v>
      </c>
      <c r="S72" s="106" t="str">
        <f>'Parcijalni_cjeloviti ispit'!S73</f>
        <v/>
      </c>
      <c r="T72" s="257">
        <f>'Parcijalni_cjeloviti ispit'!T73</f>
        <v>0</v>
      </c>
      <c r="U72" s="245">
        <f>'Parcijalni_cjeloviti ispit'!U73</f>
        <v>0</v>
      </c>
      <c r="V72" s="245">
        <f>'Parcijalni_cjeloviti ispit'!V73</f>
        <v>0</v>
      </c>
    </row>
    <row r="73" spans="1:22" x14ac:dyDescent="0.25">
      <c r="A73" s="254">
        <f>'Parcijalni_cjeloviti ispit'!A74</f>
        <v>34</v>
      </c>
      <c r="B73" s="258" t="str">
        <f>'Parcijalni_cjeloviti ispit'!B74</f>
        <v xml:space="preserve"> </v>
      </c>
      <c r="C73" s="254">
        <f>'Parcijalni_cjeloviti ispit'!C74</f>
        <v>0</v>
      </c>
      <c r="D73" s="102" t="str">
        <f>'Parcijalni_cjeloviti ispit'!D74</f>
        <v>B</v>
      </c>
      <c r="E73" s="103">
        <f>'Parcijalni_cjeloviti ispit'!E74</f>
        <v>0</v>
      </c>
      <c r="F73" s="256" t="str">
        <f>'Parcijalni_cjeloviti ispit'!F74</f>
        <v>NE</v>
      </c>
      <c r="G73" s="103">
        <f>'Parcijalni_cjeloviti ispit'!G74</f>
        <v>0</v>
      </c>
      <c r="H73" s="256" t="str">
        <f>'Parcijalni_cjeloviti ispit'!H74</f>
        <v>NE</v>
      </c>
      <c r="I73" s="103">
        <f>'Parcijalni_cjeloviti ispit'!I74</f>
        <v>0</v>
      </c>
      <c r="J73" s="256" t="str">
        <f>'Parcijalni_cjeloviti ispit'!J74</f>
        <v>NE</v>
      </c>
      <c r="K73" s="103">
        <f>'Parcijalni_cjeloviti ispit'!K74</f>
        <v>0</v>
      </c>
      <c r="L73" s="256" t="str">
        <f>'Parcijalni_cjeloviti ispit'!L74</f>
        <v>NE</v>
      </c>
      <c r="M73" s="103">
        <f>'Parcijalni_cjeloviti ispit'!M74</f>
        <v>0</v>
      </c>
      <c r="N73" s="256" t="str">
        <f>'Parcijalni_cjeloviti ispit'!N74</f>
        <v>NE</v>
      </c>
      <c r="O73" s="103">
        <f>'Parcijalni_cjeloviti ispit'!O74</f>
        <v>0</v>
      </c>
      <c r="P73" s="256" t="str">
        <f>'Parcijalni_cjeloviti ispit'!P74</f>
        <v>NE</v>
      </c>
      <c r="Q73" s="103">
        <f>'Parcijalni_cjeloviti ispit'!Q74</f>
        <v>0</v>
      </c>
      <c r="R73" s="256" t="str">
        <f>'Parcijalni_cjeloviti ispit'!R74</f>
        <v>NE</v>
      </c>
      <c r="S73" s="103">
        <f>'Parcijalni_cjeloviti ispit'!S74</f>
        <v>0</v>
      </c>
      <c r="T73" s="256" t="str">
        <f>'Parcijalni_cjeloviti ispit'!T74</f>
        <v>NE</v>
      </c>
      <c r="U73" s="244">
        <f>'Parcijalni_cjeloviti ispit'!U74</f>
        <v>0</v>
      </c>
      <c r="V73" s="244" t="str">
        <f>'Parcijalni_cjeloviti ispit'!V74</f>
        <v>NE</v>
      </c>
    </row>
    <row r="74" spans="1:22" ht="15.75" thickBot="1" x14ac:dyDescent="0.3">
      <c r="A74" s="255">
        <f>'Parcijalni_cjeloviti ispit'!A75</f>
        <v>0</v>
      </c>
      <c r="B74" s="259">
        <f>'Parcijalni_cjeloviti ispit'!B75</f>
        <v>0</v>
      </c>
      <c r="C74" s="255">
        <f>'Parcijalni_cjeloviti ispit'!C75</f>
        <v>0</v>
      </c>
      <c r="D74" s="104" t="str">
        <f>'Parcijalni_cjeloviti ispit'!D75</f>
        <v>P</v>
      </c>
      <c r="E74" s="105" t="str">
        <f>'Parcijalni_cjeloviti ispit'!E75</f>
        <v/>
      </c>
      <c r="F74" s="257">
        <f>'Parcijalni_cjeloviti ispit'!F75</f>
        <v>0</v>
      </c>
      <c r="G74" s="106" t="str">
        <f>'Parcijalni_cjeloviti ispit'!G75</f>
        <v/>
      </c>
      <c r="H74" s="257">
        <f>'Parcijalni_cjeloviti ispit'!H75</f>
        <v>0</v>
      </c>
      <c r="I74" s="106" t="str">
        <f>'Parcijalni_cjeloviti ispit'!I75</f>
        <v/>
      </c>
      <c r="J74" s="257">
        <f>'Parcijalni_cjeloviti ispit'!J75</f>
        <v>0</v>
      </c>
      <c r="K74" s="106" t="str">
        <f>'Parcijalni_cjeloviti ispit'!K75</f>
        <v/>
      </c>
      <c r="L74" s="257">
        <f>'Parcijalni_cjeloviti ispit'!L75</f>
        <v>0</v>
      </c>
      <c r="M74" s="106" t="str">
        <f>'Parcijalni_cjeloviti ispit'!M75</f>
        <v/>
      </c>
      <c r="N74" s="257">
        <f>'Parcijalni_cjeloviti ispit'!N75</f>
        <v>0</v>
      </c>
      <c r="O74" s="106" t="str">
        <f>'Parcijalni_cjeloviti ispit'!O75</f>
        <v/>
      </c>
      <c r="P74" s="257">
        <f>'Parcijalni_cjeloviti ispit'!P75</f>
        <v>0</v>
      </c>
      <c r="Q74" s="106" t="str">
        <f>'Parcijalni_cjeloviti ispit'!Q75</f>
        <v/>
      </c>
      <c r="R74" s="257">
        <f>'Parcijalni_cjeloviti ispit'!R75</f>
        <v>0</v>
      </c>
      <c r="S74" s="106" t="str">
        <f>'Parcijalni_cjeloviti ispit'!S75</f>
        <v/>
      </c>
      <c r="T74" s="257">
        <f>'Parcijalni_cjeloviti ispit'!T75</f>
        <v>0</v>
      </c>
      <c r="U74" s="245">
        <f>'Parcijalni_cjeloviti ispit'!U75</f>
        <v>0</v>
      </c>
      <c r="V74" s="245">
        <f>'Parcijalni_cjeloviti ispit'!V75</f>
        <v>0</v>
      </c>
    </row>
    <row r="75" spans="1:22" x14ac:dyDescent="0.25">
      <c r="A75" s="254">
        <f>'Parcijalni_cjeloviti ispit'!A76</f>
        <v>35</v>
      </c>
      <c r="B75" s="258" t="str">
        <f>'Parcijalni_cjeloviti ispit'!B76</f>
        <v xml:space="preserve"> </v>
      </c>
      <c r="C75" s="254">
        <f>'Parcijalni_cjeloviti ispit'!C76</f>
        <v>0</v>
      </c>
      <c r="D75" s="102" t="str">
        <f>'Parcijalni_cjeloviti ispit'!D76</f>
        <v>B</v>
      </c>
      <c r="E75" s="103">
        <f>'Parcijalni_cjeloviti ispit'!E76</f>
        <v>0</v>
      </c>
      <c r="F75" s="256" t="str">
        <f>'Parcijalni_cjeloviti ispit'!F76</f>
        <v>NE</v>
      </c>
      <c r="G75" s="103">
        <f>'Parcijalni_cjeloviti ispit'!G76</f>
        <v>0</v>
      </c>
      <c r="H75" s="256" t="str">
        <f>'Parcijalni_cjeloviti ispit'!H76</f>
        <v>NE</v>
      </c>
      <c r="I75" s="103">
        <f>'Parcijalni_cjeloviti ispit'!I76</f>
        <v>0</v>
      </c>
      <c r="J75" s="256" t="str">
        <f>'Parcijalni_cjeloviti ispit'!J76</f>
        <v>NE</v>
      </c>
      <c r="K75" s="103">
        <f>'Parcijalni_cjeloviti ispit'!K76</f>
        <v>0</v>
      </c>
      <c r="L75" s="256" t="str">
        <f>'Parcijalni_cjeloviti ispit'!L76</f>
        <v>NE</v>
      </c>
      <c r="M75" s="103">
        <f>'Parcijalni_cjeloviti ispit'!M76</f>
        <v>0</v>
      </c>
      <c r="N75" s="256" t="str">
        <f>'Parcijalni_cjeloviti ispit'!N76</f>
        <v>NE</v>
      </c>
      <c r="O75" s="103">
        <f>'Parcijalni_cjeloviti ispit'!O76</f>
        <v>0</v>
      </c>
      <c r="P75" s="256" t="str">
        <f>'Parcijalni_cjeloviti ispit'!P76</f>
        <v>NE</v>
      </c>
      <c r="Q75" s="103">
        <f>'Parcijalni_cjeloviti ispit'!Q76</f>
        <v>0</v>
      </c>
      <c r="R75" s="256" t="str">
        <f>'Parcijalni_cjeloviti ispit'!R76</f>
        <v>NE</v>
      </c>
      <c r="S75" s="103">
        <f>'Parcijalni_cjeloviti ispit'!S76</f>
        <v>0</v>
      </c>
      <c r="T75" s="256" t="str">
        <f>'Parcijalni_cjeloviti ispit'!T76</f>
        <v>NE</v>
      </c>
      <c r="U75" s="244">
        <f>'Parcijalni_cjeloviti ispit'!U76</f>
        <v>0</v>
      </c>
      <c r="V75" s="244" t="str">
        <f>'Parcijalni_cjeloviti ispit'!V76</f>
        <v>NE</v>
      </c>
    </row>
    <row r="76" spans="1:22" ht="15.75" thickBot="1" x14ac:dyDescent="0.3">
      <c r="A76" s="255">
        <f>'Parcijalni_cjeloviti ispit'!A77</f>
        <v>0</v>
      </c>
      <c r="B76" s="259">
        <f>'Parcijalni_cjeloviti ispit'!B77</f>
        <v>0</v>
      </c>
      <c r="C76" s="255">
        <f>'Parcijalni_cjeloviti ispit'!C77</f>
        <v>0</v>
      </c>
      <c r="D76" s="104" t="str">
        <f>'Parcijalni_cjeloviti ispit'!D77</f>
        <v>P</v>
      </c>
      <c r="E76" s="105" t="str">
        <f>'Parcijalni_cjeloviti ispit'!E77</f>
        <v/>
      </c>
      <c r="F76" s="257">
        <f>'Parcijalni_cjeloviti ispit'!F77</f>
        <v>0</v>
      </c>
      <c r="G76" s="106" t="str">
        <f>'Parcijalni_cjeloviti ispit'!G77</f>
        <v/>
      </c>
      <c r="H76" s="257">
        <f>'Parcijalni_cjeloviti ispit'!H77</f>
        <v>0</v>
      </c>
      <c r="I76" s="106" t="str">
        <f>'Parcijalni_cjeloviti ispit'!I77</f>
        <v/>
      </c>
      <c r="J76" s="257">
        <f>'Parcijalni_cjeloviti ispit'!J77</f>
        <v>0</v>
      </c>
      <c r="K76" s="106" t="str">
        <f>'Parcijalni_cjeloviti ispit'!K77</f>
        <v/>
      </c>
      <c r="L76" s="257">
        <f>'Parcijalni_cjeloviti ispit'!L77</f>
        <v>0</v>
      </c>
      <c r="M76" s="106" t="str">
        <f>'Parcijalni_cjeloviti ispit'!M77</f>
        <v/>
      </c>
      <c r="N76" s="257">
        <f>'Parcijalni_cjeloviti ispit'!N77</f>
        <v>0</v>
      </c>
      <c r="O76" s="106" t="str">
        <f>'Parcijalni_cjeloviti ispit'!O77</f>
        <v/>
      </c>
      <c r="P76" s="257">
        <f>'Parcijalni_cjeloviti ispit'!P77</f>
        <v>0</v>
      </c>
      <c r="Q76" s="106" t="str">
        <f>'Parcijalni_cjeloviti ispit'!Q77</f>
        <v/>
      </c>
      <c r="R76" s="257">
        <f>'Parcijalni_cjeloviti ispit'!R77</f>
        <v>0</v>
      </c>
      <c r="S76" s="106" t="str">
        <f>'Parcijalni_cjeloviti ispit'!S77</f>
        <v/>
      </c>
      <c r="T76" s="257">
        <f>'Parcijalni_cjeloviti ispit'!T77</f>
        <v>0</v>
      </c>
      <c r="U76" s="245">
        <f>'Parcijalni_cjeloviti ispit'!U77</f>
        <v>0</v>
      </c>
      <c r="V76" s="245">
        <f>'Parcijalni_cjeloviti ispit'!V77</f>
        <v>0</v>
      </c>
    </row>
    <row r="77" spans="1:22" x14ac:dyDescent="0.25">
      <c r="A77" s="254">
        <f>'Parcijalni_cjeloviti ispit'!A78</f>
        <v>36</v>
      </c>
      <c r="B77" s="258" t="str">
        <f>'Parcijalni_cjeloviti ispit'!B78</f>
        <v xml:space="preserve"> </v>
      </c>
      <c r="C77" s="254">
        <f>'Parcijalni_cjeloviti ispit'!C78</f>
        <v>0</v>
      </c>
      <c r="D77" s="102" t="str">
        <f>'Parcijalni_cjeloviti ispit'!D78</f>
        <v>B</v>
      </c>
      <c r="E77" s="103">
        <f>'Parcijalni_cjeloviti ispit'!E78</f>
        <v>0</v>
      </c>
      <c r="F77" s="256" t="str">
        <f>'Parcijalni_cjeloviti ispit'!F78</f>
        <v>NE</v>
      </c>
      <c r="G77" s="103">
        <f>'Parcijalni_cjeloviti ispit'!G78</f>
        <v>0</v>
      </c>
      <c r="H77" s="256" t="str">
        <f>'Parcijalni_cjeloviti ispit'!H78</f>
        <v>NE</v>
      </c>
      <c r="I77" s="103">
        <f>'Parcijalni_cjeloviti ispit'!I78</f>
        <v>0</v>
      </c>
      <c r="J77" s="256" t="str">
        <f>'Parcijalni_cjeloviti ispit'!J78</f>
        <v>NE</v>
      </c>
      <c r="K77" s="103">
        <f>'Parcijalni_cjeloviti ispit'!K78</f>
        <v>0</v>
      </c>
      <c r="L77" s="256" t="str">
        <f>'Parcijalni_cjeloviti ispit'!L78</f>
        <v>NE</v>
      </c>
      <c r="M77" s="103">
        <f>'Parcijalni_cjeloviti ispit'!M78</f>
        <v>0</v>
      </c>
      <c r="N77" s="256" t="str">
        <f>'Parcijalni_cjeloviti ispit'!N78</f>
        <v>NE</v>
      </c>
      <c r="O77" s="103">
        <f>'Parcijalni_cjeloviti ispit'!O78</f>
        <v>0</v>
      </c>
      <c r="P77" s="256" t="str">
        <f>'Parcijalni_cjeloviti ispit'!P78</f>
        <v>NE</v>
      </c>
      <c r="Q77" s="103">
        <f>'Parcijalni_cjeloviti ispit'!Q78</f>
        <v>0</v>
      </c>
      <c r="R77" s="256" t="str">
        <f>'Parcijalni_cjeloviti ispit'!R78</f>
        <v>NE</v>
      </c>
      <c r="S77" s="103">
        <f>'Parcijalni_cjeloviti ispit'!S78</f>
        <v>0</v>
      </c>
      <c r="T77" s="256" t="str">
        <f>'Parcijalni_cjeloviti ispit'!T78</f>
        <v>NE</v>
      </c>
      <c r="U77" s="244">
        <f>'Parcijalni_cjeloviti ispit'!U78</f>
        <v>0</v>
      </c>
      <c r="V77" s="244" t="str">
        <f>'Parcijalni_cjeloviti ispit'!V78</f>
        <v>NE</v>
      </c>
    </row>
    <row r="78" spans="1:22" ht="15.75" thickBot="1" x14ac:dyDescent="0.3">
      <c r="A78" s="255">
        <f>'Parcijalni_cjeloviti ispit'!A79</f>
        <v>0</v>
      </c>
      <c r="B78" s="259">
        <f>'Parcijalni_cjeloviti ispit'!B79</f>
        <v>0</v>
      </c>
      <c r="C78" s="255">
        <f>'Parcijalni_cjeloviti ispit'!C79</f>
        <v>0</v>
      </c>
      <c r="D78" s="104" t="str">
        <f>'Parcijalni_cjeloviti ispit'!D79</f>
        <v>P</v>
      </c>
      <c r="E78" s="105" t="str">
        <f>'Parcijalni_cjeloviti ispit'!E79</f>
        <v/>
      </c>
      <c r="F78" s="257">
        <f>'Parcijalni_cjeloviti ispit'!F79</f>
        <v>0</v>
      </c>
      <c r="G78" s="106" t="str">
        <f>'Parcijalni_cjeloviti ispit'!G79</f>
        <v/>
      </c>
      <c r="H78" s="257">
        <f>'Parcijalni_cjeloviti ispit'!H79</f>
        <v>0</v>
      </c>
      <c r="I78" s="106" t="str">
        <f>'Parcijalni_cjeloviti ispit'!I79</f>
        <v/>
      </c>
      <c r="J78" s="257">
        <f>'Parcijalni_cjeloviti ispit'!J79</f>
        <v>0</v>
      </c>
      <c r="K78" s="106" t="str">
        <f>'Parcijalni_cjeloviti ispit'!K79</f>
        <v/>
      </c>
      <c r="L78" s="257">
        <f>'Parcijalni_cjeloviti ispit'!L79</f>
        <v>0</v>
      </c>
      <c r="M78" s="106" t="str">
        <f>'Parcijalni_cjeloviti ispit'!M79</f>
        <v/>
      </c>
      <c r="N78" s="257">
        <f>'Parcijalni_cjeloviti ispit'!N79</f>
        <v>0</v>
      </c>
      <c r="O78" s="106" t="str">
        <f>'Parcijalni_cjeloviti ispit'!O79</f>
        <v/>
      </c>
      <c r="P78" s="257">
        <f>'Parcijalni_cjeloviti ispit'!P79</f>
        <v>0</v>
      </c>
      <c r="Q78" s="106" t="str">
        <f>'Parcijalni_cjeloviti ispit'!Q79</f>
        <v/>
      </c>
      <c r="R78" s="257">
        <f>'Parcijalni_cjeloviti ispit'!R79</f>
        <v>0</v>
      </c>
      <c r="S78" s="106" t="str">
        <f>'Parcijalni_cjeloviti ispit'!S79</f>
        <v/>
      </c>
      <c r="T78" s="257">
        <f>'Parcijalni_cjeloviti ispit'!T79</f>
        <v>0</v>
      </c>
      <c r="U78" s="245">
        <f>'Parcijalni_cjeloviti ispit'!U79</f>
        <v>0</v>
      </c>
      <c r="V78" s="245">
        <f>'Parcijalni_cjeloviti ispit'!V79</f>
        <v>0</v>
      </c>
    </row>
    <row r="79" spans="1:22" x14ac:dyDescent="0.25">
      <c r="A79" s="254">
        <f>'Parcijalni_cjeloviti ispit'!A80</f>
        <v>37</v>
      </c>
      <c r="B79" s="258" t="str">
        <f>'Parcijalni_cjeloviti ispit'!B80</f>
        <v xml:space="preserve"> </v>
      </c>
      <c r="C79" s="254">
        <f>'Parcijalni_cjeloviti ispit'!C80</f>
        <v>0</v>
      </c>
      <c r="D79" s="102" t="str">
        <f>'Parcijalni_cjeloviti ispit'!D80</f>
        <v>B</v>
      </c>
      <c r="E79" s="103">
        <f>'Parcijalni_cjeloviti ispit'!E80</f>
        <v>0</v>
      </c>
      <c r="F79" s="256" t="str">
        <f>'Parcijalni_cjeloviti ispit'!F80</f>
        <v>NE</v>
      </c>
      <c r="G79" s="103">
        <f>'Parcijalni_cjeloviti ispit'!G80</f>
        <v>0</v>
      </c>
      <c r="H79" s="256" t="str">
        <f>'Parcijalni_cjeloviti ispit'!H80</f>
        <v>NE</v>
      </c>
      <c r="I79" s="103">
        <f>'Parcijalni_cjeloviti ispit'!I80</f>
        <v>0</v>
      </c>
      <c r="J79" s="256" t="str">
        <f>'Parcijalni_cjeloviti ispit'!J80</f>
        <v>NE</v>
      </c>
      <c r="K79" s="103">
        <f>'Parcijalni_cjeloviti ispit'!K80</f>
        <v>0</v>
      </c>
      <c r="L79" s="256" t="str">
        <f>'Parcijalni_cjeloviti ispit'!L80</f>
        <v>NE</v>
      </c>
      <c r="M79" s="103">
        <f>'Parcijalni_cjeloviti ispit'!M80</f>
        <v>0</v>
      </c>
      <c r="N79" s="256" t="str">
        <f>'Parcijalni_cjeloviti ispit'!N80</f>
        <v>NE</v>
      </c>
      <c r="O79" s="103">
        <f>'Parcijalni_cjeloviti ispit'!O80</f>
        <v>0</v>
      </c>
      <c r="P79" s="256" t="str">
        <f>'Parcijalni_cjeloviti ispit'!P80</f>
        <v>NE</v>
      </c>
      <c r="Q79" s="103">
        <f>'Parcijalni_cjeloviti ispit'!Q80</f>
        <v>0</v>
      </c>
      <c r="R79" s="256" t="str">
        <f>'Parcijalni_cjeloviti ispit'!R80</f>
        <v>NE</v>
      </c>
      <c r="S79" s="103">
        <f>'Parcijalni_cjeloviti ispit'!S80</f>
        <v>0</v>
      </c>
      <c r="T79" s="256" t="str">
        <f>'Parcijalni_cjeloviti ispit'!T80</f>
        <v>NE</v>
      </c>
      <c r="U79" s="244">
        <f>'Parcijalni_cjeloviti ispit'!U80</f>
        <v>0</v>
      </c>
      <c r="V79" s="244" t="str">
        <f>'Parcijalni_cjeloviti ispit'!V80</f>
        <v>NE</v>
      </c>
    </row>
    <row r="80" spans="1:22" ht="15.75" thickBot="1" x14ac:dyDescent="0.3">
      <c r="A80" s="255">
        <f>'Parcijalni_cjeloviti ispit'!A81</f>
        <v>0</v>
      </c>
      <c r="B80" s="259">
        <f>'Parcijalni_cjeloviti ispit'!B81</f>
        <v>0</v>
      </c>
      <c r="C80" s="255">
        <f>'Parcijalni_cjeloviti ispit'!C81</f>
        <v>0</v>
      </c>
      <c r="D80" s="104" t="str">
        <f>'Parcijalni_cjeloviti ispit'!D81</f>
        <v>P</v>
      </c>
      <c r="E80" s="105" t="str">
        <f>'Parcijalni_cjeloviti ispit'!E81</f>
        <v/>
      </c>
      <c r="F80" s="257">
        <f>'Parcijalni_cjeloviti ispit'!F81</f>
        <v>0</v>
      </c>
      <c r="G80" s="106" t="str">
        <f>'Parcijalni_cjeloviti ispit'!G81</f>
        <v/>
      </c>
      <c r="H80" s="257">
        <f>'Parcijalni_cjeloviti ispit'!H81</f>
        <v>0</v>
      </c>
      <c r="I80" s="106" t="str">
        <f>'Parcijalni_cjeloviti ispit'!I81</f>
        <v/>
      </c>
      <c r="J80" s="257">
        <f>'Parcijalni_cjeloviti ispit'!J81</f>
        <v>0</v>
      </c>
      <c r="K80" s="106" t="str">
        <f>'Parcijalni_cjeloviti ispit'!K81</f>
        <v/>
      </c>
      <c r="L80" s="257">
        <f>'Parcijalni_cjeloviti ispit'!L81</f>
        <v>0</v>
      </c>
      <c r="M80" s="106" t="str">
        <f>'Parcijalni_cjeloviti ispit'!M81</f>
        <v/>
      </c>
      <c r="N80" s="257">
        <f>'Parcijalni_cjeloviti ispit'!N81</f>
        <v>0</v>
      </c>
      <c r="O80" s="106" t="str">
        <f>'Parcijalni_cjeloviti ispit'!O81</f>
        <v/>
      </c>
      <c r="P80" s="257">
        <f>'Parcijalni_cjeloviti ispit'!P81</f>
        <v>0</v>
      </c>
      <c r="Q80" s="106" t="str">
        <f>'Parcijalni_cjeloviti ispit'!Q81</f>
        <v/>
      </c>
      <c r="R80" s="257">
        <f>'Parcijalni_cjeloviti ispit'!R81</f>
        <v>0</v>
      </c>
      <c r="S80" s="106" t="str">
        <f>'Parcijalni_cjeloviti ispit'!S81</f>
        <v/>
      </c>
      <c r="T80" s="257">
        <f>'Parcijalni_cjeloviti ispit'!T81</f>
        <v>0</v>
      </c>
      <c r="U80" s="245">
        <f>'Parcijalni_cjeloviti ispit'!U81</f>
        <v>0</v>
      </c>
      <c r="V80" s="245">
        <f>'Parcijalni_cjeloviti ispit'!V81</f>
        <v>0</v>
      </c>
    </row>
    <row r="81" spans="1:22" x14ac:dyDescent="0.25">
      <c r="A81" s="254">
        <f>'Parcijalni_cjeloviti ispit'!A82</f>
        <v>38</v>
      </c>
      <c r="B81" s="258" t="str">
        <f>'Parcijalni_cjeloviti ispit'!B82</f>
        <v xml:space="preserve"> </v>
      </c>
      <c r="C81" s="254">
        <f>'Parcijalni_cjeloviti ispit'!C82</f>
        <v>0</v>
      </c>
      <c r="D81" s="102" t="str">
        <f>'Parcijalni_cjeloviti ispit'!D82</f>
        <v>B</v>
      </c>
      <c r="E81" s="103">
        <f>'Parcijalni_cjeloviti ispit'!E82</f>
        <v>0</v>
      </c>
      <c r="F81" s="256" t="str">
        <f>'Parcijalni_cjeloviti ispit'!F82</f>
        <v>NE</v>
      </c>
      <c r="G81" s="103">
        <f>'Parcijalni_cjeloviti ispit'!G82</f>
        <v>0</v>
      </c>
      <c r="H81" s="256" t="str">
        <f>'Parcijalni_cjeloviti ispit'!H82</f>
        <v>NE</v>
      </c>
      <c r="I81" s="103">
        <f>'Parcijalni_cjeloviti ispit'!I82</f>
        <v>0</v>
      </c>
      <c r="J81" s="256" t="str">
        <f>'Parcijalni_cjeloviti ispit'!J82</f>
        <v>NE</v>
      </c>
      <c r="K81" s="103">
        <f>'Parcijalni_cjeloviti ispit'!K82</f>
        <v>0</v>
      </c>
      <c r="L81" s="256" t="str">
        <f>'Parcijalni_cjeloviti ispit'!L82</f>
        <v>NE</v>
      </c>
      <c r="M81" s="103">
        <f>'Parcijalni_cjeloviti ispit'!M82</f>
        <v>0</v>
      </c>
      <c r="N81" s="256" t="str">
        <f>'Parcijalni_cjeloviti ispit'!N82</f>
        <v>NE</v>
      </c>
      <c r="O81" s="103">
        <f>'Parcijalni_cjeloviti ispit'!O82</f>
        <v>0</v>
      </c>
      <c r="P81" s="256" t="str">
        <f>'Parcijalni_cjeloviti ispit'!P82</f>
        <v>NE</v>
      </c>
      <c r="Q81" s="103">
        <f>'Parcijalni_cjeloviti ispit'!Q82</f>
        <v>0</v>
      </c>
      <c r="R81" s="256" t="str">
        <f>'Parcijalni_cjeloviti ispit'!R82</f>
        <v>NE</v>
      </c>
      <c r="S81" s="103">
        <f>'Parcijalni_cjeloviti ispit'!S82</f>
        <v>0</v>
      </c>
      <c r="T81" s="256" t="str">
        <f>'Parcijalni_cjeloviti ispit'!T82</f>
        <v>NE</v>
      </c>
      <c r="U81" s="244">
        <f>'Parcijalni_cjeloviti ispit'!U82</f>
        <v>0</v>
      </c>
      <c r="V81" s="244" t="str">
        <f>'Parcijalni_cjeloviti ispit'!V82</f>
        <v>NE</v>
      </c>
    </row>
    <row r="82" spans="1:22" ht="15.75" thickBot="1" x14ac:dyDescent="0.3">
      <c r="A82" s="255">
        <f>'Parcijalni_cjeloviti ispit'!A83</f>
        <v>0</v>
      </c>
      <c r="B82" s="259">
        <f>'Parcijalni_cjeloviti ispit'!B83</f>
        <v>0</v>
      </c>
      <c r="C82" s="255">
        <f>'Parcijalni_cjeloviti ispit'!C83</f>
        <v>0</v>
      </c>
      <c r="D82" s="104" t="str">
        <f>'Parcijalni_cjeloviti ispit'!D83</f>
        <v>P</v>
      </c>
      <c r="E82" s="105" t="str">
        <f>'Parcijalni_cjeloviti ispit'!E83</f>
        <v/>
      </c>
      <c r="F82" s="257">
        <f>'Parcijalni_cjeloviti ispit'!F83</f>
        <v>0</v>
      </c>
      <c r="G82" s="106" t="str">
        <f>'Parcijalni_cjeloviti ispit'!G83</f>
        <v/>
      </c>
      <c r="H82" s="257">
        <f>'Parcijalni_cjeloviti ispit'!H83</f>
        <v>0</v>
      </c>
      <c r="I82" s="106" t="str">
        <f>'Parcijalni_cjeloviti ispit'!I83</f>
        <v/>
      </c>
      <c r="J82" s="257">
        <f>'Parcijalni_cjeloviti ispit'!J83</f>
        <v>0</v>
      </c>
      <c r="K82" s="106" t="str">
        <f>'Parcijalni_cjeloviti ispit'!K83</f>
        <v/>
      </c>
      <c r="L82" s="257">
        <f>'Parcijalni_cjeloviti ispit'!L83</f>
        <v>0</v>
      </c>
      <c r="M82" s="106" t="str">
        <f>'Parcijalni_cjeloviti ispit'!M83</f>
        <v/>
      </c>
      <c r="N82" s="257">
        <f>'Parcijalni_cjeloviti ispit'!N83</f>
        <v>0</v>
      </c>
      <c r="O82" s="106" t="str">
        <f>'Parcijalni_cjeloviti ispit'!O83</f>
        <v/>
      </c>
      <c r="P82" s="257">
        <f>'Parcijalni_cjeloviti ispit'!P83</f>
        <v>0</v>
      </c>
      <c r="Q82" s="106" t="str">
        <f>'Parcijalni_cjeloviti ispit'!Q83</f>
        <v/>
      </c>
      <c r="R82" s="257">
        <f>'Parcijalni_cjeloviti ispit'!R83</f>
        <v>0</v>
      </c>
      <c r="S82" s="106" t="str">
        <f>'Parcijalni_cjeloviti ispit'!S83</f>
        <v/>
      </c>
      <c r="T82" s="257">
        <f>'Parcijalni_cjeloviti ispit'!T83</f>
        <v>0</v>
      </c>
      <c r="U82" s="245">
        <f>'Parcijalni_cjeloviti ispit'!U83</f>
        <v>0</v>
      </c>
      <c r="V82" s="245">
        <f>'Parcijalni_cjeloviti ispit'!V83</f>
        <v>0</v>
      </c>
    </row>
    <row r="83" spans="1:22" x14ac:dyDescent="0.25">
      <c r="A83" s="254">
        <f>'Parcijalni_cjeloviti ispit'!A84</f>
        <v>39</v>
      </c>
      <c r="B83" s="258" t="str">
        <f>'Parcijalni_cjeloviti ispit'!B84</f>
        <v xml:space="preserve"> </v>
      </c>
      <c r="C83" s="254">
        <f>'Parcijalni_cjeloviti ispit'!C84</f>
        <v>0</v>
      </c>
      <c r="D83" s="102" t="str">
        <f>'Parcijalni_cjeloviti ispit'!D84</f>
        <v>B</v>
      </c>
      <c r="E83" s="103">
        <f>'Parcijalni_cjeloviti ispit'!E84</f>
        <v>0</v>
      </c>
      <c r="F83" s="256" t="str">
        <f>'Parcijalni_cjeloviti ispit'!F84</f>
        <v>NE</v>
      </c>
      <c r="G83" s="103">
        <f>'Parcijalni_cjeloviti ispit'!G84</f>
        <v>0</v>
      </c>
      <c r="H83" s="256" t="str">
        <f>'Parcijalni_cjeloviti ispit'!H84</f>
        <v>NE</v>
      </c>
      <c r="I83" s="103">
        <f>'Parcijalni_cjeloviti ispit'!I84</f>
        <v>0</v>
      </c>
      <c r="J83" s="256" t="str">
        <f>'Parcijalni_cjeloviti ispit'!J84</f>
        <v>NE</v>
      </c>
      <c r="K83" s="103">
        <f>'Parcijalni_cjeloviti ispit'!K84</f>
        <v>0</v>
      </c>
      <c r="L83" s="256" t="str">
        <f>'Parcijalni_cjeloviti ispit'!L84</f>
        <v>NE</v>
      </c>
      <c r="M83" s="103">
        <f>'Parcijalni_cjeloviti ispit'!M84</f>
        <v>0</v>
      </c>
      <c r="N83" s="256" t="str">
        <f>'Parcijalni_cjeloviti ispit'!N84</f>
        <v>NE</v>
      </c>
      <c r="O83" s="103">
        <f>'Parcijalni_cjeloviti ispit'!O84</f>
        <v>0</v>
      </c>
      <c r="P83" s="256" t="str">
        <f>'Parcijalni_cjeloviti ispit'!P84</f>
        <v>NE</v>
      </c>
      <c r="Q83" s="103">
        <f>'Parcijalni_cjeloviti ispit'!Q84</f>
        <v>0</v>
      </c>
      <c r="R83" s="256" t="str">
        <f>'Parcijalni_cjeloviti ispit'!R84</f>
        <v>NE</v>
      </c>
      <c r="S83" s="103">
        <f>'Parcijalni_cjeloviti ispit'!S84</f>
        <v>0</v>
      </c>
      <c r="T83" s="256" t="str">
        <f>'Parcijalni_cjeloviti ispit'!T84</f>
        <v>NE</v>
      </c>
      <c r="U83" s="244">
        <f>'Parcijalni_cjeloviti ispit'!U84</f>
        <v>0</v>
      </c>
      <c r="V83" s="244" t="str">
        <f>'Parcijalni_cjeloviti ispit'!V84</f>
        <v>NE</v>
      </c>
    </row>
    <row r="84" spans="1:22" ht="15.75" thickBot="1" x14ac:dyDescent="0.3">
      <c r="A84" s="255">
        <f>'Parcijalni_cjeloviti ispit'!A85</f>
        <v>0</v>
      </c>
      <c r="B84" s="259">
        <f>'Parcijalni_cjeloviti ispit'!B85</f>
        <v>0</v>
      </c>
      <c r="C84" s="255">
        <f>'Parcijalni_cjeloviti ispit'!C85</f>
        <v>0</v>
      </c>
      <c r="D84" s="104" t="str">
        <f>'Parcijalni_cjeloviti ispit'!D85</f>
        <v>P</v>
      </c>
      <c r="E84" s="105" t="str">
        <f>'Parcijalni_cjeloviti ispit'!E85</f>
        <v/>
      </c>
      <c r="F84" s="257">
        <f>'Parcijalni_cjeloviti ispit'!F85</f>
        <v>0</v>
      </c>
      <c r="G84" s="106" t="str">
        <f>'Parcijalni_cjeloviti ispit'!G85</f>
        <v/>
      </c>
      <c r="H84" s="257">
        <f>'Parcijalni_cjeloviti ispit'!H85</f>
        <v>0</v>
      </c>
      <c r="I84" s="106" t="str">
        <f>'Parcijalni_cjeloviti ispit'!I85</f>
        <v/>
      </c>
      <c r="J84" s="257">
        <f>'Parcijalni_cjeloviti ispit'!J85</f>
        <v>0</v>
      </c>
      <c r="K84" s="106" t="str">
        <f>'Parcijalni_cjeloviti ispit'!K85</f>
        <v/>
      </c>
      <c r="L84" s="257">
        <f>'Parcijalni_cjeloviti ispit'!L85</f>
        <v>0</v>
      </c>
      <c r="M84" s="106" t="str">
        <f>'Parcijalni_cjeloviti ispit'!M85</f>
        <v/>
      </c>
      <c r="N84" s="257">
        <f>'Parcijalni_cjeloviti ispit'!N85</f>
        <v>0</v>
      </c>
      <c r="O84" s="106" t="str">
        <f>'Parcijalni_cjeloviti ispit'!O85</f>
        <v/>
      </c>
      <c r="P84" s="257">
        <f>'Parcijalni_cjeloviti ispit'!P85</f>
        <v>0</v>
      </c>
      <c r="Q84" s="106" t="str">
        <f>'Parcijalni_cjeloviti ispit'!Q85</f>
        <v/>
      </c>
      <c r="R84" s="257">
        <f>'Parcijalni_cjeloviti ispit'!R85</f>
        <v>0</v>
      </c>
      <c r="S84" s="106" t="str">
        <f>'Parcijalni_cjeloviti ispit'!S85</f>
        <v/>
      </c>
      <c r="T84" s="257">
        <f>'Parcijalni_cjeloviti ispit'!T85</f>
        <v>0</v>
      </c>
      <c r="U84" s="245">
        <f>'Parcijalni_cjeloviti ispit'!U85</f>
        <v>0</v>
      </c>
      <c r="V84" s="245">
        <f>'Parcijalni_cjeloviti ispit'!V85</f>
        <v>0</v>
      </c>
    </row>
    <row r="85" spans="1:22" x14ac:dyDescent="0.25">
      <c r="A85" s="254">
        <f>'Parcijalni_cjeloviti ispit'!A86</f>
        <v>40</v>
      </c>
      <c r="B85" s="258" t="str">
        <f>'Parcijalni_cjeloviti ispit'!B86</f>
        <v xml:space="preserve"> </v>
      </c>
      <c r="C85" s="254">
        <f>'Parcijalni_cjeloviti ispit'!C86</f>
        <v>0</v>
      </c>
      <c r="D85" s="102" t="str">
        <f>'Parcijalni_cjeloviti ispit'!D86</f>
        <v>B</v>
      </c>
      <c r="E85" s="103">
        <f>'Parcijalni_cjeloviti ispit'!E86</f>
        <v>0</v>
      </c>
      <c r="F85" s="256" t="str">
        <f>'Parcijalni_cjeloviti ispit'!F86</f>
        <v>NE</v>
      </c>
      <c r="G85" s="103">
        <f>'Parcijalni_cjeloviti ispit'!G86</f>
        <v>0</v>
      </c>
      <c r="H85" s="256" t="str">
        <f>'Parcijalni_cjeloviti ispit'!H86</f>
        <v>NE</v>
      </c>
      <c r="I85" s="103">
        <f>'Parcijalni_cjeloviti ispit'!I86</f>
        <v>0</v>
      </c>
      <c r="J85" s="256" t="str">
        <f>'Parcijalni_cjeloviti ispit'!J86</f>
        <v>NE</v>
      </c>
      <c r="K85" s="103">
        <f>'Parcijalni_cjeloviti ispit'!K86</f>
        <v>0</v>
      </c>
      <c r="L85" s="256" t="str">
        <f>'Parcijalni_cjeloviti ispit'!L86</f>
        <v>NE</v>
      </c>
      <c r="M85" s="103">
        <f>'Parcijalni_cjeloviti ispit'!M86</f>
        <v>0</v>
      </c>
      <c r="N85" s="256" t="str">
        <f>'Parcijalni_cjeloviti ispit'!N86</f>
        <v>NE</v>
      </c>
      <c r="O85" s="103">
        <f>'Parcijalni_cjeloviti ispit'!O86</f>
        <v>0</v>
      </c>
      <c r="P85" s="256" t="str">
        <f>'Parcijalni_cjeloviti ispit'!P86</f>
        <v>NE</v>
      </c>
      <c r="Q85" s="103">
        <f>'Parcijalni_cjeloviti ispit'!Q86</f>
        <v>0</v>
      </c>
      <c r="R85" s="256" t="str">
        <f>'Parcijalni_cjeloviti ispit'!R86</f>
        <v>NE</v>
      </c>
      <c r="S85" s="103">
        <f>'Parcijalni_cjeloviti ispit'!S86</f>
        <v>0</v>
      </c>
      <c r="T85" s="256" t="str">
        <f>'Parcijalni_cjeloviti ispit'!T86</f>
        <v>NE</v>
      </c>
      <c r="U85" s="244">
        <f>'Parcijalni_cjeloviti ispit'!U86</f>
        <v>0</v>
      </c>
      <c r="V85" s="244" t="str">
        <f>'Parcijalni_cjeloviti ispit'!V86</f>
        <v>NE</v>
      </c>
    </row>
    <row r="86" spans="1:22" ht="15.75" thickBot="1" x14ac:dyDescent="0.3">
      <c r="A86" s="255">
        <f>'Parcijalni_cjeloviti ispit'!A87</f>
        <v>0</v>
      </c>
      <c r="B86" s="259">
        <f>'Parcijalni_cjeloviti ispit'!B87</f>
        <v>0</v>
      </c>
      <c r="C86" s="255">
        <f>'Parcijalni_cjeloviti ispit'!C87</f>
        <v>0</v>
      </c>
      <c r="D86" s="104" t="str">
        <f>'Parcijalni_cjeloviti ispit'!D87</f>
        <v>P</v>
      </c>
      <c r="E86" s="105" t="str">
        <f>'Parcijalni_cjeloviti ispit'!E87</f>
        <v/>
      </c>
      <c r="F86" s="257">
        <f>'Parcijalni_cjeloviti ispit'!F87</f>
        <v>0</v>
      </c>
      <c r="G86" s="106" t="str">
        <f>'Parcijalni_cjeloviti ispit'!G87</f>
        <v/>
      </c>
      <c r="H86" s="257">
        <f>'Parcijalni_cjeloviti ispit'!H87</f>
        <v>0</v>
      </c>
      <c r="I86" s="106" t="str">
        <f>'Parcijalni_cjeloviti ispit'!I87</f>
        <v/>
      </c>
      <c r="J86" s="257">
        <f>'Parcijalni_cjeloviti ispit'!J87</f>
        <v>0</v>
      </c>
      <c r="K86" s="106" t="str">
        <f>'Parcijalni_cjeloviti ispit'!K87</f>
        <v/>
      </c>
      <c r="L86" s="257">
        <f>'Parcijalni_cjeloviti ispit'!L87</f>
        <v>0</v>
      </c>
      <c r="M86" s="106" t="str">
        <f>'Parcijalni_cjeloviti ispit'!M87</f>
        <v/>
      </c>
      <c r="N86" s="257">
        <f>'Parcijalni_cjeloviti ispit'!N87</f>
        <v>0</v>
      </c>
      <c r="O86" s="106" t="str">
        <f>'Parcijalni_cjeloviti ispit'!O87</f>
        <v/>
      </c>
      <c r="P86" s="257">
        <f>'Parcijalni_cjeloviti ispit'!P87</f>
        <v>0</v>
      </c>
      <c r="Q86" s="106" t="str">
        <f>'Parcijalni_cjeloviti ispit'!Q87</f>
        <v/>
      </c>
      <c r="R86" s="257">
        <f>'Parcijalni_cjeloviti ispit'!R87</f>
        <v>0</v>
      </c>
      <c r="S86" s="106" t="str">
        <f>'Parcijalni_cjeloviti ispit'!S87</f>
        <v/>
      </c>
      <c r="T86" s="257">
        <f>'Parcijalni_cjeloviti ispit'!T87</f>
        <v>0</v>
      </c>
      <c r="U86" s="245">
        <f>'Parcijalni_cjeloviti ispit'!U87</f>
        <v>0</v>
      </c>
      <c r="V86" s="245">
        <f>'Parcijalni_cjeloviti ispit'!V87</f>
        <v>0</v>
      </c>
    </row>
    <row r="87" spans="1:22" x14ac:dyDescent="0.25">
      <c r="A87" s="254">
        <f>'Parcijalni_cjeloviti ispit'!A88</f>
        <v>41</v>
      </c>
      <c r="B87" s="258" t="str">
        <f>'Parcijalni_cjeloviti ispit'!B88</f>
        <v xml:space="preserve"> </v>
      </c>
      <c r="C87" s="254">
        <f>'Parcijalni_cjeloviti ispit'!C88</f>
        <v>0</v>
      </c>
      <c r="D87" s="102" t="str">
        <f>'Parcijalni_cjeloviti ispit'!D88</f>
        <v>B</v>
      </c>
      <c r="E87" s="103">
        <f>'Parcijalni_cjeloviti ispit'!E88</f>
        <v>0</v>
      </c>
      <c r="F87" s="256" t="str">
        <f>'Parcijalni_cjeloviti ispit'!F88</f>
        <v>NE</v>
      </c>
      <c r="G87" s="103">
        <f>'Parcijalni_cjeloviti ispit'!G88</f>
        <v>0</v>
      </c>
      <c r="H87" s="256" t="str">
        <f>'Parcijalni_cjeloviti ispit'!H88</f>
        <v>NE</v>
      </c>
      <c r="I87" s="103">
        <f>'Parcijalni_cjeloviti ispit'!I88</f>
        <v>0</v>
      </c>
      <c r="J87" s="256" t="str">
        <f>'Parcijalni_cjeloviti ispit'!J88</f>
        <v>NE</v>
      </c>
      <c r="K87" s="103">
        <f>'Parcijalni_cjeloviti ispit'!K88</f>
        <v>0</v>
      </c>
      <c r="L87" s="256" t="str">
        <f>'Parcijalni_cjeloviti ispit'!L88</f>
        <v>NE</v>
      </c>
      <c r="M87" s="103">
        <f>'Parcijalni_cjeloviti ispit'!M88</f>
        <v>0</v>
      </c>
      <c r="N87" s="256" t="str">
        <f>'Parcijalni_cjeloviti ispit'!N88</f>
        <v>NE</v>
      </c>
      <c r="O87" s="103">
        <f>'Parcijalni_cjeloviti ispit'!O88</f>
        <v>0</v>
      </c>
      <c r="P87" s="256" t="str">
        <f>'Parcijalni_cjeloviti ispit'!P88</f>
        <v>NE</v>
      </c>
      <c r="Q87" s="103">
        <f>'Parcijalni_cjeloviti ispit'!Q88</f>
        <v>0</v>
      </c>
      <c r="R87" s="256" t="str">
        <f>'Parcijalni_cjeloviti ispit'!R88</f>
        <v>NE</v>
      </c>
      <c r="S87" s="103">
        <f>'Parcijalni_cjeloviti ispit'!S88</f>
        <v>0</v>
      </c>
      <c r="T87" s="256" t="str">
        <f>'Parcijalni_cjeloviti ispit'!T88</f>
        <v>NE</v>
      </c>
      <c r="U87" s="244">
        <f>'Parcijalni_cjeloviti ispit'!U88</f>
        <v>0</v>
      </c>
      <c r="V87" s="244" t="str">
        <f>'Parcijalni_cjeloviti ispit'!V88</f>
        <v>NE</v>
      </c>
    </row>
    <row r="88" spans="1:22" ht="15.75" thickBot="1" x14ac:dyDescent="0.3">
      <c r="A88" s="255">
        <f>'Parcijalni_cjeloviti ispit'!A89</f>
        <v>0</v>
      </c>
      <c r="B88" s="259">
        <f>'Parcijalni_cjeloviti ispit'!B89</f>
        <v>0</v>
      </c>
      <c r="C88" s="255">
        <f>'Parcijalni_cjeloviti ispit'!C89</f>
        <v>0</v>
      </c>
      <c r="D88" s="104" t="str">
        <f>'Parcijalni_cjeloviti ispit'!D89</f>
        <v>P</v>
      </c>
      <c r="E88" s="105" t="str">
        <f>'Parcijalni_cjeloviti ispit'!E89</f>
        <v/>
      </c>
      <c r="F88" s="257">
        <f>'Parcijalni_cjeloviti ispit'!F89</f>
        <v>0</v>
      </c>
      <c r="G88" s="106" t="str">
        <f>'Parcijalni_cjeloviti ispit'!G89</f>
        <v/>
      </c>
      <c r="H88" s="257">
        <f>'Parcijalni_cjeloviti ispit'!H89</f>
        <v>0</v>
      </c>
      <c r="I88" s="106" t="str">
        <f>'Parcijalni_cjeloviti ispit'!I89</f>
        <v/>
      </c>
      <c r="J88" s="257">
        <f>'Parcijalni_cjeloviti ispit'!J89</f>
        <v>0</v>
      </c>
      <c r="K88" s="106" t="str">
        <f>'Parcijalni_cjeloviti ispit'!K89</f>
        <v/>
      </c>
      <c r="L88" s="257">
        <f>'Parcijalni_cjeloviti ispit'!L89</f>
        <v>0</v>
      </c>
      <c r="M88" s="106" t="str">
        <f>'Parcijalni_cjeloviti ispit'!M89</f>
        <v/>
      </c>
      <c r="N88" s="257">
        <f>'Parcijalni_cjeloviti ispit'!N89</f>
        <v>0</v>
      </c>
      <c r="O88" s="106" t="str">
        <f>'Parcijalni_cjeloviti ispit'!O89</f>
        <v/>
      </c>
      <c r="P88" s="257">
        <f>'Parcijalni_cjeloviti ispit'!P89</f>
        <v>0</v>
      </c>
      <c r="Q88" s="106" t="str">
        <f>'Parcijalni_cjeloviti ispit'!Q89</f>
        <v/>
      </c>
      <c r="R88" s="257">
        <f>'Parcijalni_cjeloviti ispit'!R89</f>
        <v>0</v>
      </c>
      <c r="S88" s="106" t="str">
        <f>'Parcijalni_cjeloviti ispit'!S89</f>
        <v/>
      </c>
      <c r="T88" s="257">
        <f>'Parcijalni_cjeloviti ispit'!T89</f>
        <v>0</v>
      </c>
      <c r="U88" s="245">
        <f>'Parcijalni_cjeloviti ispit'!U89</f>
        <v>0</v>
      </c>
      <c r="V88" s="245">
        <f>'Parcijalni_cjeloviti ispit'!V89</f>
        <v>0</v>
      </c>
    </row>
    <row r="89" spans="1:22" x14ac:dyDescent="0.25">
      <c r="A89" s="254">
        <f>'Parcijalni_cjeloviti ispit'!A90</f>
        <v>42</v>
      </c>
      <c r="B89" s="258" t="str">
        <f>'Parcijalni_cjeloviti ispit'!B90</f>
        <v xml:space="preserve"> </v>
      </c>
      <c r="C89" s="254">
        <f>'Parcijalni_cjeloviti ispit'!C90</f>
        <v>0</v>
      </c>
      <c r="D89" s="102" t="str">
        <f>'Parcijalni_cjeloviti ispit'!D90</f>
        <v>B</v>
      </c>
      <c r="E89" s="103">
        <f>'Parcijalni_cjeloviti ispit'!E90</f>
        <v>0</v>
      </c>
      <c r="F89" s="256" t="str">
        <f>'Parcijalni_cjeloviti ispit'!F90</f>
        <v>NE</v>
      </c>
      <c r="G89" s="103">
        <f>'Parcijalni_cjeloviti ispit'!G90</f>
        <v>0</v>
      </c>
      <c r="H89" s="256" t="str">
        <f>'Parcijalni_cjeloviti ispit'!H90</f>
        <v>NE</v>
      </c>
      <c r="I89" s="103">
        <f>'Parcijalni_cjeloviti ispit'!I90</f>
        <v>0</v>
      </c>
      <c r="J89" s="256" t="str">
        <f>'Parcijalni_cjeloviti ispit'!J90</f>
        <v>NE</v>
      </c>
      <c r="K89" s="103">
        <f>'Parcijalni_cjeloviti ispit'!K90</f>
        <v>0</v>
      </c>
      <c r="L89" s="256" t="str">
        <f>'Parcijalni_cjeloviti ispit'!L90</f>
        <v>NE</v>
      </c>
      <c r="M89" s="103">
        <f>'Parcijalni_cjeloviti ispit'!M90</f>
        <v>0</v>
      </c>
      <c r="N89" s="256" t="str">
        <f>'Parcijalni_cjeloviti ispit'!N90</f>
        <v>NE</v>
      </c>
      <c r="O89" s="103">
        <f>'Parcijalni_cjeloviti ispit'!O90</f>
        <v>0</v>
      </c>
      <c r="P89" s="256" t="str">
        <f>'Parcijalni_cjeloviti ispit'!P90</f>
        <v>NE</v>
      </c>
      <c r="Q89" s="103">
        <f>'Parcijalni_cjeloviti ispit'!Q90</f>
        <v>0</v>
      </c>
      <c r="R89" s="256" t="str">
        <f>'Parcijalni_cjeloviti ispit'!R90</f>
        <v>NE</v>
      </c>
      <c r="S89" s="103">
        <f>'Parcijalni_cjeloviti ispit'!S90</f>
        <v>0</v>
      </c>
      <c r="T89" s="256" t="str">
        <f>'Parcijalni_cjeloviti ispit'!T90</f>
        <v>NE</v>
      </c>
      <c r="U89" s="244">
        <f>'Parcijalni_cjeloviti ispit'!U90</f>
        <v>0</v>
      </c>
      <c r="V89" s="244" t="str">
        <f>'Parcijalni_cjeloviti ispit'!V90</f>
        <v>NE</v>
      </c>
    </row>
    <row r="90" spans="1:22" ht="15.75" thickBot="1" x14ac:dyDescent="0.3">
      <c r="A90" s="255">
        <f>'Parcijalni_cjeloviti ispit'!A91</f>
        <v>0</v>
      </c>
      <c r="B90" s="259">
        <f>'Parcijalni_cjeloviti ispit'!B91</f>
        <v>0</v>
      </c>
      <c r="C90" s="255">
        <f>'Parcijalni_cjeloviti ispit'!C91</f>
        <v>0</v>
      </c>
      <c r="D90" s="104" t="str">
        <f>'Parcijalni_cjeloviti ispit'!D91</f>
        <v>P</v>
      </c>
      <c r="E90" s="105" t="str">
        <f>'Parcijalni_cjeloviti ispit'!E91</f>
        <v/>
      </c>
      <c r="F90" s="257">
        <f>'Parcijalni_cjeloviti ispit'!F91</f>
        <v>0</v>
      </c>
      <c r="G90" s="106" t="str">
        <f>'Parcijalni_cjeloviti ispit'!G91</f>
        <v/>
      </c>
      <c r="H90" s="257">
        <f>'Parcijalni_cjeloviti ispit'!H91</f>
        <v>0</v>
      </c>
      <c r="I90" s="106" t="str">
        <f>'Parcijalni_cjeloviti ispit'!I91</f>
        <v/>
      </c>
      <c r="J90" s="257">
        <f>'Parcijalni_cjeloviti ispit'!J91</f>
        <v>0</v>
      </c>
      <c r="K90" s="106" t="str">
        <f>'Parcijalni_cjeloviti ispit'!K91</f>
        <v/>
      </c>
      <c r="L90" s="257">
        <f>'Parcijalni_cjeloviti ispit'!L91</f>
        <v>0</v>
      </c>
      <c r="M90" s="106" t="str">
        <f>'Parcijalni_cjeloviti ispit'!M91</f>
        <v/>
      </c>
      <c r="N90" s="257">
        <f>'Parcijalni_cjeloviti ispit'!N91</f>
        <v>0</v>
      </c>
      <c r="O90" s="106" t="str">
        <f>'Parcijalni_cjeloviti ispit'!O91</f>
        <v/>
      </c>
      <c r="P90" s="257">
        <f>'Parcijalni_cjeloviti ispit'!P91</f>
        <v>0</v>
      </c>
      <c r="Q90" s="106" t="str">
        <f>'Parcijalni_cjeloviti ispit'!Q91</f>
        <v/>
      </c>
      <c r="R90" s="257">
        <f>'Parcijalni_cjeloviti ispit'!R91</f>
        <v>0</v>
      </c>
      <c r="S90" s="106" t="str">
        <f>'Parcijalni_cjeloviti ispit'!S91</f>
        <v/>
      </c>
      <c r="T90" s="257">
        <f>'Parcijalni_cjeloviti ispit'!T91</f>
        <v>0</v>
      </c>
      <c r="U90" s="245">
        <f>'Parcijalni_cjeloviti ispit'!U91</f>
        <v>0</v>
      </c>
      <c r="V90" s="245">
        <f>'Parcijalni_cjeloviti ispit'!V91</f>
        <v>0</v>
      </c>
    </row>
    <row r="91" spans="1:22" x14ac:dyDescent="0.25">
      <c r="A91" s="254">
        <f>'Parcijalni_cjeloviti ispit'!A92</f>
        <v>43</v>
      </c>
      <c r="B91" s="258" t="str">
        <f>'Parcijalni_cjeloviti ispit'!B92</f>
        <v xml:space="preserve"> </v>
      </c>
      <c r="C91" s="254">
        <f>'Parcijalni_cjeloviti ispit'!C92</f>
        <v>0</v>
      </c>
      <c r="D91" s="102" t="str">
        <f>'Parcijalni_cjeloviti ispit'!D92</f>
        <v>B</v>
      </c>
      <c r="E91" s="103">
        <f>'Parcijalni_cjeloviti ispit'!E92</f>
        <v>0</v>
      </c>
      <c r="F91" s="256" t="str">
        <f>'Parcijalni_cjeloviti ispit'!F92</f>
        <v>NE</v>
      </c>
      <c r="G91" s="103">
        <f>'Parcijalni_cjeloviti ispit'!G92</f>
        <v>0</v>
      </c>
      <c r="H91" s="256" t="str">
        <f>'Parcijalni_cjeloviti ispit'!H92</f>
        <v>NE</v>
      </c>
      <c r="I91" s="103">
        <f>'Parcijalni_cjeloviti ispit'!I92</f>
        <v>0</v>
      </c>
      <c r="J91" s="256" t="str">
        <f>'Parcijalni_cjeloviti ispit'!J92</f>
        <v>NE</v>
      </c>
      <c r="K91" s="103">
        <f>'Parcijalni_cjeloviti ispit'!K92</f>
        <v>0</v>
      </c>
      <c r="L91" s="256" t="str">
        <f>'Parcijalni_cjeloviti ispit'!L92</f>
        <v>NE</v>
      </c>
      <c r="M91" s="103">
        <f>'Parcijalni_cjeloviti ispit'!M92</f>
        <v>0</v>
      </c>
      <c r="N91" s="256" t="str">
        <f>'Parcijalni_cjeloviti ispit'!N92</f>
        <v>NE</v>
      </c>
      <c r="O91" s="103">
        <f>'Parcijalni_cjeloviti ispit'!O92</f>
        <v>0</v>
      </c>
      <c r="P91" s="256" t="str">
        <f>'Parcijalni_cjeloviti ispit'!P92</f>
        <v>NE</v>
      </c>
      <c r="Q91" s="103">
        <f>'Parcijalni_cjeloviti ispit'!Q92</f>
        <v>0</v>
      </c>
      <c r="R91" s="256" t="str">
        <f>'Parcijalni_cjeloviti ispit'!R92</f>
        <v>NE</v>
      </c>
      <c r="S91" s="103">
        <f>'Parcijalni_cjeloviti ispit'!S92</f>
        <v>0</v>
      </c>
      <c r="T91" s="256" t="str">
        <f>'Parcijalni_cjeloviti ispit'!T92</f>
        <v>NE</v>
      </c>
      <c r="U91" s="244">
        <f>'Parcijalni_cjeloviti ispit'!U92</f>
        <v>0</v>
      </c>
      <c r="V91" s="244" t="str">
        <f>'Parcijalni_cjeloviti ispit'!V92</f>
        <v>NE</v>
      </c>
    </row>
    <row r="92" spans="1:22" ht="15.75" thickBot="1" x14ac:dyDescent="0.3">
      <c r="A92" s="255">
        <f>'Parcijalni_cjeloviti ispit'!A93</f>
        <v>0</v>
      </c>
      <c r="B92" s="259">
        <f>'Parcijalni_cjeloviti ispit'!B93</f>
        <v>0</v>
      </c>
      <c r="C92" s="255">
        <f>'Parcijalni_cjeloviti ispit'!C93</f>
        <v>0</v>
      </c>
      <c r="D92" s="104" t="str">
        <f>'Parcijalni_cjeloviti ispit'!D93</f>
        <v>P</v>
      </c>
      <c r="E92" s="105" t="str">
        <f>'Parcijalni_cjeloviti ispit'!E93</f>
        <v/>
      </c>
      <c r="F92" s="257">
        <f>'Parcijalni_cjeloviti ispit'!F93</f>
        <v>0</v>
      </c>
      <c r="G92" s="106" t="str">
        <f>'Parcijalni_cjeloviti ispit'!G93</f>
        <v/>
      </c>
      <c r="H92" s="257">
        <f>'Parcijalni_cjeloviti ispit'!H93</f>
        <v>0</v>
      </c>
      <c r="I92" s="106" t="str">
        <f>'Parcijalni_cjeloviti ispit'!I93</f>
        <v/>
      </c>
      <c r="J92" s="257">
        <f>'Parcijalni_cjeloviti ispit'!J93</f>
        <v>0</v>
      </c>
      <c r="K92" s="106" t="str">
        <f>'Parcijalni_cjeloviti ispit'!K93</f>
        <v/>
      </c>
      <c r="L92" s="257">
        <f>'Parcijalni_cjeloviti ispit'!L93</f>
        <v>0</v>
      </c>
      <c r="M92" s="106" t="str">
        <f>'Parcijalni_cjeloviti ispit'!M93</f>
        <v/>
      </c>
      <c r="N92" s="257">
        <f>'Parcijalni_cjeloviti ispit'!N93</f>
        <v>0</v>
      </c>
      <c r="O92" s="106" t="str">
        <f>'Parcijalni_cjeloviti ispit'!O93</f>
        <v/>
      </c>
      <c r="P92" s="257">
        <f>'Parcijalni_cjeloviti ispit'!P93</f>
        <v>0</v>
      </c>
      <c r="Q92" s="106" t="str">
        <f>'Parcijalni_cjeloviti ispit'!Q93</f>
        <v/>
      </c>
      <c r="R92" s="257">
        <f>'Parcijalni_cjeloviti ispit'!R93</f>
        <v>0</v>
      </c>
      <c r="S92" s="106" t="str">
        <f>'Parcijalni_cjeloviti ispit'!S93</f>
        <v/>
      </c>
      <c r="T92" s="257">
        <f>'Parcijalni_cjeloviti ispit'!T93</f>
        <v>0</v>
      </c>
      <c r="U92" s="245">
        <f>'Parcijalni_cjeloviti ispit'!U93</f>
        <v>0</v>
      </c>
      <c r="V92" s="245">
        <f>'Parcijalni_cjeloviti ispit'!V93</f>
        <v>0</v>
      </c>
    </row>
    <row r="93" spans="1:22" x14ac:dyDescent="0.25">
      <c r="A93" s="254">
        <f>'Parcijalni_cjeloviti ispit'!A94</f>
        <v>44</v>
      </c>
      <c r="B93" s="258" t="str">
        <f>'Parcijalni_cjeloviti ispit'!B94</f>
        <v xml:space="preserve"> </v>
      </c>
      <c r="C93" s="254">
        <f>'Parcijalni_cjeloviti ispit'!C94</f>
        <v>0</v>
      </c>
      <c r="D93" s="102" t="str">
        <f>'Parcijalni_cjeloviti ispit'!D94</f>
        <v>B</v>
      </c>
      <c r="E93" s="103">
        <f>'Parcijalni_cjeloviti ispit'!E94</f>
        <v>0</v>
      </c>
      <c r="F93" s="256" t="str">
        <f>'Parcijalni_cjeloviti ispit'!F94</f>
        <v>NE</v>
      </c>
      <c r="G93" s="103">
        <f>'Parcijalni_cjeloviti ispit'!G94</f>
        <v>0</v>
      </c>
      <c r="H93" s="256" t="str">
        <f>'Parcijalni_cjeloviti ispit'!H94</f>
        <v>NE</v>
      </c>
      <c r="I93" s="103">
        <f>'Parcijalni_cjeloviti ispit'!I94</f>
        <v>0</v>
      </c>
      <c r="J93" s="256" t="str">
        <f>'Parcijalni_cjeloviti ispit'!J94</f>
        <v>NE</v>
      </c>
      <c r="K93" s="103">
        <f>'Parcijalni_cjeloviti ispit'!K94</f>
        <v>0</v>
      </c>
      <c r="L93" s="256" t="str">
        <f>'Parcijalni_cjeloviti ispit'!L94</f>
        <v>NE</v>
      </c>
      <c r="M93" s="103">
        <f>'Parcijalni_cjeloviti ispit'!M94</f>
        <v>0</v>
      </c>
      <c r="N93" s="256" t="str">
        <f>'Parcijalni_cjeloviti ispit'!N94</f>
        <v>NE</v>
      </c>
      <c r="O93" s="103">
        <f>'Parcijalni_cjeloviti ispit'!O94</f>
        <v>0</v>
      </c>
      <c r="P93" s="256" t="str">
        <f>'Parcijalni_cjeloviti ispit'!P94</f>
        <v>NE</v>
      </c>
      <c r="Q93" s="103">
        <f>'Parcijalni_cjeloviti ispit'!Q94</f>
        <v>0</v>
      </c>
      <c r="R93" s="256" t="str">
        <f>'Parcijalni_cjeloviti ispit'!R94</f>
        <v>NE</v>
      </c>
      <c r="S93" s="103">
        <f>'Parcijalni_cjeloviti ispit'!S94</f>
        <v>0</v>
      </c>
      <c r="T93" s="256" t="str">
        <f>'Parcijalni_cjeloviti ispit'!T94</f>
        <v>NE</v>
      </c>
      <c r="U93" s="244">
        <f>'Parcijalni_cjeloviti ispit'!U94</f>
        <v>0</v>
      </c>
      <c r="V93" s="244" t="str">
        <f>'Parcijalni_cjeloviti ispit'!V94</f>
        <v>NE</v>
      </c>
    </row>
    <row r="94" spans="1:22" ht="15.75" thickBot="1" x14ac:dyDescent="0.3">
      <c r="A94" s="255">
        <f>'Parcijalni_cjeloviti ispit'!A95</f>
        <v>0</v>
      </c>
      <c r="B94" s="259">
        <f>'Parcijalni_cjeloviti ispit'!B95</f>
        <v>0</v>
      </c>
      <c r="C94" s="255">
        <f>'Parcijalni_cjeloviti ispit'!C95</f>
        <v>0</v>
      </c>
      <c r="D94" s="104" t="str">
        <f>'Parcijalni_cjeloviti ispit'!D95</f>
        <v>P</v>
      </c>
      <c r="E94" s="105" t="str">
        <f>'Parcijalni_cjeloviti ispit'!E95</f>
        <v/>
      </c>
      <c r="F94" s="257">
        <f>'Parcijalni_cjeloviti ispit'!F95</f>
        <v>0</v>
      </c>
      <c r="G94" s="106" t="str">
        <f>'Parcijalni_cjeloviti ispit'!G95</f>
        <v/>
      </c>
      <c r="H94" s="257">
        <f>'Parcijalni_cjeloviti ispit'!H95</f>
        <v>0</v>
      </c>
      <c r="I94" s="106" t="str">
        <f>'Parcijalni_cjeloviti ispit'!I95</f>
        <v/>
      </c>
      <c r="J94" s="257">
        <f>'Parcijalni_cjeloviti ispit'!J95</f>
        <v>0</v>
      </c>
      <c r="K94" s="106" t="str">
        <f>'Parcijalni_cjeloviti ispit'!K95</f>
        <v/>
      </c>
      <c r="L94" s="257">
        <f>'Parcijalni_cjeloviti ispit'!L95</f>
        <v>0</v>
      </c>
      <c r="M94" s="106" t="str">
        <f>'Parcijalni_cjeloviti ispit'!M95</f>
        <v/>
      </c>
      <c r="N94" s="257">
        <f>'Parcijalni_cjeloviti ispit'!N95</f>
        <v>0</v>
      </c>
      <c r="O94" s="106" t="str">
        <f>'Parcijalni_cjeloviti ispit'!O95</f>
        <v/>
      </c>
      <c r="P94" s="257">
        <f>'Parcijalni_cjeloviti ispit'!P95</f>
        <v>0</v>
      </c>
      <c r="Q94" s="106" t="str">
        <f>'Parcijalni_cjeloviti ispit'!Q95</f>
        <v/>
      </c>
      <c r="R94" s="257">
        <f>'Parcijalni_cjeloviti ispit'!R95</f>
        <v>0</v>
      </c>
      <c r="S94" s="106" t="str">
        <f>'Parcijalni_cjeloviti ispit'!S95</f>
        <v/>
      </c>
      <c r="T94" s="257">
        <f>'Parcijalni_cjeloviti ispit'!T95</f>
        <v>0</v>
      </c>
      <c r="U94" s="245">
        <f>'Parcijalni_cjeloviti ispit'!U95</f>
        <v>0</v>
      </c>
      <c r="V94" s="245">
        <f>'Parcijalni_cjeloviti ispit'!V95</f>
        <v>0</v>
      </c>
    </row>
    <row r="95" spans="1:22" x14ac:dyDescent="0.25">
      <c r="A95" s="254">
        <f>'Parcijalni_cjeloviti ispit'!A96</f>
        <v>45</v>
      </c>
      <c r="B95" s="258" t="str">
        <f>'Parcijalni_cjeloviti ispit'!B96</f>
        <v xml:space="preserve"> </v>
      </c>
      <c r="C95" s="254">
        <f>'Parcijalni_cjeloviti ispit'!C96</f>
        <v>0</v>
      </c>
      <c r="D95" s="102" t="str">
        <f>'Parcijalni_cjeloviti ispit'!D96</f>
        <v>B</v>
      </c>
      <c r="E95" s="103">
        <f>'Parcijalni_cjeloviti ispit'!E96</f>
        <v>0</v>
      </c>
      <c r="F95" s="256" t="str">
        <f>'Parcijalni_cjeloviti ispit'!F96</f>
        <v>NE</v>
      </c>
      <c r="G95" s="103">
        <f>'Parcijalni_cjeloviti ispit'!G96</f>
        <v>0</v>
      </c>
      <c r="H95" s="256" t="str">
        <f>'Parcijalni_cjeloviti ispit'!H96</f>
        <v>NE</v>
      </c>
      <c r="I95" s="103">
        <f>'Parcijalni_cjeloviti ispit'!I96</f>
        <v>0</v>
      </c>
      <c r="J95" s="256" t="str">
        <f>'Parcijalni_cjeloviti ispit'!J96</f>
        <v>NE</v>
      </c>
      <c r="K95" s="103">
        <f>'Parcijalni_cjeloviti ispit'!K96</f>
        <v>0</v>
      </c>
      <c r="L95" s="256" t="str">
        <f>'Parcijalni_cjeloviti ispit'!L96</f>
        <v>NE</v>
      </c>
      <c r="M95" s="103">
        <f>'Parcijalni_cjeloviti ispit'!M96</f>
        <v>0</v>
      </c>
      <c r="N95" s="256" t="str">
        <f>'Parcijalni_cjeloviti ispit'!N96</f>
        <v>NE</v>
      </c>
      <c r="O95" s="103">
        <f>'Parcijalni_cjeloviti ispit'!O96</f>
        <v>0</v>
      </c>
      <c r="P95" s="256" t="str">
        <f>'Parcijalni_cjeloviti ispit'!P96</f>
        <v>NE</v>
      </c>
      <c r="Q95" s="103">
        <f>'Parcijalni_cjeloviti ispit'!Q96</f>
        <v>0</v>
      </c>
      <c r="R95" s="256" t="str">
        <f>'Parcijalni_cjeloviti ispit'!R96</f>
        <v>NE</v>
      </c>
      <c r="S95" s="103">
        <f>'Parcijalni_cjeloviti ispit'!S96</f>
        <v>0</v>
      </c>
      <c r="T95" s="256" t="str">
        <f>'Parcijalni_cjeloviti ispit'!T96</f>
        <v>NE</v>
      </c>
      <c r="U95" s="244">
        <f>'Parcijalni_cjeloviti ispit'!U96</f>
        <v>0</v>
      </c>
      <c r="V95" s="244" t="str">
        <f>'Parcijalni_cjeloviti ispit'!V96</f>
        <v>NE</v>
      </c>
    </row>
    <row r="96" spans="1:22" ht="15.75" thickBot="1" x14ac:dyDescent="0.3">
      <c r="A96" s="255">
        <f>'Parcijalni_cjeloviti ispit'!A97</f>
        <v>0</v>
      </c>
      <c r="B96" s="259">
        <f>'Parcijalni_cjeloviti ispit'!B97</f>
        <v>0</v>
      </c>
      <c r="C96" s="255">
        <f>'Parcijalni_cjeloviti ispit'!C97</f>
        <v>0</v>
      </c>
      <c r="D96" s="104" t="str">
        <f>'Parcijalni_cjeloviti ispit'!D97</f>
        <v>P</v>
      </c>
      <c r="E96" s="105" t="str">
        <f>'Parcijalni_cjeloviti ispit'!E97</f>
        <v/>
      </c>
      <c r="F96" s="257">
        <f>'Parcijalni_cjeloviti ispit'!F97</f>
        <v>0</v>
      </c>
      <c r="G96" s="106" t="str">
        <f>'Parcijalni_cjeloviti ispit'!G97</f>
        <v/>
      </c>
      <c r="H96" s="257">
        <f>'Parcijalni_cjeloviti ispit'!H97</f>
        <v>0</v>
      </c>
      <c r="I96" s="106" t="str">
        <f>'Parcijalni_cjeloviti ispit'!I97</f>
        <v/>
      </c>
      <c r="J96" s="257">
        <f>'Parcijalni_cjeloviti ispit'!J97</f>
        <v>0</v>
      </c>
      <c r="K96" s="106" t="str">
        <f>'Parcijalni_cjeloviti ispit'!K97</f>
        <v/>
      </c>
      <c r="L96" s="257">
        <f>'Parcijalni_cjeloviti ispit'!L97</f>
        <v>0</v>
      </c>
      <c r="M96" s="106" t="str">
        <f>'Parcijalni_cjeloviti ispit'!M97</f>
        <v/>
      </c>
      <c r="N96" s="257">
        <f>'Parcijalni_cjeloviti ispit'!N97</f>
        <v>0</v>
      </c>
      <c r="O96" s="106" t="str">
        <f>'Parcijalni_cjeloviti ispit'!O97</f>
        <v/>
      </c>
      <c r="P96" s="257">
        <f>'Parcijalni_cjeloviti ispit'!P97</f>
        <v>0</v>
      </c>
      <c r="Q96" s="106" t="str">
        <f>'Parcijalni_cjeloviti ispit'!Q97</f>
        <v/>
      </c>
      <c r="R96" s="257">
        <f>'Parcijalni_cjeloviti ispit'!R97</f>
        <v>0</v>
      </c>
      <c r="S96" s="106" t="str">
        <f>'Parcijalni_cjeloviti ispit'!S97</f>
        <v/>
      </c>
      <c r="T96" s="257">
        <f>'Parcijalni_cjeloviti ispit'!T97</f>
        <v>0</v>
      </c>
      <c r="U96" s="245">
        <f>'Parcijalni_cjeloviti ispit'!U97</f>
        <v>0</v>
      </c>
      <c r="V96" s="245">
        <f>'Parcijalni_cjeloviti ispit'!V97</f>
        <v>0</v>
      </c>
    </row>
    <row r="97" spans="1:22" x14ac:dyDescent="0.25">
      <c r="A97" s="254">
        <f>'Parcijalni_cjeloviti ispit'!A98</f>
        <v>46</v>
      </c>
      <c r="B97" s="258" t="str">
        <f>'Parcijalni_cjeloviti ispit'!B98</f>
        <v xml:space="preserve"> </v>
      </c>
      <c r="C97" s="254">
        <f>'Parcijalni_cjeloviti ispit'!C98</f>
        <v>0</v>
      </c>
      <c r="D97" s="102" t="str">
        <f>'Parcijalni_cjeloviti ispit'!D98</f>
        <v>B</v>
      </c>
      <c r="E97" s="103">
        <f>'Parcijalni_cjeloviti ispit'!E98</f>
        <v>0</v>
      </c>
      <c r="F97" s="256" t="str">
        <f>'Parcijalni_cjeloviti ispit'!F98</f>
        <v>NE</v>
      </c>
      <c r="G97" s="103">
        <f>'Parcijalni_cjeloviti ispit'!G98</f>
        <v>0</v>
      </c>
      <c r="H97" s="256" t="str">
        <f>'Parcijalni_cjeloviti ispit'!H98</f>
        <v>NE</v>
      </c>
      <c r="I97" s="103">
        <f>'Parcijalni_cjeloviti ispit'!I98</f>
        <v>0</v>
      </c>
      <c r="J97" s="256" t="str">
        <f>'Parcijalni_cjeloviti ispit'!J98</f>
        <v>NE</v>
      </c>
      <c r="K97" s="103">
        <f>'Parcijalni_cjeloviti ispit'!K98</f>
        <v>0</v>
      </c>
      <c r="L97" s="256" t="str">
        <f>'Parcijalni_cjeloviti ispit'!L98</f>
        <v>NE</v>
      </c>
      <c r="M97" s="103">
        <f>'Parcijalni_cjeloviti ispit'!M98</f>
        <v>0</v>
      </c>
      <c r="N97" s="256" t="str">
        <f>'Parcijalni_cjeloviti ispit'!N98</f>
        <v>NE</v>
      </c>
      <c r="O97" s="103">
        <f>'Parcijalni_cjeloviti ispit'!O98</f>
        <v>0</v>
      </c>
      <c r="P97" s="256" t="str">
        <f>'Parcijalni_cjeloviti ispit'!P98</f>
        <v>NE</v>
      </c>
      <c r="Q97" s="103">
        <f>'Parcijalni_cjeloviti ispit'!Q98</f>
        <v>0</v>
      </c>
      <c r="R97" s="256" t="str">
        <f>'Parcijalni_cjeloviti ispit'!R98</f>
        <v>NE</v>
      </c>
      <c r="S97" s="103">
        <f>'Parcijalni_cjeloviti ispit'!S98</f>
        <v>0</v>
      </c>
      <c r="T97" s="256" t="str">
        <f>'Parcijalni_cjeloviti ispit'!T98</f>
        <v>NE</v>
      </c>
      <c r="U97" s="244">
        <f>'Parcijalni_cjeloviti ispit'!U98</f>
        <v>0</v>
      </c>
      <c r="V97" s="244" t="str">
        <f>'Parcijalni_cjeloviti ispit'!V98</f>
        <v>NE</v>
      </c>
    </row>
    <row r="98" spans="1:22" ht="15.75" thickBot="1" x14ac:dyDescent="0.3">
      <c r="A98" s="255">
        <f>'Parcijalni_cjeloviti ispit'!A99</f>
        <v>0</v>
      </c>
      <c r="B98" s="259">
        <f>'Parcijalni_cjeloviti ispit'!B99</f>
        <v>0</v>
      </c>
      <c r="C98" s="255">
        <f>'Parcijalni_cjeloviti ispit'!C99</f>
        <v>0</v>
      </c>
      <c r="D98" s="104" t="str">
        <f>'Parcijalni_cjeloviti ispit'!D99</f>
        <v>P</v>
      </c>
      <c r="E98" s="105" t="str">
        <f>'Parcijalni_cjeloviti ispit'!E99</f>
        <v/>
      </c>
      <c r="F98" s="257">
        <f>'Parcijalni_cjeloviti ispit'!F99</f>
        <v>0</v>
      </c>
      <c r="G98" s="106" t="str">
        <f>'Parcijalni_cjeloviti ispit'!G99</f>
        <v/>
      </c>
      <c r="H98" s="257">
        <f>'Parcijalni_cjeloviti ispit'!H99</f>
        <v>0</v>
      </c>
      <c r="I98" s="106" t="str">
        <f>'Parcijalni_cjeloviti ispit'!I99</f>
        <v/>
      </c>
      <c r="J98" s="257">
        <f>'Parcijalni_cjeloviti ispit'!J99</f>
        <v>0</v>
      </c>
      <c r="K98" s="106" t="str">
        <f>'Parcijalni_cjeloviti ispit'!K99</f>
        <v/>
      </c>
      <c r="L98" s="257">
        <f>'Parcijalni_cjeloviti ispit'!L99</f>
        <v>0</v>
      </c>
      <c r="M98" s="106" t="str">
        <f>'Parcijalni_cjeloviti ispit'!M99</f>
        <v/>
      </c>
      <c r="N98" s="257">
        <f>'Parcijalni_cjeloviti ispit'!N99</f>
        <v>0</v>
      </c>
      <c r="O98" s="106" t="str">
        <f>'Parcijalni_cjeloviti ispit'!O99</f>
        <v/>
      </c>
      <c r="P98" s="257">
        <f>'Parcijalni_cjeloviti ispit'!P99</f>
        <v>0</v>
      </c>
      <c r="Q98" s="106" t="str">
        <f>'Parcijalni_cjeloviti ispit'!Q99</f>
        <v/>
      </c>
      <c r="R98" s="257">
        <f>'Parcijalni_cjeloviti ispit'!R99</f>
        <v>0</v>
      </c>
      <c r="S98" s="106" t="str">
        <f>'Parcijalni_cjeloviti ispit'!S99</f>
        <v/>
      </c>
      <c r="T98" s="257">
        <f>'Parcijalni_cjeloviti ispit'!T99</f>
        <v>0</v>
      </c>
      <c r="U98" s="245">
        <f>'Parcijalni_cjeloviti ispit'!U99</f>
        <v>0</v>
      </c>
      <c r="V98" s="245">
        <f>'Parcijalni_cjeloviti ispit'!V99</f>
        <v>0</v>
      </c>
    </row>
    <row r="99" spans="1:22" x14ac:dyDescent="0.25">
      <c r="A99" s="254">
        <f>'Parcijalni_cjeloviti ispit'!A100</f>
        <v>47</v>
      </c>
      <c r="B99" s="258" t="str">
        <f>'Parcijalni_cjeloviti ispit'!B100</f>
        <v xml:space="preserve"> </v>
      </c>
      <c r="C99" s="254">
        <f>'Parcijalni_cjeloviti ispit'!C100</f>
        <v>0</v>
      </c>
      <c r="D99" s="102" t="str">
        <f>'Parcijalni_cjeloviti ispit'!D100</f>
        <v>B</v>
      </c>
      <c r="E99" s="103">
        <f>'Parcijalni_cjeloviti ispit'!E100</f>
        <v>0</v>
      </c>
      <c r="F99" s="256" t="str">
        <f>'Parcijalni_cjeloviti ispit'!F100</f>
        <v>NE</v>
      </c>
      <c r="G99" s="103">
        <f>'Parcijalni_cjeloviti ispit'!G100</f>
        <v>0</v>
      </c>
      <c r="H99" s="256" t="str">
        <f>'Parcijalni_cjeloviti ispit'!H100</f>
        <v>NE</v>
      </c>
      <c r="I99" s="103">
        <f>'Parcijalni_cjeloviti ispit'!I100</f>
        <v>0</v>
      </c>
      <c r="J99" s="256" t="str">
        <f>'Parcijalni_cjeloviti ispit'!J100</f>
        <v>NE</v>
      </c>
      <c r="K99" s="103">
        <f>'Parcijalni_cjeloviti ispit'!K100</f>
        <v>0</v>
      </c>
      <c r="L99" s="256" t="str">
        <f>'Parcijalni_cjeloviti ispit'!L100</f>
        <v>NE</v>
      </c>
      <c r="M99" s="103">
        <f>'Parcijalni_cjeloviti ispit'!M100</f>
        <v>0</v>
      </c>
      <c r="N99" s="256" t="str">
        <f>'Parcijalni_cjeloviti ispit'!N100</f>
        <v>NE</v>
      </c>
      <c r="O99" s="103">
        <f>'Parcijalni_cjeloviti ispit'!O100</f>
        <v>0</v>
      </c>
      <c r="P99" s="256" t="str">
        <f>'Parcijalni_cjeloviti ispit'!P100</f>
        <v>NE</v>
      </c>
      <c r="Q99" s="103">
        <f>'Parcijalni_cjeloviti ispit'!Q100</f>
        <v>0</v>
      </c>
      <c r="R99" s="256" t="str">
        <f>'Parcijalni_cjeloviti ispit'!R100</f>
        <v>NE</v>
      </c>
      <c r="S99" s="103">
        <f>'Parcijalni_cjeloviti ispit'!S100</f>
        <v>0</v>
      </c>
      <c r="T99" s="256" t="str">
        <f>'Parcijalni_cjeloviti ispit'!T100</f>
        <v>NE</v>
      </c>
      <c r="U99" s="244">
        <f>'Parcijalni_cjeloviti ispit'!U100</f>
        <v>0</v>
      </c>
      <c r="V99" s="244" t="str">
        <f>'Parcijalni_cjeloviti ispit'!V100</f>
        <v>NE</v>
      </c>
    </row>
    <row r="100" spans="1:22" ht="15.75" thickBot="1" x14ac:dyDescent="0.3">
      <c r="A100" s="255">
        <f>'Parcijalni_cjeloviti ispit'!A101</f>
        <v>0</v>
      </c>
      <c r="B100" s="259">
        <f>'Parcijalni_cjeloviti ispit'!B101</f>
        <v>0</v>
      </c>
      <c r="C100" s="255">
        <f>'Parcijalni_cjeloviti ispit'!C101</f>
        <v>0</v>
      </c>
      <c r="D100" s="104" t="str">
        <f>'Parcijalni_cjeloviti ispit'!D101</f>
        <v>P</v>
      </c>
      <c r="E100" s="105" t="str">
        <f>'Parcijalni_cjeloviti ispit'!E101</f>
        <v/>
      </c>
      <c r="F100" s="257">
        <f>'Parcijalni_cjeloviti ispit'!F101</f>
        <v>0</v>
      </c>
      <c r="G100" s="106" t="str">
        <f>'Parcijalni_cjeloviti ispit'!G101</f>
        <v/>
      </c>
      <c r="H100" s="257">
        <f>'Parcijalni_cjeloviti ispit'!H101</f>
        <v>0</v>
      </c>
      <c r="I100" s="106" t="str">
        <f>'Parcijalni_cjeloviti ispit'!I101</f>
        <v/>
      </c>
      <c r="J100" s="257">
        <f>'Parcijalni_cjeloviti ispit'!J101</f>
        <v>0</v>
      </c>
      <c r="K100" s="106" t="str">
        <f>'Parcijalni_cjeloviti ispit'!K101</f>
        <v/>
      </c>
      <c r="L100" s="257">
        <f>'Parcijalni_cjeloviti ispit'!L101</f>
        <v>0</v>
      </c>
      <c r="M100" s="106" t="str">
        <f>'Parcijalni_cjeloviti ispit'!M101</f>
        <v/>
      </c>
      <c r="N100" s="257">
        <f>'Parcijalni_cjeloviti ispit'!N101</f>
        <v>0</v>
      </c>
      <c r="O100" s="106" t="str">
        <f>'Parcijalni_cjeloviti ispit'!O101</f>
        <v/>
      </c>
      <c r="P100" s="257">
        <f>'Parcijalni_cjeloviti ispit'!P101</f>
        <v>0</v>
      </c>
      <c r="Q100" s="106" t="str">
        <f>'Parcijalni_cjeloviti ispit'!Q101</f>
        <v/>
      </c>
      <c r="R100" s="257">
        <f>'Parcijalni_cjeloviti ispit'!R101</f>
        <v>0</v>
      </c>
      <c r="S100" s="106" t="str">
        <f>'Parcijalni_cjeloviti ispit'!S101</f>
        <v/>
      </c>
      <c r="T100" s="257">
        <f>'Parcijalni_cjeloviti ispit'!T101</f>
        <v>0</v>
      </c>
      <c r="U100" s="245">
        <f>'Parcijalni_cjeloviti ispit'!U101</f>
        <v>0</v>
      </c>
      <c r="V100" s="245">
        <f>'Parcijalni_cjeloviti ispit'!V101</f>
        <v>0</v>
      </c>
    </row>
    <row r="101" spans="1:22" x14ac:dyDescent="0.25">
      <c r="A101" s="254">
        <f>'Parcijalni_cjeloviti ispit'!A102</f>
        <v>48</v>
      </c>
      <c r="B101" s="258" t="str">
        <f>'Parcijalni_cjeloviti ispit'!B102</f>
        <v xml:space="preserve"> </v>
      </c>
      <c r="C101" s="254">
        <f>'Parcijalni_cjeloviti ispit'!C102</f>
        <v>0</v>
      </c>
      <c r="D101" s="102" t="str">
        <f>'Parcijalni_cjeloviti ispit'!D102</f>
        <v>B</v>
      </c>
      <c r="E101" s="103">
        <f>'Parcijalni_cjeloviti ispit'!E102</f>
        <v>0</v>
      </c>
      <c r="F101" s="256" t="str">
        <f>'Parcijalni_cjeloviti ispit'!F102</f>
        <v>NE</v>
      </c>
      <c r="G101" s="103">
        <f>'Parcijalni_cjeloviti ispit'!G102</f>
        <v>0</v>
      </c>
      <c r="H101" s="256" t="str">
        <f>'Parcijalni_cjeloviti ispit'!H102</f>
        <v>NE</v>
      </c>
      <c r="I101" s="103">
        <f>'Parcijalni_cjeloviti ispit'!I102</f>
        <v>0</v>
      </c>
      <c r="J101" s="256" t="str">
        <f>'Parcijalni_cjeloviti ispit'!J102</f>
        <v>NE</v>
      </c>
      <c r="K101" s="103">
        <f>'Parcijalni_cjeloviti ispit'!K102</f>
        <v>0</v>
      </c>
      <c r="L101" s="256" t="str">
        <f>'Parcijalni_cjeloviti ispit'!L102</f>
        <v>NE</v>
      </c>
      <c r="M101" s="103">
        <f>'Parcijalni_cjeloviti ispit'!M102</f>
        <v>0</v>
      </c>
      <c r="N101" s="256" t="str">
        <f>'Parcijalni_cjeloviti ispit'!N102</f>
        <v>NE</v>
      </c>
      <c r="O101" s="103">
        <f>'Parcijalni_cjeloviti ispit'!O102</f>
        <v>0</v>
      </c>
      <c r="P101" s="256" t="str">
        <f>'Parcijalni_cjeloviti ispit'!P102</f>
        <v>NE</v>
      </c>
      <c r="Q101" s="103">
        <f>'Parcijalni_cjeloviti ispit'!Q102</f>
        <v>0</v>
      </c>
      <c r="R101" s="256" t="str">
        <f>'Parcijalni_cjeloviti ispit'!R102</f>
        <v>NE</v>
      </c>
      <c r="S101" s="103">
        <f>'Parcijalni_cjeloviti ispit'!S102</f>
        <v>0</v>
      </c>
      <c r="T101" s="256" t="str">
        <f>'Parcijalni_cjeloviti ispit'!T102</f>
        <v>NE</v>
      </c>
      <c r="U101" s="244">
        <f>'Parcijalni_cjeloviti ispit'!U102</f>
        <v>0</v>
      </c>
      <c r="V101" s="244" t="str">
        <f>'Parcijalni_cjeloviti ispit'!V102</f>
        <v>NE</v>
      </c>
    </row>
    <row r="102" spans="1:22" ht="15.75" thickBot="1" x14ac:dyDescent="0.3">
      <c r="A102" s="255">
        <f>'Parcijalni_cjeloviti ispit'!A103</f>
        <v>0</v>
      </c>
      <c r="B102" s="259">
        <f>'Parcijalni_cjeloviti ispit'!B103</f>
        <v>0</v>
      </c>
      <c r="C102" s="255">
        <f>'Parcijalni_cjeloviti ispit'!C103</f>
        <v>0</v>
      </c>
      <c r="D102" s="104" t="str">
        <f>'Parcijalni_cjeloviti ispit'!D103</f>
        <v>P</v>
      </c>
      <c r="E102" s="105" t="str">
        <f>'Parcijalni_cjeloviti ispit'!E103</f>
        <v/>
      </c>
      <c r="F102" s="257">
        <f>'Parcijalni_cjeloviti ispit'!F103</f>
        <v>0</v>
      </c>
      <c r="G102" s="106" t="str">
        <f>'Parcijalni_cjeloviti ispit'!G103</f>
        <v/>
      </c>
      <c r="H102" s="257">
        <f>'Parcijalni_cjeloviti ispit'!H103</f>
        <v>0</v>
      </c>
      <c r="I102" s="106" t="str">
        <f>'Parcijalni_cjeloviti ispit'!I103</f>
        <v/>
      </c>
      <c r="J102" s="257">
        <f>'Parcijalni_cjeloviti ispit'!J103</f>
        <v>0</v>
      </c>
      <c r="K102" s="106" t="str">
        <f>'Parcijalni_cjeloviti ispit'!K103</f>
        <v/>
      </c>
      <c r="L102" s="257">
        <f>'Parcijalni_cjeloviti ispit'!L103</f>
        <v>0</v>
      </c>
      <c r="M102" s="106" t="str">
        <f>'Parcijalni_cjeloviti ispit'!M103</f>
        <v/>
      </c>
      <c r="N102" s="257">
        <f>'Parcijalni_cjeloviti ispit'!N103</f>
        <v>0</v>
      </c>
      <c r="O102" s="106" t="str">
        <f>'Parcijalni_cjeloviti ispit'!O103</f>
        <v/>
      </c>
      <c r="P102" s="257">
        <f>'Parcijalni_cjeloviti ispit'!P103</f>
        <v>0</v>
      </c>
      <c r="Q102" s="106" t="str">
        <f>'Parcijalni_cjeloviti ispit'!Q103</f>
        <v/>
      </c>
      <c r="R102" s="257">
        <f>'Parcijalni_cjeloviti ispit'!R103</f>
        <v>0</v>
      </c>
      <c r="S102" s="106" t="str">
        <f>'Parcijalni_cjeloviti ispit'!S103</f>
        <v/>
      </c>
      <c r="T102" s="257">
        <f>'Parcijalni_cjeloviti ispit'!T103</f>
        <v>0</v>
      </c>
      <c r="U102" s="245">
        <f>'Parcijalni_cjeloviti ispit'!U103</f>
        <v>0</v>
      </c>
      <c r="V102" s="245">
        <f>'Parcijalni_cjeloviti ispit'!V103</f>
        <v>0</v>
      </c>
    </row>
    <row r="103" spans="1:22" x14ac:dyDescent="0.25">
      <c r="A103" s="254">
        <f>'Parcijalni_cjeloviti ispit'!A104</f>
        <v>49</v>
      </c>
      <c r="B103" s="258" t="str">
        <f>'Parcijalni_cjeloviti ispit'!B104</f>
        <v xml:space="preserve"> </v>
      </c>
      <c r="C103" s="254">
        <f>'Parcijalni_cjeloviti ispit'!C104</f>
        <v>0</v>
      </c>
      <c r="D103" s="102" t="str">
        <f>'Parcijalni_cjeloviti ispit'!D104</f>
        <v>B</v>
      </c>
      <c r="E103" s="103">
        <f>'Parcijalni_cjeloviti ispit'!E104</f>
        <v>0</v>
      </c>
      <c r="F103" s="256" t="str">
        <f>'Parcijalni_cjeloviti ispit'!F104</f>
        <v>NE</v>
      </c>
      <c r="G103" s="103">
        <f>'Parcijalni_cjeloviti ispit'!G104</f>
        <v>0</v>
      </c>
      <c r="H103" s="256" t="str">
        <f>'Parcijalni_cjeloviti ispit'!H104</f>
        <v>NE</v>
      </c>
      <c r="I103" s="103">
        <f>'Parcijalni_cjeloviti ispit'!I104</f>
        <v>0</v>
      </c>
      <c r="J103" s="256" t="str">
        <f>'Parcijalni_cjeloviti ispit'!J104</f>
        <v>NE</v>
      </c>
      <c r="K103" s="103">
        <f>'Parcijalni_cjeloviti ispit'!K104</f>
        <v>0</v>
      </c>
      <c r="L103" s="256" t="str">
        <f>'Parcijalni_cjeloviti ispit'!L104</f>
        <v>NE</v>
      </c>
      <c r="M103" s="103">
        <f>'Parcijalni_cjeloviti ispit'!M104</f>
        <v>0</v>
      </c>
      <c r="N103" s="256" t="str">
        <f>'Parcijalni_cjeloviti ispit'!N104</f>
        <v>NE</v>
      </c>
      <c r="O103" s="103">
        <f>'Parcijalni_cjeloviti ispit'!O104</f>
        <v>0</v>
      </c>
      <c r="P103" s="256" t="str">
        <f>'Parcijalni_cjeloviti ispit'!P104</f>
        <v>NE</v>
      </c>
      <c r="Q103" s="103">
        <f>'Parcijalni_cjeloviti ispit'!Q104</f>
        <v>0</v>
      </c>
      <c r="R103" s="256" t="str">
        <f>'Parcijalni_cjeloviti ispit'!R104</f>
        <v>NE</v>
      </c>
      <c r="S103" s="103">
        <f>'Parcijalni_cjeloviti ispit'!S104</f>
        <v>0</v>
      </c>
      <c r="T103" s="256" t="str">
        <f>'Parcijalni_cjeloviti ispit'!T104</f>
        <v>NE</v>
      </c>
      <c r="U103" s="244">
        <f>'Parcijalni_cjeloviti ispit'!U104</f>
        <v>0</v>
      </c>
      <c r="V103" s="244" t="str">
        <f>'Parcijalni_cjeloviti ispit'!V104</f>
        <v>NE</v>
      </c>
    </row>
    <row r="104" spans="1:22" ht="15.75" thickBot="1" x14ac:dyDescent="0.3">
      <c r="A104" s="255">
        <f>'Parcijalni_cjeloviti ispit'!A105</f>
        <v>0</v>
      </c>
      <c r="B104" s="259">
        <f>'Parcijalni_cjeloviti ispit'!B105</f>
        <v>0</v>
      </c>
      <c r="C104" s="255">
        <f>'Parcijalni_cjeloviti ispit'!C105</f>
        <v>0</v>
      </c>
      <c r="D104" s="104" t="str">
        <f>'Parcijalni_cjeloviti ispit'!D105</f>
        <v>P</v>
      </c>
      <c r="E104" s="105" t="str">
        <f>'Parcijalni_cjeloviti ispit'!E105</f>
        <v/>
      </c>
      <c r="F104" s="257">
        <f>'Parcijalni_cjeloviti ispit'!F105</f>
        <v>0</v>
      </c>
      <c r="G104" s="106" t="str">
        <f>'Parcijalni_cjeloviti ispit'!G105</f>
        <v/>
      </c>
      <c r="H104" s="257">
        <f>'Parcijalni_cjeloviti ispit'!H105</f>
        <v>0</v>
      </c>
      <c r="I104" s="106" t="str">
        <f>'Parcijalni_cjeloviti ispit'!I105</f>
        <v/>
      </c>
      <c r="J104" s="257">
        <f>'Parcijalni_cjeloviti ispit'!J105</f>
        <v>0</v>
      </c>
      <c r="K104" s="106" t="str">
        <f>'Parcijalni_cjeloviti ispit'!K105</f>
        <v/>
      </c>
      <c r="L104" s="257">
        <f>'Parcijalni_cjeloviti ispit'!L105</f>
        <v>0</v>
      </c>
      <c r="M104" s="106" t="str">
        <f>'Parcijalni_cjeloviti ispit'!M105</f>
        <v/>
      </c>
      <c r="N104" s="257">
        <f>'Parcijalni_cjeloviti ispit'!N105</f>
        <v>0</v>
      </c>
      <c r="O104" s="106" t="str">
        <f>'Parcijalni_cjeloviti ispit'!O105</f>
        <v/>
      </c>
      <c r="P104" s="257">
        <f>'Parcijalni_cjeloviti ispit'!P105</f>
        <v>0</v>
      </c>
      <c r="Q104" s="106" t="str">
        <f>'Parcijalni_cjeloviti ispit'!Q105</f>
        <v/>
      </c>
      <c r="R104" s="257">
        <f>'Parcijalni_cjeloviti ispit'!R105</f>
        <v>0</v>
      </c>
      <c r="S104" s="106" t="str">
        <f>'Parcijalni_cjeloviti ispit'!S105</f>
        <v/>
      </c>
      <c r="T104" s="257">
        <f>'Parcijalni_cjeloviti ispit'!T105</f>
        <v>0</v>
      </c>
      <c r="U104" s="245">
        <f>'Parcijalni_cjeloviti ispit'!U105</f>
        <v>0</v>
      </c>
      <c r="V104" s="245">
        <f>'Parcijalni_cjeloviti ispit'!V105</f>
        <v>0</v>
      </c>
    </row>
    <row r="105" spans="1:22" x14ac:dyDescent="0.25">
      <c r="A105" s="254">
        <f>'Parcijalni_cjeloviti ispit'!A106</f>
        <v>50</v>
      </c>
      <c r="B105" s="258" t="str">
        <f>'Parcijalni_cjeloviti ispit'!B106</f>
        <v xml:space="preserve"> </v>
      </c>
      <c r="C105" s="254">
        <f>'Parcijalni_cjeloviti ispit'!C106</f>
        <v>0</v>
      </c>
      <c r="D105" s="102" t="str">
        <f>'Parcijalni_cjeloviti ispit'!D106</f>
        <v>B</v>
      </c>
      <c r="E105" s="103">
        <f>'Parcijalni_cjeloviti ispit'!E106</f>
        <v>0</v>
      </c>
      <c r="F105" s="256" t="str">
        <f>'Parcijalni_cjeloviti ispit'!F106</f>
        <v>NE</v>
      </c>
      <c r="G105" s="103">
        <f>'Parcijalni_cjeloviti ispit'!G106</f>
        <v>0</v>
      </c>
      <c r="H105" s="256" t="str">
        <f>'Parcijalni_cjeloviti ispit'!H106</f>
        <v>NE</v>
      </c>
      <c r="I105" s="103">
        <f>'Parcijalni_cjeloviti ispit'!I106</f>
        <v>0</v>
      </c>
      <c r="J105" s="256" t="str">
        <f>'Parcijalni_cjeloviti ispit'!J106</f>
        <v>NE</v>
      </c>
      <c r="K105" s="103">
        <f>'Parcijalni_cjeloviti ispit'!K106</f>
        <v>0</v>
      </c>
      <c r="L105" s="256" t="str">
        <f>'Parcijalni_cjeloviti ispit'!L106</f>
        <v>NE</v>
      </c>
      <c r="M105" s="103">
        <f>'Parcijalni_cjeloviti ispit'!M106</f>
        <v>0</v>
      </c>
      <c r="N105" s="256" t="str">
        <f>'Parcijalni_cjeloviti ispit'!N106</f>
        <v>NE</v>
      </c>
      <c r="O105" s="103">
        <f>'Parcijalni_cjeloviti ispit'!O106</f>
        <v>0</v>
      </c>
      <c r="P105" s="256" t="str">
        <f>'Parcijalni_cjeloviti ispit'!P106</f>
        <v>NE</v>
      </c>
      <c r="Q105" s="103">
        <f>'Parcijalni_cjeloviti ispit'!Q106</f>
        <v>0</v>
      </c>
      <c r="R105" s="256" t="str">
        <f>'Parcijalni_cjeloviti ispit'!R106</f>
        <v>NE</v>
      </c>
      <c r="S105" s="103">
        <f>'Parcijalni_cjeloviti ispit'!S106</f>
        <v>0</v>
      </c>
      <c r="T105" s="256" t="str">
        <f>'Parcijalni_cjeloviti ispit'!T106</f>
        <v>NE</v>
      </c>
      <c r="U105" s="244">
        <f>'Parcijalni_cjeloviti ispit'!U106</f>
        <v>0</v>
      </c>
      <c r="V105" s="244" t="str">
        <f>'Parcijalni_cjeloviti ispit'!V106</f>
        <v>NE</v>
      </c>
    </row>
    <row r="106" spans="1:22" ht="15.75" thickBot="1" x14ac:dyDescent="0.3">
      <c r="A106" s="255">
        <f>'Parcijalni_cjeloviti ispit'!A107</f>
        <v>0</v>
      </c>
      <c r="B106" s="259">
        <f>'Parcijalni_cjeloviti ispit'!B107</f>
        <v>0</v>
      </c>
      <c r="C106" s="255">
        <f>'Parcijalni_cjeloviti ispit'!C107</f>
        <v>0</v>
      </c>
      <c r="D106" s="104" t="str">
        <f>'Parcijalni_cjeloviti ispit'!D107</f>
        <v>P</v>
      </c>
      <c r="E106" s="105" t="str">
        <f>'Parcijalni_cjeloviti ispit'!E107</f>
        <v/>
      </c>
      <c r="F106" s="257">
        <f>'Parcijalni_cjeloviti ispit'!F107</f>
        <v>0</v>
      </c>
      <c r="G106" s="106" t="str">
        <f>'Parcijalni_cjeloviti ispit'!G107</f>
        <v/>
      </c>
      <c r="H106" s="257">
        <f>'Parcijalni_cjeloviti ispit'!H107</f>
        <v>0</v>
      </c>
      <c r="I106" s="106" t="str">
        <f>'Parcijalni_cjeloviti ispit'!I107</f>
        <v/>
      </c>
      <c r="J106" s="257">
        <f>'Parcijalni_cjeloviti ispit'!J107</f>
        <v>0</v>
      </c>
      <c r="K106" s="106" t="str">
        <f>'Parcijalni_cjeloviti ispit'!K107</f>
        <v/>
      </c>
      <c r="L106" s="257">
        <f>'Parcijalni_cjeloviti ispit'!L107</f>
        <v>0</v>
      </c>
      <c r="M106" s="106" t="str">
        <f>'Parcijalni_cjeloviti ispit'!M107</f>
        <v/>
      </c>
      <c r="N106" s="257">
        <f>'Parcijalni_cjeloviti ispit'!N107</f>
        <v>0</v>
      </c>
      <c r="O106" s="106" t="str">
        <f>'Parcijalni_cjeloviti ispit'!O107</f>
        <v/>
      </c>
      <c r="P106" s="257">
        <f>'Parcijalni_cjeloviti ispit'!P107</f>
        <v>0</v>
      </c>
      <c r="Q106" s="106" t="str">
        <f>'Parcijalni_cjeloviti ispit'!Q107</f>
        <v/>
      </c>
      <c r="R106" s="257">
        <f>'Parcijalni_cjeloviti ispit'!R107</f>
        <v>0</v>
      </c>
      <c r="S106" s="106" t="str">
        <f>'Parcijalni_cjeloviti ispit'!S107</f>
        <v/>
      </c>
      <c r="T106" s="257">
        <f>'Parcijalni_cjeloviti ispit'!T107</f>
        <v>0</v>
      </c>
      <c r="U106" s="245">
        <f>'Parcijalni_cjeloviti ispit'!U107</f>
        <v>0</v>
      </c>
      <c r="V106" s="245">
        <f>'Parcijalni_cjeloviti ispit'!V107</f>
        <v>0</v>
      </c>
    </row>
  </sheetData>
  <sheetProtection algorithmName="SHA-512" hashValue="OWGN5clEasvu/G1ZyUQQe3KKoHj42bWSm6YVCzHbhUOMLXXzzxGuGBZzZk1TxqdJowxF/NKRx7A2Dm9S1iiV7g==" saltValue="zAMTxedo2BpjnvjM8Mha2g==" spinCount="100000" sheet="1" objects="1" scenarios="1"/>
  <mergeCells count="679">
    <mergeCell ref="V4:V6"/>
    <mergeCell ref="F5:F6"/>
    <mergeCell ref="H5:H6"/>
    <mergeCell ref="J5:J6"/>
    <mergeCell ref="L5:L6"/>
    <mergeCell ref="N5:N6"/>
    <mergeCell ref="P5:P6"/>
    <mergeCell ref="R5:R6"/>
    <mergeCell ref="T5:T6"/>
    <mergeCell ref="K4:L4"/>
    <mergeCell ref="M4:N4"/>
    <mergeCell ref="O4:P4"/>
    <mergeCell ref="Q4:R4"/>
    <mergeCell ref="S4:T4"/>
    <mergeCell ref="U4:U6"/>
    <mergeCell ref="R11:R12"/>
    <mergeCell ref="T11:T12"/>
    <mergeCell ref="A1:C1"/>
    <mergeCell ref="D1:D2"/>
    <mergeCell ref="E1:G2"/>
    <mergeCell ref="I1:I2"/>
    <mergeCell ref="J1:J2"/>
    <mergeCell ref="D3:E3"/>
    <mergeCell ref="F3:I3"/>
    <mergeCell ref="A4:A6"/>
    <mergeCell ref="K3:L3"/>
    <mergeCell ref="B4:B6"/>
    <mergeCell ref="C4:C6"/>
    <mergeCell ref="E4:F4"/>
    <mergeCell ref="G4:H4"/>
    <mergeCell ref="I4:J4"/>
    <mergeCell ref="R9:R10"/>
    <mergeCell ref="T9:T10"/>
    <mergeCell ref="C7:C8"/>
    <mergeCell ref="F7:F8"/>
    <mergeCell ref="H7:H8"/>
    <mergeCell ref="J7:J8"/>
    <mergeCell ref="V7:V8"/>
    <mergeCell ref="A9:A10"/>
    <mergeCell ref="B9:B10"/>
    <mergeCell ref="C9:C10"/>
    <mergeCell ref="F9:F10"/>
    <mergeCell ref="H9:H10"/>
    <mergeCell ref="J9:J10"/>
    <mergeCell ref="L9:L10"/>
    <mergeCell ref="N9:N10"/>
    <mergeCell ref="P9:P10"/>
    <mergeCell ref="L7:L8"/>
    <mergeCell ref="N7:N8"/>
    <mergeCell ref="P7:P8"/>
    <mergeCell ref="R7:R8"/>
    <mergeCell ref="T7:T8"/>
    <mergeCell ref="U7:U8"/>
    <mergeCell ref="A7:A8"/>
    <mergeCell ref="B7:B8"/>
    <mergeCell ref="U9:U10"/>
    <mergeCell ref="V9:V10"/>
    <mergeCell ref="A15:A16"/>
    <mergeCell ref="B15:B16"/>
    <mergeCell ref="C15:C16"/>
    <mergeCell ref="F15:F16"/>
    <mergeCell ref="H15:H16"/>
    <mergeCell ref="J15:J16"/>
    <mergeCell ref="V15:V16"/>
    <mergeCell ref="L15:L16"/>
    <mergeCell ref="N15:N16"/>
    <mergeCell ref="P15:P16"/>
    <mergeCell ref="R15:R16"/>
    <mergeCell ref="T15:T16"/>
    <mergeCell ref="U15:U16"/>
    <mergeCell ref="U11:U12"/>
    <mergeCell ref="R13:R14"/>
    <mergeCell ref="T13:T14"/>
    <mergeCell ref="U13:U14"/>
    <mergeCell ref="V13:V14"/>
    <mergeCell ref="A11:A12"/>
    <mergeCell ref="B11:B12"/>
    <mergeCell ref="C11:C12"/>
    <mergeCell ref="F11:F12"/>
    <mergeCell ref="A13:A14"/>
    <mergeCell ref="B13:B14"/>
    <mergeCell ref="C13:C14"/>
    <mergeCell ref="F13:F14"/>
    <mergeCell ref="H13:H14"/>
    <mergeCell ref="J13:J14"/>
    <mergeCell ref="L13:L14"/>
    <mergeCell ref="N13:N14"/>
    <mergeCell ref="P13:P14"/>
    <mergeCell ref="H11:H12"/>
    <mergeCell ref="J11:J12"/>
    <mergeCell ref="V11:V12"/>
    <mergeCell ref="L11:L12"/>
    <mergeCell ref="N11:N12"/>
    <mergeCell ref="P11:P12"/>
    <mergeCell ref="R17:R18"/>
    <mergeCell ref="T17:T18"/>
    <mergeCell ref="U17:U18"/>
    <mergeCell ref="V17:V18"/>
    <mergeCell ref="A19:A20"/>
    <mergeCell ref="B19:B20"/>
    <mergeCell ref="C19:C20"/>
    <mergeCell ref="F19:F20"/>
    <mergeCell ref="H19:H20"/>
    <mergeCell ref="J19:J20"/>
    <mergeCell ref="A17:A18"/>
    <mergeCell ref="B17:B18"/>
    <mergeCell ref="C17:C18"/>
    <mergeCell ref="F17:F18"/>
    <mergeCell ref="H17:H18"/>
    <mergeCell ref="J17:J18"/>
    <mergeCell ref="L17:L18"/>
    <mergeCell ref="N17:N18"/>
    <mergeCell ref="P17:P18"/>
    <mergeCell ref="V19:V20"/>
    <mergeCell ref="L19:L20"/>
    <mergeCell ref="N19:N20"/>
    <mergeCell ref="P19:P20"/>
    <mergeCell ref="R19:R20"/>
    <mergeCell ref="R21:R22"/>
    <mergeCell ref="T21:T22"/>
    <mergeCell ref="U21:U22"/>
    <mergeCell ref="V21:V22"/>
    <mergeCell ref="A23:A24"/>
    <mergeCell ref="B23:B24"/>
    <mergeCell ref="C23:C24"/>
    <mergeCell ref="F23:F24"/>
    <mergeCell ref="H23:H24"/>
    <mergeCell ref="J23:J24"/>
    <mergeCell ref="A21:A22"/>
    <mergeCell ref="B21:B22"/>
    <mergeCell ref="C21:C22"/>
    <mergeCell ref="F21:F22"/>
    <mergeCell ref="H21:H22"/>
    <mergeCell ref="J21:J22"/>
    <mergeCell ref="L21:L22"/>
    <mergeCell ref="N21:N22"/>
    <mergeCell ref="P21:P22"/>
    <mergeCell ref="P23:P24"/>
    <mergeCell ref="R23:R24"/>
    <mergeCell ref="T23:T24"/>
    <mergeCell ref="U23:U24"/>
    <mergeCell ref="T19:T20"/>
    <mergeCell ref="U19:U20"/>
    <mergeCell ref="R25:R26"/>
    <mergeCell ref="T25:T26"/>
    <mergeCell ref="U25:U26"/>
    <mergeCell ref="V25:V26"/>
    <mergeCell ref="A27:A28"/>
    <mergeCell ref="B27:B28"/>
    <mergeCell ref="C27:C28"/>
    <mergeCell ref="F27:F28"/>
    <mergeCell ref="H27:H28"/>
    <mergeCell ref="J27:J28"/>
    <mergeCell ref="V23:V24"/>
    <mergeCell ref="A25:A26"/>
    <mergeCell ref="B25:B26"/>
    <mergeCell ref="C25:C26"/>
    <mergeCell ref="F25:F26"/>
    <mergeCell ref="H25:H26"/>
    <mergeCell ref="J25:J26"/>
    <mergeCell ref="L25:L26"/>
    <mergeCell ref="N25:N26"/>
    <mergeCell ref="P25:P26"/>
    <mergeCell ref="L23:L24"/>
    <mergeCell ref="N23:N24"/>
    <mergeCell ref="A31:A32"/>
    <mergeCell ref="B31:B32"/>
    <mergeCell ref="C31:C32"/>
    <mergeCell ref="F31:F32"/>
    <mergeCell ref="H31:H32"/>
    <mergeCell ref="J31:J32"/>
    <mergeCell ref="V31:V32"/>
    <mergeCell ref="L31:L32"/>
    <mergeCell ref="N31:N32"/>
    <mergeCell ref="P31:P32"/>
    <mergeCell ref="R31:R32"/>
    <mergeCell ref="T31:T32"/>
    <mergeCell ref="U31:U32"/>
    <mergeCell ref="V27:V28"/>
    <mergeCell ref="A29:A30"/>
    <mergeCell ref="B29:B30"/>
    <mergeCell ref="C29:C30"/>
    <mergeCell ref="F29:F30"/>
    <mergeCell ref="H29:H30"/>
    <mergeCell ref="J29:J30"/>
    <mergeCell ref="L29:L30"/>
    <mergeCell ref="N29:N30"/>
    <mergeCell ref="P29:P30"/>
    <mergeCell ref="L27:L28"/>
    <mergeCell ref="N27:N28"/>
    <mergeCell ref="P27:P28"/>
    <mergeCell ref="R27:R28"/>
    <mergeCell ref="T27:T28"/>
    <mergeCell ref="U27:U28"/>
    <mergeCell ref="R29:R30"/>
    <mergeCell ref="T29:T30"/>
    <mergeCell ref="U29:U30"/>
    <mergeCell ref="V29:V30"/>
    <mergeCell ref="R33:R34"/>
    <mergeCell ref="T33:T34"/>
    <mergeCell ref="U33:U34"/>
    <mergeCell ref="V33:V34"/>
    <mergeCell ref="A35:A36"/>
    <mergeCell ref="B35:B36"/>
    <mergeCell ref="C35:C36"/>
    <mergeCell ref="F35:F36"/>
    <mergeCell ref="H35:H36"/>
    <mergeCell ref="J35:J36"/>
    <mergeCell ref="A33:A34"/>
    <mergeCell ref="B33:B34"/>
    <mergeCell ref="C33:C34"/>
    <mergeCell ref="F33:F34"/>
    <mergeCell ref="H33:H34"/>
    <mergeCell ref="J33:J34"/>
    <mergeCell ref="L33:L34"/>
    <mergeCell ref="N33:N34"/>
    <mergeCell ref="P33:P34"/>
    <mergeCell ref="V35:V36"/>
    <mergeCell ref="L35:L36"/>
    <mergeCell ref="N35:N36"/>
    <mergeCell ref="P35:P36"/>
    <mergeCell ref="R35:R36"/>
    <mergeCell ref="R37:R38"/>
    <mergeCell ref="T37:T38"/>
    <mergeCell ref="U37:U38"/>
    <mergeCell ref="V37:V38"/>
    <mergeCell ref="A39:A40"/>
    <mergeCell ref="B39:B40"/>
    <mergeCell ref="C39:C40"/>
    <mergeCell ref="F39:F40"/>
    <mergeCell ref="H39:H40"/>
    <mergeCell ref="J39:J40"/>
    <mergeCell ref="A37:A38"/>
    <mergeCell ref="B37:B38"/>
    <mergeCell ref="C37:C38"/>
    <mergeCell ref="F37:F38"/>
    <mergeCell ref="H37:H38"/>
    <mergeCell ref="J37:J38"/>
    <mergeCell ref="L37:L38"/>
    <mergeCell ref="N37:N38"/>
    <mergeCell ref="P37:P38"/>
    <mergeCell ref="P39:P40"/>
    <mergeCell ref="R39:R40"/>
    <mergeCell ref="T39:T40"/>
    <mergeCell ref="U39:U40"/>
    <mergeCell ref="T35:T36"/>
    <mergeCell ref="U35:U36"/>
    <mergeCell ref="R41:R42"/>
    <mergeCell ref="T41:T42"/>
    <mergeCell ref="U41:U42"/>
    <mergeCell ref="V41:V42"/>
    <mergeCell ref="A43:A44"/>
    <mergeCell ref="B43:B44"/>
    <mergeCell ref="C43:C44"/>
    <mergeCell ref="F43:F44"/>
    <mergeCell ref="H43:H44"/>
    <mergeCell ref="J43:J44"/>
    <mergeCell ref="V39:V40"/>
    <mergeCell ref="A41:A42"/>
    <mergeCell ref="B41:B42"/>
    <mergeCell ref="C41:C42"/>
    <mergeCell ref="F41:F42"/>
    <mergeCell ref="H41:H42"/>
    <mergeCell ref="J41:J42"/>
    <mergeCell ref="L41:L42"/>
    <mergeCell ref="N41:N42"/>
    <mergeCell ref="P41:P42"/>
    <mergeCell ref="L39:L40"/>
    <mergeCell ref="N39:N40"/>
    <mergeCell ref="A47:A48"/>
    <mergeCell ref="B47:B48"/>
    <mergeCell ref="C47:C48"/>
    <mergeCell ref="F47:F48"/>
    <mergeCell ref="H47:H48"/>
    <mergeCell ref="J47:J48"/>
    <mergeCell ref="V47:V48"/>
    <mergeCell ref="L47:L48"/>
    <mergeCell ref="N47:N48"/>
    <mergeCell ref="P47:P48"/>
    <mergeCell ref="R47:R48"/>
    <mergeCell ref="T47:T48"/>
    <mergeCell ref="U47:U48"/>
    <mergeCell ref="V43:V44"/>
    <mergeCell ref="A45:A46"/>
    <mergeCell ref="B45:B46"/>
    <mergeCell ref="C45:C46"/>
    <mergeCell ref="F45:F46"/>
    <mergeCell ref="H45:H46"/>
    <mergeCell ref="J45:J46"/>
    <mergeCell ref="L45:L46"/>
    <mergeCell ref="N45:N46"/>
    <mergeCell ref="P45:P46"/>
    <mergeCell ref="L43:L44"/>
    <mergeCell ref="N43:N44"/>
    <mergeCell ref="P43:P44"/>
    <mergeCell ref="R43:R44"/>
    <mergeCell ref="T43:T44"/>
    <mergeCell ref="U43:U44"/>
    <mergeCell ref="R45:R46"/>
    <mergeCell ref="T45:T46"/>
    <mergeCell ref="U45:U46"/>
    <mergeCell ref="V45:V46"/>
    <mergeCell ref="R49:R50"/>
    <mergeCell ref="T49:T50"/>
    <mergeCell ref="U49:U50"/>
    <mergeCell ref="V49:V50"/>
    <mergeCell ref="A51:A52"/>
    <mergeCell ref="B51:B52"/>
    <mergeCell ref="C51:C52"/>
    <mergeCell ref="F51:F52"/>
    <mergeCell ref="H51:H52"/>
    <mergeCell ref="J51:J52"/>
    <mergeCell ref="A49:A50"/>
    <mergeCell ref="B49:B50"/>
    <mergeCell ref="C49:C50"/>
    <mergeCell ref="F49:F50"/>
    <mergeCell ref="H49:H50"/>
    <mergeCell ref="J49:J50"/>
    <mergeCell ref="L49:L50"/>
    <mergeCell ref="N49:N50"/>
    <mergeCell ref="P49:P50"/>
    <mergeCell ref="V51:V52"/>
    <mergeCell ref="L51:L52"/>
    <mergeCell ref="N51:N52"/>
    <mergeCell ref="P51:P52"/>
    <mergeCell ref="R51:R52"/>
    <mergeCell ref="R53:R54"/>
    <mergeCell ref="T53:T54"/>
    <mergeCell ref="U53:U54"/>
    <mergeCell ref="V53:V54"/>
    <mergeCell ref="A55:A56"/>
    <mergeCell ref="B55:B56"/>
    <mergeCell ref="C55:C56"/>
    <mergeCell ref="F55:F56"/>
    <mergeCell ref="H55:H56"/>
    <mergeCell ref="J55:J56"/>
    <mergeCell ref="A53:A54"/>
    <mergeCell ref="B53:B54"/>
    <mergeCell ref="C53:C54"/>
    <mergeCell ref="F53:F54"/>
    <mergeCell ref="H53:H54"/>
    <mergeCell ref="J53:J54"/>
    <mergeCell ref="L53:L54"/>
    <mergeCell ref="N53:N54"/>
    <mergeCell ref="P53:P54"/>
    <mergeCell ref="P55:P56"/>
    <mergeCell ref="R55:R56"/>
    <mergeCell ref="T55:T56"/>
    <mergeCell ref="U55:U56"/>
    <mergeCell ref="T51:T52"/>
    <mergeCell ref="U51:U52"/>
    <mergeCell ref="R57:R58"/>
    <mergeCell ref="T57:T58"/>
    <mergeCell ref="U57:U58"/>
    <mergeCell ref="V57:V58"/>
    <mergeCell ref="A59:A60"/>
    <mergeCell ref="B59:B60"/>
    <mergeCell ref="C59:C60"/>
    <mergeCell ref="F59:F60"/>
    <mergeCell ref="H59:H60"/>
    <mergeCell ref="J59:J60"/>
    <mergeCell ref="V55:V56"/>
    <mergeCell ref="A57:A58"/>
    <mergeCell ref="B57:B58"/>
    <mergeCell ref="C57:C58"/>
    <mergeCell ref="F57:F58"/>
    <mergeCell ref="H57:H58"/>
    <mergeCell ref="J57:J58"/>
    <mergeCell ref="L57:L58"/>
    <mergeCell ref="N57:N58"/>
    <mergeCell ref="P57:P58"/>
    <mergeCell ref="L55:L56"/>
    <mergeCell ref="N55:N56"/>
    <mergeCell ref="A63:A64"/>
    <mergeCell ref="B63:B64"/>
    <mergeCell ref="C63:C64"/>
    <mergeCell ref="F63:F64"/>
    <mergeCell ref="H63:H64"/>
    <mergeCell ref="J63:J64"/>
    <mergeCell ref="V63:V64"/>
    <mergeCell ref="L63:L64"/>
    <mergeCell ref="N63:N64"/>
    <mergeCell ref="P63:P64"/>
    <mergeCell ref="R63:R64"/>
    <mergeCell ref="T63:T64"/>
    <mergeCell ref="U63:U64"/>
    <mergeCell ref="V59:V60"/>
    <mergeCell ref="A61:A62"/>
    <mergeCell ref="B61:B62"/>
    <mergeCell ref="C61:C62"/>
    <mergeCell ref="F61:F62"/>
    <mergeCell ref="H61:H62"/>
    <mergeCell ref="J61:J62"/>
    <mergeCell ref="L61:L62"/>
    <mergeCell ref="N61:N62"/>
    <mergeCell ref="P61:P62"/>
    <mergeCell ref="L59:L60"/>
    <mergeCell ref="N59:N60"/>
    <mergeCell ref="P59:P60"/>
    <mergeCell ref="R59:R60"/>
    <mergeCell ref="T59:T60"/>
    <mergeCell ref="U59:U60"/>
    <mergeCell ref="R61:R62"/>
    <mergeCell ref="T61:T62"/>
    <mergeCell ref="U61:U62"/>
    <mergeCell ref="V61:V62"/>
    <mergeCell ref="R65:R66"/>
    <mergeCell ref="T65:T66"/>
    <mergeCell ref="U65:U66"/>
    <mergeCell ref="V65:V66"/>
    <mergeCell ref="A67:A68"/>
    <mergeCell ref="B67:B68"/>
    <mergeCell ref="C67:C68"/>
    <mergeCell ref="F67:F68"/>
    <mergeCell ref="H67:H68"/>
    <mergeCell ref="J67:J68"/>
    <mergeCell ref="A65:A66"/>
    <mergeCell ref="B65:B66"/>
    <mergeCell ref="C65:C66"/>
    <mergeCell ref="F65:F66"/>
    <mergeCell ref="H65:H66"/>
    <mergeCell ref="J65:J66"/>
    <mergeCell ref="L65:L66"/>
    <mergeCell ref="N65:N66"/>
    <mergeCell ref="P65:P66"/>
    <mergeCell ref="V67:V68"/>
    <mergeCell ref="L67:L68"/>
    <mergeCell ref="N67:N68"/>
    <mergeCell ref="P67:P68"/>
    <mergeCell ref="R67:R68"/>
    <mergeCell ref="R69:R70"/>
    <mergeCell ref="T69:T70"/>
    <mergeCell ref="U69:U70"/>
    <mergeCell ref="V69:V70"/>
    <mergeCell ref="A71:A72"/>
    <mergeCell ref="B71:B72"/>
    <mergeCell ref="C71:C72"/>
    <mergeCell ref="F71:F72"/>
    <mergeCell ref="H71:H72"/>
    <mergeCell ref="J71:J72"/>
    <mergeCell ref="A69:A70"/>
    <mergeCell ref="B69:B70"/>
    <mergeCell ref="C69:C70"/>
    <mergeCell ref="F69:F70"/>
    <mergeCell ref="H69:H70"/>
    <mergeCell ref="J69:J70"/>
    <mergeCell ref="L69:L70"/>
    <mergeCell ref="N69:N70"/>
    <mergeCell ref="P69:P70"/>
    <mergeCell ref="P71:P72"/>
    <mergeCell ref="R71:R72"/>
    <mergeCell ref="T71:T72"/>
    <mergeCell ref="U71:U72"/>
    <mergeCell ref="T67:T68"/>
    <mergeCell ref="U67:U68"/>
    <mergeCell ref="R73:R74"/>
    <mergeCell ref="T73:T74"/>
    <mergeCell ref="U73:U74"/>
    <mergeCell ref="V73:V74"/>
    <mergeCell ref="A75:A76"/>
    <mergeCell ref="B75:B76"/>
    <mergeCell ref="C75:C76"/>
    <mergeCell ref="F75:F76"/>
    <mergeCell ref="H75:H76"/>
    <mergeCell ref="J75:J76"/>
    <mergeCell ref="V71:V72"/>
    <mergeCell ref="A73:A74"/>
    <mergeCell ref="B73:B74"/>
    <mergeCell ref="C73:C74"/>
    <mergeCell ref="F73:F74"/>
    <mergeCell ref="H73:H74"/>
    <mergeCell ref="J73:J74"/>
    <mergeCell ref="L73:L74"/>
    <mergeCell ref="N73:N74"/>
    <mergeCell ref="P73:P74"/>
    <mergeCell ref="L71:L72"/>
    <mergeCell ref="N71:N72"/>
    <mergeCell ref="A79:A80"/>
    <mergeCell ref="B79:B80"/>
    <mergeCell ref="C79:C80"/>
    <mergeCell ref="F79:F80"/>
    <mergeCell ref="H79:H80"/>
    <mergeCell ref="J79:J80"/>
    <mergeCell ref="V79:V80"/>
    <mergeCell ref="L79:L80"/>
    <mergeCell ref="N79:N80"/>
    <mergeCell ref="P79:P80"/>
    <mergeCell ref="R79:R80"/>
    <mergeCell ref="T79:T80"/>
    <mergeCell ref="U79:U80"/>
    <mergeCell ref="V75:V76"/>
    <mergeCell ref="A77:A78"/>
    <mergeCell ref="B77:B78"/>
    <mergeCell ref="C77:C78"/>
    <mergeCell ref="F77:F78"/>
    <mergeCell ref="H77:H78"/>
    <mergeCell ref="J77:J78"/>
    <mergeCell ref="L77:L78"/>
    <mergeCell ref="N77:N78"/>
    <mergeCell ref="P77:P78"/>
    <mergeCell ref="L75:L76"/>
    <mergeCell ref="N75:N76"/>
    <mergeCell ref="P75:P76"/>
    <mergeCell ref="R75:R76"/>
    <mergeCell ref="T75:T76"/>
    <mergeCell ref="U75:U76"/>
    <mergeCell ref="R77:R78"/>
    <mergeCell ref="T77:T78"/>
    <mergeCell ref="U77:U78"/>
    <mergeCell ref="V77:V78"/>
    <mergeCell ref="R81:R82"/>
    <mergeCell ref="T81:T82"/>
    <mergeCell ref="U81:U82"/>
    <mergeCell ref="V81:V82"/>
    <mergeCell ref="A83:A84"/>
    <mergeCell ref="B83:B84"/>
    <mergeCell ref="C83:C84"/>
    <mergeCell ref="F83:F84"/>
    <mergeCell ref="H83:H84"/>
    <mergeCell ref="J83:J84"/>
    <mergeCell ref="A81:A82"/>
    <mergeCell ref="B81:B82"/>
    <mergeCell ref="C81:C82"/>
    <mergeCell ref="F81:F82"/>
    <mergeCell ref="H81:H82"/>
    <mergeCell ref="J81:J82"/>
    <mergeCell ref="L81:L82"/>
    <mergeCell ref="N81:N82"/>
    <mergeCell ref="P81:P82"/>
    <mergeCell ref="V83:V84"/>
    <mergeCell ref="L83:L84"/>
    <mergeCell ref="N83:N84"/>
    <mergeCell ref="P83:P84"/>
    <mergeCell ref="R83:R84"/>
    <mergeCell ref="R85:R86"/>
    <mergeCell ref="T85:T86"/>
    <mergeCell ref="U85:U86"/>
    <mergeCell ref="V85:V86"/>
    <mergeCell ref="A87:A88"/>
    <mergeCell ref="B87:B88"/>
    <mergeCell ref="C87:C88"/>
    <mergeCell ref="F87:F88"/>
    <mergeCell ref="H87:H88"/>
    <mergeCell ref="J87:J88"/>
    <mergeCell ref="A85:A86"/>
    <mergeCell ref="B85:B86"/>
    <mergeCell ref="C85:C86"/>
    <mergeCell ref="F85:F86"/>
    <mergeCell ref="H85:H86"/>
    <mergeCell ref="J85:J86"/>
    <mergeCell ref="L85:L86"/>
    <mergeCell ref="N85:N86"/>
    <mergeCell ref="P85:P86"/>
    <mergeCell ref="P87:P88"/>
    <mergeCell ref="R87:R88"/>
    <mergeCell ref="T87:T88"/>
    <mergeCell ref="U87:U88"/>
    <mergeCell ref="T83:T84"/>
    <mergeCell ref="U83:U84"/>
    <mergeCell ref="R89:R90"/>
    <mergeCell ref="T89:T90"/>
    <mergeCell ref="U89:U90"/>
    <mergeCell ref="V89:V90"/>
    <mergeCell ref="A91:A92"/>
    <mergeCell ref="B91:B92"/>
    <mergeCell ref="C91:C92"/>
    <mergeCell ref="F91:F92"/>
    <mergeCell ref="H91:H92"/>
    <mergeCell ref="J91:J92"/>
    <mergeCell ref="V87:V88"/>
    <mergeCell ref="A89:A90"/>
    <mergeCell ref="B89:B90"/>
    <mergeCell ref="C89:C90"/>
    <mergeCell ref="F89:F90"/>
    <mergeCell ref="H89:H90"/>
    <mergeCell ref="J89:J90"/>
    <mergeCell ref="L89:L90"/>
    <mergeCell ref="N89:N90"/>
    <mergeCell ref="P89:P90"/>
    <mergeCell ref="L87:L88"/>
    <mergeCell ref="N87:N88"/>
    <mergeCell ref="A95:A96"/>
    <mergeCell ref="B95:B96"/>
    <mergeCell ref="C95:C96"/>
    <mergeCell ref="F95:F96"/>
    <mergeCell ref="H95:H96"/>
    <mergeCell ref="J95:J96"/>
    <mergeCell ref="V95:V96"/>
    <mergeCell ref="L95:L96"/>
    <mergeCell ref="N95:N96"/>
    <mergeCell ref="P95:P96"/>
    <mergeCell ref="R95:R96"/>
    <mergeCell ref="T95:T96"/>
    <mergeCell ref="U95:U96"/>
    <mergeCell ref="V91:V92"/>
    <mergeCell ref="A93:A94"/>
    <mergeCell ref="B93:B94"/>
    <mergeCell ref="C93:C94"/>
    <mergeCell ref="F93:F94"/>
    <mergeCell ref="H93:H94"/>
    <mergeCell ref="J93:J94"/>
    <mergeCell ref="L93:L94"/>
    <mergeCell ref="N93:N94"/>
    <mergeCell ref="P93:P94"/>
    <mergeCell ref="L91:L92"/>
    <mergeCell ref="N91:N92"/>
    <mergeCell ref="P91:P92"/>
    <mergeCell ref="R91:R92"/>
    <mergeCell ref="T91:T92"/>
    <mergeCell ref="U91:U92"/>
    <mergeCell ref="R93:R94"/>
    <mergeCell ref="T93:T94"/>
    <mergeCell ref="U93:U94"/>
    <mergeCell ref="V93:V94"/>
    <mergeCell ref="R97:R98"/>
    <mergeCell ref="T97:T98"/>
    <mergeCell ref="U97:U98"/>
    <mergeCell ref="V97:V98"/>
    <mergeCell ref="A99:A100"/>
    <mergeCell ref="B99:B100"/>
    <mergeCell ref="C99:C100"/>
    <mergeCell ref="F99:F100"/>
    <mergeCell ref="H99:H100"/>
    <mergeCell ref="J99:J100"/>
    <mergeCell ref="A97:A98"/>
    <mergeCell ref="B97:B98"/>
    <mergeCell ref="C97:C98"/>
    <mergeCell ref="F97:F98"/>
    <mergeCell ref="H97:H98"/>
    <mergeCell ref="J97:J98"/>
    <mergeCell ref="L97:L98"/>
    <mergeCell ref="N97:N98"/>
    <mergeCell ref="P97:P98"/>
    <mergeCell ref="V99:V100"/>
    <mergeCell ref="L99:L100"/>
    <mergeCell ref="N99:N100"/>
    <mergeCell ref="P99:P100"/>
    <mergeCell ref="R99:R100"/>
    <mergeCell ref="U101:U102"/>
    <mergeCell ref="V101:V102"/>
    <mergeCell ref="A103:A104"/>
    <mergeCell ref="B103:B104"/>
    <mergeCell ref="C103:C104"/>
    <mergeCell ref="F103:F104"/>
    <mergeCell ref="H103:H104"/>
    <mergeCell ref="J103:J104"/>
    <mergeCell ref="A101:A102"/>
    <mergeCell ref="B101:B102"/>
    <mergeCell ref="C101:C102"/>
    <mergeCell ref="F101:F102"/>
    <mergeCell ref="H101:H102"/>
    <mergeCell ref="J101:J102"/>
    <mergeCell ref="L101:L102"/>
    <mergeCell ref="N101:N102"/>
    <mergeCell ref="P101:P102"/>
    <mergeCell ref="T99:T100"/>
    <mergeCell ref="U99:U100"/>
    <mergeCell ref="R105:R106"/>
    <mergeCell ref="T105:T106"/>
    <mergeCell ref="U105:U106"/>
    <mergeCell ref="V105:V106"/>
    <mergeCell ref="V103:V104"/>
    <mergeCell ref="A105:A106"/>
    <mergeCell ref="B105:B106"/>
    <mergeCell ref="C105:C106"/>
    <mergeCell ref="F105:F106"/>
    <mergeCell ref="H105:H106"/>
    <mergeCell ref="J105:J106"/>
    <mergeCell ref="L105:L106"/>
    <mergeCell ref="N105:N106"/>
    <mergeCell ref="P105:P106"/>
    <mergeCell ref="L103:L104"/>
    <mergeCell ref="N103:N104"/>
    <mergeCell ref="P103:P104"/>
    <mergeCell ref="R103:R104"/>
    <mergeCell ref="T103:T104"/>
    <mergeCell ref="U103:U104"/>
    <mergeCell ref="R101:R102"/>
    <mergeCell ref="T101:T102"/>
  </mergeCells>
  <conditionalFormatting sqref="F7:F106 H7:H106 J7:J106 L7:L106">
    <cfRule type="cellIs" dxfId="10" priority="10" operator="equal">
      <formula>"da"</formula>
    </cfRule>
    <cfRule type="cellIs" dxfId="9" priority="11" operator="equal">
      <formula>"ne"</formula>
    </cfRule>
  </conditionalFormatting>
  <conditionalFormatting sqref="U7:U106">
    <cfRule type="cellIs" dxfId="8" priority="9" operator="greaterThan">
      <formula>0</formula>
    </cfRule>
  </conditionalFormatting>
  <conditionalFormatting sqref="N7:N106">
    <cfRule type="cellIs" dxfId="7" priority="7" operator="equal">
      <formula>"da"</formula>
    </cfRule>
    <cfRule type="cellIs" dxfId="6" priority="8" operator="equal">
      <formula>"ne"</formula>
    </cfRule>
  </conditionalFormatting>
  <conditionalFormatting sqref="P7:P106">
    <cfRule type="cellIs" dxfId="5" priority="5" operator="equal">
      <formula>"da"</formula>
    </cfRule>
    <cfRule type="cellIs" dxfId="4" priority="6" operator="equal">
      <formula>"ne"</formula>
    </cfRule>
  </conditionalFormatting>
  <conditionalFormatting sqref="R7:R106">
    <cfRule type="cellIs" dxfId="3" priority="3" operator="equal">
      <formula>"da"</formula>
    </cfRule>
    <cfRule type="cellIs" dxfId="2" priority="4" operator="equal">
      <formula>"ne"</formula>
    </cfRule>
  </conditionalFormatting>
  <conditionalFormatting sqref="T7:T106">
    <cfRule type="cellIs" dxfId="1" priority="1" operator="equal">
      <formula>"da"</formula>
    </cfRule>
    <cfRule type="cellIs" dxfId="0" priority="2" operator="equal">
      <formula>"ne"</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7FE6-B91F-4CE7-8992-07054069262C}">
  <dimension ref="A1:M23"/>
  <sheetViews>
    <sheetView zoomScale="130" zoomScaleNormal="130" workbookViewId="0">
      <selection activeCell="D3" sqref="A1:XFD1048576"/>
    </sheetView>
  </sheetViews>
  <sheetFormatPr defaultRowHeight="15" x14ac:dyDescent="0.25"/>
  <cols>
    <col min="1" max="1" width="15.5703125" customWidth="1"/>
    <col min="2" max="2" width="12.7109375" customWidth="1"/>
    <col min="3" max="4" width="13.5703125" customWidth="1"/>
    <col min="5" max="5" width="11.140625" customWidth="1"/>
    <col min="6" max="6" width="12.140625" customWidth="1"/>
    <col min="8" max="8" width="17.85546875" customWidth="1"/>
    <col min="9" max="9" width="10.42578125" customWidth="1"/>
  </cols>
  <sheetData>
    <row r="1" spans="1:13" s="77" customFormat="1" ht="58.15" customHeight="1" x14ac:dyDescent="0.25">
      <c r="A1" s="77" t="s">
        <v>118</v>
      </c>
      <c r="B1" s="77" t="s">
        <v>113</v>
      </c>
      <c r="C1" s="77" t="s">
        <v>114</v>
      </c>
      <c r="D1" s="77" t="s">
        <v>119</v>
      </c>
      <c r="E1" s="77" t="s">
        <v>115</v>
      </c>
      <c r="F1" s="77" t="s">
        <v>116</v>
      </c>
      <c r="G1" s="77" t="s">
        <v>117</v>
      </c>
      <c r="H1" s="77" t="s">
        <v>100</v>
      </c>
      <c r="I1" s="77" t="s">
        <v>101</v>
      </c>
      <c r="J1" s="77" t="s">
        <v>104</v>
      </c>
      <c r="K1" s="77" t="s">
        <v>105</v>
      </c>
      <c r="L1" s="77" t="s">
        <v>106</v>
      </c>
      <c r="M1" s="77" t="s">
        <v>107</v>
      </c>
    </row>
    <row r="2" spans="1:13" x14ac:dyDescent="0.25">
      <c r="A2">
        <f>an_aktivni</f>
        <v>0</v>
      </c>
      <c r="B2">
        <f>an_prosli</f>
        <v>0</v>
      </c>
      <c r="C2">
        <f>pc_prosli-an_prosli</f>
        <v>0</v>
      </c>
      <c r="D2">
        <f>B2+C2</f>
        <v>0</v>
      </c>
      <c r="E2" s="76">
        <f>'Parcijalni_cjeloviti ispit'!A4</f>
        <v>0</v>
      </c>
      <c r="F2" s="76">
        <f>'Parcijalni_cjeloviti ispit'!B4</f>
        <v>0</v>
      </c>
      <c r="G2">
        <f>broj_cjelovitih</f>
        <v>0</v>
      </c>
      <c r="H2" t="e">
        <f>an_prosli/an_aktivni</f>
        <v>#DIV/0!</v>
      </c>
      <c r="I2" s="81" t="e">
        <f>D2/(A2+F2)</f>
        <v>#DIV/0!</v>
      </c>
      <c r="J2" t="e">
        <f>an_prosjekbodova</f>
        <v>#DIV/0!</v>
      </c>
      <c r="K2" t="e">
        <f>pc_prosjekbodova</f>
        <v>#DIV/0!</v>
      </c>
      <c r="L2" t="e">
        <f>an_prosjekocjena</f>
        <v>#DIV/0!</v>
      </c>
      <c r="M2" t="e">
        <f>pc_prosjekocjena</f>
        <v>#DIV/0!</v>
      </c>
    </row>
    <row r="3" spans="1:13" x14ac:dyDescent="0.25">
      <c r="I3" s="80"/>
    </row>
    <row r="9" spans="1:13" hidden="1" x14ac:dyDescent="0.25"/>
    <row r="10" spans="1:13" hidden="1" x14ac:dyDescent="0.25">
      <c r="H10" t="s">
        <v>98</v>
      </c>
    </row>
    <row r="11" spans="1:13" hidden="1" x14ac:dyDescent="0.25">
      <c r="H11" t="s">
        <v>108</v>
      </c>
      <c r="I11">
        <f>pc_prosli</f>
        <v>0</v>
      </c>
    </row>
    <row r="12" spans="1:13" hidden="1" x14ac:dyDescent="0.25">
      <c r="H12" t="s">
        <v>109</v>
      </c>
    </row>
    <row r="13" spans="1:13" hidden="1" x14ac:dyDescent="0.25">
      <c r="H13" t="s">
        <v>99</v>
      </c>
    </row>
    <row r="14" spans="1:13" hidden="1" x14ac:dyDescent="0.25">
      <c r="H14" t="s">
        <v>103</v>
      </c>
      <c r="I14" s="70">
        <f>broj_cjelovitih</f>
        <v>0</v>
      </c>
    </row>
    <row r="15" spans="1:13" hidden="1" x14ac:dyDescent="0.25"/>
    <row r="16" spans="1:13" hidden="1" x14ac:dyDescent="0.25"/>
    <row r="17" spans="8:9" hidden="1" x14ac:dyDescent="0.25">
      <c r="H17" t="s">
        <v>104</v>
      </c>
      <c r="I17" t="e">
        <f>an_prosjekbodova</f>
        <v>#DIV/0!</v>
      </c>
    </row>
    <row r="18" spans="8:9" hidden="1" x14ac:dyDescent="0.25">
      <c r="H18" t="s">
        <v>105</v>
      </c>
      <c r="I18" t="e">
        <f>pc_prosjekbodova</f>
        <v>#DIV/0!</v>
      </c>
    </row>
    <row r="19" spans="8:9" hidden="1" x14ac:dyDescent="0.25">
      <c r="H19" t="s">
        <v>106</v>
      </c>
      <c r="I19" t="e">
        <f>an_prosjekocjena</f>
        <v>#DIV/0!</v>
      </c>
    </row>
    <row r="20" spans="8:9" hidden="1" x14ac:dyDescent="0.25">
      <c r="H20" t="s">
        <v>107</v>
      </c>
      <c r="I20" t="e">
        <f>pc_prosjekocjena</f>
        <v>#DIV/0!</v>
      </c>
    </row>
    <row r="21" spans="8:9" hidden="1" x14ac:dyDescent="0.25"/>
    <row r="22" spans="8:9" hidden="1" x14ac:dyDescent="0.25"/>
    <row r="23" spans="8:9" hidden="1" x14ac:dyDescent="0.25"/>
  </sheetData>
  <sheetProtection algorithmName="SHA-512" hashValue="+fZ73oScZYPbTEVmVwSjeE3Ta9EL6pk3ibBKgxBYzz9CxoDNOh86urDhTZmpUUIxn3n2II0ULKK8rXxbsYuXXw==" saltValue="r0h3HaC5Ba6bkwLhuzMa+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Popis studenata</vt:lpstr>
      <vt:lpstr>Analitika nastave</vt:lpstr>
      <vt:lpstr>Kontinuirano_Objava_studentima</vt:lpstr>
      <vt:lpstr>Parcijalni_cjeloviti ispit</vt:lpstr>
      <vt:lpstr>Parc_cjelovit_Objava_studentima</vt:lpstr>
      <vt:lpstr>Ispis_za_refereadu</vt:lpstr>
      <vt:lpstr>Statistika</vt:lpstr>
      <vt:lpstr>an_aktivni</vt:lpstr>
      <vt:lpstr>an_odabralicj</vt:lpstr>
      <vt:lpstr>an_polozili_cjeloviti</vt:lpstr>
      <vt:lpstr>an_pristupilicj</vt:lpstr>
      <vt:lpstr>an_prosjekbodova</vt:lpstr>
      <vt:lpstr>an_prosjekocjena</vt:lpstr>
      <vt:lpstr>an_prosli</vt:lpstr>
      <vt:lpstr>broj_cjelovitih</vt:lpstr>
      <vt:lpstr>pc_prosjekbodova</vt:lpstr>
      <vt:lpstr>pc_prosjekocjena</vt:lpstr>
      <vt:lpstr>pc_prosli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egrzin</cp:lastModifiedBy>
  <cp:lastPrinted>2020-02-29T11:51:03Z</cp:lastPrinted>
  <dcterms:created xsi:type="dcterms:W3CDTF">2019-09-26T19:31:07Z</dcterms:created>
  <dcterms:modified xsi:type="dcterms:W3CDTF">2024-10-30T09:08:46Z</dcterms:modified>
</cp:coreProperties>
</file>